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web Transparecia 2025\2026\Febrero\Datos abiertos\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2" i="1" l="1"/>
  <c r="L102" i="1"/>
  <c r="K102" i="1"/>
  <c r="J102" i="1"/>
  <c r="Y102" i="1" s="1"/>
  <c r="I102" i="1"/>
  <c r="X102" i="1" s="1"/>
  <c r="W101" i="1"/>
  <c r="M101" i="1"/>
  <c r="L101" i="1"/>
  <c r="K101" i="1"/>
  <c r="J101" i="1"/>
  <c r="Y101" i="1" s="1"/>
  <c r="I101" i="1"/>
  <c r="X101" i="1" s="1"/>
  <c r="Z101" i="1" s="1"/>
  <c r="W100" i="1"/>
  <c r="M100" i="1"/>
  <c r="K100" i="1"/>
  <c r="J100" i="1"/>
  <c r="Y100" i="1" s="1"/>
  <c r="I100" i="1"/>
  <c r="X100" i="1" s="1"/>
  <c r="M99" i="1"/>
  <c r="L99" i="1"/>
  <c r="K99" i="1"/>
  <c r="J99" i="1"/>
  <c r="Y99" i="1" s="1"/>
  <c r="I99" i="1"/>
  <c r="X99" i="1" s="1"/>
  <c r="M98" i="1"/>
  <c r="L98" i="1"/>
  <c r="K98" i="1"/>
  <c r="J98" i="1"/>
  <c r="I98" i="1"/>
  <c r="W97" i="1"/>
  <c r="M97" i="1"/>
  <c r="L97" i="1"/>
  <c r="K97" i="1"/>
  <c r="J97" i="1"/>
  <c r="Y97" i="1" s="1"/>
  <c r="I97" i="1"/>
  <c r="H97" i="1" s="1"/>
  <c r="M96" i="1"/>
  <c r="L96" i="1"/>
  <c r="K96" i="1"/>
  <c r="J96" i="1"/>
  <c r="Y96" i="1" s="1"/>
  <c r="I96" i="1"/>
  <c r="M95" i="1"/>
  <c r="L95" i="1"/>
  <c r="K95" i="1"/>
  <c r="J95" i="1"/>
  <c r="Y95" i="1" s="1"/>
  <c r="I95" i="1"/>
  <c r="M94" i="1"/>
  <c r="L94" i="1"/>
  <c r="K94" i="1"/>
  <c r="J94" i="1"/>
  <c r="Y94" i="1" s="1"/>
  <c r="I94" i="1"/>
  <c r="H94" i="1" s="1"/>
  <c r="U94" i="1" s="1"/>
  <c r="W94" i="1" s="1"/>
  <c r="M93" i="1"/>
  <c r="L93" i="1"/>
  <c r="X93" i="1" s="1"/>
  <c r="K93" i="1"/>
  <c r="J93" i="1"/>
  <c r="Y93" i="1" s="1"/>
  <c r="I93" i="1"/>
  <c r="M92" i="1"/>
  <c r="L92" i="1"/>
  <c r="K92" i="1"/>
  <c r="J92" i="1"/>
  <c r="I92" i="1"/>
  <c r="H92" i="1" s="1"/>
  <c r="U92" i="1" s="1"/>
  <c r="W92" i="1" s="1"/>
  <c r="X91" i="1"/>
  <c r="M91" i="1"/>
  <c r="L91" i="1"/>
  <c r="K91" i="1"/>
  <c r="J91" i="1"/>
  <c r="I91" i="1"/>
  <c r="O91" i="1" s="1"/>
  <c r="H91" i="1"/>
  <c r="U91" i="1" s="1"/>
  <c r="W91" i="1" s="1"/>
  <c r="M90" i="1"/>
  <c r="Y90" i="1" s="1"/>
  <c r="L90" i="1"/>
  <c r="H90" i="1" s="1"/>
  <c r="U90" i="1" s="1"/>
  <c r="W90" i="1" s="1"/>
  <c r="K90" i="1"/>
  <c r="J90" i="1"/>
  <c r="I90" i="1"/>
  <c r="M89" i="1"/>
  <c r="L89" i="1"/>
  <c r="K89" i="1"/>
  <c r="J89" i="1"/>
  <c r="Y89" i="1" s="1"/>
  <c r="I89" i="1"/>
  <c r="O89" i="1" s="1"/>
  <c r="M88" i="1"/>
  <c r="L88" i="1"/>
  <c r="X88" i="1" s="1"/>
  <c r="K88" i="1"/>
  <c r="J88" i="1"/>
  <c r="I88" i="1"/>
  <c r="M87" i="1"/>
  <c r="L87" i="1"/>
  <c r="K87" i="1"/>
  <c r="J87" i="1"/>
  <c r="Y87" i="1" s="1"/>
  <c r="I87" i="1"/>
  <c r="O87" i="1" s="1"/>
  <c r="M86" i="1"/>
  <c r="L86" i="1"/>
  <c r="H86" i="1" s="1"/>
  <c r="U86" i="1" s="1"/>
  <c r="W86" i="1" s="1"/>
  <c r="K86" i="1"/>
  <c r="J86" i="1"/>
  <c r="I86" i="1"/>
  <c r="M85" i="1"/>
  <c r="L85" i="1"/>
  <c r="K85" i="1"/>
  <c r="J85" i="1"/>
  <c r="Y85" i="1" s="1"/>
  <c r="I85" i="1"/>
  <c r="H85" i="1"/>
  <c r="U85" i="1" s="1"/>
  <c r="W85" i="1" s="1"/>
  <c r="M84" i="1"/>
  <c r="L84" i="1"/>
  <c r="K84" i="1"/>
  <c r="J84" i="1"/>
  <c r="Y84" i="1" s="1"/>
  <c r="I84" i="1"/>
  <c r="H84" i="1" s="1"/>
  <c r="U84" i="1" s="1"/>
  <c r="W84" i="1" s="1"/>
  <c r="M83" i="1"/>
  <c r="L83" i="1"/>
  <c r="K83" i="1"/>
  <c r="J83" i="1"/>
  <c r="Y83" i="1" s="1"/>
  <c r="I83" i="1"/>
  <c r="H83" i="1" s="1"/>
  <c r="U83" i="1" s="1"/>
  <c r="W83" i="1" s="1"/>
  <c r="M82" i="1"/>
  <c r="L82" i="1"/>
  <c r="K82" i="1"/>
  <c r="J82" i="1"/>
  <c r="Y82" i="1" s="1"/>
  <c r="I82" i="1"/>
  <c r="X82" i="1" s="1"/>
  <c r="Y81" i="1"/>
  <c r="M81" i="1"/>
  <c r="L81" i="1"/>
  <c r="K81" i="1"/>
  <c r="J81" i="1"/>
  <c r="I81" i="1"/>
  <c r="H81" i="1" s="1"/>
  <c r="U81" i="1" s="1"/>
  <c r="W81" i="1" s="1"/>
  <c r="M80" i="1"/>
  <c r="L80" i="1"/>
  <c r="K80" i="1"/>
  <c r="J80" i="1"/>
  <c r="I80" i="1"/>
  <c r="X79" i="1"/>
  <c r="O79" i="1"/>
  <c r="M79" i="1"/>
  <c r="L79" i="1"/>
  <c r="K79" i="1"/>
  <c r="J79" i="1"/>
  <c r="I79" i="1"/>
  <c r="H79" i="1" s="1"/>
  <c r="U79" i="1" s="1"/>
  <c r="W79" i="1" s="1"/>
  <c r="Z79" i="1" s="1"/>
  <c r="M78" i="1"/>
  <c r="L78" i="1"/>
  <c r="H78" i="1" s="1"/>
  <c r="U78" i="1" s="1"/>
  <c r="W78" i="1" s="1"/>
  <c r="K78" i="1"/>
  <c r="J78" i="1"/>
  <c r="Y78" i="1" s="1"/>
  <c r="I78" i="1"/>
  <c r="N77" i="1"/>
  <c r="M77" i="1"/>
  <c r="L77" i="1"/>
  <c r="K77" i="1"/>
  <c r="J77" i="1"/>
  <c r="Y77" i="1" s="1"/>
  <c r="I77" i="1"/>
  <c r="O77" i="1" s="1"/>
  <c r="M76" i="1"/>
  <c r="Y76" i="1" s="1"/>
  <c r="L76" i="1"/>
  <c r="X76" i="1" s="1"/>
  <c r="K76" i="1"/>
  <c r="J76" i="1"/>
  <c r="I76" i="1"/>
  <c r="M75" i="1"/>
  <c r="Y75" i="1" s="1"/>
  <c r="L75" i="1"/>
  <c r="K75" i="1"/>
  <c r="J75" i="1"/>
  <c r="I75" i="1"/>
  <c r="X75" i="1" s="1"/>
  <c r="M74" i="1"/>
  <c r="L74" i="1"/>
  <c r="H74" i="1" s="1"/>
  <c r="U74" i="1" s="1"/>
  <c r="W74" i="1" s="1"/>
  <c r="K74" i="1"/>
  <c r="J74" i="1"/>
  <c r="Y74" i="1" s="1"/>
  <c r="I74" i="1"/>
  <c r="M73" i="1"/>
  <c r="L73" i="1"/>
  <c r="K73" i="1"/>
  <c r="J73" i="1"/>
  <c r="Y73" i="1" s="1"/>
  <c r="I73" i="1"/>
  <c r="H73" i="1" s="1"/>
  <c r="U73" i="1" s="1"/>
  <c r="W73" i="1" s="1"/>
  <c r="M72" i="1"/>
  <c r="L72" i="1"/>
  <c r="K72" i="1"/>
  <c r="J72" i="1"/>
  <c r="Y72" i="1" s="1"/>
  <c r="I72" i="1"/>
  <c r="W71" i="1"/>
  <c r="M71" i="1"/>
  <c r="L71" i="1"/>
  <c r="K71" i="1"/>
  <c r="J71" i="1"/>
  <c r="Y71" i="1" s="1"/>
  <c r="I71" i="1"/>
  <c r="H71" i="1" s="1"/>
  <c r="W70" i="1"/>
  <c r="M70" i="1"/>
  <c r="L70" i="1"/>
  <c r="X70" i="1" s="1"/>
  <c r="K70" i="1"/>
  <c r="J70" i="1"/>
  <c r="I70" i="1"/>
  <c r="N69" i="1"/>
  <c r="M69" i="1"/>
  <c r="L69" i="1"/>
  <c r="K69" i="1"/>
  <c r="J69" i="1"/>
  <c r="I69" i="1"/>
  <c r="W68" i="1"/>
  <c r="M68" i="1"/>
  <c r="Y68" i="1" s="1"/>
  <c r="L68" i="1"/>
  <c r="K68" i="1"/>
  <c r="J68" i="1"/>
  <c r="I68" i="1"/>
  <c r="W67" i="1"/>
  <c r="M67" i="1"/>
  <c r="L67" i="1"/>
  <c r="K67" i="1"/>
  <c r="J67" i="1"/>
  <c r="Y67" i="1" s="1"/>
  <c r="I67" i="1"/>
  <c r="Y66" i="1"/>
  <c r="W66" i="1"/>
  <c r="M66" i="1"/>
  <c r="L66" i="1"/>
  <c r="K66" i="1"/>
  <c r="J66" i="1"/>
  <c r="I66" i="1"/>
  <c r="O66" i="1" s="1"/>
  <c r="W65" i="1"/>
  <c r="M65" i="1"/>
  <c r="Y65" i="1" s="1"/>
  <c r="L65" i="1"/>
  <c r="K65" i="1"/>
  <c r="J65" i="1"/>
  <c r="I65" i="1"/>
  <c r="W64" i="1"/>
  <c r="M64" i="1"/>
  <c r="L64" i="1"/>
  <c r="K64" i="1"/>
  <c r="J64" i="1"/>
  <c r="Y64" i="1" s="1"/>
  <c r="I64" i="1"/>
  <c r="Y63" i="1"/>
  <c r="W63" i="1"/>
  <c r="O63" i="1"/>
  <c r="M63" i="1"/>
  <c r="L63" i="1"/>
  <c r="K63" i="1"/>
  <c r="J63" i="1"/>
  <c r="I63" i="1"/>
  <c r="W62" i="1"/>
  <c r="M62" i="1"/>
  <c r="L62" i="1"/>
  <c r="K62" i="1"/>
  <c r="J62" i="1"/>
  <c r="Y62" i="1" s="1"/>
  <c r="I62" i="1"/>
  <c r="W61" i="1"/>
  <c r="M61" i="1"/>
  <c r="Y61" i="1" s="1"/>
  <c r="L61" i="1"/>
  <c r="K61" i="1"/>
  <c r="J61" i="1"/>
  <c r="I61" i="1"/>
  <c r="W60" i="1"/>
  <c r="M60" i="1"/>
  <c r="Y60" i="1" s="1"/>
  <c r="L60" i="1"/>
  <c r="O60" i="1" s="1"/>
  <c r="K60" i="1"/>
  <c r="J60" i="1"/>
  <c r="I60" i="1"/>
  <c r="W59" i="1"/>
  <c r="M59" i="1"/>
  <c r="L59" i="1"/>
  <c r="K59" i="1"/>
  <c r="J59" i="1"/>
  <c r="Y59" i="1" s="1"/>
  <c r="I59" i="1"/>
  <c r="Y58" i="1"/>
  <c r="W58" i="1"/>
  <c r="M58" i="1"/>
  <c r="L58" i="1"/>
  <c r="K58" i="1"/>
  <c r="J58" i="1"/>
  <c r="I58" i="1"/>
  <c r="W57" i="1"/>
  <c r="N57" i="1"/>
  <c r="M57" i="1"/>
  <c r="L57" i="1"/>
  <c r="K57" i="1"/>
  <c r="J57" i="1"/>
  <c r="Y57" i="1" s="1"/>
  <c r="I57" i="1"/>
  <c r="W56" i="1"/>
  <c r="M56" i="1"/>
  <c r="L56" i="1"/>
  <c r="K56" i="1"/>
  <c r="J56" i="1"/>
  <c r="Y56" i="1" s="1"/>
  <c r="I56" i="1"/>
  <c r="H56" i="1" s="1"/>
  <c r="W55" i="1"/>
  <c r="M55" i="1"/>
  <c r="L55" i="1"/>
  <c r="X55" i="1" s="1"/>
  <c r="K55" i="1"/>
  <c r="O55" i="1" s="1"/>
  <c r="J55" i="1"/>
  <c r="I55" i="1"/>
  <c r="W54" i="1"/>
  <c r="N54" i="1"/>
  <c r="M54" i="1"/>
  <c r="L54" i="1"/>
  <c r="K54" i="1"/>
  <c r="J54" i="1"/>
  <c r="Y54" i="1" s="1"/>
  <c r="I54" i="1"/>
  <c r="X53" i="1"/>
  <c r="W53" i="1"/>
  <c r="Z53" i="1" s="1"/>
  <c r="M53" i="1"/>
  <c r="Y53" i="1" s="1"/>
  <c r="L53" i="1"/>
  <c r="K53" i="1"/>
  <c r="J53" i="1"/>
  <c r="I53" i="1"/>
  <c r="H53" i="1"/>
  <c r="W52" i="1"/>
  <c r="N52" i="1"/>
  <c r="M52" i="1"/>
  <c r="L52" i="1"/>
  <c r="H52" i="1" s="1"/>
  <c r="K52" i="1"/>
  <c r="J52" i="1"/>
  <c r="Y52" i="1" s="1"/>
  <c r="I52" i="1"/>
  <c r="W51" i="1"/>
  <c r="M51" i="1"/>
  <c r="L51" i="1"/>
  <c r="K51" i="1"/>
  <c r="J51" i="1"/>
  <c r="Y51" i="1" s="1"/>
  <c r="I51" i="1"/>
  <c r="X51" i="1" s="1"/>
  <c r="Y50" i="1"/>
  <c r="W50" i="1"/>
  <c r="M50" i="1"/>
  <c r="L50" i="1"/>
  <c r="H50" i="1" s="1"/>
  <c r="K50" i="1"/>
  <c r="J50" i="1"/>
  <c r="I50" i="1"/>
  <c r="W49" i="1"/>
  <c r="M49" i="1"/>
  <c r="Y49" i="1" s="1"/>
  <c r="L49" i="1"/>
  <c r="H49" i="1" s="1"/>
  <c r="K49" i="1"/>
  <c r="O49" i="1" s="1"/>
  <c r="J49" i="1"/>
  <c r="I49" i="1"/>
  <c r="W48" i="1"/>
  <c r="M48" i="1"/>
  <c r="L48" i="1"/>
  <c r="K48" i="1"/>
  <c r="J48" i="1"/>
  <c r="Y48" i="1" s="1"/>
  <c r="I48" i="1"/>
  <c r="O48" i="1" s="1"/>
  <c r="Y47" i="1"/>
  <c r="X47" i="1"/>
  <c r="W47" i="1"/>
  <c r="M47" i="1"/>
  <c r="L47" i="1"/>
  <c r="K47" i="1"/>
  <c r="J47" i="1"/>
  <c r="I47" i="1"/>
  <c r="O47" i="1" s="1"/>
  <c r="W46" i="1"/>
  <c r="M46" i="1"/>
  <c r="Y46" i="1" s="1"/>
  <c r="L46" i="1"/>
  <c r="H46" i="1" s="1"/>
  <c r="K46" i="1"/>
  <c r="J46" i="1"/>
  <c r="I46" i="1"/>
  <c r="W45" i="1"/>
  <c r="M45" i="1"/>
  <c r="L45" i="1"/>
  <c r="K45" i="1"/>
  <c r="J45" i="1"/>
  <c r="Y45" i="1" s="1"/>
  <c r="I45" i="1"/>
  <c r="X44" i="1"/>
  <c r="W44" i="1"/>
  <c r="O44" i="1"/>
  <c r="N44" i="1"/>
  <c r="M44" i="1"/>
  <c r="Y44" i="1" s="1"/>
  <c r="L44" i="1"/>
  <c r="K44" i="1"/>
  <c r="J44" i="1"/>
  <c r="I44" i="1"/>
  <c r="H44" i="1" s="1"/>
  <c r="W43" i="1"/>
  <c r="M43" i="1"/>
  <c r="Y43" i="1" s="1"/>
  <c r="L43" i="1"/>
  <c r="X43" i="1" s="1"/>
  <c r="K43" i="1"/>
  <c r="J43" i="1"/>
  <c r="I43" i="1"/>
  <c r="W42" i="1"/>
  <c r="M42" i="1"/>
  <c r="L42" i="1"/>
  <c r="K42" i="1"/>
  <c r="J42" i="1"/>
  <c r="Y42" i="1" s="1"/>
  <c r="I42" i="1"/>
  <c r="H42" i="1" s="1"/>
  <c r="W41" i="1"/>
  <c r="N41" i="1"/>
  <c r="M41" i="1"/>
  <c r="L41" i="1"/>
  <c r="K41" i="1"/>
  <c r="J41" i="1"/>
  <c r="Y41" i="1" s="1"/>
  <c r="I41" i="1"/>
  <c r="Y40" i="1"/>
  <c r="X40" i="1"/>
  <c r="W40" i="1"/>
  <c r="Z40" i="1" s="1"/>
  <c r="O40" i="1"/>
  <c r="M40" i="1"/>
  <c r="L40" i="1"/>
  <c r="K40" i="1"/>
  <c r="J40" i="1"/>
  <c r="I40" i="1"/>
  <c r="H40" i="1"/>
  <c r="W39" i="1"/>
  <c r="M39" i="1"/>
  <c r="Y39" i="1" s="1"/>
  <c r="L39" i="1"/>
  <c r="H39" i="1" s="1"/>
  <c r="K39" i="1"/>
  <c r="J39" i="1"/>
  <c r="I39" i="1"/>
  <c r="M38" i="1"/>
  <c r="L38" i="1"/>
  <c r="K38" i="1"/>
  <c r="J38" i="1"/>
  <c r="Y38" i="1" s="1"/>
  <c r="I38" i="1"/>
  <c r="O38" i="1" s="1"/>
  <c r="W37" i="1"/>
  <c r="N37" i="1"/>
  <c r="M37" i="1"/>
  <c r="L37" i="1"/>
  <c r="K37" i="1"/>
  <c r="J37" i="1"/>
  <c r="Y37" i="1" s="1"/>
  <c r="I37" i="1"/>
  <c r="Y36" i="1"/>
  <c r="X36" i="1"/>
  <c r="W36" i="1"/>
  <c r="M36" i="1"/>
  <c r="L36" i="1"/>
  <c r="K36" i="1"/>
  <c r="J36" i="1"/>
  <c r="I36" i="1"/>
  <c r="O36" i="1" s="1"/>
  <c r="H36" i="1"/>
  <c r="W35" i="1"/>
  <c r="M35" i="1"/>
  <c r="Y35" i="1" s="1"/>
  <c r="L35" i="1"/>
  <c r="X35" i="1" s="1"/>
  <c r="Z35" i="1" s="1"/>
  <c r="K35" i="1"/>
  <c r="J35" i="1"/>
  <c r="I35" i="1"/>
  <c r="W34" i="1"/>
  <c r="M34" i="1"/>
  <c r="L34" i="1"/>
  <c r="K34" i="1"/>
  <c r="J34" i="1"/>
  <c r="Y34" i="1" s="1"/>
  <c r="I34" i="1"/>
  <c r="X33" i="1"/>
  <c r="W33" i="1"/>
  <c r="Z33" i="1" s="1"/>
  <c r="N33" i="1"/>
  <c r="M33" i="1"/>
  <c r="L33" i="1"/>
  <c r="K33" i="1"/>
  <c r="J33" i="1"/>
  <c r="I33" i="1"/>
  <c r="W32" i="1"/>
  <c r="M32" i="1"/>
  <c r="L32" i="1"/>
  <c r="K32" i="1"/>
  <c r="J32" i="1"/>
  <c r="Y32" i="1" s="1"/>
  <c r="I32" i="1"/>
  <c r="H32" i="1" s="1"/>
  <c r="W31" i="1"/>
  <c r="M31" i="1"/>
  <c r="L31" i="1"/>
  <c r="K31" i="1"/>
  <c r="J31" i="1"/>
  <c r="Y31" i="1" s="1"/>
  <c r="I31" i="1"/>
  <c r="H31" i="1"/>
  <c r="W30" i="1"/>
  <c r="M30" i="1"/>
  <c r="L30" i="1"/>
  <c r="K30" i="1"/>
  <c r="J30" i="1"/>
  <c r="I30" i="1"/>
  <c r="H30" i="1" s="1"/>
  <c r="W29" i="1"/>
  <c r="N29" i="1"/>
  <c r="M29" i="1"/>
  <c r="L29" i="1"/>
  <c r="K29" i="1"/>
  <c r="J29" i="1"/>
  <c r="Y29" i="1" s="1"/>
  <c r="I29" i="1"/>
  <c r="H29" i="1" s="1"/>
  <c r="W28" i="1"/>
  <c r="M28" i="1"/>
  <c r="L28" i="1"/>
  <c r="K28" i="1"/>
  <c r="J28" i="1"/>
  <c r="Y28" i="1" s="1"/>
  <c r="I28" i="1"/>
  <c r="X28" i="1" s="1"/>
  <c r="W27" i="1"/>
  <c r="N27" i="1"/>
  <c r="M27" i="1"/>
  <c r="L27" i="1"/>
  <c r="H27" i="1" s="1"/>
  <c r="K27" i="1"/>
  <c r="J27" i="1"/>
  <c r="Y27" i="1" s="1"/>
  <c r="I27" i="1"/>
  <c r="W26" i="1"/>
  <c r="M26" i="1"/>
  <c r="L26" i="1"/>
  <c r="K26" i="1"/>
  <c r="J26" i="1"/>
  <c r="Y26" i="1" s="1"/>
  <c r="I26" i="1"/>
  <c r="X26" i="1" s="1"/>
  <c r="W25" i="1"/>
  <c r="M25" i="1"/>
  <c r="L25" i="1"/>
  <c r="K25" i="1"/>
  <c r="J25" i="1"/>
  <c r="Y25" i="1" s="1"/>
  <c r="I25" i="1"/>
  <c r="H25" i="1" s="1"/>
  <c r="W24" i="1"/>
  <c r="N24" i="1"/>
  <c r="M24" i="1"/>
  <c r="L24" i="1"/>
  <c r="K24" i="1"/>
  <c r="J24" i="1"/>
  <c r="Y24" i="1" s="1"/>
  <c r="I24" i="1"/>
  <c r="H24" i="1"/>
  <c r="W23" i="1"/>
  <c r="N23" i="1"/>
  <c r="O23" i="1" s="1"/>
  <c r="M23" i="1"/>
  <c r="L23" i="1"/>
  <c r="K23" i="1"/>
  <c r="J23" i="1"/>
  <c r="Y23" i="1" s="1"/>
  <c r="I23" i="1"/>
  <c r="W22" i="1"/>
  <c r="M22" i="1"/>
  <c r="L22" i="1"/>
  <c r="K22" i="1"/>
  <c r="J22" i="1"/>
  <c r="I22" i="1"/>
  <c r="W21" i="1"/>
  <c r="M21" i="1"/>
  <c r="L21" i="1"/>
  <c r="K21" i="1"/>
  <c r="J21" i="1"/>
  <c r="Y21" i="1" s="1"/>
  <c r="I21" i="1"/>
  <c r="H21" i="1" s="1"/>
  <c r="W20" i="1"/>
  <c r="M20" i="1"/>
  <c r="L20" i="1"/>
  <c r="K20" i="1"/>
  <c r="J20" i="1"/>
  <c r="Y20" i="1" s="1"/>
  <c r="I20" i="1"/>
  <c r="Y19" i="1"/>
  <c r="W19" i="1"/>
  <c r="N19" i="1"/>
  <c r="M19" i="1"/>
  <c r="L19" i="1"/>
  <c r="K19" i="1"/>
  <c r="J19" i="1"/>
  <c r="I19" i="1"/>
  <c r="X19" i="1" s="1"/>
  <c r="Z19" i="1" s="1"/>
  <c r="Y18" i="1"/>
  <c r="X18" i="1"/>
  <c r="W18" i="1"/>
  <c r="N18" i="1"/>
  <c r="H18" i="1" s="1"/>
  <c r="M18" i="1"/>
  <c r="L18" i="1"/>
  <c r="K18" i="1"/>
  <c r="J18" i="1"/>
  <c r="I18" i="1"/>
  <c r="W17" i="1"/>
  <c r="M17" i="1"/>
  <c r="Y17" i="1" s="1"/>
  <c r="L17" i="1"/>
  <c r="X17" i="1" s="1"/>
  <c r="Z17" i="1" s="1"/>
  <c r="K17" i="1"/>
  <c r="O17" i="1" s="1"/>
  <c r="J17" i="1"/>
  <c r="I17" i="1"/>
  <c r="H17" i="1" s="1"/>
  <c r="W16" i="1"/>
  <c r="M16" i="1"/>
  <c r="L16" i="1"/>
  <c r="K16" i="1"/>
  <c r="J16" i="1"/>
  <c r="Y16" i="1" s="1"/>
  <c r="I16" i="1"/>
  <c r="H16" i="1" s="1"/>
  <c r="W15" i="1"/>
  <c r="M15" i="1"/>
  <c r="L15" i="1"/>
  <c r="K15" i="1"/>
  <c r="J15" i="1"/>
  <c r="Y15" i="1" s="1"/>
  <c r="I15" i="1"/>
  <c r="X15" i="1" s="1"/>
  <c r="H15" i="1"/>
  <c r="W14" i="1"/>
  <c r="M14" i="1"/>
  <c r="L14" i="1"/>
  <c r="K14" i="1"/>
  <c r="O14" i="1" s="1"/>
  <c r="J14" i="1"/>
  <c r="Y14" i="1" s="1"/>
  <c r="I14" i="1"/>
  <c r="X14" i="1" s="1"/>
  <c r="Z14" i="1" s="1"/>
  <c r="H14" i="1"/>
  <c r="Y13" i="1"/>
  <c r="W13" i="1"/>
  <c r="N13" i="1"/>
  <c r="H13" i="1" s="1"/>
  <c r="M13" i="1"/>
  <c r="L13" i="1"/>
  <c r="K13" i="1"/>
  <c r="J13" i="1"/>
  <c r="I13" i="1"/>
  <c r="W12" i="1"/>
  <c r="M12" i="1"/>
  <c r="L12" i="1"/>
  <c r="O12" i="1" s="1"/>
  <c r="K12" i="1"/>
  <c r="J12" i="1"/>
  <c r="Y12" i="1" s="1"/>
  <c r="I12" i="1"/>
  <c r="W11" i="1"/>
  <c r="N11" i="1"/>
  <c r="M11" i="1"/>
  <c r="L11" i="1"/>
  <c r="K11" i="1"/>
  <c r="J11" i="1"/>
  <c r="Y11" i="1" s="1"/>
  <c r="I11" i="1"/>
  <c r="X11" i="1" s="1"/>
  <c r="Z11" i="1" s="1"/>
  <c r="W10" i="1"/>
  <c r="M10" i="1"/>
  <c r="L10" i="1"/>
  <c r="K10" i="1"/>
  <c r="J10" i="1"/>
  <c r="Y10" i="1" s="1"/>
  <c r="I10" i="1"/>
  <c r="X10" i="1" s="1"/>
  <c r="H10" i="1"/>
  <c r="W9" i="1"/>
  <c r="Z9" i="1" s="1"/>
  <c r="M9" i="1"/>
  <c r="Y9" i="1" s="1"/>
  <c r="K9" i="1"/>
  <c r="J9" i="1"/>
  <c r="I9" i="1"/>
  <c r="X9" i="1" s="1"/>
  <c r="W8" i="1"/>
  <c r="M8" i="1"/>
  <c r="K8" i="1"/>
  <c r="J8" i="1"/>
  <c r="Y8" i="1" s="1"/>
  <c r="I8" i="1"/>
  <c r="X8" i="1" s="1"/>
  <c r="H8" i="1"/>
  <c r="W7" i="1"/>
  <c r="Z7" i="1" s="1"/>
  <c r="M7" i="1"/>
  <c r="K7" i="1"/>
  <c r="J7" i="1"/>
  <c r="I7" i="1"/>
  <c r="X7" i="1" s="1"/>
  <c r="H7" i="1"/>
  <c r="Y6" i="1"/>
  <c r="W6" i="1"/>
  <c r="N6" i="1"/>
  <c r="H6" i="1" s="1"/>
  <c r="M6" i="1"/>
  <c r="K6" i="1"/>
  <c r="J6" i="1"/>
  <c r="I6" i="1"/>
  <c r="X6" i="1" s="1"/>
  <c r="Z6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X5" i="1"/>
  <c r="W5" i="1"/>
  <c r="Z5" i="1" s="1"/>
  <c r="M5" i="1"/>
  <c r="K5" i="1"/>
  <c r="J5" i="1"/>
  <c r="I5" i="1"/>
  <c r="H5" i="1" s="1"/>
  <c r="W4" i="1"/>
  <c r="M4" i="1"/>
  <c r="K4" i="1"/>
  <c r="J4" i="1"/>
  <c r="I4" i="1"/>
  <c r="H4" i="1" s="1"/>
  <c r="W3" i="1"/>
  <c r="M3" i="1"/>
  <c r="K3" i="1"/>
  <c r="J3" i="1"/>
  <c r="I3" i="1"/>
  <c r="X3" i="1" s="1"/>
  <c r="H3" i="1"/>
  <c r="A3" i="1"/>
  <c r="A4" i="1" s="1"/>
  <c r="A5" i="1" s="1"/>
  <c r="W2" i="1"/>
  <c r="M2" i="1"/>
  <c r="K2" i="1"/>
  <c r="J2" i="1"/>
  <c r="I2" i="1"/>
  <c r="H2" i="1" s="1"/>
  <c r="Z15" i="1" l="1"/>
  <c r="Z8" i="1"/>
  <c r="Z43" i="1"/>
  <c r="O98" i="1"/>
  <c r="O7" i="1"/>
  <c r="O8" i="1"/>
  <c r="O34" i="1"/>
  <c r="O37" i="1"/>
  <c r="Z39" i="1"/>
  <c r="O74" i="1"/>
  <c r="Y86" i="1"/>
  <c r="O27" i="1"/>
  <c r="X12" i="1"/>
  <c r="Z12" i="1" s="1"/>
  <c r="O15" i="1"/>
  <c r="X22" i="1"/>
  <c r="X39" i="1"/>
  <c r="H51" i="1"/>
  <c r="Z55" i="1"/>
  <c r="X74" i="1"/>
  <c r="H82" i="1"/>
  <c r="U82" i="1" s="1"/>
  <c r="W82" i="1" s="1"/>
  <c r="Z82" i="1" s="1"/>
  <c r="X92" i="1"/>
  <c r="O39" i="1"/>
  <c r="Z70" i="1"/>
  <c r="Y2" i="1"/>
  <c r="Y4" i="1"/>
  <c r="O19" i="1"/>
  <c r="Y22" i="1"/>
  <c r="O42" i="1"/>
  <c r="H48" i="1"/>
  <c r="X52" i="1"/>
  <c r="O54" i="1"/>
  <c r="O57" i="1"/>
  <c r="H80" i="1"/>
  <c r="U80" i="1" s="1"/>
  <c r="W80" i="1" s="1"/>
  <c r="Z85" i="1"/>
  <c r="Z91" i="1"/>
  <c r="Y92" i="1"/>
  <c r="X94" i="1"/>
  <c r="H45" i="1"/>
  <c r="O51" i="1"/>
  <c r="O75" i="1"/>
  <c r="Y80" i="1"/>
  <c r="X85" i="1"/>
  <c r="H93" i="1"/>
  <c r="U93" i="1" s="1"/>
  <c r="W93" i="1" s="1"/>
  <c r="Z93" i="1" s="1"/>
  <c r="H95" i="1"/>
  <c r="U95" i="1" s="1"/>
  <c r="W95" i="1" s="1"/>
  <c r="Z36" i="1"/>
  <c r="O16" i="1"/>
  <c r="O11" i="1"/>
  <c r="Z28" i="1"/>
  <c r="O2" i="1"/>
  <c r="O13" i="1"/>
  <c r="Y33" i="1"/>
  <c r="X42" i="1"/>
  <c r="Z42" i="1" s="1"/>
  <c r="Z51" i="1"/>
  <c r="Y69" i="1"/>
  <c r="X87" i="1"/>
  <c r="O43" i="1"/>
  <c r="O6" i="1"/>
  <c r="Y7" i="1"/>
  <c r="H9" i="1"/>
  <c r="H12" i="1"/>
  <c r="H47" i="1"/>
  <c r="H54" i="1"/>
  <c r="X56" i="1"/>
  <c r="Z56" i="1" s="1"/>
  <c r="O68" i="1"/>
  <c r="H75" i="1"/>
  <c r="U75" i="1" s="1"/>
  <c r="W75" i="1" s="1"/>
  <c r="Z75" i="1" s="1"/>
  <c r="O97" i="1"/>
  <c r="Z100" i="1"/>
  <c r="Z92" i="1"/>
  <c r="O22" i="1"/>
  <c r="X38" i="1"/>
  <c r="X4" i="1"/>
  <c r="Z4" i="1" s="1"/>
  <c r="O18" i="1"/>
  <c r="H41" i="1"/>
  <c r="H43" i="1"/>
  <c r="H70" i="1"/>
  <c r="H77" i="1"/>
  <c r="U77" i="1" s="1"/>
  <c r="W77" i="1" s="1"/>
  <c r="O35" i="1"/>
  <c r="O53" i="1"/>
  <c r="H55" i="1"/>
  <c r="O65" i="1"/>
  <c r="Y70" i="1"/>
  <c r="X71" i="1"/>
  <c r="Z71" i="1" s="1"/>
  <c r="O76" i="1"/>
  <c r="X81" i="1"/>
  <c r="Z81" i="1" s="1"/>
  <c r="O85" i="1"/>
  <c r="H88" i="1"/>
  <c r="U88" i="1" s="1"/>
  <c r="W88" i="1" s="1"/>
  <c r="Z88" i="1" s="1"/>
  <c r="O90" i="1"/>
  <c r="Y91" i="1"/>
  <c r="H98" i="1"/>
  <c r="U98" i="1" s="1"/>
  <c r="W98" i="1" s="1"/>
  <c r="Z94" i="1"/>
  <c r="Y3" i="1"/>
  <c r="Z18" i="1"/>
  <c r="X16" i="1"/>
  <c r="Z16" i="1" s="1"/>
  <c r="Y5" i="1"/>
  <c r="H11" i="1"/>
  <c r="O28" i="1"/>
  <c r="Y30" i="1"/>
  <c r="H38" i="1"/>
  <c r="U38" i="1" s="1"/>
  <c r="W38" i="1" s="1"/>
  <c r="Z38" i="1" s="1"/>
  <c r="Z47" i="1"/>
  <c r="Y55" i="1"/>
  <c r="H57" i="1"/>
  <c r="H72" i="1"/>
  <c r="U72" i="1" s="1"/>
  <c r="W72" i="1" s="1"/>
  <c r="O78" i="1"/>
  <c r="Y79" i="1"/>
  <c r="X86" i="1"/>
  <c r="Z86" i="1" s="1"/>
  <c r="O88" i="1"/>
  <c r="H96" i="1"/>
  <c r="U96" i="1" s="1"/>
  <c r="W96" i="1" s="1"/>
  <c r="Y98" i="1"/>
  <c r="Z10" i="1"/>
  <c r="O20" i="1"/>
  <c r="X2" i="1"/>
  <c r="Z2" i="1" s="1"/>
  <c r="O5" i="1"/>
  <c r="X13" i="1"/>
  <c r="Z13" i="1" s="1"/>
  <c r="O24" i="1"/>
  <c r="H26" i="1"/>
  <c r="O33" i="1"/>
  <c r="O4" i="1"/>
  <c r="O46" i="1"/>
  <c r="O50" i="1"/>
  <c r="H62" i="1"/>
  <c r="X62" i="1"/>
  <c r="Z62" i="1" s="1"/>
  <c r="H20" i="1"/>
  <c r="X23" i="1"/>
  <c r="Z23" i="1" s="1"/>
  <c r="X25" i="1"/>
  <c r="Z25" i="1" s="1"/>
  <c r="X31" i="1"/>
  <c r="Z31" i="1" s="1"/>
  <c r="O31" i="1"/>
  <c r="X37" i="1"/>
  <c r="Z37" i="1" s="1"/>
  <c r="X41" i="1"/>
  <c r="Z41" i="1" s="1"/>
  <c r="H59" i="1"/>
  <c r="X59" i="1"/>
  <c r="Z59" i="1" s="1"/>
  <c r="H61" i="1"/>
  <c r="X61" i="1"/>
  <c r="Z61" i="1" s="1"/>
  <c r="H64" i="1"/>
  <c r="X64" i="1"/>
  <c r="Z64" i="1" s="1"/>
  <c r="O3" i="1"/>
  <c r="X24" i="1"/>
  <c r="Z24" i="1" s="1"/>
  <c r="O26" i="1"/>
  <c r="X30" i="1"/>
  <c r="Z30" i="1" s="1"/>
  <c r="O30" i="1"/>
  <c r="X34" i="1"/>
  <c r="Z34" i="1" s="1"/>
  <c r="O45" i="1"/>
  <c r="O59" i="1"/>
  <c r="O62" i="1"/>
  <c r="Z95" i="1"/>
  <c r="Z22" i="1"/>
  <c r="X46" i="1"/>
  <c r="Z46" i="1" s="1"/>
  <c r="X50" i="1"/>
  <c r="Z50" i="1" s="1"/>
  <c r="H58" i="1"/>
  <c r="X58" i="1"/>
  <c r="Z58" i="1" s="1"/>
  <c r="H67" i="1"/>
  <c r="X67" i="1"/>
  <c r="Z67" i="1" s="1"/>
  <c r="O21" i="1"/>
  <c r="Z26" i="1"/>
  <c r="X29" i="1"/>
  <c r="Z29" i="1" s="1"/>
  <c r="O29" i="1"/>
  <c r="Z49" i="1"/>
  <c r="O56" i="1"/>
  <c r="Z3" i="1"/>
  <c r="O9" i="1"/>
  <c r="O10" i="1"/>
  <c r="H19" i="1"/>
  <c r="H23" i="1"/>
  <c r="H28" i="1"/>
  <c r="H37" i="1"/>
  <c r="X45" i="1"/>
  <c r="Z45" i="1" s="1"/>
  <c r="X49" i="1"/>
  <c r="Z74" i="1"/>
  <c r="H65" i="1"/>
  <c r="X65" i="1"/>
  <c r="Z65" i="1" s="1"/>
  <c r="X32" i="1"/>
  <c r="Z32" i="1" s="1"/>
  <c r="O32" i="1"/>
  <c r="H60" i="1"/>
  <c r="X60" i="1"/>
  <c r="Z60" i="1" s="1"/>
  <c r="H63" i="1"/>
  <c r="X63" i="1"/>
  <c r="Z63" i="1" s="1"/>
  <c r="H66" i="1"/>
  <c r="X66" i="1"/>
  <c r="Z66" i="1" s="1"/>
  <c r="H69" i="1"/>
  <c r="U69" i="1" s="1"/>
  <c r="W69" i="1" s="1"/>
  <c r="Z69" i="1" s="1"/>
  <c r="X69" i="1"/>
  <c r="O69" i="1"/>
  <c r="O41" i="1"/>
  <c r="X27" i="1"/>
  <c r="Z27" i="1" s="1"/>
  <c r="H35" i="1"/>
  <c r="Z44" i="1"/>
  <c r="O52" i="1"/>
  <c r="O58" i="1"/>
  <c r="O61" i="1"/>
  <c r="O64" i="1"/>
  <c r="O67" i="1"/>
  <c r="H68" i="1"/>
  <c r="X68" i="1"/>
  <c r="Z68" i="1" s="1"/>
  <c r="X21" i="1"/>
  <c r="Z21" i="1" s="1"/>
  <c r="O25" i="1"/>
  <c r="X20" i="1"/>
  <c r="Z20" i="1" s="1"/>
  <c r="H22" i="1"/>
  <c r="H33" i="1"/>
  <c r="H34" i="1"/>
  <c r="X48" i="1"/>
  <c r="Z48" i="1" s="1"/>
  <c r="Z52" i="1"/>
  <c r="X77" i="1"/>
  <c r="O80" i="1"/>
  <c r="Y88" i="1"/>
  <c r="X89" i="1"/>
  <c r="O92" i="1"/>
  <c r="H99" i="1"/>
  <c r="U99" i="1" s="1"/>
  <c r="W99" i="1" s="1"/>
  <c r="Z99" i="1" s="1"/>
  <c r="H101" i="1"/>
  <c r="H102" i="1"/>
  <c r="U102" i="1" s="1"/>
  <c r="W102" i="1" s="1"/>
  <c r="Z102" i="1" s="1"/>
  <c r="H76" i="1"/>
  <c r="U76" i="1" s="1"/>
  <c r="W76" i="1" s="1"/>
  <c r="Z76" i="1" s="1"/>
  <c r="X78" i="1"/>
  <c r="Z78" i="1" s="1"/>
  <c r="O81" i="1"/>
  <c r="H87" i="1"/>
  <c r="U87" i="1" s="1"/>
  <c r="W87" i="1" s="1"/>
  <c r="X90" i="1"/>
  <c r="Z90" i="1" s="1"/>
  <c r="O93" i="1"/>
  <c r="H100" i="1"/>
  <c r="X54" i="1"/>
  <c r="Z54" i="1" s="1"/>
  <c r="O82" i="1"/>
  <c r="O94" i="1"/>
  <c r="X57" i="1"/>
  <c r="Z57" i="1" s="1"/>
  <c r="O70" i="1"/>
  <c r="O71" i="1"/>
  <c r="O72" i="1"/>
  <c r="X80" i="1"/>
  <c r="O83" i="1"/>
  <c r="H89" i="1"/>
  <c r="U89" i="1" s="1"/>
  <c r="W89" i="1" s="1"/>
  <c r="O95" i="1"/>
  <c r="O73" i="1"/>
  <c r="O84" i="1"/>
  <c r="O96" i="1"/>
  <c r="X72" i="1"/>
  <c r="X83" i="1"/>
  <c r="Z83" i="1" s="1"/>
  <c r="O86" i="1"/>
  <c r="X95" i="1"/>
  <c r="O99" i="1"/>
  <c r="O100" i="1"/>
  <c r="O101" i="1"/>
  <c r="O102" i="1"/>
  <c r="X73" i="1"/>
  <c r="Z73" i="1" s="1"/>
  <c r="X84" i="1"/>
  <c r="Z84" i="1" s="1"/>
  <c r="X96" i="1"/>
  <c r="Z96" i="1" s="1"/>
  <c r="X97" i="1"/>
  <c r="Z97" i="1" s="1"/>
  <c r="X98" i="1"/>
  <c r="M204" i="1"/>
  <c r="Y204" i="1" s="1"/>
  <c r="L204" i="1"/>
  <c r="X204" i="1" s="1"/>
  <c r="K204" i="1"/>
  <c r="J204" i="1"/>
  <c r="I204" i="1"/>
  <c r="W203" i="1"/>
  <c r="M203" i="1"/>
  <c r="L203" i="1"/>
  <c r="K203" i="1"/>
  <c r="J203" i="1"/>
  <c r="I203" i="1"/>
  <c r="X203" i="1" s="1"/>
  <c r="W202" i="1"/>
  <c r="M202" i="1"/>
  <c r="K202" i="1"/>
  <c r="J202" i="1"/>
  <c r="I202" i="1"/>
  <c r="X202" i="1" s="1"/>
  <c r="H202" i="1"/>
  <c r="M201" i="1"/>
  <c r="L201" i="1"/>
  <c r="X201" i="1" s="1"/>
  <c r="K201" i="1"/>
  <c r="J201" i="1"/>
  <c r="I201" i="1"/>
  <c r="M200" i="1"/>
  <c r="Y200" i="1" s="1"/>
  <c r="L200" i="1"/>
  <c r="K200" i="1"/>
  <c r="J200" i="1"/>
  <c r="I200" i="1"/>
  <c r="M199" i="1"/>
  <c r="L199" i="1"/>
  <c r="H199" i="1" s="1"/>
  <c r="U199" i="1" s="1"/>
  <c r="W199" i="1" s="1"/>
  <c r="K199" i="1"/>
  <c r="J199" i="1"/>
  <c r="I199" i="1"/>
  <c r="M198" i="1"/>
  <c r="L198" i="1"/>
  <c r="K198" i="1"/>
  <c r="J198" i="1"/>
  <c r="I198" i="1"/>
  <c r="M197" i="1"/>
  <c r="L197" i="1"/>
  <c r="K197" i="1"/>
  <c r="J197" i="1"/>
  <c r="I197" i="1"/>
  <c r="M196" i="1"/>
  <c r="L196" i="1"/>
  <c r="K196" i="1"/>
  <c r="J196" i="1"/>
  <c r="I196" i="1"/>
  <c r="H196" i="1" s="1"/>
  <c r="U196" i="1" s="1"/>
  <c r="W196" i="1" s="1"/>
  <c r="M195" i="1"/>
  <c r="Y195" i="1" s="1"/>
  <c r="L195" i="1"/>
  <c r="H195" i="1" s="1"/>
  <c r="U195" i="1" s="1"/>
  <c r="W195" i="1" s="1"/>
  <c r="K195" i="1"/>
  <c r="J195" i="1"/>
  <c r="I195" i="1"/>
  <c r="M194" i="1"/>
  <c r="L194" i="1"/>
  <c r="K194" i="1"/>
  <c r="J194" i="1"/>
  <c r="I194" i="1"/>
  <c r="O194" i="1" s="1"/>
  <c r="M193" i="1"/>
  <c r="L193" i="1"/>
  <c r="H193" i="1" s="1"/>
  <c r="U193" i="1" s="1"/>
  <c r="W193" i="1" s="1"/>
  <c r="K193" i="1"/>
  <c r="J193" i="1"/>
  <c r="I193" i="1"/>
  <c r="M192" i="1"/>
  <c r="L192" i="1"/>
  <c r="K192" i="1"/>
  <c r="J192" i="1"/>
  <c r="Y192" i="1" s="1"/>
  <c r="I192" i="1"/>
  <c r="M191" i="1"/>
  <c r="L191" i="1"/>
  <c r="K191" i="1"/>
  <c r="J191" i="1"/>
  <c r="I191" i="1"/>
  <c r="M190" i="1"/>
  <c r="L190" i="1"/>
  <c r="X190" i="1" s="1"/>
  <c r="K190" i="1"/>
  <c r="J190" i="1"/>
  <c r="I190" i="1"/>
  <c r="H190" i="1" s="1"/>
  <c r="U190" i="1" s="1"/>
  <c r="W190" i="1" s="1"/>
  <c r="M189" i="1"/>
  <c r="L189" i="1"/>
  <c r="K189" i="1"/>
  <c r="J189" i="1"/>
  <c r="I189" i="1"/>
  <c r="X189" i="1" s="1"/>
  <c r="Y188" i="1"/>
  <c r="M188" i="1"/>
  <c r="L188" i="1"/>
  <c r="K188" i="1"/>
  <c r="J188" i="1"/>
  <c r="I188" i="1"/>
  <c r="M187" i="1"/>
  <c r="L187" i="1"/>
  <c r="H187" i="1" s="1"/>
  <c r="U187" i="1" s="1"/>
  <c r="W187" i="1" s="1"/>
  <c r="K187" i="1"/>
  <c r="J187" i="1"/>
  <c r="I187" i="1"/>
  <c r="M186" i="1"/>
  <c r="L186" i="1"/>
  <c r="K186" i="1"/>
  <c r="J186" i="1"/>
  <c r="I186" i="1"/>
  <c r="M185" i="1"/>
  <c r="L185" i="1"/>
  <c r="K185" i="1"/>
  <c r="J185" i="1"/>
  <c r="Y185" i="1" s="1"/>
  <c r="I185" i="1"/>
  <c r="M184" i="1"/>
  <c r="L184" i="1"/>
  <c r="H184" i="1" s="1"/>
  <c r="U184" i="1" s="1"/>
  <c r="W184" i="1" s="1"/>
  <c r="K184" i="1"/>
  <c r="J184" i="1"/>
  <c r="I184" i="1"/>
  <c r="M183" i="1"/>
  <c r="L183" i="1"/>
  <c r="K183" i="1"/>
  <c r="J183" i="1"/>
  <c r="I183" i="1"/>
  <c r="M182" i="1"/>
  <c r="L182" i="1"/>
  <c r="K182" i="1"/>
  <c r="J182" i="1"/>
  <c r="I182" i="1"/>
  <c r="M181" i="1"/>
  <c r="L181" i="1"/>
  <c r="K181" i="1"/>
  <c r="J181" i="1"/>
  <c r="I181" i="1"/>
  <c r="X181" i="1" s="1"/>
  <c r="M180" i="1"/>
  <c r="L180" i="1"/>
  <c r="K180" i="1"/>
  <c r="J180" i="1"/>
  <c r="I180" i="1"/>
  <c r="X180" i="1" s="1"/>
  <c r="M179" i="1"/>
  <c r="L179" i="1"/>
  <c r="K179" i="1"/>
  <c r="J179" i="1"/>
  <c r="Y179" i="1" s="1"/>
  <c r="I179" i="1"/>
  <c r="X179" i="1" s="1"/>
  <c r="N178" i="1"/>
  <c r="M178" i="1"/>
  <c r="L178" i="1"/>
  <c r="K178" i="1"/>
  <c r="J178" i="1"/>
  <c r="Y178" i="1" s="1"/>
  <c r="I178" i="1"/>
  <c r="M177" i="1"/>
  <c r="L177" i="1"/>
  <c r="K177" i="1"/>
  <c r="J177" i="1"/>
  <c r="I177" i="1"/>
  <c r="M176" i="1"/>
  <c r="L176" i="1"/>
  <c r="K176" i="1"/>
  <c r="J176" i="1"/>
  <c r="I176" i="1"/>
  <c r="X176" i="1" s="1"/>
  <c r="M175" i="1"/>
  <c r="L175" i="1"/>
  <c r="K175" i="1"/>
  <c r="J175" i="1"/>
  <c r="Y175" i="1" s="1"/>
  <c r="I175" i="1"/>
  <c r="M174" i="1"/>
  <c r="L174" i="1"/>
  <c r="K174" i="1"/>
  <c r="J174" i="1"/>
  <c r="Y174" i="1" s="1"/>
  <c r="I174" i="1"/>
  <c r="M173" i="1"/>
  <c r="L173" i="1"/>
  <c r="K173" i="1"/>
  <c r="J173" i="1"/>
  <c r="I173" i="1"/>
  <c r="W172" i="1"/>
  <c r="M172" i="1"/>
  <c r="L172" i="1"/>
  <c r="K172" i="1"/>
  <c r="J172" i="1"/>
  <c r="Y172" i="1" s="1"/>
  <c r="I172" i="1"/>
  <c r="X171" i="1"/>
  <c r="W171" i="1"/>
  <c r="Z171" i="1" s="1"/>
  <c r="M171" i="1"/>
  <c r="L171" i="1"/>
  <c r="K171" i="1"/>
  <c r="J171" i="1"/>
  <c r="I171" i="1"/>
  <c r="H171" i="1" s="1"/>
  <c r="W170" i="1"/>
  <c r="N170" i="1"/>
  <c r="M170" i="1"/>
  <c r="L170" i="1"/>
  <c r="K170" i="1"/>
  <c r="J170" i="1"/>
  <c r="Y170" i="1" s="1"/>
  <c r="I170" i="1"/>
  <c r="W169" i="1"/>
  <c r="M169" i="1"/>
  <c r="L169" i="1"/>
  <c r="K169" i="1"/>
  <c r="J169" i="1"/>
  <c r="I169" i="1"/>
  <c r="W168" i="1"/>
  <c r="M168" i="1"/>
  <c r="L168" i="1"/>
  <c r="K168" i="1"/>
  <c r="J168" i="1"/>
  <c r="I168" i="1"/>
  <c r="W167" i="1"/>
  <c r="M167" i="1"/>
  <c r="O167" i="1" s="1"/>
  <c r="L167" i="1"/>
  <c r="K167" i="1"/>
  <c r="J167" i="1"/>
  <c r="I167" i="1"/>
  <c r="X167" i="1" s="1"/>
  <c r="W166" i="1"/>
  <c r="M166" i="1"/>
  <c r="L166" i="1"/>
  <c r="K166" i="1"/>
  <c r="J166" i="1"/>
  <c r="Y166" i="1" s="1"/>
  <c r="I166" i="1"/>
  <c r="W165" i="1"/>
  <c r="M165" i="1"/>
  <c r="L165" i="1"/>
  <c r="K165" i="1"/>
  <c r="J165" i="1"/>
  <c r="I165" i="1"/>
  <c r="W164" i="1"/>
  <c r="M164" i="1"/>
  <c r="L164" i="1"/>
  <c r="K164" i="1"/>
  <c r="J164" i="1"/>
  <c r="I164" i="1"/>
  <c r="W163" i="1"/>
  <c r="M163" i="1"/>
  <c r="L163" i="1"/>
  <c r="K163" i="1"/>
  <c r="J163" i="1"/>
  <c r="I163" i="1"/>
  <c r="X163" i="1" s="1"/>
  <c r="W162" i="1"/>
  <c r="M162" i="1"/>
  <c r="L162" i="1"/>
  <c r="K162" i="1"/>
  <c r="J162" i="1"/>
  <c r="I162" i="1"/>
  <c r="W161" i="1"/>
  <c r="M161" i="1"/>
  <c r="O161" i="1" s="1"/>
  <c r="L161" i="1"/>
  <c r="K161" i="1"/>
  <c r="J161" i="1"/>
  <c r="I161" i="1"/>
  <c r="X161" i="1" s="1"/>
  <c r="W160" i="1"/>
  <c r="M160" i="1"/>
  <c r="L160" i="1"/>
  <c r="K160" i="1"/>
  <c r="J160" i="1"/>
  <c r="Y160" i="1" s="1"/>
  <c r="I160" i="1"/>
  <c r="W159" i="1"/>
  <c r="M159" i="1"/>
  <c r="L159" i="1"/>
  <c r="K159" i="1"/>
  <c r="J159" i="1"/>
  <c r="I159" i="1"/>
  <c r="W158" i="1"/>
  <c r="N158" i="1"/>
  <c r="M158" i="1"/>
  <c r="L158" i="1"/>
  <c r="K158" i="1"/>
  <c r="J158" i="1"/>
  <c r="I158" i="1"/>
  <c r="W157" i="1"/>
  <c r="M157" i="1"/>
  <c r="L157" i="1"/>
  <c r="K157" i="1"/>
  <c r="J157" i="1"/>
  <c r="Y157" i="1" s="1"/>
  <c r="I157" i="1"/>
  <c r="O157" i="1" s="1"/>
  <c r="W156" i="1"/>
  <c r="M156" i="1"/>
  <c r="L156" i="1"/>
  <c r="K156" i="1"/>
  <c r="J156" i="1"/>
  <c r="I156" i="1"/>
  <c r="W155" i="1"/>
  <c r="N155" i="1"/>
  <c r="M155" i="1"/>
  <c r="L155" i="1"/>
  <c r="K155" i="1"/>
  <c r="J155" i="1"/>
  <c r="I155" i="1"/>
  <c r="W154" i="1"/>
  <c r="M154" i="1"/>
  <c r="L154" i="1"/>
  <c r="K154" i="1"/>
  <c r="J154" i="1"/>
  <c r="I154" i="1"/>
  <c r="W153" i="1"/>
  <c r="N153" i="1"/>
  <c r="M153" i="1"/>
  <c r="L153" i="1"/>
  <c r="K153" i="1"/>
  <c r="J153" i="1"/>
  <c r="I153" i="1"/>
  <c r="X153" i="1" s="1"/>
  <c r="W152" i="1"/>
  <c r="M152" i="1"/>
  <c r="L152" i="1"/>
  <c r="K152" i="1"/>
  <c r="J152" i="1"/>
  <c r="I152" i="1"/>
  <c r="W151" i="1"/>
  <c r="M151" i="1"/>
  <c r="L151" i="1"/>
  <c r="K151" i="1"/>
  <c r="J151" i="1"/>
  <c r="I151" i="1"/>
  <c r="X151" i="1" s="1"/>
  <c r="H151" i="1"/>
  <c r="Y150" i="1"/>
  <c r="X150" i="1"/>
  <c r="W150" i="1"/>
  <c r="M150" i="1"/>
  <c r="L150" i="1"/>
  <c r="K150" i="1"/>
  <c r="J150" i="1"/>
  <c r="I150" i="1"/>
  <c r="H150" i="1" s="1"/>
  <c r="W149" i="1"/>
  <c r="M149" i="1"/>
  <c r="L149" i="1"/>
  <c r="K149" i="1"/>
  <c r="J149" i="1"/>
  <c r="I149" i="1"/>
  <c r="X149" i="1" s="1"/>
  <c r="W148" i="1"/>
  <c r="M148" i="1"/>
  <c r="L148" i="1"/>
  <c r="K148" i="1"/>
  <c r="J148" i="1"/>
  <c r="I148" i="1"/>
  <c r="X148" i="1" s="1"/>
  <c r="W147" i="1"/>
  <c r="M147" i="1"/>
  <c r="L147" i="1"/>
  <c r="K147" i="1"/>
  <c r="J147" i="1"/>
  <c r="I147" i="1"/>
  <c r="H147" i="1" s="1"/>
  <c r="W146" i="1"/>
  <c r="M146" i="1"/>
  <c r="L146" i="1"/>
  <c r="K146" i="1"/>
  <c r="J146" i="1"/>
  <c r="Y146" i="1" s="1"/>
  <c r="I146" i="1"/>
  <c r="H146" i="1" s="1"/>
  <c r="W145" i="1"/>
  <c r="N145" i="1"/>
  <c r="M145" i="1"/>
  <c r="L145" i="1"/>
  <c r="K145" i="1"/>
  <c r="J145" i="1"/>
  <c r="I145" i="1"/>
  <c r="W144" i="1"/>
  <c r="M144" i="1"/>
  <c r="Y144" i="1" s="1"/>
  <c r="L144" i="1"/>
  <c r="K144" i="1"/>
  <c r="J144" i="1"/>
  <c r="I144" i="1"/>
  <c r="H144" i="1" s="1"/>
  <c r="W143" i="1"/>
  <c r="M143" i="1"/>
  <c r="L143" i="1"/>
  <c r="K143" i="1"/>
  <c r="J143" i="1"/>
  <c r="Y143" i="1" s="1"/>
  <c r="I143" i="1"/>
  <c r="W142" i="1"/>
  <c r="N142" i="1"/>
  <c r="M142" i="1"/>
  <c r="Y142" i="1" s="1"/>
  <c r="L142" i="1"/>
  <c r="X142" i="1" s="1"/>
  <c r="K142" i="1"/>
  <c r="J142" i="1"/>
  <c r="I142" i="1"/>
  <c r="W141" i="1"/>
  <c r="M141" i="1"/>
  <c r="L141" i="1"/>
  <c r="K141" i="1"/>
  <c r="J141" i="1"/>
  <c r="I141" i="1"/>
  <c r="X141" i="1" s="1"/>
  <c r="X140" i="1"/>
  <c r="M140" i="1"/>
  <c r="O140" i="1" s="1"/>
  <c r="L140" i="1"/>
  <c r="K140" i="1"/>
  <c r="J140" i="1"/>
  <c r="I140" i="1"/>
  <c r="M139" i="1"/>
  <c r="L139" i="1"/>
  <c r="K139" i="1"/>
  <c r="J139" i="1"/>
  <c r="Y139" i="1" s="1"/>
  <c r="I139" i="1"/>
  <c r="W138" i="1"/>
  <c r="N138" i="1"/>
  <c r="M138" i="1"/>
  <c r="L138" i="1"/>
  <c r="K138" i="1"/>
  <c r="J138" i="1"/>
  <c r="I138" i="1"/>
  <c r="U137" i="1"/>
  <c r="W137" i="1" s="1"/>
  <c r="M137" i="1"/>
  <c r="L137" i="1"/>
  <c r="K137" i="1"/>
  <c r="J137" i="1"/>
  <c r="Y137" i="1" s="1"/>
  <c r="I137" i="1"/>
  <c r="W136" i="1"/>
  <c r="M136" i="1"/>
  <c r="L136" i="1"/>
  <c r="K136" i="1"/>
  <c r="J136" i="1"/>
  <c r="I136" i="1"/>
  <c r="H136" i="1" s="1"/>
  <c r="W135" i="1"/>
  <c r="M135" i="1"/>
  <c r="L135" i="1"/>
  <c r="K135" i="1"/>
  <c r="J135" i="1"/>
  <c r="Y135" i="1" s="1"/>
  <c r="I135" i="1"/>
  <c r="W134" i="1"/>
  <c r="N134" i="1"/>
  <c r="M134" i="1"/>
  <c r="L134" i="1"/>
  <c r="K134" i="1"/>
  <c r="J134" i="1"/>
  <c r="Y134" i="1" s="1"/>
  <c r="I134" i="1"/>
  <c r="W133" i="1"/>
  <c r="M133" i="1"/>
  <c r="L133" i="1"/>
  <c r="K133" i="1"/>
  <c r="J133" i="1"/>
  <c r="I133" i="1"/>
  <c r="H133" i="1" s="1"/>
  <c r="W132" i="1"/>
  <c r="M132" i="1"/>
  <c r="L132" i="1"/>
  <c r="K132" i="1"/>
  <c r="J132" i="1"/>
  <c r="I132" i="1"/>
  <c r="W131" i="1"/>
  <c r="M131" i="1"/>
  <c r="L131" i="1"/>
  <c r="K131" i="1"/>
  <c r="J131" i="1"/>
  <c r="I131" i="1"/>
  <c r="H131" i="1" s="1"/>
  <c r="W130" i="1"/>
  <c r="N130" i="1"/>
  <c r="M130" i="1"/>
  <c r="L130" i="1"/>
  <c r="K130" i="1"/>
  <c r="J130" i="1"/>
  <c r="Y130" i="1" s="1"/>
  <c r="I130" i="1"/>
  <c r="H130" i="1" s="1"/>
  <c r="W129" i="1"/>
  <c r="M129" i="1"/>
  <c r="L129" i="1"/>
  <c r="H129" i="1" s="1"/>
  <c r="K129" i="1"/>
  <c r="J129" i="1"/>
  <c r="I129" i="1"/>
  <c r="W128" i="1"/>
  <c r="N128" i="1"/>
  <c r="M128" i="1"/>
  <c r="Y128" i="1" s="1"/>
  <c r="L128" i="1"/>
  <c r="K128" i="1"/>
  <c r="J128" i="1"/>
  <c r="I128" i="1"/>
  <c r="X128" i="1" s="1"/>
  <c r="W127" i="1"/>
  <c r="M127" i="1"/>
  <c r="L127" i="1"/>
  <c r="K127" i="1"/>
  <c r="J127" i="1"/>
  <c r="I127" i="1"/>
  <c r="U126" i="1"/>
  <c r="W126" i="1" s="1"/>
  <c r="M126" i="1"/>
  <c r="L126" i="1"/>
  <c r="K126" i="1"/>
  <c r="J126" i="1"/>
  <c r="I126" i="1"/>
  <c r="W125" i="1"/>
  <c r="N125" i="1"/>
  <c r="H125" i="1" s="1"/>
  <c r="M125" i="1"/>
  <c r="L125" i="1"/>
  <c r="K125" i="1"/>
  <c r="J125" i="1"/>
  <c r="I125" i="1"/>
  <c r="W124" i="1"/>
  <c r="N124" i="1"/>
  <c r="M124" i="1"/>
  <c r="L124" i="1"/>
  <c r="K124" i="1"/>
  <c r="J124" i="1"/>
  <c r="I124" i="1"/>
  <c r="U123" i="1"/>
  <c r="W123" i="1" s="1"/>
  <c r="M123" i="1"/>
  <c r="L123" i="1"/>
  <c r="K123" i="1"/>
  <c r="J123" i="1"/>
  <c r="Y123" i="1" s="1"/>
  <c r="I123" i="1"/>
  <c r="X123" i="1" s="1"/>
  <c r="W122" i="1"/>
  <c r="M122" i="1"/>
  <c r="L122" i="1"/>
  <c r="K122" i="1"/>
  <c r="J122" i="1"/>
  <c r="I122" i="1"/>
  <c r="W121" i="1"/>
  <c r="M121" i="1"/>
  <c r="L121" i="1"/>
  <c r="K121" i="1"/>
  <c r="J121" i="1"/>
  <c r="Y121" i="1" s="1"/>
  <c r="I121" i="1"/>
  <c r="O121" i="1" s="1"/>
  <c r="W120" i="1"/>
  <c r="N120" i="1"/>
  <c r="M120" i="1"/>
  <c r="L120" i="1"/>
  <c r="K120" i="1"/>
  <c r="J120" i="1"/>
  <c r="I120" i="1"/>
  <c r="W119" i="1"/>
  <c r="N119" i="1"/>
  <c r="X119" i="1" s="1"/>
  <c r="M119" i="1"/>
  <c r="L119" i="1"/>
  <c r="K119" i="1"/>
  <c r="J119" i="1"/>
  <c r="Y119" i="1" s="1"/>
  <c r="I119" i="1"/>
  <c r="U118" i="1"/>
  <c r="W118" i="1" s="1"/>
  <c r="M118" i="1"/>
  <c r="L118" i="1"/>
  <c r="K118" i="1"/>
  <c r="J118" i="1"/>
  <c r="I118" i="1"/>
  <c r="W117" i="1"/>
  <c r="M117" i="1"/>
  <c r="L117" i="1"/>
  <c r="K117" i="1"/>
  <c r="J117" i="1"/>
  <c r="I117" i="1"/>
  <c r="W116" i="1"/>
  <c r="M116" i="1"/>
  <c r="L116" i="1"/>
  <c r="K116" i="1"/>
  <c r="J116" i="1"/>
  <c r="I116" i="1"/>
  <c r="W115" i="1"/>
  <c r="M115" i="1"/>
  <c r="L115" i="1"/>
  <c r="K115" i="1"/>
  <c r="J115" i="1"/>
  <c r="I115" i="1"/>
  <c r="W114" i="1"/>
  <c r="N114" i="1"/>
  <c r="M114" i="1"/>
  <c r="L114" i="1"/>
  <c r="H114" i="1" s="1"/>
  <c r="K114" i="1"/>
  <c r="J114" i="1"/>
  <c r="I114" i="1"/>
  <c r="W113" i="1"/>
  <c r="M113" i="1"/>
  <c r="L113" i="1"/>
  <c r="K113" i="1"/>
  <c r="J113" i="1"/>
  <c r="Y113" i="1" s="1"/>
  <c r="I113" i="1"/>
  <c r="H113" i="1"/>
  <c r="W112" i="1"/>
  <c r="N112" i="1"/>
  <c r="H112" i="1" s="1"/>
  <c r="M112" i="1"/>
  <c r="Y112" i="1" s="1"/>
  <c r="L112" i="1"/>
  <c r="K112" i="1"/>
  <c r="J112" i="1"/>
  <c r="I112" i="1"/>
  <c r="W111" i="1"/>
  <c r="M111" i="1"/>
  <c r="L111" i="1"/>
  <c r="K111" i="1"/>
  <c r="J111" i="1"/>
  <c r="Y111" i="1" s="1"/>
  <c r="I111" i="1"/>
  <c r="X111" i="1" s="1"/>
  <c r="W110" i="1"/>
  <c r="M110" i="1"/>
  <c r="L110" i="1"/>
  <c r="K110" i="1"/>
  <c r="J110" i="1"/>
  <c r="Y110" i="1" s="1"/>
  <c r="I110" i="1"/>
  <c r="W109" i="1"/>
  <c r="M109" i="1"/>
  <c r="Y109" i="1" s="1"/>
  <c r="L109" i="1"/>
  <c r="K109" i="1"/>
  <c r="J109" i="1"/>
  <c r="I109" i="1"/>
  <c r="H109" i="1" s="1"/>
  <c r="W108" i="1"/>
  <c r="M108" i="1"/>
  <c r="L108" i="1"/>
  <c r="K108" i="1"/>
  <c r="J108" i="1"/>
  <c r="Y108" i="1" s="1"/>
  <c r="I108" i="1"/>
  <c r="X108" i="1" s="1"/>
  <c r="W107" i="1"/>
  <c r="N107" i="1"/>
  <c r="M107" i="1"/>
  <c r="K107" i="1"/>
  <c r="J107" i="1"/>
  <c r="I107" i="1"/>
  <c r="W106" i="1"/>
  <c r="M106" i="1"/>
  <c r="K106" i="1"/>
  <c r="J106" i="1"/>
  <c r="I106" i="1"/>
  <c r="X106" i="1" s="1"/>
  <c r="W105" i="1"/>
  <c r="M105" i="1"/>
  <c r="K105" i="1"/>
  <c r="J105" i="1"/>
  <c r="I105" i="1"/>
  <c r="H105" i="1" s="1"/>
  <c r="W104" i="1"/>
  <c r="M104" i="1"/>
  <c r="K104" i="1"/>
  <c r="J104" i="1"/>
  <c r="I104" i="1"/>
  <c r="O104" i="1" s="1"/>
  <c r="A104" i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W103" i="1"/>
  <c r="M103" i="1"/>
  <c r="K103" i="1"/>
  <c r="J103" i="1"/>
  <c r="Y103" i="1" s="1"/>
  <c r="I103" i="1"/>
  <c r="X103" i="1" s="1"/>
  <c r="Z103" i="1" s="1"/>
  <c r="Z89" i="1" l="1"/>
  <c r="Z77" i="1"/>
  <c r="Z87" i="1"/>
  <c r="Z80" i="1"/>
  <c r="Z98" i="1"/>
  <c r="Z72" i="1"/>
  <c r="O103" i="1"/>
  <c r="Y122" i="1"/>
  <c r="Y124" i="1"/>
  <c r="H137" i="1"/>
  <c r="Z142" i="1"/>
  <c r="Y149" i="1"/>
  <c r="Y156" i="1"/>
  <c r="X160" i="1"/>
  <c r="X164" i="1"/>
  <c r="Z164" i="1" s="1"/>
  <c r="X166" i="1"/>
  <c r="H176" i="1"/>
  <c r="U176" i="1" s="1"/>
  <c r="W176" i="1" s="1"/>
  <c r="Z176" i="1" s="1"/>
  <c r="O178" i="1"/>
  <c r="H180" i="1"/>
  <c r="U180" i="1" s="1"/>
  <c r="W180" i="1" s="1"/>
  <c r="Z180" i="1" s="1"/>
  <c r="Y184" i="1"/>
  <c r="Y191" i="1"/>
  <c r="O193" i="1"/>
  <c r="Y198" i="1"/>
  <c r="Y105" i="1"/>
  <c r="X113" i="1"/>
  <c r="Z113" i="1" s="1"/>
  <c r="X122" i="1"/>
  <c r="Z122" i="1" s="1"/>
  <c r="Y126" i="1"/>
  <c r="H139" i="1"/>
  <c r="U139" i="1" s="1"/>
  <c r="W139" i="1" s="1"/>
  <c r="Y147" i="1"/>
  <c r="H149" i="1"/>
  <c r="H174" i="1"/>
  <c r="U174" i="1" s="1"/>
  <c r="W174" i="1" s="1"/>
  <c r="Y176" i="1"/>
  <c r="Y180" i="1"/>
  <c r="Y189" i="1"/>
  <c r="Y196" i="1"/>
  <c r="Y203" i="1"/>
  <c r="H119" i="1"/>
  <c r="Z147" i="1"/>
  <c r="O162" i="1"/>
  <c r="O168" i="1"/>
  <c r="O146" i="1"/>
  <c r="H104" i="1"/>
  <c r="X124" i="1"/>
  <c r="Z124" i="1" s="1"/>
  <c r="H143" i="1"/>
  <c r="X147" i="1"/>
  <c r="O158" i="1"/>
  <c r="O164" i="1"/>
  <c r="H189" i="1"/>
  <c r="U189" i="1" s="1"/>
  <c r="W189" i="1" s="1"/>
  <c r="Z189" i="1" s="1"/>
  <c r="H192" i="1"/>
  <c r="U192" i="1" s="1"/>
  <c r="W192" i="1" s="1"/>
  <c r="H170" i="1"/>
  <c r="Y104" i="1"/>
  <c r="X137" i="1"/>
  <c r="Y141" i="1"/>
  <c r="Y148" i="1"/>
  <c r="Y151" i="1"/>
  <c r="O169" i="1"/>
  <c r="H172" i="1"/>
  <c r="O180" i="1"/>
  <c r="O183" i="1"/>
  <c r="Y201" i="1"/>
  <c r="Z137" i="1"/>
  <c r="H127" i="1"/>
  <c r="Y136" i="1"/>
  <c r="X138" i="1"/>
  <c r="H140" i="1"/>
  <c r="U140" i="1" s="1"/>
  <c r="W140" i="1" s="1"/>
  <c r="Z140" i="1" s="1"/>
  <c r="Z141" i="1"/>
  <c r="Y145" i="1"/>
  <c r="X146" i="1"/>
  <c r="O150" i="1"/>
  <c r="Z151" i="1"/>
  <c r="Y163" i="1"/>
  <c r="Y169" i="1"/>
  <c r="X175" i="1"/>
  <c r="Y177" i="1"/>
  <c r="Y183" i="1"/>
  <c r="H188" i="1"/>
  <c r="U188" i="1" s="1"/>
  <c r="W188" i="1" s="1"/>
  <c r="Y190" i="1"/>
  <c r="Y197" i="1"/>
  <c r="Y140" i="1"/>
  <c r="Z202" i="1"/>
  <c r="Y127" i="1"/>
  <c r="X129" i="1"/>
  <c r="X145" i="1"/>
  <c r="X152" i="1"/>
  <c r="Z152" i="1" s="1"/>
  <c r="O159" i="1"/>
  <c r="O165" i="1"/>
  <c r="X173" i="1"/>
  <c r="Y181" i="1"/>
  <c r="O192" i="1"/>
  <c r="X104" i="1"/>
  <c r="Y107" i="1"/>
  <c r="Y116" i="1"/>
  <c r="Y118" i="1"/>
  <c r="X130" i="1"/>
  <c r="Z130" i="1" s="1"/>
  <c r="H138" i="1"/>
  <c r="Y152" i="1"/>
  <c r="H154" i="1"/>
  <c r="Y173" i="1"/>
  <c r="O195" i="1"/>
  <c r="H178" i="1"/>
  <c r="U178" i="1" s="1"/>
  <c r="W178" i="1" s="1"/>
  <c r="X191" i="1"/>
  <c r="Z190" i="1"/>
  <c r="O114" i="1"/>
  <c r="O124" i="1"/>
  <c r="H134" i="1"/>
  <c r="X107" i="1"/>
  <c r="Z107" i="1" s="1"/>
  <c r="X110" i="1"/>
  <c r="Z110" i="1" s="1"/>
  <c r="H116" i="1"/>
  <c r="H118" i="1"/>
  <c r="O126" i="1"/>
  <c r="O127" i="1"/>
  <c r="Y129" i="1"/>
  <c r="Z146" i="1"/>
  <c r="H148" i="1"/>
  <c r="O149" i="1"/>
  <c r="Z150" i="1"/>
  <c r="H152" i="1"/>
  <c r="X154" i="1"/>
  <c r="Z154" i="1" s="1"/>
  <c r="Y158" i="1"/>
  <c r="H160" i="1"/>
  <c r="H163" i="1"/>
  <c r="H166" i="1"/>
  <c r="H169" i="1"/>
  <c r="O172" i="1"/>
  <c r="H181" i="1"/>
  <c r="U181" i="1" s="1"/>
  <c r="W181" i="1" s="1"/>
  <c r="Z181" i="1" s="1"/>
  <c r="Y182" i="1"/>
  <c r="H185" i="1"/>
  <c r="U185" i="1" s="1"/>
  <c r="W185" i="1" s="1"/>
  <c r="Y187" i="1"/>
  <c r="X193" i="1"/>
  <c r="Z193" i="1" s="1"/>
  <c r="H198" i="1"/>
  <c r="U198" i="1" s="1"/>
  <c r="W198" i="1" s="1"/>
  <c r="O148" i="1"/>
  <c r="Z149" i="1"/>
  <c r="O152" i="1"/>
  <c r="Z153" i="1"/>
  <c r="Z161" i="1"/>
  <c r="Z167" i="1"/>
  <c r="X192" i="1"/>
  <c r="O202" i="1"/>
  <c r="O112" i="1"/>
  <c r="O120" i="1"/>
  <c r="H159" i="1"/>
  <c r="H162" i="1"/>
  <c r="H165" i="1"/>
  <c r="H168" i="1"/>
  <c r="X169" i="1"/>
  <c r="Z169" i="1" s="1"/>
  <c r="O171" i="1"/>
  <c r="H183" i="1"/>
  <c r="U183" i="1" s="1"/>
  <c r="W183" i="1" s="1"/>
  <c r="H204" i="1"/>
  <c r="U204" i="1" s="1"/>
  <c r="W204" i="1" s="1"/>
  <c r="Z204" i="1" s="1"/>
  <c r="Z114" i="1"/>
  <c r="X121" i="1"/>
  <c r="Z121" i="1" s="1"/>
  <c r="H123" i="1"/>
  <c r="Z129" i="1"/>
  <c r="H106" i="1"/>
  <c r="X114" i="1"/>
  <c r="Y120" i="1"/>
  <c r="O125" i="1"/>
  <c r="Y131" i="1"/>
  <c r="Y133" i="1"/>
  <c r="O138" i="1"/>
  <c r="X159" i="1"/>
  <c r="Z159" i="1" s="1"/>
  <c r="X162" i="1"/>
  <c r="X165" i="1"/>
  <c r="Z165" i="1" s="1"/>
  <c r="X168" i="1"/>
  <c r="Z168" i="1" s="1"/>
  <c r="Y171" i="1"/>
  <c r="H186" i="1"/>
  <c r="U186" i="1" s="1"/>
  <c r="W186" i="1" s="1"/>
  <c r="Y194" i="1"/>
  <c r="H201" i="1"/>
  <c r="U201" i="1" s="1"/>
  <c r="W201" i="1" s="1"/>
  <c r="Z201" i="1" s="1"/>
  <c r="O204" i="1"/>
  <c r="X109" i="1"/>
  <c r="Z109" i="1" s="1"/>
  <c r="Z106" i="1"/>
  <c r="H115" i="1"/>
  <c r="H117" i="1"/>
  <c r="Y125" i="1"/>
  <c r="H135" i="1"/>
  <c r="Y138" i="1"/>
  <c r="X144" i="1"/>
  <c r="Z144" i="1" s="1"/>
  <c r="O147" i="1"/>
  <c r="Z148" i="1"/>
  <c r="O151" i="1"/>
  <c r="H155" i="1"/>
  <c r="Y159" i="1"/>
  <c r="O160" i="1"/>
  <c r="Y162" i="1"/>
  <c r="O163" i="1"/>
  <c r="Y165" i="1"/>
  <c r="O166" i="1"/>
  <c r="Y168" i="1"/>
  <c r="X172" i="1"/>
  <c r="Z172" i="1" s="1"/>
  <c r="O181" i="1"/>
  <c r="Y186" i="1"/>
  <c r="X196" i="1"/>
  <c r="Z196" i="1" s="1"/>
  <c r="X199" i="1"/>
  <c r="O201" i="1"/>
  <c r="O155" i="1"/>
  <c r="Z104" i="1"/>
  <c r="Y106" i="1"/>
  <c r="H108" i="1"/>
  <c r="H111" i="1"/>
  <c r="Y115" i="1"/>
  <c r="Y117" i="1"/>
  <c r="O122" i="1"/>
  <c r="X127" i="1"/>
  <c r="Z127" i="1" s="1"/>
  <c r="H128" i="1"/>
  <c r="H141" i="1"/>
  <c r="O154" i="1"/>
  <c r="H173" i="1"/>
  <c r="U173" i="1" s="1"/>
  <c r="W173" i="1" s="1"/>
  <c r="Z173" i="1" s="1"/>
  <c r="H175" i="1"/>
  <c r="U175" i="1" s="1"/>
  <c r="W175" i="1" s="1"/>
  <c r="Z175" i="1" s="1"/>
  <c r="H177" i="1"/>
  <c r="U177" i="1" s="1"/>
  <c r="W177" i="1" s="1"/>
  <c r="X178" i="1"/>
  <c r="X184" i="1"/>
  <c r="Z184" i="1" s="1"/>
  <c r="O190" i="1"/>
  <c r="Y193" i="1"/>
  <c r="H197" i="1"/>
  <c r="U197" i="1" s="1"/>
  <c r="W197" i="1" s="1"/>
  <c r="Y199" i="1"/>
  <c r="Y202" i="1"/>
  <c r="Z108" i="1"/>
  <c r="Z111" i="1"/>
  <c r="H124" i="1"/>
  <c r="Z128" i="1"/>
  <c r="O156" i="1"/>
  <c r="H158" i="1"/>
  <c r="H161" i="1"/>
  <c r="H164" i="1"/>
  <c r="H167" i="1"/>
  <c r="X170" i="1"/>
  <c r="Z170" i="1" s="1"/>
  <c r="O182" i="1"/>
  <c r="H203" i="1"/>
  <c r="H153" i="1"/>
  <c r="Z203" i="1"/>
  <c r="H145" i="1"/>
  <c r="Y153" i="1"/>
  <c r="Y161" i="1"/>
  <c r="Y164" i="1"/>
  <c r="Y167" i="1"/>
  <c r="H132" i="1"/>
  <c r="H107" i="1"/>
  <c r="H110" i="1"/>
  <c r="X112" i="1"/>
  <c r="Z112" i="1" s="1"/>
  <c r="Y114" i="1"/>
  <c r="X120" i="1"/>
  <c r="Z120" i="1" s="1"/>
  <c r="Y132" i="1"/>
  <c r="Z138" i="1"/>
  <c r="H142" i="1"/>
  <c r="X143" i="1"/>
  <c r="Z143" i="1" s="1"/>
  <c r="O153" i="1"/>
  <c r="Z162" i="1"/>
  <c r="X187" i="1"/>
  <c r="Z187" i="1" s="1"/>
  <c r="O189" i="1"/>
  <c r="H200" i="1"/>
  <c r="U200" i="1" s="1"/>
  <c r="W200" i="1" s="1"/>
  <c r="Z200" i="1" s="1"/>
  <c r="Z119" i="1"/>
  <c r="Z145" i="1"/>
  <c r="Z118" i="1"/>
  <c r="Z199" i="1"/>
  <c r="Z123" i="1"/>
  <c r="Z160" i="1"/>
  <c r="Z163" i="1"/>
  <c r="Z166" i="1"/>
  <c r="Z125" i="1"/>
  <c r="H103" i="1"/>
  <c r="H120" i="1"/>
  <c r="X125" i="1"/>
  <c r="O128" i="1"/>
  <c r="O129" i="1"/>
  <c r="Y154" i="1"/>
  <c r="X155" i="1"/>
  <c r="Z155" i="1" s="1"/>
  <c r="X156" i="1"/>
  <c r="Z156" i="1" s="1"/>
  <c r="X157" i="1"/>
  <c r="Z157" i="1" s="1"/>
  <c r="O170" i="1"/>
  <c r="O173" i="1"/>
  <c r="O184" i="1"/>
  <c r="O196" i="1"/>
  <c r="H121" i="1"/>
  <c r="H122" i="1"/>
  <c r="X126" i="1"/>
  <c r="Z126" i="1" s="1"/>
  <c r="O130" i="1"/>
  <c r="O131" i="1"/>
  <c r="O132" i="1"/>
  <c r="O133" i="1"/>
  <c r="Y155" i="1"/>
  <c r="X158" i="1"/>
  <c r="Z158" i="1" s="1"/>
  <c r="O174" i="1"/>
  <c r="H179" i="1"/>
  <c r="U179" i="1" s="1"/>
  <c r="W179" i="1" s="1"/>
  <c r="Z179" i="1" s="1"/>
  <c r="X182" i="1"/>
  <c r="O185" i="1"/>
  <c r="H191" i="1"/>
  <c r="U191" i="1" s="1"/>
  <c r="W191" i="1" s="1"/>
  <c r="X194" i="1"/>
  <c r="O197" i="1"/>
  <c r="O106" i="1"/>
  <c r="O107" i="1"/>
  <c r="O108" i="1"/>
  <c r="O109" i="1"/>
  <c r="O110" i="1"/>
  <c r="O111" i="1"/>
  <c r="O134" i="1"/>
  <c r="O135" i="1"/>
  <c r="O136" i="1"/>
  <c r="O137" i="1"/>
  <c r="O175" i="1"/>
  <c r="X183" i="1"/>
  <c r="Z183" i="1" s="1"/>
  <c r="O186" i="1"/>
  <c r="X195" i="1"/>
  <c r="Z195" i="1" s="1"/>
  <c r="O198" i="1"/>
  <c r="O105" i="1"/>
  <c r="X131" i="1"/>
  <c r="Z131" i="1" s="1"/>
  <c r="X132" i="1"/>
  <c r="Z132" i="1" s="1"/>
  <c r="X133" i="1"/>
  <c r="Z133" i="1" s="1"/>
  <c r="O176" i="1"/>
  <c r="O187" i="1"/>
  <c r="O199" i="1"/>
  <c r="O113" i="1"/>
  <c r="O115" i="1"/>
  <c r="O116" i="1"/>
  <c r="O117" i="1"/>
  <c r="O118" i="1"/>
  <c r="H126" i="1"/>
  <c r="X134" i="1"/>
  <c r="Z134" i="1" s="1"/>
  <c r="X135" i="1"/>
  <c r="Z135" i="1" s="1"/>
  <c r="X136" i="1"/>
  <c r="Z136" i="1" s="1"/>
  <c r="O139" i="1"/>
  <c r="H156" i="1"/>
  <c r="H157" i="1"/>
  <c r="X174" i="1"/>
  <c r="Z174" i="1" s="1"/>
  <c r="O177" i="1"/>
  <c r="H182" i="1"/>
  <c r="U182" i="1" s="1"/>
  <c r="W182" i="1" s="1"/>
  <c r="Z182" i="1" s="1"/>
  <c r="X185" i="1"/>
  <c r="Z185" i="1" s="1"/>
  <c r="O188" i="1"/>
  <c r="H194" i="1"/>
  <c r="U194" i="1" s="1"/>
  <c r="W194" i="1" s="1"/>
  <c r="X197" i="1"/>
  <c r="Z197" i="1" s="1"/>
  <c r="O200" i="1"/>
  <c r="X186" i="1"/>
  <c r="X198" i="1"/>
  <c r="O203" i="1"/>
  <c r="X105" i="1"/>
  <c r="Z105" i="1" s="1"/>
  <c r="X115" i="1"/>
  <c r="Z115" i="1" s="1"/>
  <c r="O141" i="1"/>
  <c r="X116" i="1"/>
  <c r="Z116" i="1" s="1"/>
  <c r="X117" i="1"/>
  <c r="Z117" i="1" s="1"/>
  <c r="O119" i="1"/>
  <c r="X118" i="1"/>
  <c r="O123" i="1"/>
  <c r="X139" i="1"/>
  <c r="Z139" i="1" s="1"/>
  <c r="O142" i="1"/>
  <c r="O143" i="1"/>
  <c r="O144" i="1"/>
  <c r="X177" i="1"/>
  <c r="O179" i="1"/>
  <c r="X188" i="1"/>
  <c r="Z188" i="1" s="1"/>
  <c r="O191" i="1"/>
  <c r="X200" i="1"/>
  <c r="O145" i="1"/>
  <c r="M301" i="1"/>
  <c r="L301" i="1"/>
  <c r="K301" i="1"/>
  <c r="J301" i="1"/>
  <c r="I301" i="1"/>
  <c r="M300" i="1"/>
  <c r="L300" i="1"/>
  <c r="K300" i="1"/>
  <c r="J300" i="1"/>
  <c r="I300" i="1"/>
  <c r="M299" i="1"/>
  <c r="L299" i="1"/>
  <c r="K299" i="1"/>
  <c r="J299" i="1"/>
  <c r="I299" i="1"/>
  <c r="M298" i="1"/>
  <c r="L298" i="1"/>
  <c r="K298" i="1"/>
  <c r="J298" i="1"/>
  <c r="I298" i="1"/>
  <c r="M297" i="1"/>
  <c r="L297" i="1"/>
  <c r="K297" i="1"/>
  <c r="J297" i="1"/>
  <c r="I297" i="1"/>
  <c r="M296" i="1"/>
  <c r="L296" i="1"/>
  <c r="K296" i="1"/>
  <c r="J296" i="1"/>
  <c r="I296" i="1"/>
  <c r="M295" i="1"/>
  <c r="L295" i="1"/>
  <c r="K295" i="1"/>
  <c r="J295" i="1"/>
  <c r="I295" i="1"/>
  <c r="M294" i="1"/>
  <c r="L294" i="1"/>
  <c r="K294" i="1"/>
  <c r="J294" i="1"/>
  <c r="I294" i="1"/>
  <c r="M293" i="1"/>
  <c r="L293" i="1"/>
  <c r="K293" i="1"/>
  <c r="J293" i="1"/>
  <c r="I293" i="1"/>
  <c r="M292" i="1"/>
  <c r="Y292" i="1" s="1"/>
  <c r="L292" i="1"/>
  <c r="K292" i="1"/>
  <c r="J292" i="1"/>
  <c r="I292" i="1"/>
  <c r="M291" i="1"/>
  <c r="L291" i="1"/>
  <c r="K291" i="1"/>
  <c r="J291" i="1"/>
  <c r="I291" i="1"/>
  <c r="M290" i="1"/>
  <c r="L290" i="1"/>
  <c r="K290" i="1"/>
  <c r="J290" i="1"/>
  <c r="I290" i="1"/>
  <c r="M289" i="1"/>
  <c r="L289" i="1"/>
  <c r="K289" i="1"/>
  <c r="J289" i="1"/>
  <c r="I289" i="1"/>
  <c r="M288" i="1"/>
  <c r="L288" i="1"/>
  <c r="K288" i="1"/>
  <c r="J288" i="1"/>
  <c r="I288" i="1"/>
  <c r="X288" i="1" s="1"/>
  <c r="M287" i="1"/>
  <c r="L287" i="1"/>
  <c r="K287" i="1"/>
  <c r="J287" i="1"/>
  <c r="I287" i="1"/>
  <c r="M286" i="1"/>
  <c r="L286" i="1"/>
  <c r="K286" i="1"/>
  <c r="J286" i="1"/>
  <c r="I286" i="1"/>
  <c r="M285" i="1"/>
  <c r="L285" i="1"/>
  <c r="K285" i="1"/>
  <c r="J285" i="1"/>
  <c r="I285" i="1"/>
  <c r="M284" i="1"/>
  <c r="L284" i="1"/>
  <c r="K284" i="1"/>
  <c r="J284" i="1"/>
  <c r="I284" i="1"/>
  <c r="M283" i="1"/>
  <c r="L283" i="1"/>
  <c r="K283" i="1"/>
  <c r="J283" i="1"/>
  <c r="I283" i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N279" i="1"/>
  <c r="M279" i="1"/>
  <c r="L279" i="1"/>
  <c r="K279" i="1"/>
  <c r="J279" i="1"/>
  <c r="I279" i="1"/>
  <c r="M278" i="1"/>
  <c r="L278" i="1"/>
  <c r="K278" i="1"/>
  <c r="J278" i="1"/>
  <c r="I278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I275" i="1"/>
  <c r="M274" i="1"/>
  <c r="L274" i="1"/>
  <c r="K274" i="1"/>
  <c r="J274" i="1"/>
  <c r="I274" i="1"/>
  <c r="W273" i="1"/>
  <c r="M273" i="1"/>
  <c r="L273" i="1"/>
  <c r="K273" i="1"/>
  <c r="J273" i="1"/>
  <c r="I273" i="1"/>
  <c r="W272" i="1"/>
  <c r="M272" i="1"/>
  <c r="L272" i="1"/>
  <c r="K272" i="1"/>
  <c r="J272" i="1"/>
  <c r="I272" i="1"/>
  <c r="W271" i="1"/>
  <c r="N271" i="1"/>
  <c r="M271" i="1"/>
  <c r="L271" i="1"/>
  <c r="K271" i="1"/>
  <c r="J271" i="1"/>
  <c r="I271" i="1"/>
  <c r="W270" i="1"/>
  <c r="M270" i="1"/>
  <c r="L270" i="1"/>
  <c r="K270" i="1"/>
  <c r="J270" i="1"/>
  <c r="I270" i="1"/>
  <c r="W269" i="1"/>
  <c r="M269" i="1"/>
  <c r="L269" i="1"/>
  <c r="K269" i="1"/>
  <c r="J269" i="1"/>
  <c r="I269" i="1"/>
  <c r="W268" i="1"/>
  <c r="M268" i="1"/>
  <c r="L268" i="1"/>
  <c r="K268" i="1"/>
  <c r="J268" i="1"/>
  <c r="I268" i="1"/>
  <c r="W267" i="1"/>
  <c r="M267" i="1"/>
  <c r="L267" i="1"/>
  <c r="K267" i="1"/>
  <c r="J267" i="1"/>
  <c r="I267" i="1"/>
  <c r="W266" i="1"/>
  <c r="M266" i="1"/>
  <c r="L266" i="1"/>
  <c r="K266" i="1"/>
  <c r="J266" i="1"/>
  <c r="I266" i="1"/>
  <c r="W265" i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I263" i="1"/>
  <c r="W262" i="1"/>
  <c r="M262" i="1"/>
  <c r="L262" i="1"/>
  <c r="K262" i="1"/>
  <c r="J262" i="1"/>
  <c r="I262" i="1"/>
  <c r="W261" i="1"/>
  <c r="M261" i="1"/>
  <c r="L261" i="1"/>
  <c r="K261" i="1"/>
  <c r="J261" i="1"/>
  <c r="I261" i="1"/>
  <c r="W260" i="1"/>
  <c r="M260" i="1"/>
  <c r="L260" i="1"/>
  <c r="K260" i="1"/>
  <c r="J260" i="1"/>
  <c r="I260" i="1"/>
  <c r="W259" i="1"/>
  <c r="N259" i="1"/>
  <c r="M259" i="1"/>
  <c r="L259" i="1"/>
  <c r="K259" i="1"/>
  <c r="J259" i="1"/>
  <c r="I259" i="1"/>
  <c r="W258" i="1"/>
  <c r="M258" i="1"/>
  <c r="L258" i="1"/>
  <c r="K258" i="1"/>
  <c r="J258" i="1"/>
  <c r="I258" i="1"/>
  <c r="W257" i="1"/>
  <c r="M257" i="1"/>
  <c r="L257" i="1"/>
  <c r="K257" i="1"/>
  <c r="J257" i="1"/>
  <c r="I257" i="1"/>
  <c r="W256" i="1"/>
  <c r="N256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N254" i="1"/>
  <c r="M254" i="1"/>
  <c r="L254" i="1"/>
  <c r="K254" i="1"/>
  <c r="J254" i="1"/>
  <c r="I254" i="1"/>
  <c r="W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I251" i="1"/>
  <c r="W250" i="1"/>
  <c r="M250" i="1"/>
  <c r="L250" i="1"/>
  <c r="K250" i="1"/>
  <c r="J250" i="1"/>
  <c r="I250" i="1"/>
  <c r="W249" i="1"/>
  <c r="M249" i="1"/>
  <c r="L249" i="1"/>
  <c r="K249" i="1"/>
  <c r="J249" i="1"/>
  <c r="I249" i="1"/>
  <c r="W248" i="1"/>
  <c r="M248" i="1"/>
  <c r="L248" i="1"/>
  <c r="K248" i="1"/>
  <c r="J248" i="1"/>
  <c r="I248" i="1"/>
  <c r="W247" i="1"/>
  <c r="M247" i="1"/>
  <c r="L247" i="1"/>
  <c r="K247" i="1"/>
  <c r="J247" i="1"/>
  <c r="I247" i="1"/>
  <c r="H247" i="1" s="1"/>
  <c r="W246" i="1"/>
  <c r="N246" i="1"/>
  <c r="M246" i="1"/>
  <c r="L246" i="1"/>
  <c r="K246" i="1"/>
  <c r="J246" i="1"/>
  <c r="I246" i="1"/>
  <c r="W245" i="1"/>
  <c r="M245" i="1"/>
  <c r="L245" i="1"/>
  <c r="K245" i="1"/>
  <c r="J245" i="1"/>
  <c r="Y245" i="1" s="1"/>
  <c r="I245" i="1"/>
  <c r="W244" i="1"/>
  <c r="M244" i="1"/>
  <c r="L244" i="1"/>
  <c r="K244" i="1"/>
  <c r="J244" i="1"/>
  <c r="I244" i="1"/>
  <c r="W243" i="1"/>
  <c r="N243" i="1"/>
  <c r="M243" i="1"/>
  <c r="L243" i="1"/>
  <c r="K243" i="1"/>
  <c r="J243" i="1"/>
  <c r="I243" i="1"/>
  <c r="W242" i="1"/>
  <c r="M242" i="1"/>
  <c r="L242" i="1"/>
  <c r="K242" i="1"/>
  <c r="J242" i="1"/>
  <c r="I242" i="1"/>
  <c r="M241" i="1"/>
  <c r="L241" i="1"/>
  <c r="K241" i="1"/>
  <c r="J241" i="1"/>
  <c r="I241" i="1"/>
  <c r="M240" i="1"/>
  <c r="L240" i="1"/>
  <c r="K240" i="1"/>
  <c r="J240" i="1"/>
  <c r="I240" i="1"/>
  <c r="W239" i="1"/>
  <c r="N239" i="1"/>
  <c r="M239" i="1"/>
  <c r="L239" i="1"/>
  <c r="K239" i="1"/>
  <c r="J239" i="1"/>
  <c r="I239" i="1"/>
  <c r="U238" i="1"/>
  <c r="W238" i="1" s="1"/>
  <c r="M238" i="1"/>
  <c r="L238" i="1"/>
  <c r="K238" i="1"/>
  <c r="J238" i="1"/>
  <c r="I238" i="1"/>
  <c r="W237" i="1"/>
  <c r="M237" i="1"/>
  <c r="L237" i="1"/>
  <c r="K237" i="1"/>
  <c r="J237" i="1"/>
  <c r="I237" i="1"/>
  <c r="W236" i="1"/>
  <c r="M236" i="1"/>
  <c r="L236" i="1"/>
  <c r="K236" i="1"/>
  <c r="J236" i="1"/>
  <c r="I236" i="1"/>
  <c r="W235" i="1"/>
  <c r="N235" i="1"/>
  <c r="M235" i="1"/>
  <c r="L235" i="1"/>
  <c r="K235" i="1"/>
  <c r="J235" i="1"/>
  <c r="I235" i="1"/>
  <c r="W234" i="1"/>
  <c r="M234" i="1"/>
  <c r="L234" i="1"/>
  <c r="K234" i="1"/>
  <c r="J234" i="1"/>
  <c r="I234" i="1"/>
  <c r="W233" i="1"/>
  <c r="M233" i="1"/>
  <c r="L233" i="1"/>
  <c r="K233" i="1"/>
  <c r="J233" i="1"/>
  <c r="I233" i="1"/>
  <c r="W232" i="1"/>
  <c r="M232" i="1"/>
  <c r="L232" i="1"/>
  <c r="K232" i="1"/>
  <c r="J232" i="1"/>
  <c r="I232" i="1"/>
  <c r="W231" i="1"/>
  <c r="N231" i="1"/>
  <c r="M231" i="1"/>
  <c r="L231" i="1"/>
  <c r="K231" i="1"/>
  <c r="J231" i="1"/>
  <c r="I231" i="1"/>
  <c r="W230" i="1"/>
  <c r="M230" i="1"/>
  <c r="L230" i="1"/>
  <c r="K230" i="1"/>
  <c r="J230" i="1"/>
  <c r="Y230" i="1" s="1"/>
  <c r="I230" i="1"/>
  <c r="W229" i="1"/>
  <c r="N229" i="1"/>
  <c r="M229" i="1"/>
  <c r="L229" i="1"/>
  <c r="K229" i="1"/>
  <c r="J229" i="1"/>
  <c r="I229" i="1"/>
  <c r="W228" i="1"/>
  <c r="M228" i="1"/>
  <c r="L228" i="1"/>
  <c r="K228" i="1"/>
  <c r="J228" i="1"/>
  <c r="I228" i="1"/>
  <c r="U227" i="1"/>
  <c r="W227" i="1" s="1"/>
  <c r="M227" i="1"/>
  <c r="L227" i="1"/>
  <c r="K227" i="1"/>
  <c r="J227" i="1"/>
  <c r="I227" i="1"/>
  <c r="W226" i="1"/>
  <c r="N226" i="1"/>
  <c r="M226" i="1"/>
  <c r="L226" i="1"/>
  <c r="K226" i="1"/>
  <c r="J226" i="1"/>
  <c r="I226" i="1"/>
  <c r="W225" i="1"/>
  <c r="N225" i="1"/>
  <c r="M225" i="1"/>
  <c r="L225" i="1"/>
  <c r="K225" i="1"/>
  <c r="J225" i="1"/>
  <c r="I225" i="1"/>
  <c r="U224" i="1"/>
  <c r="W224" i="1" s="1"/>
  <c r="M224" i="1"/>
  <c r="L224" i="1"/>
  <c r="K224" i="1"/>
  <c r="J224" i="1"/>
  <c r="I224" i="1"/>
  <c r="W223" i="1"/>
  <c r="M223" i="1"/>
  <c r="L223" i="1"/>
  <c r="K223" i="1"/>
  <c r="J223" i="1"/>
  <c r="I223" i="1"/>
  <c r="W222" i="1"/>
  <c r="M222" i="1"/>
  <c r="L222" i="1"/>
  <c r="K222" i="1"/>
  <c r="J222" i="1"/>
  <c r="I222" i="1"/>
  <c r="W221" i="1"/>
  <c r="N221" i="1"/>
  <c r="M221" i="1"/>
  <c r="L221" i="1"/>
  <c r="K221" i="1"/>
  <c r="J221" i="1"/>
  <c r="I221" i="1"/>
  <c r="W220" i="1"/>
  <c r="N220" i="1"/>
  <c r="M220" i="1"/>
  <c r="L220" i="1"/>
  <c r="K220" i="1"/>
  <c r="J220" i="1"/>
  <c r="I220" i="1"/>
  <c r="U219" i="1"/>
  <c r="W219" i="1" s="1"/>
  <c r="M219" i="1"/>
  <c r="L219" i="1"/>
  <c r="K219" i="1"/>
  <c r="J219" i="1"/>
  <c r="I219" i="1"/>
  <c r="X219" i="1" s="1"/>
  <c r="W218" i="1"/>
  <c r="M218" i="1"/>
  <c r="L218" i="1"/>
  <c r="K218" i="1"/>
  <c r="J218" i="1"/>
  <c r="I218" i="1"/>
  <c r="W217" i="1"/>
  <c r="M217" i="1"/>
  <c r="L217" i="1"/>
  <c r="K217" i="1"/>
  <c r="J217" i="1"/>
  <c r="I217" i="1"/>
  <c r="X217" i="1" s="1"/>
  <c r="W216" i="1"/>
  <c r="M216" i="1"/>
  <c r="L216" i="1"/>
  <c r="K216" i="1"/>
  <c r="J216" i="1"/>
  <c r="I216" i="1"/>
  <c r="W215" i="1"/>
  <c r="N215" i="1"/>
  <c r="M215" i="1"/>
  <c r="L215" i="1"/>
  <c r="K215" i="1"/>
  <c r="J215" i="1"/>
  <c r="Y215" i="1" s="1"/>
  <c r="I215" i="1"/>
  <c r="W214" i="1"/>
  <c r="M214" i="1"/>
  <c r="L214" i="1"/>
  <c r="K214" i="1"/>
  <c r="J214" i="1"/>
  <c r="I214" i="1"/>
  <c r="W213" i="1"/>
  <c r="N213" i="1"/>
  <c r="M213" i="1"/>
  <c r="L213" i="1"/>
  <c r="K213" i="1"/>
  <c r="J213" i="1"/>
  <c r="I213" i="1"/>
  <c r="W212" i="1"/>
  <c r="M212" i="1"/>
  <c r="L212" i="1"/>
  <c r="K212" i="1"/>
  <c r="J212" i="1"/>
  <c r="I212" i="1"/>
  <c r="W211" i="1"/>
  <c r="M211" i="1"/>
  <c r="L211" i="1"/>
  <c r="K211" i="1"/>
  <c r="J211" i="1"/>
  <c r="I211" i="1"/>
  <c r="W210" i="1"/>
  <c r="M210" i="1"/>
  <c r="L210" i="1"/>
  <c r="K210" i="1"/>
  <c r="J210" i="1"/>
  <c r="I210" i="1"/>
  <c r="W209" i="1"/>
  <c r="M209" i="1"/>
  <c r="L209" i="1"/>
  <c r="K209" i="1"/>
  <c r="J209" i="1"/>
  <c r="I209" i="1"/>
  <c r="W208" i="1"/>
  <c r="N208" i="1"/>
  <c r="M208" i="1"/>
  <c r="K208" i="1"/>
  <c r="J208" i="1"/>
  <c r="I208" i="1"/>
  <c r="W207" i="1"/>
  <c r="M207" i="1"/>
  <c r="K207" i="1"/>
  <c r="J207" i="1"/>
  <c r="I207" i="1"/>
  <c r="W206" i="1"/>
  <c r="K206" i="1"/>
  <c r="J206" i="1"/>
  <c r="Y206" i="1" s="1"/>
  <c r="I206" i="1"/>
  <c r="H206" i="1" s="1"/>
  <c r="A206" i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W205" i="1"/>
  <c r="K205" i="1"/>
  <c r="J205" i="1"/>
  <c r="Y205" i="1" s="1"/>
  <c r="I205" i="1"/>
  <c r="X205" i="1" s="1"/>
  <c r="Z198" i="1" l="1"/>
  <c r="X275" i="1"/>
  <c r="Y289" i="1"/>
  <c r="Z178" i="1"/>
  <c r="Y236" i="1"/>
  <c r="Y246" i="1"/>
  <c r="Y260" i="1"/>
  <c r="Y262" i="1"/>
  <c r="Y264" i="1"/>
  <c r="Y270" i="1"/>
  <c r="X272" i="1"/>
  <c r="Z272" i="1" s="1"/>
  <c r="Y288" i="1"/>
  <c r="Z192" i="1"/>
  <c r="H241" i="1"/>
  <c r="U241" i="1" s="1"/>
  <c r="W241" i="1" s="1"/>
  <c r="Y281" i="1"/>
  <c r="X298" i="1"/>
  <c r="Z177" i="1"/>
  <c r="Z191" i="1"/>
  <c r="Z186" i="1"/>
  <c r="Y252" i="1"/>
  <c r="Y297" i="1"/>
  <c r="X254" i="1"/>
  <c r="Z254" i="1" s="1"/>
  <c r="Y254" i="1"/>
  <c r="H290" i="1"/>
  <c r="U290" i="1" s="1"/>
  <c r="W290" i="1" s="1"/>
  <c r="X249" i="1"/>
  <c r="Y279" i="1"/>
  <c r="H211" i="1"/>
  <c r="Y249" i="1"/>
  <c r="Y291" i="1"/>
  <c r="X296" i="1"/>
  <c r="Y213" i="1"/>
  <c r="X215" i="1"/>
  <c r="X289" i="1"/>
  <c r="Y207" i="1"/>
  <c r="X221" i="1"/>
  <c r="Z221" i="1" s="1"/>
  <c r="Y232" i="1"/>
  <c r="Y234" i="1"/>
  <c r="H236" i="1"/>
  <c r="X287" i="1"/>
  <c r="Z194" i="1"/>
  <c r="H292" i="1"/>
  <c r="U292" i="1" s="1"/>
  <c r="W292" i="1" s="1"/>
  <c r="H231" i="1"/>
  <c r="Y239" i="1"/>
  <c r="Y241" i="1"/>
  <c r="H209" i="1"/>
  <c r="H249" i="1"/>
  <c r="O272" i="1"/>
  <c r="Y209" i="1"/>
  <c r="Y221" i="1"/>
  <c r="O223" i="1"/>
  <c r="X246" i="1"/>
  <c r="Z246" i="1" s="1"/>
  <c r="H291" i="1"/>
  <c r="U291" i="1" s="1"/>
  <c r="W291" i="1" s="1"/>
  <c r="Y273" i="1"/>
  <c r="X280" i="1"/>
  <c r="Y301" i="1"/>
  <c r="X210" i="1"/>
  <c r="Y227" i="1"/>
  <c r="Y280" i="1"/>
  <c r="H282" i="1"/>
  <c r="U282" i="1" s="1"/>
  <c r="W282" i="1" s="1"/>
  <c r="H294" i="1"/>
  <c r="U294" i="1" s="1"/>
  <c r="W294" i="1" s="1"/>
  <c r="Z294" i="1" s="1"/>
  <c r="O296" i="1"/>
  <c r="Y256" i="1"/>
  <c r="H258" i="1"/>
  <c r="Y294" i="1"/>
  <c r="X297" i="1"/>
  <c r="Y299" i="1"/>
  <c r="Y214" i="1"/>
  <c r="Y258" i="1"/>
  <c r="H260" i="1"/>
  <c r="X262" i="1"/>
  <c r="Z262" i="1" s="1"/>
  <c r="O266" i="1"/>
  <c r="O268" i="1"/>
  <c r="X270" i="1"/>
  <c r="Y290" i="1"/>
  <c r="X295" i="1"/>
  <c r="X247" i="1"/>
  <c r="Z247" i="1" s="1"/>
  <c r="H275" i="1"/>
  <c r="U275" i="1" s="1"/>
  <c r="W275" i="1" s="1"/>
  <c r="X281" i="1"/>
  <c r="Y211" i="1"/>
  <c r="O234" i="1"/>
  <c r="O251" i="1"/>
  <c r="O260" i="1"/>
  <c r="O284" i="1"/>
  <c r="H286" i="1"/>
  <c r="U286" i="1" s="1"/>
  <c r="W286" i="1" s="1"/>
  <c r="H299" i="1"/>
  <c r="U299" i="1" s="1"/>
  <c r="W299" i="1" s="1"/>
  <c r="Y275" i="1"/>
  <c r="Y286" i="1"/>
  <c r="H284" i="1"/>
  <c r="U284" i="1" s="1"/>
  <c r="W284" i="1" s="1"/>
  <c r="H293" i="1"/>
  <c r="U293" i="1" s="1"/>
  <c r="W293" i="1" s="1"/>
  <c r="H251" i="1"/>
  <c r="H253" i="1"/>
  <c r="X225" i="1"/>
  <c r="Z225" i="1" s="1"/>
  <c r="O255" i="1"/>
  <c r="Y225" i="1"/>
  <c r="Y238" i="1"/>
  <c r="H240" i="1"/>
  <c r="U240" i="1" s="1"/>
  <c r="W240" i="1" s="1"/>
  <c r="X264" i="1"/>
  <c r="Y278" i="1"/>
  <c r="X294" i="1"/>
  <c r="Y296" i="1"/>
  <c r="Y298" i="1"/>
  <c r="H300" i="1"/>
  <c r="U300" i="1" s="1"/>
  <c r="W300" i="1" s="1"/>
  <c r="X227" i="1"/>
  <c r="Z227" i="1" s="1"/>
  <c r="Y231" i="1"/>
  <c r="X233" i="1"/>
  <c r="Y242" i="1"/>
  <c r="Y248" i="1"/>
  <c r="X260" i="1"/>
  <c r="Z260" i="1" s="1"/>
  <c r="X266" i="1"/>
  <c r="Z266" i="1" s="1"/>
  <c r="X268" i="1"/>
  <c r="Z268" i="1" s="1"/>
  <c r="X274" i="1"/>
  <c r="O213" i="1"/>
  <c r="O210" i="1"/>
  <c r="X220" i="1"/>
  <c r="Z220" i="1" s="1"/>
  <c r="Y212" i="1"/>
  <c r="Y216" i="1"/>
  <c r="Y218" i="1"/>
  <c r="Y220" i="1"/>
  <c r="O222" i="1"/>
  <c r="H224" i="1"/>
  <c r="Y233" i="1"/>
  <c r="Y266" i="1"/>
  <c r="Y268" i="1"/>
  <c r="Y283" i="1"/>
  <c r="H285" i="1"/>
  <c r="U285" i="1" s="1"/>
  <c r="W285" i="1" s="1"/>
  <c r="H288" i="1"/>
  <c r="U288" i="1" s="1"/>
  <c r="W288" i="1" s="1"/>
  <c r="Z288" i="1" s="1"/>
  <c r="X301" i="1"/>
  <c r="X211" i="1"/>
  <c r="H213" i="1"/>
  <c r="Y222" i="1"/>
  <c r="Y224" i="1"/>
  <c r="X241" i="1"/>
  <c r="O215" i="1"/>
  <c r="Y243" i="1"/>
  <c r="O245" i="1"/>
  <c r="O258" i="1"/>
  <c r="X279" i="1"/>
  <c r="O226" i="1"/>
  <c r="O240" i="1"/>
  <c r="O253" i="1"/>
  <c r="O285" i="1"/>
  <c r="O293" i="1"/>
  <c r="H205" i="1"/>
  <c r="H229" i="1"/>
  <c r="O232" i="1"/>
  <c r="H243" i="1"/>
  <c r="H272" i="1"/>
  <c r="H274" i="1"/>
  <c r="U274" i="1" s="1"/>
  <c r="W274" i="1" s="1"/>
  <c r="Y276" i="1"/>
  <c r="X286" i="1"/>
  <c r="H296" i="1"/>
  <c r="U296" i="1" s="1"/>
  <c r="W296" i="1" s="1"/>
  <c r="H301" i="1"/>
  <c r="U301" i="1" s="1"/>
  <c r="W301" i="1" s="1"/>
  <c r="Z301" i="1" s="1"/>
  <c r="O237" i="1"/>
  <c r="X213" i="1"/>
  <c r="Z213" i="1" s="1"/>
  <c r="H221" i="1"/>
  <c r="Y237" i="1"/>
  <c r="H246" i="1"/>
  <c r="O249" i="1"/>
  <c r="X253" i="1"/>
  <c r="Z253" i="1" s="1"/>
  <c r="X271" i="1"/>
  <c r="Z271" i="1" s="1"/>
  <c r="O276" i="1"/>
  <c r="X291" i="1"/>
  <c r="Z291" i="1" s="1"/>
  <c r="X251" i="1"/>
  <c r="Z251" i="1" s="1"/>
  <c r="O257" i="1"/>
  <c r="H266" i="1"/>
  <c r="H268" i="1"/>
  <c r="O271" i="1"/>
  <c r="H276" i="1"/>
  <c r="U276" i="1" s="1"/>
  <c r="W276" i="1" s="1"/>
  <c r="O290" i="1"/>
  <c r="O294" i="1"/>
  <c r="Z211" i="1"/>
  <c r="Z210" i="1"/>
  <c r="O211" i="1"/>
  <c r="O235" i="1"/>
  <c r="H227" i="1"/>
  <c r="O238" i="1"/>
  <c r="O239" i="1"/>
  <c r="X240" i="1"/>
  <c r="O247" i="1"/>
  <c r="H264" i="1"/>
  <c r="O280" i="1"/>
  <c r="X285" i="1"/>
  <c r="O286" i="1"/>
  <c r="Y287" i="1"/>
  <c r="X292" i="1"/>
  <c r="Z292" i="1" s="1"/>
  <c r="X293" i="1"/>
  <c r="X300" i="1"/>
  <c r="X231" i="1"/>
  <c r="Z231" i="1" s="1"/>
  <c r="X208" i="1"/>
  <c r="Z208" i="1" s="1"/>
  <c r="X239" i="1"/>
  <c r="Z239" i="1" s="1"/>
  <c r="O217" i="1"/>
  <c r="O207" i="1"/>
  <c r="O208" i="1"/>
  <c r="Z217" i="1"/>
  <c r="H220" i="1"/>
  <c r="X222" i="1"/>
  <c r="Z222" i="1" s="1"/>
  <c r="X226" i="1"/>
  <c r="Z226" i="1" s="1"/>
  <c r="O227" i="1"/>
  <c r="Y229" i="1"/>
  <c r="Z233" i="1"/>
  <c r="X234" i="1"/>
  <c r="Z234" i="1" s="1"/>
  <c r="X236" i="1"/>
  <c r="Z236" i="1" s="1"/>
  <c r="O242" i="1"/>
  <c r="X245" i="1"/>
  <c r="Z245" i="1" s="1"/>
  <c r="Y251" i="1"/>
  <c r="Y255" i="1"/>
  <c r="Y257" i="1"/>
  <c r="O264" i="1"/>
  <c r="H271" i="1"/>
  <c r="O277" i="1"/>
  <c r="O279" i="1"/>
  <c r="Y285" i="1"/>
  <c r="O287" i="1"/>
  <c r="O291" i="1"/>
  <c r="O292" i="1"/>
  <c r="O300" i="1"/>
  <c r="O209" i="1"/>
  <c r="O219" i="1"/>
  <c r="O224" i="1"/>
  <c r="Z219" i="1"/>
  <c r="X229" i="1"/>
  <c r="Z229" i="1" s="1"/>
  <c r="O233" i="1"/>
  <c r="Y208" i="1"/>
  <c r="Y210" i="1"/>
  <c r="H217" i="1"/>
  <c r="H219" i="1"/>
  <c r="H222" i="1"/>
  <c r="X224" i="1"/>
  <c r="Z224" i="1" s="1"/>
  <c r="Y226" i="1"/>
  <c r="O228" i="1"/>
  <c r="O231" i="1"/>
  <c r="H234" i="1"/>
  <c r="H239" i="1"/>
  <c r="H245" i="1"/>
  <c r="Y250" i="1"/>
  <c r="X258" i="1"/>
  <c r="Z258" i="1" s="1"/>
  <c r="Y272" i="1"/>
  <c r="O274" i="1"/>
  <c r="Y277" i="1"/>
  <c r="H280" i="1"/>
  <c r="U280" i="1" s="1"/>
  <c r="W280" i="1" s="1"/>
  <c r="Z280" i="1" s="1"/>
  <c r="X284" i="1"/>
  <c r="H287" i="1"/>
  <c r="U287" i="1" s="1"/>
  <c r="W287" i="1" s="1"/>
  <c r="Z287" i="1" s="1"/>
  <c r="O288" i="1"/>
  <c r="X290" i="1"/>
  <c r="Z290" i="1" s="1"/>
  <c r="H295" i="1"/>
  <c r="U295" i="1" s="1"/>
  <c r="W295" i="1" s="1"/>
  <c r="Z295" i="1" s="1"/>
  <c r="X299" i="1"/>
  <c r="O301" i="1"/>
  <c r="O218" i="1"/>
  <c r="X218" i="1"/>
  <c r="Z218" i="1" s="1"/>
  <c r="H218" i="1"/>
  <c r="O282" i="1"/>
  <c r="H207" i="1"/>
  <c r="X209" i="1"/>
  <c r="Z209" i="1" s="1"/>
  <c r="O214" i="1"/>
  <c r="H215" i="1"/>
  <c r="Z215" i="1"/>
  <c r="H232" i="1"/>
  <c r="X237" i="1"/>
  <c r="Z237" i="1" s="1"/>
  <c r="H238" i="1"/>
  <c r="X238" i="1"/>
  <c r="Z238" i="1" s="1"/>
  <c r="X243" i="1"/>
  <c r="Y247" i="1"/>
  <c r="X255" i="1"/>
  <c r="Z255" i="1" s="1"/>
  <c r="O256" i="1"/>
  <c r="O261" i="1"/>
  <c r="Y261" i="1"/>
  <c r="Z264" i="1"/>
  <c r="X267" i="1"/>
  <c r="Z267" i="1" s="1"/>
  <c r="H267" i="1"/>
  <c r="O269" i="1"/>
  <c r="Y269" i="1"/>
  <c r="Y271" i="1"/>
  <c r="X276" i="1"/>
  <c r="H277" i="1"/>
  <c r="U277" i="1" s="1"/>
  <c r="W277" i="1" s="1"/>
  <c r="Y282" i="1"/>
  <c r="O283" i="1"/>
  <c r="X277" i="1"/>
  <c r="O250" i="1"/>
  <c r="X250" i="1"/>
  <c r="Z250" i="1" s="1"/>
  <c r="H250" i="1"/>
  <c r="X261" i="1"/>
  <c r="Z261" i="1" s="1"/>
  <c r="H261" i="1"/>
  <c r="O263" i="1"/>
  <c r="Y263" i="1"/>
  <c r="X269" i="1"/>
  <c r="Z269" i="1" s="1"/>
  <c r="H269" i="1"/>
  <c r="O278" i="1"/>
  <c r="H278" i="1"/>
  <c r="U278" i="1" s="1"/>
  <c r="W278" i="1" s="1"/>
  <c r="O289" i="1"/>
  <c r="H289" i="1"/>
  <c r="U289" i="1" s="1"/>
  <c r="W289" i="1" s="1"/>
  <c r="X206" i="1"/>
  <c r="Z206" i="1" s="1"/>
  <c r="O206" i="1"/>
  <c r="O297" i="1"/>
  <c r="H297" i="1"/>
  <c r="U297" i="1" s="1"/>
  <c r="W297" i="1" s="1"/>
  <c r="O244" i="1"/>
  <c r="Y244" i="1"/>
  <c r="O252" i="1"/>
  <c r="X252" i="1"/>
  <c r="Z252" i="1" s="1"/>
  <c r="H252" i="1"/>
  <c r="X263" i="1"/>
  <c r="Z263" i="1" s="1"/>
  <c r="H263" i="1"/>
  <c r="O273" i="1"/>
  <c r="X273" i="1"/>
  <c r="Z273" i="1" s="1"/>
  <c r="H273" i="1"/>
  <c r="Y228" i="1"/>
  <c r="X235" i="1"/>
  <c r="Z235" i="1" s="1"/>
  <c r="X244" i="1"/>
  <c r="Z244" i="1" s="1"/>
  <c r="H244" i="1"/>
  <c r="O246" i="1"/>
  <c r="O254" i="1"/>
  <c r="H254" i="1"/>
  <c r="X257" i="1"/>
  <c r="Z257" i="1" s="1"/>
  <c r="H257" i="1"/>
  <c r="Y259" i="1"/>
  <c r="O262" i="1"/>
  <c r="O270" i="1"/>
  <c r="O212" i="1"/>
  <c r="X259" i="1"/>
  <c r="Z259" i="1" s="1"/>
  <c r="Y223" i="1"/>
  <c r="O230" i="1"/>
  <c r="X230" i="1"/>
  <c r="Z230" i="1" s="1"/>
  <c r="H230" i="1"/>
  <c r="Y235" i="1"/>
  <c r="Y240" i="1"/>
  <c r="O241" i="1"/>
  <c r="O243" i="1"/>
  <c r="Y253" i="1"/>
  <c r="O259" i="1"/>
  <c r="X265" i="1"/>
  <c r="Z265" i="1" s="1"/>
  <c r="H265" i="1"/>
  <c r="O267" i="1"/>
  <c r="Y267" i="1"/>
  <c r="Z270" i="1"/>
  <c r="H279" i="1"/>
  <c r="U279" i="1" s="1"/>
  <c r="W279" i="1" s="1"/>
  <c r="O281" i="1"/>
  <c r="H281" i="1"/>
  <c r="U281" i="1" s="1"/>
  <c r="W281" i="1" s="1"/>
  <c r="Z281" i="1" s="1"/>
  <c r="Y284" i="1"/>
  <c r="Y293" i="1"/>
  <c r="Y295" i="1"/>
  <c r="H298" i="1"/>
  <c r="U298" i="1" s="1"/>
  <c r="W298" i="1" s="1"/>
  <c r="Z298" i="1" s="1"/>
  <c r="O298" i="1"/>
  <c r="O216" i="1"/>
  <c r="X216" i="1"/>
  <c r="Z216" i="1" s="1"/>
  <c r="H216" i="1"/>
  <c r="X214" i="1"/>
  <c r="Z214" i="1" s="1"/>
  <c r="H214" i="1"/>
  <c r="O229" i="1"/>
  <c r="O265" i="1"/>
  <c r="Y265" i="1"/>
  <c r="X212" i="1"/>
  <c r="Z212" i="1" s="1"/>
  <c r="Y217" i="1"/>
  <c r="O205" i="1"/>
  <c r="X207" i="1"/>
  <c r="Z207" i="1" s="1"/>
  <c r="O225" i="1"/>
  <c r="H225" i="1"/>
  <c r="Z205" i="1"/>
  <c r="Y219" i="1"/>
  <c r="O220" i="1"/>
  <c r="X223" i="1"/>
  <c r="Z223" i="1" s="1"/>
  <c r="H223" i="1"/>
  <c r="X228" i="1"/>
  <c r="Z228" i="1" s="1"/>
  <c r="H228" i="1"/>
  <c r="X232" i="1"/>
  <c r="Z232" i="1" s="1"/>
  <c r="O236" i="1"/>
  <c r="X242" i="1"/>
  <c r="Z242" i="1" s="1"/>
  <c r="Z243" i="1"/>
  <c r="O248" i="1"/>
  <c r="X248" i="1"/>
  <c r="Z248" i="1" s="1"/>
  <c r="H248" i="1"/>
  <c r="Z249" i="1"/>
  <c r="H256" i="1"/>
  <c r="X256" i="1"/>
  <c r="Z256" i="1" s="1"/>
  <c r="H259" i="1"/>
  <c r="H262" i="1"/>
  <c r="H270" i="1"/>
  <c r="Y274" i="1"/>
  <c r="O275" i="1"/>
  <c r="X278" i="1"/>
  <c r="X282" i="1"/>
  <c r="Z282" i="1" s="1"/>
  <c r="H283" i="1"/>
  <c r="U283" i="1" s="1"/>
  <c r="W283" i="1" s="1"/>
  <c r="X283" i="1"/>
  <c r="O295" i="1"/>
  <c r="Y300" i="1"/>
  <c r="O299" i="1"/>
  <c r="O221" i="1"/>
  <c r="H226" i="1"/>
  <c r="H233" i="1"/>
  <c r="H235" i="1"/>
  <c r="H255" i="1"/>
  <c r="H208" i="1"/>
  <c r="H210" i="1"/>
  <c r="H212" i="1"/>
  <c r="H237" i="1"/>
  <c r="H242" i="1"/>
  <c r="Z299" i="1" l="1"/>
  <c r="Z275" i="1"/>
  <c r="Z241" i="1"/>
  <c r="Z240" i="1"/>
  <c r="Z300" i="1"/>
  <c r="Z289" i="1"/>
  <c r="Z296" i="1"/>
  <c r="Z297" i="1"/>
  <c r="Z284" i="1"/>
  <c r="Z286" i="1"/>
  <c r="Z276" i="1"/>
  <c r="Z274" i="1"/>
  <c r="Z285" i="1"/>
  <c r="Z279" i="1"/>
  <c r="Z293" i="1"/>
  <c r="Z278" i="1"/>
  <c r="Z283" i="1"/>
  <c r="Z277" i="1"/>
  <c r="M392" i="1" l="1"/>
  <c r="L392" i="1"/>
  <c r="K392" i="1"/>
  <c r="J392" i="1"/>
  <c r="I392" i="1"/>
  <c r="M391" i="1"/>
  <c r="L391" i="1"/>
  <c r="K391" i="1"/>
  <c r="J391" i="1"/>
  <c r="I391" i="1"/>
  <c r="M390" i="1"/>
  <c r="L390" i="1"/>
  <c r="K390" i="1"/>
  <c r="J390" i="1"/>
  <c r="I390" i="1"/>
  <c r="M389" i="1"/>
  <c r="L389" i="1"/>
  <c r="K389" i="1"/>
  <c r="J389" i="1"/>
  <c r="I389" i="1"/>
  <c r="M388" i="1"/>
  <c r="L388" i="1"/>
  <c r="K388" i="1"/>
  <c r="J388" i="1"/>
  <c r="I388" i="1"/>
  <c r="M387" i="1"/>
  <c r="L387" i="1"/>
  <c r="K387" i="1"/>
  <c r="J387" i="1"/>
  <c r="I387" i="1"/>
  <c r="M386" i="1"/>
  <c r="L386" i="1"/>
  <c r="K386" i="1"/>
  <c r="J386" i="1"/>
  <c r="I386" i="1"/>
  <c r="M385" i="1"/>
  <c r="L385" i="1"/>
  <c r="K385" i="1"/>
  <c r="J385" i="1"/>
  <c r="I385" i="1"/>
  <c r="M384" i="1"/>
  <c r="L384" i="1"/>
  <c r="K384" i="1"/>
  <c r="J384" i="1"/>
  <c r="I384" i="1"/>
  <c r="M383" i="1"/>
  <c r="L383" i="1"/>
  <c r="K383" i="1"/>
  <c r="J383" i="1"/>
  <c r="I383" i="1"/>
  <c r="M382" i="1"/>
  <c r="L382" i="1"/>
  <c r="K382" i="1"/>
  <c r="J382" i="1"/>
  <c r="I382" i="1"/>
  <c r="M381" i="1"/>
  <c r="L381" i="1"/>
  <c r="K381" i="1"/>
  <c r="J381" i="1"/>
  <c r="I381" i="1"/>
  <c r="M380" i="1"/>
  <c r="L380" i="1"/>
  <c r="K380" i="1"/>
  <c r="J380" i="1"/>
  <c r="I380" i="1"/>
  <c r="M379" i="1"/>
  <c r="L379" i="1"/>
  <c r="K379" i="1"/>
  <c r="J379" i="1"/>
  <c r="I379" i="1"/>
  <c r="M378" i="1"/>
  <c r="L378" i="1"/>
  <c r="K378" i="1"/>
  <c r="J378" i="1"/>
  <c r="I378" i="1"/>
  <c r="M377" i="1"/>
  <c r="L377" i="1"/>
  <c r="K377" i="1"/>
  <c r="J377" i="1"/>
  <c r="I377" i="1"/>
  <c r="M376" i="1"/>
  <c r="L376" i="1"/>
  <c r="K376" i="1"/>
  <c r="J376" i="1"/>
  <c r="Y376" i="1" s="1"/>
  <c r="I376" i="1"/>
  <c r="M375" i="1"/>
  <c r="L375" i="1"/>
  <c r="K375" i="1"/>
  <c r="J375" i="1"/>
  <c r="I375" i="1"/>
  <c r="M374" i="1"/>
  <c r="L374" i="1"/>
  <c r="K374" i="1"/>
  <c r="J374" i="1"/>
  <c r="I374" i="1"/>
  <c r="M373" i="1"/>
  <c r="L373" i="1"/>
  <c r="K373" i="1"/>
  <c r="J373" i="1"/>
  <c r="I373" i="1"/>
  <c r="M372" i="1"/>
  <c r="L372" i="1"/>
  <c r="K372" i="1"/>
  <c r="J372" i="1"/>
  <c r="I372" i="1"/>
  <c r="N371" i="1"/>
  <c r="M371" i="1"/>
  <c r="L371" i="1"/>
  <c r="K371" i="1"/>
  <c r="J371" i="1"/>
  <c r="I371" i="1"/>
  <c r="M370" i="1"/>
  <c r="L370" i="1"/>
  <c r="K370" i="1"/>
  <c r="J370" i="1"/>
  <c r="I370" i="1"/>
  <c r="M369" i="1"/>
  <c r="L369" i="1"/>
  <c r="K369" i="1"/>
  <c r="J369" i="1"/>
  <c r="I369" i="1"/>
  <c r="M368" i="1"/>
  <c r="L368" i="1"/>
  <c r="K368" i="1"/>
  <c r="J368" i="1"/>
  <c r="I368" i="1"/>
  <c r="M367" i="1"/>
  <c r="L367" i="1"/>
  <c r="K367" i="1"/>
  <c r="J367" i="1"/>
  <c r="Y367" i="1" s="1"/>
  <c r="I367" i="1"/>
  <c r="M366" i="1"/>
  <c r="L366" i="1"/>
  <c r="K366" i="1"/>
  <c r="J366" i="1"/>
  <c r="I366" i="1"/>
  <c r="W365" i="1"/>
  <c r="M365" i="1"/>
  <c r="L365" i="1"/>
  <c r="K365" i="1"/>
  <c r="J365" i="1"/>
  <c r="I365" i="1"/>
  <c r="W364" i="1"/>
  <c r="M364" i="1"/>
  <c r="L364" i="1"/>
  <c r="K364" i="1"/>
  <c r="J364" i="1"/>
  <c r="I364" i="1"/>
  <c r="W363" i="1"/>
  <c r="N363" i="1"/>
  <c r="M363" i="1"/>
  <c r="L363" i="1"/>
  <c r="K363" i="1"/>
  <c r="J363" i="1"/>
  <c r="Y363" i="1" s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M359" i="1"/>
  <c r="L359" i="1"/>
  <c r="K359" i="1"/>
  <c r="J359" i="1"/>
  <c r="I359" i="1"/>
  <c r="W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M356" i="1"/>
  <c r="L356" i="1"/>
  <c r="K356" i="1"/>
  <c r="J356" i="1"/>
  <c r="I356" i="1"/>
  <c r="W355" i="1"/>
  <c r="M355" i="1"/>
  <c r="L355" i="1"/>
  <c r="K355" i="1"/>
  <c r="J355" i="1"/>
  <c r="I355" i="1"/>
  <c r="W354" i="1"/>
  <c r="N354" i="1"/>
  <c r="M354" i="1"/>
  <c r="L354" i="1"/>
  <c r="K354" i="1"/>
  <c r="J354" i="1"/>
  <c r="I354" i="1"/>
  <c r="W353" i="1"/>
  <c r="M353" i="1"/>
  <c r="L353" i="1"/>
  <c r="K353" i="1"/>
  <c r="J353" i="1"/>
  <c r="I353" i="1"/>
  <c r="W352" i="1"/>
  <c r="M352" i="1"/>
  <c r="L352" i="1"/>
  <c r="K352" i="1"/>
  <c r="J352" i="1"/>
  <c r="I352" i="1"/>
  <c r="W351" i="1"/>
  <c r="N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N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K343" i="1"/>
  <c r="J343" i="1"/>
  <c r="I343" i="1"/>
  <c r="W342" i="1"/>
  <c r="N342" i="1"/>
  <c r="M342" i="1"/>
  <c r="L342" i="1"/>
  <c r="K342" i="1"/>
  <c r="J342" i="1"/>
  <c r="I342" i="1"/>
  <c r="W341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N339" i="1"/>
  <c r="M339" i="1"/>
  <c r="L339" i="1"/>
  <c r="K339" i="1"/>
  <c r="J339" i="1"/>
  <c r="I339" i="1"/>
  <c r="W338" i="1"/>
  <c r="M338" i="1"/>
  <c r="L338" i="1"/>
  <c r="K338" i="1"/>
  <c r="J338" i="1"/>
  <c r="I338" i="1"/>
  <c r="M337" i="1"/>
  <c r="L337" i="1"/>
  <c r="K337" i="1"/>
  <c r="J337" i="1"/>
  <c r="I337" i="1"/>
  <c r="M336" i="1"/>
  <c r="L336" i="1"/>
  <c r="K336" i="1"/>
  <c r="J336" i="1"/>
  <c r="I336" i="1"/>
  <c r="W335" i="1"/>
  <c r="N335" i="1"/>
  <c r="M335" i="1"/>
  <c r="L335" i="1"/>
  <c r="K335" i="1"/>
  <c r="J335" i="1"/>
  <c r="I335" i="1"/>
  <c r="W334" i="1"/>
  <c r="M334" i="1"/>
  <c r="L334" i="1"/>
  <c r="K334" i="1"/>
  <c r="J334" i="1"/>
  <c r="I334" i="1"/>
  <c r="W333" i="1"/>
  <c r="M333" i="1"/>
  <c r="L333" i="1"/>
  <c r="K333" i="1"/>
  <c r="J333" i="1"/>
  <c r="I333" i="1"/>
  <c r="W332" i="1"/>
  <c r="M332" i="1"/>
  <c r="L332" i="1"/>
  <c r="K332" i="1"/>
  <c r="J332" i="1"/>
  <c r="I332" i="1"/>
  <c r="W331" i="1"/>
  <c r="N331" i="1"/>
  <c r="M331" i="1"/>
  <c r="L331" i="1"/>
  <c r="K331" i="1"/>
  <c r="J331" i="1"/>
  <c r="I331" i="1"/>
  <c r="W330" i="1"/>
  <c r="M330" i="1"/>
  <c r="L330" i="1"/>
  <c r="K330" i="1"/>
  <c r="J330" i="1"/>
  <c r="I330" i="1"/>
  <c r="W329" i="1"/>
  <c r="M329" i="1"/>
  <c r="L329" i="1"/>
  <c r="K329" i="1"/>
  <c r="J329" i="1"/>
  <c r="I329" i="1"/>
  <c r="W328" i="1"/>
  <c r="M328" i="1"/>
  <c r="L328" i="1"/>
  <c r="K328" i="1"/>
  <c r="J328" i="1"/>
  <c r="I328" i="1"/>
  <c r="W327" i="1"/>
  <c r="N327" i="1"/>
  <c r="M327" i="1"/>
  <c r="L327" i="1"/>
  <c r="K327" i="1"/>
  <c r="J327" i="1"/>
  <c r="I327" i="1"/>
  <c r="W326" i="1"/>
  <c r="M326" i="1"/>
  <c r="L326" i="1"/>
  <c r="J326" i="1"/>
  <c r="I326" i="1"/>
  <c r="W325" i="1"/>
  <c r="N325" i="1"/>
  <c r="M325" i="1"/>
  <c r="L325" i="1"/>
  <c r="K325" i="1"/>
  <c r="J325" i="1"/>
  <c r="I325" i="1"/>
  <c r="W324" i="1"/>
  <c r="M324" i="1"/>
  <c r="L324" i="1"/>
  <c r="J324" i="1"/>
  <c r="I324" i="1"/>
  <c r="H324" i="1" s="1"/>
  <c r="W323" i="1"/>
  <c r="M323" i="1"/>
  <c r="Y323" i="1" s="1"/>
  <c r="L323" i="1"/>
  <c r="J323" i="1"/>
  <c r="I323" i="1"/>
  <c r="W322" i="1"/>
  <c r="N322" i="1"/>
  <c r="M322" i="1"/>
  <c r="L322" i="1"/>
  <c r="K322" i="1"/>
  <c r="J322" i="1"/>
  <c r="I322" i="1"/>
  <c r="W321" i="1"/>
  <c r="N321" i="1"/>
  <c r="M321" i="1"/>
  <c r="L321" i="1"/>
  <c r="K321" i="1"/>
  <c r="J321" i="1"/>
  <c r="I321" i="1"/>
  <c r="W320" i="1"/>
  <c r="M320" i="1"/>
  <c r="L320" i="1"/>
  <c r="J320" i="1"/>
  <c r="Y320" i="1" s="1"/>
  <c r="I320" i="1"/>
  <c r="W319" i="1"/>
  <c r="M319" i="1"/>
  <c r="L319" i="1"/>
  <c r="J319" i="1"/>
  <c r="I319" i="1"/>
  <c r="W318" i="1"/>
  <c r="M318" i="1"/>
  <c r="L318" i="1"/>
  <c r="K318" i="1"/>
  <c r="J318" i="1"/>
  <c r="I318" i="1"/>
  <c r="W317" i="1"/>
  <c r="N317" i="1"/>
  <c r="M317" i="1"/>
  <c r="L317" i="1"/>
  <c r="K317" i="1"/>
  <c r="J317" i="1"/>
  <c r="I317" i="1"/>
  <c r="W316" i="1"/>
  <c r="N316" i="1"/>
  <c r="M316" i="1"/>
  <c r="L316" i="1"/>
  <c r="J316" i="1"/>
  <c r="I316" i="1"/>
  <c r="W315" i="1"/>
  <c r="M315" i="1"/>
  <c r="L315" i="1"/>
  <c r="J315" i="1"/>
  <c r="I315" i="1"/>
  <c r="W314" i="1"/>
  <c r="M314" i="1"/>
  <c r="L314" i="1"/>
  <c r="K314" i="1"/>
  <c r="J314" i="1"/>
  <c r="I314" i="1"/>
  <c r="W313" i="1"/>
  <c r="M313" i="1"/>
  <c r="L313" i="1"/>
  <c r="K313" i="1"/>
  <c r="J313" i="1"/>
  <c r="I313" i="1"/>
  <c r="W312" i="1"/>
  <c r="N312" i="1"/>
  <c r="M312" i="1"/>
  <c r="L312" i="1"/>
  <c r="K312" i="1"/>
  <c r="J312" i="1"/>
  <c r="I312" i="1"/>
  <c r="W311" i="1"/>
  <c r="M311" i="1"/>
  <c r="L311" i="1"/>
  <c r="K311" i="1"/>
  <c r="J311" i="1"/>
  <c r="I311" i="1"/>
  <c r="W310" i="1"/>
  <c r="N310" i="1"/>
  <c r="M310" i="1"/>
  <c r="L310" i="1"/>
  <c r="K310" i="1"/>
  <c r="J310" i="1"/>
  <c r="I310" i="1"/>
  <c r="W309" i="1"/>
  <c r="M309" i="1"/>
  <c r="L309" i="1"/>
  <c r="K309" i="1"/>
  <c r="J309" i="1"/>
  <c r="I309" i="1"/>
  <c r="W308" i="1"/>
  <c r="M308" i="1"/>
  <c r="L308" i="1"/>
  <c r="K308" i="1"/>
  <c r="J308" i="1"/>
  <c r="I308" i="1"/>
  <c r="H308" i="1" s="1"/>
  <c r="W307" i="1"/>
  <c r="M307" i="1"/>
  <c r="L307" i="1"/>
  <c r="K307" i="1"/>
  <c r="J307" i="1"/>
  <c r="I307" i="1"/>
  <c r="W306" i="1"/>
  <c r="M306" i="1"/>
  <c r="L306" i="1"/>
  <c r="K306" i="1"/>
  <c r="J306" i="1"/>
  <c r="I306" i="1"/>
  <c r="W305" i="1"/>
  <c r="N305" i="1"/>
  <c r="H305" i="1" s="1"/>
  <c r="K305" i="1"/>
  <c r="J305" i="1"/>
  <c r="Y305" i="1" s="1"/>
  <c r="I305" i="1"/>
  <c r="W304" i="1"/>
  <c r="K304" i="1"/>
  <c r="J304" i="1"/>
  <c r="Y304" i="1" s="1"/>
  <c r="I304" i="1"/>
  <c r="H304" i="1" s="1"/>
  <c r="W303" i="1"/>
  <c r="K303" i="1"/>
  <c r="J303" i="1"/>
  <c r="Y303" i="1" s="1"/>
  <c r="I303" i="1"/>
  <c r="H303" i="1" s="1"/>
  <c r="W302" i="1"/>
  <c r="K302" i="1"/>
  <c r="J302" i="1"/>
  <c r="Y302" i="1" s="1"/>
  <c r="I302" i="1"/>
  <c r="X302" i="1" s="1"/>
  <c r="Y335" i="1" l="1"/>
  <c r="Y314" i="1"/>
  <c r="X346" i="1"/>
  <c r="H370" i="1"/>
  <c r="U370" i="1" s="1"/>
  <c r="W370" i="1" s="1"/>
  <c r="X329" i="1"/>
  <c r="Y360" i="1"/>
  <c r="X364" i="1"/>
  <c r="X373" i="1"/>
  <c r="Y392" i="1"/>
  <c r="H318" i="1"/>
  <c r="Y328" i="1"/>
  <c r="X340" i="1"/>
  <c r="Z340" i="1" s="1"/>
  <c r="O342" i="1"/>
  <c r="H330" i="1"/>
  <c r="H363" i="1"/>
  <c r="H344" i="1"/>
  <c r="X362" i="1"/>
  <c r="Z362" i="1" s="1"/>
  <c r="H313" i="1"/>
  <c r="Y313" i="1"/>
  <c r="Y371" i="1"/>
  <c r="Y390" i="1"/>
  <c r="Y345" i="1"/>
  <c r="H321" i="1"/>
  <c r="H302" i="1"/>
  <c r="X356" i="1"/>
  <c r="X341" i="1"/>
  <c r="Z341" i="1" s="1"/>
  <c r="H359" i="1"/>
  <c r="X384" i="1"/>
  <c r="O315" i="1"/>
  <c r="Y378" i="1"/>
  <c r="X325" i="1"/>
  <c r="Z325" i="1" s="1"/>
  <c r="X331" i="1"/>
  <c r="Z331" i="1" s="1"/>
  <c r="X313" i="1"/>
  <c r="Y315" i="1"/>
  <c r="H316" i="1"/>
  <c r="X348" i="1"/>
  <c r="Z348" i="1" s="1"/>
  <c r="X319" i="1"/>
  <c r="Z319" i="1" s="1"/>
  <c r="H323" i="1"/>
  <c r="Y324" i="1"/>
  <c r="Y344" i="1"/>
  <c r="X369" i="1"/>
  <c r="X372" i="1"/>
  <c r="Y383" i="1"/>
  <c r="X388" i="1"/>
  <c r="X305" i="1"/>
  <c r="Z305" i="1" s="1"/>
  <c r="Y311" i="1"/>
  <c r="X343" i="1"/>
  <c r="Z343" i="1" s="1"/>
  <c r="Y354" i="1"/>
  <c r="Y357" i="1"/>
  <c r="X358" i="1"/>
  <c r="Z358" i="1" s="1"/>
  <c r="Y380" i="1"/>
  <c r="X385" i="1"/>
  <c r="H311" i="1"/>
  <c r="H306" i="1"/>
  <c r="Y321" i="1"/>
  <c r="H325" i="1"/>
  <c r="O326" i="1"/>
  <c r="Y331" i="1"/>
  <c r="H335" i="1"/>
  <c r="Y337" i="1"/>
  <c r="X342" i="1"/>
  <c r="Z342" i="1" s="1"/>
  <c r="O347" i="1"/>
  <c r="H351" i="1"/>
  <c r="O357" i="1"/>
  <c r="Y325" i="1"/>
  <c r="Y326" i="1"/>
  <c r="Y346" i="1"/>
  <c r="X359" i="1"/>
  <c r="Z359" i="1" s="1"/>
  <c r="H366" i="1"/>
  <c r="U366" i="1" s="1"/>
  <c r="W366" i="1" s="1"/>
  <c r="Y369" i="1"/>
  <c r="Y372" i="1"/>
  <c r="X377" i="1"/>
  <c r="Y388" i="1"/>
  <c r="H329" i="1"/>
  <c r="Y330" i="1"/>
  <c r="X336" i="1"/>
  <c r="X350" i="1"/>
  <c r="Z350" i="1" s="1"/>
  <c r="H355" i="1"/>
  <c r="Y361" i="1"/>
  <c r="Y366" i="1"/>
  <c r="H368" i="1"/>
  <c r="U368" i="1" s="1"/>
  <c r="W368" i="1" s="1"/>
  <c r="H319" i="1"/>
  <c r="H320" i="1"/>
  <c r="H328" i="1"/>
  <c r="Y329" i="1"/>
  <c r="H333" i="1"/>
  <c r="H337" i="1"/>
  <c r="U337" i="1" s="1"/>
  <c r="W337" i="1" s="1"/>
  <c r="H339" i="1"/>
  <c r="H342" i="1"/>
  <c r="H343" i="1"/>
  <c r="X344" i="1"/>
  <c r="Z344" i="1" s="1"/>
  <c r="H348" i="1"/>
  <c r="Y349" i="1"/>
  <c r="H358" i="1"/>
  <c r="Y359" i="1"/>
  <c r="Y365" i="1"/>
  <c r="Y368" i="1"/>
  <c r="X376" i="1"/>
  <c r="Y379" i="1"/>
  <c r="X381" i="1"/>
  <c r="Y384" i="1"/>
  <c r="X389" i="1"/>
  <c r="O327" i="1"/>
  <c r="X307" i="1"/>
  <c r="Z307" i="1" s="1"/>
  <c r="Y309" i="1"/>
  <c r="Y312" i="1"/>
  <c r="H314" i="1"/>
  <c r="H317" i="1"/>
  <c r="X318" i="1"/>
  <c r="Z318" i="1" s="1"/>
  <c r="Y319" i="1"/>
  <c r="Y327" i="1"/>
  <c r="X332" i="1"/>
  <c r="Z332" i="1" s="1"/>
  <c r="H340" i="1"/>
  <c r="Y341" i="1"/>
  <c r="Y343" i="1"/>
  <c r="X347" i="1"/>
  <c r="Z347" i="1" s="1"/>
  <c r="Y348" i="1"/>
  <c r="Y353" i="1"/>
  <c r="Y355" i="1"/>
  <c r="H357" i="1"/>
  <c r="Y364" i="1"/>
  <c r="X367" i="1"/>
  <c r="Y370" i="1"/>
  <c r="X383" i="1"/>
  <c r="H353" i="1"/>
  <c r="Y391" i="1"/>
  <c r="Y306" i="1"/>
  <c r="Y308" i="1"/>
  <c r="O316" i="1"/>
  <c r="Y333" i="1"/>
  <c r="Y350" i="1"/>
  <c r="H352" i="1"/>
  <c r="H354" i="1"/>
  <c r="Y362" i="1"/>
  <c r="X374" i="1"/>
  <c r="Y381" i="1"/>
  <c r="X386" i="1"/>
  <c r="O304" i="1"/>
  <c r="O308" i="1"/>
  <c r="X311" i="1"/>
  <c r="Z311" i="1" s="1"/>
  <c r="Y316" i="1"/>
  <c r="O325" i="1"/>
  <c r="H341" i="1"/>
  <c r="Y342" i="1"/>
  <c r="Y352" i="1"/>
  <c r="H356" i="1"/>
  <c r="O359" i="1"/>
  <c r="O362" i="1"/>
  <c r="H364" i="1"/>
  <c r="Y374" i="1"/>
  <c r="X379" i="1"/>
  <c r="Y386" i="1"/>
  <c r="X391" i="1"/>
  <c r="X308" i="1"/>
  <c r="Z308" i="1" s="1"/>
  <c r="X328" i="1"/>
  <c r="Z328" i="1" s="1"/>
  <c r="O335" i="1"/>
  <c r="O345" i="1"/>
  <c r="X314" i="1"/>
  <c r="Z314" i="1" s="1"/>
  <c r="Y339" i="1"/>
  <c r="O310" i="1"/>
  <c r="O313" i="1"/>
  <c r="O354" i="1"/>
  <c r="H312" i="1"/>
  <c r="O337" i="1"/>
  <c r="Z302" i="1"/>
  <c r="H310" i="1"/>
  <c r="Z313" i="1"/>
  <c r="H315" i="1"/>
  <c r="Y318" i="1"/>
  <c r="Y322" i="1"/>
  <c r="X323" i="1"/>
  <c r="Z323" i="1" s="1"/>
  <c r="X330" i="1"/>
  <c r="Z330" i="1" s="1"/>
  <c r="H338" i="1"/>
  <c r="Y347" i="1"/>
  <c r="X349" i="1"/>
  <c r="Z349" i="1" s="1"/>
  <c r="X361" i="1"/>
  <c r="Z361" i="1" s="1"/>
  <c r="Y377" i="1"/>
  <c r="X382" i="1"/>
  <c r="Y389" i="1"/>
  <c r="X375" i="1"/>
  <c r="Y382" i="1"/>
  <c r="X387" i="1"/>
  <c r="O303" i="1"/>
  <c r="Y307" i="1"/>
  <c r="H322" i="1"/>
  <c r="Y332" i="1"/>
  <c r="Y334" i="1"/>
  <c r="H336" i="1"/>
  <c r="U336" i="1" s="1"/>
  <c r="W336" i="1" s="1"/>
  <c r="O341" i="1"/>
  <c r="O344" i="1"/>
  <c r="H347" i="1"/>
  <c r="Y351" i="1"/>
  <c r="Y356" i="1"/>
  <c r="Y358" i="1"/>
  <c r="X363" i="1"/>
  <c r="Z363" i="1" s="1"/>
  <c r="Y375" i="1"/>
  <c r="X380" i="1"/>
  <c r="Y387" i="1"/>
  <c r="X392" i="1"/>
  <c r="O317" i="1"/>
  <c r="O334" i="1"/>
  <c r="O338" i="1"/>
  <c r="Z356" i="1"/>
  <c r="X366" i="1"/>
  <c r="X368" i="1"/>
  <c r="X370" i="1"/>
  <c r="Z370" i="1" s="1"/>
  <c r="H307" i="1"/>
  <c r="O314" i="1"/>
  <c r="Y317" i="1"/>
  <c r="H334" i="1"/>
  <c r="Y338" i="1"/>
  <c r="O353" i="1"/>
  <c r="X365" i="1"/>
  <c r="Z365" i="1" s="1"/>
  <c r="H367" i="1"/>
  <c r="U367" i="1" s="1"/>
  <c r="W367" i="1" s="1"/>
  <c r="Z367" i="1" s="1"/>
  <c r="H369" i="1"/>
  <c r="U369" i="1" s="1"/>
  <c r="W369" i="1" s="1"/>
  <c r="Z369" i="1" s="1"/>
  <c r="H371" i="1"/>
  <c r="U371" i="1" s="1"/>
  <c r="W371" i="1" s="1"/>
  <c r="Y373" i="1"/>
  <c r="X378" i="1"/>
  <c r="Y385" i="1"/>
  <c r="X390" i="1"/>
  <c r="O312" i="1"/>
  <c r="Z329" i="1"/>
  <c r="Z346" i="1"/>
  <c r="O360" i="1"/>
  <c r="O363" i="1"/>
  <c r="H309" i="1"/>
  <c r="X303" i="1"/>
  <c r="Z303" i="1" s="1"/>
  <c r="X324" i="1"/>
  <c r="Z324" i="1" s="1"/>
  <c r="H326" i="1"/>
  <c r="H327" i="1"/>
  <c r="Y336" i="1"/>
  <c r="Y340" i="1"/>
  <c r="X351" i="1"/>
  <c r="Z351" i="1" s="1"/>
  <c r="X355" i="1"/>
  <c r="Z355" i="1" s="1"/>
  <c r="H362" i="1"/>
  <c r="Z364" i="1"/>
  <c r="O307" i="1"/>
  <c r="X310" i="1"/>
  <c r="Z310" i="1" s="1"/>
  <c r="X338" i="1"/>
  <c r="Z338" i="1" s="1"/>
  <c r="O306" i="1"/>
  <c r="Y310" i="1"/>
  <c r="O319" i="1"/>
  <c r="X320" i="1"/>
  <c r="Z320" i="1" s="1"/>
  <c r="X321" i="1"/>
  <c r="Z321" i="1" s="1"/>
  <c r="X322" i="1"/>
  <c r="Z322" i="1" s="1"/>
  <c r="X335" i="1"/>
  <c r="Z335" i="1" s="1"/>
  <c r="X337" i="1"/>
  <c r="X306" i="1"/>
  <c r="Z306" i="1" s="1"/>
  <c r="X304" i="1"/>
  <c r="Z304" i="1" s="1"/>
  <c r="X316" i="1"/>
  <c r="Z316" i="1" s="1"/>
  <c r="X317" i="1"/>
  <c r="Z317" i="1" s="1"/>
  <c r="X315" i="1"/>
  <c r="Z315" i="1" s="1"/>
  <c r="O324" i="1"/>
  <c r="X326" i="1"/>
  <c r="Z326" i="1" s="1"/>
  <c r="X327" i="1"/>
  <c r="Z327" i="1" s="1"/>
  <c r="H331" i="1"/>
  <c r="H332" i="1"/>
  <c r="O343" i="1"/>
  <c r="X345" i="1"/>
  <c r="Z345" i="1" s="1"/>
  <c r="H349" i="1"/>
  <c r="H350" i="1"/>
  <c r="O358" i="1"/>
  <c r="X360" i="1"/>
  <c r="Z360" i="1" s="1"/>
  <c r="H365" i="1"/>
  <c r="H372" i="1"/>
  <c r="U372" i="1" s="1"/>
  <c r="W372" i="1" s="1"/>
  <c r="H373" i="1"/>
  <c r="U373" i="1" s="1"/>
  <c r="W373" i="1" s="1"/>
  <c r="Z373" i="1" s="1"/>
  <c r="H374" i="1"/>
  <c r="U374" i="1" s="1"/>
  <c r="W374" i="1" s="1"/>
  <c r="H375" i="1"/>
  <c r="U375" i="1" s="1"/>
  <c r="W375" i="1" s="1"/>
  <c r="H376" i="1"/>
  <c r="U376" i="1" s="1"/>
  <c r="W376" i="1" s="1"/>
  <c r="H377" i="1"/>
  <c r="U377" i="1" s="1"/>
  <c r="W377" i="1" s="1"/>
  <c r="H378" i="1"/>
  <c r="U378" i="1" s="1"/>
  <c r="W378" i="1" s="1"/>
  <c r="H379" i="1"/>
  <c r="U379" i="1" s="1"/>
  <c r="W379" i="1" s="1"/>
  <c r="H380" i="1"/>
  <c r="U380" i="1" s="1"/>
  <c r="W380" i="1" s="1"/>
  <c r="H381" i="1"/>
  <c r="U381" i="1" s="1"/>
  <c r="W381" i="1" s="1"/>
  <c r="H382" i="1"/>
  <c r="U382" i="1" s="1"/>
  <c r="W382" i="1" s="1"/>
  <c r="H383" i="1"/>
  <c r="U383" i="1" s="1"/>
  <c r="W383" i="1" s="1"/>
  <c r="H384" i="1"/>
  <c r="U384" i="1" s="1"/>
  <c r="W384" i="1" s="1"/>
  <c r="Z384" i="1" s="1"/>
  <c r="H385" i="1"/>
  <c r="U385" i="1" s="1"/>
  <c r="W385" i="1" s="1"/>
  <c r="H386" i="1"/>
  <c r="U386" i="1" s="1"/>
  <c r="W386" i="1" s="1"/>
  <c r="H387" i="1"/>
  <c r="U387" i="1" s="1"/>
  <c r="W387" i="1" s="1"/>
  <c r="H388" i="1"/>
  <c r="U388" i="1" s="1"/>
  <c r="W388" i="1" s="1"/>
  <c r="H389" i="1"/>
  <c r="U389" i="1" s="1"/>
  <c r="W389" i="1" s="1"/>
  <c r="H390" i="1"/>
  <c r="U390" i="1" s="1"/>
  <c r="W390" i="1" s="1"/>
  <c r="H391" i="1"/>
  <c r="U391" i="1" s="1"/>
  <c r="W391" i="1" s="1"/>
  <c r="H392" i="1"/>
  <c r="U392" i="1" s="1"/>
  <c r="W392" i="1" s="1"/>
  <c r="O323" i="1"/>
  <c r="O340" i="1"/>
  <c r="O356" i="1"/>
  <c r="H346" i="1"/>
  <c r="O355" i="1"/>
  <c r="X357" i="1"/>
  <c r="Z357" i="1" s="1"/>
  <c r="H361" i="1"/>
  <c r="O336" i="1"/>
  <c r="O339" i="1"/>
  <c r="X312" i="1"/>
  <c r="Z312" i="1" s="1"/>
  <c r="O320" i="1"/>
  <c r="O321" i="1"/>
  <c r="O322" i="1"/>
  <c r="H345" i="1"/>
  <c r="H360" i="1"/>
  <c r="O302" i="1"/>
  <c r="O309" i="1"/>
  <c r="X339" i="1"/>
  <c r="Z339" i="1" s="1"/>
  <c r="O352" i="1"/>
  <c r="O366" i="1"/>
  <c r="O367" i="1"/>
  <c r="O368" i="1"/>
  <c r="O369" i="1"/>
  <c r="O370" i="1"/>
  <c r="O311" i="1"/>
  <c r="X309" i="1"/>
  <c r="Z309" i="1" s="1"/>
  <c r="O333" i="1"/>
  <c r="O332" i="1"/>
  <c r="X334" i="1"/>
  <c r="Z334" i="1" s="1"/>
  <c r="O350" i="1"/>
  <c r="O351" i="1"/>
  <c r="X353" i="1"/>
  <c r="Z353" i="1" s="1"/>
  <c r="X354" i="1"/>
  <c r="Z354" i="1" s="1"/>
  <c r="O365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05" i="1"/>
  <c r="O330" i="1"/>
  <c r="O331" i="1"/>
  <c r="X333" i="1"/>
  <c r="Z333" i="1" s="1"/>
  <c r="O348" i="1"/>
  <c r="O349" i="1"/>
  <c r="X352" i="1"/>
  <c r="Z352" i="1" s="1"/>
  <c r="O364" i="1"/>
  <c r="O318" i="1"/>
  <c r="O329" i="1"/>
  <c r="O328" i="1"/>
  <c r="O346" i="1"/>
  <c r="O361" i="1"/>
  <c r="X371" i="1"/>
  <c r="Z368" i="1" l="1"/>
  <c r="Z377" i="1"/>
  <c r="Z385" i="1"/>
  <c r="Z336" i="1"/>
  <c r="Z386" i="1"/>
  <c r="Z383" i="1"/>
  <c r="Z382" i="1"/>
  <c r="Z391" i="1"/>
  <c r="Z379" i="1"/>
  <c r="Z376" i="1"/>
  <c r="Z375" i="1"/>
  <c r="Z366" i="1"/>
  <c r="Z390" i="1"/>
  <c r="Z374" i="1"/>
  <c r="Z381" i="1"/>
  <c r="Z388" i="1"/>
  <c r="Z372" i="1"/>
  <c r="Z337" i="1"/>
  <c r="Z389" i="1"/>
  <c r="Z371" i="1"/>
  <c r="Z392" i="1"/>
  <c r="Z380" i="1"/>
  <c r="Z378" i="1"/>
  <c r="Z387" i="1"/>
  <c r="M486" i="1" l="1"/>
  <c r="L486" i="1"/>
  <c r="K486" i="1"/>
  <c r="J486" i="1"/>
  <c r="I486" i="1"/>
  <c r="M485" i="1"/>
  <c r="L485" i="1"/>
  <c r="K485" i="1"/>
  <c r="J485" i="1"/>
  <c r="I485" i="1"/>
  <c r="M484" i="1"/>
  <c r="L484" i="1"/>
  <c r="K484" i="1"/>
  <c r="J484" i="1"/>
  <c r="I484" i="1"/>
  <c r="M483" i="1"/>
  <c r="L483" i="1"/>
  <c r="K483" i="1"/>
  <c r="J483" i="1"/>
  <c r="I483" i="1"/>
  <c r="H483" i="1" s="1"/>
  <c r="U483" i="1" s="1"/>
  <c r="W483" i="1" s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M477" i="1"/>
  <c r="L477" i="1"/>
  <c r="K477" i="1"/>
  <c r="J477" i="1"/>
  <c r="I477" i="1"/>
  <c r="M476" i="1"/>
  <c r="L476" i="1"/>
  <c r="K476" i="1"/>
  <c r="J476" i="1"/>
  <c r="I476" i="1"/>
  <c r="M475" i="1"/>
  <c r="L475" i="1"/>
  <c r="K475" i="1"/>
  <c r="J475" i="1"/>
  <c r="I475" i="1"/>
  <c r="M474" i="1"/>
  <c r="L474" i="1"/>
  <c r="K474" i="1"/>
  <c r="J474" i="1"/>
  <c r="I474" i="1"/>
  <c r="M473" i="1"/>
  <c r="L473" i="1"/>
  <c r="K473" i="1"/>
  <c r="J473" i="1"/>
  <c r="I473" i="1"/>
  <c r="M472" i="1"/>
  <c r="L472" i="1"/>
  <c r="K472" i="1"/>
  <c r="J472" i="1"/>
  <c r="I472" i="1"/>
  <c r="M471" i="1"/>
  <c r="L471" i="1"/>
  <c r="K471" i="1"/>
  <c r="J471" i="1"/>
  <c r="I471" i="1"/>
  <c r="M470" i="1"/>
  <c r="L470" i="1"/>
  <c r="K470" i="1"/>
  <c r="J470" i="1"/>
  <c r="I470" i="1"/>
  <c r="M469" i="1"/>
  <c r="L469" i="1"/>
  <c r="K469" i="1"/>
  <c r="J469" i="1"/>
  <c r="I469" i="1"/>
  <c r="M468" i="1"/>
  <c r="L468" i="1"/>
  <c r="K468" i="1"/>
  <c r="J468" i="1"/>
  <c r="I468" i="1"/>
  <c r="M467" i="1"/>
  <c r="L467" i="1"/>
  <c r="K467" i="1"/>
  <c r="J467" i="1"/>
  <c r="I467" i="1"/>
  <c r="M466" i="1"/>
  <c r="L466" i="1"/>
  <c r="K466" i="1"/>
  <c r="J466" i="1"/>
  <c r="I466" i="1"/>
  <c r="M465" i="1"/>
  <c r="L465" i="1"/>
  <c r="K465" i="1"/>
  <c r="J465" i="1"/>
  <c r="I465" i="1"/>
  <c r="M464" i="1"/>
  <c r="L464" i="1"/>
  <c r="K464" i="1"/>
  <c r="J464" i="1"/>
  <c r="I464" i="1"/>
  <c r="M463" i="1"/>
  <c r="L463" i="1"/>
  <c r="K463" i="1"/>
  <c r="J463" i="1"/>
  <c r="I463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W443" i="1"/>
  <c r="M443" i="1"/>
  <c r="L443" i="1"/>
  <c r="K443" i="1"/>
  <c r="J443" i="1"/>
  <c r="I443" i="1"/>
  <c r="W442" i="1"/>
  <c r="M442" i="1"/>
  <c r="L442" i="1"/>
  <c r="K442" i="1"/>
  <c r="J442" i="1"/>
  <c r="I442" i="1"/>
  <c r="H442" i="1" s="1"/>
  <c r="W441" i="1"/>
  <c r="M441" i="1"/>
  <c r="L441" i="1"/>
  <c r="K441" i="1"/>
  <c r="J441" i="1"/>
  <c r="I441" i="1"/>
  <c r="W440" i="1"/>
  <c r="M440" i="1"/>
  <c r="L440" i="1"/>
  <c r="K440" i="1"/>
  <c r="J440" i="1"/>
  <c r="I440" i="1"/>
  <c r="W439" i="1"/>
  <c r="M439" i="1"/>
  <c r="L439" i="1"/>
  <c r="K439" i="1"/>
  <c r="J439" i="1"/>
  <c r="I439" i="1"/>
  <c r="W438" i="1"/>
  <c r="M438" i="1"/>
  <c r="L438" i="1"/>
  <c r="K438" i="1"/>
  <c r="J438" i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H434" i="1" s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M429" i="1"/>
  <c r="L429" i="1"/>
  <c r="K429" i="1"/>
  <c r="J429" i="1"/>
  <c r="I429" i="1"/>
  <c r="W428" i="1"/>
  <c r="M428" i="1"/>
  <c r="L428" i="1"/>
  <c r="K428" i="1"/>
  <c r="J428" i="1"/>
  <c r="I428" i="1"/>
  <c r="M427" i="1"/>
  <c r="L427" i="1"/>
  <c r="K427" i="1"/>
  <c r="J427" i="1"/>
  <c r="I427" i="1"/>
  <c r="M426" i="1"/>
  <c r="L426" i="1"/>
  <c r="K426" i="1"/>
  <c r="J426" i="1"/>
  <c r="I426" i="1"/>
  <c r="W425" i="1"/>
  <c r="M425" i="1"/>
  <c r="L425" i="1"/>
  <c r="K425" i="1"/>
  <c r="J425" i="1"/>
  <c r="I425" i="1"/>
  <c r="W424" i="1"/>
  <c r="M424" i="1"/>
  <c r="L424" i="1"/>
  <c r="X424" i="1" s="1"/>
  <c r="K424" i="1"/>
  <c r="J424" i="1"/>
  <c r="I424" i="1"/>
  <c r="W423" i="1"/>
  <c r="M423" i="1"/>
  <c r="L423" i="1"/>
  <c r="K423" i="1"/>
  <c r="J423" i="1"/>
  <c r="I423" i="1"/>
  <c r="H423" i="1" s="1"/>
  <c r="W422" i="1"/>
  <c r="M422" i="1"/>
  <c r="L422" i="1"/>
  <c r="K422" i="1"/>
  <c r="J422" i="1"/>
  <c r="I422" i="1"/>
  <c r="W421" i="1"/>
  <c r="M421" i="1"/>
  <c r="L421" i="1"/>
  <c r="K421" i="1"/>
  <c r="J421" i="1"/>
  <c r="I421" i="1"/>
  <c r="W420" i="1"/>
  <c r="M420" i="1"/>
  <c r="L420" i="1"/>
  <c r="K420" i="1"/>
  <c r="J420" i="1"/>
  <c r="I420" i="1"/>
  <c r="W419" i="1"/>
  <c r="M419" i="1"/>
  <c r="L419" i="1"/>
  <c r="K419" i="1"/>
  <c r="J419" i="1"/>
  <c r="I419" i="1"/>
  <c r="X419" i="1" s="1"/>
  <c r="W418" i="1"/>
  <c r="M418" i="1"/>
  <c r="Y418" i="1" s="1"/>
  <c r="L418" i="1"/>
  <c r="K418" i="1"/>
  <c r="J418" i="1"/>
  <c r="I418" i="1"/>
  <c r="W417" i="1"/>
  <c r="M417" i="1"/>
  <c r="L417" i="1"/>
  <c r="K417" i="1"/>
  <c r="J417" i="1"/>
  <c r="I417" i="1"/>
  <c r="W416" i="1"/>
  <c r="M416" i="1"/>
  <c r="L416" i="1"/>
  <c r="J416" i="1"/>
  <c r="I416" i="1"/>
  <c r="W415" i="1"/>
  <c r="M415" i="1"/>
  <c r="L415" i="1"/>
  <c r="K415" i="1"/>
  <c r="J415" i="1"/>
  <c r="I415" i="1"/>
  <c r="W414" i="1"/>
  <c r="M414" i="1"/>
  <c r="L414" i="1"/>
  <c r="J414" i="1"/>
  <c r="I414" i="1"/>
  <c r="W413" i="1"/>
  <c r="M413" i="1"/>
  <c r="L413" i="1"/>
  <c r="J413" i="1"/>
  <c r="I413" i="1"/>
  <c r="W412" i="1"/>
  <c r="M412" i="1"/>
  <c r="L412" i="1"/>
  <c r="K412" i="1"/>
  <c r="J412" i="1"/>
  <c r="I412" i="1"/>
  <c r="W411" i="1"/>
  <c r="M411" i="1"/>
  <c r="L411" i="1"/>
  <c r="K411" i="1"/>
  <c r="J411" i="1"/>
  <c r="I411" i="1"/>
  <c r="W410" i="1"/>
  <c r="M410" i="1"/>
  <c r="L410" i="1"/>
  <c r="J410" i="1"/>
  <c r="I410" i="1"/>
  <c r="W409" i="1"/>
  <c r="M409" i="1"/>
  <c r="L409" i="1"/>
  <c r="J409" i="1"/>
  <c r="I409" i="1"/>
  <c r="W408" i="1"/>
  <c r="M408" i="1"/>
  <c r="L408" i="1"/>
  <c r="K408" i="1"/>
  <c r="J408" i="1"/>
  <c r="I408" i="1"/>
  <c r="W407" i="1"/>
  <c r="M407" i="1"/>
  <c r="L407" i="1"/>
  <c r="K407" i="1"/>
  <c r="J407" i="1"/>
  <c r="I407" i="1"/>
  <c r="W406" i="1"/>
  <c r="M406" i="1"/>
  <c r="L406" i="1"/>
  <c r="J406" i="1"/>
  <c r="Y406" i="1" s="1"/>
  <c r="I406" i="1"/>
  <c r="W405" i="1"/>
  <c r="M405" i="1"/>
  <c r="L405" i="1"/>
  <c r="J405" i="1"/>
  <c r="I405" i="1"/>
  <c r="W404" i="1"/>
  <c r="M404" i="1"/>
  <c r="L404" i="1"/>
  <c r="K404" i="1"/>
  <c r="J404" i="1"/>
  <c r="I404" i="1"/>
  <c r="W403" i="1"/>
  <c r="M403" i="1"/>
  <c r="L403" i="1"/>
  <c r="K403" i="1"/>
  <c r="J403" i="1"/>
  <c r="I403" i="1"/>
  <c r="W402" i="1"/>
  <c r="M402" i="1"/>
  <c r="L402" i="1"/>
  <c r="K402" i="1"/>
  <c r="J402" i="1"/>
  <c r="I402" i="1"/>
  <c r="W401" i="1"/>
  <c r="M401" i="1"/>
  <c r="L401" i="1"/>
  <c r="K401" i="1"/>
  <c r="J401" i="1"/>
  <c r="I401" i="1"/>
  <c r="W400" i="1"/>
  <c r="M400" i="1"/>
  <c r="L400" i="1"/>
  <c r="K400" i="1"/>
  <c r="J400" i="1"/>
  <c r="I400" i="1"/>
  <c r="W399" i="1"/>
  <c r="M399" i="1"/>
  <c r="L399" i="1"/>
  <c r="K399" i="1"/>
  <c r="J399" i="1"/>
  <c r="I399" i="1"/>
  <c r="W398" i="1"/>
  <c r="M398" i="1"/>
  <c r="L398" i="1"/>
  <c r="K398" i="1"/>
  <c r="J398" i="1"/>
  <c r="I398" i="1"/>
  <c r="W397" i="1"/>
  <c r="M397" i="1"/>
  <c r="L397" i="1"/>
  <c r="K397" i="1"/>
  <c r="J397" i="1"/>
  <c r="I397" i="1"/>
  <c r="W396" i="1"/>
  <c r="M396" i="1"/>
  <c r="L396" i="1"/>
  <c r="K396" i="1"/>
  <c r="J396" i="1"/>
  <c r="I396" i="1"/>
  <c r="W395" i="1"/>
  <c r="N395" i="1"/>
  <c r="M395" i="1"/>
  <c r="L395" i="1"/>
  <c r="K395" i="1"/>
  <c r="J395" i="1"/>
  <c r="I395" i="1"/>
  <c r="W394" i="1"/>
  <c r="K394" i="1"/>
  <c r="J394" i="1"/>
  <c r="Y394" i="1" s="1"/>
  <c r="I394" i="1"/>
  <c r="X394" i="1" s="1"/>
  <c r="W393" i="1"/>
  <c r="K393" i="1"/>
  <c r="J393" i="1"/>
  <c r="I393" i="1"/>
  <c r="X393" i="1" s="1"/>
  <c r="H431" i="1" l="1"/>
  <c r="H443" i="1"/>
  <c r="Z419" i="1"/>
  <c r="Y413" i="1"/>
  <c r="H428" i="1"/>
  <c r="Y452" i="1"/>
  <c r="X427" i="1"/>
  <c r="Y431" i="1"/>
  <c r="O406" i="1"/>
  <c r="X398" i="1"/>
  <c r="Z398" i="1" s="1"/>
  <c r="X415" i="1"/>
  <c r="Z415" i="1" s="1"/>
  <c r="H409" i="1"/>
  <c r="H427" i="1"/>
  <c r="U427" i="1" s="1"/>
  <c r="W427" i="1" s="1"/>
  <c r="H481" i="1"/>
  <c r="U481" i="1" s="1"/>
  <c r="W481" i="1" s="1"/>
  <c r="Y473" i="1"/>
  <c r="Y398" i="1"/>
  <c r="Y483" i="1"/>
  <c r="X411" i="1"/>
  <c r="Z411" i="1" s="1"/>
  <c r="H396" i="1"/>
  <c r="X400" i="1"/>
  <c r="X404" i="1"/>
  <c r="Z404" i="1" s="1"/>
  <c r="H407" i="1"/>
  <c r="H426" i="1"/>
  <c r="U426" i="1" s="1"/>
  <c r="W426" i="1" s="1"/>
  <c r="Z426" i="1" s="1"/>
  <c r="H471" i="1"/>
  <c r="U471" i="1" s="1"/>
  <c r="W471" i="1" s="1"/>
  <c r="O412" i="1"/>
  <c r="Y396" i="1"/>
  <c r="Y471" i="1"/>
  <c r="H437" i="1"/>
  <c r="H469" i="1"/>
  <c r="U469" i="1" s="1"/>
  <c r="W469" i="1" s="1"/>
  <c r="Y410" i="1"/>
  <c r="X417" i="1"/>
  <c r="Z417" i="1" s="1"/>
  <c r="X460" i="1"/>
  <c r="Z460" i="1" s="1"/>
  <c r="Y485" i="1"/>
  <c r="H400" i="1"/>
  <c r="H408" i="1"/>
  <c r="Y423" i="1"/>
  <c r="X461" i="1"/>
  <c r="Z461" i="1" s="1"/>
  <c r="H445" i="1"/>
  <c r="H453" i="1"/>
  <c r="X455" i="1"/>
  <c r="Z455" i="1" s="1"/>
  <c r="H457" i="1"/>
  <c r="O404" i="1"/>
  <c r="Y402" i="1"/>
  <c r="H438" i="1"/>
  <c r="X443" i="1"/>
  <c r="Z443" i="1" s="1"/>
  <c r="Y481" i="1"/>
  <c r="H403" i="1"/>
  <c r="O405" i="1"/>
  <c r="Y430" i="1"/>
  <c r="Y432" i="1"/>
  <c r="Y434" i="1"/>
  <c r="Y442" i="1"/>
  <c r="O444" i="1"/>
  <c r="X446" i="1"/>
  <c r="H454" i="1"/>
  <c r="H467" i="1"/>
  <c r="U467" i="1" s="1"/>
  <c r="W467" i="1" s="1"/>
  <c r="H479" i="1"/>
  <c r="U479" i="1" s="1"/>
  <c r="W479" i="1" s="1"/>
  <c r="Y403" i="1"/>
  <c r="X416" i="1"/>
  <c r="Z416" i="1" s="1"/>
  <c r="Y444" i="1"/>
  <c r="Y456" i="1"/>
  <c r="Y458" i="1"/>
  <c r="Y467" i="1"/>
  <c r="Y479" i="1"/>
  <c r="O393" i="1"/>
  <c r="H465" i="1"/>
  <c r="U465" i="1" s="1"/>
  <c r="W465" i="1" s="1"/>
  <c r="H477" i="1"/>
  <c r="U477" i="1" s="1"/>
  <c r="W477" i="1" s="1"/>
  <c r="O410" i="1"/>
  <c r="Y440" i="1"/>
  <c r="X420" i="1"/>
  <c r="Z420" i="1" s="1"/>
  <c r="O422" i="1"/>
  <c r="X423" i="1"/>
  <c r="Z423" i="1" s="1"/>
  <c r="O447" i="1"/>
  <c r="H449" i="1"/>
  <c r="H455" i="1"/>
  <c r="H463" i="1"/>
  <c r="U463" i="1" s="1"/>
  <c r="W463" i="1" s="1"/>
  <c r="H475" i="1"/>
  <c r="U475" i="1" s="1"/>
  <c r="W475" i="1" s="1"/>
  <c r="Y395" i="1"/>
  <c r="H397" i="1"/>
  <c r="X414" i="1"/>
  <c r="Z414" i="1" s="1"/>
  <c r="Y420" i="1"/>
  <c r="Y422" i="1"/>
  <c r="Y427" i="1"/>
  <c r="H433" i="1"/>
  <c r="H441" i="1"/>
  <c r="Y455" i="1"/>
  <c r="O459" i="1"/>
  <c r="Y463" i="1"/>
  <c r="Y475" i="1"/>
  <c r="Y397" i="1"/>
  <c r="H399" i="1"/>
  <c r="O424" i="1"/>
  <c r="O426" i="1"/>
  <c r="O428" i="1"/>
  <c r="H430" i="1"/>
  <c r="X431" i="1"/>
  <c r="Z431" i="1" s="1"/>
  <c r="Y461" i="1"/>
  <c r="H473" i="1"/>
  <c r="U473" i="1" s="1"/>
  <c r="W473" i="1" s="1"/>
  <c r="H485" i="1"/>
  <c r="U485" i="1" s="1"/>
  <c r="W485" i="1" s="1"/>
  <c r="H411" i="1"/>
  <c r="O432" i="1"/>
  <c r="H415" i="1"/>
  <c r="H417" i="1"/>
  <c r="O440" i="1"/>
  <c r="Y393" i="1"/>
  <c r="O401" i="1"/>
  <c r="O413" i="1"/>
  <c r="Y426" i="1"/>
  <c r="Y428" i="1"/>
  <c r="O452" i="1"/>
  <c r="H394" i="1"/>
  <c r="H398" i="1"/>
  <c r="X401" i="1"/>
  <c r="Z401" i="1" s="1"/>
  <c r="Y405" i="1"/>
  <c r="Y424" i="1"/>
  <c r="X426" i="1"/>
  <c r="H440" i="1"/>
  <c r="Y446" i="1"/>
  <c r="Y450" i="1"/>
  <c r="Y454" i="1"/>
  <c r="O456" i="1"/>
  <c r="X458" i="1"/>
  <c r="Z458" i="1" s="1"/>
  <c r="Y460" i="1"/>
  <c r="Y469" i="1"/>
  <c r="Z393" i="1"/>
  <c r="O411" i="1"/>
  <c r="Y438" i="1"/>
  <c r="H406" i="1"/>
  <c r="H452" i="1"/>
  <c r="O435" i="1"/>
  <c r="Y401" i="1"/>
  <c r="O407" i="1"/>
  <c r="Y404" i="1"/>
  <c r="X408" i="1"/>
  <c r="Z408" i="1" s="1"/>
  <c r="H425" i="1"/>
  <c r="H429" i="1"/>
  <c r="Y443" i="1"/>
  <c r="Z446" i="1"/>
  <c r="O460" i="1"/>
  <c r="Y465" i="1"/>
  <c r="Y477" i="1"/>
  <c r="O437" i="1"/>
  <c r="O449" i="1"/>
  <c r="O400" i="1"/>
  <c r="X406" i="1"/>
  <c r="Z406" i="1" s="1"/>
  <c r="O417" i="1"/>
  <c r="Y425" i="1"/>
  <c r="H446" i="1"/>
  <c r="H458" i="1"/>
  <c r="H395" i="1"/>
  <c r="Y400" i="1"/>
  <c r="O403" i="1"/>
  <c r="H405" i="1"/>
  <c r="Y408" i="1"/>
  <c r="X412" i="1"/>
  <c r="Z412" i="1" s="1"/>
  <c r="Y417" i="1"/>
  <c r="O420" i="1"/>
  <c r="H424" i="1"/>
  <c r="X434" i="1"/>
  <c r="Z434" i="1" s="1"/>
  <c r="O402" i="1"/>
  <c r="X413" i="1"/>
  <c r="Z413" i="1" s="1"/>
  <c r="Y415" i="1"/>
  <c r="O436" i="1"/>
  <c r="O448" i="1"/>
  <c r="X463" i="1"/>
  <c r="X465" i="1"/>
  <c r="X467" i="1"/>
  <c r="X469" i="1"/>
  <c r="Z469" i="1" s="1"/>
  <c r="X471" i="1"/>
  <c r="X473" i="1"/>
  <c r="X475" i="1"/>
  <c r="X477" i="1"/>
  <c r="X479" i="1"/>
  <c r="X481" i="1"/>
  <c r="X483" i="1"/>
  <c r="Z483" i="1" s="1"/>
  <c r="X485" i="1"/>
  <c r="X403" i="1"/>
  <c r="Z403" i="1" s="1"/>
  <c r="O415" i="1"/>
  <c r="O419" i="1"/>
  <c r="X421" i="1"/>
  <c r="Z421" i="1" s="1"/>
  <c r="X429" i="1"/>
  <c r="Z429" i="1" s="1"/>
  <c r="Y436" i="1"/>
  <c r="X437" i="1"/>
  <c r="Z437" i="1" s="1"/>
  <c r="H439" i="1"/>
  <c r="X441" i="1"/>
  <c r="Z441" i="1" s="1"/>
  <c r="Y448" i="1"/>
  <c r="X449" i="1"/>
  <c r="Z449" i="1" s="1"/>
  <c r="H451" i="1"/>
  <c r="X453" i="1"/>
  <c r="Z453" i="1" s="1"/>
  <c r="H462" i="1"/>
  <c r="U462" i="1" s="1"/>
  <c r="W462" i="1" s="1"/>
  <c r="H464" i="1"/>
  <c r="U464" i="1" s="1"/>
  <c r="W464" i="1" s="1"/>
  <c r="H466" i="1"/>
  <c r="U466" i="1" s="1"/>
  <c r="W466" i="1" s="1"/>
  <c r="H468" i="1"/>
  <c r="U468" i="1" s="1"/>
  <c r="W468" i="1" s="1"/>
  <c r="H470" i="1"/>
  <c r="U470" i="1" s="1"/>
  <c r="W470" i="1" s="1"/>
  <c r="H472" i="1"/>
  <c r="U472" i="1" s="1"/>
  <c r="W472" i="1" s="1"/>
  <c r="H474" i="1"/>
  <c r="U474" i="1" s="1"/>
  <c r="W474" i="1" s="1"/>
  <c r="H476" i="1"/>
  <c r="U476" i="1" s="1"/>
  <c r="W476" i="1" s="1"/>
  <c r="H478" i="1"/>
  <c r="U478" i="1" s="1"/>
  <c r="W478" i="1" s="1"/>
  <c r="H480" i="1"/>
  <c r="U480" i="1" s="1"/>
  <c r="W480" i="1" s="1"/>
  <c r="H482" i="1"/>
  <c r="U482" i="1" s="1"/>
  <c r="W482" i="1" s="1"/>
  <c r="H484" i="1"/>
  <c r="U484" i="1" s="1"/>
  <c r="W484" i="1" s="1"/>
  <c r="H486" i="1"/>
  <c r="U486" i="1" s="1"/>
  <c r="W486" i="1" s="1"/>
  <c r="X397" i="1"/>
  <c r="Z397" i="1" s="1"/>
  <c r="X407" i="1"/>
  <c r="Z407" i="1" s="1"/>
  <c r="H414" i="1"/>
  <c r="Y421" i="1"/>
  <c r="X422" i="1"/>
  <c r="Z422" i="1" s="1"/>
  <c r="Z424" i="1"/>
  <c r="O427" i="1"/>
  <c r="Y429" i="1"/>
  <c r="O431" i="1"/>
  <c r="Y437" i="1"/>
  <c r="Y439" i="1"/>
  <c r="Y441" i="1"/>
  <c r="O443" i="1"/>
  <c r="Y449" i="1"/>
  <c r="Y451" i="1"/>
  <c r="Y453" i="1"/>
  <c r="O455" i="1"/>
  <c r="Y462" i="1"/>
  <c r="Y464" i="1"/>
  <c r="Y466" i="1"/>
  <c r="Y468" i="1"/>
  <c r="Y470" i="1"/>
  <c r="Y472" i="1"/>
  <c r="Y474" i="1"/>
  <c r="Y476" i="1"/>
  <c r="Y478" i="1"/>
  <c r="Y480" i="1"/>
  <c r="Y482" i="1"/>
  <c r="Y484" i="1"/>
  <c r="Y486" i="1"/>
  <c r="Z400" i="1"/>
  <c r="Y407" i="1"/>
  <c r="Y412" i="1"/>
  <c r="Y414" i="1"/>
  <c r="H416" i="1"/>
  <c r="H419" i="1"/>
  <c r="O434" i="1"/>
  <c r="O446" i="1"/>
  <c r="O458" i="1"/>
  <c r="Y411" i="1"/>
  <c r="O423" i="1"/>
  <c r="X433" i="1"/>
  <c r="Z433" i="1" s="1"/>
  <c r="O438" i="1"/>
  <c r="X445" i="1"/>
  <c r="Z445" i="1" s="1"/>
  <c r="X457" i="1"/>
  <c r="Z457" i="1" s="1"/>
  <c r="O397" i="1"/>
  <c r="H401" i="1"/>
  <c r="X405" i="1"/>
  <c r="Z405" i="1" s="1"/>
  <c r="Y409" i="1"/>
  <c r="Y416" i="1"/>
  <c r="O418" i="1"/>
  <c r="X428" i="1"/>
  <c r="Z428" i="1" s="1"/>
  <c r="O433" i="1"/>
  <c r="X435" i="1"/>
  <c r="Z435" i="1" s="1"/>
  <c r="X440" i="1"/>
  <c r="Z440" i="1" s="1"/>
  <c r="O445" i="1"/>
  <c r="X447" i="1"/>
  <c r="Z447" i="1" s="1"/>
  <c r="O450" i="1"/>
  <c r="X452" i="1"/>
  <c r="Z452" i="1" s="1"/>
  <c r="O457" i="1"/>
  <c r="X459" i="1"/>
  <c r="Y399" i="1"/>
  <c r="Z394" i="1"/>
  <c r="H413" i="1"/>
  <c r="H420" i="1"/>
  <c r="O421" i="1"/>
  <c r="Y435" i="1"/>
  <c r="X436" i="1"/>
  <c r="Z436" i="1" s="1"/>
  <c r="X438" i="1"/>
  <c r="Z438" i="1" s="1"/>
  <c r="Y447" i="1"/>
  <c r="X448" i="1"/>
  <c r="Z448" i="1" s="1"/>
  <c r="H450" i="1"/>
  <c r="Y459" i="1"/>
  <c r="O461" i="1"/>
  <c r="X462" i="1"/>
  <c r="X464" i="1"/>
  <c r="X466" i="1"/>
  <c r="X468" i="1"/>
  <c r="X470" i="1"/>
  <c r="X472" i="1"/>
  <c r="X474" i="1"/>
  <c r="X476" i="1"/>
  <c r="X478" i="1"/>
  <c r="X480" i="1"/>
  <c r="X482" i="1"/>
  <c r="X484" i="1"/>
  <c r="X486" i="1"/>
  <c r="X402" i="1"/>
  <c r="Z402" i="1" s="1"/>
  <c r="O409" i="1"/>
  <c r="X410" i="1"/>
  <c r="Z410" i="1" s="1"/>
  <c r="O399" i="1"/>
  <c r="O416" i="1"/>
  <c r="X418" i="1"/>
  <c r="Z418" i="1" s="1"/>
  <c r="Y419" i="1"/>
  <c r="H422" i="1"/>
  <c r="O430" i="1"/>
  <c r="X432" i="1"/>
  <c r="Z432" i="1" s="1"/>
  <c r="Y433" i="1"/>
  <c r="H436" i="1"/>
  <c r="O442" i="1"/>
  <c r="X444" i="1"/>
  <c r="Z444" i="1" s="1"/>
  <c r="Y445" i="1"/>
  <c r="H448" i="1"/>
  <c r="O454" i="1"/>
  <c r="X456" i="1"/>
  <c r="Z456" i="1" s="1"/>
  <c r="Y457" i="1"/>
  <c r="H461" i="1"/>
  <c r="O398" i="1"/>
  <c r="H404" i="1"/>
  <c r="O408" i="1"/>
  <c r="X409" i="1"/>
  <c r="Z409" i="1" s="1"/>
  <c r="H412" i="1"/>
  <c r="H421" i="1"/>
  <c r="O429" i="1"/>
  <c r="H435" i="1"/>
  <c r="O441" i="1"/>
  <c r="H447" i="1"/>
  <c r="O453" i="1"/>
  <c r="H459" i="1"/>
  <c r="U459" i="1" s="1"/>
  <c r="W459" i="1" s="1"/>
  <c r="H460" i="1"/>
  <c r="X430" i="1"/>
  <c r="Z430" i="1" s="1"/>
  <c r="X442" i="1"/>
  <c r="Z442" i="1" s="1"/>
  <c r="X454" i="1"/>
  <c r="Z454" i="1" s="1"/>
  <c r="H393" i="1"/>
  <c r="O396" i="1"/>
  <c r="H402" i="1"/>
  <c r="O414" i="1"/>
  <c r="O425" i="1"/>
  <c r="O439" i="1"/>
  <c r="O451" i="1"/>
  <c r="O394" i="1"/>
  <c r="O395" i="1"/>
  <c r="H410" i="1"/>
  <c r="H418" i="1"/>
  <c r="H432" i="1"/>
  <c r="H444" i="1"/>
  <c r="H456" i="1"/>
  <c r="X396" i="1"/>
  <c r="Z396" i="1" s="1"/>
  <c r="X425" i="1"/>
  <c r="Z425" i="1" s="1"/>
  <c r="X439" i="1"/>
  <c r="Z439" i="1" s="1"/>
  <c r="X451" i="1"/>
  <c r="Z451" i="1" s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X399" i="1"/>
  <c r="Z399" i="1" s="1"/>
  <c r="X395" i="1"/>
  <c r="Z395" i="1" s="1"/>
  <c r="X450" i="1"/>
  <c r="Z450" i="1" s="1"/>
  <c r="Z427" i="1" l="1"/>
  <c r="Z481" i="1"/>
  <c r="Z474" i="1"/>
  <c r="Z485" i="1"/>
  <c r="Z475" i="1"/>
  <c r="Z479" i="1"/>
  <c r="Z471" i="1"/>
  <c r="Z467" i="1"/>
  <c r="Z478" i="1"/>
  <c r="Z463" i="1"/>
  <c r="Z477" i="1"/>
  <c r="Z473" i="1"/>
  <c r="Z465" i="1"/>
  <c r="Z470" i="1"/>
  <c r="Z480" i="1"/>
  <c r="Z476" i="1"/>
  <c r="Z472" i="1"/>
  <c r="Z459" i="1"/>
  <c r="Z466" i="1"/>
  <c r="Z468" i="1"/>
  <c r="Z464" i="1"/>
  <c r="Z486" i="1"/>
  <c r="Z462" i="1"/>
  <c r="Z484" i="1"/>
  <c r="Z482" i="1"/>
  <c r="M586" i="1" l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I584" i="1"/>
  <c r="M583" i="1"/>
  <c r="L583" i="1"/>
  <c r="K583" i="1"/>
  <c r="J583" i="1"/>
  <c r="I583" i="1"/>
  <c r="H583" i="1" s="1"/>
  <c r="U583" i="1" s="1"/>
  <c r="W583" i="1" s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M578" i="1"/>
  <c r="L578" i="1"/>
  <c r="K578" i="1"/>
  <c r="J578" i="1"/>
  <c r="Y578" i="1" s="1"/>
  <c r="I578" i="1"/>
  <c r="M577" i="1"/>
  <c r="L577" i="1"/>
  <c r="K577" i="1"/>
  <c r="J577" i="1"/>
  <c r="I577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M572" i="1"/>
  <c r="L572" i="1"/>
  <c r="K572" i="1"/>
  <c r="J572" i="1"/>
  <c r="I572" i="1"/>
  <c r="M571" i="1"/>
  <c r="L571" i="1"/>
  <c r="K571" i="1"/>
  <c r="J571" i="1"/>
  <c r="I571" i="1"/>
  <c r="M570" i="1"/>
  <c r="L570" i="1"/>
  <c r="K570" i="1"/>
  <c r="J570" i="1"/>
  <c r="I570" i="1"/>
  <c r="M569" i="1"/>
  <c r="L569" i="1"/>
  <c r="K569" i="1"/>
  <c r="J569" i="1"/>
  <c r="I569" i="1"/>
  <c r="M568" i="1"/>
  <c r="L568" i="1"/>
  <c r="K568" i="1"/>
  <c r="J568" i="1"/>
  <c r="I568" i="1"/>
  <c r="M567" i="1"/>
  <c r="L567" i="1"/>
  <c r="K567" i="1"/>
  <c r="J567" i="1"/>
  <c r="I567" i="1"/>
  <c r="M566" i="1"/>
  <c r="L566" i="1"/>
  <c r="K566" i="1"/>
  <c r="J566" i="1"/>
  <c r="I566" i="1"/>
  <c r="M565" i="1"/>
  <c r="L565" i="1"/>
  <c r="K565" i="1"/>
  <c r="J565" i="1"/>
  <c r="I565" i="1"/>
  <c r="M564" i="1"/>
  <c r="L564" i="1"/>
  <c r="K564" i="1"/>
  <c r="J564" i="1"/>
  <c r="I564" i="1"/>
  <c r="M563" i="1"/>
  <c r="L563" i="1"/>
  <c r="K563" i="1"/>
  <c r="J563" i="1"/>
  <c r="I563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M551" i="1"/>
  <c r="L551" i="1"/>
  <c r="K551" i="1"/>
  <c r="J551" i="1"/>
  <c r="I551" i="1"/>
  <c r="W550" i="1"/>
  <c r="M550" i="1"/>
  <c r="L550" i="1"/>
  <c r="K550" i="1"/>
  <c r="J550" i="1"/>
  <c r="I550" i="1"/>
  <c r="W549" i="1"/>
  <c r="M549" i="1"/>
  <c r="L549" i="1"/>
  <c r="K549" i="1"/>
  <c r="J549" i="1"/>
  <c r="I549" i="1"/>
  <c r="W548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M540" i="1"/>
  <c r="L540" i="1"/>
  <c r="K540" i="1"/>
  <c r="J540" i="1"/>
  <c r="I540" i="1"/>
  <c r="W539" i="1"/>
  <c r="M539" i="1"/>
  <c r="L539" i="1"/>
  <c r="K539" i="1"/>
  <c r="J539" i="1"/>
  <c r="I539" i="1"/>
  <c r="W538" i="1"/>
  <c r="M538" i="1"/>
  <c r="L538" i="1"/>
  <c r="K538" i="1"/>
  <c r="J538" i="1"/>
  <c r="I538" i="1"/>
  <c r="W537" i="1"/>
  <c r="M537" i="1"/>
  <c r="L537" i="1"/>
  <c r="K537" i="1"/>
  <c r="J537" i="1"/>
  <c r="I537" i="1"/>
  <c r="W536" i="1"/>
  <c r="M536" i="1"/>
  <c r="L536" i="1"/>
  <c r="K536" i="1"/>
  <c r="J536" i="1"/>
  <c r="I536" i="1"/>
  <c r="W535" i="1"/>
  <c r="M535" i="1"/>
  <c r="L535" i="1"/>
  <c r="K535" i="1"/>
  <c r="J535" i="1"/>
  <c r="I535" i="1"/>
  <c r="W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M532" i="1"/>
  <c r="L532" i="1"/>
  <c r="K532" i="1"/>
  <c r="J532" i="1"/>
  <c r="I532" i="1"/>
  <c r="W531" i="1"/>
  <c r="M531" i="1"/>
  <c r="L531" i="1"/>
  <c r="K531" i="1"/>
  <c r="J531" i="1"/>
  <c r="I531" i="1"/>
  <c r="W530" i="1"/>
  <c r="M530" i="1"/>
  <c r="L530" i="1"/>
  <c r="K530" i="1"/>
  <c r="J530" i="1"/>
  <c r="I530" i="1"/>
  <c r="W529" i="1"/>
  <c r="M529" i="1"/>
  <c r="L529" i="1"/>
  <c r="K529" i="1"/>
  <c r="J529" i="1"/>
  <c r="I529" i="1"/>
  <c r="W528" i="1"/>
  <c r="M528" i="1"/>
  <c r="L528" i="1"/>
  <c r="K528" i="1"/>
  <c r="J528" i="1"/>
  <c r="I528" i="1"/>
  <c r="W527" i="1"/>
  <c r="M527" i="1"/>
  <c r="L527" i="1"/>
  <c r="K527" i="1"/>
  <c r="J527" i="1"/>
  <c r="I527" i="1"/>
  <c r="W526" i="1"/>
  <c r="M526" i="1"/>
  <c r="L526" i="1"/>
  <c r="K526" i="1"/>
  <c r="J526" i="1"/>
  <c r="I526" i="1"/>
  <c r="M525" i="1"/>
  <c r="L525" i="1"/>
  <c r="K525" i="1"/>
  <c r="J525" i="1"/>
  <c r="I525" i="1"/>
  <c r="M524" i="1"/>
  <c r="L524" i="1"/>
  <c r="K524" i="1"/>
  <c r="J524" i="1"/>
  <c r="I524" i="1"/>
  <c r="W523" i="1"/>
  <c r="M523" i="1"/>
  <c r="L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M518" i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K516" i="1"/>
  <c r="J516" i="1"/>
  <c r="I516" i="1"/>
  <c r="W515" i="1"/>
  <c r="M515" i="1"/>
  <c r="L515" i="1"/>
  <c r="K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M512" i="1"/>
  <c r="L512" i="1"/>
  <c r="J512" i="1"/>
  <c r="I512" i="1"/>
  <c r="W511" i="1"/>
  <c r="M511" i="1"/>
  <c r="L511" i="1"/>
  <c r="K511" i="1"/>
  <c r="J511" i="1"/>
  <c r="I511" i="1"/>
  <c r="W510" i="1"/>
  <c r="M510" i="1"/>
  <c r="L510" i="1"/>
  <c r="J510" i="1"/>
  <c r="I510" i="1"/>
  <c r="W509" i="1"/>
  <c r="M509" i="1"/>
  <c r="L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J506" i="1"/>
  <c r="Y506" i="1" s="1"/>
  <c r="I506" i="1"/>
  <c r="U505" i="1"/>
  <c r="W505" i="1" s="1"/>
  <c r="M505" i="1"/>
  <c r="L505" i="1"/>
  <c r="K505" i="1"/>
  <c r="J505" i="1"/>
  <c r="I505" i="1"/>
  <c r="M504" i="1"/>
  <c r="L504" i="1"/>
  <c r="K504" i="1"/>
  <c r="J504" i="1"/>
  <c r="I504" i="1"/>
  <c r="W503" i="1"/>
  <c r="M503" i="1"/>
  <c r="L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W500" i="1"/>
  <c r="M500" i="1"/>
  <c r="L500" i="1"/>
  <c r="J500" i="1"/>
  <c r="I500" i="1"/>
  <c r="W499" i="1"/>
  <c r="M499" i="1"/>
  <c r="L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M493" i="1"/>
  <c r="L493" i="1"/>
  <c r="K493" i="1"/>
  <c r="J493" i="1"/>
  <c r="Y493" i="1" s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W489" i="1"/>
  <c r="N489" i="1"/>
  <c r="M489" i="1"/>
  <c r="L489" i="1"/>
  <c r="K489" i="1"/>
  <c r="J489" i="1"/>
  <c r="I489" i="1"/>
  <c r="W488" i="1"/>
  <c r="K488" i="1"/>
  <c r="J488" i="1"/>
  <c r="Y488" i="1" s="1"/>
  <c r="I488" i="1"/>
  <c r="H488" i="1" s="1"/>
  <c r="W487" i="1"/>
  <c r="K487" i="1"/>
  <c r="J487" i="1"/>
  <c r="Y487" i="1" s="1"/>
  <c r="I487" i="1"/>
  <c r="X487" i="1" s="1"/>
  <c r="H551" i="1" l="1"/>
  <c r="X576" i="1"/>
  <c r="H517" i="1"/>
  <c r="X521" i="1"/>
  <c r="Z521" i="1" s="1"/>
  <c r="Y509" i="1"/>
  <c r="H489" i="1"/>
  <c r="H499" i="1"/>
  <c r="X510" i="1"/>
  <c r="Z510" i="1" s="1"/>
  <c r="Y563" i="1"/>
  <c r="H568" i="1"/>
  <c r="U568" i="1" s="1"/>
  <c r="W568" i="1" s="1"/>
  <c r="H514" i="1"/>
  <c r="H527" i="1"/>
  <c r="X539" i="1"/>
  <c r="Z539" i="1" s="1"/>
  <c r="H547" i="1"/>
  <c r="Y559" i="1"/>
  <c r="X573" i="1"/>
  <c r="Y513" i="1"/>
  <c r="Y496" i="1"/>
  <c r="H526" i="1"/>
  <c r="X567" i="1"/>
  <c r="X506" i="1"/>
  <c r="Y498" i="1"/>
  <c r="H504" i="1"/>
  <c r="U504" i="1" s="1"/>
  <c r="W504" i="1" s="1"/>
  <c r="H536" i="1"/>
  <c r="H571" i="1"/>
  <c r="U571" i="1" s="1"/>
  <c r="W571" i="1" s="1"/>
  <c r="X579" i="1"/>
  <c r="Y571" i="1"/>
  <c r="Y536" i="1"/>
  <c r="H515" i="1"/>
  <c r="H519" i="1"/>
  <c r="H524" i="1"/>
  <c r="U524" i="1" s="1"/>
  <c r="W524" i="1" s="1"/>
  <c r="X564" i="1"/>
  <c r="H580" i="1"/>
  <c r="U580" i="1" s="1"/>
  <c r="W580" i="1" s="1"/>
  <c r="H511" i="1"/>
  <c r="Y523" i="1"/>
  <c r="X537" i="1"/>
  <c r="Z537" i="1" s="1"/>
  <c r="H549" i="1"/>
  <c r="H557" i="1"/>
  <c r="H569" i="1"/>
  <c r="U569" i="1" s="1"/>
  <c r="W569" i="1" s="1"/>
  <c r="Y580" i="1"/>
  <c r="X585" i="1"/>
  <c r="Y503" i="1"/>
  <c r="X512" i="1"/>
  <c r="Z512" i="1" s="1"/>
  <c r="Y514" i="1"/>
  <c r="Y516" i="1"/>
  <c r="Y518" i="1"/>
  <c r="Y520" i="1"/>
  <c r="O535" i="1"/>
  <c r="Y537" i="1"/>
  <c r="Y539" i="1"/>
  <c r="Y541" i="1"/>
  <c r="Y543" i="1"/>
  <c r="Y545" i="1"/>
  <c r="Y547" i="1"/>
  <c r="H578" i="1"/>
  <c r="U578" i="1" s="1"/>
  <c r="W578" i="1" s="1"/>
  <c r="O561" i="1"/>
  <c r="Y492" i="1"/>
  <c r="Y526" i="1"/>
  <c r="Y550" i="1"/>
  <c r="H496" i="1"/>
  <c r="X503" i="1"/>
  <c r="Z503" i="1" s="1"/>
  <c r="H546" i="1"/>
  <c r="X550" i="1"/>
  <c r="Z550" i="1" s="1"/>
  <c r="O501" i="1"/>
  <c r="X535" i="1"/>
  <c r="Z535" i="1" s="1"/>
  <c r="O537" i="1"/>
  <c r="X561" i="1"/>
  <c r="Z561" i="1" s="1"/>
  <c r="Y549" i="1"/>
  <c r="X514" i="1"/>
  <c r="Z514" i="1" s="1"/>
  <c r="H516" i="1"/>
  <c r="H518" i="1"/>
  <c r="H520" i="1"/>
  <c r="O522" i="1"/>
  <c r="O534" i="1"/>
  <c r="Y562" i="1"/>
  <c r="Y569" i="1"/>
  <c r="H574" i="1"/>
  <c r="U574" i="1" s="1"/>
  <c r="W574" i="1" s="1"/>
  <c r="Y581" i="1"/>
  <c r="H586" i="1"/>
  <c r="U586" i="1" s="1"/>
  <c r="W586" i="1" s="1"/>
  <c r="Y535" i="1"/>
  <c r="H491" i="1"/>
  <c r="H493" i="1"/>
  <c r="H506" i="1"/>
  <c r="H508" i="1"/>
  <c r="Y504" i="1"/>
  <c r="Y508" i="1"/>
  <c r="H534" i="1"/>
  <c r="Y552" i="1"/>
  <c r="Y554" i="1"/>
  <c r="H560" i="1"/>
  <c r="Y567" i="1"/>
  <c r="H494" i="1"/>
  <c r="H565" i="1"/>
  <c r="U565" i="1" s="1"/>
  <c r="W565" i="1" s="1"/>
  <c r="Y572" i="1"/>
  <c r="H577" i="1"/>
  <c r="U577" i="1" s="1"/>
  <c r="W577" i="1" s="1"/>
  <c r="X492" i="1"/>
  <c r="Z492" i="1" s="1"/>
  <c r="Y494" i="1"/>
  <c r="X496" i="1"/>
  <c r="Z496" i="1" s="1"/>
  <c r="H498" i="1"/>
  <c r="H513" i="1"/>
  <c r="Y546" i="1"/>
  <c r="X570" i="1"/>
  <c r="X582" i="1"/>
  <c r="O512" i="1"/>
  <c r="Y576" i="1"/>
  <c r="Y585" i="1"/>
  <c r="Y500" i="1"/>
  <c r="Y502" i="1"/>
  <c r="X522" i="1"/>
  <c r="Z522" i="1" s="1"/>
  <c r="Y524" i="1"/>
  <c r="H528" i="1"/>
  <c r="H530" i="1"/>
  <c r="H532" i="1"/>
  <c r="X534" i="1"/>
  <c r="Z534" i="1" s="1"/>
  <c r="H559" i="1"/>
  <c r="H563" i="1"/>
  <c r="U563" i="1" s="1"/>
  <c r="W563" i="1" s="1"/>
  <c r="Y565" i="1"/>
  <c r="H572" i="1"/>
  <c r="U572" i="1" s="1"/>
  <c r="W572" i="1" s="1"/>
  <c r="Y574" i="1"/>
  <c r="H581" i="1"/>
  <c r="U581" i="1" s="1"/>
  <c r="W581" i="1" s="1"/>
  <c r="Y583" i="1"/>
  <c r="X545" i="1"/>
  <c r="Z545" i="1" s="1"/>
  <c r="H502" i="1"/>
  <c r="Y522" i="1"/>
  <c r="H495" i="1"/>
  <c r="Y501" i="1"/>
  <c r="Y505" i="1"/>
  <c r="H507" i="1"/>
  <c r="Y511" i="1"/>
  <c r="X551" i="1"/>
  <c r="Z551" i="1" s="1"/>
  <c r="H553" i="1"/>
  <c r="H555" i="1"/>
  <c r="U555" i="1" s="1"/>
  <c r="W555" i="1" s="1"/>
  <c r="Y557" i="1"/>
  <c r="Y570" i="1"/>
  <c r="Y579" i="1"/>
  <c r="O538" i="1"/>
  <c r="Y491" i="1"/>
  <c r="Y497" i="1"/>
  <c r="X501" i="1"/>
  <c r="Z501" i="1" s="1"/>
  <c r="H505" i="1"/>
  <c r="O509" i="1"/>
  <c r="O521" i="1"/>
  <c r="H523" i="1"/>
  <c r="H525" i="1"/>
  <c r="U525" i="1" s="1"/>
  <c r="W525" i="1" s="1"/>
  <c r="Y538" i="1"/>
  <c r="H540" i="1"/>
  <c r="H542" i="1"/>
  <c r="H544" i="1"/>
  <c r="Y561" i="1"/>
  <c r="H566" i="1"/>
  <c r="U566" i="1" s="1"/>
  <c r="W566" i="1" s="1"/>
  <c r="Y568" i="1"/>
  <c r="H575" i="1"/>
  <c r="U575" i="1" s="1"/>
  <c r="W575" i="1" s="1"/>
  <c r="Y577" i="1"/>
  <c r="H584" i="1"/>
  <c r="U584" i="1" s="1"/>
  <c r="W584" i="1" s="1"/>
  <c r="Y586" i="1"/>
  <c r="Y512" i="1"/>
  <c r="Y525" i="1"/>
  <c r="X548" i="1"/>
  <c r="Z548" i="1" s="1"/>
  <c r="Y566" i="1"/>
  <c r="Y575" i="1"/>
  <c r="Y584" i="1"/>
  <c r="H490" i="1"/>
  <c r="H492" i="1"/>
  <c r="Y495" i="1"/>
  <c r="H521" i="1"/>
  <c r="X527" i="1"/>
  <c r="Z527" i="1" s="1"/>
  <c r="H529" i="1"/>
  <c r="H531" i="1"/>
  <c r="H533" i="1"/>
  <c r="Y548" i="1"/>
  <c r="H550" i="1"/>
  <c r="X560" i="1"/>
  <c r="Z560" i="1" s="1"/>
  <c r="Y564" i="1"/>
  <c r="Y573" i="1"/>
  <c r="Y582" i="1"/>
  <c r="Y527" i="1"/>
  <c r="Y529" i="1"/>
  <c r="Y531" i="1"/>
  <c r="Y533" i="1"/>
  <c r="H556" i="1"/>
  <c r="H558" i="1"/>
  <c r="U558" i="1" s="1"/>
  <c r="W558" i="1" s="1"/>
  <c r="O560" i="1"/>
  <c r="H562" i="1"/>
  <c r="U562" i="1" s="1"/>
  <c r="W562" i="1" s="1"/>
  <c r="Y490" i="1"/>
  <c r="X491" i="1"/>
  <c r="Z491" i="1" s="1"/>
  <c r="X502" i="1"/>
  <c r="Z502" i="1" s="1"/>
  <c r="X504" i="1"/>
  <c r="O519" i="1"/>
  <c r="O524" i="1"/>
  <c r="O532" i="1"/>
  <c r="H537" i="1"/>
  <c r="X546" i="1"/>
  <c r="Z546" i="1" s="1"/>
  <c r="O564" i="1"/>
  <c r="O567" i="1"/>
  <c r="O570" i="1"/>
  <c r="O573" i="1"/>
  <c r="O576" i="1"/>
  <c r="O579" i="1"/>
  <c r="O582" i="1"/>
  <c r="O585" i="1"/>
  <c r="H500" i="1"/>
  <c r="X525" i="1"/>
  <c r="X490" i="1"/>
  <c r="Z490" i="1" s="1"/>
  <c r="X494" i="1"/>
  <c r="Z494" i="1" s="1"/>
  <c r="H503" i="1"/>
  <c r="H510" i="1"/>
  <c r="O511" i="1"/>
  <c r="Y521" i="1"/>
  <c r="Y534" i="1"/>
  <c r="X549" i="1"/>
  <c r="Z549" i="1" s="1"/>
  <c r="O558" i="1"/>
  <c r="Y560" i="1"/>
  <c r="O490" i="1"/>
  <c r="O548" i="1"/>
  <c r="O513" i="1"/>
  <c r="O563" i="1"/>
  <c r="O566" i="1"/>
  <c r="O569" i="1"/>
  <c r="O572" i="1"/>
  <c r="O575" i="1"/>
  <c r="O578" i="1"/>
  <c r="O581" i="1"/>
  <c r="O584" i="1"/>
  <c r="O493" i="1"/>
  <c r="O545" i="1"/>
  <c r="O523" i="1"/>
  <c r="Y489" i="1"/>
  <c r="O500" i="1"/>
  <c r="O503" i="1"/>
  <c r="Y510" i="1"/>
  <c r="X524" i="1"/>
  <c r="X538" i="1"/>
  <c r="Z538" i="1" s="1"/>
  <c r="Y540" i="1"/>
  <c r="Y542" i="1"/>
  <c r="Y544" i="1"/>
  <c r="Y551" i="1"/>
  <c r="Y553" i="1"/>
  <c r="Y555" i="1"/>
  <c r="X563" i="1"/>
  <c r="X566" i="1"/>
  <c r="X569" i="1"/>
  <c r="X572" i="1"/>
  <c r="X575" i="1"/>
  <c r="X578" i="1"/>
  <c r="X581" i="1"/>
  <c r="X584" i="1"/>
  <c r="Z506" i="1"/>
  <c r="O526" i="1"/>
  <c r="O510" i="1"/>
  <c r="H512" i="1"/>
  <c r="X520" i="1"/>
  <c r="Z520" i="1" s="1"/>
  <c r="H522" i="1"/>
  <c r="X533" i="1"/>
  <c r="Z533" i="1" s="1"/>
  <c r="H535" i="1"/>
  <c r="O547" i="1"/>
  <c r="O550" i="1"/>
  <c r="O557" i="1"/>
  <c r="X559" i="1"/>
  <c r="Z559" i="1" s="1"/>
  <c r="H561" i="1"/>
  <c r="X493" i="1"/>
  <c r="Z493" i="1" s="1"/>
  <c r="X511" i="1"/>
  <c r="Z511" i="1" s="1"/>
  <c r="O492" i="1"/>
  <c r="X495" i="1"/>
  <c r="Z495" i="1" s="1"/>
  <c r="H487" i="1"/>
  <c r="O489" i="1"/>
  <c r="X500" i="1"/>
  <c r="Z500" i="1" s="1"/>
  <c r="X505" i="1"/>
  <c r="Z505" i="1" s="1"/>
  <c r="O544" i="1"/>
  <c r="H564" i="1"/>
  <c r="U564" i="1" s="1"/>
  <c r="W564" i="1" s="1"/>
  <c r="H567" i="1"/>
  <c r="U567" i="1" s="1"/>
  <c r="W567" i="1" s="1"/>
  <c r="H570" i="1"/>
  <c r="U570" i="1" s="1"/>
  <c r="W570" i="1" s="1"/>
  <c r="H573" i="1"/>
  <c r="U573" i="1" s="1"/>
  <c r="W573" i="1" s="1"/>
  <c r="H576" i="1"/>
  <c r="U576" i="1" s="1"/>
  <c r="W576" i="1" s="1"/>
  <c r="H579" i="1"/>
  <c r="U579" i="1" s="1"/>
  <c r="W579" i="1" s="1"/>
  <c r="H582" i="1"/>
  <c r="U582" i="1" s="1"/>
  <c r="W582" i="1" s="1"/>
  <c r="Z582" i="1" s="1"/>
  <c r="H585" i="1"/>
  <c r="U585" i="1" s="1"/>
  <c r="W585" i="1" s="1"/>
  <c r="Z487" i="1"/>
  <c r="O494" i="1"/>
  <c r="H497" i="1"/>
  <c r="H501" i="1"/>
  <c r="O520" i="1"/>
  <c r="X523" i="1"/>
  <c r="Z523" i="1" s="1"/>
  <c r="O525" i="1"/>
  <c r="O533" i="1"/>
  <c r="O536" i="1"/>
  <c r="H539" i="1"/>
  <c r="X547" i="1"/>
  <c r="Z547" i="1" s="1"/>
  <c r="O559" i="1"/>
  <c r="O562" i="1"/>
  <c r="O565" i="1"/>
  <c r="O568" i="1"/>
  <c r="O571" i="1"/>
  <c r="O574" i="1"/>
  <c r="O577" i="1"/>
  <c r="O580" i="1"/>
  <c r="O583" i="1"/>
  <c r="O586" i="1"/>
  <c r="O499" i="1"/>
  <c r="H509" i="1"/>
  <c r="X562" i="1"/>
  <c r="X565" i="1"/>
  <c r="X568" i="1"/>
  <c r="X571" i="1"/>
  <c r="X574" i="1"/>
  <c r="X577" i="1"/>
  <c r="X580" i="1"/>
  <c r="X583" i="1"/>
  <c r="Z583" i="1" s="1"/>
  <c r="X586" i="1"/>
  <c r="O491" i="1"/>
  <c r="O502" i="1"/>
  <c r="Y507" i="1"/>
  <c r="X513" i="1"/>
  <c r="Z513" i="1" s="1"/>
  <c r="Y515" i="1"/>
  <c r="Y517" i="1"/>
  <c r="Y519" i="1"/>
  <c r="X526" i="1"/>
  <c r="Z526" i="1" s="1"/>
  <c r="Y528" i="1"/>
  <c r="Y530" i="1"/>
  <c r="Y532" i="1"/>
  <c r="X536" i="1"/>
  <c r="Z536" i="1" s="1"/>
  <c r="H538" i="1"/>
  <c r="H541" i="1"/>
  <c r="H543" i="1"/>
  <c r="H545" i="1"/>
  <c r="O546" i="1"/>
  <c r="H548" i="1"/>
  <c r="O549" i="1"/>
  <c r="H552" i="1"/>
  <c r="H554" i="1"/>
  <c r="Y556" i="1"/>
  <c r="Y558" i="1"/>
  <c r="O498" i="1"/>
  <c r="X499" i="1"/>
  <c r="Z499" i="1" s="1"/>
  <c r="O508" i="1"/>
  <c r="X509" i="1"/>
  <c r="Z509" i="1" s="1"/>
  <c r="O517" i="1"/>
  <c r="X519" i="1"/>
  <c r="Z519" i="1" s="1"/>
  <c r="O530" i="1"/>
  <c r="X532" i="1"/>
  <c r="Z532" i="1" s="1"/>
  <c r="O542" i="1"/>
  <c r="X544" i="1"/>
  <c r="Z544" i="1" s="1"/>
  <c r="O554" i="1"/>
  <c r="X557" i="1"/>
  <c r="Z557" i="1" s="1"/>
  <c r="X558" i="1"/>
  <c r="O531" i="1"/>
  <c r="O555" i="1"/>
  <c r="O556" i="1"/>
  <c r="X488" i="1"/>
  <c r="Z488" i="1" s="1"/>
  <c r="X489" i="1"/>
  <c r="Z489" i="1" s="1"/>
  <c r="O487" i="1"/>
  <c r="O497" i="1"/>
  <c r="Y499" i="1"/>
  <c r="O507" i="1"/>
  <c r="O516" i="1"/>
  <c r="X518" i="1"/>
  <c r="Z518" i="1" s="1"/>
  <c r="O529" i="1"/>
  <c r="X531" i="1"/>
  <c r="Z531" i="1" s="1"/>
  <c r="O541" i="1"/>
  <c r="X543" i="1"/>
  <c r="Z543" i="1" s="1"/>
  <c r="O553" i="1"/>
  <c r="X556" i="1"/>
  <c r="Z556" i="1" s="1"/>
  <c r="O496" i="1"/>
  <c r="O506" i="1"/>
  <c r="O528" i="1"/>
  <c r="X530" i="1"/>
  <c r="Z530" i="1" s="1"/>
  <c r="O540" i="1"/>
  <c r="X542" i="1"/>
  <c r="Z542" i="1" s="1"/>
  <c r="O552" i="1"/>
  <c r="X554" i="1"/>
  <c r="Z554" i="1" s="1"/>
  <c r="X555" i="1"/>
  <c r="O488" i="1"/>
  <c r="O518" i="1"/>
  <c r="O543" i="1"/>
  <c r="X498" i="1"/>
  <c r="Z498" i="1" s="1"/>
  <c r="X508" i="1"/>
  <c r="Z508" i="1" s="1"/>
  <c r="O515" i="1"/>
  <c r="X517" i="1"/>
  <c r="Z517" i="1" s="1"/>
  <c r="O495" i="1"/>
  <c r="X497" i="1"/>
  <c r="Z497" i="1" s="1"/>
  <c r="O504" i="1"/>
  <c r="O505" i="1"/>
  <c r="X507" i="1"/>
  <c r="Z507" i="1" s="1"/>
  <c r="O514" i="1"/>
  <c r="X516" i="1"/>
  <c r="Z516" i="1" s="1"/>
  <c r="O527" i="1"/>
  <c r="X529" i="1"/>
  <c r="Z529" i="1" s="1"/>
  <c r="O539" i="1"/>
  <c r="X541" i="1"/>
  <c r="Z541" i="1" s="1"/>
  <c r="O551" i="1"/>
  <c r="X553" i="1"/>
  <c r="Z553" i="1" s="1"/>
  <c r="X515" i="1"/>
  <c r="Z515" i="1" s="1"/>
  <c r="X528" i="1"/>
  <c r="Z528" i="1" s="1"/>
  <c r="X540" i="1"/>
  <c r="Z540" i="1" s="1"/>
  <c r="X552" i="1"/>
  <c r="Z552" i="1" s="1"/>
  <c r="Z567" i="1" l="1"/>
  <c r="Z576" i="1"/>
  <c r="Z524" i="1"/>
  <c r="Z585" i="1"/>
  <c r="Z568" i="1"/>
  <c r="Z577" i="1"/>
  <c r="Z573" i="1"/>
  <c r="Z570" i="1"/>
  <c r="Z574" i="1"/>
  <c r="Z586" i="1"/>
  <c r="Z578" i="1"/>
  <c r="Z504" i="1"/>
  <c r="Z564" i="1"/>
  <c r="Z580" i="1"/>
  <c r="Z579" i="1"/>
  <c r="Z569" i="1"/>
  <c r="Z571" i="1"/>
  <c r="Z525" i="1"/>
  <c r="Z563" i="1"/>
  <c r="Z584" i="1"/>
  <c r="Z581" i="1"/>
  <c r="Z566" i="1"/>
  <c r="Z565" i="1"/>
  <c r="Z555" i="1"/>
  <c r="Z562" i="1"/>
  <c r="Z558" i="1"/>
  <c r="Z575" i="1"/>
  <c r="Z572" i="1"/>
  <c r="W693" i="1"/>
  <c r="M693" i="1"/>
  <c r="L693" i="1"/>
  <c r="K693" i="1"/>
  <c r="J693" i="1"/>
  <c r="I693" i="1"/>
  <c r="M692" i="1"/>
  <c r="L692" i="1"/>
  <c r="K692" i="1"/>
  <c r="J692" i="1"/>
  <c r="I692" i="1"/>
  <c r="M691" i="1"/>
  <c r="L691" i="1"/>
  <c r="K691" i="1"/>
  <c r="J691" i="1"/>
  <c r="I691" i="1"/>
  <c r="M690" i="1"/>
  <c r="L690" i="1"/>
  <c r="K690" i="1"/>
  <c r="J690" i="1"/>
  <c r="I690" i="1"/>
  <c r="M689" i="1"/>
  <c r="L689" i="1"/>
  <c r="K689" i="1"/>
  <c r="J689" i="1"/>
  <c r="I689" i="1"/>
  <c r="M688" i="1"/>
  <c r="L688" i="1"/>
  <c r="K688" i="1"/>
  <c r="J688" i="1"/>
  <c r="I688" i="1"/>
  <c r="M687" i="1"/>
  <c r="L687" i="1"/>
  <c r="K687" i="1"/>
  <c r="J687" i="1"/>
  <c r="I687" i="1"/>
  <c r="M686" i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M679" i="1"/>
  <c r="L679" i="1"/>
  <c r="K679" i="1"/>
  <c r="J679" i="1"/>
  <c r="I679" i="1"/>
  <c r="M678" i="1"/>
  <c r="L678" i="1"/>
  <c r="K678" i="1"/>
  <c r="J678" i="1"/>
  <c r="I678" i="1"/>
  <c r="M677" i="1"/>
  <c r="L677" i="1"/>
  <c r="K677" i="1"/>
  <c r="J677" i="1"/>
  <c r="I677" i="1"/>
  <c r="M676" i="1"/>
  <c r="L676" i="1"/>
  <c r="K676" i="1"/>
  <c r="J676" i="1"/>
  <c r="I676" i="1"/>
  <c r="M675" i="1"/>
  <c r="L675" i="1"/>
  <c r="K675" i="1"/>
  <c r="J675" i="1"/>
  <c r="I675" i="1"/>
  <c r="M674" i="1"/>
  <c r="L674" i="1"/>
  <c r="K674" i="1"/>
  <c r="J674" i="1"/>
  <c r="I674" i="1"/>
  <c r="M673" i="1"/>
  <c r="L673" i="1"/>
  <c r="K673" i="1"/>
  <c r="J673" i="1"/>
  <c r="I673" i="1"/>
  <c r="M672" i="1"/>
  <c r="L672" i="1"/>
  <c r="K672" i="1"/>
  <c r="J672" i="1"/>
  <c r="I672" i="1"/>
  <c r="M671" i="1"/>
  <c r="L671" i="1"/>
  <c r="K671" i="1"/>
  <c r="J671" i="1"/>
  <c r="I671" i="1"/>
  <c r="M670" i="1"/>
  <c r="L670" i="1"/>
  <c r="K670" i="1"/>
  <c r="J670" i="1"/>
  <c r="I670" i="1"/>
  <c r="M669" i="1"/>
  <c r="L669" i="1"/>
  <c r="K669" i="1"/>
  <c r="J669" i="1"/>
  <c r="I669" i="1"/>
  <c r="M668" i="1"/>
  <c r="L668" i="1"/>
  <c r="K668" i="1"/>
  <c r="J668" i="1"/>
  <c r="I668" i="1"/>
  <c r="W667" i="1"/>
  <c r="M667" i="1"/>
  <c r="L667" i="1"/>
  <c r="K667" i="1"/>
  <c r="J667" i="1"/>
  <c r="I667" i="1"/>
  <c r="W666" i="1"/>
  <c r="M666" i="1"/>
  <c r="L666" i="1"/>
  <c r="K666" i="1"/>
  <c r="J666" i="1"/>
  <c r="I666" i="1"/>
  <c r="W665" i="1"/>
  <c r="M665" i="1"/>
  <c r="L665" i="1"/>
  <c r="K665" i="1"/>
  <c r="J665" i="1"/>
  <c r="I665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W658" i="1"/>
  <c r="M658" i="1"/>
  <c r="L658" i="1"/>
  <c r="K658" i="1"/>
  <c r="J658" i="1"/>
  <c r="I658" i="1"/>
  <c r="W657" i="1"/>
  <c r="M657" i="1"/>
  <c r="L657" i="1"/>
  <c r="K657" i="1"/>
  <c r="J657" i="1"/>
  <c r="I657" i="1"/>
  <c r="W656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M654" i="1"/>
  <c r="L654" i="1"/>
  <c r="K654" i="1"/>
  <c r="J654" i="1"/>
  <c r="I654" i="1"/>
  <c r="H654" i="1" s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H650" i="1" s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K644" i="1"/>
  <c r="J644" i="1"/>
  <c r="I644" i="1"/>
  <c r="W643" i="1"/>
  <c r="M643" i="1"/>
  <c r="L643" i="1"/>
  <c r="K643" i="1"/>
  <c r="J643" i="1"/>
  <c r="I643" i="1"/>
  <c r="W642" i="1"/>
  <c r="M642" i="1"/>
  <c r="L642" i="1"/>
  <c r="K642" i="1"/>
  <c r="J642" i="1"/>
  <c r="I642" i="1"/>
  <c r="X642" i="1" s="1"/>
  <c r="W641" i="1"/>
  <c r="M641" i="1"/>
  <c r="L641" i="1"/>
  <c r="K641" i="1"/>
  <c r="J641" i="1"/>
  <c r="I641" i="1"/>
  <c r="W640" i="1"/>
  <c r="M640" i="1"/>
  <c r="L640" i="1"/>
  <c r="K640" i="1"/>
  <c r="J640" i="1"/>
  <c r="I640" i="1"/>
  <c r="W639" i="1"/>
  <c r="M639" i="1"/>
  <c r="L639" i="1"/>
  <c r="K639" i="1"/>
  <c r="J639" i="1"/>
  <c r="I639" i="1"/>
  <c r="W638" i="1"/>
  <c r="M638" i="1"/>
  <c r="L638" i="1"/>
  <c r="K638" i="1"/>
  <c r="J638" i="1"/>
  <c r="I638" i="1"/>
  <c r="W637" i="1"/>
  <c r="M637" i="1"/>
  <c r="L637" i="1"/>
  <c r="K637" i="1"/>
  <c r="J637" i="1"/>
  <c r="I637" i="1"/>
  <c r="W636" i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M630" i="1"/>
  <c r="L630" i="1"/>
  <c r="K630" i="1"/>
  <c r="J630" i="1"/>
  <c r="I630" i="1"/>
  <c r="M629" i="1"/>
  <c r="L629" i="1"/>
  <c r="K629" i="1"/>
  <c r="J629" i="1"/>
  <c r="I629" i="1"/>
  <c r="W628" i="1"/>
  <c r="M628" i="1"/>
  <c r="L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W625" i="1"/>
  <c r="M625" i="1"/>
  <c r="L625" i="1"/>
  <c r="K625" i="1"/>
  <c r="J625" i="1"/>
  <c r="I625" i="1"/>
  <c r="W624" i="1"/>
  <c r="M624" i="1"/>
  <c r="L624" i="1"/>
  <c r="K624" i="1"/>
  <c r="J624" i="1"/>
  <c r="I624" i="1"/>
  <c r="W623" i="1"/>
  <c r="M623" i="1"/>
  <c r="L623" i="1"/>
  <c r="K623" i="1"/>
  <c r="J623" i="1"/>
  <c r="I623" i="1"/>
  <c r="W622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K620" i="1"/>
  <c r="J620" i="1"/>
  <c r="I620" i="1"/>
  <c r="W619" i="1"/>
  <c r="M619" i="1"/>
  <c r="L619" i="1"/>
  <c r="K619" i="1"/>
  <c r="J619" i="1"/>
  <c r="I619" i="1"/>
  <c r="W618" i="1"/>
  <c r="M618" i="1"/>
  <c r="L618" i="1"/>
  <c r="K618" i="1"/>
  <c r="J618" i="1"/>
  <c r="I618" i="1"/>
  <c r="W617" i="1"/>
  <c r="M617" i="1"/>
  <c r="L617" i="1"/>
  <c r="K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J614" i="1"/>
  <c r="I614" i="1"/>
  <c r="W613" i="1"/>
  <c r="M613" i="1"/>
  <c r="L613" i="1"/>
  <c r="K613" i="1"/>
  <c r="J613" i="1"/>
  <c r="I613" i="1"/>
  <c r="W612" i="1"/>
  <c r="M612" i="1"/>
  <c r="L612" i="1"/>
  <c r="J612" i="1"/>
  <c r="I612" i="1"/>
  <c r="W611" i="1"/>
  <c r="M611" i="1"/>
  <c r="L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J608" i="1"/>
  <c r="I608" i="1"/>
  <c r="U607" i="1"/>
  <c r="W607" i="1" s="1"/>
  <c r="M607" i="1"/>
  <c r="L607" i="1"/>
  <c r="K607" i="1"/>
  <c r="J607" i="1"/>
  <c r="I607" i="1"/>
  <c r="M606" i="1"/>
  <c r="L606" i="1"/>
  <c r="K606" i="1"/>
  <c r="J606" i="1"/>
  <c r="I606" i="1"/>
  <c r="W605" i="1"/>
  <c r="M605" i="1"/>
  <c r="L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J602" i="1"/>
  <c r="I602" i="1"/>
  <c r="W601" i="1"/>
  <c r="M601" i="1"/>
  <c r="L601" i="1"/>
  <c r="J601" i="1"/>
  <c r="I601" i="1"/>
  <c r="W600" i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W597" i="1"/>
  <c r="M597" i="1"/>
  <c r="L597" i="1"/>
  <c r="K597" i="1"/>
  <c r="J597" i="1"/>
  <c r="I597" i="1"/>
  <c r="W596" i="1"/>
  <c r="M596" i="1"/>
  <c r="L596" i="1"/>
  <c r="K596" i="1"/>
  <c r="J596" i="1"/>
  <c r="I596" i="1"/>
  <c r="W595" i="1"/>
  <c r="M595" i="1"/>
  <c r="L595" i="1"/>
  <c r="K595" i="1"/>
  <c r="J595" i="1"/>
  <c r="I595" i="1"/>
  <c r="M594" i="1"/>
  <c r="L594" i="1"/>
  <c r="K594" i="1"/>
  <c r="J594" i="1"/>
  <c r="I594" i="1"/>
  <c r="W593" i="1"/>
  <c r="M593" i="1"/>
  <c r="L593" i="1"/>
  <c r="K593" i="1"/>
  <c r="J593" i="1"/>
  <c r="I593" i="1"/>
  <c r="W592" i="1"/>
  <c r="M592" i="1"/>
  <c r="L592" i="1"/>
  <c r="K592" i="1"/>
  <c r="J592" i="1"/>
  <c r="I592" i="1"/>
  <c r="W591" i="1"/>
  <c r="M591" i="1"/>
  <c r="L591" i="1"/>
  <c r="K591" i="1"/>
  <c r="J591" i="1"/>
  <c r="I591" i="1"/>
  <c r="W590" i="1"/>
  <c r="N590" i="1"/>
  <c r="M590" i="1"/>
  <c r="L590" i="1"/>
  <c r="K590" i="1"/>
  <c r="J590" i="1"/>
  <c r="I590" i="1"/>
  <c r="W589" i="1"/>
  <c r="K589" i="1"/>
  <c r="J589" i="1"/>
  <c r="Y589" i="1" s="1"/>
  <c r="I589" i="1"/>
  <c r="H589" i="1" s="1"/>
  <c r="W588" i="1"/>
  <c r="K588" i="1"/>
  <c r="J588" i="1"/>
  <c r="Y588" i="1" s="1"/>
  <c r="I588" i="1"/>
  <c r="X588" i="1" s="1"/>
  <c r="W587" i="1"/>
  <c r="K587" i="1"/>
  <c r="J587" i="1"/>
  <c r="Y587" i="1" s="1"/>
  <c r="I587" i="1"/>
  <c r="Y687" i="1" l="1"/>
  <c r="X692" i="1"/>
  <c r="X673" i="1"/>
  <c r="Y651" i="1"/>
  <c r="H606" i="1"/>
  <c r="U606" i="1" s="1"/>
  <c r="W606" i="1" s="1"/>
  <c r="H675" i="1"/>
  <c r="U675" i="1" s="1"/>
  <c r="W675" i="1" s="1"/>
  <c r="X616" i="1"/>
  <c r="Z616" i="1" s="1"/>
  <c r="H643" i="1"/>
  <c r="X655" i="1"/>
  <c r="Z655" i="1" s="1"/>
  <c r="H659" i="1"/>
  <c r="H671" i="1"/>
  <c r="U671" i="1" s="1"/>
  <c r="W671" i="1" s="1"/>
  <c r="X681" i="1"/>
  <c r="Y627" i="1"/>
  <c r="Y656" i="1"/>
  <c r="H663" i="1"/>
  <c r="H679" i="1"/>
  <c r="U679" i="1" s="1"/>
  <c r="W679" i="1" s="1"/>
  <c r="Y608" i="1"/>
  <c r="H632" i="1"/>
  <c r="H636" i="1"/>
  <c r="X640" i="1"/>
  <c r="Z640" i="1" s="1"/>
  <c r="H644" i="1"/>
  <c r="X648" i="1"/>
  <c r="Z648" i="1" s="1"/>
  <c r="X660" i="1"/>
  <c r="Z660" i="1" s="1"/>
  <c r="Y682" i="1"/>
  <c r="H630" i="1"/>
  <c r="U630" i="1" s="1"/>
  <c r="W630" i="1" s="1"/>
  <c r="Y658" i="1"/>
  <c r="Y675" i="1"/>
  <c r="X680" i="1"/>
  <c r="Y630" i="1"/>
  <c r="H649" i="1"/>
  <c r="X657" i="1"/>
  <c r="Z657" i="1" s="1"/>
  <c r="Y688" i="1"/>
  <c r="H693" i="1"/>
  <c r="Y591" i="1"/>
  <c r="X618" i="1"/>
  <c r="Z618" i="1" s="1"/>
  <c r="Y649" i="1"/>
  <c r="Y653" i="1"/>
  <c r="X663" i="1"/>
  <c r="Z663" i="1" s="1"/>
  <c r="X671" i="1"/>
  <c r="H609" i="1"/>
  <c r="X620" i="1"/>
  <c r="H622" i="1"/>
  <c r="H624" i="1"/>
  <c r="H626" i="1"/>
  <c r="Y673" i="1"/>
  <c r="X685" i="1"/>
  <c r="H661" i="1"/>
  <c r="U661" i="1" s="1"/>
  <c r="W661" i="1" s="1"/>
  <c r="X615" i="1"/>
  <c r="X594" i="1"/>
  <c r="Z594" i="1" s="1"/>
  <c r="X623" i="1"/>
  <c r="Z623" i="1" s="1"/>
  <c r="O638" i="1"/>
  <c r="H607" i="1"/>
  <c r="H689" i="1"/>
  <c r="U689" i="1" s="1"/>
  <c r="W689" i="1" s="1"/>
  <c r="H628" i="1"/>
  <c r="Y666" i="1"/>
  <c r="H597" i="1"/>
  <c r="X598" i="1"/>
  <c r="Z598" i="1" s="1"/>
  <c r="H600" i="1"/>
  <c r="H669" i="1"/>
  <c r="U669" i="1" s="1"/>
  <c r="W669" i="1" s="1"/>
  <c r="Y674" i="1"/>
  <c r="H605" i="1"/>
  <c r="H665" i="1"/>
  <c r="Y686" i="1"/>
  <c r="X670" i="1"/>
  <c r="Y672" i="1"/>
  <c r="Y606" i="1"/>
  <c r="H613" i="1"/>
  <c r="Y615" i="1"/>
  <c r="H631" i="1"/>
  <c r="X633" i="1"/>
  <c r="Z633" i="1" s="1"/>
  <c r="X635" i="1"/>
  <c r="Z635" i="1" s="1"/>
  <c r="X637" i="1"/>
  <c r="Z637" i="1" s="1"/>
  <c r="H641" i="1"/>
  <c r="X667" i="1"/>
  <c r="Z667" i="1" s="1"/>
  <c r="Y685" i="1"/>
  <c r="H687" i="1"/>
  <c r="U687" i="1" s="1"/>
  <c r="W687" i="1" s="1"/>
  <c r="O595" i="1"/>
  <c r="H603" i="1"/>
  <c r="Y613" i="1"/>
  <c r="Y635" i="1"/>
  <c r="X683" i="1"/>
  <c r="Y594" i="1"/>
  <c r="X593" i="1"/>
  <c r="Z593" i="1" s="1"/>
  <c r="Y595" i="1"/>
  <c r="X597" i="1"/>
  <c r="Z597" i="1" s="1"/>
  <c r="X605" i="1"/>
  <c r="Z605" i="1" s="1"/>
  <c r="H681" i="1"/>
  <c r="U681" i="1" s="1"/>
  <c r="W681" i="1" s="1"/>
  <c r="Y683" i="1"/>
  <c r="X688" i="1"/>
  <c r="Y638" i="1"/>
  <c r="Y640" i="1"/>
  <c r="Y642" i="1"/>
  <c r="Y644" i="1"/>
  <c r="Y646" i="1"/>
  <c r="Y650" i="1"/>
  <c r="H660" i="1"/>
  <c r="X672" i="1"/>
  <c r="X686" i="1"/>
  <c r="Y616" i="1"/>
  <c r="Y618" i="1"/>
  <c r="Y620" i="1"/>
  <c r="Y622" i="1"/>
  <c r="Y624" i="1"/>
  <c r="O664" i="1"/>
  <c r="X668" i="1"/>
  <c r="Y670" i="1"/>
  <c r="X677" i="1"/>
  <c r="X684" i="1"/>
  <c r="X596" i="1"/>
  <c r="Z596" i="1" s="1"/>
  <c r="Y614" i="1"/>
  <c r="Y684" i="1"/>
  <c r="O587" i="1"/>
  <c r="Y677" i="1"/>
  <c r="Y596" i="1"/>
  <c r="H598" i="1"/>
  <c r="Y604" i="1"/>
  <c r="X606" i="1"/>
  <c r="H608" i="1"/>
  <c r="H610" i="1"/>
  <c r="X675" i="1"/>
  <c r="X682" i="1"/>
  <c r="H691" i="1"/>
  <c r="U691" i="1" s="1"/>
  <c r="W691" i="1" s="1"/>
  <c r="O651" i="1"/>
  <c r="H655" i="1"/>
  <c r="O594" i="1"/>
  <c r="O662" i="1"/>
  <c r="X591" i="1"/>
  <c r="H593" i="1"/>
  <c r="Y598" i="1"/>
  <c r="Y600" i="1"/>
  <c r="Y610" i="1"/>
  <c r="Y626" i="1"/>
  <c r="X630" i="1"/>
  <c r="X647" i="1"/>
  <c r="Z647" i="1" s="1"/>
  <c r="H653" i="1"/>
  <c r="X662" i="1"/>
  <c r="Z662" i="1" s="1"/>
  <c r="Y664" i="1"/>
  <c r="Y668" i="1"/>
  <c r="H677" i="1"/>
  <c r="U677" i="1" s="1"/>
  <c r="W677" i="1" s="1"/>
  <c r="X679" i="1"/>
  <c r="Z679" i="1" s="1"/>
  <c r="Y681" i="1"/>
  <c r="X690" i="1"/>
  <c r="Y692" i="1"/>
  <c r="Y647" i="1"/>
  <c r="O660" i="1"/>
  <c r="Y662" i="1"/>
  <c r="Y679" i="1"/>
  <c r="Y690" i="1"/>
  <c r="O589" i="1"/>
  <c r="X608" i="1"/>
  <c r="Z608" i="1" s="1"/>
  <c r="Y628" i="1"/>
  <c r="H642" i="1"/>
  <c r="H673" i="1"/>
  <c r="U673" i="1" s="1"/>
  <c r="W673" i="1" s="1"/>
  <c r="Z673" i="1" s="1"/>
  <c r="X624" i="1"/>
  <c r="Z624" i="1" s="1"/>
  <c r="X651" i="1"/>
  <c r="Z651" i="1" s="1"/>
  <c r="X590" i="1"/>
  <c r="Z590" i="1" s="1"/>
  <c r="H599" i="1"/>
  <c r="X607" i="1"/>
  <c r="Z607" i="1" s="1"/>
  <c r="X609" i="1"/>
  <c r="Z609" i="1" s="1"/>
  <c r="H611" i="1"/>
  <c r="Y619" i="1"/>
  <c r="Y621" i="1"/>
  <c r="X626" i="1"/>
  <c r="Z626" i="1" s="1"/>
  <c r="X638" i="1"/>
  <c r="Z638" i="1" s="1"/>
  <c r="Y661" i="1"/>
  <c r="X669" i="1"/>
  <c r="Y671" i="1"/>
  <c r="H592" i="1"/>
  <c r="Y605" i="1"/>
  <c r="Y607" i="1"/>
  <c r="Y609" i="1"/>
  <c r="Y611" i="1"/>
  <c r="Y625" i="1"/>
  <c r="X627" i="1"/>
  <c r="Z627" i="1" s="1"/>
  <c r="H629" i="1"/>
  <c r="U629" i="1" s="1"/>
  <c r="W629" i="1" s="1"/>
  <c r="X650" i="1"/>
  <c r="Z650" i="1" s="1"/>
  <c r="X652" i="1"/>
  <c r="Z652" i="1" s="1"/>
  <c r="Y659" i="1"/>
  <c r="Y665" i="1"/>
  <c r="Y667" i="1"/>
  <c r="Y669" i="1"/>
  <c r="X678" i="1"/>
  <c r="Y680" i="1"/>
  <c r="X691" i="1"/>
  <c r="Y592" i="1"/>
  <c r="H594" i="1"/>
  <c r="O603" i="1"/>
  <c r="H617" i="1"/>
  <c r="O637" i="1"/>
  <c r="H639" i="1"/>
  <c r="Y652" i="1"/>
  <c r="X654" i="1"/>
  <c r="Z654" i="1" s="1"/>
  <c r="X676" i="1"/>
  <c r="Y678" i="1"/>
  <c r="X689" i="1"/>
  <c r="Y691" i="1"/>
  <c r="Y639" i="1"/>
  <c r="X641" i="1"/>
  <c r="Z641" i="1" s="1"/>
  <c r="Y654" i="1"/>
  <c r="H656" i="1"/>
  <c r="H658" i="1"/>
  <c r="Y663" i="1"/>
  <c r="X674" i="1"/>
  <c r="Y676" i="1"/>
  <c r="H685" i="1"/>
  <c r="U685" i="1" s="1"/>
  <c r="W685" i="1" s="1"/>
  <c r="X687" i="1"/>
  <c r="Y689" i="1"/>
  <c r="X603" i="1"/>
  <c r="Z603" i="1" s="1"/>
  <c r="O614" i="1"/>
  <c r="H616" i="1"/>
  <c r="H683" i="1"/>
  <c r="U683" i="1" s="1"/>
  <c r="W683" i="1" s="1"/>
  <c r="X693" i="1"/>
  <c r="Z693" i="1" s="1"/>
  <c r="Y693" i="1"/>
  <c r="O665" i="1"/>
  <c r="Y612" i="1"/>
  <c r="O625" i="1"/>
  <c r="Y655" i="1"/>
  <c r="Y657" i="1"/>
  <c r="H591" i="1"/>
  <c r="H595" i="1"/>
  <c r="H602" i="1"/>
  <c r="O605" i="1"/>
  <c r="X628" i="1"/>
  <c r="Z628" i="1" s="1"/>
  <c r="O634" i="1"/>
  <c r="O604" i="1"/>
  <c r="H618" i="1"/>
  <c r="O623" i="1"/>
  <c r="Y632" i="1"/>
  <c r="X636" i="1"/>
  <c r="Z636" i="1" s="1"/>
  <c r="O639" i="1"/>
  <c r="H648" i="1"/>
  <c r="H657" i="1"/>
  <c r="X659" i="1"/>
  <c r="Z659" i="1" s="1"/>
  <c r="H664" i="1"/>
  <c r="U664" i="1" s="1"/>
  <c r="W664" i="1" s="1"/>
  <c r="H667" i="1"/>
  <c r="O649" i="1"/>
  <c r="O593" i="1"/>
  <c r="X614" i="1"/>
  <c r="Z614" i="1" s="1"/>
  <c r="X587" i="1"/>
  <c r="Z587" i="1" s="1"/>
  <c r="Y602" i="1"/>
  <c r="H634" i="1"/>
  <c r="H638" i="1"/>
  <c r="O646" i="1"/>
  <c r="H651" i="1"/>
  <c r="Y634" i="1"/>
  <c r="H646" i="1"/>
  <c r="X649" i="1"/>
  <c r="Z649" i="1" s="1"/>
  <c r="X665" i="1"/>
  <c r="Z665" i="1" s="1"/>
  <c r="H590" i="1"/>
  <c r="H620" i="1"/>
  <c r="X622" i="1"/>
  <c r="Z622" i="1" s="1"/>
  <c r="X625" i="1"/>
  <c r="Z625" i="1" s="1"/>
  <c r="Y636" i="1"/>
  <c r="O661" i="1"/>
  <c r="O663" i="1"/>
  <c r="Y590" i="1"/>
  <c r="X592" i="1"/>
  <c r="Z592" i="1" s="1"/>
  <c r="Y597" i="1"/>
  <c r="Y603" i="1"/>
  <c r="O613" i="1"/>
  <c r="X629" i="1"/>
  <c r="X631" i="1"/>
  <c r="Z631" i="1" s="1"/>
  <c r="H633" i="1"/>
  <c r="H635" i="1"/>
  <c r="Y641" i="1"/>
  <c r="O648" i="1"/>
  <c r="O658" i="1"/>
  <c r="X666" i="1"/>
  <c r="Z666" i="1" s="1"/>
  <c r="X595" i="1"/>
  <c r="Z595" i="1" s="1"/>
  <c r="X599" i="1"/>
  <c r="Z599" i="1" s="1"/>
  <c r="H601" i="1"/>
  <c r="X604" i="1"/>
  <c r="Z604" i="1" s="1"/>
  <c r="X617" i="1"/>
  <c r="Z617" i="1" s="1"/>
  <c r="Y629" i="1"/>
  <c r="Y631" i="1"/>
  <c r="Y633" i="1"/>
  <c r="H637" i="1"/>
  <c r="X639" i="1"/>
  <c r="Z639" i="1" s="1"/>
  <c r="X643" i="1"/>
  <c r="Z643" i="1" s="1"/>
  <c r="H645" i="1"/>
  <c r="H647" i="1"/>
  <c r="O650" i="1"/>
  <c r="X658" i="1"/>
  <c r="Z658" i="1" s="1"/>
  <c r="H662" i="1"/>
  <c r="X664" i="1"/>
  <c r="O590" i="1"/>
  <c r="Z615" i="1"/>
  <c r="Z588" i="1"/>
  <c r="Y599" i="1"/>
  <c r="Y601" i="1"/>
  <c r="H612" i="1"/>
  <c r="X613" i="1"/>
  <c r="Z613" i="1" s="1"/>
  <c r="Y617" i="1"/>
  <c r="H619" i="1"/>
  <c r="H621" i="1"/>
  <c r="H623" i="1"/>
  <c r="O624" i="1"/>
  <c r="O626" i="1"/>
  <c r="Y637" i="1"/>
  <c r="Y643" i="1"/>
  <c r="Y645" i="1"/>
  <c r="X653" i="1"/>
  <c r="Z653" i="1" s="1"/>
  <c r="H668" i="1"/>
  <c r="U668" i="1" s="1"/>
  <c r="W668" i="1" s="1"/>
  <c r="H670" i="1"/>
  <c r="U670" i="1" s="1"/>
  <c r="W670" i="1" s="1"/>
  <c r="H672" i="1"/>
  <c r="U672" i="1" s="1"/>
  <c r="W672" i="1" s="1"/>
  <c r="H674" i="1"/>
  <c r="U674" i="1" s="1"/>
  <c r="W674" i="1" s="1"/>
  <c r="H676" i="1"/>
  <c r="U676" i="1" s="1"/>
  <c r="W676" i="1" s="1"/>
  <c r="H678" i="1"/>
  <c r="U678" i="1" s="1"/>
  <c r="W678" i="1" s="1"/>
  <c r="H680" i="1"/>
  <c r="U680" i="1" s="1"/>
  <c r="W680" i="1" s="1"/>
  <c r="H682" i="1"/>
  <c r="U682" i="1" s="1"/>
  <c r="W682" i="1" s="1"/>
  <c r="H684" i="1"/>
  <c r="U684" i="1" s="1"/>
  <c r="W684" i="1" s="1"/>
  <c r="H686" i="1"/>
  <c r="U686" i="1" s="1"/>
  <c r="W686" i="1" s="1"/>
  <c r="H688" i="1"/>
  <c r="U688" i="1" s="1"/>
  <c r="W688" i="1" s="1"/>
  <c r="H690" i="1"/>
  <c r="U690" i="1" s="1"/>
  <c r="W690" i="1" s="1"/>
  <c r="H692" i="1"/>
  <c r="U692" i="1" s="1"/>
  <c r="W692" i="1" s="1"/>
  <c r="Z692" i="1" s="1"/>
  <c r="Z591" i="1"/>
  <c r="Z642" i="1"/>
  <c r="Z620" i="1"/>
  <c r="O622" i="1"/>
  <c r="O635" i="1"/>
  <c r="O647" i="1"/>
  <c r="O659" i="1"/>
  <c r="O602" i="1"/>
  <c r="H588" i="1"/>
  <c r="O591" i="1"/>
  <c r="H596" i="1"/>
  <c r="O601" i="1"/>
  <c r="X602" i="1"/>
  <c r="Z602" i="1" s="1"/>
  <c r="O611" i="1"/>
  <c r="X612" i="1"/>
  <c r="Z612" i="1" s="1"/>
  <c r="H615" i="1"/>
  <c r="O621" i="1"/>
  <c r="H627" i="1"/>
  <c r="H640" i="1"/>
  <c r="H652" i="1"/>
  <c r="X661" i="1"/>
  <c r="H666" i="1"/>
  <c r="O612" i="1"/>
  <c r="O636" i="1"/>
  <c r="O592" i="1"/>
  <c r="O620" i="1"/>
  <c r="Y623" i="1"/>
  <c r="O633" i="1"/>
  <c r="O645" i="1"/>
  <c r="Y648" i="1"/>
  <c r="O657" i="1"/>
  <c r="Y660" i="1"/>
  <c r="O600" i="1"/>
  <c r="X601" i="1"/>
  <c r="Z601" i="1" s="1"/>
  <c r="H604" i="1"/>
  <c r="O610" i="1"/>
  <c r="X611" i="1"/>
  <c r="Z611" i="1" s="1"/>
  <c r="H614" i="1"/>
  <c r="O619" i="1"/>
  <c r="X621" i="1"/>
  <c r="Z621" i="1" s="1"/>
  <c r="H625" i="1"/>
  <c r="O632" i="1"/>
  <c r="X634" i="1"/>
  <c r="Z634" i="1" s="1"/>
  <c r="O644" i="1"/>
  <c r="X646" i="1"/>
  <c r="Z646" i="1" s="1"/>
  <c r="O656" i="1"/>
  <c r="H587" i="1"/>
  <c r="X589" i="1"/>
  <c r="Z589" i="1" s="1"/>
  <c r="O599" i="1"/>
  <c r="O609" i="1"/>
  <c r="O618" i="1"/>
  <c r="O629" i="1"/>
  <c r="O630" i="1"/>
  <c r="O631" i="1"/>
  <c r="O643" i="1"/>
  <c r="X645" i="1"/>
  <c r="Z645" i="1" s="1"/>
  <c r="O655" i="1"/>
  <c r="O598" i="1"/>
  <c r="X600" i="1"/>
  <c r="Z600" i="1" s="1"/>
  <c r="O608" i="1"/>
  <c r="X610" i="1"/>
  <c r="Z610" i="1" s="1"/>
  <c r="O617" i="1"/>
  <c r="X619" i="1"/>
  <c r="Z619" i="1" s="1"/>
  <c r="O628" i="1"/>
  <c r="X632" i="1"/>
  <c r="Z632" i="1" s="1"/>
  <c r="O642" i="1"/>
  <c r="X644" i="1"/>
  <c r="Z644" i="1" s="1"/>
  <c r="O654" i="1"/>
  <c r="X656" i="1"/>
  <c r="Z656" i="1" s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597" i="1"/>
  <c r="O606" i="1"/>
  <c r="O607" i="1"/>
  <c r="O616" i="1"/>
  <c r="O641" i="1"/>
  <c r="O653" i="1"/>
  <c r="O667" i="1"/>
  <c r="Y593" i="1"/>
  <c r="O596" i="1"/>
  <c r="O615" i="1"/>
  <c r="O627" i="1"/>
  <c r="O640" i="1"/>
  <c r="O652" i="1"/>
  <c r="O666" i="1"/>
  <c r="O588" i="1"/>
  <c r="Z606" i="1" l="1"/>
  <c r="Z683" i="1"/>
  <c r="Z675" i="1"/>
  <c r="Z671" i="1"/>
  <c r="Z630" i="1"/>
  <c r="Z668" i="1"/>
  <c r="Z670" i="1"/>
  <c r="Z681" i="1"/>
  <c r="Z689" i="1"/>
  <c r="Z680" i="1"/>
  <c r="Z678" i="1"/>
  <c r="Z674" i="1"/>
  <c r="Z687" i="1"/>
  <c r="Z676" i="1"/>
  <c r="Z669" i="1"/>
  <c r="Z686" i="1"/>
  <c r="Z691" i="1"/>
  <c r="Z684" i="1"/>
  <c r="Z661" i="1"/>
  <c r="Z685" i="1"/>
  <c r="Z677" i="1"/>
  <c r="Z672" i="1"/>
  <c r="Z688" i="1"/>
  <c r="Z690" i="1"/>
  <c r="Z629" i="1"/>
  <c r="Z682" i="1"/>
  <c r="Z664" i="1"/>
  <c r="W800" i="1" l="1"/>
  <c r="M800" i="1"/>
  <c r="L800" i="1"/>
  <c r="K800" i="1"/>
  <c r="J800" i="1"/>
  <c r="I800" i="1"/>
  <c r="M799" i="1"/>
  <c r="L799" i="1"/>
  <c r="K799" i="1"/>
  <c r="J799" i="1"/>
  <c r="I799" i="1"/>
  <c r="M798" i="1"/>
  <c r="L798" i="1"/>
  <c r="K798" i="1"/>
  <c r="J798" i="1"/>
  <c r="I798" i="1"/>
  <c r="M797" i="1"/>
  <c r="L797" i="1"/>
  <c r="K797" i="1"/>
  <c r="J797" i="1"/>
  <c r="I797" i="1"/>
  <c r="M796" i="1"/>
  <c r="L796" i="1"/>
  <c r="K796" i="1"/>
  <c r="J796" i="1"/>
  <c r="I796" i="1"/>
  <c r="M795" i="1"/>
  <c r="L795" i="1"/>
  <c r="K795" i="1"/>
  <c r="J795" i="1"/>
  <c r="Y795" i="1" s="1"/>
  <c r="I795" i="1"/>
  <c r="M794" i="1"/>
  <c r="L794" i="1"/>
  <c r="K794" i="1"/>
  <c r="J794" i="1"/>
  <c r="I794" i="1"/>
  <c r="M793" i="1"/>
  <c r="L793" i="1"/>
  <c r="K793" i="1"/>
  <c r="J793" i="1"/>
  <c r="I793" i="1"/>
  <c r="M792" i="1"/>
  <c r="L792" i="1"/>
  <c r="K792" i="1"/>
  <c r="J792" i="1"/>
  <c r="I792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M787" i="1"/>
  <c r="L787" i="1"/>
  <c r="K787" i="1"/>
  <c r="J787" i="1"/>
  <c r="I787" i="1"/>
  <c r="M786" i="1"/>
  <c r="L786" i="1"/>
  <c r="K786" i="1"/>
  <c r="J786" i="1"/>
  <c r="I786" i="1"/>
  <c r="M785" i="1"/>
  <c r="L785" i="1"/>
  <c r="K785" i="1"/>
  <c r="J785" i="1"/>
  <c r="I785" i="1"/>
  <c r="M784" i="1"/>
  <c r="L784" i="1"/>
  <c r="K784" i="1"/>
  <c r="J784" i="1"/>
  <c r="I784" i="1"/>
  <c r="M783" i="1"/>
  <c r="L783" i="1"/>
  <c r="K783" i="1"/>
  <c r="J783" i="1"/>
  <c r="I783" i="1"/>
  <c r="M782" i="1"/>
  <c r="L782" i="1"/>
  <c r="K782" i="1"/>
  <c r="J782" i="1"/>
  <c r="I782" i="1"/>
  <c r="M781" i="1"/>
  <c r="L781" i="1"/>
  <c r="K781" i="1"/>
  <c r="J781" i="1"/>
  <c r="I781" i="1"/>
  <c r="M780" i="1"/>
  <c r="L780" i="1"/>
  <c r="K780" i="1"/>
  <c r="J780" i="1"/>
  <c r="I780" i="1"/>
  <c r="M779" i="1"/>
  <c r="L779" i="1"/>
  <c r="K779" i="1"/>
  <c r="J779" i="1"/>
  <c r="I779" i="1"/>
  <c r="M778" i="1"/>
  <c r="L778" i="1"/>
  <c r="K778" i="1"/>
  <c r="J778" i="1"/>
  <c r="I778" i="1"/>
  <c r="M777" i="1"/>
  <c r="L777" i="1"/>
  <c r="K777" i="1"/>
  <c r="J777" i="1"/>
  <c r="I777" i="1"/>
  <c r="M776" i="1"/>
  <c r="L776" i="1"/>
  <c r="K776" i="1"/>
  <c r="J776" i="1"/>
  <c r="I776" i="1"/>
  <c r="M775" i="1"/>
  <c r="L775" i="1"/>
  <c r="K775" i="1"/>
  <c r="J775" i="1"/>
  <c r="I775" i="1"/>
  <c r="W774" i="1"/>
  <c r="M774" i="1"/>
  <c r="L774" i="1"/>
  <c r="K774" i="1"/>
  <c r="J774" i="1"/>
  <c r="I774" i="1"/>
  <c r="W773" i="1"/>
  <c r="M773" i="1"/>
  <c r="L773" i="1"/>
  <c r="K773" i="1"/>
  <c r="J773" i="1"/>
  <c r="I773" i="1"/>
  <c r="W772" i="1"/>
  <c r="M772" i="1"/>
  <c r="L772" i="1"/>
  <c r="K772" i="1"/>
  <c r="J772" i="1"/>
  <c r="I772" i="1"/>
  <c r="M771" i="1"/>
  <c r="L771" i="1"/>
  <c r="K771" i="1"/>
  <c r="J771" i="1"/>
  <c r="I771" i="1"/>
  <c r="W770" i="1"/>
  <c r="M770" i="1"/>
  <c r="L770" i="1"/>
  <c r="K770" i="1"/>
  <c r="J770" i="1"/>
  <c r="I770" i="1"/>
  <c r="W769" i="1"/>
  <c r="M769" i="1"/>
  <c r="L769" i="1"/>
  <c r="K769" i="1"/>
  <c r="J769" i="1"/>
  <c r="I769" i="1"/>
  <c r="M768" i="1"/>
  <c r="L768" i="1"/>
  <c r="K768" i="1"/>
  <c r="J768" i="1"/>
  <c r="I768" i="1"/>
  <c r="W767" i="1"/>
  <c r="M767" i="1"/>
  <c r="L767" i="1"/>
  <c r="K767" i="1"/>
  <c r="J767" i="1"/>
  <c r="I767" i="1"/>
  <c r="W766" i="1"/>
  <c r="M766" i="1"/>
  <c r="L766" i="1"/>
  <c r="K766" i="1"/>
  <c r="J766" i="1"/>
  <c r="I766" i="1"/>
  <c r="W765" i="1"/>
  <c r="M765" i="1"/>
  <c r="L765" i="1"/>
  <c r="K765" i="1"/>
  <c r="J765" i="1"/>
  <c r="I765" i="1"/>
  <c r="W764" i="1"/>
  <c r="M764" i="1"/>
  <c r="L764" i="1"/>
  <c r="K764" i="1"/>
  <c r="J764" i="1"/>
  <c r="I764" i="1"/>
  <c r="W763" i="1"/>
  <c r="M763" i="1"/>
  <c r="L763" i="1"/>
  <c r="K763" i="1"/>
  <c r="J763" i="1"/>
  <c r="I763" i="1"/>
  <c r="W762" i="1"/>
  <c r="M762" i="1"/>
  <c r="L762" i="1"/>
  <c r="K762" i="1"/>
  <c r="J762" i="1"/>
  <c r="I762" i="1"/>
  <c r="W761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W750" i="1"/>
  <c r="M750" i="1"/>
  <c r="L750" i="1"/>
  <c r="K750" i="1"/>
  <c r="J750" i="1"/>
  <c r="I750" i="1"/>
  <c r="W749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M737" i="1"/>
  <c r="L737" i="1"/>
  <c r="K737" i="1"/>
  <c r="J737" i="1"/>
  <c r="I737" i="1"/>
  <c r="M736" i="1"/>
  <c r="L736" i="1"/>
  <c r="K736" i="1"/>
  <c r="J736" i="1"/>
  <c r="I736" i="1"/>
  <c r="W735" i="1"/>
  <c r="M735" i="1"/>
  <c r="L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W725" i="1"/>
  <c r="M725" i="1"/>
  <c r="L725" i="1"/>
  <c r="K725" i="1"/>
  <c r="J725" i="1"/>
  <c r="I725" i="1"/>
  <c r="W724" i="1"/>
  <c r="M724" i="1"/>
  <c r="L724" i="1"/>
  <c r="K724" i="1"/>
  <c r="J724" i="1"/>
  <c r="I724" i="1"/>
  <c r="W723" i="1"/>
  <c r="M723" i="1"/>
  <c r="L723" i="1"/>
  <c r="K723" i="1"/>
  <c r="J723" i="1"/>
  <c r="I723" i="1"/>
  <c r="W722" i="1"/>
  <c r="M722" i="1"/>
  <c r="L722" i="1"/>
  <c r="K722" i="1"/>
  <c r="J722" i="1"/>
  <c r="I722" i="1"/>
  <c r="W721" i="1"/>
  <c r="M721" i="1"/>
  <c r="L721" i="1"/>
  <c r="J721" i="1"/>
  <c r="I721" i="1"/>
  <c r="W720" i="1"/>
  <c r="M720" i="1"/>
  <c r="L720" i="1"/>
  <c r="K720" i="1"/>
  <c r="J720" i="1"/>
  <c r="I720" i="1"/>
  <c r="W719" i="1"/>
  <c r="M719" i="1"/>
  <c r="L719" i="1"/>
  <c r="J719" i="1"/>
  <c r="I719" i="1"/>
  <c r="W718" i="1"/>
  <c r="M718" i="1"/>
  <c r="L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J715" i="1"/>
  <c r="I715" i="1"/>
  <c r="U714" i="1"/>
  <c r="W714" i="1" s="1"/>
  <c r="M714" i="1"/>
  <c r="L714" i="1"/>
  <c r="K714" i="1"/>
  <c r="J714" i="1"/>
  <c r="I714" i="1"/>
  <c r="M713" i="1"/>
  <c r="L713" i="1"/>
  <c r="K713" i="1"/>
  <c r="J713" i="1"/>
  <c r="I713" i="1"/>
  <c r="W712" i="1"/>
  <c r="M712" i="1"/>
  <c r="L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W709" i="1"/>
  <c r="M709" i="1"/>
  <c r="L709" i="1"/>
  <c r="J709" i="1"/>
  <c r="I709" i="1"/>
  <c r="W708" i="1"/>
  <c r="M708" i="1"/>
  <c r="L708" i="1"/>
  <c r="J708" i="1"/>
  <c r="I708" i="1"/>
  <c r="W707" i="1"/>
  <c r="M707" i="1"/>
  <c r="L707" i="1"/>
  <c r="K707" i="1"/>
  <c r="J707" i="1"/>
  <c r="I707" i="1"/>
  <c r="W706" i="1"/>
  <c r="M706" i="1"/>
  <c r="L706" i="1"/>
  <c r="K706" i="1"/>
  <c r="J706" i="1"/>
  <c r="I706" i="1"/>
  <c r="W705" i="1"/>
  <c r="M705" i="1"/>
  <c r="L705" i="1"/>
  <c r="K705" i="1"/>
  <c r="J705" i="1"/>
  <c r="I705" i="1"/>
  <c r="W704" i="1"/>
  <c r="M704" i="1"/>
  <c r="L704" i="1"/>
  <c r="K704" i="1"/>
  <c r="J704" i="1"/>
  <c r="I704" i="1"/>
  <c r="W703" i="1"/>
  <c r="M703" i="1"/>
  <c r="L703" i="1"/>
  <c r="K703" i="1"/>
  <c r="J703" i="1"/>
  <c r="I703" i="1"/>
  <c r="W702" i="1"/>
  <c r="M702" i="1"/>
  <c r="L702" i="1"/>
  <c r="K702" i="1"/>
  <c r="J702" i="1"/>
  <c r="I702" i="1"/>
  <c r="M701" i="1"/>
  <c r="L701" i="1"/>
  <c r="K701" i="1"/>
  <c r="J701" i="1"/>
  <c r="I701" i="1"/>
  <c r="W700" i="1"/>
  <c r="M700" i="1"/>
  <c r="L700" i="1"/>
  <c r="K700" i="1"/>
  <c r="J700" i="1"/>
  <c r="I700" i="1"/>
  <c r="W699" i="1"/>
  <c r="M699" i="1"/>
  <c r="L699" i="1"/>
  <c r="K699" i="1"/>
  <c r="J699" i="1"/>
  <c r="I699" i="1"/>
  <c r="W698" i="1"/>
  <c r="M698" i="1"/>
  <c r="L698" i="1"/>
  <c r="K698" i="1"/>
  <c r="J698" i="1"/>
  <c r="I698" i="1"/>
  <c r="W697" i="1"/>
  <c r="N697" i="1"/>
  <c r="M697" i="1"/>
  <c r="L697" i="1"/>
  <c r="K697" i="1"/>
  <c r="J697" i="1"/>
  <c r="I697" i="1"/>
  <c r="W696" i="1"/>
  <c r="K696" i="1"/>
  <c r="J696" i="1"/>
  <c r="Y696" i="1" s="1"/>
  <c r="I696" i="1"/>
  <c r="X696" i="1" s="1"/>
  <c r="W695" i="1"/>
  <c r="K695" i="1"/>
  <c r="J695" i="1"/>
  <c r="Y695" i="1" s="1"/>
  <c r="I695" i="1"/>
  <c r="X695" i="1" s="1"/>
  <c r="W694" i="1"/>
  <c r="K694" i="1"/>
  <c r="J694" i="1"/>
  <c r="Y694" i="1" s="1"/>
  <c r="I694" i="1"/>
  <c r="X694" i="1" s="1"/>
  <c r="Y790" i="1" l="1"/>
  <c r="Y773" i="1"/>
  <c r="Y787" i="1"/>
  <c r="Y796" i="1"/>
  <c r="X746" i="1"/>
  <c r="Z746" i="1" s="1"/>
  <c r="H750" i="1"/>
  <c r="H754" i="1"/>
  <c r="H758" i="1"/>
  <c r="X762" i="1"/>
  <c r="Z762" i="1" s="1"/>
  <c r="Y770" i="1"/>
  <c r="Y798" i="1"/>
  <c r="X756" i="1"/>
  <c r="Z756" i="1" s="1"/>
  <c r="X768" i="1"/>
  <c r="Y778" i="1"/>
  <c r="Y786" i="1"/>
  <c r="X771" i="1"/>
  <c r="Y775" i="1"/>
  <c r="H748" i="1"/>
  <c r="X752" i="1"/>
  <c r="Z752" i="1" s="1"/>
  <c r="H760" i="1"/>
  <c r="Y704" i="1"/>
  <c r="Y708" i="1"/>
  <c r="X747" i="1"/>
  <c r="Z747" i="1" s="1"/>
  <c r="Y771" i="1"/>
  <c r="Y780" i="1"/>
  <c r="Y799" i="1"/>
  <c r="H704" i="1"/>
  <c r="Y718" i="1"/>
  <c r="Y774" i="1"/>
  <c r="Y793" i="1"/>
  <c r="H738" i="1"/>
  <c r="X714" i="1"/>
  <c r="Z714" i="1" s="1"/>
  <c r="Y732" i="1"/>
  <c r="Y745" i="1"/>
  <c r="Y763" i="1"/>
  <c r="Y765" i="1"/>
  <c r="Y767" i="1"/>
  <c r="Y797" i="1"/>
  <c r="H772" i="1"/>
  <c r="Y723" i="1"/>
  <c r="Y782" i="1"/>
  <c r="H712" i="1"/>
  <c r="H725" i="1"/>
  <c r="X731" i="1"/>
  <c r="Z731" i="1" s="1"/>
  <c r="H733" i="1"/>
  <c r="X735" i="1"/>
  <c r="Z735" i="1" s="1"/>
  <c r="X721" i="1"/>
  <c r="Z721" i="1" s="1"/>
  <c r="O774" i="1"/>
  <c r="Y776" i="1"/>
  <c r="Y788" i="1"/>
  <c r="Y746" i="1"/>
  <c r="X722" i="1"/>
  <c r="Z722" i="1" s="1"/>
  <c r="X726" i="1"/>
  <c r="Z726" i="1" s="1"/>
  <c r="X728" i="1"/>
  <c r="Z728" i="1" s="1"/>
  <c r="H732" i="1"/>
  <c r="H739" i="1"/>
  <c r="Y794" i="1"/>
  <c r="Y714" i="1"/>
  <c r="Y792" i="1"/>
  <c r="H707" i="1"/>
  <c r="X720" i="1"/>
  <c r="Z720" i="1" s="1"/>
  <c r="Y722" i="1"/>
  <c r="Y779" i="1"/>
  <c r="Y791" i="1"/>
  <c r="Y784" i="1"/>
  <c r="H714" i="1"/>
  <c r="X716" i="1"/>
  <c r="Z716" i="1" s="1"/>
  <c r="Y777" i="1"/>
  <c r="Y789" i="1"/>
  <c r="X723" i="1"/>
  <c r="Z723" i="1" s="1"/>
  <c r="H773" i="1"/>
  <c r="H717" i="1"/>
  <c r="H759" i="1"/>
  <c r="H763" i="1"/>
  <c r="H767" i="1"/>
  <c r="Y713" i="1"/>
  <c r="Y749" i="1"/>
  <c r="Y759" i="1"/>
  <c r="X701" i="1"/>
  <c r="Z701" i="1" s="1"/>
  <c r="X718" i="1"/>
  <c r="Z718" i="1" s="1"/>
  <c r="Y705" i="1"/>
  <c r="X710" i="1"/>
  <c r="Z710" i="1" s="1"/>
  <c r="H736" i="1"/>
  <c r="U736" i="1" s="1"/>
  <c r="W736" i="1" s="1"/>
  <c r="Y744" i="1"/>
  <c r="Y748" i="1"/>
  <c r="Y760" i="1"/>
  <c r="Y764" i="1"/>
  <c r="Y766" i="1"/>
  <c r="Y785" i="1"/>
  <c r="X702" i="1"/>
  <c r="Z702" i="1" s="1"/>
  <c r="Y712" i="1"/>
  <c r="H734" i="1"/>
  <c r="Y783" i="1"/>
  <c r="X698" i="1"/>
  <c r="Z698" i="1" s="1"/>
  <c r="Y702" i="1"/>
  <c r="Y734" i="1"/>
  <c r="X737" i="1"/>
  <c r="O745" i="1"/>
  <c r="Y781" i="1"/>
  <c r="X697" i="1"/>
  <c r="Z697" i="1" s="1"/>
  <c r="H715" i="1"/>
  <c r="Y717" i="1"/>
  <c r="O719" i="1"/>
  <c r="H731" i="1"/>
  <c r="Y769" i="1"/>
  <c r="H694" i="1"/>
  <c r="O754" i="1"/>
  <c r="H768" i="1"/>
  <c r="U768" i="1" s="1"/>
  <c r="W768" i="1" s="1"/>
  <c r="Z695" i="1"/>
  <c r="H710" i="1"/>
  <c r="H722" i="1"/>
  <c r="X748" i="1"/>
  <c r="Z748" i="1" s="1"/>
  <c r="H756" i="1"/>
  <c r="X704" i="1"/>
  <c r="Z704" i="1" s="1"/>
  <c r="H706" i="1"/>
  <c r="Y720" i="1"/>
  <c r="H743" i="1"/>
  <c r="X760" i="1"/>
  <c r="Z760" i="1" s="1"/>
  <c r="Z696" i="1"/>
  <c r="X733" i="1"/>
  <c r="Z733" i="1" s="1"/>
  <c r="Y747" i="1"/>
  <c r="Z694" i="1"/>
  <c r="X703" i="1"/>
  <c r="Z703" i="1" s="1"/>
  <c r="H721" i="1"/>
  <c r="Y724" i="1"/>
  <c r="X734" i="1"/>
  <c r="Z734" i="1" s="1"/>
  <c r="X738" i="1"/>
  <c r="Z738" i="1" s="1"/>
  <c r="O747" i="1"/>
  <c r="X751" i="1"/>
  <c r="Z751" i="1" s="1"/>
  <c r="X753" i="1"/>
  <c r="Z753" i="1" s="1"/>
  <c r="X759" i="1"/>
  <c r="Z759" i="1" s="1"/>
  <c r="Y697" i="1"/>
  <c r="H699" i="1"/>
  <c r="Y703" i="1"/>
  <c r="H709" i="1"/>
  <c r="H711" i="1"/>
  <c r="H713" i="1"/>
  <c r="U713" i="1" s="1"/>
  <c r="W713" i="1" s="1"/>
  <c r="Y721" i="1"/>
  <c r="X736" i="1"/>
  <c r="H744" i="1"/>
  <c r="Y757" i="1"/>
  <c r="Y768" i="1"/>
  <c r="H695" i="1"/>
  <c r="O703" i="1"/>
  <c r="X707" i="1"/>
  <c r="Z707" i="1" s="1"/>
  <c r="Y711" i="1"/>
  <c r="Y719" i="1"/>
  <c r="Y740" i="1"/>
  <c r="Y742" i="1"/>
  <c r="X769" i="1"/>
  <c r="Z769" i="1" s="1"/>
  <c r="X773" i="1"/>
  <c r="Z773" i="1" s="1"/>
  <c r="O697" i="1"/>
  <c r="O704" i="1"/>
  <c r="X715" i="1"/>
  <c r="Z715" i="1" s="1"/>
  <c r="Y726" i="1"/>
  <c r="Y728" i="1"/>
  <c r="Y730" i="1"/>
  <c r="H735" i="1"/>
  <c r="O742" i="1"/>
  <c r="H747" i="1"/>
  <c r="O761" i="1"/>
  <c r="O775" i="1"/>
  <c r="O777" i="1"/>
  <c r="O779" i="1"/>
  <c r="O781" i="1"/>
  <c r="O783" i="1"/>
  <c r="O785" i="1"/>
  <c r="O787" i="1"/>
  <c r="O789" i="1"/>
  <c r="O791" i="1"/>
  <c r="O793" i="1"/>
  <c r="O795" i="1"/>
  <c r="O797" i="1"/>
  <c r="X799" i="1"/>
  <c r="H701" i="1"/>
  <c r="H723" i="1"/>
  <c r="O749" i="1"/>
  <c r="O713" i="1"/>
  <c r="O695" i="1"/>
  <c r="Y699" i="1"/>
  <c r="X706" i="1"/>
  <c r="Z706" i="1" s="1"/>
  <c r="O711" i="1"/>
  <c r="H716" i="1"/>
  <c r="H720" i="1"/>
  <c r="O723" i="1"/>
  <c r="H730" i="1"/>
  <c r="H737" i="1"/>
  <c r="U737" i="1" s="1"/>
  <c r="W737" i="1" s="1"/>
  <c r="H746" i="1"/>
  <c r="H751" i="1"/>
  <c r="Y756" i="1"/>
  <c r="Y758" i="1"/>
  <c r="X763" i="1"/>
  <c r="Z763" i="1" s="1"/>
  <c r="X765" i="1"/>
  <c r="Z765" i="1" s="1"/>
  <c r="H769" i="1"/>
  <c r="Y772" i="1"/>
  <c r="X708" i="1"/>
  <c r="Z708" i="1" s="1"/>
  <c r="O770" i="1"/>
  <c r="O699" i="1"/>
  <c r="O706" i="1"/>
  <c r="Y710" i="1"/>
  <c r="O716" i="1"/>
  <c r="X725" i="1"/>
  <c r="Z725" i="1" s="1"/>
  <c r="O735" i="1"/>
  <c r="O737" i="1"/>
  <c r="X739" i="1"/>
  <c r="Z739" i="1" s="1"/>
  <c r="X741" i="1"/>
  <c r="Z741" i="1" s="1"/>
  <c r="Y751" i="1"/>
  <c r="Y753" i="1"/>
  <c r="Y755" i="1"/>
  <c r="Y761" i="1"/>
  <c r="H774" i="1"/>
  <c r="X727" i="1"/>
  <c r="Z727" i="1" s="1"/>
  <c r="H729" i="1"/>
  <c r="Y739" i="1"/>
  <c r="Y741" i="1"/>
  <c r="Y743" i="1"/>
  <c r="X744" i="1"/>
  <c r="Z744" i="1" s="1"/>
  <c r="H757" i="1"/>
  <c r="O760" i="1"/>
  <c r="X800" i="1"/>
  <c r="Z800" i="1" s="1"/>
  <c r="O725" i="1"/>
  <c r="Y701" i="1"/>
  <c r="H703" i="1"/>
  <c r="O710" i="1"/>
  <c r="O712" i="1"/>
  <c r="X713" i="1"/>
  <c r="Y727" i="1"/>
  <c r="Y729" i="1"/>
  <c r="O732" i="1"/>
  <c r="O734" i="1"/>
  <c r="H745" i="1"/>
  <c r="O748" i="1"/>
  <c r="H755" i="1"/>
  <c r="H762" i="1"/>
  <c r="H771" i="1"/>
  <c r="U771" i="1" s="1"/>
  <c r="W771" i="1" s="1"/>
  <c r="Z771" i="1" s="1"/>
  <c r="O776" i="1"/>
  <c r="O778" i="1"/>
  <c r="O780" i="1"/>
  <c r="O782" i="1"/>
  <c r="O784" i="1"/>
  <c r="O786" i="1"/>
  <c r="O788" i="1"/>
  <c r="O790" i="1"/>
  <c r="O792" i="1"/>
  <c r="O794" i="1"/>
  <c r="O796" i="1"/>
  <c r="O798" i="1"/>
  <c r="Y800" i="1"/>
  <c r="O694" i="1"/>
  <c r="H696" i="1"/>
  <c r="O705" i="1"/>
  <c r="O722" i="1"/>
  <c r="O729" i="1"/>
  <c r="X758" i="1"/>
  <c r="Z758" i="1" s="1"/>
  <c r="X772" i="1"/>
  <c r="Z772" i="1" s="1"/>
  <c r="Y698" i="1"/>
  <c r="X750" i="1"/>
  <c r="Z750" i="1" s="1"/>
  <c r="O762" i="1"/>
  <c r="X764" i="1"/>
  <c r="Z764" i="1" s="1"/>
  <c r="H766" i="1"/>
  <c r="O773" i="1"/>
  <c r="Y700" i="1"/>
  <c r="Y709" i="1"/>
  <c r="O714" i="1"/>
  <c r="H719" i="1"/>
  <c r="O724" i="1"/>
  <c r="O750" i="1"/>
  <c r="H702" i="1"/>
  <c r="H700" i="1"/>
  <c r="Y707" i="1"/>
  <c r="O709" i="1"/>
  <c r="X712" i="1"/>
  <c r="Z712" i="1" s="1"/>
  <c r="O715" i="1"/>
  <c r="X717" i="1"/>
  <c r="Z717" i="1" s="1"/>
  <c r="H726" i="1"/>
  <c r="Y731" i="1"/>
  <c r="Y733" i="1"/>
  <c r="O736" i="1"/>
  <c r="O738" i="1"/>
  <c r="X740" i="1"/>
  <c r="Z740" i="1" s="1"/>
  <c r="H742" i="1"/>
  <c r="Y752" i="1"/>
  <c r="Y754" i="1"/>
  <c r="O757" i="1"/>
  <c r="O759" i="1"/>
  <c r="O766" i="1"/>
  <c r="H770" i="1"/>
  <c r="H697" i="1"/>
  <c r="H698" i="1"/>
  <c r="X705" i="1"/>
  <c r="Z705" i="1" s="1"/>
  <c r="Y706" i="1"/>
  <c r="Y716" i="1"/>
  <c r="X724" i="1"/>
  <c r="Z724" i="1" s="1"/>
  <c r="Y725" i="1"/>
  <c r="H728" i="1"/>
  <c r="Y738" i="1"/>
  <c r="H741" i="1"/>
  <c r="X749" i="1"/>
  <c r="Z749" i="1" s="1"/>
  <c r="Y750" i="1"/>
  <c r="H753" i="1"/>
  <c r="X761" i="1"/>
  <c r="Z761" i="1" s="1"/>
  <c r="Y762" i="1"/>
  <c r="H765" i="1"/>
  <c r="O702" i="1"/>
  <c r="H708" i="1"/>
  <c r="Y715" i="1"/>
  <c r="H718" i="1"/>
  <c r="O721" i="1"/>
  <c r="H727" i="1"/>
  <c r="O733" i="1"/>
  <c r="Y735" i="1"/>
  <c r="Y736" i="1"/>
  <c r="Y737" i="1"/>
  <c r="H740" i="1"/>
  <c r="O746" i="1"/>
  <c r="H752" i="1"/>
  <c r="O758" i="1"/>
  <c r="H764" i="1"/>
  <c r="O771" i="1"/>
  <c r="O772" i="1"/>
  <c r="X774" i="1"/>
  <c r="Z774" i="1" s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H800" i="1"/>
  <c r="O701" i="1"/>
  <c r="O720" i="1"/>
  <c r="O731" i="1"/>
  <c r="O744" i="1"/>
  <c r="O756" i="1"/>
  <c r="O768" i="1"/>
  <c r="O769" i="1"/>
  <c r="O700" i="1"/>
  <c r="H705" i="1"/>
  <c r="X711" i="1"/>
  <c r="Z711" i="1" s="1"/>
  <c r="H724" i="1"/>
  <c r="O730" i="1"/>
  <c r="X732" i="1"/>
  <c r="Z732" i="1" s="1"/>
  <c r="O743" i="1"/>
  <c r="X745" i="1"/>
  <c r="Z745" i="1" s="1"/>
  <c r="H749" i="1"/>
  <c r="O755" i="1"/>
  <c r="X757" i="1"/>
  <c r="Z757" i="1" s="1"/>
  <c r="H761" i="1"/>
  <c r="O767" i="1"/>
  <c r="X770" i="1"/>
  <c r="Z770" i="1" s="1"/>
  <c r="H775" i="1"/>
  <c r="U775" i="1" s="1"/>
  <c r="W775" i="1" s="1"/>
  <c r="H776" i="1"/>
  <c r="U776" i="1" s="1"/>
  <c r="W776" i="1" s="1"/>
  <c r="H777" i="1"/>
  <c r="U777" i="1" s="1"/>
  <c r="W777" i="1" s="1"/>
  <c r="H778" i="1"/>
  <c r="U778" i="1" s="1"/>
  <c r="W778" i="1" s="1"/>
  <c r="H779" i="1"/>
  <c r="U779" i="1" s="1"/>
  <c r="W779" i="1" s="1"/>
  <c r="H780" i="1"/>
  <c r="U780" i="1" s="1"/>
  <c r="W780" i="1" s="1"/>
  <c r="H781" i="1"/>
  <c r="U781" i="1" s="1"/>
  <c r="W781" i="1" s="1"/>
  <c r="H782" i="1"/>
  <c r="U782" i="1" s="1"/>
  <c r="W782" i="1" s="1"/>
  <c r="H783" i="1"/>
  <c r="U783" i="1" s="1"/>
  <c r="W783" i="1" s="1"/>
  <c r="H784" i="1"/>
  <c r="U784" i="1" s="1"/>
  <c r="W784" i="1" s="1"/>
  <c r="H785" i="1"/>
  <c r="U785" i="1" s="1"/>
  <c r="W785" i="1" s="1"/>
  <c r="H786" i="1"/>
  <c r="U786" i="1" s="1"/>
  <c r="W786" i="1" s="1"/>
  <c r="H787" i="1"/>
  <c r="U787" i="1" s="1"/>
  <c r="W787" i="1" s="1"/>
  <c r="H788" i="1"/>
  <c r="U788" i="1" s="1"/>
  <c r="W788" i="1" s="1"/>
  <c r="H789" i="1"/>
  <c r="U789" i="1" s="1"/>
  <c r="W789" i="1" s="1"/>
  <c r="H790" i="1"/>
  <c r="U790" i="1" s="1"/>
  <c r="W790" i="1" s="1"/>
  <c r="H791" i="1"/>
  <c r="U791" i="1" s="1"/>
  <c r="W791" i="1" s="1"/>
  <c r="H792" i="1"/>
  <c r="U792" i="1" s="1"/>
  <c r="W792" i="1" s="1"/>
  <c r="H793" i="1"/>
  <c r="U793" i="1" s="1"/>
  <c r="W793" i="1" s="1"/>
  <c r="H794" i="1"/>
  <c r="U794" i="1" s="1"/>
  <c r="W794" i="1" s="1"/>
  <c r="H795" i="1"/>
  <c r="U795" i="1" s="1"/>
  <c r="W795" i="1" s="1"/>
  <c r="H796" i="1"/>
  <c r="U796" i="1" s="1"/>
  <c r="W796" i="1" s="1"/>
  <c r="H797" i="1"/>
  <c r="U797" i="1" s="1"/>
  <c r="W797" i="1" s="1"/>
  <c r="H798" i="1"/>
  <c r="U798" i="1" s="1"/>
  <c r="W798" i="1" s="1"/>
  <c r="H799" i="1"/>
  <c r="O698" i="1"/>
  <c r="X700" i="1"/>
  <c r="Z700" i="1" s="1"/>
  <c r="O708" i="1"/>
  <c r="X709" i="1"/>
  <c r="Z709" i="1" s="1"/>
  <c r="O718" i="1"/>
  <c r="X719" i="1"/>
  <c r="Z719" i="1" s="1"/>
  <c r="O728" i="1"/>
  <c r="X730" i="1"/>
  <c r="Z730" i="1" s="1"/>
  <c r="O741" i="1"/>
  <c r="X743" i="1"/>
  <c r="Z743" i="1" s="1"/>
  <c r="O753" i="1"/>
  <c r="X755" i="1"/>
  <c r="Z755" i="1" s="1"/>
  <c r="O765" i="1"/>
  <c r="X767" i="1"/>
  <c r="Z767" i="1" s="1"/>
  <c r="O696" i="1"/>
  <c r="X699" i="1"/>
  <c r="Z699" i="1" s="1"/>
  <c r="O727" i="1"/>
  <c r="X729" i="1"/>
  <c r="Z729" i="1" s="1"/>
  <c r="O740" i="1"/>
  <c r="X742" i="1"/>
  <c r="Z742" i="1" s="1"/>
  <c r="O752" i="1"/>
  <c r="X754" i="1"/>
  <c r="Z754" i="1" s="1"/>
  <c r="O764" i="1"/>
  <c r="X766" i="1"/>
  <c r="Z766" i="1" s="1"/>
  <c r="O800" i="1"/>
  <c r="O707" i="1"/>
  <c r="O717" i="1"/>
  <c r="O726" i="1"/>
  <c r="O739" i="1"/>
  <c r="O751" i="1"/>
  <c r="O763" i="1"/>
  <c r="O799" i="1"/>
  <c r="W906" i="1"/>
  <c r="M906" i="1"/>
  <c r="L906" i="1"/>
  <c r="K906" i="1"/>
  <c r="J906" i="1"/>
  <c r="I906" i="1"/>
  <c r="M905" i="1"/>
  <c r="L905" i="1"/>
  <c r="K905" i="1"/>
  <c r="J905" i="1"/>
  <c r="I905" i="1"/>
  <c r="M904" i="1"/>
  <c r="L904" i="1"/>
  <c r="K904" i="1"/>
  <c r="J904" i="1"/>
  <c r="I904" i="1"/>
  <c r="M903" i="1"/>
  <c r="L903" i="1"/>
  <c r="K903" i="1"/>
  <c r="J903" i="1"/>
  <c r="I903" i="1"/>
  <c r="M902" i="1"/>
  <c r="L902" i="1"/>
  <c r="K902" i="1"/>
  <c r="J902" i="1"/>
  <c r="I902" i="1"/>
  <c r="M901" i="1"/>
  <c r="L901" i="1"/>
  <c r="K901" i="1"/>
  <c r="J901" i="1"/>
  <c r="I901" i="1"/>
  <c r="M900" i="1"/>
  <c r="L900" i="1"/>
  <c r="K900" i="1"/>
  <c r="J900" i="1"/>
  <c r="I900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M896" i="1"/>
  <c r="L896" i="1"/>
  <c r="K896" i="1"/>
  <c r="J896" i="1"/>
  <c r="I896" i="1"/>
  <c r="M895" i="1"/>
  <c r="L895" i="1"/>
  <c r="K895" i="1"/>
  <c r="J895" i="1"/>
  <c r="I895" i="1"/>
  <c r="M894" i="1"/>
  <c r="L894" i="1"/>
  <c r="K894" i="1"/>
  <c r="J894" i="1"/>
  <c r="I894" i="1"/>
  <c r="M893" i="1"/>
  <c r="L893" i="1"/>
  <c r="K893" i="1"/>
  <c r="J893" i="1"/>
  <c r="I893" i="1"/>
  <c r="M892" i="1"/>
  <c r="L892" i="1"/>
  <c r="K892" i="1"/>
  <c r="J892" i="1"/>
  <c r="I892" i="1"/>
  <c r="M891" i="1"/>
  <c r="L891" i="1"/>
  <c r="K891" i="1"/>
  <c r="J891" i="1"/>
  <c r="I891" i="1"/>
  <c r="M890" i="1"/>
  <c r="L890" i="1"/>
  <c r="K890" i="1"/>
  <c r="J890" i="1"/>
  <c r="I890" i="1"/>
  <c r="M889" i="1"/>
  <c r="L889" i="1"/>
  <c r="K889" i="1"/>
  <c r="J889" i="1"/>
  <c r="I889" i="1"/>
  <c r="M888" i="1"/>
  <c r="L888" i="1"/>
  <c r="K888" i="1"/>
  <c r="J888" i="1"/>
  <c r="I888" i="1"/>
  <c r="M887" i="1"/>
  <c r="L887" i="1"/>
  <c r="K887" i="1"/>
  <c r="J887" i="1"/>
  <c r="I887" i="1"/>
  <c r="M886" i="1"/>
  <c r="L886" i="1"/>
  <c r="K886" i="1"/>
  <c r="J886" i="1"/>
  <c r="I886" i="1"/>
  <c r="M885" i="1"/>
  <c r="L885" i="1"/>
  <c r="K885" i="1"/>
  <c r="J885" i="1"/>
  <c r="I885" i="1"/>
  <c r="M884" i="1"/>
  <c r="L884" i="1"/>
  <c r="K884" i="1"/>
  <c r="J884" i="1"/>
  <c r="I884" i="1"/>
  <c r="M883" i="1"/>
  <c r="L883" i="1"/>
  <c r="K883" i="1"/>
  <c r="J883" i="1"/>
  <c r="I883" i="1"/>
  <c r="H883" i="1" s="1"/>
  <c r="U883" i="1" s="1"/>
  <c r="W883" i="1" s="1"/>
  <c r="W882" i="1"/>
  <c r="M882" i="1"/>
  <c r="L882" i="1"/>
  <c r="K882" i="1"/>
  <c r="J882" i="1"/>
  <c r="I882" i="1"/>
  <c r="M881" i="1"/>
  <c r="L881" i="1"/>
  <c r="K881" i="1"/>
  <c r="J881" i="1"/>
  <c r="I881" i="1"/>
  <c r="W880" i="1"/>
  <c r="M880" i="1"/>
  <c r="L880" i="1"/>
  <c r="K880" i="1"/>
  <c r="J880" i="1"/>
  <c r="I880" i="1"/>
  <c r="M879" i="1"/>
  <c r="L879" i="1"/>
  <c r="K879" i="1"/>
  <c r="J879" i="1"/>
  <c r="I879" i="1"/>
  <c r="W878" i="1"/>
  <c r="M878" i="1"/>
  <c r="L878" i="1"/>
  <c r="K878" i="1"/>
  <c r="J878" i="1"/>
  <c r="I878" i="1"/>
  <c r="W877" i="1"/>
  <c r="M877" i="1"/>
  <c r="L877" i="1"/>
  <c r="K877" i="1"/>
  <c r="J877" i="1"/>
  <c r="I877" i="1"/>
  <c r="M876" i="1"/>
  <c r="L876" i="1"/>
  <c r="K876" i="1"/>
  <c r="J876" i="1"/>
  <c r="I876" i="1"/>
  <c r="W875" i="1"/>
  <c r="M875" i="1"/>
  <c r="L875" i="1"/>
  <c r="K875" i="1"/>
  <c r="J875" i="1"/>
  <c r="I875" i="1"/>
  <c r="W874" i="1"/>
  <c r="M874" i="1"/>
  <c r="L874" i="1"/>
  <c r="K874" i="1"/>
  <c r="J874" i="1"/>
  <c r="I874" i="1"/>
  <c r="W873" i="1"/>
  <c r="M873" i="1"/>
  <c r="L873" i="1"/>
  <c r="K873" i="1"/>
  <c r="J873" i="1"/>
  <c r="I873" i="1"/>
  <c r="W872" i="1"/>
  <c r="M872" i="1"/>
  <c r="L872" i="1"/>
  <c r="K872" i="1"/>
  <c r="J872" i="1"/>
  <c r="I872" i="1"/>
  <c r="W871" i="1"/>
  <c r="M871" i="1"/>
  <c r="L871" i="1"/>
  <c r="K871" i="1"/>
  <c r="J871" i="1"/>
  <c r="I871" i="1"/>
  <c r="W870" i="1"/>
  <c r="M870" i="1"/>
  <c r="L870" i="1"/>
  <c r="K870" i="1"/>
  <c r="J870" i="1"/>
  <c r="I870" i="1"/>
  <c r="W869" i="1"/>
  <c r="M869" i="1"/>
  <c r="L869" i="1"/>
  <c r="K869" i="1"/>
  <c r="J869" i="1"/>
  <c r="I869" i="1"/>
  <c r="W868" i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W864" i="1"/>
  <c r="M864" i="1"/>
  <c r="L864" i="1"/>
  <c r="K864" i="1"/>
  <c r="J864" i="1"/>
  <c r="I864" i="1"/>
  <c r="W863" i="1"/>
  <c r="M863" i="1"/>
  <c r="L863" i="1"/>
  <c r="K863" i="1"/>
  <c r="J863" i="1"/>
  <c r="I863" i="1"/>
  <c r="W862" i="1"/>
  <c r="M862" i="1"/>
  <c r="L862" i="1"/>
  <c r="K862" i="1"/>
  <c r="J862" i="1"/>
  <c r="I862" i="1"/>
  <c r="W861" i="1"/>
  <c r="M861" i="1"/>
  <c r="L861" i="1"/>
  <c r="K861" i="1"/>
  <c r="J861" i="1"/>
  <c r="I861" i="1"/>
  <c r="W860" i="1"/>
  <c r="M860" i="1"/>
  <c r="L860" i="1"/>
  <c r="K860" i="1"/>
  <c r="J860" i="1"/>
  <c r="I860" i="1"/>
  <c r="W859" i="1"/>
  <c r="M859" i="1"/>
  <c r="L859" i="1"/>
  <c r="K859" i="1"/>
  <c r="J859" i="1"/>
  <c r="I859" i="1"/>
  <c r="W858" i="1"/>
  <c r="M858" i="1"/>
  <c r="L858" i="1"/>
  <c r="K858" i="1"/>
  <c r="J858" i="1"/>
  <c r="I858" i="1"/>
  <c r="W857" i="1"/>
  <c r="M857" i="1"/>
  <c r="L857" i="1"/>
  <c r="K857" i="1"/>
  <c r="J857" i="1"/>
  <c r="I857" i="1"/>
  <c r="W856" i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M845" i="1"/>
  <c r="L845" i="1"/>
  <c r="K845" i="1"/>
  <c r="J845" i="1"/>
  <c r="I845" i="1"/>
  <c r="M844" i="1"/>
  <c r="L844" i="1"/>
  <c r="K844" i="1"/>
  <c r="J844" i="1"/>
  <c r="I844" i="1"/>
  <c r="W843" i="1"/>
  <c r="M843" i="1"/>
  <c r="L843" i="1"/>
  <c r="J843" i="1"/>
  <c r="I843" i="1"/>
  <c r="W842" i="1"/>
  <c r="M842" i="1"/>
  <c r="L842" i="1"/>
  <c r="K842" i="1"/>
  <c r="J842" i="1"/>
  <c r="I842" i="1"/>
  <c r="W841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W831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J829" i="1"/>
  <c r="I829" i="1"/>
  <c r="W828" i="1"/>
  <c r="M828" i="1"/>
  <c r="L828" i="1"/>
  <c r="K828" i="1"/>
  <c r="J828" i="1"/>
  <c r="I828" i="1"/>
  <c r="W827" i="1"/>
  <c r="M827" i="1"/>
  <c r="L827" i="1"/>
  <c r="J827" i="1"/>
  <c r="I827" i="1"/>
  <c r="W826" i="1"/>
  <c r="M826" i="1"/>
  <c r="L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J823" i="1"/>
  <c r="I823" i="1"/>
  <c r="U822" i="1"/>
  <c r="W822" i="1" s="1"/>
  <c r="M822" i="1"/>
  <c r="L822" i="1"/>
  <c r="K822" i="1"/>
  <c r="J822" i="1"/>
  <c r="I822" i="1"/>
  <c r="M821" i="1"/>
  <c r="L821" i="1"/>
  <c r="K821" i="1"/>
  <c r="J821" i="1"/>
  <c r="I821" i="1"/>
  <c r="W820" i="1"/>
  <c r="M820" i="1"/>
  <c r="L820" i="1"/>
  <c r="J820" i="1"/>
  <c r="I820" i="1"/>
  <c r="W819" i="1"/>
  <c r="M819" i="1"/>
  <c r="L819" i="1"/>
  <c r="K819" i="1"/>
  <c r="J819" i="1"/>
  <c r="I819" i="1"/>
  <c r="W817" i="1"/>
  <c r="M817" i="1"/>
  <c r="L817" i="1"/>
  <c r="K817" i="1"/>
  <c r="J817" i="1"/>
  <c r="I817" i="1"/>
  <c r="W816" i="1"/>
  <c r="M816" i="1"/>
  <c r="L816" i="1"/>
  <c r="J816" i="1"/>
  <c r="I816" i="1"/>
  <c r="W815" i="1"/>
  <c r="M815" i="1"/>
  <c r="L815" i="1"/>
  <c r="J815" i="1"/>
  <c r="I815" i="1"/>
  <c r="W814" i="1"/>
  <c r="M814" i="1"/>
  <c r="L814" i="1"/>
  <c r="K814" i="1"/>
  <c r="J814" i="1"/>
  <c r="I814" i="1"/>
  <c r="W813" i="1"/>
  <c r="M813" i="1"/>
  <c r="L813" i="1"/>
  <c r="K813" i="1"/>
  <c r="J813" i="1"/>
  <c r="I813" i="1"/>
  <c r="W812" i="1"/>
  <c r="M812" i="1"/>
  <c r="L812" i="1"/>
  <c r="K812" i="1"/>
  <c r="J812" i="1"/>
  <c r="I812" i="1"/>
  <c r="M811" i="1"/>
  <c r="L811" i="1"/>
  <c r="K811" i="1"/>
  <c r="J811" i="1"/>
  <c r="I811" i="1"/>
  <c r="W810" i="1"/>
  <c r="M810" i="1"/>
  <c r="L810" i="1"/>
  <c r="K810" i="1"/>
  <c r="J810" i="1"/>
  <c r="I810" i="1"/>
  <c r="W809" i="1"/>
  <c r="M809" i="1"/>
  <c r="L809" i="1"/>
  <c r="K809" i="1"/>
  <c r="J809" i="1"/>
  <c r="I809" i="1"/>
  <c r="M808" i="1"/>
  <c r="L808" i="1"/>
  <c r="K808" i="1"/>
  <c r="J808" i="1"/>
  <c r="I808" i="1"/>
  <c r="W807" i="1"/>
  <c r="M807" i="1"/>
  <c r="L807" i="1"/>
  <c r="K807" i="1"/>
  <c r="J807" i="1"/>
  <c r="I807" i="1"/>
  <c r="W806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N804" i="1"/>
  <c r="M804" i="1"/>
  <c r="L804" i="1"/>
  <c r="K804" i="1"/>
  <c r="J804" i="1"/>
  <c r="I804" i="1"/>
  <c r="W803" i="1"/>
  <c r="K803" i="1"/>
  <c r="J803" i="1"/>
  <c r="Y803" i="1" s="1"/>
  <c r="I803" i="1"/>
  <c r="H803" i="1" s="1"/>
  <c r="W802" i="1"/>
  <c r="K802" i="1"/>
  <c r="J802" i="1"/>
  <c r="Y802" i="1" s="1"/>
  <c r="I802" i="1"/>
  <c r="H802" i="1" s="1"/>
  <c r="W801" i="1"/>
  <c r="K801" i="1"/>
  <c r="J801" i="1"/>
  <c r="Y801" i="1" s="1"/>
  <c r="I801" i="1"/>
  <c r="Z768" i="1" l="1"/>
  <c r="Y834" i="1"/>
  <c r="Y816" i="1"/>
  <c r="Y819" i="1"/>
  <c r="Y836" i="1"/>
  <c r="H881" i="1"/>
  <c r="U881" i="1" s="1"/>
  <c r="W881" i="1" s="1"/>
  <c r="Y890" i="1"/>
  <c r="Z736" i="1"/>
  <c r="Y894" i="1"/>
  <c r="H899" i="1"/>
  <c r="U899" i="1" s="1"/>
  <c r="W899" i="1" s="1"/>
  <c r="Y906" i="1"/>
  <c r="H849" i="1"/>
  <c r="O887" i="1"/>
  <c r="Y860" i="1"/>
  <c r="Y862" i="1"/>
  <c r="Y866" i="1"/>
  <c r="Y885" i="1"/>
  <c r="Y897" i="1"/>
  <c r="Y814" i="1"/>
  <c r="Y889" i="1"/>
  <c r="Y901" i="1"/>
  <c r="Z737" i="1"/>
  <c r="Y820" i="1"/>
  <c r="H829" i="1"/>
  <c r="H815" i="1"/>
  <c r="H825" i="1"/>
  <c r="X836" i="1"/>
  <c r="Z836" i="1" s="1"/>
  <c r="Y804" i="1"/>
  <c r="Y810" i="1"/>
  <c r="Y845" i="1"/>
  <c r="Y849" i="1"/>
  <c r="Y867" i="1"/>
  <c r="H831" i="1"/>
  <c r="H839" i="1"/>
  <c r="Z791" i="1"/>
  <c r="Z779" i="1"/>
  <c r="Y868" i="1"/>
  <c r="H819" i="1"/>
  <c r="X822" i="1"/>
  <c r="Z822" i="1" s="1"/>
  <c r="H879" i="1"/>
  <c r="U879" i="1" s="1"/>
  <c r="W879" i="1" s="1"/>
  <c r="Z795" i="1"/>
  <c r="Z783" i="1"/>
  <c r="O802" i="1"/>
  <c r="Y851" i="1"/>
  <c r="Z713" i="1"/>
  <c r="X809" i="1"/>
  <c r="Z809" i="1" s="1"/>
  <c r="H811" i="1"/>
  <c r="U811" i="1" s="1"/>
  <c r="W811" i="1" s="1"/>
  <c r="Y829" i="1"/>
  <c r="Y839" i="1"/>
  <c r="Y841" i="1"/>
  <c r="H869" i="1"/>
  <c r="H873" i="1"/>
  <c r="Y831" i="1"/>
  <c r="Y833" i="1"/>
  <c r="X839" i="1"/>
  <c r="Y815" i="1"/>
  <c r="Y827" i="1"/>
  <c r="H886" i="1"/>
  <c r="U886" i="1" s="1"/>
  <c r="W886" i="1" s="1"/>
  <c r="X889" i="1"/>
  <c r="H898" i="1"/>
  <c r="U898" i="1" s="1"/>
  <c r="W898" i="1" s="1"/>
  <c r="Z790" i="1"/>
  <c r="O810" i="1"/>
  <c r="O868" i="1"/>
  <c r="Y858" i="1"/>
  <c r="Y864" i="1"/>
  <c r="Z787" i="1"/>
  <c r="Z775" i="1"/>
  <c r="H826" i="1"/>
  <c r="H845" i="1"/>
  <c r="U845" i="1" s="1"/>
  <c r="W845" i="1" s="1"/>
  <c r="X851" i="1"/>
  <c r="Z851" i="1" s="1"/>
  <c r="H853" i="1"/>
  <c r="X878" i="1"/>
  <c r="Z878" i="1" s="1"/>
  <c r="O885" i="1"/>
  <c r="O897" i="1"/>
  <c r="X820" i="1"/>
  <c r="Z820" i="1" s="1"/>
  <c r="Y826" i="1"/>
  <c r="O815" i="1"/>
  <c r="Y874" i="1"/>
  <c r="O883" i="1"/>
  <c r="H843" i="1"/>
  <c r="H865" i="1"/>
  <c r="X869" i="1"/>
  <c r="Z869" i="1" s="1"/>
  <c r="O871" i="1"/>
  <c r="Y879" i="1"/>
  <c r="Y900" i="1"/>
  <c r="O905" i="1"/>
  <c r="Z794" i="1"/>
  <c r="Z782" i="1"/>
  <c r="O801" i="1"/>
  <c r="Y871" i="1"/>
  <c r="Y873" i="1"/>
  <c r="Y807" i="1"/>
  <c r="X853" i="1"/>
  <c r="Z853" i="1" s="1"/>
  <c r="Y881" i="1"/>
  <c r="X804" i="1"/>
  <c r="Z804" i="1" s="1"/>
  <c r="H810" i="1"/>
  <c r="H812" i="1"/>
  <c r="X814" i="1"/>
  <c r="Z814" i="1" s="1"/>
  <c r="H816" i="1"/>
  <c r="X832" i="1"/>
  <c r="Z832" i="1" s="1"/>
  <c r="Y850" i="1"/>
  <c r="Y852" i="1"/>
  <c r="H860" i="1"/>
  <c r="H868" i="1"/>
  <c r="X896" i="1"/>
  <c r="Z798" i="1"/>
  <c r="Z796" i="1"/>
  <c r="Z784" i="1"/>
  <c r="Z786" i="1"/>
  <c r="X801" i="1"/>
  <c r="Z801" i="1" s="1"/>
  <c r="X812" i="1"/>
  <c r="Z812" i="1" s="1"/>
  <c r="Y842" i="1"/>
  <c r="O852" i="1"/>
  <c r="H857" i="1"/>
  <c r="H887" i="1"/>
  <c r="U887" i="1" s="1"/>
  <c r="W887" i="1" s="1"/>
  <c r="H905" i="1"/>
  <c r="U905" i="1" s="1"/>
  <c r="W905" i="1" s="1"/>
  <c r="O811" i="1"/>
  <c r="O849" i="1"/>
  <c r="Y865" i="1"/>
  <c r="Z793" i="1"/>
  <c r="Z781" i="1"/>
  <c r="O820" i="1"/>
  <c r="O899" i="1"/>
  <c r="O901" i="1"/>
  <c r="Z792" i="1"/>
  <c r="Z780" i="1"/>
  <c r="H806" i="1"/>
  <c r="X808" i="1"/>
  <c r="Z808" i="1" s="1"/>
  <c r="O813" i="1"/>
  <c r="X847" i="1"/>
  <c r="Z847" i="1" s="1"/>
  <c r="O877" i="1"/>
  <c r="H894" i="1"/>
  <c r="U894" i="1" s="1"/>
  <c r="W894" i="1" s="1"/>
  <c r="H903" i="1"/>
  <c r="U903" i="1" s="1"/>
  <c r="W903" i="1" s="1"/>
  <c r="Y808" i="1"/>
  <c r="Y837" i="1"/>
  <c r="Z778" i="1"/>
  <c r="H801" i="1"/>
  <c r="X802" i="1"/>
  <c r="Z802" i="1" s="1"/>
  <c r="Y877" i="1"/>
  <c r="X887" i="1"/>
  <c r="H892" i="1"/>
  <c r="U892" i="1" s="1"/>
  <c r="W892" i="1" s="1"/>
  <c r="Z789" i="1"/>
  <c r="Z777" i="1"/>
  <c r="X810" i="1"/>
  <c r="Z810" i="1" s="1"/>
  <c r="X834" i="1"/>
  <c r="Z834" i="1" s="1"/>
  <c r="X883" i="1"/>
  <c r="Z883" i="1" s="1"/>
  <c r="Z788" i="1"/>
  <c r="Z776" i="1"/>
  <c r="O821" i="1"/>
  <c r="O855" i="1"/>
  <c r="Y880" i="1"/>
  <c r="X884" i="1"/>
  <c r="O893" i="1"/>
  <c r="O906" i="1"/>
  <c r="Y812" i="1"/>
  <c r="H821" i="1"/>
  <c r="U821" i="1" s="1"/>
  <c r="W821" i="1" s="1"/>
  <c r="Y828" i="1"/>
  <c r="Y855" i="1"/>
  <c r="Y857" i="1"/>
  <c r="H863" i="1"/>
  <c r="X876" i="1"/>
  <c r="Y893" i="1"/>
  <c r="X895" i="1"/>
  <c r="X899" i="1"/>
  <c r="H904" i="1"/>
  <c r="U904" i="1" s="1"/>
  <c r="W904" i="1" s="1"/>
  <c r="H807" i="1"/>
  <c r="H842" i="1"/>
  <c r="H852" i="1"/>
  <c r="Y876" i="1"/>
  <c r="H891" i="1"/>
  <c r="U891" i="1" s="1"/>
  <c r="W891" i="1" s="1"/>
  <c r="Z797" i="1"/>
  <c r="Z785" i="1"/>
  <c r="O829" i="1"/>
  <c r="O817" i="1"/>
  <c r="H823" i="1"/>
  <c r="X825" i="1"/>
  <c r="Z825" i="1" s="1"/>
  <c r="Y806" i="1"/>
  <c r="O814" i="1"/>
  <c r="X815" i="1"/>
  <c r="Z815" i="1" s="1"/>
  <c r="X816" i="1"/>
  <c r="Z816" i="1" s="1"/>
  <c r="Y821" i="1"/>
  <c r="Y824" i="1"/>
  <c r="O828" i="1"/>
  <c r="Y830" i="1"/>
  <c r="Y846" i="1"/>
  <c r="X852" i="1"/>
  <c r="Z852" i="1" s="1"/>
  <c r="H855" i="1"/>
  <c r="X855" i="1"/>
  <c r="Z855" i="1" s="1"/>
  <c r="X860" i="1"/>
  <c r="Z860" i="1" s="1"/>
  <c r="Y863" i="1"/>
  <c r="O864" i="1"/>
  <c r="X868" i="1"/>
  <c r="Z868" i="1" s="1"/>
  <c r="H871" i="1"/>
  <c r="X871" i="1"/>
  <c r="Z871" i="1" s="1"/>
  <c r="O881" i="1"/>
  <c r="H889" i="1"/>
  <c r="U889" i="1" s="1"/>
  <c r="W889" i="1" s="1"/>
  <c r="Y891" i="1"/>
  <c r="O892" i="1"/>
  <c r="X894" i="1"/>
  <c r="O898" i="1"/>
  <c r="H901" i="1"/>
  <c r="U901" i="1" s="1"/>
  <c r="W901" i="1" s="1"/>
  <c r="X901" i="1"/>
  <c r="Y903" i="1"/>
  <c r="Y843" i="1"/>
  <c r="H890" i="1"/>
  <c r="U890" i="1" s="1"/>
  <c r="W890" i="1" s="1"/>
  <c r="O856" i="1"/>
  <c r="O902" i="1"/>
  <c r="H902" i="1"/>
  <c r="U902" i="1" s="1"/>
  <c r="W902" i="1" s="1"/>
  <c r="Y805" i="1"/>
  <c r="Y809" i="1"/>
  <c r="X811" i="1"/>
  <c r="Y822" i="1"/>
  <c r="Y823" i="1"/>
  <c r="X829" i="1"/>
  <c r="Z829" i="1" s="1"/>
  <c r="X831" i="1"/>
  <c r="Z831" i="1" s="1"/>
  <c r="O832" i="1"/>
  <c r="O834" i="1"/>
  <c r="Y838" i="1"/>
  <c r="H847" i="1"/>
  <c r="Y859" i="1"/>
  <c r="X861" i="1"/>
  <c r="Z861" i="1" s="1"/>
  <c r="X863" i="1"/>
  <c r="Z863" i="1" s="1"/>
  <c r="O865" i="1"/>
  <c r="Y872" i="1"/>
  <c r="Y875" i="1"/>
  <c r="H878" i="1"/>
  <c r="Y883" i="1"/>
  <c r="Y887" i="1"/>
  <c r="O888" i="1"/>
  <c r="X891" i="1"/>
  <c r="H895" i="1"/>
  <c r="U895" i="1" s="1"/>
  <c r="W895" i="1" s="1"/>
  <c r="Y896" i="1"/>
  <c r="Y899" i="1"/>
  <c r="O900" i="1"/>
  <c r="X904" i="1"/>
  <c r="Y905" i="1"/>
  <c r="Y832" i="1"/>
  <c r="H808" i="1"/>
  <c r="O807" i="1"/>
  <c r="Y811" i="1"/>
  <c r="O816" i="1"/>
  <c r="O836" i="1"/>
  <c r="O840" i="1"/>
  <c r="X842" i="1"/>
  <c r="Z842" i="1" s="1"/>
  <c r="Y844" i="1"/>
  <c r="Y848" i="1"/>
  <c r="Y854" i="1"/>
  <c r="O859" i="1"/>
  <c r="Y861" i="1"/>
  <c r="Y870" i="1"/>
  <c r="O875" i="1"/>
  <c r="Y878" i="1"/>
  <c r="Y882" i="1"/>
  <c r="H884" i="1"/>
  <c r="U884" i="1" s="1"/>
  <c r="W884" i="1" s="1"/>
  <c r="H888" i="1"/>
  <c r="U888" i="1" s="1"/>
  <c r="W888" i="1" s="1"/>
  <c r="X892" i="1"/>
  <c r="O895" i="1"/>
  <c r="X898" i="1"/>
  <c r="H900" i="1"/>
  <c r="U900" i="1" s="1"/>
  <c r="W900" i="1" s="1"/>
  <c r="Y904" i="1"/>
  <c r="O872" i="1"/>
  <c r="O890" i="1"/>
  <c r="X803" i="1"/>
  <c r="Z803" i="1" s="1"/>
  <c r="X806" i="1"/>
  <c r="Z806" i="1" s="1"/>
  <c r="H820" i="1"/>
  <c r="Y825" i="1"/>
  <c r="X830" i="1"/>
  <c r="Z830" i="1" s="1"/>
  <c r="O831" i="1"/>
  <c r="H832" i="1"/>
  <c r="H834" i="1"/>
  <c r="H838" i="1"/>
  <c r="Y840" i="1"/>
  <c r="Y847" i="1"/>
  <c r="O848" i="1"/>
  <c r="Y853" i="1"/>
  <c r="Y869" i="1"/>
  <c r="X881" i="1"/>
  <c r="Y892" i="1"/>
  <c r="Y895" i="1"/>
  <c r="H896" i="1"/>
  <c r="U896" i="1" s="1"/>
  <c r="W896" i="1" s="1"/>
  <c r="Y898" i="1"/>
  <c r="O903" i="1"/>
  <c r="O904" i="1"/>
  <c r="X805" i="1"/>
  <c r="Z805" i="1" s="1"/>
  <c r="H805" i="1"/>
  <c r="H827" i="1"/>
  <c r="X827" i="1"/>
  <c r="Z827" i="1" s="1"/>
  <c r="X835" i="1"/>
  <c r="Z835" i="1" s="1"/>
  <c r="H835" i="1"/>
  <c r="H844" i="1"/>
  <c r="U844" i="1" s="1"/>
  <c r="W844" i="1" s="1"/>
  <c r="O844" i="1"/>
  <c r="O837" i="1"/>
  <c r="X850" i="1"/>
  <c r="Z850" i="1" s="1"/>
  <c r="H850" i="1"/>
  <c r="X866" i="1"/>
  <c r="Z866" i="1" s="1"/>
  <c r="H866" i="1"/>
  <c r="O803" i="1"/>
  <c r="O812" i="1"/>
  <c r="Y813" i="1"/>
  <c r="X819" i="1"/>
  <c r="Z819" i="1" s="1"/>
  <c r="X833" i="1"/>
  <c r="Z833" i="1" s="1"/>
  <c r="H833" i="1"/>
  <c r="O833" i="1"/>
  <c r="H836" i="1"/>
  <c r="Z839" i="1"/>
  <c r="X857" i="1"/>
  <c r="Z857" i="1" s="1"/>
  <c r="O858" i="1"/>
  <c r="X873" i="1"/>
  <c r="Z873" i="1" s="1"/>
  <c r="O874" i="1"/>
  <c r="X877" i="1"/>
  <c r="Z877" i="1" s="1"/>
  <c r="H877" i="1"/>
  <c r="H885" i="1"/>
  <c r="U885" i="1" s="1"/>
  <c r="W885" i="1" s="1"/>
  <c r="X885" i="1"/>
  <c r="O894" i="1"/>
  <c r="O896" i="1"/>
  <c r="X846" i="1"/>
  <c r="Z846" i="1" s="1"/>
  <c r="H846" i="1"/>
  <c r="O846" i="1"/>
  <c r="X856" i="1"/>
  <c r="Z856" i="1" s="1"/>
  <c r="H856" i="1"/>
  <c r="O838" i="1"/>
  <c r="X870" i="1"/>
  <c r="Z870" i="1" s="1"/>
  <c r="H870" i="1"/>
  <c r="O870" i="1"/>
  <c r="O805" i="1"/>
  <c r="O806" i="1"/>
  <c r="O819" i="1"/>
  <c r="O825" i="1"/>
  <c r="O826" i="1"/>
  <c r="X837" i="1"/>
  <c r="Z837" i="1" s="1"/>
  <c r="H837" i="1"/>
  <c r="X838" i="1"/>
  <c r="Z838" i="1" s="1"/>
  <c r="O842" i="1"/>
  <c r="O843" i="1"/>
  <c r="X844" i="1"/>
  <c r="O845" i="1"/>
  <c r="X848" i="1"/>
  <c r="Z848" i="1" s="1"/>
  <c r="H848" i="1"/>
  <c r="O857" i="1"/>
  <c r="O861" i="1"/>
  <c r="X864" i="1"/>
  <c r="Z864" i="1" s="1"/>
  <c r="H864" i="1"/>
  <c r="X867" i="1"/>
  <c r="Z867" i="1" s="1"/>
  <c r="H867" i="1"/>
  <c r="O873" i="1"/>
  <c r="O879" i="1"/>
  <c r="X882" i="1"/>
  <c r="Z882" i="1" s="1"/>
  <c r="H882" i="1"/>
  <c r="Y884" i="1"/>
  <c r="X886" i="1"/>
  <c r="X906" i="1"/>
  <c r="Z906" i="1" s="1"/>
  <c r="H906" i="1"/>
  <c r="X862" i="1"/>
  <c r="Z862" i="1" s="1"/>
  <c r="H862" i="1"/>
  <c r="O862" i="1"/>
  <c r="O853" i="1"/>
  <c r="X872" i="1"/>
  <c r="Z872" i="1" s="1"/>
  <c r="H872" i="1"/>
  <c r="X813" i="1"/>
  <c r="Z813" i="1" s="1"/>
  <c r="H813" i="1"/>
  <c r="X854" i="1"/>
  <c r="Z854" i="1" s="1"/>
  <c r="H854" i="1"/>
  <c r="O854" i="1"/>
  <c r="H804" i="1"/>
  <c r="O804" i="1"/>
  <c r="O809" i="1"/>
  <c r="H822" i="1"/>
  <c r="X823" i="1"/>
  <c r="Z823" i="1" s="1"/>
  <c r="X828" i="1"/>
  <c r="Z828" i="1" s="1"/>
  <c r="O830" i="1"/>
  <c r="Y835" i="1"/>
  <c r="O839" i="1"/>
  <c r="H840" i="1"/>
  <c r="X840" i="1"/>
  <c r="Z840" i="1" s="1"/>
  <c r="O847" i="1"/>
  <c r="X858" i="1"/>
  <c r="Z858" i="1" s="1"/>
  <c r="H858" i="1"/>
  <c r="X859" i="1"/>
  <c r="Z859" i="1" s="1"/>
  <c r="O863" i="1"/>
  <c r="X874" i="1"/>
  <c r="Z874" i="1" s="1"/>
  <c r="H874" i="1"/>
  <c r="H876" i="1"/>
  <c r="U876" i="1" s="1"/>
  <c r="W876" i="1" s="1"/>
  <c r="O884" i="1"/>
  <c r="Y886" i="1"/>
  <c r="X888" i="1"/>
  <c r="O889" i="1"/>
  <c r="X902" i="1"/>
  <c r="X880" i="1"/>
  <c r="Z880" i="1" s="1"/>
  <c r="H880" i="1"/>
  <c r="O880" i="1"/>
  <c r="H817" i="1"/>
  <c r="X817" i="1"/>
  <c r="Z817" i="1" s="1"/>
  <c r="O869" i="1"/>
  <c r="X875" i="1"/>
  <c r="Z875" i="1" s="1"/>
  <c r="H875" i="1"/>
  <c r="O823" i="1"/>
  <c r="O827" i="1"/>
  <c r="X807" i="1"/>
  <c r="Z807" i="1" s="1"/>
  <c r="O808" i="1"/>
  <c r="Y817" i="1"/>
  <c r="X821" i="1"/>
  <c r="O822" i="1"/>
  <c r="X824" i="1"/>
  <c r="Z824" i="1" s="1"/>
  <c r="H824" i="1"/>
  <c r="O824" i="1"/>
  <c r="X826" i="1"/>
  <c r="Z826" i="1" s="1"/>
  <c r="H828" i="1"/>
  <c r="O835" i="1"/>
  <c r="X841" i="1"/>
  <c r="Z841" i="1" s="1"/>
  <c r="H841" i="1"/>
  <c r="O841" i="1"/>
  <c r="X843" i="1"/>
  <c r="Z843" i="1" s="1"/>
  <c r="X845" i="1"/>
  <c r="X849" i="1"/>
  <c r="Z849" i="1" s="1"/>
  <c r="O850" i="1"/>
  <c r="O851" i="1"/>
  <c r="Y856" i="1"/>
  <c r="O860" i="1"/>
  <c r="H861" i="1"/>
  <c r="X865" i="1"/>
  <c r="Z865" i="1" s="1"/>
  <c r="O866" i="1"/>
  <c r="O867" i="1"/>
  <c r="O876" i="1"/>
  <c r="O878" i="1"/>
  <c r="X879" i="1"/>
  <c r="O882" i="1"/>
  <c r="O886" i="1"/>
  <c r="Y888" i="1"/>
  <c r="X890" i="1"/>
  <c r="O891" i="1"/>
  <c r="H893" i="1"/>
  <c r="U893" i="1" s="1"/>
  <c r="W893" i="1" s="1"/>
  <c r="X893" i="1"/>
  <c r="H897" i="1"/>
  <c r="U897" i="1" s="1"/>
  <c r="W897" i="1" s="1"/>
  <c r="X897" i="1"/>
  <c r="X900" i="1"/>
  <c r="Y902" i="1"/>
  <c r="X903" i="1"/>
  <c r="X905" i="1"/>
  <c r="H809" i="1"/>
  <c r="H814" i="1"/>
  <c r="H830" i="1"/>
  <c r="H851" i="1"/>
  <c r="H859" i="1"/>
  <c r="Z821" i="1" l="1"/>
  <c r="Z881" i="1"/>
  <c r="Z891" i="1"/>
  <c r="Z888" i="1"/>
  <c r="Z899" i="1"/>
  <c r="Z879" i="1"/>
  <c r="Z884" i="1"/>
  <c r="Z890" i="1"/>
  <c r="Z845" i="1"/>
  <c r="Z886" i="1"/>
  <c r="Z811" i="1"/>
  <c r="Z889" i="1"/>
  <c r="Z896" i="1"/>
  <c r="Z876" i="1"/>
  <c r="Z898" i="1"/>
  <c r="Z887" i="1"/>
  <c r="Z903" i="1"/>
  <c r="Z894" i="1"/>
  <c r="Z905" i="1"/>
  <c r="Z892" i="1"/>
  <c r="Z901" i="1"/>
  <c r="Z904" i="1"/>
  <c r="Z902" i="1"/>
  <c r="Z895" i="1"/>
  <c r="Z900" i="1"/>
  <c r="Z897" i="1"/>
  <c r="Z893" i="1"/>
  <c r="Z885" i="1"/>
  <c r="Z844" i="1"/>
  <c r="W1012" i="1" l="1"/>
  <c r="M1012" i="1"/>
  <c r="L1012" i="1"/>
  <c r="K1012" i="1"/>
  <c r="J1012" i="1"/>
  <c r="I1012" i="1"/>
  <c r="M1011" i="1"/>
  <c r="L1011" i="1"/>
  <c r="K1011" i="1"/>
  <c r="J1011" i="1"/>
  <c r="I1011" i="1"/>
  <c r="W1010" i="1"/>
  <c r="M1010" i="1"/>
  <c r="L1010" i="1"/>
  <c r="K1010" i="1"/>
  <c r="J1010" i="1"/>
  <c r="I1010" i="1"/>
  <c r="M1009" i="1"/>
  <c r="L1009" i="1"/>
  <c r="K1009" i="1"/>
  <c r="J1009" i="1"/>
  <c r="I1009" i="1"/>
  <c r="M1008" i="1"/>
  <c r="L1008" i="1"/>
  <c r="K1008" i="1"/>
  <c r="J1008" i="1"/>
  <c r="I1008" i="1"/>
  <c r="M1007" i="1"/>
  <c r="L1007" i="1"/>
  <c r="K1007" i="1"/>
  <c r="J1007" i="1"/>
  <c r="I1007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M1003" i="1"/>
  <c r="L1003" i="1"/>
  <c r="K1003" i="1"/>
  <c r="J1003" i="1"/>
  <c r="I1003" i="1"/>
  <c r="M1002" i="1"/>
  <c r="L1002" i="1"/>
  <c r="K1002" i="1"/>
  <c r="J1002" i="1"/>
  <c r="I1002" i="1"/>
  <c r="M1001" i="1"/>
  <c r="L1001" i="1"/>
  <c r="K1001" i="1"/>
  <c r="J1001" i="1"/>
  <c r="I1001" i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M997" i="1"/>
  <c r="L997" i="1"/>
  <c r="K997" i="1"/>
  <c r="J997" i="1"/>
  <c r="I997" i="1"/>
  <c r="M996" i="1"/>
  <c r="L996" i="1"/>
  <c r="K996" i="1"/>
  <c r="J996" i="1"/>
  <c r="I996" i="1"/>
  <c r="M995" i="1"/>
  <c r="L995" i="1"/>
  <c r="K995" i="1"/>
  <c r="J995" i="1"/>
  <c r="I995" i="1"/>
  <c r="M994" i="1"/>
  <c r="L994" i="1"/>
  <c r="K994" i="1"/>
  <c r="J994" i="1"/>
  <c r="I994" i="1"/>
  <c r="M993" i="1"/>
  <c r="L993" i="1"/>
  <c r="K993" i="1"/>
  <c r="J993" i="1"/>
  <c r="I993" i="1"/>
  <c r="M992" i="1"/>
  <c r="L992" i="1"/>
  <c r="K992" i="1"/>
  <c r="J992" i="1"/>
  <c r="I992" i="1"/>
  <c r="M991" i="1"/>
  <c r="L991" i="1"/>
  <c r="K991" i="1"/>
  <c r="J991" i="1"/>
  <c r="I991" i="1"/>
  <c r="M990" i="1"/>
  <c r="L990" i="1"/>
  <c r="K990" i="1"/>
  <c r="J990" i="1"/>
  <c r="I990" i="1"/>
  <c r="X990" i="1" s="1"/>
  <c r="M989" i="1"/>
  <c r="L989" i="1"/>
  <c r="K989" i="1"/>
  <c r="J989" i="1"/>
  <c r="I989" i="1"/>
  <c r="W988" i="1"/>
  <c r="M988" i="1"/>
  <c r="L988" i="1"/>
  <c r="K988" i="1"/>
  <c r="J988" i="1"/>
  <c r="I988" i="1"/>
  <c r="M987" i="1"/>
  <c r="L987" i="1"/>
  <c r="K987" i="1"/>
  <c r="J987" i="1"/>
  <c r="I987" i="1"/>
  <c r="W986" i="1"/>
  <c r="M986" i="1"/>
  <c r="L986" i="1"/>
  <c r="K986" i="1"/>
  <c r="J986" i="1"/>
  <c r="I986" i="1"/>
  <c r="W985" i="1"/>
  <c r="M985" i="1"/>
  <c r="L985" i="1"/>
  <c r="K985" i="1"/>
  <c r="J985" i="1"/>
  <c r="I985" i="1"/>
  <c r="W984" i="1"/>
  <c r="M984" i="1"/>
  <c r="L984" i="1"/>
  <c r="K984" i="1"/>
  <c r="J984" i="1"/>
  <c r="I984" i="1"/>
  <c r="W983" i="1"/>
  <c r="M983" i="1"/>
  <c r="L983" i="1"/>
  <c r="K983" i="1"/>
  <c r="J983" i="1"/>
  <c r="I983" i="1"/>
  <c r="M982" i="1"/>
  <c r="L982" i="1"/>
  <c r="K982" i="1"/>
  <c r="J982" i="1"/>
  <c r="I982" i="1"/>
  <c r="W981" i="1"/>
  <c r="M981" i="1"/>
  <c r="L981" i="1"/>
  <c r="K981" i="1"/>
  <c r="J981" i="1"/>
  <c r="I981" i="1"/>
  <c r="W980" i="1"/>
  <c r="M980" i="1"/>
  <c r="L980" i="1"/>
  <c r="K980" i="1"/>
  <c r="J980" i="1"/>
  <c r="I980" i="1"/>
  <c r="W979" i="1"/>
  <c r="M979" i="1"/>
  <c r="L979" i="1"/>
  <c r="K979" i="1"/>
  <c r="J979" i="1"/>
  <c r="I979" i="1"/>
  <c r="W978" i="1"/>
  <c r="M978" i="1"/>
  <c r="L978" i="1"/>
  <c r="K978" i="1"/>
  <c r="J978" i="1"/>
  <c r="I978" i="1"/>
  <c r="W977" i="1"/>
  <c r="M977" i="1"/>
  <c r="L977" i="1"/>
  <c r="K977" i="1"/>
  <c r="J977" i="1"/>
  <c r="I977" i="1"/>
  <c r="W976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H974" i="1"/>
  <c r="W973" i="1"/>
  <c r="M973" i="1"/>
  <c r="L973" i="1"/>
  <c r="K973" i="1"/>
  <c r="J973" i="1"/>
  <c r="I973" i="1"/>
  <c r="W972" i="1"/>
  <c r="M972" i="1"/>
  <c r="L972" i="1"/>
  <c r="K972" i="1"/>
  <c r="J972" i="1"/>
  <c r="I972" i="1"/>
  <c r="W971" i="1"/>
  <c r="M971" i="1"/>
  <c r="L971" i="1"/>
  <c r="K971" i="1"/>
  <c r="J971" i="1"/>
  <c r="I971" i="1"/>
  <c r="W970" i="1"/>
  <c r="M970" i="1"/>
  <c r="L970" i="1"/>
  <c r="K970" i="1"/>
  <c r="J970" i="1"/>
  <c r="I970" i="1"/>
  <c r="W969" i="1"/>
  <c r="M969" i="1"/>
  <c r="L969" i="1"/>
  <c r="K969" i="1"/>
  <c r="J969" i="1"/>
  <c r="I969" i="1"/>
  <c r="W968" i="1"/>
  <c r="M968" i="1"/>
  <c r="L968" i="1"/>
  <c r="K968" i="1"/>
  <c r="J968" i="1"/>
  <c r="I968" i="1"/>
  <c r="U967" i="1"/>
  <c r="W967" i="1" s="1"/>
  <c r="M967" i="1"/>
  <c r="L967" i="1"/>
  <c r="K967" i="1"/>
  <c r="J967" i="1"/>
  <c r="I967" i="1"/>
  <c r="W966" i="1"/>
  <c r="M966" i="1"/>
  <c r="L966" i="1"/>
  <c r="K966" i="1"/>
  <c r="J966" i="1"/>
  <c r="I966" i="1"/>
  <c r="W965" i="1"/>
  <c r="M965" i="1"/>
  <c r="L965" i="1"/>
  <c r="K965" i="1"/>
  <c r="J965" i="1"/>
  <c r="I965" i="1"/>
  <c r="W964" i="1"/>
  <c r="M964" i="1"/>
  <c r="L964" i="1"/>
  <c r="K964" i="1"/>
  <c r="J964" i="1"/>
  <c r="I964" i="1"/>
  <c r="U963" i="1"/>
  <c r="W963" i="1" s="1"/>
  <c r="M963" i="1"/>
  <c r="L963" i="1"/>
  <c r="K963" i="1"/>
  <c r="J963" i="1"/>
  <c r="I963" i="1"/>
  <c r="U962" i="1"/>
  <c r="W962" i="1" s="1"/>
  <c r="M962" i="1"/>
  <c r="L962" i="1"/>
  <c r="K962" i="1"/>
  <c r="J962" i="1"/>
  <c r="I962" i="1"/>
  <c r="W961" i="1"/>
  <c r="M961" i="1"/>
  <c r="L961" i="1"/>
  <c r="K961" i="1"/>
  <c r="J961" i="1"/>
  <c r="I961" i="1"/>
  <c r="U960" i="1"/>
  <c r="W960" i="1" s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U957" i="1"/>
  <c r="W957" i="1" s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U953" i="1"/>
  <c r="W953" i="1" s="1"/>
  <c r="M953" i="1"/>
  <c r="L953" i="1"/>
  <c r="K953" i="1"/>
  <c r="J953" i="1"/>
  <c r="I953" i="1"/>
  <c r="W952" i="1"/>
  <c r="M952" i="1"/>
  <c r="L952" i="1"/>
  <c r="K952" i="1"/>
  <c r="J952" i="1"/>
  <c r="I952" i="1"/>
  <c r="U951" i="1"/>
  <c r="W951" i="1" s="1"/>
  <c r="M951" i="1"/>
  <c r="L951" i="1"/>
  <c r="K951" i="1"/>
  <c r="J951" i="1"/>
  <c r="I951" i="1"/>
  <c r="M950" i="1"/>
  <c r="L950" i="1"/>
  <c r="K950" i="1"/>
  <c r="J950" i="1"/>
  <c r="I950" i="1"/>
  <c r="W949" i="1"/>
  <c r="M949" i="1"/>
  <c r="L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U946" i="1"/>
  <c r="W946" i="1" s="1"/>
  <c r="M946" i="1"/>
  <c r="L946" i="1"/>
  <c r="K946" i="1"/>
  <c r="J946" i="1"/>
  <c r="I946" i="1"/>
  <c r="U945" i="1"/>
  <c r="W945" i="1" s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U942" i="1"/>
  <c r="W942" i="1" s="1"/>
  <c r="M942" i="1"/>
  <c r="L942" i="1"/>
  <c r="K942" i="1"/>
  <c r="J942" i="1"/>
  <c r="I942" i="1"/>
  <c r="U941" i="1"/>
  <c r="W941" i="1" s="1"/>
  <c r="M941" i="1"/>
  <c r="L941" i="1"/>
  <c r="K941" i="1"/>
  <c r="J941" i="1"/>
  <c r="I941" i="1"/>
  <c r="U940" i="1"/>
  <c r="W940" i="1" s="1"/>
  <c r="M940" i="1"/>
  <c r="L940" i="1"/>
  <c r="K940" i="1"/>
  <c r="J940" i="1"/>
  <c r="I940" i="1"/>
  <c r="U939" i="1"/>
  <c r="W939" i="1" s="1"/>
  <c r="M939" i="1"/>
  <c r="L939" i="1"/>
  <c r="K939" i="1"/>
  <c r="J939" i="1"/>
  <c r="I939" i="1"/>
  <c r="U938" i="1"/>
  <c r="W938" i="1" s="1"/>
  <c r="M938" i="1"/>
  <c r="L938" i="1"/>
  <c r="K938" i="1"/>
  <c r="J938" i="1"/>
  <c r="I938" i="1"/>
  <c r="U937" i="1"/>
  <c r="W937" i="1" s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J935" i="1"/>
  <c r="I935" i="1"/>
  <c r="W934" i="1"/>
  <c r="M934" i="1"/>
  <c r="L934" i="1"/>
  <c r="K934" i="1"/>
  <c r="J934" i="1"/>
  <c r="I934" i="1"/>
  <c r="W933" i="1"/>
  <c r="M933" i="1"/>
  <c r="L933" i="1"/>
  <c r="J933" i="1"/>
  <c r="I933" i="1"/>
  <c r="W932" i="1"/>
  <c r="M932" i="1"/>
  <c r="L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J929" i="1"/>
  <c r="I929" i="1"/>
  <c r="U928" i="1"/>
  <c r="W928" i="1" s="1"/>
  <c r="M928" i="1"/>
  <c r="L928" i="1"/>
  <c r="K928" i="1"/>
  <c r="J928" i="1"/>
  <c r="I928" i="1"/>
  <c r="M927" i="1"/>
  <c r="L927" i="1"/>
  <c r="K927" i="1"/>
  <c r="J927" i="1"/>
  <c r="I927" i="1"/>
  <c r="W926" i="1"/>
  <c r="M926" i="1"/>
  <c r="L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W923" i="1"/>
  <c r="M923" i="1"/>
  <c r="L923" i="1"/>
  <c r="K923" i="1"/>
  <c r="J923" i="1"/>
  <c r="I923" i="1"/>
  <c r="U922" i="1"/>
  <c r="W922" i="1" s="1"/>
  <c r="M922" i="1"/>
  <c r="L922" i="1"/>
  <c r="J922" i="1"/>
  <c r="I922" i="1"/>
  <c r="W921" i="1"/>
  <c r="M921" i="1"/>
  <c r="L921" i="1"/>
  <c r="J921" i="1"/>
  <c r="I921" i="1"/>
  <c r="W920" i="1"/>
  <c r="M920" i="1"/>
  <c r="L920" i="1"/>
  <c r="K920" i="1"/>
  <c r="J920" i="1"/>
  <c r="I920" i="1"/>
  <c r="U919" i="1"/>
  <c r="W919" i="1" s="1"/>
  <c r="M919" i="1"/>
  <c r="L919" i="1"/>
  <c r="K919" i="1"/>
  <c r="J919" i="1"/>
  <c r="I919" i="1"/>
  <c r="U918" i="1"/>
  <c r="W918" i="1" s="1"/>
  <c r="M918" i="1"/>
  <c r="L918" i="1"/>
  <c r="K918" i="1"/>
  <c r="J918" i="1"/>
  <c r="I918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M914" i="1"/>
  <c r="L914" i="1"/>
  <c r="K914" i="1"/>
  <c r="J914" i="1"/>
  <c r="I914" i="1"/>
  <c r="W913" i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W910" i="1"/>
  <c r="N910" i="1"/>
  <c r="M910" i="1"/>
  <c r="L910" i="1"/>
  <c r="K910" i="1"/>
  <c r="J910" i="1"/>
  <c r="I910" i="1"/>
  <c r="W909" i="1"/>
  <c r="K909" i="1"/>
  <c r="J909" i="1"/>
  <c r="Y909" i="1" s="1"/>
  <c r="I909" i="1"/>
  <c r="W908" i="1"/>
  <c r="K908" i="1"/>
  <c r="J908" i="1"/>
  <c r="Y908" i="1" s="1"/>
  <c r="I908" i="1"/>
  <c r="X908" i="1" s="1"/>
  <c r="W907" i="1"/>
  <c r="K907" i="1"/>
  <c r="J907" i="1"/>
  <c r="Y907" i="1" s="1"/>
  <c r="I907" i="1"/>
  <c r="X973" i="1" l="1"/>
  <c r="X954" i="1"/>
  <c r="Z954" i="1" s="1"/>
  <c r="H966" i="1"/>
  <c r="X1011" i="1"/>
  <c r="Y990" i="1"/>
  <c r="H929" i="1"/>
  <c r="Y954" i="1"/>
  <c r="Y968" i="1"/>
  <c r="Y972" i="1"/>
  <c r="X976" i="1"/>
  <c r="Z976" i="1" s="1"/>
  <c r="Y984" i="1"/>
  <c r="X944" i="1"/>
  <c r="Z944" i="1" s="1"/>
  <c r="Y957" i="1"/>
  <c r="X966" i="1"/>
  <c r="Z966" i="1" s="1"/>
  <c r="Y967" i="1"/>
  <c r="Y971" i="1"/>
  <c r="X975" i="1"/>
  <c r="Z975" i="1" s="1"/>
  <c r="Y923" i="1"/>
  <c r="X960" i="1"/>
  <c r="Z960" i="1" s="1"/>
  <c r="Y980" i="1"/>
  <c r="H915" i="1"/>
  <c r="Y996" i="1"/>
  <c r="H971" i="1"/>
  <c r="O909" i="1"/>
  <c r="X915" i="1"/>
  <c r="Z915" i="1" s="1"/>
  <c r="H930" i="1"/>
  <c r="Y945" i="1"/>
  <c r="H984" i="1"/>
  <c r="Y948" i="1"/>
  <c r="X953" i="1"/>
  <c r="Z953" i="1" s="1"/>
  <c r="Y919" i="1"/>
  <c r="H939" i="1"/>
  <c r="Y946" i="1"/>
  <c r="Y953" i="1"/>
  <c r="X913" i="1"/>
  <c r="Z913" i="1" s="1"/>
  <c r="X918" i="1"/>
  <c r="Z918" i="1" s="1"/>
  <c r="X929" i="1"/>
  <c r="Z929" i="1" s="1"/>
  <c r="Y934" i="1"/>
  <c r="X937" i="1"/>
  <c r="Z937" i="1" s="1"/>
  <c r="H941" i="1"/>
  <c r="X952" i="1"/>
  <c r="Z952" i="1" s="1"/>
  <c r="Y914" i="1"/>
  <c r="H921" i="1"/>
  <c r="Y928" i="1"/>
  <c r="X942" i="1"/>
  <c r="Z942" i="1" s="1"/>
  <c r="H946" i="1"/>
  <c r="H954" i="1"/>
  <c r="Y977" i="1"/>
  <c r="X988" i="1"/>
  <c r="Z988" i="1" s="1"/>
  <c r="Y994" i="1"/>
  <c r="H920" i="1"/>
  <c r="Y940" i="1"/>
  <c r="Y944" i="1"/>
  <c r="X961" i="1"/>
  <c r="Z961" i="1" s="1"/>
  <c r="H965" i="1"/>
  <c r="Y970" i="1"/>
  <c r="H1012" i="1"/>
  <c r="H917" i="1"/>
  <c r="U917" i="1" s="1"/>
  <c r="W917" i="1" s="1"/>
  <c r="H927" i="1"/>
  <c r="U927" i="1" s="1"/>
  <c r="W927" i="1" s="1"/>
  <c r="Y911" i="1"/>
  <c r="H912" i="1"/>
  <c r="Y922" i="1"/>
  <c r="H956" i="1"/>
  <c r="H960" i="1"/>
  <c r="Y961" i="1"/>
  <c r="Y965" i="1"/>
  <c r="Y978" i="1"/>
  <c r="H979" i="1"/>
  <c r="Y982" i="1"/>
  <c r="Y992" i="1"/>
  <c r="Y1000" i="1"/>
  <c r="Y1012" i="1"/>
  <c r="H931" i="1"/>
  <c r="H923" i="1"/>
  <c r="H919" i="1"/>
  <c r="H928" i="1"/>
  <c r="H932" i="1"/>
  <c r="X935" i="1"/>
  <c r="Y947" i="1"/>
  <c r="H957" i="1"/>
  <c r="Y962" i="1"/>
  <c r="Y966" i="1"/>
  <c r="O973" i="1"/>
  <c r="O975" i="1"/>
  <c r="Y997" i="1"/>
  <c r="X1002" i="1"/>
  <c r="X920" i="1"/>
  <c r="Z920" i="1" s="1"/>
  <c r="X938" i="1"/>
  <c r="Z938" i="1" s="1"/>
  <c r="X940" i="1"/>
  <c r="Z940" i="1" s="1"/>
  <c r="Y959" i="1"/>
  <c r="H961" i="1"/>
  <c r="H976" i="1"/>
  <c r="H989" i="1"/>
  <c r="U989" i="1" s="1"/>
  <c r="W989" i="1" s="1"/>
  <c r="X992" i="1"/>
  <c r="Y999" i="1"/>
  <c r="X1004" i="1"/>
  <c r="H1011" i="1"/>
  <c r="U1011" i="1" s="1"/>
  <c r="W1011" i="1" s="1"/>
  <c r="H909" i="1"/>
  <c r="O968" i="1"/>
  <c r="O1009" i="1"/>
  <c r="O907" i="1"/>
  <c r="O911" i="1"/>
  <c r="H913" i="1"/>
  <c r="Y916" i="1"/>
  <c r="Y920" i="1"/>
  <c r="H942" i="1"/>
  <c r="H982" i="1"/>
  <c r="U982" i="1" s="1"/>
  <c r="W982" i="1" s="1"/>
  <c r="X984" i="1"/>
  <c r="Z984" i="1" s="1"/>
  <c r="H986" i="1"/>
  <c r="Y988" i="1"/>
  <c r="Y995" i="1"/>
  <c r="X1000" i="1"/>
  <c r="O1007" i="1"/>
  <c r="Y963" i="1"/>
  <c r="X978" i="1"/>
  <c r="Z978" i="1" s="1"/>
  <c r="O1011" i="1"/>
  <c r="X926" i="1"/>
  <c r="Z926" i="1" s="1"/>
  <c r="Y913" i="1"/>
  <c r="Y915" i="1"/>
  <c r="X919" i="1"/>
  <c r="Z919" i="1" s="1"/>
  <c r="X923" i="1"/>
  <c r="Z923" i="1" s="1"/>
  <c r="X927" i="1"/>
  <c r="X928" i="1"/>
  <c r="Z928" i="1" s="1"/>
  <c r="Y930" i="1"/>
  <c r="Y937" i="1"/>
  <c r="X939" i="1"/>
  <c r="Z939" i="1" s="1"/>
  <c r="Y960" i="1"/>
  <c r="Y975" i="1"/>
  <c r="O980" i="1"/>
  <c r="Y993" i="1"/>
  <c r="X998" i="1"/>
  <c r="O1005" i="1"/>
  <c r="H1010" i="1"/>
  <c r="X1012" i="1"/>
  <c r="Z1012" i="1" s="1"/>
  <c r="X909" i="1"/>
  <c r="Z909" i="1" s="1"/>
  <c r="X925" i="1"/>
  <c r="Z925" i="1" s="1"/>
  <c r="H933" i="1"/>
  <c r="Y935" i="1"/>
  <c r="X941" i="1"/>
  <c r="Z941" i="1" s="1"/>
  <c r="X943" i="1"/>
  <c r="Z943" i="1" s="1"/>
  <c r="H951" i="1"/>
  <c r="X962" i="1"/>
  <c r="Z962" i="1" s="1"/>
  <c r="H964" i="1"/>
  <c r="H969" i="1"/>
  <c r="Y998" i="1"/>
  <c r="H908" i="1"/>
  <c r="Y933" i="1"/>
  <c r="Y943" i="1"/>
  <c r="H945" i="1"/>
  <c r="H947" i="1"/>
  <c r="H953" i="1"/>
  <c r="H958" i="1"/>
  <c r="Y964" i="1"/>
  <c r="X977" i="1"/>
  <c r="Z977" i="1" s="1"/>
  <c r="Y991" i="1"/>
  <c r="X996" i="1"/>
  <c r="O1003" i="1"/>
  <c r="X1008" i="1"/>
  <c r="Y910" i="1"/>
  <c r="H968" i="1"/>
  <c r="O972" i="1"/>
  <c r="O977" i="1"/>
  <c r="O979" i="1"/>
  <c r="X981" i="1"/>
  <c r="Z981" i="1" s="1"/>
  <c r="Y983" i="1"/>
  <c r="O985" i="1"/>
  <c r="H987" i="1"/>
  <c r="U987" i="1" s="1"/>
  <c r="W987" i="1" s="1"/>
  <c r="Y989" i="1"/>
  <c r="X994" i="1"/>
  <c r="O1001" i="1"/>
  <c r="X1006" i="1"/>
  <c r="O912" i="1"/>
  <c r="X914" i="1"/>
  <c r="Z914" i="1" s="1"/>
  <c r="X922" i="1"/>
  <c r="Z922" i="1" s="1"/>
  <c r="H938" i="1"/>
  <c r="X974" i="1"/>
  <c r="Z974" i="1" s="1"/>
  <c r="Y981" i="1"/>
  <c r="Y985" i="1"/>
  <c r="X917" i="1"/>
  <c r="Y941" i="1"/>
  <c r="O948" i="1"/>
  <c r="H918" i="1"/>
  <c r="H916" i="1"/>
  <c r="Y926" i="1"/>
  <c r="O931" i="1"/>
  <c r="H937" i="1"/>
  <c r="H940" i="1"/>
  <c r="H943" i="1"/>
  <c r="Y950" i="1"/>
  <c r="Y952" i="1"/>
  <c r="X959" i="1"/>
  <c r="Z959" i="1" s="1"/>
  <c r="H967" i="1"/>
  <c r="H970" i="1"/>
  <c r="Y987" i="1"/>
  <c r="O989" i="1"/>
  <c r="O991" i="1"/>
  <c r="O993" i="1"/>
  <c r="O995" i="1"/>
  <c r="O997" i="1"/>
  <c r="O999" i="1"/>
  <c r="O926" i="1"/>
  <c r="O947" i="1"/>
  <c r="O964" i="1"/>
  <c r="O986" i="1"/>
  <c r="O988" i="1"/>
  <c r="Y931" i="1"/>
  <c r="O966" i="1"/>
  <c r="O974" i="1"/>
  <c r="H990" i="1"/>
  <c r="U990" i="1" s="1"/>
  <c r="W990" i="1" s="1"/>
  <c r="Z990" i="1" s="1"/>
  <c r="X1010" i="1"/>
  <c r="Z1010" i="1" s="1"/>
  <c r="Y918" i="1"/>
  <c r="O908" i="1"/>
  <c r="Y921" i="1"/>
  <c r="O925" i="1"/>
  <c r="O930" i="1"/>
  <c r="X945" i="1"/>
  <c r="Z945" i="1" s="1"/>
  <c r="X947" i="1"/>
  <c r="Z947" i="1" s="1"/>
  <c r="Y951" i="1"/>
  <c r="O956" i="1"/>
  <c r="X963" i="1"/>
  <c r="Z963" i="1" s="1"/>
  <c r="O967" i="1"/>
  <c r="Y976" i="1"/>
  <c r="Y1002" i="1"/>
  <c r="Y1004" i="1"/>
  <c r="Y1006" i="1"/>
  <c r="Y1008" i="1"/>
  <c r="Y1010" i="1"/>
  <c r="X948" i="1"/>
  <c r="Z948" i="1" s="1"/>
  <c r="Z908" i="1"/>
  <c r="X931" i="1"/>
  <c r="Z931" i="1" s="1"/>
  <c r="X936" i="1"/>
  <c r="Z936" i="1" s="1"/>
  <c r="Y939" i="1"/>
  <c r="Y942" i="1"/>
  <c r="H949" i="1"/>
  <c r="X958" i="1"/>
  <c r="Z958" i="1" s="1"/>
  <c r="X969" i="1"/>
  <c r="Z969" i="1" s="1"/>
  <c r="Y974" i="1"/>
  <c r="O990" i="1"/>
  <c r="O992" i="1"/>
  <c r="O994" i="1"/>
  <c r="O996" i="1"/>
  <c r="O998" i="1"/>
  <c r="O1000" i="1"/>
  <c r="O1002" i="1"/>
  <c r="O1004" i="1"/>
  <c r="O1006" i="1"/>
  <c r="O1008" i="1"/>
  <c r="O1010" i="1"/>
  <c r="O915" i="1"/>
  <c r="H910" i="1"/>
  <c r="X912" i="1"/>
  <c r="Z912" i="1" s="1"/>
  <c r="H922" i="1"/>
  <c r="H925" i="1"/>
  <c r="Y927" i="1"/>
  <c r="X930" i="1"/>
  <c r="Z930" i="1" s="1"/>
  <c r="O934" i="1"/>
  <c r="Y936" i="1"/>
  <c r="H944" i="1"/>
  <c r="Y949" i="1"/>
  <c r="O953" i="1"/>
  <c r="Y958" i="1"/>
  <c r="O963" i="1"/>
  <c r="X964" i="1"/>
  <c r="Z964" i="1" s="1"/>
  <c r="X967" i="1"/>
  <c r="Z967" i="1" s="1"/>
  <c r="Y969" i="1"/>
  <c r="X971" i="1"/>
  <c r="Z971" i="1" s="1"/>
  <c r="H973" i="1"/>
  <c r="H978" i="1"/>
  <c r="Y979" i="1"/>
  <c r="H981" i="1"/>
  <c r="H983" i="1"/>
  <c r="X989" i="1"/>
  <c r="X991" i="1"/>
  <c r="X993" i="1"/>
  <c r="X995" i="1"/>
  <c r="X997" i="1"/>
  <c r="X999" i="1"/>
  <c r="X1001" i="1"/>
  <c r="X1003" i="1"/>
  <c r="X1005" i="1"/>
  <c r="X1007" i="1"/>
  <c r="X1009" i="1"/>
  <c r="O917" i="1"/>
  <c r="O944" i="1"/>
  <c r="H948" i="1"/>
  <c r="X979" i="1"/>
  <c r="Z979" i="1" s="1"/>
  <c r="O924" i="1"/>
  <c r="O955" i="1"/>
  <c r="O987" i="1"/>
  <c r="Y1011" i="1"/>
  <c r="O916" i="1"/>
  <c r="H926" i="1"/>
  <c r="Y938" i="1"/>
  <c r="Y924" i="1"/>
  <c r="Y929" i="1"/>
  <c r="Y932" i="1"/>
  <c r="X946" i="1"/>
  <c r="Z946" i="1" s="1"/>
  <c r="H950" i="1"/>
  <c r="U950" i="1" s="1"/>
  <c r="W950" i="1" s="1"/>
  <c r="H952" i="1"/>
  <c r="Y955" i="1"/>
  <c r="O957" i="1"/>
  <c r="O962" i="1"/>
  <c r="X965" i="1"/>
  <c r="Z965" i="1" s="1"/>
  <c r="H977" i="1"/>
  <c r="H980" i="1"/>
  <c r="Y1001" i="1"/>
  <c r="Y1003" i="1"/>
  <c r="Y1005" i="1"/>
  <c r="Y1007" i="1"/>
  <c r="Y1009" i="1"/>
  <c r="Z973" i="1"/>
  <c r="Z935" i="1"/>
  <c r="Y917" i="1"/>
  <c r="O910" i="1"/>
  <c r="O922" i="1"/>
  <c r="O923" i="1"/>
  <c r="O933" i="1"/>
  <c r="O954" i="1"/>
  <c r="X956" i="1"/>
  <c r="Z956" i="1" s="1"/>
  <c r="X957" i="1"/>
  <c r="Z957" i="1" s="1"/>
  <c r="H962" i="1"/>
  <c r="H963" i="1"/>
  <c r="O971" i="1"/>
  <c r="O984" i="1"/>
  <c r="X986" i="1"/>
  <c r="Z986" i="1" s="1"/>
  <c r="X987" i="1"/>
  <c r="X911" i="1"/>
  <c r="Z911" i="1" s="1"/>
  <c r="Y912" i="1"/>
  <c r="X924" i="1"/>
  <c r="Z924" i="1" s="1"/>
  <c r="Y925" i="1"/>
  <c r="X934" i="1"/>
  <c r="Z934" i="1" s="1"/>
  <c r="O950" i="1"/>
  <c r="O951" i="1"/>
  <c r="O952" i="1"/>
  <c r="X955" i="1"/>
  <c r="Z955" i="1" s="1"/>
  <c r="Y956" i="1"/>
  <c r="O970" i="1"/>
  <c r="X972" i="1"/>
  <c r="Z972" i="1" s="1"/>
  <c r="Y973" i="1"/>
  <c r="O982" i="1"/>
  <c r="O983" i="1"/>
  <c r="X985" i="1"/>
  <c r="Z985" i="1" s="1"/>
  <c r="Y986" i="1"/>
  <c r="X907" i="1"/>
  <c r="Z907" i="1" s="1"/>
  <c r="H907" i="1"/>
  <c r="X910" i="1"/>
  <c r="Z910" i="1" s="1"/>
  <c r="H914" i="1"/>
  <c r="O921" i="1"/>
  <c r="O932" i="1"/>
  <c r="X933" i="1"/>
  <c r="Z933" i="1" s="1"/>
  <c r="H936" i="1"/>
  <c r="O949" i="1"/>
  <c r="H959" i="1"/>
  <c r="O969" i="1"/>
  <c r="H975" i="1"/>
  <c r="O981" i="1"/>
  <c r="H991" i="1"/>
  <c r="U991" i="1" s="1"/>
  <c r="W991" i="1" s="1"/>
  <c r="H992" i="1"/>
  <c r="U992" i="1" s="1"/>
  <c r="W992" i="1" s="1"/>
  <c r="H993" i="1"/>
  <c r="U993" i="1" s="1"/>
  <c r="W993" i="1" s="1"/>
  <c r="H994" i="1"/>
  <c r="U994" i="1" s="1"/>
  <c r="W994" i="1" s="1"/>
  <c r="H995" i="1"/>
  <c r="U995" i="1" s="1"/>
  <c r="W995" i="1" s="1"/>
  <c r="H996" i="1"/>
  <c r="U996" i="1" s="1"/>
  <c r="W996" i="1" s="1"/>
  <c r="H997" i="1"/>
  <c r="U997" i="1" s="1"/>
  <c r="W997" i="1" s="1"/>
  <c r="H998" i="1"/>
  <c r="U998" i="1" s="1"/>
  <c r="W998" i="1" s="1"/>
  <c r="H999" i="1"/>
  <c r="U999" i="1" s="1"/>
  <c r="W999" i="1" s="1"/>
  <c r="H1000" i="1"/>
  <c r="U1000" i="1" s="1"/>
  <c r="W1000" i="1" s="1"/>
  <c r="H1001" i="1"/>
  <c r="U1001" i="1" s="1"/>
  <c r="W1001" i="1" s="1"/>
  <c r="H1002" i="1"/>
  <c r="U1002" i="1" s="1"/>
  <c r="W1002" i="1" s="1"/>
  <c r="H1003" i="1"/>
  <c r="U1003" i="1" s="1"/>
  <c r="W1003" i="1" s="1"/>
  <c r="H1004" i="1"/>
  <c r="U1004" i="1" s="1"/>
  <c r="W1004" i="1" s="1"/>
  <c r="H1005" i="1"/>
  <c r="U1005" i="1" s="1"/>
  <c r="W1005" i="1" s="1"/>
  <c r="H1006" i="1"/>
  <c r="U1006" i="1" s="1"/>
  <c r="W1006" i="1" s="1"/>
  <c r="H1007" i="1"/>
  <c r="U1007" i="1" s="1"/>
  <c r="W1007" i="1" s="1"/>
  <c r="H1008" i="1"/>
  <c r="U1008" i="1" s="1"/>
  <c r="W1008" i="1" s="1"/>
  <c r="H1009" i="1"/>
  <c r="U1009" i="1" s="1"/>
  <c r="W1009" i="1" s="1"/>
  <c r="X983" i="1"/>
  <c r="Z983" i="1" s="1"/>
  <c r="H988" i="1"/>
  <c r="X970" i="1"/>
  <c r="Z970" i="1" s="1"/>
  <c r="O918" i="1"/>
  <c r="O919" i="1"/>
  <c r="O920" i="1"/>
  <c r="X921" i="1"/>
  <c r="Z921" i="1" s="1"/>
  <c r="X932" i="1"/>
  <c r="Z932" i="1" s="1"/>
  <c r="H935" i="1"/>
  <c r="X949" i="1"/>
  <c r="Z949" i="1" s="1"/>
  <c r="X950" i="1"/>
  <c r="X951" i="1"/>
  <c r="Z951" i="1" s="1"/>
  <c r="X982" i="1"/>
  <c r="H911" i="1"/>
  <c r="H924" i="1"/>
  <c r="H934" i="1"/>
  <c r="O945" i="1"/>
  <c r="O946" i="1"/>
  <c r="H955" i="1"/>
  <c r="O965" i="1"/>
  <c r="X968" i="1"/>
  <c r="Z968" i="1" s="1"/>
  <c r="H972" i="1"/>
  <c r="O978" i="1"/>
  <c r="X980" i="1"/>
  <c r="Z980" i="1" s="1"/>
  <c r="H985" i="1"/>
  <c r="O929" i="1"/>
  <c r="X916" i="1"/>
  <c r="Z916" i="1" s="1"/>
  <c r="O927" i="1"/>
  <c r="O928" i="1"/>
  <c r="O937" i="1"/>
  <c r="O938" i="1"/>
  <c r="O939" i="1"/>
  <c r="O940" i="1"/>
  <c r="O941" i="1"/>
  <c r="O942" i="1"/>
  <c r="O943" i="1"/>
  <c r="O960" i="1"/>
  <c r="O961" i="1"/>
  <c r="O976" i="1"/>
  <c r="O1012" i="1"/>
  <c r="O914" i="1"/>
  <c r="O936" i="1"/>
  <c r="O959" i="1"/>
  <c r="O913" i="1"/>
  <c r="O935" i="1"/>
  <c r="O958" i="1"/>
  <c r="Z1011" i="1" l="1"/>
  <c r="Z1004" i="1"/>
  <c r="Z1000" i="1"/>
  <c r="Z1008" i="1"/>
  <c r="Z999" i="1"/>
  <c r="Z927" i="1"/>
  <c r="Z917" i="1"/>
  <c r="Z995" i="1"/>
  <c r="Z997" i="1"/>
  <c r="Z1009" i="1"/>
  <c r="Z1006" i="1"/>
  <c r="Z989" i="1"/>
  <c r="Z1007" i="1"/>
  <c r="Z1005" i="1"/>
  <c r="Z987" i="1"/>
  <c r="Z1002" i="1"/>
  <c r="Z994" i="1"/>
  <c r="Z982" i="1"/>
  <c r="Z998" i="1"/>
  <c r="Z996" i="1"/>
  <c r="Z992" i="1"/>
  <c r="Z991" i="1"/>
  <c r="Z1003" i="1"/>
  <c r="Z950" i="1"/>
  <c r="Z1001" i="1"/>
  <c r="Z993" i="1"/>
  <c r="W1119" i="1" l="1"/>
  <c r="M1119" i="1"/>
  <c r="L1119" i="1"/>
  <c r="K1119" i="1"/>
  <c r="J1119" i="1"/>
  <c r="I1119" i="1"/>
  <c r="M1118" i="1"/>
  <c r="L1118" i="1"/>
  <c r="K1118" i="1"/>
  <c r="J1118" i="1"/>
  <c r="I1118" i="1"/>
  <c r="W1117" i="1"/>
  <c r="M1117" i="1"/>
  <c r="L1117" i="1"/>
  <c r="K1117" i="1"/>
  <c r="J1117" i="1"/>
  <c r="I1117" i="1"/>
  <c r="M1116" i="1"/>
  <c r="L1116" i="1"/>
  <c r="K1116" i="1"/>
  <c r="J1116" i="1"/>
  <c r="Y1116" i="1" s="1"/>
  <c r="I1116" i="1"/>
  <c r="M1115" i="1"/>
  <c r="L1115" i="1"/>
  <c r="K1115" i="1"/>
  <c r="J1115" i="1"/>
  <c r="I1115" i="1"/>
  <c r="M1114" i="1"/>
  <c r="L1114" i="1"/>
  <c r="K1114" i="1"/>
  <c r="J1114" i="1"/>
  <c r="I1114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M1110" i="1"/>
  <c r="L1110" i="1"/>
  <c r="K1110" i="1"/>
  <c r="J1110" i="1"/>
  <c r="I1110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M1106" i="1"/>
  <c r="L1106" i="1"/>
  <c r="K1106" i="1"/>
  <c r="J1106" i="1"/>
  <c r="I1106" i="1"/>
  <c r="M1105" i="1"/>
  <c r="L1105" i="1"/>
  <c r="K1105" i="1"/>
  <c r="J1105" i="1"/>
  <c r="I1105" i="1"/>
  <c r="M1104" i="1"/>
  <c r="L1104" i="1"/>
  <c r="K1104" i="1"/>
  <c r="J1104" i="1"/>
  <c r="I1104" i="1"/>
  <c r="M1103" i="1"/>
  <c r="L1103" i="1"/>
  <c r="K1103" i="1"/>
  <c r="J1103" i="1"/>
  <c r="I1103" i="1"/>
  <c r="M1102" i="1"/>
  <c r="L1102" i="1"/>
  <c r="K1102" i="1"/>
  <c r="J1102" i="1"/>
  <c r="I1102" i="1"/>
  <c r="M1101" i="1"/>
  <c r="L1101" i="1"/>
  <c r="K1101" i="1"/>
  <c r="J1101" i="1"/>
  <c r="I1101" i="1"/>
  <c r="M1100" i="1"/>
  <c r="L1100" i="1"/>
  <c r="K1100" i="1"/>
  <c r="J1100" i="1"/>
  <c r="I1100" i="1"/>
  <c r="M1099" i="1"/>
  <c r="L1099" i="1"/>
  <c r="K1099" i="1"/>
  <c r="J1099" i="1"/>
  <c r="I1099" i="1"/>
  <c r="M1098" i="1"/>
  <c r="L1098" i="1"/>
  <c r="K1098" i="1"/>
  <c r="J1098" i="1"/>
  <c r="I1098" i="1"/>
  <c r="M1097" i="1"/>
  <c r="L1097" i="1"/>
  <c r="K1097" i="1"/>
  <c r="J1097" i="1"/>
  <c r="I1097" i="1"/>
  <c r="X1097" i="1" s="1"/>
  <c r="M1096" i="1"/>
  <c r="L1096" i="1"/>
  <c r="K1096" i="1"/>
  <c r="J1096" i="1"/>
  <c r="I1096" i="1"/>
  <c r="W1095" i="1"/>
  <c r="M1095" i="1"/>
  <c r="L1095" i="1"/>
  <c r="K1095" i="1"/>
  <c r="J1095" i="1"/>
  <c r="I1095" i="1"/>
  <c r="M1094" i="1"/>
  <c r="L1094" i="1"/>
  <c r="K1094" i="1"/>
  <c r="J1094" i="1"/>
  <c r="I1094" i="1"/>
  <c r="W1093" i="1"/>
  <c r="M1093" i="1"/>
  <c r="L1093" i="1"/>
  <c r="K1093" i="1"/>
  <c r="J1093" i="1"/>
  <c r="I1093" i="1"/>
  <c r="W1092" i="1"/>
  <c r="M1092" i="1"/>
  <c r="L1092" i="1"/>
  <c r="K1092" i="1"/>
  <c r="J1092" i="1"/>
  <c r="I1092" i="1"/>
  <c r="W1091" i="1"/>
  <c r="M1091" i="1"/>
  <c r="L1091" i="1"/>
  <c r="K1091" i="1"/>
  <c r="J1091" i="1"/>
  <c r="I1091" i="1"/>
  <c r="W1090" i="1"/>
  <c r="M1090" i="1"/>
  <c r="L1090" i="1"/>
  <c r="K1090" i="1"/>
  <c r="J1090" i="1"/>
  <c r="I1090" i="1"/>
  <c r="M1089" i="1"/>
  <c r="L1089" i="1"/>
  <c r="K1089" i="1"/>
  <c r="J1089" i="1"/>
  <c r="I1089" i="1"/>
  <c r="W1088" i="1"/>
  <c r="M1088" i="1"/>
  <c r="L1088" i="1"/>
  <c r="K1088" i="1"/>
  <c r="J1088" i="1"/>
  <c r="I1088" i="1"/>
  <c r="U1087" i="1"/>
  <c r="W1087" i="1" s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W1078" i="1"/>
  <c r="M1078" i="1"/>
  <c r="L1078" i="1"/>
  <c r="K1078" i="1"/>
  <c r="J1078" i="1"/>
  <c r="I1078" i="1"/>
  <c r="W1077" i="1"/>
  <c r="M1077" i="1"/>
  <c r="L1077" i="1"/>
  <c r="K1077" i="1"/>
  <c r="J1077" i="1"/>
  <c r="I1077" i="1"/>
  <c r="W1076" i="1"/>
  <c r="M1076" i="1"/>
  <c r="L1076" i="1"/>
  <c r="K1076" i="1"/>
  <c r="J1076" i="1"/>
  <c r="I1076" i="1"/>
  <c r="W1075" i="1"/>
  <c r="M1075" i="1"/>
  <c r="L1075" i="1"/>
  <c r="K1075" i="1"/>
  <c r="J1075" i="1"/>
  <c r="I1075" i="1"/>
  <c r="U1074" i="1"/>
  <c r="W1074" i="1" s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U1070" i="1"/>
  <c r="W1070" i="1" s="1"/>
  <c r="M1070" i="1"/>
  <c r="L1070" i="1"/>
  <c r="K1070" i="1"/>
  <c r="J1070" i="1"/>
  <c r="I1070" i="1"/>
  <c r="U1069" i="1"/>
  <c r="W1069" i="1" s="1"/>
  <c r="M1069" i="1"/>
  <c r="L1069" i="1"/>
  <c r="K1069" i="1"/>
  <c r="J1069" i="1"/>
  <c r="I1069" i="1"/>
  <c r="W1068" i="1"/>
  <c r="M1068" i="1"/>
  <c r="L1068" i="1"/>
  <c r="K1068" i="1"/>
  <c r="J1068" i="1"/>
  <c r="I1068" i="1"/>
  <c r="U1067" i="1"/>
  <c r="W1067" i="1" s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U1064" i="1"/>
  <c r="W1064" i="1" s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U1059" i="1"/>
  <c r="W1059" i="1" s="1"/>
  <c r="M1059" i="1"/>
  <c r="L1059" i="1"/>
  <c r="K1059" i="1"/>
  <c r="J1059" i="1"/>
  <c r="I1059" i="1"/>
  <c r="W1058" i="1"/>
  <c r="M1058" i="1"/>
  <c r="L1058" i="1"/>
  <c r="K1058" i="1"/>
  <c r="J1058" i="1"/>
  <c r="I1058" i="1"/>
  <c r="U1057" i="1"/>
  <c r="W1057" i="1" s="1"/>
  <c r="M1057" i="1"/>
  <c r="L1057" i="1"/>
  <c r="K1057" i="1"/>
  <c r="J1057" i="1"/>
  <c r="I1057" i="1"/>
  <c r="M1056" i="1"/>
  <c r="L1056" i="1"/>
  <c r="K1056" i="1"/>
  <c r="J1056" i="1"/>
  <c r="I1056" i="1"/>
  <c r="W1055" i="1"/>
  <c r="M1055" i="1"/>
  <c r="L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U1052" i="1"/>
  <c r="W1052" i="1" s="1"/>
  <c r="M1052" i="1"/>
  <c r="L1052" i="1"/>
  <c r="K1052" i="1"/>
  <c r="J1052" i="1"/>
  <c r="I1052" i="1"/>
  <c r="U1051" i="1"/>
  <c r="W1051" i="1" s="1"/>
  <c r="M1051" i="1"/>
  <c r="L1051" i="1"/>
  <c r="K1051" i="1"/>
  <c r="J1051" i="1"/>
  <c r="I1051" i="1"/>
  <c r="M1050" i="1"/>
  <c r="L1050" i="1"/>
  <c r="K1050" i="1"/>
  <c r="J1050" i="1"/>
  <c r="I1050" i="1"/>
  <c r="M1049" i="1"/>
  <c r="L1049" i="1"/>
  <c r="K1049" i="1"/>
  <c r="J1049" i="1"/>
  <c r="I1049" i="1"/>
  <c r="U1048" i="1"/>
  <c r="W1048" i="1" s="1"/>
  <c r="M1048" i="1"/>
  <c r="L1048" i="1"/>
  <c r="K1048" i="1"/>
  <c r="J1048" i="1"/>
  <c r="I1048" i="1"/>
  <c r="U1047" i="1"/>
  <c r="W1047" i="1" s="1"/>
  <c r="M1047" i="1"/>
  <c r="L1047" i="1"/>
  <c r="K1047" i="1"/>
  <c r="J1047" i="1"/>
  <c r="I1047" i="1"/>
  <c r="U1046" i="1"/>
  <c r="W1046" i="1" s="1"/>
  <c r="M1046" i="1"/>
  <c r="L1046" i="1"/>
  <c r="K1046" i="1"/>
  <c r="J1046" i="1"/>
  <c r="I1046" i="1"/>
  <c r="U1045" i="1"/>
  <c r="W1045" i="1" s="1"/>
  <c r="M1045" i="1"/>
  <c r="L1045" i="1"/>
  <c r="K1045" i="1"/>
  <c r="J1045" i="1"/>
  <c r="I1045" i="1"/>
  <c r="U1044" i="1"/>
  <c r="W1044" i="1" s="1"/>
  <c r="M1044" i="1"/>
  <c r="L1044" i="1"/>
  <c r="K1044" i="1"/>
  <c r="J1044" i="1"/>
  <c r="I1044" i="1"/>
  <c r="U1043" i="1"/>
  <c r="W1043" i="1" s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J1041" i="1"/>
  <c r="I1041" i="1"/>
  <c r="W1040" i="1"/>
  <c r="M1040" i="1"/>
  <c r="L1040" i="1"/>
  <c r="K1040" i="1"/>
  <c r="J1040" i="1"/>
  <c r="I1040" i="1"/>
  <c r="W1039" i="1"/>
  <c r="M1039" i="1"/>
  <c r="L1039" i="1"/>
  <c r="J1039" i="1"/>
  <c r="I1039" i="1"/>
  <c r="W1038" i="1"/>
  <c r="M1038" i="1"/>
  <c r="L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J1035" i="1"/>
  <c r="I1035" i="1"/>
  <c r="U1034" i="1"/>
  <c r="W1034" i="1" s="1"/>
  <c r="M1034" i="1"/>
  <c r="L1034" i="1"/>
  <c r="K1034" i="1"/>
  <c r="J1034" i="1"/>
  <c r="I1034" i="1"/>
  <c r="M1033" i="1"/>
  <c r="L1033" i="1"/>
  <c r="K1033" i="1"/>
  <c r="J1033" i="1"/>
  <c r="I1033" i="1"/>
  <c r="W1032" i="1"/>
  <c r="M1032" i="1"/>
  <c r="L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K1029" i="1"/>
  <c r="J1029" i="1"/>
  <c r="I1029" i="1"/>
  <c r="U1028" i="1"/>
  <c r="W1028" i="1" s="1"/>
  <c r="M1028" i="1"/>
  <c r="L1028" i="1"/>
  <c r="J1028" i="1"/>
  <c r="I1028" i="1"/>
  <c r="W1027" i="1"/>
  <c r="M1027" i="1"/>
  <c r="L1027" i="1"/>
  <c r="J1027" i="1"/>
  <c r="I1027" i="1"/>
  <c r="W1026" i="1"/>
  <c r="M1026" i="1"/>
  <c r="L1026" i="1"/>
  <c r="K1026" i="1"/>
  <c r="J1026" i="1"/>
  <c r="I1026" i="1"/>
  <c r="U1025" i="1"/>
  <c r="W1025" i="1" s="1"/>
  <c r="M1025" i="1"/>
  <c r="L1025" i="1"/>
  <c r="K1025" i="1"/>
  <c r="J1025" i="1"/>
  <c r="I1025" i="1"/>
  <c r="U1024" i="1"/>
  <c r="W1024" i="1" s="1"/>
  <c r="M1024" i="1"/>
  <c r="L1024" i="1"/>
  <c r="K1024" i="1"/>
  <c r="J1024" i="1"/>
  <c r="I1024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W1020" i="1"/>
  <c r="M1020" i="1"/>
  <c r="L1020" i="1"/>
  <c r="K1020" i="1"/>
  <c r="J1020" i="1"/>
  <c r="I1020" i="1"/>
  <c r="W1019" i="1"/>
  <c r="M1019" i="1"/>
  <c r="L1019" i="1"/>
  <c r="K1019" i="1"/>
  <c r="J1019" i="1"/>
  <c r="I1019" i="1"/>
  <c r="W1018" i="1"/>
  <c r="M1018" i="1"/>
  <c r="L1018" i="1"/>
  <c r="K1018" i="1"/>
  <c r="J1018" i="1"/>
  <c r="I1018" i="1"/>
  <c r="W1017" i="1"/>
  <c r="M1017" i="1"/>
  <c r="L1017" i="1"/>
  <c r="K1017" i="1"/>
  <c r="J1017" i="1"/>
  <c r="I1017" i="1"/>
  <c r="W1016" i="1"/>
  <c r="N1016" i="1"/>
  <c r="M1016" i="1"/>
  <c r="L1016" i="1"/>
  <c r="K1016" i="1"/>
  <c r="J1016" i="1"/>
  <c r="I1016" i="1"/>
  <c r="W1015" i="1"/>
  <c r="K1015" i="1"/>
  <c r="J1015" i="1"/>
  <c r="Y1015" i="1" s="1"/>
  <c r="I1015" i="1"/>
  <c r="W1014" i="1"/>
  <c r="K1014" i="1"/>
  <c r="J1014" i="1"/>
  <c r="Y1014" i="1" s="1"/>
  <c r="I1014" i="1"/>
  <c r="X1014" i="1" s="1"/>
  <c r="W1013" i="1"/>
  <c r="K1013" i="1"/>
  <c r="J1013" i="1"/>
  <c r="Y1013" i="1" s="1"/>
  <c r="I1013" i="1"/>
  <c r="X1013" i="1" s="1"/>
  <c r="H1053" i="1" l="1"/>
  <c r="Y1072" i="1"/>
  <c r="H1013" i="1"/>
  <c r="Y1049" i="1"/>
  <c r="H1076" i="1"/>
  <c r="X1084" i="1"/>
  <c r="Z1084" i="1" s="1"/>
  <c r="X1048" i="1"/>
  <c r="Z1048" i="1" s="1"/>
  <c r="Y1082" i="1"/>
  <c r="Y1075" i="1"/>
  <c r="X1105" i="1"/>
  <c r="Y1083" i="1"/>
  <c r="Y1100" i="1"/>
  <c r="Y1105" i="1"/>
  <c r="X1110" i="1"/>
  <c r="Y1053" i="1"/>
  <c r="Z1013" i="1"/>
  <c r="Y1036" i="1"/>
  <c r="X1046" i="1"/>
  <c r="Z1046" i="1" s="1"/>
  <c r="Y1034" i="1"/>
  <c r="H1037" i="1"/>
  <c r="Y1044" i="1"/>
  <c r="Y1048" i="1"/>
  <c r="Y1058" i="1"/>
  <c r="Y1070" i="1"/>
  <c r="Y1025" i="1"/>
  <c r="H1027" i="1"/>
  <c r="Y1041" i="1"/>
  <c r="H1057" i="1"/>
  <c r="H1061" i="1"/>
  <c r="X1018" i="1"/>
  <c r="Z1018" i="1" s="1"/>
  <c r="H1024" i="1"/>
  <c r="H1048" i="1"/>
  <c r="X1052" i="1"/>
  <c r="Z1052" i="1" s="1"/>
  <c r="H1059" i="1"/>
  <c r="H1067" i="1"/>
  <c r="X1098" i="1"/>
  <c r="Y1117" i="1"/>
  <c r="Y1063" i="1"/>
  <c r="Y1042" i="1"/>
  <c r="Y1046" i="1"/>
  <c r="H1075" i="1"/>
  <c r="H1083" i="1"/>
  <c r="Y1080" i="1"/>
  <c r="H1050" i="1"/>
  <c r="U1050" i="1" s="1"/>
  <c r="W1050" i="1" s="1"/>
  <c r="H1019" i="1"/>
  <c r="X1067" i="1"/>
  <c r="Z1067" i="1" s="1"/>
  <c r="Y1033" i="1"/>
  <c r="O1038" i="1"/>
  <c r="H1041" i="1"/>
  <c r="Y1060" i="1"/>
  <c r="X1068" i="1"/>
  <c r="Z1068" i="1" s="1"/>
  <c r="H1072" i="1"/>
  <c r="Y1077" i="1"/>
  <c r="Y1081" i="1"/>
  <c r="Y1085" i="1"/>
  <c r="Y1089" i="1"/>
  <c r="Y1104" i="1"/>
  <c r="X1109" i="1"/>
  <c r="Y1112" i="1"/>
  <c r="H1032" i="1"/>
  <c r="H1022" i="1"/>
  <c r="Y1024" i="1"/>
  <c r="H1026" i="1"/>
  <c r="Y1032" i="1"/>
  <c r="X1043" i="1"/>
  <c r="Z1043" i="1" s="1"/>
  <c r="H1045" i="1"/>
  <c r="Y1054" i="1"/>
  <c r="X1064" i="1"/>
  <c r="Z1064" i="1" s="1"/>
  <c r="H1066" i="1"/>
  <c r="H1082" i="1"/>
  <c r="X1088" i="1"/>
  <c r="Z1088" i="1" s="1"/>
  <c r="Y1090" i="1"/>
  <c r="Y1092" i="1"/>
  <c r="Y1094" i="1"/>
  <c r="Y1101" i="1"/>
  <c r="X1106" i="1"/>
  <c r="Y1113" i="1"/>
  <c r="Y1022" i="1"/>
  <c r="Y1026" i="1"/>
  <c r="Y1043" i="1"/>
  <c r="Y1045" i="1"/>
  <c r="Y1084" i="1"/>
  <c r="Y1086" i="1"/>
  <c r="H1047" i="1"/>
  <c r="H1090" i="1"/>
  <c r="H1094" i="1"/>
  <c r="U1094" i="1" s="1"/>
  <c r="W1094" i="1" s="1"/>
  <c r="Y1099" i="1"/>
  <c r="X1104" i="1"/>
  <c r="Y1111" i="1"/>
  <c r="X1116" i="1"/>
  <c r="Y1118" i="1"/>
  <c r="Y1020" i="1"/>
  <c r="H1033" i="1"/>
  <c r="U1033" i="1" s="1"/>
  <c r="W1033" i="1" s="1"/>
  <c r="Y1057" i="1"/>
  <c r="Y1067" i="1"/>
  <c r="H1051" i="1"/>
  <c r="X1025" i="1"/>
  <c r="Z1025" i="1" s="1"/>
  <c r="H1031" i="1"/>
  <c r="Y1051" i="1"/>
  <c r="H1029" i="1"/>
  <c r="Y1035" i="1"/>
  <c r="X1053" i="1"/>
  <c r="Z1053" i="1" s="1"/>
  <c r="Y1069" i="1"/>
  <c r="Y1071" i="1"/>
  <c r="H1073" i="1"/>
  <c r="H1017" i="1"/>
  <c r="X1023" i="1"/>
  <c r="H1042" i="1"/>
  <c r="H1044" i="1"/>
  <c r="X1045" i="1"/>
  <c r="Z1045" i="1" s="1"/>
  <c r="X1049" i="1"/>
  <c r="H1077" i="1"/>
  <c r="H1079" i="1"/>
  <c r="H1081" i="1"/>
  <c r="H1085" i="1"/>
  <c r="H1069" i="1"/>
  <c r="X1117" i="1"/>
  <c r="Z1117" i="1" s="1"/>
  <c r="Y1119" i="1"/>
  <c r="O1040" i="1"/>
  <c r="Y1040" i="1"/>
  <c r="Y1047" i="1"/>
  <c r="H1068" i="1"/>
  <c r="H1021" i="1"/>
  <c r="O1068" i="1"/>
  <c r="H1034" i="1"/>
  <c r="Y1019" i="1"/>
  <c r="Y1021" i="1"/>
  <c r="X1042" i="1"/>
  <c r="Z1042" i="1" s="1"/>
  <c r="H1046" i="1"/>
  <c r="H1065" i="1"/>
  <c r="X1066" i="1"/>
  <c r="Z1066" i="1" s="1"/>
  <c r="H1070" i="1"/>
  <c r="X1083" i="1"/>
  <c r="Z1083" i="1" s="1"/>
  <c r="O1066" i="1"/>
  <c r="Y1066" i="1"/>
  <c r="X1019" i="1"/>
  <c r="Z1019" i="1" s="1"/>
  <c r="H1023" i="1"/>
  <c r="U1023" i="1" s="1"/>
  <c r="W1023" i="1" s="1"/>
  <c r="H1025" i="1"/>
  <c r="H1049" i="1"/>
  <c r="U1049" i="1" s="1"/>
  <c r="W1049" i="1" s="1"/>
  <c r="O1035" i="1"/>
  <c r="X1051" i="1"/>
  <c r="Z1051" i="1" s="1"/>
  <c r="O1067" i="1"/>
  <c r="H1095" i="1"/>
  <c r="H1016" i="1"/>
  <c r="O1018" i="1"/>
  <c r="X1027" i="1"/>
  <c r="Z1027" i="1" s="1"/>
  <c r="X1041" i="1"/>
  <c r="Z1041" i="1" s="1"/>
  <c r="Y1050" i="1"/>
  <c r="Y1052" i="1"/>
  <c r="Y1065" i="1"/>
  <c r="X1076" i="1"/>
  <c r="Z1076" i="1" s="1"/>
  <c r="H1078" i="1"/>
  <c r="H1087" i="1"/>
  <c r="H1089" i="1"/>
  <c r="U1089" i="1" s="1"/>
  <c r="W1089" i="1" s="1"/>
  <c r="H1020" i="1"/>
  <c r="X1021" i="1"/>
  <c r="Z1021" i="1" s="1"/>
  <c r="H1043" i="1"/>
  <c r="X1056" i="1"/>
  <c r="X1058" i="1"/>
  <c r="Z1058" i="1" s="1"/>
  <c r="H1060" i="1"/>
  <c r="H1062" i="1"/>
  <c r="H1064" i="1"/>
  <c r="Y1068" i="1"/>
  <c r="H1074" i="1"/>
  <c r="X1082" i="1"/>
  <c r="Z1082" i="1" s="1"/>
  <c r="Y1087" i="1"/>
  <c r="X1096" i="1"/>
  <c r="Y1103" i="1"/>
  <c r="X1108" i="1"/>
  <c r="Y1115" i="1"/>
  <c r="H1014" i="1"/>
  <c r="Y1023" i="1"/>
  <c r="O1042" i="1"/>
  <c r="H1052" i="1"/>
  <c r="X1069" i="1"/>
  <c r="Z1069" i="1" s="1"/>
  <c r="H1071" i="1"/>
  <c r="Y1074" i="1"/>
  <c r="H1084" i="1"/>
  <c r="H1018" i="1"/>
  <c r="O1032" i="1"/>
  <c r="X1033" i="1"/>
  <c r="H1035" i="1"/>
  <c r="Y1038" i="1"/>
  <c r="H1040" i="1"/>
  <c r="O1048" i="1"/>
  <c r="Y1056" i="1"/>
  <c r="H1058" i="1"/>
  <c r="X1065" i="1"/>
  <c r="Z1065" i="1" s="1"/>
  <c r="X1071" i="1"/>
  <c r="Z1071" i="1" s="1"/>
  <c r="X1075" i="1"/>
  <c r="Z1075" i="1" s="1"/>
  <c r="O1083" i="1"/>
  <c r="Y1088" i="1"/>
  <c r="X1099" i="1"/>
  <c r="Y1106" i="1"/>
  <c r="X1111" i="1"/>
  <c r="X1118" i="1"/>
  <c r="O1016" i="1"/>
  <c r="O1029" i="1"/>
  <c r="O1053" i="1"/>
  <c r="O1062" i="1"/>
  <c r="O1079" i="1"/>
  <c r="O1082" i="1"/>
  <c r="Y1016" i="1"/>
  <c r="O1019" i="1"/>
  <c r="O1034" i="1"/>
  <c r="X1044" i="1"/>
  <c r="Z1044" i="1" s="1"/>
  <c r="X1050" i="1"/>
  <c r="X1070" i="1"/>
  <c r="Z1070" i="1" s="1"/>
  <c r="X1087" i="1"/>
  <c r="Z1087" i="1" s="1"/>
  <c r="X1095" i="1"/>
  <c r="Z1095" i="1" s="1"/>
  <c r="Y1097" i="1"/>
  <c r="X1102" i="1"/>
  <c r="Y1109" i="1"/>
  <c r="X1114" i="1"/>
  <c r="X1020" i="1"/>
  <c r="Z1020" i="1" s="1"/>
  <c r="X1032" i="1"/>
  <c r="Z1032" i="1" s="1"/>
  <c r="O1047" i="1"/>
  <c r="X1024" i="1"/>
  <c r="Z1024" i="1" s="1"/>
  <c r="Y1027" i="1"/>
  <c r="X1029" i="1"/>
  <c r="Z1029" i="1" s="1"/>
  <c r="X1031" i="1"/>
  <c r="Z1031" i="1" s="1"/>
  <c r="X1037" i="1"/>
  <c r="Z1037" i="1" s="1"/>
  <c r="O1039" i="1"/>
  <c r="O1046" i="1"/>
  <c r="O1052" i="1"/>
  <c r="X1062" i="1"/>
  <c r="Z1062" i="1" s="1"/>
  <c r="O1064" i="1"/>
  <c r="X1074" i="1"/>
  <c r="Z1074" i="1" s="1"/>
  <c r="X1079" i="1"/>
  <c r="Z1079" i="1" s="1"/>
  <c r="X1081" i="1"/>
  <c r="Z1081" i="1" s="1"/>
  <c r="H1091" i="1"/>
  <c r="O1093" i="1"/>
  <c r="Y1095" i="1"/>
  <c r="Y1102" i="1"/>
  <c r="X1107" i="1"/>
  <c r="Y1114" i="1"/>
  <c r="Y1018" i="1"/>
  <c r="O1021" i="1"/>
  <c r="Y1031" i="1"/>
  <c r="O1033" i="1"/>
  <c r="Y1037" i="1"/>
  <c r="Y1039" i="1"/>
  <c r="H1055" i="1"/>
  <c r="X1057" i="1"/>
  <c r="Z1057" i="1" s="1"/>
  <c r="Y1064" i="1"/>
  <c r="O1084" i="1"/>
  <c r="X1089" i="1"/>
  <c r="Y1091" i="1"/>
  <c r="Y1093" i="1"/>
  <c r="X1100" i="1"/>
  <c r="Y1107" i="1"/>
  <c r="X1112" i="1"/>
  <c r="X1119" i="1"/>
  <c r="Z1119" i="1" s="1"/>
  <c r="X1035" i="1"/>
  <c r="Z1035" i="1" s="1"/>
  <c r="O1045" i="1"/>
  <c r="O1051" i="1"/>
  <c r="Y1055" i="1"/>
  <c r="O1071" i="1"/>
  <c r="O1015" i="1"/>
  <c r="O1041" i="1"/>
  <c r="O1028" i="1"/>
  <c r="O1044" i="1"/>
  <c r="O1050" i="1"/>
  <c r="Y1059" i="1"/>
  <c r="Y1061" i="1"/>
  <c r="O1070" i="1"/>
  <c r="Y1076" i="1"/>
  <c r="Y1078" i="1"/>
  <c r="H1086" i="1"/>
  <c r="Y1098" i="1"/>
  <c r="X1103" i="1"/>
  <c r="Y1110" i="1"/>
  <c r="X1115" i="1"/>
  <c r="O1020" i="1"/>
  <c r="X1026" i="1"/>
  <c r="Z1026" i="1" s="1"/>
  <c r="H1036" i="1"/>
  <c r="O1017" i="1"/>
  <c r="Y1028" i="1"/>
  <c r="X1047" i="1"/>
  <c r="Z1047" i="1" s="1"/>
  <c r="O1063" i="1"/>
  <c r="O1080" i="1"/>
  <c r="O1030" i="1"/>
  <c r="Y1017" i="1"/>
  <c r="H1030" i="1"/>
  <c r="X1034" i="1"/>
  <c r="Z1034" i="1" s="1"/>
  <c r="H1038" i="1"/>
  <c r="O1043" i="1"/>
  <c r="O1049" i="1"/>
  <c r="H1054" i="1"/>
  <c r="H1056" i="1"/>
  <c r="U1056" i="1" s="1"/>
  <c r="W1056" i="1" s="1"/>
  <c r="H1063" i="1"/>
  <c r="O1069" i="1"/>
  <c r="Y1073" i="1"/>
  <c r="H1080" i="1"/>
  <c r="H1088" i="1"/>
  <c r="X1090" i="1"/>
  <c r="Z1090" i="1" s="1"/>
  <c r="O1092" i="1"/>
  <c r="O1094" i="1"/>
  <c r="Y1096" i="1"/>
  <c r="X1101" i="1"/>
  <c r="Y1108" i="1"/>
  <c r="X1113" i="1"/>
  <c r="Z1014" i="1"/>
  <c r="X1030" i="1"/>
  <c r="Z1030" i="1" s="1"/>
  <c r="O1014" i="1"/>
  <c r="O1091" i="1"/>
  <c r="X1093" i="1"/>
  <c r="Z1093" i="1" s="1"/>
  <c r="X1094" i="1"/>
  <c r="O1061" i="1"/>
  <c r="X1080" i="1"/>
  <c r="Z1080" i="1" s="1"/>
  <c r="Y1030" i="1"/>
  <c r="O1089" i="1"/>
  <c r="O1090" i="1"/>
  <c r="X1092" i="1"/>
  <c r="Z1092" i="1" s="1"/>
  <c r="H1118" i="1"/>
  <c r="U1118" i="1" s="1"/>
  <c r="W1118" i="1" s="1"/>
  <c r="H1119" i="1"/>
  <c r="X1017" i="1"/>
  <c r="Z1017" i="1" s="1"/>
  <c r="X1063" i="1"/>
  <c r="Z1063" i="1" s="1"/>
  <c r="O1078" i="1"/>
  <c r="O1027" i="1"/>
  <c r="O1056" i="1"/>
  <c r="O1057" i="1"/>
  <c r="O1058" i="1"/>
  <c r="X1061" i="1"/>
  <c r="Z1061" i="1" s="1"/>
  <c r="Y1062" i="1"/>
  <c r="O1076" i="1"/>
  <c r="X1078" i="1"/>
  <c r="Z1078" i="1" s="1"/>
  <c r="Y1079" i="1"/>
  <c r="O1023" i="1"/>
  <c r="O1024" i="1"/>
  <c r="O1025" i="1"/>
  <c r="O1026" i="1"/>
  <c r="O1037" i="1"/>
  <c r="X1038" i="1"/>
  <c r="Z1038" i="1" s="1"/>
  <c r="O1055" i="1"/>
  <c r="X1060" i="1"/>
  <c r="Z1060" i="1" s="1"/>
  <c r="O1074" i="1"/>
  <c r="O1075" i="1"/>
  <c r="X1077" i="1"/>
  <c r="Z1077" i="1" s="1"/>
  <c r="O1087" i="1"/>
  <c r="O1088" i="1"/>
  <c r="X1091" i="1"/>
  <c r="Z1091" i="1" s="1"/>
  <c r="H1096" i="1"/>
  <c r="U1096" i="1" s="1"/>
  <c r="W1096" i="1" s="1"/>
  <c r="H1097" i="1"/>
  <c r="U1097" i="1" s="1"/>
  <c r="W1097" i="1" s="1"/>
  <c r="Z1097" i="1" s="1"/>
  <c r="H1098" i="1"/>
  <c r="U1098" i="1" s="1"/>
  <c r="W1098" i="1" s="1"/>
  <c r="H1099" i="1"/>
  <c r="U1099" i="1" s="1"/>
  <c r="W1099" i="1" s="1"/>
  <c r="H1100" i="1"/>
  <c r="U1100" i="1" s="1"/>
  <c r="W1100" i="1" s="1"/>
  <c r="H1101" i="1"/>
  <c r="U1101" i="1" s="1"/>
  <c r="W1101" i="1" s="1"/>
  <c r="H1102" i="1"/>
  <c r="U1102" i="1" s="1"/>
  <c r="W1102" i="1" s="1"/>
  <c r="H1103" i="1"/>
  <c r="U1103" i="1" s="1"/>
  <c r="W1103" i="1" s="1"/>
  <c r="H1104" i="1"/>
  <c r="U1104" i="1" s="1"/>
  <c r="W1104" i="1" s="1"/>
  <c r="H1105" i="1"/>
  <c r="U1105" i="1" s="1"/>
  <c r="W1105" i="1" s="1"/>
  <c r="H1106" i="1"/>
  <c r="U1106" i="1" s="1"/>
  <c r="W1106" i="1" s="1"/>
  <c r="H1107" i="1"/>
  <c r="U1107" i="1" s="1"/>
  <c r="W1107" i="1" s="1"/>
  <c r="H1108" i="1"/>
  <c r="U1108" i="1" s="1"/>
  <c r="W1108" i="1" s="1"/>
  <c r="H1109" i="1"/>
  <c r="U1109" i="1" s="1"/>
  <c r="W1109" i="1" s="1"/>
  <c r="H1110" i="1"/>
  <c r="U1110" i="1" s="1"/>
  <c r="W1110" i="1" s="1"/>
  <c r="H1111" i="1"/>
  <c r="U1111" i="1" s="1"/>
  <c r="W1111" i="1" s="1"/>
  <c r="H1112" i="1"/>
  <c r="U1112" i="1" s="1"/>
  <c r="W1112" i="1" s="1"/>
  <c r="H1113" i="1"/>
  <c r="U1113" i="1" s="1"/>
  <c r="W1113" i="1" s="1"/>
  <c r="H1114" i="1"/>
  <c r="U1114" i="1" s="1"/>
  <c r="W1114" i="1" s="1"/>
  <c r="H1115" i="1"/>
  <c r="U1115" i="1" s="1"/>
  <c r="W1115" i="1" s="1"/>
  <c r="H1116" i="1"/>
  <c r="U1116" i="1" s="1"/>
  <c r="W1116" i="1" s="1"/>
  <c r="H1117" i="1"/>
  <c r="X1016" i="1"/>
  <c r="Z1016" i="1" s="1"/>
  <c r="X1040" i="1"/>
  <c r="Z1040" i="1" s="1"/>
  <c r="O1060" i="1"/>
  <c r="O1077" i="1"/>
  <c r="X1028" i="1"/>
  <c r="Z1028" i="1" s="1"/>
  <c r="O1013" i="1"/>
  <c r="O1036" i="1"/>
  <c r="O1054" i="1"/>
  <c r="X1055" i="1"/>
  <c r="Z1055" i="1" s="1"/>
  <c r="O1072" i="1"/>
  <c r="O1085" i="1"/>
  <c r="H1093" i="1"/>
  <c r="X1015" i="1"/>
  <c r="Z1015" i="1" s="1"/>
  <c r="X1039" i="1"/>
  <c r="Z1039" i="1" s="1"/>
  <c r="O1059" i="1"/>
  <c r="Y1029" i="1"/>
  <c r="O1022" i="1"/>
  <c r="X1059" i="1"/>
  <c r="Z1059" i="1" s="1"/>
  <c r="O1073" i="1"/>
  <c r="O1086" i="1"/>
  <c r="H1015" i="1"/>
  <c r="X1022" i="1"/>
  <c r="Z1022" i="1" s="1"/>
  <c r="H1028" i="1"/>
  <c r="X1036" i="1"/>
  <c r="Z1036" i="1" s="1"/>
  <c r="H1039" i="1"/>
  <c r="X1073" i="1"/>
  <c r="Z1073" i="1" s="1"/>
  <c r="X1086" i="1"/>
  <c r="Z1086" i="1" s="1"/>
  <c r="H1092" i="1"/>
  <c r="X1054" i="1"/>
  <c r="Z1054" i="1" s="1"/>
  <c r="X1072" i="1"/>
  <c r="Z1072" i="1" s="1"/>
  <c r="X1085" i="1"/>
  <c r="Z1085" i="1" s="1"/>
  <c r="O1118" i="1"/>
  <c r="O1119" i="1"/>
  <c r="O1031" i="1"/>
  <c r="O1065" i="1"/>
  <c r="O1081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095" i="1"/>
  <c r="W1228" i="1"/>
  <c r="M1228" i="1"/>
  <c r="L1228" i="1"/>
  <c r="K1228" i="1"/>
  <c r="J1228" i="1"/>
  <c r="I1228" i="1"/>
  <c r="M1227" i="1"/>
  <c r="L1227" i="1"/>
  <c r="K1227" i="1"/>
  <c r="J1227" i="1"/>
  <c r="I1227" i="1"/>
  <c r="W1226" i="1"/>
  <c r="M1226" i="1"/>
  <c r="L1226" i="1"/>
  <c r="K1226" i="1"/>
  <c r="J1226" i="1"/>
  <c r="I1226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M1218" i="1"/>
  <c r="L1218" i="1"/>
  <c r="K1218" i="1"/>
  <c r="J1218" i="1"/>
  <c r="I1218" i="1"/>
  <c r="M1217" i="1"/>
  <c r="L1217" i="1"/>
  <c r="K1217" i="1"/>
  <c r="J1217" i="1"/>
  <c r="I1217" i="1"/>
  <c r="M1216" i="1"/>
  <c r="L1216" i="1"/>
  <c r="K1216" i="1"/>
  <c r="J1216" i="1"/>
  <c r="I1216" i="1"/>
  <c r="M1215" i="1"/>
  <c r="L1215" i="1"/>
  <c r="K1215" i="1"/>
  <c r="J1215" i="1"/>
  <c r="I1215" i="1"/>
  <c r="M1214" i="1"/>
  <c r="L1214" i="1"/>
  <c r="K1214" i="1"/>
  <c r="J1214" i="1"/>
  <c r="I1214" i="1"/>
  <c r="M1213" i="1"/>
  <c r="L1213" i="1"/>
  <c r="K1213" i="1"/>
  <c r="J1213" i="1"/>
  <c r="I1213" i="1"/>
  <c r="M1212" i="1"/>
  <c r="L1212" i="1"/>
  <c r="K1212" i="1"/>
  <c r="J1212" i="1"/>
  <c r="I1212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M1204" i="1"/>
  <c r="L1204" i="1"/>
  <c r="K1204" i="1"/>
  <c r="J1204" i="1"/>
  <c r="I1204" i="1"/>
  <c r="W1203" i="1"/>
  <c r="M1203" i="1"/>
  <c r="L1203" i="1"/>
  <c r="K1203" i="1"/>
  <c r="J1203" i="1"/>
  <c r="I1203" i="1"/>
  <c r="M1202" i="1"/>
  <c r="L1202" i="1"/>
  <c r="K1202" i="1"/>
  <c r="J1202" i="1"/>
  <c r="I1202" i="1"/>
  <c r="M1201" i="1"/>
  <c r="L1201" i="1"/>
  <c r="K1201" i="1"/>
  <c r="J1201" i="1"/>
  <c r="I1201" i="1"/>
  <c r="W1200" i="1"/>
  <c r="M1200" i="1"/>
  <c r="L1200" i="1"/>
  <c r="K1200" i="1"/>
  <c r="J1200" i="1"/>
  <c r="I1200" i="1"/>
  <c r="M1199" i="1"/>
  <c r="L1199" i="1"/>
  <c r="K1199" i="1"/>
  <c r="J1199" i="1"/>
  <c r="I1199" i="1"/>
  <c r="W1198" i="1"/>
  <c r="M1198" i="1"/>
  <c r="L1198" i="1"/>
  <c r="K1198" i="1"/>
  <c r="J1198" i="1"/>
  <c r="I1198" i="1"/>
  <c r="M1197" i="1"/>
  <c r="L1197" i="1"/>
  <c r="K1197" i="1"/>
  <c r="J1197" i="1"/>
  <c r="I1197" i="1"/>
  <c r="W1196" i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W1186" i="1"/>
  <c r="M1186" i="1"/>
  <c r="L1186" i="1"/>
  <c r="K1186" i="1"/>
  <c r="J1186" i="1"/>
  <c r="I1186" i="1"/>
  <c r="M1185" i="1"/>
  <c r="L1185" i="1"/>
  <c r="K1185" i="1"/>
  <c r="J1185" i="1"/>
  <c r="I1185" i="1"/>
  <c r="W1184" i="1"/>
  <c r="M1184" i="1"/>
  <c r="L1184" i="1"/>
  <c r="K1184" i="1"/>
  <c r="J1184" i="1"/>
  <c r="I1184" i="1"/>
  <c r="W1183" i="1"/>
  <c r="M1183" i="1"/>
  <c r="L1183" i="1"/>
  <c r="K1183" i="1"/>
  <c r="J1183" i="1"/>
  <c r="I1183" i="1"/>
  <c r="U1182" i="1"/>
  <c r="W1182" i="1" s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W1179" i="1"/>
  <c r="M1179" i="1"/>
  <c r="L1179" i="1"/>
  <c r="K1179" i="1"/>
  <c r="J1179" i="1"/>
  <c r="I1179" i="1"/>
  <c r="U1178" i="1"/>
  <c r="W1178" i="1" s="1"/>
  <c r="M1178" i="1"/>
  <c r="L1178" i="1"/>
  <c r="K1178" i="1"/>
  <c r="J1178" i="1"/>
  <c r="I1178" i="1"/>
  <c r="U1177" i="1"/>
  <c r="W1177" i="1" s="1"/>
  <c r="M1177" i="1"/>
  <c r="L1177" i="1"/>
  <c r="K1177" i="1"/>
  <c r="J1177" i="1"/>
  <c r="I1177" i="1"/>
  <c r="U1176" i="1"/>
  <c r="W1176" i="1" s="1"/>
  <c r="M1176" i="1"/>
  <c r="L1176" i="1"/>
  <c r="K1176" i="1"/>
  <c r="J1176" i="1"/>
  <c r="I1176" i="1"/>
  <c r="U1175" i="1"/>
  <c r="W1175" i="1" s="1"/>
  <c r="M1175" i="1"/>
  <c r="L1175" i="1"/>
  <c r="K1175" i="1"/>
  <c r="J1175" i="1"/>
  <c r="I1175" i="1"/>
  <c r="W1174" i="1"/>
  <c r="M1174" i="1"/>
  <c r="L1174" i="1"/>
  <c r="K1174" i="1"/>
  <c r="J1174" i="1"/>
  <c r="I1174" i="1"/>
  <c r="W1173" i="1"/>
  <c r="M1173" i="1"/>
  <c r="L1173" i="1"/>
  <c r="K1173" i="1"/>
  <c r="J1173" i="1"/>
  <c r="I1173" i="1"/>
  <c r="W1172" i="1"/>
  <c r="M1172" i="1"/>
  <c r="L1172" i="1"/>
  <c r="K1172" i="1"/>
  <c r="J1172" i="1"/>
  <c r="I1172" i="1"/>
  <c r="U1171" i="1"/>
  <c r="W1171" i="1" s="1"/>
  <c r="M1171" i="1"/>
  <c r="L1171" i="1"/>
  <c r="K1171" i="1"/>
  <c r="J1171" i="1"/>
  <c r="I1171" i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U1168" i="1"/>
  <c r="W1168" i="1" s="1"/>
  <c r="M1168" i="1"/>
  <c r="L1168" i="1"/>
  <c r="K1168" i="1"/>
  <c r="J1168" i="1"/>
  <c r="I1168" i="1"/>
  <c r="W1167" i="1"/>
  <c r="M1167" i="1"/>
  <c r="L1167" i="1"/>
  <c r="K1167" i="1"/>
  <c r="J1167" i="1"/>
  <c r="I1167" i="1"/>
  <c r="U1166" i="1"/>
  <c r="W1166" i="1" s="1"/>
  <c r="M1166" i="1"/>
  <c r="L1166" i="1"/>
  <c r="K1166" i="1"/>
  <c r="J1166" i="1"/>
  <c r="I1166" i="1"/>
  <c r="W1165" i="1"/>
  <c r="M1165" i="1"/>
  <c r="L1165" i="1"/>
  <c r="K1165" i="1"/>
  <c r="J1165" i="1"/>
  <c r="I1165" i="1"/>
  <c r="U1164" i="1"/>
  <c r="W1164" i="1" s="1"/>
  <c r="M1164" i="1"/>
  <c r="L1164" i="1"/>
  <c r="K1164" i="1"/>
  <c r="J1164" i="1"/>
  <c r="I1164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U1159" i="1"/>
  <c r="W1159" i="1" s="1"/>
  <c r="M1159" i="1"/>
  <c r="L1159" i="1"/>
  <c r="K1159" i="1"/>
  <c r="J1159" i="1"/>
  <c r="I1159" i="1"/>
  <c r="W1158" i="1"/>
  <c r="M1158" i="1"/>
  <c r="L1158" i="1"/>
  <c r="K1158" i="1"/>
  <c r="J1158" i="1"/>
  <c r="I1158" i="1"/>
  <c r="M1157" i="1"/>
  <c r="L1157" i="1"/>
  <c r="K1157" i="1"/>
  <c r="J1157" i="1"/>
  <c r="I1157" i="1"/>
  <c r="M1156" i="1"/>
  <c r="L1156" i="1"/>
  <c r="K1156" i="1"/>
  <c r="J1156" i="1"/>
  <c r="I1156" i="1"/>
  <c r="U1155" i="1"/>
  <c r="W1155" i="1" s="1"/>
  <c r="M1155" i="1"/>
  <c r="L1155" i="1"/>
  <c r="K1155" i="1"/>
  <c r="J1155" i="1"/>
  <c r="I1155" i="1"/>
  <c r="U1154" i="1"/>
  <c r="W1154" i="1" s="1"/>
  <c r="M1154" i="1"/>
  <c r="L1154" i="1"/>
  <c r="K1154" i="1"/>
  <c r="J1154" i="1"/>
  <c r="I1154" i="1"/>
  <c r="U1153" i="1"/>
  <c r="W1153" i="1" s="1"/>
  <c r="M1153" i="1"/>
  <c r="L1153" i="1"/>
  <c r="K1153" i="1"/>
  <c r="J1153" i="1"/>
  <c r="I1153" i="1"/>
  <c r="U1152" i="1"/>
  <c r="W1152" i="1" s="1"/>
  <c r="M1152" i="1"/>
  <c r="L1152" i="1"/>
  <c r="K1152" i="1"/>
  <c r="J1152" i="1"/>
  <c r="I1152" i="1"/>
  <c r="U1151" i="1"/>
  <c r="W1151" i="1" s="1"/>
  <c r="M1151" i="1"/>
  <c r="L1151" i="1"/>
  <c r="K1151" i="1"/>
  <c r="J1151" i="1"/>
  <c r="I1151" i="1"/>
  <c r="U1150" i="1"/>
  <c r="W1150" i="1" s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W1142" i="1"/>
  <c r="M1142" i="1"/>
  <c r="L1142" i="1"/>
  <c r="K1142" i="1"/>
  <c r="J1142" i="1"/>
  <c r="I1142" i="1"/>
  <c r="U1141" i="1"/>
  <c r="W1141" i="1" s="1"/>
  <c r="M1141" i="1"/>
  <c r="L1141" i="1"/>
  <c r="K1141" i="1"/>
  <c r="J1141" i="1"/>
  <c r="I1141" i="1"/>
  <c r="M1140" i="1"/>
  <c r="L1140" i="1"/>
  <c r="K1140" i="1"/>
  <c r="J1140" i="1"/>
  <c r="I1140" i="1"/>
  <c r="W1139" i="1"/>
  <c r="M1139" i="1"/>
  <c r="L1139" i="1"/>
  <c r="K1139" i="1"/>
  <c r="J1139" i="1"/>
  <c r="I1139" i="1"/>
  <c r="W1138" i="1"/>
  <c r="M1138" i="1"/>
  <c r="L1138" i="1"/>
  <c r="K1138" i="1"/>
  <c r="J1138" i="1"/>
  <c r="I1138" i="1"/>
  <c r="W1137" i="1"/>
  <c r="M1137" i="1"/>
  <c r="L1137" i="1"/>
  <c r="K1137" i="1"/>
  <c r="J1137" i="1"/>
  <c r="I1137" i="1"/>
  <c r="W1136" i="1"/>
  <c r="M1136" i="1"/>
  <c r="L1136" i="1"/>
  <c r="K1136" i="1"/>
  <c r="J1136" i="1"/>
  <c r="I1136" i="1"/>
  <c r="U1135" i="1"/>
  <c r="W1135" i="1" s="1"/>
  <c r="M1135" i="1"/>
  <c r="L1135" i="1"/>
  <c r="K1135" i="1"/>
  <c r="J1135" i="1"/>
  <c r="I1135" i="1"/>
  <c r="W1134" i="1"/>
  <c r="M1134" i="1"/>
  <c r="L1134" i="1"/>
  <c r="K1134" i="1"/>
  <c r="J1134" i="1"/>
  <c r="I1134" i="1"/>
  <c r="W1133" i="1"/>
  <c r="M1133" i="1"/>
  <c r="L1133" i="1"/>
  <c r="K1133" i="1"/>
  <c r="J1133" i="1"/>
  <c r="I1133" i="1"/>
  <c r="U1132" i="1"/>
  <c r="W1132" i="1" s="1"/>
  <c r="M1132" i="1"/>
  <c r="L1132" i="1"/>
  <c r="K1132" i="1"/>
  <c r="J1132" i="1"/>
  <c r="I1132" i="1"/>
  <c r="W1131" i="1"/>
  <c r="M1131" i="1"/>
  <c r="L1131" i="1"/>
  <c r="K1131" i="1"/>
  <c r="J1131" i="1"/>
  <c r="I1131" i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K1128" i="1"/>
  <c r="J1128" i="1"/>
  <c r="I1128" i="1"/>
  <c r="W1127" i="1"/>
  <c r="M1127" i="1"/>
  <c r="L1127" i="1"/>
  <c r="K1127" i="1"/>
  <c r="J1127" i="1"/>
  <c r="I1127" i="1"/>
  <c r="W1126" i="1"/>
  <c r="M1126" i="1"/>
  <c r="L1126" i="1"/>
  <c r="K1126" i="1"/>
  <c r="J1126" i="1"/>
  <c r="I1126" i="1"/>
  <c r="W1125" i="1"/>
  <c r="M1125" i="1"/>
  <c r="L1125" i="1"/>
  <c r="K1125" i="1"/>
  <c r="J1125" i="1"/>
  <c r="I1125" i="1"/>
  <c r="W1124" i="1"/>
  <c r="M1124" i="1"/>
  <c r="L1124" i="1"/>
  <c r="K1124" i="1"/>
  <c r="J1124" i="1"/>
  <c r="I1124" i="1"/>
  <c r="W1123" i="1"/>
  <c r="M1123" i="1"/>
  <c r="L1123" i="1"/>
  <c r="K1123" i="1"/>
  <c r="J1123" i="1"/>
  <c r="I1123" i="1"/>
  <c r="U1122" i="1"/>
  <c r="W1122" i="1" s="1"/>
  <c r="K1122" i="1"/>
  <c r="J1122" i="1"/>
  <c r="Y1122" i="1" s="1"/>
  <c r="I1122" i="1"/>
  <c r="X1122" i="1" s="1"/>
  <c r="W1121" i="1"/>
  <c r="K1121" i="1"/>
  <c r="J1121" i="1"/>
  <c r="Y1121" i="1" s="1"/>
  <c r="I1121" i="1"/>
  <c r="H1121" i="1" s="1"/>
  <c r="U1120" i="1"/>
  <c r="W1120" i="1" s="1"/>
  <c r="K1120" i="1"/>
  <c r="J1120" i="1"/>
  <c r="Y1120" i="1" s="1"/>
  <c r="I1120" i="1"/>
  <c r="X1120" i="1" s="1"/>
  <c r="Z1105" i="1" l="1"/>
  <c r="Z1104" i="1"/>
  <c r="H1223" i="1"/>
  <c r="U1223" i="1" s="1"/>
  <c r="W1223" i="1" s="1"/>
  <c r="Z1049" i="1"/>
  <c r="Z1023" i="1"/>
  <c r="Y1204" i="1"/>
  <c r="Z1110" i="1"/>
  <c r="Z1094" i="1"/>
  <c r="Y1183" i="1"/>
  <c r="X1204" i="1"/>
  <c r="Z1112" i="1"/>
  <c r="H1193" i="1"/>
  <c r="Y1216" i="1"/>
  <c r="H1221" i="1"/>
  <c r="U1221" i="1" s="1"/>
  <c r="W1221" i="1" s="1"/>
  <c r="Z1099" i="1"/>
  <c r="Y1221" i="1"/>
  <c r="Z1106" i="1"/>
  <c r="Z1098" i="1"/>
  <c r="Z1050" i="1"/>
  <c r="Z1100" i="1"/>
  <c r="Y1185" i="1"/>
  <c r="X1132" i="1"/>
  <c r="Z1132" i="1" s="1"/>
  <c r="Y1199" i="1"/>
  <c r="Y1130" i="1"/>
  <c r="H1214" i="1"/>
  <c r="U1214" i="1" s="1"/>
  <c r="W1214" i="1" s="1"/>
  <c r="Y1143" i="1"/>
  <c r="X1165" i="1"/>
  <c r="H1211" i="1"/>
  <c r="U1211" i="1" s="1"/>
  <c r="W1211" i="1" s="1"/>
  <c r="Y1214" i="1"/>
  <c r="H1220" i="1"/>
  <c r="U1220" i="1" s="1"/>
  <c r="W1220" i="1" s="1"/>
  <c r="Z1109" i="1"/>
  <c r="H1225" i="1"/>
  <c r="U1225" i="1" s="1"/>
  <c r="W1225" i="1" s="1"/>
  <c r="Z1114" i="1"/>
  <c r="Z1102" i="1"/>
  <c r="H1136" i="1"/>
  <c r="H1140" i="1"/>
  <c r="U1140" i="1" s="1"/>
  <c r="W1140" i="1" s="1"/>
  <c r="H1171" i="1"/>
  <c r="Z1089" i="1"/>
  <c r="Y1175" i="1"/>
  <c r="Y1177" i="1"/>
  <c r="Z1122" i="1"/>
  <c r="Y1129" i="1"/>
  <c r="Y1131" i="1"/>
  <c r="Y1139" i="1"/>
  <c r="X1186" i="1"/>
  <c r="Z1186" i="1" s="1"/>
  <c r="H1188" i="1"/>
  <c r="Z1096" i="1"/>
  <c r="H1175" i="1"/>
  <c r="Z1120" i="1"/>
  <c r="X1166" i="1"/>
  <c r="Z1166" i="1" s="1"/>
  <c r="X1172" i="1"/>
  <c r="Z1172" i="1" s="1"/>
  <c r="H1176" i="1"/>
  <c r="X1178" i="1"/>
  <c r="Z1178" i="1" s="1"/>
  <c r="Y1186" i="1"/>
  <c r="H1200" i="1"/>
  <c r="Y1212" i="1"/>
  <c r="H1127" i="1"/>
  <c r="H1129" i="1"/>
  <c r="Y1168" i="1"/>
  <c r="Y1170" i="1"/>
  <c r="Y1178" i="1"/>
  <c r="H1222" i="1"/>
  <c r="U1222" i="1" s="1"/>
  <c r="W1222" i="1" s="1"/>
  <c r="H1144" i="1"/>
  <c r="X1150" i="1"/>
  <c r="Z1150" i="1" s="1"/>
  <c r="X1152" i="1"/>
  <c r="Z1152" i="1" s="1"/>
  <c r="X1154" i="1"/>
  <c r="Z1154" i="1" s="1"/>
  <c r="X1156" i="1"/>
  <c r="Z1116" i="1"/>
  <c r="Z1033" i="1"/>
  <c r="X1200" i="1"/>
  <c r="Z1200" i="1" s="1"/>
  <c r="X1223" i="1"/>
  <c r="Z1223" i="1" s="1"/>
  <c r="Z1111" i="1"/>
  <c r="H1164" i="1"/>
  <c r="Y1148" i="1"/>
  <c r="H1158" i="1"/>
  <c r="Y1164" i="1"/>
  <c r="H1168" i="1"/>
  <c r="O1176" i="1"/>
  <c r="O1228" i="1"/>
  <c r="Z1108" i="1"/>
  <c r="H1194" i="1"/>
  <c r="Y1210" i="1"/>
  <c r="H1217" i="1"/>
  <c r="U1217" i="1" s="1"/>
  <c r="W1217" i="1" s="1"/>
  <c r="H1224" i="1"/>
  <c r="U1224" i="1" s="1"/>
  <c r="W1224" i="1" s="1"/>
  <c r="O1145" i="1"/>
  <c r="H1142" i="1"/>
  <c r="Z1165" i="1"/>
  <c r="H1180" i="1"/>
  <c r="H1205" i="1"/>
  <c r="U1205" i="1" s="1"/>
  <c r="W1205" i="1" s="1"/>
  <c r="H1212" i="1"/>
  <c r="U1212" i="1" s="1"/>
  <c r="W1212" i="1" s="1"/>
  <c r="H1226" i="1"/>
  <c r="X1163" i="1"/>
  <c r="Y1165" i="1"/>
  <c r="X1167" i="1"/>
  <c r="Z1167" i="1" s="1"/>
  <c r="X1171" i="1"/>
  <c r="Z1171" i="1" s="1"/>
  <c r="Y1201" i="1"/>
  <c r="Y1205" i="1"/>
  <c r="Y1208" i="1"/>
  <c r="H1210" i="1"/>
  <c r="U1210" i="1" s="1"/>
  <c r="W1210" i="1" s="1"/>
  <c r="Z1056" i="1"/>
  <c r="X1157" i="1"/>
  <c r="Y1159" i="1"/>
  <c r="Y1161" i="1"/>
  <c r="H1191" i="1"/>
  <c r="X1125" i="1"/>
  <c r="Z1125" i="1" s="1"/>
  <c r="X1143" i="1"/>
  <c r="Z1143" i="1" s="1"/>
  <c r="X1145" i="1"/>
  <c r="Z1145" i="1" s="1"/>
  <c r="H1149" i="1"/>
  <c r="Y1187" i="1"/>
  <c r="Y1191" i="1"/>
  <c r="Y1217" i="1"/>
  <c r="Z1115" i="1"/>
  <c r="Z1107" i="1"/>
  <c r="Z1118" i="1"/>
  <c r="Z1103" i="1"/>
  <c r="Z1113" i="1"/>
  <c r="Z1101" i="1"/>
  <c r="O1127" i="1"/>
  <c r="H1141" i="1"/>
  <c r="X1169" i="1"/>
  <c r="Z1169" i="1" s="1"/>
  <c r="O1184" i="1"/>
  <c r="Y1193" i="1"/>
  <c r="H1208" i="1"/>
  <c r="U1208" i="1" s="1"/>
  <c r="W1208" i="1" s="1"/>
  <c r="O1212" i="1"/>
  <c r="H1135" i="1"/>
  <c r="Y1147" i="1"/>
  <c r="X1151" i="1"/>
  <c r="Z1151" i="1" s="1"/>
  <c r="Y1157" i="1"/>
  <c r="Y1167" i="1"/>
  <c r="Y1176" i="1"/>
  <c r="Y1184" i="1"/>
  <c r="H1190" i="1"/>
  <c r="H1213" i="1"/>
  <c r="U1213" i="1" s="1"/>
  <c r="W1213" i="1" s="1"/>
  <c r="X1217" i="1"/>
  <c r="Y1124" i="1"/>
  <c r="Y1126" i="1"/>
  <c r="H1128" i="1"/>
  <c r="H1130" i="1"/>
  <c r="U1130" i="1" s="1"/>
  <c r="W1130" i="1" s="1"/>
  <c r="Y1149" i="1"/>
  <c r="Y1151" i="1"/>
  <c r="Y1153" i="1"/>
  <c r="Y1155" i="1"/>
  <c r="Y1173" i="1"/>
  <c r="X1175" i="1"/>
  <c r="Z1175" i="1" s="1"/>
  <c r="Y1190" i="1"/>
  <c r="X1194" i="1"/>
  <c r="Z1194" i="1" s="1"/>
  <c r="H1206" i="1"/>
  <c r="U1206" i="1" s="1"/>
  <c r="W1206" i="1" s="1"/>
  <c r="H1209" i="1"/>
  <c r="U1209" i="1" s="1"/>
  <c r="W1209" i="1" s="1"/>
  <c r="X1211" i="1"/>
  <c r="Y1215" i="1"/>
  <c r="O1223" i="1"/>
  <c r="X1126" i="1"/>
  <c r="Z1126" i="1" s="1"/>
  <c r="H1133" i="1"/>
  <c r="Y1141" i="1"/>
  <c r="X1149" i="1"/>
  <c r="Z1149" i="1" s="1"/>
  <c r="X1153" i="1"/>
  <c r="Z1153" i="1" s="1"/>
  <c r="X1155" i="1"/>
  <c r="Z1155" i="1" s="1"/>
  <c r="Y1169" i="1"/>
  <c r="H1173" i="1"/>
  <c r="X1215" i="1"/>
  <c r="X1177" i="1"/>
  <c r="Z1177" i="1" s="1"/>
  <c r="Y1209" i="1"/>
  <c r="H1219" i="1"/>
  <c r="U1219" i="1" s="1"/>
  <c r="W1219" i="1" s="1"/>
  <c r="H1134" i="1"/>
  <c r="O1138" i="1"/>
  <c r="X1142" i="1"/>
  <c r="Z1142" i="1" s="1"/>
  <c r="H1207" i="1"/>
  <c r="U1207" i="1" s="1"/>
  <c r="W1207" i="1" s="1"/>
  <c r="X1222" i="1"/>
  <c r="X1224" i="1"/>
  <c r="O1122" i="1"/>
  <c r="Y1142" i="1"/>
  <c r="Y1203" i="1"/>
  <c r="X1205" i="1"/>
  <c r="Y1222" i="1"/>
  <c r="Y1224" i="1"/>
  <c r="O1134" i="1"/>
  <c r="X1144" i="1"/>
  <c r="Z1144" i="1" s="1"/>
  <c r="H1146" i="1"/>
  <c r="X1148" i="1"/>
  <c r="Z1148" i="1" s="1"/>
  <c r="Y1158" i="1"/>
  <c r="Y1160" i="1"/>
  <c r="Y1162" i="1"/>
  <c r="O1164" i="1"/>
  <c r="X1170" i="1"/>
  <c r="Z1170" i="1" s="1"/>
  <c r="H1172" i="1"/>
  <c r="H1179" i="1"/>
  <c r="H1183" i="1"/>
  <c r="X1185" i="1"/>
  <c r="X1187" i="1"/>
  <c r="Z1187" i="1" s="1"/>
  <c r="O1211" i="1"/>
  <c r="X1216" i="1"/>
  <c r="Y1220" i="1"/>
  <c r="X1129" i="1"/>
  <c r="Z1129" i="1" s="1"/>
  <c r="H1131" i="1"/>
  <c r="Y1150" i="1"/>
  <c r="Y1152" i="1"/>
  <c r="Y1154" i="1"/>
  <c r="Y1156" i="1"/>
  <c r="Y1172" i="1"/>
  <c r="Y1174" i="1"/>
  <c r="O1179" i="1"/>
  <c r="X1197" i="1"/>
  <c r="X1210" i="1"/>
  <c r="X1212" i="1"/>
  <c r="O1224" i="1"/>
  <c r="X1127" i="1"/>
  <c r="Z1127" i="1" s="1"/>
  <c r="O1199" i="1"/>
  <c r="H1125" i="1"/>
  <c r="H1178" i="1"/>
  <c r="Y1179" i="1"/>
  <c r="H1199" i="1"/>
  <c r="U1199" i="1" s="1"/>
  <c r="W1199" i="1" s="1"/>
  <c r="H1218" i="1"/>
  <c r="U1218" i="1" s="1"/>
  <c r="W1218" i="1" s="1"/>
  <c r="Y1227" i="1"/>
  <c r="O1140" i="1"/>
  <c r="O1142" i="1"/>
  <c r="O1206" i="1"/>
  <c r="Y1211" i="1"/>
  <c r="O1218" i="1"/>
  <c r="Y1223" i="1"/>
  <c r="O1163" i="1"/>
  <c r="O1188" i="1"/>
  <c r="O1201" i="1"/>
  <c r="O1203" i="1"/>
  <c r="Y1206" i="1"/>
  <c r="O1213" i="1"/>
  <c r="Y1218" i="1"/>
  <c r="O1225" i="1"/>
  <c r="O1126" i="1"/>
  <c r="Y1128" i="1"/>
  <c r="X1133" i="1"/>
  <c r="Z1133" i="1" s="1"/>
  <c r="Y1140" i="1"/>
  <c r="Y1144" i="1"/>
  <c r="O1149" i="1"/>
  <c r="H1157" i="1"/>
  <c r="U1157" i="1" s="1"/>
  <c r="W1157" i="1" s="1"/>
  <c r="H1163" i="1"/>
  <c r="U1163" i="1" s="1"/>
  <c r="W1163" i="1" s="1"/>
  <c r="O1165" i="1"/>
  <c r="O1168" i="1"/>
  <c r="O1185" i="1"/>
  <c r="Y1192" i="1"/>
  <c r="H1196" i="1"/>
  <c r="O1208" i="1"/>
  <c r="Y1213" i="1"/>
  <c r="O1220" i="1"/>
  <c r="Y1225" i="1"/>
  <c r="X1135" i="1"/>
  <c r="Z1135" i="1" s="1"/>
  <c r="H1137" i="1"/>
  <c r="X1141" i="1"/>
  <c r="Z1141" i="1" s="1"/>
  <c r="O1146" i="1"/>
  <c r="H1151" i="1"/>
  <c r="H1153" i="1"/>
  <c r="H1155" i="1"/>
  <c r="O1161" i="1"/>
  <c r="Y1163" i="1"/>
  <c r="H1165" i="1"/>
  <c r="O1175" i="1"/>
  <c r="O1178" i="1"/>
  <c r="X1180" i="1"/>
  <c r="Z1180" i="1" s="1"/>
  <c r="H1182" i="1"/>
  <c r="H1185" i="1"/>
  <c r="U1185" i="1" s="1"/>
  <c r="W1185" i="1" s="1"/>
  <c r="X1189" i="1"/>
  <c r="Z1189" i="1" s="1"/>
  <c r="Y1194" i="1"/>
  <c r="Y1196" i="1"/>
  <c r="O1198" i="1"/>
  <c r="X1201" i="1"/>
  <c r="X1207" i="1"/>
  <c r="O1215" i="1"/>
  <c r="X1219" i="1"/>
  <c r="O1227" i="1"/>
  <c r="H1123" i="1"/>
  <c r="Y1133" i="1"/>
  <c r="Y1123" i="1"/>
  <c r="Y1135" i="1"/>
  <c r="Y1137" i="1"/>
  <c r="O1139" i="1"/>
  <c r="Y1146" i="1"/>
  <c r="X1158" i="1"/>
  <c r="Z1158" i="1" s="1"/>
  <c r="H1160" i="1"/>
  <c r="X1164" i="1"/>
  <c r="Z1164" i="1" s="1"/>
  <c r="H1177" i="1"/>
  <c r="Y1180" i="1"/>
  <c r="Y1182" i="1"/>
  <c r="O1183" i="1"/>
  <c r="O1187" i="1"/>
  <c r="Y1189" i="1"/>
  <c r="H1192" i="1"/>
  <c r="Y1198" i="1"/>
  <c r="Y1200" i="1"/>
  <c r="O1210" i="1"/>
  <c r="X1214" i="1"/>
  <c r="Z1214" i="1" s="1"/>
  <c r="O1222" i="1"/>
  <c r="X1226" i="1"/>
  <c r="Z1226" i="1" s="1"/>
  <c r="X1228" i="1"/>
  <c r="Z1228" i="1" s="1"/>
  <c r="O1125" i="1"/>
  <c r="O1141" i="1"/>
  <c r="O1144" i="1"/>
  <c r="O1162" i="1"/>
  <c r="O1167" i="1"/>
  <c r="H1169" i="1"/>
  <c r="O1170" i="1"/>
  <c r="X1190" i="1"/>
  <c r="Z1190" i="1" s="1"/>
  <c r="O1200" i="1"/>
  <c r="Y1202" i="1"/>
  <c r="H1204" i="1"/>
  <c r="U1204" i="1" s="1"/>
  <c r="W1204" i="1" s="1"/>
  <c r="O1205" i="1"/>
  <c r="X1209" i="1"/>
  <c r="H1216" i="1"/>
  <c r="U1216" i="1" s="1"/>
  <c r="W1216" i="1" s="1"/>
  <c r="O1217" i="1"/>
  <c r="X1221" i="1"/>
  <c r="Y1226" i="1"/>
  <c r="Y1228" i="1"/>
  <c r="O1177" i="1"/>
  <c r="O1196" i="1"/>
  <c r="O1202" i="1"/>
  <c r="O1207" i="1"/>
  <c r="O1219" i="1"/>
  <c r="O1128" i="1"/>
  <c r="O1120" i="1"/>
  <c r="H1122" i="1"/>
  <c r="O1123" i="1"/>
  <c r="Y1127" i="1"/>
  <c r="X1128" i="1"/>
  <c r="Z1128" i="1" s="1"/>
  <c r="Y1132" i="1"/>
  <c r="O1143" i="1"/>
  <c r="Y1145" i="1"/>
  <c r="H1148" i="1"/>
  <c r="H1162" i="1"/>
  <c r="Y1166" i="1"/>
  <c r="O1182" i="1"/>
  <c r="O1186" i="1"/>
  <c r="O1189" i="1"/>
  <c r="X1193" i="1"/>
  <c r="Z1193" i="1" s="1"/>
  <c r="H1195" i="1"/>
  <c r="X1206" i="1"/>
  <c r="Y1207" i="1"/>
  <c r="O1214" i="1"/>
  <c r="X1218" i="1"/>
  <c r="Y1219" i="1"/>
  <c r="O1226" i="1"/>
  <c r="X1134" i="1"/>
  <c r="Z1134" i="1" s="1"/>
  <c r="X1136" i="1"/>
  <c r="Z1136" i="1" s="1"/>
  <c r="H1138" i="1"/>
  <c r="X1146" i="1"/>
  <c r="Z1146" i="1" s="1"/>
  <c r="H1150" i="1"/>
  <c r="H1152" i="1"/>
  <c r="H1154" i="1"/>
  <c r="H1156" i="1"/>
  <c r="U1156" i="1" s="1"/>
  <c r="W1156" i="1" s="1"/>
  <c r="Y1171" i="1"/>
  <c r="H1174" i="1"/>
  <c r="X1176" i="1"/>
  <c r="Z1176" i="1" s="1"/>
  <c r="X1179" i="1"/>
  <c r="Z1179" i="1" s="1"/>
  <c r="H1181" i="1"/>
  <c r="H1186" i="1"/>
  <c r="X1188" i="1"/>
  <c r="Z1188" i="1" s="1"/>
  <c r="Y1195" i="1"/>
  <c r="O1197" i="1"/>
  <c r="X1199" i="1"/>
  <c r="X1202" i="1"/>
  <c r="O1209" i="1"/>
  <c r="X1213" i="1"/>
  <c r="O1221" i="1"/>
  <c r="X1225" i="1"/>
  <c r="O1124" i="1"/>
  <c r="O1129" i="1"/>
  <c r="H1132" i="1"/>
  <c r="Y1134" i="1"/>
  <c r="Y1136" i="1"/>
  <c r="Y1138" i="1"/>
  <c r="X1140" i="1"/>
  <c r="H1147" i="1"/>
  <c r="H1159" i="1"/>
  <c r="H1161" i="1"/>
  <c r="O1166" i="1"/>
  <c r="X1168" i="1"/>
  <c r="Z1168" i="1" s="1"/>
  <c r="O1169" i="1"/>
  <c r="Y1181" i="1"/>
  <c r="Y1188" i="1"/>
  <c r="O1193" i="1"/>
  <c r="Y1197" i="1"/>
  <c r="X1203" i="1"/>
  <c r="Z1203" i="1" s="1"/>
  <c r="O1204" i="1"/>
  <c r="X1208" i="1"/>
  <c r="H1215" i="1"/>
  <c r="U1215" i="1" s="1"/>
  <c r="W1215" i="1" s="1"/>
  <c r="O1216" i="1"/>
  <c r="X1220" i="1"/>
  <c r="X1227" i="1"/>
  <c r="H1120" i="1"/>
  <c r="X1124" i="1"/>
  <c r="Z1124" i="1" s="1"/>
  <c r="Y1125" i="1"/>
  <c r="O1137" i="1"/>
  <c r="X1139" i="1"/>
  <c r="Z1139" i="1" s="1"/>
  <c r="H1145" i="1"/>
  <c r="O1159" i="1"/>
  <c r="O1160" i="1"/>
  <c r="X1162" i="1"/>
  <c r="Z1162" i="1" s="1"/>
  <c r="H1170" i="1"/>
  <c r="O1181" i="1"/>
  <c r="X1184" i="1"/>
  <c r="Z1184" i="1" s="1"/>
  <c r="H1189" i="1"/>
  <c r="O1195" i="1"/>
  <c r="X1198" i="1"/>
  <c r="Z1198" i="1" s="1"/>
  <c r="H1227" i="1"/>
  <c r="U1227" i="1" s="1"/>
  <c r="W1227" i="1" s="1"/>
  <c r="H1228" i="1"/>
  <c r="O1136" i="1"/>
  <c r="O1151" i="1"/>
  <c r="O1152" i="1"/>
  <c r="O1154" i="1"/>
  <c r="O1155" i="1"/>
  <c r="O1157" i="1"/>
  <c r="X1161" i="1"/>
  <c r="Z1161" i="1" s="1"/>
  <c r="O1180" i="1"/>
  <c r="X1183" i="1"/>
  <c r="Z1183" i="1" s="1"/>
  <c r="O1194" i="1"/>
  <c r="X1196" i="1"/>
  <c r="Z1196" i="1" s="1"/>
  <c r="O1158" i="1"/>
  <c r="H1126" i="1"/>
  <c r="X1137" i="1"/>
  <c r="Z1137" i="1" s="1"/>
  <c r="H1143" i="1"/>
  <c r="X1160" i="1"/>
  <c r="Z1160" i="1" s="1"/>
  <c r="H1166" i="1"/>
  <c r="H1167" i="1"/>
  <c r="X1181" i="1"/>
  <c r="Z1181" i="1" s="1"/>
  <c r="X1182" i="1"/>
  <c r="Z1182" i="1" s="1"/>
  <c r="H1187" i="1"/>
  <c r="X1195" i="1"/>
  <c r="Z1195" i="1" s="1"/>
  <c r="H1201" i="1"/>
  <c r="U1201" i="1" s="1"/>
  <c r="W1201" i="1" s="1"/>
  <c r="H1202" i="1"/>
  <c r="U1202" i="1" s="1"/>
  <c r="W1202" i="1" s="1"/>
  <c r="H1203" i="1"/>
  <c r="X1138" i="1"/>
  <c r="Z1138" i="1" s="1"/>
  <c r="O1150" i="1"/>
  <c r="O1121" i="1"/>
  <c r="O1132" i="1"/>
  <c r="O1133" i="1"/>
  <c r="O1148" i="1"/>
  <c r="X1159" i="1"/>
  <c r="Z1159" i="1" s="1"/>
  <c r="O1174" i="1"/>
  <c r="O1192" i="1"/>
  <c r="X1123" i="1"/>
  <c r="Z1123" i="1" s="1"/>
  <c r="O1135" i="1"/>
  <c r="O1156" i="1"/>
  <c r="X1121" i="1"/>
  <c r="Z1121" i="1" s="1"/>
  <c r="H1124" i="1"/>
  <c r="O1130" i="1"/>
  <c r="O1131" i="1"/>
  <c r="H1139" i="1"/>
  <c r="O1147" i="1"/>
  <c r="O1173" i="1"/>
  <c r="H1184" i="1"/>
  <c r="O1191" i="1"/>
  <c r="H1197" i="1"/>
  <c r="U1197" i="1" s="1"/>
  <c r="W1197" i="1" s="1"/>
  <c r="H1198" i="1"/>
  <c r="O1153" i="1"/>
  <c r="O1171" i="1"/>
  <c r="O1172" i="1"/>
  <c r="X1174" i="1"/>
  <c r="Z1174" i="1" s="1"/>
  <c r="O1190" i="1"/>
  <c r="X1192" i="1"/>
  <c r="Z1192" i="1" s="1"/>
  <c r="X1131" i="1"/>
  <c r="Z1131" i="1" s="1"/>
  <c r="X1147" i="1"/>
  <c r="Z1147" i="1" s="1"/>
  <c r="X1173" i="1"/>
  <c r="Z1173" i="1" s="1"/>
  <c r="X1191" i="1"/>
  <c r="Z1191" i="1" s="1"/>
  <c r="X1130" i="1"/>
  <c r="W1337" i="1"/>
  <c r="M1337" i="1"/>
  <c r="L1337" i="1"/>
  <c r="K1337" i="1"/>
  <c r="J1337" i="1"/>
  <c r="I1337" i="1"/>
  <c r="M1336" i="1"/>
  <c r="L1336" i="1"/>
  <c r="K1336" i="1"/>
  <c r="J1336" i="1"/>
  <c r="I1336" i="1"/>
  <c r="W1335" i="1"/>
  <c r="M1335" i="1"/>
  <c r="L1335" i="1"/>
  <c r="K1335" i="1"/>
  <c r="J1335" i="1"/>
  <c r="I1335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M1327" i="1"/>
  <c r="L1327" i="1"/>
  <c r="K1327" i="1"/>
  <c r="J1327" i="1"/>
  <c r="I1327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M1323" i="1"/>
  <c r="L1323" i="1"/>
  <c r="K1323" i="1"/>
  <c r="J1323" i="1"/>
  <c r="I1323" i="1"/>
  <c r="M1322" i="1"/>
  <c r="L1322" i="1"/>
  <c r="K1322" i="1"/>
  <c r="J1322" i="1"/>
  <c r="I1322" i="1"/>
  <c r="M1321" i="1"/>
  <c r="L1321" i="1"/>
  <c r="K1321" i="1"/>
  <c r="J1321" i="1"/>
  <c r="I1321" i="1"/>
  <c r="M1320" i="1"/>
  <c r="L1320" i="1"/>
  <c r="K1320" i="1"/>
  <c r="J1320" i="1"/>
  <c r="I1320" i="1"/>
  <c r="M1319" i="1"/>
  <c r="L1319" i="1"/>
  <c r="K1319" i="1"/>
  <c r="J1319" i="1"/>
  <c r="I1319" i="1"/>
  <c r="M1318" i="1"/>
  <c r="L1318" i="1"/>
  <c r="K1318" i="1"/>
  <c r="J1318" i="1"/>
  <c r="I1318" i="1"/>
  <c r="M1317" i="1"/>
  <c r="L1317" i="1"/>
  <c r="K1317" i="1"/>
  <c r="J1317" i="1"/>
  <c r="I1317" i="1"/>
  <c r="M1316" i="1"/>
  <c r="L1316" i="1"/>
  <c r="K1316" i="1"/>
  <c r="J1316" i="1"/>
  <c r="I1316" i="1"/>
  <c r="M1315" i="1"/>
  <c r="L1315" i="1"/>
  <c r="K1315" i="1"/>
  <c r="J1315" i="1"/>
  <c r="I1315" i="1"/>
  <c r="M1314" i="1"/>
  <c r="L1314" i="1"/>
  <c r="K1314" i="1"/>
  <c r="J1314" i="1"/>
  <c r="I1314" i="1"/>
  <c r="M1313" i="1"/>
  <c r="L1313" i="1"/>
  <c r="K1313" i="1"/>
  <c r="J1313" i="1"/>
  <c r="I1313" i="1"/>
  <c r="W1312" i="1"/>
  <c r="M1312" i="1"/>
  <c r="L1312" i="1"/>
  <c r="K1312" i="1"/>
  <c r="J1312" i="1"/>
  <c r="I1312" i="1"/>
  <c r="M1311" i="1"/>
  <c r="L1311" i="1"/>
  <c r="K1311" i="1"/>
  <c r="J1311" i="1"/>
  <c r="I1311" i="1"/>
  <c r="M1310" i="1"/>
  <c r="L1310" i="1"/>
  <c r="K1310" i="1"/>
  <c r="J1310" i="1"/>
  <c r="I1310" i="1"/>
  <c r="W1309" i="1"/>
  <c r="M1309" i="1"/>
  <c r="L1309" i="1"/>
  <c r="K1309" i="1"/>
  <c r="J1309" i="1"/>
  <c r="I1309" i="1"/>
  <c r="M1308" i="1"/>
  <c r="L1308" i="1"/>
  <c r="K1308" i="1"/>
  <c r="J1308" i="1"/>
  <c r="I1308" i="1"/>
  <c r="W1307" i="1"/>
  <c r="M1307" i="1"/>
  <c r="L1307" i="1"/>
  <c r="K1307" i="1"/>
  <c r="J1307" i="1"/>
  <c r="I1307" i="1"/>
  <c r="M1306" i="1"/>
  <c r="L1306" i="1"/>
  <c r="K1306" i="1"/>
  <c r="J1306" i="1"/>
  <c r="I1306" i="1"/>
  <c r="W1305" i="1"/>
  <c r="M1305" i="1"/>
  <c r="L1305" i="1"/>
  <c r="K1305" i="1"/>
  <c r="J1305" i="1"/>
  <c r="I1305" i="1"/>
  <c r="W1304" i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W1301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W1298" i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I1296" i="1"/>
  <c r="W1295" i="1"/>
  <c r="M1295" i="1"/>
  <c r="L1295" i="1"/>
  <c r="K1295" i="1"/>
  <c r="J1295" i="1"/>
  <c r="I1295" i="1"/>
  <c r="M1294" i="1"/>
  <c r="L1294" i="1"/>
  <c r="K1294" i="1"/>
  <c r="J1294" i="1"/>
  <c r="I1294" i="1"/>
  <c r="W1293" i="1"/>
  <c r="M1293" i="1"/>
  <c r="L1293" i="1"/>
  <c r="K1293" i="1"/>
  <c r="J1293" i="1"/>
  <c r="I1293" i="1"/>
  <c r="W1292" i="1"/>
  <c r="M1292" i="1"/>
  <c r="L1292" i="1"/>
  <c r="K1292" i="1"/>
  <c r="J1292" i="1"/>
  <c r="I1292" i="1"/>
  <c r="U1291" i="1"/>
  <c r="W1291" i="1" s="1"/>
  <c r="M1291" i="1"/>
  <c r="L1291" i="1"/>
  <c r="K1291" i="1"/>
  <c r="J1291" i="1"/>
  <c r="I1291" i="1"/>
  <c r="W1290" i="1"/>
  <c r="M1290" i="1"/>
  <c r="L1290" i="1"/>
  <c r="K1290" i="1"/>
  <c r="J1290" i="1"/>
  <c r="I1290" i="1"/>
  <c r="W1289" i="1"/>
  <c r="M1289" i="1"/>
  <c r="L1289" i="1"/>
  <c r="K1289" i="1"/>
  <c r="J1289" i="1"/>
  <c r="I1289" i="1"/>
  <c r="W1288" i="1"/>
  <c r="M1288" i="1"/>
  <c r="L1288" i="1"/>
  <c r="K1288" i="1"/>
  <c r="J1288" i="1"/>
  <c r="I1288" i="1"/>
  <c r="U1287" i="1"/>
  <c r="W1287" i="1" s="1"/>
  <c r="M1287" i="1"/>
  <c r="L1287" i="1"/>
  <c r="K1287" i="1"/>
  <c r="J1287" i="1"/>
  <c r="I1287" i="1"/>
  <c r="U1286" i="1"/>
  <c r="W1286" i="1" s="1"/>
  <c r="M1286" i="1"/>
  <c r="L1286" i="1"/>
  <c r="K1286" i="1"/>
  <c r="J1286" i="1"/>
  <c r="I1286" i="1"/>
  <c r="U1285" i="1"/>
  <c r="W1285" i="1" s="1"/>
  <c r="M1285" i="1"/>
  <c r="L1285" i="1"/>
  <c r="K1285" i="1"/>
  <c r="J1285" i="1"/>
  <c r="I1285" i="1"/>
  <c r="U1284" i="1"/>
  <c r="W1284" i="1" s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W1281" i="1"/>
  <c r="M1281" i="1"/>
  <c r="L1281" i="1"/>
  <c r="K1281" i="1"/>
  <c r="J1281" i="1"/>
  <c r="I1281" i="1"/>
  <c r="U1280" i="1"/>
  <c r="W1280" i="1" s="1"/>
  <c r="M1280" i="1"/>
  <c r="L1280" i="1"/>
  <c r="K1280" i="1"/>
  <c r="J1280" i="1"/>
  <c r="I1280" i="1"/>
  <c r="W1279" i="1"/>
  <c r="M1279" i="1"/>
  <c r="L1279" i="1"/>
  <c r="K1279" i="1"/>
  <c r="J1279" i="1"/>
  <c r="I1279" i="1"/>
  <c r="W1278" i="1"/>
  <c r="M1278" i="1"/>
  <c r="L1278" i="1"/>
  <c r="K1278" i="1"/>
  <c r="J1278" i="1"/>
  <c r="I1278" i="1"/>
  <c r="U1277" i="1"/>
  <c r="W1277" i="1" s="1"/>
  <c r="M1277" i="1"/>
  <c r="L1277" i="1"/>
  <c r="K1277" i="1"/>
  <c r="J1277" i="1"/>
  <c r="I1277" i="1"/>
  <c r="W1276" i="1"/>
  <c r="M1276" i="1"/>
  <c r="L1276" i="1"/>
  <c r="K1276" i="1"/>
  <c r="J1276" i="1"/>
  <c r="I1276" i="1"/>
  <c r="U1275" i="1"/>
  <c r="W1275" i="1" s="1"/>
  <c r="M1275" i="1"/>
  <c r="L1275" i="1"/>
  <c r="K1275" i="1"/>
  <c r="J1275" i="1"/>
  <c r="I1275" i="1"/>
  <c r="W1274" i="1"/>
  <c r="M1274" i="1"/>
  <c r="L1274" i="1"/>
  <c r="K1274" i="1"/>
  <c r="J1274" i="1"/>
  <c r="I1274" i="1"/>
  <c r="U1273" i="1"/>
  <c r="W1273" i="1" s="1"/>
  <c r="M1273" i="1"/>
  <c r="L1273" i="1"/>
  <c r="K1273" i="1"/>
  <c r="J1273" i="1"/>
  <c r="I1273" i="1"/>
  <c r="M1272" i="1"/>
  <c r="L1272" i="1"/>
  <c r="K1272" i="1"/>
  <c r="J1272" i="1"/>
  <c r="I1272" i="1"/>
  <c r="W1271" i="1"/>
  <c r="M1271" i="1"/>
  <c r="L1271" i="1"/>
  <c r="K1271" i="1"/>
  <c r="J1271" i="1"/>
  <c r="I1271" i="1"/>
  <c r="W1270" i="1"/>
  <c r="M1270" i="1"/>
  <c r="L1270" i="1"/>
  <c r="K1270" i="1"/>
  <c r="J1270" i="1"/>
  <c r="I1270" i="1"/>
  <c r="W1269" i="1"/>
  <c r="M1269" i="1"/>
  <c r="L1269" i="1"/>
  <c r="K1269" i="1"/>
  <c r="J1269" i="1"/>
  <c r="I1269" i="1"/>
  <c r="U1268" i="1"/>
  <c r="W1268" i="1" s="1"/>
  <c r="M1268" i="1"/>
  <c r="L1268" i="1"/>
  <c r="K1268" i="1"/>
  <c r="J1268" i="1"/>
  <c r="I1268" i="1"/>
  <c r="W1267" i="1"/>
  <c r="M1267" i="1"/>
  <c r="L1267" i="1"/>
  <c r="K1267" i="1"/>
  <c r="J1267" i="1"/>
  <c r="I1267" i="1"/>
  <c r="M1266" i="1"/>
  <c r="L1266" i="1"/>
  <c r="K1266" i="1"/>
  <c r="J1266" i="1"/>
  <c r="I1266" i="1"/>
  <c r="M1265" i="1"/>
  <c r="L1265" i="1"/>
  <c r="K1265" i="1"/>
  <c r="J1265" i="1"/>
  <c r="I1265" i="1"/>
  <c r="U1264" i="1"/>
  <c r="W1264" i="1" s="1"/>
  <c r="M1264" i="1"/>
  <c r="L1264" i="1"/>
  <c r="K1264" i="1"/>
  <c r="J1264" i="1"/>
  <c r="I1264" i="1"/>
  <c r="U1263" i="1"/>
  <c r="W1263" i="1" s="1"/>
  <c r="M1263" i="1"/>
  <c r="L1263" i="1"/>
  <c r="K1263" i="1"/>
  <c r="J1263" i="1"/>
  <c r="I1263" i="1"/>
  <c r="U1262" i="1"/>
  <c r="W1262" i="1" s="1"/>
  <c r="M1262" i="1"/>
  <c r="L1262" i="1"/>
  <c r="K1262" i="1"/>
  <c r="J1262" i="1"/>
  <c r="I1262" i="1"/>
  <c r="U1261" i="1"/>
  <c r="W1261" i="1" s="1"/>
  <c r="M1261" i="1"/>
  <c r="L1261" i="1"/>
  <c r="K1261" i="1"/>
  <c r="J1261" i="1"/>
  <c r="I1261" i="1"/>
  <c r="U1260" i="1"/>
  <c r="W1260" i="1" s="1"/>
  <c r="M1260" i="1"/>
  <c r="L1260" i="1"/>
  <c r="K1260" i="1"/>
  <c r="J1260" i="1"/>
  <c r="I1260" i="1"/>
  <c r="U1259" i="1"/>
  <c r="W1259" i="1" s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W1256" i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W1252" i="1"/>
  <c r="M1252" i="1"/>
  <c r="L1252" i="1"/>
  <c r="K1252" i="1"/>
  <c r="J1252" i="1"/>
  <c r="I1252" i="1"/>
  <c r="W1251" i="1"/>
  <c r="M1251" i="1"/>
  <c r="L1251" i="1"/>
  <c r="K1251" i="1"/>
  <c r="J1251" i="1"/>
  <c r="I1251" i="1"/>
  <c r="U1250" i="1"/>
  <c r="W1250" i="1" s="1"/>
  <c r="M1250" i="1"/>
  <c r="L1250" i="1"/>
  <c r="K1250" i="1"/>
  <c r="J1250" i="1"/>
  <c r="I1250" i="1"/>
  <c r="M1249" i="1"/>
  <c r="L1249" i="1"/>
  <c r="K1249" i="1"/>
  <c r="J1249" i="1"/>
  <c r="I1249" i="1"/>
  <c r="W1248" i="1"/>
  <c r="M1248" i="1"/>
  <c r="L1248" i="1"/>
  <c r="K1248" i="1"/>
  <c r="J1248" i="1"/>
  <c r="I1248" i="1"/>
  <c r="W1247" i="1"/>
  <c r="M1247" i="1"/>
  <c r="L1247" i="1"/>
  <c r="K1247" i="1"/>
  <c r="J1247" i="1"/>
  <c r="I1247" i="1"/>
  <c r="W1246" i="1"/>
  <c r="M1246" i="1"/>
  <c r="L1246" i="1"/>
  <c r="K1246" i="1"/>
  <c r="J1246" i="1"/>
  <c r="I1246" i="1"/>
  <c r="W1245" i="1"/>
  <c r="M1245" i="1"/>
  <c r="L1245" i="1"/>
  <c r="K1245" i="1"/>
  <c r="J1245" i="1"/>
  <c r="I1245" i="1"/>
  <c r="U1244" i="1"/>
  <c r="W1244" i="1" s="1"/>
  <c r="M1244" i="1"/>
  <c r="L1244" i="1"/>
  <c r="K1244" i="1"/>
  <c r="J1244" i="1"/>
  <c r="I1244" i="1"/>
  <c r="W1243" i="1"/>
  <c r="M1243" i="1"/>
  <c r="L1243" i="1"/>
  <c r="K1243" i="1"/>
  <c r="J1243" i="1"/>
  <c r="I1243" i="1"/>
  <c r="W1242" i="1"/>
  <c r="M1242" i="1"/>
  <c r="L1242" i="1"/>
  <c r="K1242" i="1"/>
  <c r="J1242" i="1"/>
  <c r="I1242" i="1"/>
  <c r="U1241" i="1"/>
  <c r="W1241" i="1" s="1"/>
  <c r="M1241" i="1"/>
  <c r="L1241" i="1"/>
  <c r="K1241" i="1"/>
  <c r="J1241" i="1"/>
  <c r="I1241" i="1"/>
  <c r="W1240" i="1"/>
  <c r="M1240" i="1"/>
  <c r="L1240" i="1"/>
  <c r="K1240" i="1"/>
  <c r="J1240" i="1"/>
  <c r="I1240" i="1"/>
  <c r="M1239" i="1"/>
  <c r="L1239" i="1"/>
  <c r="K1239" i="1"/>
  <c r="J1239" i="1"/>
  <c r="I1239" i="1"/>
  <c r="W1238" i="1"/>
  <c r="M1238" i="1"/>
  <c r="L1238" i="1"/>
  <c r="K1238" i="1"/>
  <c r="J1238" i="1"/>
  <c r="I1238" i="1"/>
  <c r="W1237" i="1"/>
  <c r="M1237" i="1"/>
  <c r="L1237" i="1"/>
  <c r="K1237" i="1"/>
  <c r="J1237" i="1"/>
  <c r="I1237" i="1"/>
  <c r="W1236" i="1"/>
  <c r="M1236" i="1"/>
  <c r="L1236" i="1"/>
  <c r="K1236" i="1"/>
  <c r="J1236" i="1"/>
  <c r="I1236" i="1"/>
  <c r="W1235" i="1"/>
  <c r="M1235" i="1"/>
  <c r="L1235" i="1"/>
  <c r="K1235" i="1"/>
  <c r="J1235" i="1"/>
  <c r="I1235" i="1"/>
  <c r="W1234" i="1"/>
  <c r="M1234" i="1"/>
  <c r="L1234" i="1"/>
  <c r="K1234" i="1"/>
  <c r="J1234" i="1"/>
  <c r="I1234" i="1"/>
  <c r="W1233" i="1"/>
  <c r="M1233" i="1"/>
  <c r="L1233" i="1"/>
  <c r="K1233" i="1"/>
  <c r="J1233" i="1"/>
  <c r="I1233" i="1"/>
  <c r="W1232" i="1"/>
  <c r="M1232" i="1"/>
  <c r="L1232" i="1"/>
  <c r="K1232" i="1"/>
  <c r="J1232" i="1"/>
  <c r="I1232" i="1"/>
  <c r="U1231" i="1"/>
  <c r="W1231" i="1" s="1"/>
  <c r="K1231" i="1"/>
  <c r="J1231" i="1"/>
  <c r="Y1231" i="1" s="1"/>
  <c r="I1231" i="1"/>
  <c r="X1231" i="1" s="1"/>
  <c r="W1230" i="1"/>
  <c r="K1230" i="1"/>
  <c r="J1230" i="1"/>
  <c r="I1230" i="1"/>
  <c r="H1230" i="1" s="1"/>
  <c r="U1229" i="1"/>
  <c r="W1229" i="1" s="1"/>
  <c r="K1229" i="1"/>
  <c r="J1229" i="1"/>
  <c r="Y1229" i="1" s="1"/>
  <c r="I1229" i="1"/>
  <c r="H1229" i="1" s="1"/>
  <c r="Z1227" i="1" l="1"/>
  <c r="Z1163" i="1"/>
  <c r="Y1237" i="1"/>
  <c r="X1274" i="1"/>
  <c r="H1282" i="1"/>
  <c r="Z1201" i="1"/>
  <c r="Z1204" i="1"/>
  <c r="Z1215" i="1"/>
  <c r="Z1221" i="1"/>
  <c r="Z1211" i="1"/>
  <c r="Z1185" i="1"/>
  <c r="H1285" i="1"/>
  <c r="Y1297" i="1"/>
  <c r="Z1206" i="1"/>
  <c r="Z1130" i="1"/>
  <c r="Z1219" i="1"/>
  <c r="Z1217" i="1"/>
  <c r="Y1239" i="1"/>
  <c r="Z1225" i="1"/>
  <c r="X1276" i="1"/>
  <c r="Z1276" i="1" s="1"/>
  <c r="Z1156" i="1"/>
  <c r="X1283" i="1"/>
  <c r="Z1283" i="1" s="1"/>
  <c r="H1287" i="1"/>
  <c r="X1291" i="1"/>
  <c r="Z1291" i="1" s="1"/>
  <c r="Z1220" i="1"/>
  <c r="Z1140" i="1"/>
  <c r="Z1222" i="1"/>
  <c r="H1236" i="1"/>
  <c r="Z1212" i="1"/>
  <c r="X1237" i="1"/>
  <c r="Z1237" i="1" s="1"/>
  <c r="H1260" i="1"/>
  <c r="Z1224" i="1"/>
  <c r="H1240" i="1"/>
  <c r="X1244" i="1"/>
  <c r="Z1244" i="1" s="1"/>
  <c r="Y1258" i="1"/>
  <c r="Y1260" i="1"/>
  <c r="Y1261" i="1"/>
  <c r="Z1157" i="1"/>
  <c r="Z1210" i="1"/>
  <c r="H1292" i="1"/>
  <c r="Y1232" i="1"/>
  <c r="Y1234" i="1"/>
  <c r="Y1242" i="1"/>
  <c r="Y1264" i="1"/>
  <c r="H1272" i="1"/>
  <c r="U1272" i="1" s="1"/>
  <c r="W1272" i="1" s="1"/>
  <c r="Y1282" i="1"/>
  <c r="Y1290" i="1"/>
  <c r="Z1205" i="1"/>
  <c r="Z1218" i="1"/>
  <c r="H1256" i="1"/>
  <c r="H1266" i="1"/>
  <c r="U1266" i="1" s="1"/>
  <c r="W1266" i="1" s="1"/>
  <c r="X1262" i="1"/>
  <c r="Z1262" i="1" s="1"/>
  <c r="X1264" i="1"/>
  <c r="Z1264" i="1" s="1"/>
  <c r="H1267" i="1"/>
  <c r="Y1283" i="1"/>
  <c r="Z1202" i="1"/>
  <c r="X1260" i="1"/>
  <c r="Z1260" i="1" s="1"/>
  <c r="Y1267" i="1"/>
  <c r="Y1269" i="1"/>
  <c r="Y1271" i="1"/>
  <c r="Z1197" i="1"/>
  <c r="Z1216" i="1"/>
  <c r="Z1208" i="1"/>
  <c r="X1236" i="1"/>
  <c r="Z1236" i="1" s="1"/>
  <c r="H1243" i="1"/>
  <c r="H1245" i="1"/>
  <c r="X1247" i="1"/>
  <c r="Z1247" i="1" s="1"/>
  <c r="Y1251" i="1"/>
  <c r="Y1257" i="1"/>
  <c r="H1265" i="1"/>
  <c r="U1265" i="1" s="1"/>
  <c r="W1265" i="1" s="1"/>
  <c r="Z1209" i="1"/>
  <c r="O1237" i="1"/>
  <c r="H1241" i="1"/>
  <c r="Z1213" i="1"/>
  <c r="Y1299" i="1"/>
  <c r="X1317" i="1"/>
  <c r="X1329" i="1"/>
  <c r="X1336" i="1"/>
  <c r="O1234" i="1"/>
  <c r="X1263" i="1"/>
  <c r="Z1263" i="1" s="1"/>
  <c r="Y1287" i="1"/>
  <c r="Z1199" i="1"/>
  <c r="H1234" i="1"/>
  <c r="H1242" i="1"/>
  <c r="Y1254" i="1"/>
  <c r="Y1256" i="1"/>
  <c r="H1262" i="1"/>
  <c r="H1268" i="1"/>
  <c r="Y1240" i="1"/>
  <c r="Y1266" i="1"/>
  <c r="X1251" i="1"/>
  <c r="Z1251" i="1" s="1"/>
  <c r="H1253" i="1"/>
  <c r="H1255" i="1"/>
  <c r="O1257" i="1"/>
  <c r="H1259" i="1"/>
  <c r="Y1302" i="1"/>
  <c r="Y1311" i="1"/>
  <c r="O1318" i="1"/>
  <c r="X1323" i="1"/>
  <c r="X1335" i="1"/>
  <c r="Z1335" i="1" s="1"/>
  <c r="Y1337" i="1"/>
  <c r="Z1207" i="1"/>
  <c r="H1231" i="1"/>
  <c r="Y1241" i="1"/>
  <c r="Y1243" i="1"/>
  <c r="Y1245" i="1"/>
  <c r="H1273" i="1"/>
  <c r="X1277" i="1"/>
  <c r="Z1277" i="1" s="1"/>
  <c r="H1283" i="1"/>
  <c r="X1297" i="1"/>
  <c r="Z1297" i="1" s="1"/>
  <c r="H1303" i="1"/>
  <c r="X1305" i="1"/>
  <c r="Z1305" i="1" s="1"/>
  <c r="Y1244" i="1"/>
  <c r="X1245" i="1"/>
  <c r="Z1245" i="1" s="1"/>
  <c r="H1250" i="1"/>
  <c r="X1252" i="1"/>
  <c r="Z1252" i="1" s="1"/>
  <c r="X1256" i="1"/>
  <c r="Z1256" i="1" s="1"/>
  <c r="X1257" i="1"/>
  <c r="Z1257" i="1" s="1"/>
  <c r="H1261" i="1"/>
  <c r="H1264" i="1"/>
  <c r="X1266" i="1"/>
  <c r="X1267" i="1"/>
  <c r="Z1267" i="1" s="1"/>
  <c r="H1301" i="1"/>
  <c r="Y1312" i="1"/>
  <c r="O1319" i="1"/>
  <c r="X1324" i="1"/>
  <c r="O1331" i="1"/>
  <c r="H1246" i="1"/>
  <c r="H1248" i="1"/>
  <c r="Y1250" i="1"/>
  <c r="Y1252" i="1"/>
  <c r="O1310" i="1"/>
  <c r="O1233" i="1"/>
  <c r="Y1238" i="1"/>
  <c r="H1244" i="1"/>
  <c r="Y1268" i="1"/>
  <c r="X1270" i="1"/>
  <c r="Z1270" i="1" s="1"/>
  <c r="Y1274" i="1"/>
  <c r="Y1278" i="1"/>
  <c r="Y1280" i="1"/>
  <c r="X1296" i="1"/>
  <c r="Z1296" i="1" s="1"/>
  <c r="O1308" i="1"/>
  <c r="Y1310" i="1"/>
  <c r="O1317" i="1"/>
  <c r="X1322" i="1"/>
  <c r="X1334" i="1"/>
  <c r="Y1336" i="1"/>
  <c r="H1286" i="1"/>
  <c r="H1290" i="1"/>
  <c r="Y1296" i="1"/>
  <c r="H1304" i="1"/>
  <c r="O1306" i="1"/>
  <c r="Y1308" i="1"/>
  <c r="X1315" i="1"/>
  <c r="X1327" i="1"/>
  <c r="Y1233" i="1"/>
  <c r="Y1270" i="1"/>
  <c r="H1302" i="1"/>
  <c r="O1241" i="1"/>
  <c r="X1259" i="1"/>
  <c r="Z1259" i="1" s="1"/>
  <c r="H1263" i="1"/>
  <c r="X1280" i="1"/>
  <c r="Z1280" i="1" s="1"/>
  <c r="Y1284" i="1"/>
  <c r="Y1286" i="1"/>
  <c r="Y1288" i="1"/>
  <c r="Y1294" i="1"/>
  <c r="Y1298" i="1"/>
  <c r="Y1304" i="1"/>
  <c r="Y1306" i="1"/>
  <c r="O1309" i="1"/>
  <c r="O1330" i="1"/>
  <c r="X1232" i="1"/>
  <c r="Z1232" i="1" s="1"/>
  <c r="Y1247" i="1"/>
  <c r="Y1265" i="1"/>
  <c r="X1269" i="1"/>
  <c r="Z1269" i="1" s="1"/>
  <c r="H1271" i="1"/>
  <c r="Y1273" i="1"/>
  <c r="Y1275" i="1"/>
  <c r="O1277" i="1"/>
  <c r="Y1279" i="1"/>
  <c r="O1283" i="1"/>
  <c r="H1295" i="1"/>
  <c r="H1307" i="1"/>
  <c r="Y1309" i="1"/>
  <c r="X1316" i="1"/>
  <c r="O1323" i="1"/>
  <c r="X1328" i="1"/>
  <c r="Y1335" i="1"/>
  <c r="O1337" i="1"/>
  <c r="X1255" i="1"/>
  <c r="Z1255" i="1" s="1"/>
  <c r="O1289" i="1"/>
  <c r="O1293" i="1"/>
  <c r="X1337" i="1"/>
  <c r="Z1337" i="1" s="1"/>
  <c r="H1238" i="1"/>
  <c r="X1242" i="1"/>
  <c r="Z1242" i="1" s="1"/>
  <c r="H1249" i="1"/>
  <c r="U1249" i="1" s="1"/>
  <c r="W1249" i="1" s="1"/>
  <c r="Y1255" i="1"/>
  <c r="X1279" i="1"/>
  <c r="Z1279" i="1" s="1"/>
  <c r="X1281" i="1"/>
  <c r="Z1281" i="1" s="1"/>
  <c r="Y1285" i="1"/>
  <c r="Y1289" i="1"/>
  <c r="Y1291" i="1"/>
  <c r="Y1301" i="1"/>
  <c r="Y1305" i="1"/>
  <c r="X1238" i="1"/>
  <c r="Z1238" i="1" s="1"/>
  <c r="X1241" i="1"/>
  <c r="Z1241" i="1" s="1"/>
  <c r="O1262" i="1"/>
  <c r="H1306" i="1"/>
  <c r="U1306" i="1" s="1"/>
  <c r="W1306" i="1" s="1"/>
  <c r="O1324" i="1"/>
  <c r="X1235" i="1"/>
  <c r="Z1235" i="1" s="1"/>
  <c r="O1248" i="1"/>
  <c r="O1249" i="1"/>
  <c r="Y1253" i="1"/>
  <c r="H1258" i="1"/>
  <c r="Y1262" i="1"/>
  <c r="O1268" i="1"/>
  <c r="O1271" i="1"/>
  <c r="O1272" i="1"/>
  <c r="Y1276" i="1"/>
  <c r="H1278" i="1"/>
  <c r="H1300" i="1"/>
  <c r="O1329" i="1"/>
  <c r="Y1235" i="1"/>
  <c r="Y1246" i="1"/>
  <c r="Y1248" i="1"/>
  <c r="Y1281" i="1"/>
  <c r="O1298" i="1"/>
  <c r="O1322" i="1"/>
  <c r="O1334" i="1"/>
  <c r="O1336" i="1"/>
  <c r="O1229" i="1"/>
  <c r="X1229" i="1"/>
  <c r="Z1229" i="1" s="1"/>
  <c r="H1239" i="1"/>
  <c r="U1239" i="1" s="1"/>
  <c r="W1239" i="1" s="1"/>
  <c r="X1240" i="1"/>
  <c r="Z1240" i="1" s="1"/>
  <c r="X1250" i="1"/>
  <c r="Z1250" i="1" s="1"/>
  <c r="H1257" i="1"/>
  <c r="O1261" i="1"/>
  <c r="O1265" i="1"/>
  <c r="X1273" i="1"/>
  <c r="Z1273" i="1" s="1"/>
  <c r="H1280" i="1"/>
  <c r="H1288" i="1"/>
  <c r="H1293" i="1"/>
  <c r="O1294" i="1"/>
  <c r="X1298" i="1"/>
  <c r="Z1298" i="1" s="1"/>
  <c r="O1301" i="1"/>
  <c r="O1303" i="1"/>
  <c r="O1315" i="1"/>
  <c r="X1320" i="1"/>
  <c r="O1327" i="1"/>
  <c r="X1332" i="1"/>
  <c r="Y1303" i="1"/>
  <c r="X1313" i="1"/>
  <c r="O1320" i="1"/>
  <c r="X1325" i="1"/>
  <c r="O1332" i="1"/>
  <c r="O1251" i="1"/>
  <c r="O1245" i="1"/>
  <c r="O1267" i="1"/>
  <c r="X1289" i="1"/>
  <c r="Z1289" i="1" s="1"/>
  <c r="H1291" i="1"/>
  <c r="Y1293" i="1"/>
  <c r="Y1295" i="1"/>
  <c r="H1297" i="1"/>
  <c r="Y1300" i="1"/>
  <c r="X1301" i="1"/>
  <c r="Z1301" i="1" s="1"/>
  <c r="O1311" i="1"/>
  <c r="O1313" i="1"/>
  <c r="X1318" i="1"/>
  <c r="O1325" i="1"/>
  <c r="X1330" i="1"/>
  <c r="H1337" i="1"/>
  <c r="O1274" i="1"/>
  <c r="O1230" i="1"/>
  <c r="X1234" i="1"/>
  <c r="Z1234" i="1" s="1"/>
  <c r="X1253" i="1"/>
  <c r="Z1253" i="1" s="1"/>
  <c r="O1260" i="1"/>
  <c r="O1264" i="1"/>
  <c r="O1275" i="1"/>
  <c r="O1300" i="1"/>
  <c r="H1232" i="1"/>
  <c r="O1239" i="1"/>
  <c r="X1278" i="1"/>
  <c r="Z1278" i="1" s="1"/>
  <c r="O1307" i="1"/>
  <c r="Y1236" i="1"/>
  <c r="X1239" i="1"/>
  <c r="O1242" i="1"/>
  <c r="O1244" i="1"/>
  <c r="X1249" i="1"/>
  <c r="O1250" i="1"/>
  <c r="X1265" i="1"/>
  <c r="X1268" i="1"/>
  <c r="Z1268" i="1" s="1"/>
  <c r="X1272" i="1"/>
  <c r="O1273" i="1"/>
  <c r="X1300" i="1"/>
  <c r="Z1300" i="1" s="1"/>
  <c r="Y1307" i="1"/>
  <c r="O1316" i="1"/>
  <c r="X1321" i="1"/>
  <c r="O1328" i="1"/>
  <c r="X1333" i="1"/>
  <c r="H1247" i="1"/>
  <c r="Y1249" i="1"/>
  <c r="O1254" i="1"/>
  <c r="O1259" i="1"/>
  <c r="O1263" i="1"/>
  <c r="H1270" i="1"/>
  <c r="Y1272" i="1"/>
  <c r="H1284" i="1"/>
  <c r="X1292" i="1"/>
  <c r="Z1292" i="1" s="1"/>
  <c r="O1295" i="1"/>
  <c r="X1303" i="1"/>
  <c r="Z1303" i="1" s="1"/>
  <c r="H1305" i="1"/>
  <c r="X1314" i="1"/>
  <c r="O1321" i="1"/>
  <c r="X1326" i="1"/>
  <c r="O1333" i="1"/>
  <c r="X1230" i="1"/>
  <c r="Z1230" i="1" s="1"/>
  <c r="Y1230" i="1"/>
  <c r="H1233" i="1"/>
  <c r="H1251" i="1"/>
  <c r="X1254" i="1"/>
  <c r="Z1254" i="1" s="1"/>
  <c r="Y1259" i="1"/>
  <c r="X1261" i="1"/>
  <c r="Z1261" i="1" s="1"/>
  <c r="Y1263" i="1"/>
  <c r="O1266" i="1"/>
  <c r="H1269" i="1"/>
  <c r="H1274" i="1"/>
  <c r="O1279" i="1"/>
  <c r="H1281" i="1"/>
  <c r="X1282" i="1"/>
  <c r="Z1282" i="1" s="1"/>
  <c r="H1289" i="1"/>
  <c r="Y1292" i="1"/>
  <c r="H1294" i="1"/>
  <c r="U1294" i="1" s="1"/>
  <c r="W1294" i="1" s="1"/>
  <c r="X1299" i="1"/>
  <c r="Z1299" i="1" s="1"/>
  <c r="X1312" i="1"/>
  <c r="Z1312" i="1" s="1"/>
  <c r="O1314" i="1"/>
  <c r="X1319" i="1"/>
  <c r="O1326" i="1"/>
  <c r="X1331" i="1"/>
  <c r="Z1231" i="1"/>
  <c r="Z1274" i="1"/>
  <c r="O1231" i="1"/>
  <c r="O1232" i="1"/>
  <c r="O1247" i="1"/>
  <c r="O1270" i="1"/>
  <c r="X1275" i="1"/>
  <c r="Z1275" i="1" s="1"/>
  <c r="Y1277" i="1"/>
  <c r="O1291" i="1"/>
  <c r="O1292" i="1"/>
  <c r="X1295" i="1"/>
  <c r="Z1295" i="1" s="1"/>
  <c r="H1299" i="1"/>
  <c r="O1305" i="1"/>
  <c r="X1309" i="1"/>
  <c r="Z1309" i="1" s="1"/>
  <c r="X1310" i="1"/>
  <c r="X1311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X1233" i="1"/>
  <c r="Z1233" i="1" s="1"/>
  <c r="H1237" i="1"/>
  <c r="O1246" i="1"/>
  <c r="X1248" i="1"/>
  <c r="Z1248" i="1" s="1"/>
  <c r="H1254" i="1"/>
  <c r="O1269" i="1"/>
  <c r="X1271" i="1"/>
  <c r="Z1271" i="1" s="1"/>
  <c r="H1279" i="1"/>
  <c r="O1290" i="1"/>
  <c r="X1293" i="1"/>
  <c r="Z1293" i="1" s="1"/>
  <c r="X1294" i="1"/>
  <c r="H1298" i="1"/>
  <c r="O1304" i="1"/>
  <c r="X1307" i="1"/>
  <c r="Z1307" i="1" s="1"/>
  <c r="X1308" i="1"/>
  <c r="H1336" i="1"/>
  <c r="U1336" i="1" s="1"/>
  <c r="W1336" i="1" s="1"/>
  <c r="H1277" i="1"/>
  <c r="X1306" i="1"/>
  <c r="H1313" i="1"/>
  <c r="U1313" i="1" s="1"/>
  <c r="W1313" i="1" s="1"/>
  <c r="H1314" i="1"/>
  <c r="U1314" i="1" s="1"/>
  <c r="W1314" i="1" s="1"/>
  <c r="H1315" i="1"/>
  <c r="U1315" i="1" s="1"/>
  <c r="W1315" i="1" s="1"/>
  <c r="H1316" i="1"/>
  <c r="U1316" i="1" s="1"/>
  <c r="W1316" i="1" s="1"/>
  <c r="H1317" i="1"/>
  <c r="U1317" i="1" s="1"/>
  <c r="W1317" i="1" s="1"/>
  <c r="Z1317" i="1" s="1"/>
  <c r="H1318" i="1"/>
  <c r="U1318" i="1" s="1"/>
  <c r="W1318" i="1" s="1"/>
  <c r="H1319" i="1"/>
  <c r="U1319" i="1" s="1"/>
  <c r="W1319" i="1" s="1"/>
  <c r="H1320" i="1"/>
  <c r="U1320" i="1" s="1"/>
  <c r="W1320" i="1" s="1"/>
  <c r="H1321" i="1"/>
  <c r="U1321" i="1" s="1"/>
  <c r="W1321" i="1" s="1"/>
  <c r="H1322" i="1"/>
  <c r="U1322" i="1" s="1"/>
  <c r="W1322" i="1" s="1"/>
  <c r="H1323" i="1"/>
  <c r="U1323" i="1" s="1"/>
  <c r="W1323" i="1" s="1"/>
  <c r="H1324" i="1"/>
  <c r="U1324" i="1" s="1"/>
  <c r="W1324" i="1" s="1"/>
  <c r="H1325" i="1"/>
  <c r="U1325" i="1" s="1"/>
  <c r="W1325" i="1" s="1"/>
  <c r="H1326" i="1"/>
  <c r="U1326" i="1" s="1"/>
  <c r="W1326" i="1" s="1"/>
  <c r="H1327" i="1"/>
  <c r="U1327" i="1" s="1"/>
  <c r="W1327" i="1" s="1"/>
  <c r="H1328" i="1"/>
  <c r="U1328" i="1" s="1"/>
  <c r="W1328" i="1" s="1"/>
  <c r="H1329" i="1"/>
  <c r="U1329" i="1" s="1"/>
  <c r="W1329" i="1" s="1"/>
  <c r="H1330" i="1"/>
  <c r="U1330" i="1" s="1"/>
  <c r="W1330" i="1" s="1"/>
  <c r="H1331" i="1"/>
  <c r="U1331" i="1" s="1"/>
  <c r="W1331" i="1" s="1"/>
  <c r="H1332" i="1"/>
  <c r="U1332" i="1" s="1"/>
  <c r="W1332" i="1" s="1"/>
  <c r="H1333" i="1"/>
  <c r="U1333" i="1" s="1"/>
  <c r="W1333" i="1" s="1"/>
  <c r="H1334" i="1"/>
  <c r="U1334" i="1" s="1"/>
  <c r="W1334" i="1" s="1"/>
  <c r="H1335" i="1"/>
  <c r="H1235" i="1"/>
  <c r="O1243" i="1"/>
  <c r="X1246" i="1"/>
  <c r="Z1246" i="1" s="1"/>
  <c r="H1252" i="1"/>
  <c r="O1258" i="1"/>
  <c r="H1275" i="1"/>
  <c r="H1276" i="1"/>
  <c r="O1284" i="1"/>
  <c r="O1285" i="1"/>
  <c r="O1286" i="1"/>
  <c r="O1287" i="1"/>
  <c r="O1288" i="1"/>
  <c r="X1290" i="1"/>
  <c r="Z1290" i="1" s="1"/>
  <c r="H1296" i="1"/>
  <c r="O1302" i="1"/>
  <c r="X1304" i="1"/>
  <c r="Z1304" i="1" s="1"/>
  <c r="H1310" i="1"/>
  <c r="U1310" i="1" s="1"/>
  <c r="W1310" i="1" s="1"/>
  <c r="H1311" i="1"/>
  <c r="U1311" i="1" s="1"/>
  <c r="W1311" i="1" s="1"/>
  <c r="H1312" i="1"/>
  <c r="H1308" i="1"/>
  <c r="U1308" i="1" s="1"/>
  <c r="W1308" i="1" s="1"/>
  <c r="H1309" i="1"/>
  <c r="O1240" i="1"/>
  <c r="X1243" i="1"/>
  <c r="Z1243" i="1" s="1"/>
  <c r="O1256" i="1"/>
  <c r="X1258" i="1"/>
  <c r="Z1258" i="1" s="1"/>
  <c r="O1282" i="1"/>
  <c r="X1288" i="1"/>
  <c r="Z1288" i="1" s="1"/>
  <c r="X1302" i="1"/>
  <c r="Z1302" i="1" s="1"/>
  <c r="O1238" i="1"/>
  <c r="O1255" i="1"/>
  <c r="O1280" i="1"/>
  <c r="O1281" i="1"/>
  <c r="X1284" i="1"/>
  <c r="Z1284" i="1" s="1"/>
  <c r="X1285" i="1"/>
  <c r="Z1285" i="1" s="1"/>
  <c r="X1286" i="1"/>
  <c r="Z1286" i="1" s="1"/>
  <c r="X1287" i="1"/>
  <c r="Z1287" i="1" s="1"/>
  <c r="O1299" i="1"/>
  <c r="O1236" i="1"/>
  <c r="O1253" i="1"/>
  <c r="O1278" i="1"/>
  <c r="O1297" i="1"/>
  <c r="O1335" i="1"/>
  <c r="O1235" i="1"/>
  <c r="O1252" i="1"/>
  <c r="O1276" i="1"/>
  <c r="O1296" i="1"/>
  <c r="O1312" i="1"/>
  <c r="M1445" i="1"/>
  <c r="L1445" i="1"/>
  <c r="K1445" i="1"/>
  <c r="J1445" i="1"/>
  <c r="I1445" i="1"/>
  <c r="M1444" i="1"/>
  <c r="L1444" i="1"/>
  <c r="K1444" i="1"/>
  <c r="J1444" i="1"/>
  <c r="I1444" i="1"/>
  <c r="W1443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M1436" i="1"/>
  <c r="L1436" i="1"/>
  <c r="K1436" i="1"/>
  <c r="J1436" i="1"/>
  <c r="I1436" i="1"/>
  <c r="M1435" i="1"/>
  <c r="L1435" i="1"/>
  <c r="K1435" i="1"/>
  <c r="J1435" i="1"/>
  <c r="I1435" i="1"/>
  <c r="M1434" i="1"/>
  <c r="L1434" i="1"/>
  <c r="K1434" i="1"/>
  <c r="J1434" i="1"/>
  <c r="I1434" i="1"/>
  <c r="M1433" i="1"/>
  <c r="L1433" i="1"/>
  <c r="K1433" i="1"/>
  <c r="J1433" i="1"/>
  <c r="I1433" i="1"/>
  <c r="M1432" i="1"/>
  <c r="L1432" i="1"/>
  <c r="K1432" i="1"/>
  <c r="J1432" i="1"/>
  <c r="I1432" i="1"/>
  <c r="M1431" i="1"/>
  <c r="L1431" i="1"/>
  <c r="K1431" i="1"/>
  <c r="J1431" i="1"/>
  <c r="I1431" i="1"/>
  <c r="M1430" i="1"/>
  <c r="L1430" i="1"/>
  <c r="K1430" i="1"/>
  <c r="J1430" i="1"/>
  <c r="I1430" i="1"/>
  <c r="M1429" i="1"/>
  <c r="L1429" i="1"/>
  <c r="K1429" i="1"/>
  <c r="J1429" i="1"/>
  <c r="I1429" i="1"/>
  <c r="M1428" i="1"/>
  <c r="L1428" i="1"/>
  <c r="K1428" i="1"/>
  <c r="J1428" i="1"/>
  <c r="I1428" i="1"/>
  <c r="M1427" i="1"/>
  <c r="L1427" i="1"/>
  <c r="K1427" i="1"/>
  <c r="J1427" i="1"/>
  <c r="I1427" i="1"/>
  <c r="M1426" i="1"/>
  <c r="L1426" i="1"/>
  <c r="K1426" i="1"/>
  <c r="J1426" i="1"/>
  <c r="I1426" i="1"/>
  <c r="M1425" i="1"/>
  <c r="L1425" i="1"/>
  <c r="K1425" i="1"/>
  <c r="J1425" i="1"/>
  <c r="I1425" i="1"/>
  <c r="M1424" i="1"/>
  <c r="L1424" i="1"/>
  <c r="K1424" i="1"/>
  <c r="J1424" i="1"/>
  <c r="I1424" i="1"/>
  <c r="M1423" i="1"/>
  <c r="L1423" i="1"/>
  <c r="K1423" i="1"/>
  <c r="J1423" i="1"/>
  <c r="I1423" i="1"/>
  <c r="M1422" i="1"/>
  <c r="L1422" i="1"/>
  <c r="K1422" i="1"/>
  <c r="J1422" i="1"/>
  <c r="I1422" i="1"/>
  <c r="M1421" i="1"/>
  <c r="L1421" i="1"/>
  <c r="K1421" i="1"/>
  <c r="J1421" i="1"/>
  <c r="I1421" i="1"/>
  <c r="W1420" i="1"/>
  <c r="M1420" i="1"/>
  <c r="L1420" i="1"/>
  <c r="K1420" i="1"/>
  <c r="J1420" i="1"/>
  <c r="I1420" i="1"/>
  <c r="M1419" i="1"/>
  <c r="L1419" i="1"/>
  <c r="K1419" i="1"/>
  <c r="J1419" i="1"/>
  <c r="I1419" i="1"/>
  <c r="M1418" i="1"/>
  <c r="L1418" i="1"/>
  <c r="K1418" i="1"/>
  <c r="J1418" i="1"/>
  <c r="I1418" i="1"/>
  <c r="W1417" i="1"/>
  <c r="M1417" i="1"/>
  <c r="L1417" i="1"/>
  <c r="K1417" i="1"/>
  <c r="J1417" i="1"/>
  <c r="I1417" i="1"/>
  <c r="M1416" i="1"/>
  <c r="L1416" i="1"/>
  <c r="K1416" i="1"/>
  <c r="J1416" i="1"/>
  <c r="I1416" i="1"/>
  <c r="W1415" i="1"/>
  <c r="M1415" i="1"/>
  <c r="L1415" i="1"/>
  <c r="K1415" i="1"/>
  <c r="J1415" i="1"/>
  <c r="I1415" i="1"/>
  <c r="M1414" i="1"/>
  <c r="L1414" i="1"/>
  <c r="K1414" i="1"/>
  <c r="J1414" i="1"/>
  <c r="I1414" i="1"/>
  <c r="W1413" i="1"/>
  <c r="M1413" i="1"/>
  <c r="L1413" i="1"/>
  <c r="K1413" i="1"/>
  <c r="J1413" i="1"/>
  <c r="I1413" i="1"/>
  <c r="W1412" i="1"/>
  <c r="M1412" i="1"/>
  <c r="L1412" i="1"/>
  <c r="K1412" i="1"/>
  <c r="J1412" i="1"/>
  <c r="I1412" i="1"/>
  <c r="W1411" i="1"/>
  <c r="M1411" i="1"/>
  <c r="L1411" i="1"/>
  <c r="K1411" i="1"/>
  <c r="J1411" i="1"/>
  <c r="I1411" i="1"/>
  <c r="W1410" i="1"/>
  <c r="M1410" i="1"/>
  <c r="L1410" i="1"/>
  <c r="K1410" i="1"/>
  <c r="J1410" i="1"/>
  <c r="I1410" i="1"/>
  <c r="W1409" i="1"/>
  <c r="M1409" i="1"/>
  <c r="L1409" i="1"/>
  <c r="K1409" i="1"/>
  <c r="J1409" i="1"/>
  <c r="I1409" i="1"/>
  <c r="W1408" i="1"/>
  <c r="M1408" i="1"/>
  <c r="L1408" i="1"/>
  <c r="K1408" i="1"/>
  <c r="J1408" i="1"/>
  <c r="I1408" i="1"/>
  <c r="W1407" i="1"/>
  <c r="M1407" i="1"/>
  <c r="L1407" i="1"/>
  <c r="K1407" i="1"/>
  <c r="J1407" i="1"/>
  <c r="I1407" i="1"/>
  <c r="W1406" i="1"/>
  <c r="M1406" i="1"/>
  <c r="L1406" i="1"/>
  <c r="K1406" i="1"/>
  <c r="J1406" i="1"/>
  <c r="I1406" i="1"/>
  <c r="W1405" i="1"/>
  <c r="M1405" i="1"/>
  <c r="L1405" i="1"/>
  <c r="K1405" i="1"/>
  <c r="J1405" i="1"/>
  <c r="I1405" i="1"/>
  <c r="W1404" i="1"/>
  <c r="M1404" i="1"/>
  <c r="L1404" i="1"/>
  <c r="K1404" i="1"/>
  <c r="J1404" i="1"/>
  <c r="I1404" i="1"/>
  <c r="W1403" i="1"/>
  <c r="M1403" i="1"/>
  <c r="L1403" i="1"/>
  <c r="K1403" i="1"/>
  <c r="J1403" i="1"/>
  <c r="I1403" i="1"/>
  <c r="M1402" i="1"/>
  <c r="L1402" i="1"/>
  <c r="K1402" i="1"/>
  <c r="J1402" i="1"/>
  <c r="I1402" i="1"/>
  <c r="W1401" i="1"/>
  <c r="M1401" i="1"/>
  <c r="L1401" i="1"/>
  <c r="K1401" i="1"/>
  <c r="J1401" i="1"/>
  <c r="I1401" i="1"/>
  <c r="W1400" i="1"/>
  <c r="M1400" i="1"/>
  <c r="L1400" i="1"/>
  <c r="K1400" i="1"/>
  <c r="J1400" i="1"/>
  <c r="I1400" i="1"/>
  <c r="U1399" i="1"/>
  <c r="W1399" i="1" s="1"/>
  <c r="M1399" i="1"/>
  <c r="L1399" i="1"/>
  <c r="K1399" i="1"/>
  <c r="J1399" i="1"/>
  <c r="I1399" i="1"/>
  <c r="W1398" i="1"/>
  <c r="M1398" i="1"/>
  <c r="L1398" i="1"/>
  <c r="K1398" i="1"/>
  <c r="J1398" i="1"/>
  <c r="I1398" i="1"/>
  <c r="W1397" i="1"/>
  <c r="M1397" i="1"/>
  <c r="L1397" i="1"/>
  <c r="K1397" i="1"/>
  <c r="J1397" i="1"/>
  <c r="I1397" i="1"/>
  <c r="W1396" i="1"/>
  <c r="M1396" i="1"/>
  <c r="L1396" i="1"/>
  <c r="K1396" i="1"/>
  <c r="J1396" i="1"/>
  <c r="I1396" i="1"/>
  <c r="U1395" i="1"/>
  <c r="W1395" i="1" s="1"/>
  <c r="M1395" i="1"/>
  <c r="L1395" i="1"/>
  <c r="K1395" i="1"/>
  <c r="J1395" i="1"/>
  <c r="I1395" i="1"/>
  <c r="U1394" i="1"/>
  <c r="W1394" i="1" s="1"/>
  <c r="M1394" i="1"/>
  <c r="L1394" i="1"/>
  <c r="K1394" i="1"/>
  <c r="J1394" i="1"/>
  <c r="I1394" i="1"/>
  <c r="U1393" i="1"/>
  <c r="W1393" i="1" s="1"/>
  <c r="M1393" i="1"/>
  <c r="L1393" i="1"/>
  <c r="K1393" i="1"/>
  <c r="J1393" i="1"/>
  <c r="I1393" i="1"/>
  <c r="U1392" i="1"/>
  <c r="W1392" i="1" s="1"/>
  <c r="M1392" i="1"/>
  <c r="L1392" i="1"/>
  <c r="K1392" i="1"/>
  <c r="J1392" i="1"/>
  <c r="I1392" i="1"/>
  <c r="W1391" i="1"/>
  <c r="M1391" i="1"/>
  <c r="L1391" i="1"/>
  <c r="K1391" i="1"/>
  <c r="J1391" i="1"/>
  <c r="I1391" i="1"/>
  <c r="W1390" i="1"/>
  <c r="M1390" i="1"/>
  <c r="L1390" i="1"/>
  <c r="K1390" i="1"/>
  <c r="J1390" i="1"/>
  <c r="I1390" i="1"/>
  <c r="W1389" i="1"/>
  <c r="M1389" i="1"/>
  <c r="L1389" i="1"/>
  <c r="K1389" i="1"/>
  <c r="J1389" i="1"/>
  <c r="I1389" i="1"/>
  <c r="U1388" i="1"/>
  <c r="W1388" i="1" s="1"/>
  <c r="M1388" i="1"/>
  <c r="L1388" i="1"/>
  <c r="K1388" i="1"/>
  <c r="J1388" i="1"/>
  <c r="I1388" i="1"/>
  <c r="W1387" i="1"/>
  <c r="M1387" i="1"/>
  <c r="L1387" i="1"/>
  <c r="K1387" i="1"/>
  <c r="J1387" i="1"/>
  <c r="I1387" i="1"/>
  <c r="W1386" i="1"/>
  <c r="M1386" i="1"/>
  <c r="L1386" i="1"/>
  <c r="K1386" i="1"/>
  <c r="J1386" i="1"/>
  <c r="I1386" i="1"/>
  <c r="U1385" i="1"/>
  <c r="W1385" i="1" s="1"/>
  <c r="M1385" i="1"/>
  <c r="L1385" i="1"/>
  <c r="K1385" i="1"/>
  <c r="J1385" i="1"/>
  <c r="I1385" i="1"/>
  <c r="W1384" i="1"/>
  <c r="M1384" i="1"/>
  <c r="L1384" i="1"/>
  <c r="K1384" i="1"/>
  <c r="J1384" i="1"/>
  <c r="I1384" i="1"/>
  <c r="U1383" i="1"/>
  <c r="W1383" i="1" s="1"/>
  <c r="M1383" i="1"/>
  <c r="L1383" i="1"/>
  <c r="K1383" i="1"/>
  <c r="J1383" i="1"/>
  <c r="I1383" i="1"/>
  <c r="W1382" i="1"/>
  <c r="M1382" i="1"/>
  <c r="L1382" i="1"/>
  <c r="K1382" i="1"/>
  <c r="J1382" i="1"/>
  <c r="I1382" i="1"/>
  <c r="U1381" i="1"/>
  <c r="W1381" i="1" s="1"/>
  <c r="M1381" i="1"/>
  <c r="L1381" i="1"/>
  <c r="K1381" i="1"/>
  <c r="J1381" i="1"/>
  <c r="I1381" i="1"/>
  <c r="M1380" i="1"/>
  <c r="L1380" i="1"/>
  <c r="K1380" i="1"/>
  <c r="J1380" i="1"/>
  <c r="I1380" i="1"/>
  <c r="W1379" i="1"/>
  <c r="M1379" i="1"/>
  <c r="L1379" i="1"/>
  <c r="K1379" i="1"/>
  <c r="J1379" i="1"/>
  <c r="I1379" i="1"/>
  <c r="W1378" i="1"/>
  <c r="M1378" i="1"/>
  <c r="L1378" i="1"/>
  <c r="K1378" i="1"/>
  <c r="J1378" i="1"/>
  <c r="I1378" i="1"/>
  <c r="W1377" i="1"/>
  <c r="M1377" i="1"/>
  <c r="L1377" i="1"/>
  <c r="K1377" i="1"/>
  <c r="J1377" i="1"/>
  <c r="I1377" i="1"/>
  <c r="U1376" i="1"/>
  <c r="W1376" i="1" s="1"/>
  <c r="M1376" i="1"/>
  <c r="L1376" i="1"/>
  <c r="K1376" i="1"/>
  <c r="J1376" i="1"/>
  <c r="I1376" i="1"/>
  <c r="W1375" i="1"/>
  <c r="M1375" i="1"/>
  <c r="L1375" i="1"/>
  <c r="K1375" i="1"/>
  <c r="J1375" i="1"/>
  <c r="I1375" i="1"/>
  <c r="M1374" i="1"/>
  <c r="L1374" i="1"/>
  <c r="K1374" i="1"/>
  <c r="J1374" i="1"/>
  <c r="I1374" i="1"/>
  <c r="M1373" i="1"/>
  <c r="L1373" i="1"/>
  <c r="K1373" i="1"/>
  <c r="J1373" i="1"/>
  <c r="I1373" i="1"/>
  <c r="U1372" i="1"/>
  <c r="W1372" i="1" s="1"/>
  <c r="M1372" i="1"/>
  <c r="L1372" i="1"/>
  <c r="K1372" i="1"/>
  <c r="J1372" i="1"/>
  <c r="I1372" i="1"/>
  <c r="U1371" i="1"/>
  <c r="W1371" i="1" s="1"/>
  <c r="M1371" i="1"/>
  <c r="L1371" i="1"/>
  <c r="K1371" i="1"/>
  <c r="J1371" i="1"/>
  <c r="I1371" i="1"/>
  <c r="U1370" i="1"/>
  <c r="W1370" i="1" s="1"/>
  <c r="M1370" i="1"/>
  <c r="L1370" i="1"/>
  <c r="K1370" i="1"/>
  <c r="J1370" i="1"/>
  <c r="I1370" i="1"/>
  <c r="U1369" i="1"/>
  <c r="W1369" i="1" s="1"/>
  <c r="M1369" i="1"/>
  <c r="L1369" i="1"/>
  <c r="K1369" i="1"/>
  <c r="J1369" i="1"/>
  <c r="I1369" i="1"/>
  <c r="U1368" i="1"/>
  <c r="W1368" i="1" s="1"/>
  <c r="M1368" i="1"/>
  <c r="L1368" i="1"/>
  <c r="K1368" i="1"/>
  <c r="J1368" i="1"/>
  <c r="I1368" i="1"/>
  <c r="U1367" i="1"/>
  <c r="W1367" i="1" s="1"/>
  <c r="M1367" i="1"/>
  <c r="L1367" i="1"/>
  <c r="K1367" i="1"/>
  <c r="J1367" i="1"/>
  <c r="I1367" i="1"/>
  <c r="W1366" i="1"/>
  <c r="M1366" i="1"/>
  <c r="L1366" i="1"/>
  <c r="K1366" i="1"/>
  <c r="J1366" i="1"/>
  <c r="I1366" i="1"/>
  <c r="W1365" i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W1362" i="1"/>
  <c r="M1362" i="1"/>
  <c r="L1362" i="1"/>
  <c r="K1362" i="1"/>
  <c r="J1362" i="1"/>
  <c r="I1362" i="1"/>
  <c r="W1361" i="1"/>
  <c r="M1361" i="1"/>
  <c r="L1361" i="1"/>
  <c r="K1361" i="1"/>
  <c r="J1361" i="1"/>
  <c r="I1361" i="1"/>
  <c r="W1360" i="1"/>
  <c r="M1360" i="1"/>
  <c r="L1360" i="1"/>
  <c r="K1360" i="1"/>
  <c r="J1360" i="1"/>
  <c r="I1360" i="1"/>
  <c r="W1359" i="1"/>
  <c r="M1359" i="1"/>
  <c r="L1359" i="1"/>
  <c r="K1359" i="1"/>
  <c r="J1359" i="1"/>
  <c r="I1359" i="1"/>
  <c r="U1358" i="1"/>
  <c r="W1358" i="1" s="1"/>
  <c r="M1358" i="1"/>
  <c r="L1358" i="1"/>
  <c r="K1358" i="1"/>
  <c r="J1358" i="1"/>
  <c r="I1358" i="1"/>
  <c r="M1357" i="1"/>
  <c r="L1357" i="1"/>
  <c r="K1357" i="1"/>
  <c r="J1357" i="1"/>
  <c r="I1357" i="1"/>
  <c r="W1356" i="1"/>
  <c r="M1356" i="1"/>
  <c r="L1356" i="1"/>
  <c r="K1356" i="1"/>
  <c r="J1356" i="1"/>
  <c r="I1356" i="1"/>
  <c r="W1355" i="1"/>
  <c r="M1355" i="1"/>
  <c r="L1355" i="1"/>
  <c r="K1355" i="1"/>
  <c r="J1355" i="1"/>
  <c r="I1355" i="1"/>
  <c r="W1354" i="1"/>
  <c r="M1354" i="1"/>
  <c r="L1354" i="1"/>
  <c r="K1354" i="1"/>
  <c r="J1354" i="1"/>
  <c r="I1354" i="1"/>
  <c r="W1353" i="1"/>
  <c r="M1353" i="1"/>
  <c r="L1353" i="1"/>
  <c r="K1353" i="1"/>
  <c r="J1353" i="1"/>
  <c r="I1353" i="1"/>
  <c r="U1352" i="1"/>
  <c r="W1352" i="1" s="1"/>
  <c r="M1352" i="1"/>
  <c r="L1352" i="1"/>
  <c r="K1352" i="1"/>
  <c r="J1352" i="1"/>
  <c r="I1352" i="1"/>
  <c r="W1351" i="1"/>
  <c r="M1351" i="1"/>
  <c r="L1351" i="1"/>
  <c r="K1351" i="1"/>
  <c r="J1351" i="1"/>
  <c r="I1351" i="1"/>
  <c r="W1350" i="1"/>
  <c r="M1350" i="1"/>
  <c r="L1350" i="1"/>
  <c r="K1350" i="1"/>
  <c r="J1350" i="1"/>
  <c r="I1350" i="1"/>
  <c r="U1349" i="1"/>
  <c r="W1349" i="1" s="1"/>
  <c r="M1349" i="1"/>
  <c r="L1349" i="1"/>
  <c r="K1349" i="1"/>
  <c r="J1349" i="1"/>
  <c r="I1349" i="1"/>
  <c r="W1348" i="1"/>
  <c r="M1348" i="1"/>
  <c r="L1348" i="1"/>
  <c r="K1348" i="1"/>
  <c r="J1348" i="1"/>
  <c r="I1348" i="1"/>
  <c r="M1347" i="1"/>
  <c r="L1347" i="1"/>
  <c r="K1347" i="1"/>
  <c r="J1347" i="1"/>
  <c r="I1347" i="1"/>
  <c r="W1346" i="1"/>
  <c r="M1346" i="1"/>
  <c r="L1346" i="1"/>
  <c r="K1346" i="1"/>
  <c r="J1346" i="1"/>
  <c r="I1346" i="1"/>
  <c r="W1345" i="1"/>
  <c r="M1345" i="1"/>
  <c r="L1345" i="1"/>
  <c r="K1345" i="1"/>
  <c r="J1345" i="1"/>
  <c r="I1345" i="1"/>
  <c r="W1344" i="1"/>
  <c r="M1344" i="1"/>
  <c r="L1344" i="1"/>
  <c r="K1344" i="1"/>
  <c r="J1344" i="1"/>
  <c r="I1344" i="1"/>
  <c r="W1343" i="1"/>
  <c r="M1343" i="1"/>
  <c r="L1343" i="1"/>
  <c r="K1343" i="1"/>
  <c r="J1343" i="1"/>
  <c r="I1343" i="1"/>
  <c r="W1342" i="1"/>
  <c r="M1342" i="1"/>
  <c r="L1342" i="1"/>
  <c r="K1342" i="1"/>
  <c r="J1342" i="1"/>
  <c r="I1342" i="1"/>
  <c r="W1341" i="1"/>
  <c r="M1341" i="1"/>
  <c r="L1341" i="1"/>
  <c r="K1341" i="1"/>
  <c r="J1341" i="1"/>
  <c r="I1341" i="1"/>
  <c r="U1340" i="1"/>
  <c r="W1340" i="1" s="1"/>
  <c r="K1340" i="1"/>
  <c r="J1340" i="1"/>
  <c r="Y1340" i="1" s="1"/>
  <c r="I1340" i="1"/>
  <c r="X1340" i="1" s="1"/>
  <c r="W1339" i="1"/>
  <c r="K1339" i="1"/>
  <c r="J1339" i="1"/>
  <c r="Y1339" i="1" s="1"/>
  <c r="I1339" i="1"/>
  <c r="X1339" i="1" s="1"/>
  <c r="U1338" i="1"/>
  <c r="W1338" i="1" s="1"/>
  <c r="K1338" i="1"/>
  <c r="J1338" i="1"/>
  <c r="Y1338" i="1" s="1"/>
  <c r="I1338" i="1"/>
  <c r="H1338" i="1" s="1"/>
  <c r="X1402" i="1" l="1"/>
  <c r="Y1356" i="1"/>
  <c r="H1376" i="1"/>
  <c r="X1380" i="1"/>
  <c r="X1343" i="1"/>
  <c r="Z1343" i="1" s="1"/>
  <c r="H1444" i="1"/>
  <c r="U1444" i="1" s="1"/>
  <c r="W1444" i="1" s="1"/>
  <c r="H1351" i="1"/>
  <c r="X1355" i="1"/>
  <c r="Z1355" i="1" s="1"/>
  <c r="Z1329" i="1"/>
  <c r="Y1349" i="1"/>
  <c r="Z1323" i="1"/>
  <c r="Z1322" i="1"/>
  <c r="Z1272" i="1"/>
  <c r="X1436" i="1"/>
  <c r="Y1381" i="1"/>
  <c r="Y1383" i="1"/>
  <c r="Y1401" i="1"/>
  <c r="Y1403" i="1"/>
  <c r="Y1405" i="1"/>
  <c r="Y1407" i="1"/>
  <c r="Y1411" i="1"/>
  <c r="X1430" i="1"/>
  <c r="Y1437" i="1"/>
  <c r="O1373" i="1"/>
  <c r="X1437" i="1"/>
  <c r="H1354" i="1"/>
  <c r="X1352" i="1"/>
  <c r="Z1352" i="1" s="1"/>
  <c r="X1358" i="1"/>
  <c r="Z1358" i="1" s="1"/>
  <c r="Z1314" i="1"/>
  <c r="Z1265" i="1"/>
  <c r="O1344" i="1"/>
  <c r="Z1239" i="1"/>
  <c r="H1362" i="1"/>
  <c r="H1368" i="1"/>
  <c r="H1370" i="1"/>
  <c r="Y1443" i="1"/>
  <c r="O1434" i="1"/>
  <c r="Y1417" i="1"/>
  <c r="Z1249" i="1"/>
  <c r="H1339" i="1"/>
  <c r="H1367" i="1"/>
  <c r="H1435" i="1"/>
  <c r="U1435" i="1" s="1"/>
  <c r="W1435" i="1" s="1"/>
  <c r="Z1331" i="1"/>
  <c r="Z1316" i="1"/>
  <c r="Z1266" i="1"/>
  <c r="X1415" i="1"/>
  <c r="Z1415" i="1" s="1"/>
  <c r="Y1440" i="1"/>
  <c r="Z1310" i="1"/>
  <c r="Z1328" i="1"/>
  <c r="Y1419" i="1"/>
  <c r="H1442" i="1"/>
  <c r="U1442" i="1" s="1"/>
  <c r="W1442" i="1" s="1"/>
  <c r="O1385" i="1"/>
  <c r="Z1327" i="1"/>
  <c r="Z1315" i="1"/>
  <c r="O1377" i="1"/>
  <c r="X1385" i="1"/>
  <c r="Z1385" i="1" s="1"/>
  <c r="H1397" i="1"/>
  <c r="H1399" i="1"/>
  <c r="X1401" i="1"/>
  <c r="Z1401" i="1" s="1"/>
  <c r="H1411" i="1"/>
  <c r="X1427" i="1"/>
  <c r="H1441" i="1"/>
  <c r="U1441" i="1" s="1"/>
  <c r="W1441" i="1" s="1"/>
  <c r="Z1306" i="1"/>
  <c r="X1344" i="1"/>
  <c r="Z1344" i="1" s="1"/>
  <c r="Y1359" i="1"/>
  <c r="Y1343" i="1"/>
  <c r="X1416" i="1"/>
  <c r="Z1334" i="1"/>
  <c r="Z1336" i="1"/>
  <c r="Z1333" i="1"/>
  <c r="H1430" i="1"/>
  <c r="U1430" i="1" s="1"/>
  <c r="W1430" i="1" s="1"/>
  <c r="Z1430" i="1" s="1"/>
  <c r="X1433" i="1"/>
  <c r="Z1330" i="1"/>
  <c r="Y1404" i="1"/>
  <c r="H1375" i="1"/>
  <c r="H1429" i="1"/>
  <c r="U1429" i="1" s="1"/>
  <c r="W1429" i="1" s="1"/>
  <c r="Y1431" i="1"/>
  <c r="H1438" i="1"/>
  <c r="U1438" i="1" s="1"/>
  <c r="W1438" i="1" s="1"/>
  <c r="O1375" i="1"/>
  <c r="H1424" i="1"/>
  <c r="U1424" i="1" s="1"/>
  <c r="W1424" i="1" s="1"/>
  <c r="X1431" i="1"/>
  <c r="Y1387" i="1"/>
  <c r="H1445" i="1"/>
  <c r="U1445" i="1" s="1"/>
  <c r="W1445" i="1" s="1"/>
  <c r="Z1324" i="1"/>
  <c r="H1344" i="1"/>
  <c r="Y1346" i="1"/>
  <c r="Y1378" i="1"/>
  <c r="X1414" i="1"/>
  <c r="Y1418" i="1"/>
  <c r="X1425" i="1"/>
  <c r="O1427" i="1"/>
  <c r="Y1362" i="1"/>
  <c r="H1372" i="1"/>
  <c r="Y1386" i="1"/>
  <c r="Y1410" i="1"/>
  <c r="Y1425" i="1"/>
  <c r="X1439" i="1"/>
  <c r="Y1364" i="1"/>
  <c r="Y1406" i="1"/>
  <c r="Y1412" i="1"/>
  <c r="Y1370" i="1"/>
  <c r="H1423" i="1"/>
  <c r="U1423" i="1" s="1"/>
  <c r="W1423" i="1" s="1"/>
  <c r="Z1321" i="1"/>
  <c r="Y1366" i="1"/>
  <c r="Y1408" i="1"/>
  <c r="O1412" i="1"/>
  <c r="O1439" i="1"/>
  <c r="Z1332" i="1"/>
  <c r="X1417" i="1"/>
  <c r="Z1417" i="1" s="1"/>
  <c r="X1419" i="1"/>
  <c r="X1421" i="1"/>
  <c r="X1442" i="1"/>
  <c r="Y1444" i="1"/>
  <c r="Y1341" i="1"/>
  <c r="Z1339" i="1"/>
  <c r="X1341" i="1"/>
  <c r="Z1341" i="1" s="1"/>
  <c r="Y1345" i="1"/>
  <c r="Y1347" i="1"/>
  <c r="Y1351" i="1"/>
  <c r="X1357" i="1"/>
  <c r="X1361" i="1"/>
  <c r="Z1361" i="1" s="1"/>
  <c r="H1369" i="1"/>
  <c r="Y1379" i="1"/>
  <c r="X1387" i="1"/>
  <c r="Z1387" i="1" s="1"/>
  <c r="X1405" i="1"/>
  <c r="Z1405" i="1" s="1"/>
  <c r="X1413" i="1"/>
  <c r="Z1413" i="1" s="1"/>
  <c r="Y1415" i="1"/>
  <c r="X1428" i="1"/>
  <c r="O1440" i="1"/>
  <c r="Z1318" i="1"/>
  <c r="Z1319" i="1"/>
  <c r="Z1294" i="1"/>
  <c r="Z1326" i="1"/>
  <c r="Z1325" i="1"/>
  <c r="Z1313" i="1"/>
  <c r="Z1320" i="1"/>
  <c r="H1349" i="1"/>
  <c r="Y1372" i="1"/>
  <c r="X1386" i="1"/>
  <c r="Z1386" i="1" s="1"/>
  <c r="H1427" i="1"/>
  <c r="U1427" i="1" s="1"/>
  <c r="W1427" i="1" s="1"/>
  <c r="O1442" i="1"/>
  <c r="Z1308" i="1"/>
  <c r="O1380" i="1"/>
  <c r="O1421" i="1"/>
  <c r="Y1342" i="1"/>
  <c r="X1353" i="1"/>
  <c r="Z1353" i="1" s="1"/>
  <c r="H1363" i="1"/>
  <c r="X1365" i="1"/>
  <c r="Z1365" i="1" s="1"/>
  <c r="Y1380" i="1"/>
  <c r="Y1382" i="1"/>
  <c r="Y1384" i="1"/>
  <c r="H1390" i="1"/>
  <c r="H1392" i="1"/>
  <c r="H1394" i="1"/>
  <c r="H1396" i="1"/>
  <c r="O1400" i="1"/>
  <c r="H1421" i="1"/>
  <c r="U1421" i="1" s="1"/>
  <c r="W1421" i="1" s="1"/>
  <c r="H1432" i="1"/>
  <c r="U1432" i="1" s="1"/>
  <c r="W1432" i="1" s="1"/>
  <c r="Y1434" i="1"/>
  <c r="O1436" i="1"/>
  <c r="Z1311" i="1"/>
  <c r="Y1344" i="1"/>
  <c r="O1353" i="1"/>
  <c r="Y1367" i="1"/>
  <c r="Y1388" i="1"/>
  <c r="Y1398" i="1"/>
  <c r="Y1402" i="1"/>
  <c r="O1428" i="1"/>
  <c r="H1436" i="1"/>
  <c r="U1436" i="1" s="1"/>
  <c r="W1436" i="1" s="1"/>
  <c r="Z1340" i="1"/>
  <c r="X1342" i="1"/>
  <c r="Z1342" i="1" s="1"/>
  <c r="Y1348" i="1"/>
  <c r="Y1357" i="1"/>
  <c r="Y1369" i="1"/>
  <c r="X1371" i="1"/>
  <c r="Z1371" i="1" s="1"/>
  <c r="Y1377" i="1"/>
  <c r="X1379" i="1"/>
  <c r="Z1379" i="1" s="1"/>
  <c r="H1381" i="1"/>
  <c r="H1385" i="1"/>
  <c r="X1406" i="1"/>
  <c r="Z1406" i="1" s="1"/>
  <c r="X1408" i="1"/>
  <c r="Z1408" i="1" s="1"/>
  <c r="H1410" i="1"/>
  <c r="H1412" i="1"/>
  <c r="H1426" i="1"/>
  <c r="U1426" i="1" s="1"/>
  <c r="W1426" i="1" s="1"/>
  <c r="Y1428" i="1"/>
  <c r="O1430" i="1"/>
  <c r="X1440" i="1"/>
  <c r="X1443" i="1"/>
  <c r="Z1443" i="1" s="1"/>
  <c r="O1356" i="1"/>
  <c r="O1422" i="1"/>
  <c r="Y1350" i="1"/>
  <c r="Y1358" i="1"/>
  <c r="Y1416" i="1"/>
  <c r="Y1420" i="1"/>
  <c r="Y1422" i="1"/>
  <c r="O1424" i="1"/>
  <c r="X1434" i="1"/>
  <c r="O1437" i="1"/>
  <c r="Y1354" i="1"/>
  <c r="H1350" i="1"/>
  <c r="O1358" i="1"/>
  <c r="H1364" i="1"/>
  <c r="H1366" i="1"/>
  <c r="O1371" i="1"/>
  <c r="H1373" i="1"/>
  <c r="U1373" i="1" s="1"/>
  <c r="W1373" i="1" s="1"/>
  <c r="H1389" i="1"/>
  <c r="X1391" i="1"/>
  <c r="Z1391" i="1" s="1"/>
  <c r="H1393" i="1"/>
  <c r="H1395" i="1"/>
  <c r="H1403" i="1"/>
  <c r="O1416" i="1"/>
  <c r="X1420" i="1"/>
  <c r="Z1420" i="1" s="1"/>
  <c r="O1431" i="1"/>
  <c r="H1439" i="1"/>
  <c r="U1439" i="1" s="1"/>
  <c r="W1439" i="1" s="1"/>
  <c r="Y1445" i="1"/>
  <c r="X1424" i="1"/>
  <c r="O1433" i="1"/>
  <c r="O1339" i="1"/>
  <c r="X1345" i="1"/>
  <c r="Z1345" i="1" s="1"/>
  <c r="O1349" i="1"/>
  <c r="X1374" i="1"/>
  <c r="O1378" i="1"/>
  <c r="H1382" i="1"/>
  <c r="X1384" i="1"/>
  <c r="Z1384" i="1" s="1"/>
  <c r="X1409" i="1"/>
  <c r="Z1409" i="1" s="1"/>
  <c r="X1422" i="1"/>
  <c r="O1425" i="1"/>
  <c r="H1433" i="1"/>
  <c r="U1433" i="1" s="1"/>
  <c r="W1433" i="1" s="1"/>
  <c r="H1347" i="1"/>
  <c r="U1347" i="1" s="1"/>
  <c r="W1347" i="1" s="1"/>
  <c r="X1349" i="1"/>
  <c r="Z1349" i="1" s="1"/>
  <c r="O1357" i="1"/>
  <c r="Y1360" i="1"/>
  <c r="X1362" i="1"/>
  <c r="Z1362" i="1" s="1"/>
  <c r="O1367" i="1"/>
  <c r="X1369" i="1"/>
  <c r="Z1369" i="1" s="1"/>
  <c r="O1370" i="1"/>
  <c r="Y1374" i="1"/>
  <c r="Y1376" i="1"/>
  <c r="H1387" i="1"/>
  <c r="Y1400" i="1"/>
  <c r="X1403" i="1"/>
  <c r="Z1403" i="1" s="1"/>
  <c r="H1405" i="1"/>
  <c r="H1408" i="1"/>
  <c r="O1411" i="1"/>
  <c r="O1415" i="1"/>
  <c r="H1422" i="1"/>
  <c r="U1422" i="1" s="1"/>
  <c r="W1422" i="1" s="1"/>
  <c r="H1425" i="1"/>
  <c r="U1425" i="1" s="1"/>
  <c r="W1425" i="1" s="1"/>
  <c r="H1428" i="1"/>
  <c r="U1428" i="1" s="1"/>
  <c r="W1428" i="1" s="1"/>
  <c r="H1431" i="1"/>
  <c r="U1431" i="1" s="1"/>
  <c r="W1431" i="1" s="1"/>
  <c r="H1434" i="1"/>
  <c r="U1434" i="1" s="1"/>
  <c r="W1434" i="1" s="1"/>
  <c r="H1437" i="1"/>
  <c r="U1437" i="1" s="1"/>
  <c r="W1437" i="1" s="1"/>
  <c r="H1440" i="1"/>
  <c r="U1440" i="1" s="1"/>
  <c r="W1440" i="1" s="1"/>
  <c r="H1443" i="1"/>
  <c r="H1361" i="1"/>
  <c r="H1371" i="1"/>
  <c r="O1372" i="1"/>
  <c r="O1381" i="1"/>
  <c r="O1383" i="1"/>
  <c r="H1386" i="1"/>
  <c r="H1400" i="1"/>
  <c r="O1423" i="1"/>
  <c r="O1426" i="1"/>
  <c r="O1429" i="1"/>
  <c r="O1432" i="1"/>
  <c r="O1435" i="1"/>
  <c r="O1438" i="1"/>
  <c r="O1441" i="1"/>
  <c r="X1423" i="1"/>
  <c r="X1426" i="1"/>
  <c r="X1429" i="1"/>
  <c r="X1432" i="1"/>
  <c r="X1435" i="1"/>
  <c r="X1438" i="1"/>
  <c r="X1441" i="1"/>
  <c r="O1374" i="1"/>
  <c r="H1353" i="1"/>
  <c r="Y1361" i="1"/>
  <c r="X1368" i="1"/>
  <c r="Z1368" i="1" s="1"/>
  <c r="O1369" i="1"/>
  <c r="Y1371" i="1"/>
  <c r="O1376" i="1"/>
  <c r="Y1389" i="1"/>
  <c r="Y1391" i="1"/>
  <c r="Y1393" i="1"/>
  <c r="Y1395" i="1"/>
  <c r="X1397" i="1"/>
  <c r="Z1397" i="1" s="1"/>
  <c r="O1404" i="1"/>
  <c r="H1414" i="1"/>
  <c r="U1414" i="1" s="1"/>
  <c r="W1414" i="1" s="1"/>
  <c r="O1417" i="1"/>
  <c r="O1352" i="1"/>
  <c r="O1341" i="1"/>
  <c r="O1354" i="1"/>
  <c r="X1347" i="1"/>
  <c r="Y1368" i="1"/>
  <c r="X1373" i="1"/>
  <c r="X1375" i="1"/>
  <c r="Z1375" i="1" s="1"/>
  <c r="X1381" i="1"/>
  <c r="Z1381" i="1" s="1"/>
  <c r="X1383" i="1"/>
  <c r="Z1383" i="1" s="1"/>
  <c r="Y1397" i="1"/>
  <c r="O1399" i="1"/>
  <c r="X1400" i="1"/>
  <c r="Z1400" i="1" s="1"/>
  <c r="O1402" i="1"/>
  <c r="Y1414" i="1"/>
  <c r="X1445" i="1"/>
  <c r="O1398" i="1"/>
  <c r="X1359" i="1"/>
  <c r="Z1359" i="1" s="1"/>
  <c r="H1346" i="1"/>
  <c r="H1348" i="1"/>
  <c r="Y1353" i="1"/>
  <c r="H1355" i="1"/>
  <c r="Y1373" i="1"/>
  <c r="Y1375" i="1"/>
  <c r="H1377" i="1"/>
  <c r="H1391" i="1"/>
  <c r="Y1399" i="1"/>
  <c r="H1401" i="1"/>
  <c r="O1405" i="1"/>
  <c r="H1407" i="1"/>
  <c r="O1414" i="1"/>
  <c r="Y1421" i="1"/>
  <c r="Y1424" i="1"/>
  <c r="Y1427" i="1"/>
  <c r="Y1430" i="1"/>
  <c r="Y1433" i="1"/>
  <c r="Y1436" i="1"/>
  <c r="Y1439" i="1"/>
  <c r="Y1442" i="1"/>
  <c r="O1443" i="1"/>
  <c r="O1355" i="1"/>
  <c r="X1356" i="1"/>
  <c r="Z1356" i="1" s="1"/>
  <c r="X1378" i="1"/>
  <c r="Z1378" i="1" s="1"/>
  <c r="X1350" i="1"/>
  <c r="Z1350" i="1" s="1"/>
  <c r="H1352" i="1"/>
  <c r="X1360" i="1"/>
  <c r="Z1360" i="1" s="1"/>
  <c r="O1361" i="1"/>
  <c r="Y1363" i="1"/>
  <c r="Y1365" i="1"/>
  <c r="X1367" i="1"/>
  <c r="Z1367" i="1" s="1"/>
  <c r="O1368" i="1"/>
  <c r="X1370" i="1"/>
  <c r="Z1370" i="1" s="1"/>
  <c r="H1379" i="1"/>
  <c r="O1386" i="1"/>
  <c r="H1388" i="1"/>
  <c r="O1397" i="1"/>
  <c r="O1401" i="1"/>
  <c r="Y1409" i="1"/>
  <c r="X1411" i="1"/>
  <c r="Z1411" i="1" s="1"/>
  <c r="X1418" i="1"/>
  <c r="O1420" i="1"/>
  <c r="O1413" i="1"/>
  <c r="O1379" i="1"/>
  <c r="O1384" i="1"/>
  <c r="O1340" i="1"/>
  <c r="H1345" i="1"/>
  <c r="Y1352" i="1"/>
  <c r="H1365" i="1"/>
  <c r="X1372" i="1"/>
  <c r="Z1372" i="1" s="1"/>
  <c r="H1374" i="1"/>
  <c r="U1374" i="1" s="1"/>
  <c r="W1374" i="1" s="1"/>
  <c r="X1382" i="1"/>
  <c r="Z1382" i="1" s="1"/>
  <c r="Y1385" i="1"/>
  <c r="Y1390" i="1"/>
  <c r="Y1392" i="1"/>
  <c r="Y1394" i="1"/>
  <c r="Y1396" i="1"/>
  <c r="H1398" i="1"/>
  <c r="X1404" i="1"/>
  <c r="Z1404" i="1" s="1"/>
  <c r="H1406" i="1"/>
  <c r="H1409" i="1"/>
  <c r="Y1413" i="1"/>
  <c r="H1415" i="1"/>
  <c r="Y1423" i="1"/>
  <c r="Y1426" i="1"/>
  <c r="Y1429" i="1"/>
  <c r="Y1432" i="1"/>
  <c r="Y1435" i="1"/>
  <c r="Y1438" i="1"/>
  <c r="Y1441" i="1"/>
  <c r="X1444" i="1"/>
  <c r="H1343" i="1"/>
  <c r="O1351" i="1"/>
  <c r="X1354" i="1"/>
  <c r="Z1354" i="1" s="1"/>
  <c r="Y1355" i="1"/>
  <c r="H1360" i="1"/>
  <c r="O1366" i="1"/>
  <c r="X1377" i="1"/>
  <c r="Z1377" i="1" s="1"/>
  <c r="H1383" i="1"/>
  <c r="H1384" i="1"/>
  <c r="O1392" i="1"/>
  <c r="O1393" i="1"/>
  <c r="O1394" i="1"/>
  <c r="O1395" i="1"/>
  <c r="O1396" i="1"/>
  <c r="X1398" i="1"/>
  <c r="Z1398" i="1" s="1"/>
  <c r="X1399" i="1"/>
  <c r="Z1399" i="1" s="1"/>
  <c r="H1404" i="1"/>
  <c r="O1410" i="1"/>
  <c r="X1412" i="1"/>
  <c r="Z1412" i="1" s="1"/>
  <c r="H1418" i="1"/>
  <c r="U1418" i="1" s="1"/>
  <c r="W1418" i="1" s="1"/>
  <c r="H1419" i="1"/>
  <c r="U1419" i="1" s="1"/>
  <c r="W1419" i="1" s="1"/>
  <c r="H1420" i="1"/>
  <c r="H1342" i="1"/>
  <c r="O1350" i="1"/>
  <c r="H1357" i="1"/>
  <c r="U1357" i="1" s="1"/>
  <c r="W1357" i="1" s="1"/>
  <c r="H1358" i="1"/>
  <c r="H1359" i="1"/>
  <c r="O1365" i="1"/>
  <c r="X1376" i="1"/>
  <c r="Z1376" i="1" s="1"/>
  <c r="H1380" i="1"/>
  <c r="U1380" i="1" s="1"/>
  <c r="W1380" i="1" s="1"/>
  <c r="O1391" i="1"/>
  <c r="H1402" i="1"/>
  <c r="U1402" i="1" s="1"/>
  <c r="W1402" i="1" s="1"/>
  <c r="O1409" i="1"/>
  <c r="H1416" i="1"/>
  <c r="U1416" i="1" s="1"/>
  <c r="W1416" i="1" s="1"/>
  <c r="Z1416" i="1" s="1"/>
  <c r="H1417" i="1"/>
  <c r="O1338" i="1"/>
  <c r="H1341" i="1"/>
  <c r="O1347" i="1"/>
  <c r="O1348" i="1"/>
  <c r="X1351" i="1"/>
  <c r="Z1351" i="1" s="1"/>
  <c r="H1356" i="1"/>
  <c r="O1364" i="1"/>
  <c r="X1366" i="1"/>
  <c r="Z1366" i="1" s="1"/>
  <c r="O1390" i="1"/>
  <c r="X1396" i="1"/>
  <c r="Z1396" i="1" s="1"/>
  <c r="O1408" i="1"/>
  <c r="X1410" i="1"/>
  <c r="Z1410" i="1" s="1"/>
  <c r="O1346" i="1"/>
  <c r="O1363" i="1"/>
  <c r="H1378" i="1"/>
  <c r="O1388" i="1"/>
  <c r="O1389" i="1"/>
  <c r="X1392" i="1"/>
  <c r="Z1392" i="1" s="1"/>
  <c r="X1393" i="1"/>
  <c r="Z1393" i="1" s="1"/>
  <c r="X1394" i="1"/>
  <c r="Z1394" i="1" s="1"/>
  <c r="X1395" i="1"/>
  <c r="Z1395" i="1" s="1"/>
  <c r="O1407" i="1"/>
  <c r="H1413" i="1"/>
  <c r="X1338" i="1"/>
  <c r="Z1338" i="1" s="1"/>
  <c r="H1340" i="1"/>
  <c r="O1345" i="1"/>
  <c r="X1348" i="1"/>
  <c r="Z1348" i="1" s="1"/>
  <c r="O1362" i="1"/>
  <c r="X1364" i="1"/>
  <c r="Z1364" i="1" s="1"/>
  <c r="O1387" i="1"/>
  <c r="X1390" i="1"/>
  <c r="Z1390" i="1" s="1"/>
  <c r="O1406" i="1"/>
  <c r="O1444" i="1"/>
  <c r="O1445" i="1"/>
  <c r="X1363" i="1"/>
  <c r="Z1363" i="1" s="1"/>
  <c r="X1389" i="1"/>
  <c r="Z1389" i="1" s="1"/>
  <c r="X1407" i="1"/>
  <c r="Z1407" i="1" s="1"/>
  <c r="X1346" i="1"/>
  <c r="Z1346" i="1" s="1"/>
  <c r="O1343" i="1"/>
  <c r="O1360" i="1"/>
  <c r="X1388" i="1"/>
  <c r="Z1388" i="1" s="1"/>
  <c r="O1418" i="1"/>
  <c r="O1419" i="1"/>
  <c r="O1342" i="1"/>
  <c r="O1359" i="1"/>
  <c r="O1382" i="1"/>
  <c r="O1403" i="1"/>
  <c r="Z1402" i="1" l="1"/>
  <c r="Z1444" i="1"/>
  <c r="Z1380" i="1"/>
  <c r="Z1431" i="1"/>
  <c r="Z1419" i="1"/>
  <c r="Z1435" i="1"/>
  <c r="Z1440" i="1"/>
  <c r="Z1425" i="1"/>
  <c r="Z1438" i="1"/>
  <c r="Z1436" i="1"/>
  <c r="Z1429" i="1"/>
  <c r="Z1437" i="1"/>
  <c r="Z1433" i="1"/>
  <c r="Z1373" i="1"/>
  <c r="Z1441" i="1"/>
  <c r="Z1442" i="1"/>
  <c r="Z1424" i="1"/>
  <c r="Z1445" i="1"/>
  <c r="Z1427" i="1"/>
  <c r="Z1374" i="1"/>
  <c r="Z1414" i="1"/>
  <c r="Z1428" i="1"/>
  <c r="Z1439" i="1"/>
  <c r="Z1426" i="1"/>
  <c r="Z1423" i="1"/>
  <c r="Z1418" i="1"/>
  <c r="Z1347" i="1"/>
  <c r="Z1357" i="1"/>
  <c r="Z1421" i="1"/>
  <c r="Z1432" i="1"/>
  <c r="Z1434" i="1"/>
  <c r="Z1422" i="1"/>
  <c r="M1553" i="1"/>
  <c r="L1553" i="1"/>
  <c r="K1553" i="1"/>
  <c r="J1553" i="1"/>
  <c r="I1553" i="1"/>
  <c r="M1552" i="1"/>
  <c r="L1552" i="1"/>
  <c r="K1552" i="1"/>
  <c r="J1552" i="1"/>
  <c r="I1552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M1545" i="1"/>
  <c r="L1545" i="1"/>
  <c r="K1545" i="1"/>
  <c r="J1545" i="1"/>
  <c r="I1545" i="1"/>
  <c r="M1544" i="1"/>
  <c r="L1544" i="1"/>
  <c r="K1544" i="1"/>
  <c r="J1544" i="1"/>
  <c r="I1544" i="1"/>
  <c r="M1543" i="1"/>
  <c r="L1543" i="1"/>
  <c r="K1543" i="1"/>
  <c r="J1543" i="1"/>
  <c r="I1543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I1540" i="1"/>
  <c r="M1539" i="1"/>
  <c r="L1539" i="1"/>
  <c r="K1539" i="1"/>
  <c r="J1539" i="1"/>
  <c r="I1539" i="1"/>
  <c r="M1538" i="1"/>
  <c r="L1538" i="1"/>
  <c r="K1538" i="1"/>
  <c r="J1538" i="1"/>
  <c r="I1538" i="1"/>
  <c r="M1537" i="1"/>
  <c r="L1537" i="1"/>
  <c r="K1537" i="1"/>
  <c r="J1537" i="1"/>
  <c r="I1537" i="1"/>
  <c r="M1536" i="1"/>
  <c r="L1536" i="1"/>
  <c r="K1536" i="1"/>
  <c r="J1536" i="1"/>
  <c r="I1536" i="1"/>
  <c r="M1535" i="1"/>
  <c r="L1535" i="1"/>
  <c r="K1535" i="1"/>
  <c r="J1535" i="1"/>
  <c r="I1535" i="1"/>
  <c r="M1534" i="1"/>
  <c r="L1534" i="1"/>
  <c r="K1534" i="1"/>
  <c r="J1534" i="1"/>
  <c r="I1534" i="1"/>
  <c r="M1533" i="1"/>
  <c r="L1533" i="1"/>
  <c r="K1533" i="1"/>
  <c r="J1533" i="1"/>
  <c r="I1533" i="1"/>
  <c r="M1532" i="1"/>
  <c r="L1532" i="1"/>
  <c r="K1532" i="1"/>
  <c r="J1532" i="1"/>
  <c r="I1532" i="1"/>
  <c r="M1531" i="1"/>
  <c r="L1531" i="1"/>
  <c r="K1531" i="1"/>
  <c r="J1531" i="1"/>
  <c r="I1531" i="1"/>
  <c r="M1530" i="1"/>
  <c r="L1530" i="1"/>
  <c r="K1530" i="1"/>
  <c r="J1530" i="1"/>
  <c r="I1530" i="1"/>
  <c r="W1529" i="1"/>
  <c r="M1529" i="1"/>
  <c r="L1529" i="1"/>
  <c r="K1529" i="1"/>
  <c r="J1529" i="1"/>
  <c r="I1529" i="1"/>
  <c r="M1528" i="1"/>
  <c r="L1528" i="1"/>
  <c r="K1528" i="1"/>
  <c r="J1528" i="1"/>
  <c r="I1528" i="1"/>
  <c r="M1527" i="1"/>
  <c r="L1527" i="1"/>
  <c r="K1527" i="1"/>
  <c r="J1527" i="1"/>
  <c r="I1527" i="1"/>
  <c r="W1526" i="1"/>
  <c r="M1526" i="1"/>
  <c r="L1526" i="1"/>
  <c r="K1526" i="1"/>
  <c r="J1526" i="1"/>
  <c r="I1526" i="1"/>
  <c r="M1525" i="1"/>
  <c r="L1525" i="1"/>
  <c r="K1525" i="1"/>
  <c r="J1525" i="1"/>
  <c r="I1525" i="1"/>
  <c r="W1524" i="1"/>
  <c r="M1524" i="1"/>
  <c r="L1524" i="1"/>
  <c r="K1524" i="1"/>
  <c r="J1524" i="1"/>
  <c r="I1524" i="1"/>
  <c r="M1523" i="1"/>
  <c r="L1523" i="1"/>
  <c r="K1523" i="1"/>
  <c r="J1523" i="1"/>
  <c r="I1523" i="1"/>
  <c r="W1522" i="1"/>
  <c r="M1522" i="1"/>
  <c r="L1522" i="1"/>
  <c r="K1522" i="1"/>
  <c r="J1522" i="1"/>
  <c r="I1522" i="1"/>
  <c r="W1521" i="1"/>
  <c r="M1521" i="1"/>
  <c r="L1521" i="1"/>
  <c r="K1521" i="1"/>
  <c r="J1521" i="1"/>
  <c r="I1521" i="1"/>
  <c r="W1520" i="1"/>
  <c r="M1520" i="1"/>
  <c r="L1520" i="1"/>
  <c r="K1520" i="1"/>
  <c r="J1520" i="1"/>
  <c r="I1520" i="1"/>
  <c r="W1519" i="1"/>
  <c r="M1519" i="1"/>
  <c r="L1519" i="1"/>
  <c r="K1519" i="1"/>
  <c r="J1519" i="1"/>
  <c r="I1519" i="1"/>
  <c r="W1518" i="1"/>
  <c r="M1518" i="1"/>
  <c r="L1518" i="1"/>
  <c r="K1518" i="1"/>
  <c r="J1518" i="1"/>
  <c r="I1518" i="1"/>
  <c r="W1517" i="1"/>
  <c r="M1517" i="1"/>
  <c r="L1517" i="1"/>
  <c r="K1517" i="1"/>
  <c r="J1517" i="1"/>
  <c r="I1517" i="1"/>
  <c r="W1516" i="1"/>
  <c r="M1516" i="1"/>
  <c r="L1516" i="1"/>
  <c r="K1516" i="1"/>
  <c r="J1516" i="1"/>
  <c r="I1516" i="1"/>
  <c r="W1515" i="1"/>
  <c r="M1515" i="1"/>
  <c r="L1515" i="1"/>
  <c r="K1515" i="1"/>
  <c r="J1515" i="1"/>
  <c r="I1515" i="1"/>
  <c r="W1514" i="1"/>
  <c r="M1514" i="1"/>
  <c r="L1514" i="1"/>
  <c r="K1514" i="1"/>
  <c r="J1514" i="1"/>
  <c r="I1514" i="1"/>
  <c r="W1513" i="1"/>
  <c r="M1513" i="1"/>
  <c r="L1513" i="1"/>
  <c r="K1513" i="1"/>
  <c r="J1513" i="1"/>
  <c r="I1513" i="1"/>
  <c r="W1512" i="1"/>
  <c r="M1512" i="1"/>
  <c r="L1512" i="1"/>
  <c r="K1512" i="1"/>
  <c r="J1512" i="1"/>
  <c r="I1512" i="1"/>
  <c r="M1511" i="1"/>
  <c r="L1511" i="1"/>
  <c r="K1511" i="1"/>
  <c r="J1511" i="1"/>
  <c r="I1511" i="1"/>
  <c r="W1510" i="1"/>
  <c r="M1510" i="1"/>
  <c r="L1510" i="1"/>
  <c r="K1510" i="1"/>
  <c r="J1510" i="1"/>
  <c r="I1510" i="1"/>
  <c r="W1509" i="1"/>
  <c r="M1509" i="1"/>
  <c r="L1509" i="1"/>
  <c r="K1509" i="1"/>
  <c r="J1509" i="1"/>
  <c r="I1509" i="1"/>
  <c r="U1508" i="1"/>
  <c r="W1508" i="1" s="1"/>
  <c r="M1508" i="1"/>
  <c r="L1508" i="1"/>
  <c r="K1508" i="1"/>
  <c r="J1508" i="1"/>
  <c r="I1508" i="1"/>
  <c r="W1507" i="1"/>
  <c r="M1507" i="1"/>
  <c r="L1507" i="1"/>
  <c r="K1507" i="1"/>
  <c r="J1507" i="1"/>
  <c r="I1507" i="1"/>
  <c r="W1506" i="1"/>
  <c r="M1506" i="1"/>
  <c r="L1506" i="1"/>
  <c r="K1506" i="1"/>
  <c r="J1506" i="1"/>
  <c r="I1506" i="1"/>
  <c r="W1505" i="1"/>
  <c r="M1505" i="1"/>
  <c r="L1505" i="1"/>
  <c r="K1505" i="1"/>
  <c r="J1505" i="1"/>
  <c r="I1505" i="1"/>
  <c r="U1504" i="1"/>
  <c r="W1504" i="1" s="1"/>
  <c r="M1504" i="1"/>
  <c r="L1504" i="1"/>
  <c r="K1504" i="1"/>
  <c r="J1504" i="1"/>
  <c r="I1504" i="1"/>
  <c r="U1503" i="1"/>
  <c r="W1503" i="1" s="1"/>
  <c r="M1503" i="1"/>
  <c r="L1503" i="1"/>
  <c r="K1503" i="1"/>
  <c r="J1503" i="1"/>
  <c r="I1503" i="1"/>
  <c r="U1502" i="1"/>
  <c r="W1502" i="1" s="1"/>
  <c r="M1502" i="1"/>
  <c r="L1502" i="1"/>
  <c r="K1502" i="1"/>
  <c r="J1502" i="1"/>
  <c r="I1502" i="1"/>
  <c r="U1501" i="1"/>
  <c r="W1501" i="1" s="1"/>
  <c r="M1501" i="1"/>
  <c r="L1501" i="1"/>
  <c r="K1501" i="1"/>
  <c r="J1501" i="1"/>
  <c r="I1501" i="1"/>
  <c r="W1500" i="1"/>
  <c r="M1500" i="1"/>
  <c r="L1500" i="1"/>
  <c r="K1500" i="1"/>
  <c r="J1500" i="1"/>
  <c r="I1500" i="1"/>
  <c r="W1499" i="1"/>
  <c r="M1499" i="1"/>
  <c r="L1499" i="1"/>
  <c r="K1499" i="1"/>
  <c r="J1499" i="1"/>
  <c r="I1499" i="1"/>
  <c r="W1498" i="1"/>
  <c r="M1498" i="1"/>
  <c r="L1498" i="1"/>
  <c r="K1498" i="1"/>
  <c r="J1498" i="1"/>
  <c r="I1498" i="1"/>
  <c r="U1497" i="1"/>
  <c r="W1497" i="1" s="1"/>
  <c r="M1497" i="1"/>
  <c r="L1497" i="1"/>
  <c r="K1497" i="1"/>
  <c r="J1497" i="1"/>
  <c r="I1497" i="1"/>
  <c r="W1496" i="1"/>
  <c r="M1496" i="1"/>
  <c r="L1496" i="1"/>
  <c r="K1496" i="1"/>
  <c r="J1496" i="1"/>
  <c r="I1496" i="1"/>
  <c r="W1495" i="1"/>
  <c r="M1495" i="1"/>
  <c r="L1495" i="1"/>
  <c r="K1495" i="1"/>
  <c r="J1495" i="1"/>
  <c r="I1495" i="1"/>
  <c r="U1494" i="1"/>
  <c r="W1494" i="1" s="1"/>
  <c r="M1494" i="1"/>
  <c r="L1494" i="1"/>
  <c r="K1494" i="1"/>
  <c r="J1494" i="1"/>
  <c r="I1494" i="1"/>
  <c r="W1493" i="1"/>
  <c r="M1493" i="1"/>
  <c r="L1493" i="1"/>
  <c r="K1493" i="1"/>
  <c r="J1493" i="1"/>
  <c r="I1493" i="1"/>
  <c r="U1492" i="1"/>
  <c r="W1492" i="1" s="1"/>
  <c r="M1492" i="1"/>
  <c r="L1492" i="1"/>
  <c r="K1492" i="1"/>
  <c r="J1492" i="1"/>
  <c r="I1492" i="1"/>
  <c r="W1491" i="1"/>
  <c r="M1491" i="1"/>
  <c r="L1491" i="1"/>
  <c r="K1491" i="1"/>
  <c r="J1491" i="1"/>
  <c r="I1491" i="1"/>
  <c r="U1490" i="1"/>
  <c r="W1490" i="1" s="1"/>
  <c r="M1490" i="1"/>
  <c r="L1490" i="1"/>
  <c r="K1490" i="1"/>
  <c r="J1490" i="1"/>
  <c r="I1490" i="1"/>
  <c r="M1489" i="1"/>
  <c r="L1489" i="1"/>
  <c r="K1489" i="1"/>
  <c r="J1489" i="1"/>
  <c r="I1489" i="1"/>
  <c r="W1488" i="1"/>
  <c r="M1488" i="1"/>
  <c r="L1488" i="1"/>
  <c r="K1488" i="1"/>
  <c r="J1488" i="1"/>
  <c r="I1488" i="1"/>
  <c r="W1487" i="1"/>
  <c r="M1487" i="1"/>
  <c r="L1487" i="1"/>
  <c r="K1487" i="1"/>
  <c r="J1487" i="1"/>
  <c r="I1487" i="1"/>
  <c r="W1486" i="1"/>
  <c r="M1486" i="1"/>
  <c r="L1486" i="1"/>
  <c r="K1486" i="1"/>
  <c r="J1486" i="1"/>
  <c r="I1486" i="1"/>
  <c r="W1485" i="1"/>
  <c r="M1485" i="1"/>
  <c r="L1485" i="1"/>
  <c r="K1485" i="1"/>
  <c r="J1485" i="1"/>
  <c r="I1485" i="1"/>
  <c r="U1484" i="1"/>
  <c r="W1484" i="1" s="1"/>
  <c r="M1484" i="1"/>
  <c r="L1484" i="1"/>
  <c r="K1484" i="1"/>
  <c r="J1484" i="1"/>
  <c r="I1484" i="1"/>
  <c r="W1483" i="1"/>
  <c r="M1483" i="1"/>
  <c r="L1483" i="1"/>
  <c r="K1483" i="1"/>
  <c r="J1483" i="1"/>
  <c r="I1483" i="1"/>
  <c r="M1482" i="1"/>
  <c r="L1482" i="1"/>
  <c r="K1482" i="1"/>
  <c r="J1482" i="1"/>
  <c r="I1482" i="1"/>
  <c r="M1481" i="1"/>
  <c r="L1481" i="1"/>
  <c r="K1481" i="1"/>
  <c r="J1481" i="1"/>
  <c r="I1481" i="1"/>
  <c r="U1480" i="1"/>
  <c r="W1480" i="1" s="1"/>
  <c r="M1480" i="1"/>
  <c r="L1480" i="1"/>
  <c r="K1480" i="1"/>
  <c r="J1480" i="1"/>
  <c r="I1480" i="1"/>
  <c r="U1479" i="1"/>
  <c r="W1479" i="1" s="1"/>
  <c r="M1479" i="1"/>
  <c r="L1479" i="1"/>
  <c r="K1479" i="1"/>
  <c r="J1479" i="1"/>
  <c r="I1479" i="1"/>
  <c r="U1478" i="1"/>
  <c r="W1478" i="1" s="1"/>
  <c r="M1478" i="1"/>
  <c r="L1478" i="1"/>
  <c r="K1478" i="1"/>
  <c r="J1478" i="1"/>
  <c r="I1478" i="1"/>
  <c r="U1477" i="1"/>
  <c r="W1477" i="1" s="1"/>
  <c r="M1477" i="1"/>
  <c r="L1477" i="1"/>
  <c r="K1477" i="1"/>
  <c r="J1477" i="1"/>
  <c r="I1477" i="1"/>
  <c r="U1476" i="1"/>
  <c r="W1476" i="1" s="1"/>
  <c r="M1476" i="1"/>
  <c r="L1476" i="1"/>
  <c r="K1476" i="1"/>
  <c r="J1476" i="1"/>
  <c r="I1476" i="1"/>
  <c r="U1475" i="1"/>
  <c r="W1475" i="1" s="1"/>
  <c r="M1475" i="1"/>
  <c r="L1475" i="1"/>
  <c r="K1475" i="1"/>
  <c r="J1475" i="1"/>
  <c r="I1475" i="1"/>
  <c r="W1474" i="1"/>
  <c r="M1474" i="1"/>
  <c r="L1474" i="1"/>
  <c r="K1474" i="1"/>
  <c r="J1474" i="1"/>
  <c r="I1474" i="1"/>
  <c r="W1473" i="1"/>
  <c r="M1473" i="1"/>
  <c r="L1473" i="1"/>
  <c r="K1473" i="1"/>
  <c r="J1473" i="1"/>
  <c r="I1473" i="1"/>
  <c r="W1472" i="1"/>
  <c r="M1472" i="1"/>
  <c r="L1472" i="1"/>
  <c r="K1472" i="1"/>
  <c r="J1472" i="1"/>
  <c r="I1472" i="1"/>
  <c r="W1471" i="1"/>
  <c r="M1471" i="1"/>
  <c r="L1471" i="1"/>
  <c r="K1471" i="1"/>
  <c r="J1471" i="1"/>
  <c r="I1471" i="1"/>
  <c r="W1470" i="1"/>
  <c r="M1470" i="1"/>
  <c r="L1470" i="1"/>
  <c r="K1470" i="1"/>
  <c r="J1470" i="1"/>
  <c r="I1470" i="1"/>
  <c r="W1469" i="1"/>
  <c r="M1469" i="1"/>
  <c r="L1469" i="1"/>
  <c r="K1469" i="1"/>
  <c r="J1469" i="1"/>
  <c r="I1469" i="1"/>
  <c r="W1468" i="1"/>
  <c r="M1468" i="1"/>
  <c r="L1468" i="1"/>
  <c r="K1468" i="1"/>
  <c r="J1468" i="1"/>
  <c r="I1468" i="1"/>
  <c r="W1467" i="1"/>
  <c r="M1467" i="1"/>
  <c r="L1467" i="1"/>
  <c r="K1467" i="1"/>
  <c r="J1467" i="1"/>
  <c r="I1467" i="1"/>
  <c r="U1466" i="1"/>
  <c r="W1466" i="1" s="1"/>
  <c r="M1466" i="1"/>
  <c r="L1466" i="1"/>
  <c r="K1466" i="1"/>
  <c r="J1466" i="1"/>
  <c r="I1466" i="1"/>
  <c r="M1465" i="1"/>
  <c r="L1465" i="1"/>
  <c r="K1465" i="1"/>
  <c r="J1465" i="1"/>
  <c r="I1465" i="1"/>
  <c r="W1464" i="1"/>
  <c r="M1464" i="1"/>
  <c r="L1464" i="1"/>
  <c r="K1464" i="1"/>
  <c r="J1464" i="1"/>
  <c r="I1464" i="1"/>
  <c r="W1463" i="1"/>
  <c r="M1463" i="1"/>
  <c r="L1463" i="1"/>
  <c r="K1463" i="1"/>
  <c r="J1463" i="1"/>
  <c r="I1463" i="1"/>
  <c r="W1462" i="1"/>
  <c r="M1462" i="1"/>
  <c r="L1462" i="1"/>
  <c r="K1462" i="1"/>
  <c r="J1462" i="1"/>
  <c r="I1462" i="1"/>
  <c r="W1461" i="1"/>
  <c r="M1461" i="1"/>
  <c r="L1461" i="1"/>
  <c r="K1461" i="1"/>
  <c r="J1461" i="1"/>
  <c r="I1461" i="1"/>
  <c r="U1460" i="1"/>
  <c r="W1460" i="1" s="1"/>
  <c r="M1460" i="1"/>
  <c r="L1460" i="1"/>
  <c r="K1460" i="1"/>
  <c r="J1460" i="1"/>
  <c r="I1460" i="1"/>
  <c r="W1459" i="1"/>
  <c r="M1459" i="1"/>
  <c r="L1459" i="1"/>
  <c r="K1459" i="1"/>
  <c r="J1459" i="1"/>
  <c r="I1459" i="1"/>
  <c r="W1458" i="1"/>
  <c r="M1458" i="1"/>
  <c r="L1458" i="1"/>
  <c r="K1458" i="1"/>
  <c r="J1458" i="1"/>
  <c r="I1458" i="1"/>
  <c r="U1457" i="1"/>
  <c r="W1457" i="1" s="1"/>
  <c r="M1457" i="1"/>
  <c r="L1457" i="1"/>
  <c r="K1457" i="1"/>
  <c r="J1457" i="1"/>
  <c r="I1457" i="1"/>
  <c r="W1456" i="1"/>
  <c r="M1456" i="1"/>
  <c r="L1456" i="1"/>
  <c r="K1456" i="1"/>
  <c r="J1456" i="1"/>
  <c r="I1456" i="1"/>
  <c r="M1455" i="1"/>
  <c r="L1455" i="1"/>
  <c r="K1455" i="1"/>
  <c r="J1455" i="1"/>
  <c r="I1455" i="1"/>
  <c r="W1454" i="1"/>
  <c r="M1454" i="1"/>
  <c r="L1454" i="1"/>
  <c r="K1454" i="1"/>
  <c r="J1454" i="1"/>
  <c r="I1454" i="1"/>
  <c r="W1453" i="1"/>
  <c r="M1453" i="1"/>
  <c r="L1453" i="1"/>
  <c r="K1453" i="1"/>
  <c r="J1453" i="1"/>
  <c r="I1453" i="1"/>
  <c r="W1452" i="1"/>
  <c r="M1452" i="1"/>
  <c r="L1452" i="1"/>
  <c r="K1452" i="1"/>
  <c r="J1452" i="1"/>
  <c r="I1452" i="1"/>
  <c r="W1451" i="1"/>
  <c r="M1451" i="1"/>
  <c r="L1451" i="1"/>
  <c r="K1451" i="1"/>
  <c r="J1451" i="1"/>
  <c r="I1451" i="1"/>
  <c r="W1450" i="1"/>
  <c r="M1450" i="1"/>
  <c r="L1450" i="1"/>
  <c r="K1450" i="1"/>
  <c r="J1450" i="1"/>
  <c r="I1450" i="1"/>
  <c r="W1449" i="1"/>
  <c r="M1449" i="1"/>
  <c r="L1449" i="1"/>
  <c r="K1449" i="1"/>
  <c r="J1449" i="1"/>
  <c r="I1449" i="1"/>
  <c r="U1448" i="1"/>
  <c r="W1448" i="1" s="1"/>
  <c r="K1448" i="1"/>
  <c r="J1448" i="1"/>
  <c r="Y1448" i="1" s="1"/>
  <c r="I1448" i="1"/>
  <c r="W1447" i="1"/>
  <c r="K1447" i="1"/>
  <c r="J1447" i="1"/>
  <c r="Y1447" i="1" s="1"/>
  <c r="I1447" i="1"/>
  <c r="H1447" i="1" s="1"/>
  <c r="U1446" i="1"/>
  <c r="W1446" i="1" s="1"/>
  <c r="K1446" i="1"/>
  <c r="J1446" i="1"/>
  <c r="Y1446" i="1" s="1"/>
  <c r="I1446" i="1"/>
  <c r="H1446" i="1" s="1"/>
  <c r="H1514" i="1" l="1"/>
  <c r="H1473" i="1"/>
  <c r="X1469" i="1"/>
  <c r="Z1469" i="1" s="1"/>
  <c r="X1537" i="1"/>
  <c r="H1540" i="1"/>
  <c r="U1540" i="1" s="1"/>
  <c r="W1540" i="1" s="1"/>
  <c r="Y1544" i="1"/>
  <c r="X1549" i="1"/>
  <c r="H1552" i="1"/>
  <c r="U1552" i="1" s="1"/>
  <c r="W1552" i="1" s="1"/>
  <c r="H1541" i="1"/>
  <c r="U1541" i="1" s="1"/>
  <c r="W1541" i="1" s="1"/>
  <c r="X1468" i="1"/>
  <c r="Z1468" i="1" s="1"/>
  <c r="Y1474" i="1"/>
  <c r="Y1476" i="1"/>
  <c r="H1546" i="1"/>
  <c r="U1546" i="1" s="1"/>
  <c r="W1546" i="1" s="1"/>
  <c r="Y1539" i="1"/>
  <c r="Y1551" i="1"/>
  <c r="X1512" i="1"/>
  <c r="Z1512" i="1" s="1"/>
  <c r="Y1449" i="1"/>
  <c r="Y1453" i="1"/>
  <c r="H1504" i="1"/>
  <c r="Y1512" i="1"/>
  <c r="X1514" i="1"/>
  <c r="Z1514" i="1" s="1"/>
  <c r="H1516" i="1"/>
  <c r="X1518" i="1"/>
  <c r="Z1518" i="1" s="1"/>
  <c r="O1520" i="1"/>
  <c r="X1522" i="1"/>
  <c r="Z1522" i="1" s="1"/>
  <c r="Y1524" i="1"/>
  <c r="Y1506" i="1"/>
  <c r="Y1510" i="1"/>
  <c r="Y1516" i="1"/>
  <c r="H1536" i="1"/>
  <c r="U1536" i="1" s="1"/>
  <c r="W1536" i="1" s="1"/>
  <c r="H1531" i="1"/>
  <c r="U1531" i="1" s="1"/>
  <c r="W1531" i="1" s="1"/>
  <c r="H1543" i="1"/>
  <c r="U1543" i="1" s="1"/>
  <c r="W1543" i="1" s="1"/>
  <c r="H1548" i="1"/>
  <c r="U1548" i="1" s="1"/>
  <c r="W1548" i="1" s="1"/>
  <c r="H1478" i="1"/>
  <c r="Y1462" i="1"/>
  <c r="H1495" i="1"/>
  <c r="H1542" i="1"/>
  <c r="U1542" i="1" s="1"/>
  <c r="W1542" i="1" s="1"/>
  <c r="H1467" i="1"/>
  <c r="H1535" i="1"/>
  <c r="U1535" i="1" s="1"/>
  <c r="W1535" i="1" s="1"/>
  <c r="H1547" i="1"/>
  <c r="U1547" i="1" s="1"/>
  <c r="W1547" i="1" s="1"/>
  <c r="Y1467" i="1"/>
  <c r="Y1488" i="1"/>
  <c r="Y1496" i="1"/>
  <c r="Y1498" i="1"/>
  <c r="H1506" i="1"/>
  <c r="H1466" i="1"/>
  <c r="X1484" i="1"/>
  <c r="Z1484" i="1" s="1"/>
  <c r="X1538" i="1"/>
  <c r="H1530" i="1"/>
  <c r="U1530" i="1" s="1"/>
  <c r="W1530" i="1" s="1"/>
  <c r="Y1454" i="1"/>
  <c r="Y1493" i="1"/>
  <c r="X1499" i="1"/>
  <c r="Z1499" i="1" s="1"/>
  <c r="H1539" i="1"/>
  <c r="U1539" i="1" s="1"/>
  <c r="W1539" i="1" s="1"/>
  <c r="X1453" i="1"/>
  <c r="Z1453" i="1" s="1"/>
  <c r="H1455" i="1"/>
  <c r="U1455" i="1" s="1"/>
  <c r="W1455" i="1" s="1"/>
  <c r="X1463" i="1"/>
  <c r="Z1463" i="1" s="1"/>
  <c r="Y1485" i="1"/>
  <c r="Y1497" i="1"/>
  <c r="Y1499" i="1"/>
  <c r="X1511" i="1"/>
  <c r="X1521" i="1"/>
  <c r="Z1521" i="1" s="1"/>
  <c r="Y1525" i="1"/>
  <c r="Y1505" i="1"/>
  <c r="Y1509" i="1"/>
  <c r="Y1515" i="1"/>
  <c r="Y1517" i="1"/>
  <c r="X1542" i="1"/>
  <c r="X1470" i="1"/>
  <c r="Z1470" i="1" s="1"/>
  <c r="H1474" i="1"/>
  <c r="H1524" i="1"/>
  <c r="Y1535" i="1"/>
  <c r="Y1468" i="1"/>
  <c r="X1533" i="1"/>
  <c r="Y1540" i="1"/>
  <c r="Y1547" i="1"/>
  <c r="X1545" i="1"/>
  <c r="Y1552" i="1"/>
  <c r="H1471" i="1"/>
  <c r="H1477" i="1"/>
  <c r="X1493" i="1"/>
  <c r="Z1493" i="1" s="1"/>
  <c r="X1550" i="1"/>
  <c r="Y1457" i="1"/>
  <c r="Y1531" i="1"/>
  <c r="X1449" i="1"/>
  <c r="Z1449" i="1" s="1"/>
  <c r="H1450" i="1"/>
  <c r="X1452" i="1"/>
  <c r="Z1452" i="1" s="1"/>
  <c r="H1454" i="1"/>
  <c r="X1455" i="1"/>
  <c r="H1532" i="1"/>
  <c r="U1532" i="1" s="1"/>
  <c r="W1532" i="1" s="1"/>
  <c r="Y1536" i="1"/>
  <c r="X1458" i="1"/>
  <c r="Z1458" i="1" s="1"/>
  <c r="X1494" i="1"/>
  <c r="Z1494" i="1" s="1"/>
  <c r="H1507" i="1"/>
  <c r="X1534" i="1"/>
  <c r="H1544" i="1"/>
  <c r="U1544" i="1" s="1"/>
  <c r="W1544" i="1" s="1"/>
  <c r="Y1548" i="1"/>
  <c r="X1553" i="1"/>
  <c r="O1448" i="1"/>
  <c r="X1464" i="1"/>
  <c r="Z1464" i="1" s="1"/>
  <c r="O1484" i="1"/>
  <c r="H1488" i="1"/>
  <c r="Y1490" i="1"/>
  <c r="Y1492" i="1"/>
  <c r="X1500" i="1"/>
  <c r="Z1500" i="1" s="1"/>
  <c r="Y1511" i="1"/>
  <c r="X1523" i="1"/>
  <c r="X1546" i="1"/>
  <c r="O1495" i="1"/>
  <c r="X1536" i="1"/>
  <c r="Y1538" i="1"/>
  <c r="X1547" i="1"/>
  <c r="Y1549" i="1"/>
  <c r="H1472" i="1"/>
  <c r="H1550" i="1"/>
  <c r="U1550" i="1" s="1"/>
  <c r="W1550" i="1" s="1"/>
  <c r="X1459" i="1"/>
  <c r="Z1459" i="1" s="1"/>
  <c r="Y1451" i="1"/>
  <c r="H1453" i="1"/>
  <c r="Y1459" i="1"/>
  <c r="Y1470" i="1"/>
  <c r="Y1472" i="1"/>
  <c r="H1476" i="1"/>
  <c r="X1486" i="1"/>
  <c r="Z1486" i="1" s="1"/>
  <c r="H1492" i="1"/>
  <c r="H1494" i="1"/>
  <c r="Y1495" i="1"/>
  <c r="H1505" i="1"/>
  <c r="Y1522" i="1"/>
  <c r="Y1526" i="1"/>
  <c r="X1532" i="1"/>
  <c r="Y1534" i="1"/>
  <c r="H1537" i="1"/>
  <c r="U1537" i="1" s="1"/>
  <c r="W1537" i="1" s="1"/>
  <c r="X1543" i="1"/>
  <c r="Y1545" i="1"/>
  <c r="H1470" i="1"/>
  <c r="X1447" i="1"/>
  <c r="Z1447" i="1" s="1"/>
  <c r="H1457" i="1"/>
  <c r="O1470" i="1"/>
  <c r="X1528" i="1"/>
  <c r="X1530" i="1"/>
  <c r="Y1532" i="1"/>
  <c r="X1541" i="1"/>
  <c r="Y1543" i="1"/>
  <c r="Y1514" i="1"/>
  <c r="Y1518" i="1"/>
  <c r="Y1520" i="1"/>
  <c r="Y1530" i="1"/>
  <c r="H1533" i="1"/>
  <c r="U1533" i="1" s="1"/>
  <c r="W1533" i="1" s="1"/>
  <c r="X1539" i="1"/>
  <c r="Y1541" i="1"/>
  <c r="X1552" i="1"/>
  <c r="H1456" i="1"/>
  <c r="H1469" i="1"/>
  <c r="X1488" i="1"/>
  <c r="Z1488" i="1" s="1"/>
  <c r="Y1500" i="1"/>
  <c r="H1517" i="1"/>
  <c r="H1519" i="1"/>
  <c r="X1535" i="1"/>
  <c r="Y1537" i="1"/>
  <c r="X1548" i="1"/>
  <c r="Y1550" i="1"/>
  <c r="X1465" i="1"/>
  <c r="H1523" i="1"/>
  <c r="U1523" i="1" s="1"/>
  <c r="W1523" i="1" s="1"/>
  <c r="H1538" i="1"/>
  <c r="U1538" i="1" s="1"/>
  <c r="W1538" i="1" s="1"/>
  <c r="Y1450" i="1"/>
  <c r="Y1458" i="1"/>
  <c r="Y1471" i="1"/>
  <c r="X1473" i="1"/>
  <c r="Z1473" i="1" s="1"/>
  <c r="H1485" i="1"/>
  <c r="Y1504" i="1"/>
  <c r="X1505" i="1"/>
  <c r="Z1505" i="1" s="1"/>
  <c r="X1513" i="1"/>
  <c r="Z1513" i="1" s="1"/>
  <c r="O1517" i="1"/>
  <c r="Y1521" i="1"/>
  <c r="X1529" i="1"/>
  <c r="Z1529" i="1" s="1"/>
  <c r="X1531" i="1"/>
  <c r="Y1533" i="1"/>
  <c r="X1544" i="1"/>
  <c r="Y1546" i="1"/>
  <c r="H1549" i="1"/>
  <c r="U1549" i="1" s="1"/>
  <c r="W1549" i="1" s="1"/>
  <c r="O1462" i="1"/>
  <c r="H1534" i="1"/>
  <c r="U1534" i="1" s="1"/>
  <c r="W1534" i="1" s="1"/>
  <c r="Y1464" i="1"/>
  <c r="X1466" i="1"/>
  <c r="Z1466" i="1" s="1"/>
  <c r="Y1477" i="1"/>
  <c r="Y1481" i="1"/>
  <c r="Y1489" i="1"/>
  <c r="X1495" i="1"/>
  <c r="Z1495" i="1" s="1"/>
  <c r="H1497" i="1"/>
  <c r="H1499" i="1"/>
  <c r="H1510" i="1"/>
  <c r="X1527" i="1"/>
  <c r="X1540" i="1"/>
  <c r="Y1542" i="1"/>
  <c r="H1545" i="1"/>
  <c r="U1545" i="1" s="1"/>
  <c r="W1545" i="1" s="1"/>
  <c r="X1551" i="1"/>
  <c r="Y1553" i="1"/>
  <c r="X1451" i="1"/>
  <c r="Z1451" i="1" s="1"/>
  <c r="O1486" i="1"/>
  <c r="H1461" i="1"/>
  <c r="X1467" i="1"/>
  <c r="Z1467" i="1" s="1"/>
  <c r="X1474" i="1"/>
  <c r="Z1474" i="1" s="1"/>
  <c r="Y1479" i="1"/>
  <c r="Y1483" i="1"/>
  <c r="Y1491" i="1"/>
  <c r="H1502" i="1"/>
  <c r="X1507" i="1"/>
  <c r="Z1507" i="1" s="1"/>
  <c r="X1510" i="1"/>
  <c r="Z1510" i="1" s="1"/>
  <c r="Y1519" i="1"/>
  <c r="X1524" i="1"/>
  <c r="Z1524" i="1" s="1"/>
  <c r="O1530" i="1"/>
  <c r="O1532" i="1"/>
  <c r="O1534" i="1"/>
  <c r="O1536" i="1"/>
  <c r="O1538" i="1"/>
  <c r="O1540" i="1"/>
  <c r="O1542" i="1"/>
  <c r="O1544" i="1"/>
  <c r="O1546" i="1"/>
  <c r="O1548" i="1"/>
  <c r="O1550" i="1"/>
  <c r="Y1456" i="1"/>
  <c r="Y1469" i="1"/>
  <c r="H1479" i="1"/>
  <c r="H1483" i="1"/>
  <c r="H1458" i="1"/>
  <c r="H1459" i="1"/>
  <c r="Y1461" i="1"/>
  <c r="Y1466" i="1"/>
  <c r="O1467" i="1"/>
  <c r="H1481" i="1"/>
  <c r="U1481" i="1" s="1"/>
  <c r="W1481" i="1" s="1"/>
  <c r="H1486" i="1"/>
  <c r="X1490" i="1"/>
  <c r="Z1490" i="1" s="1"/>
  <c r="H1500" i="1"/>
  <c r="Y1502" i="1"/>
  <c r="O1507" i="1"/>
  <c r="O1509" i="1"/>
  <c r="X1526" i="1"/>
  <c r="Z1526" i="1" s="1"/>
  <c r="Y1528" i="1"/>
  <c r="O1514" i="1"/>
  <c r="H1521" i="1"/>
  <c r="O1552" i="1"/>
  <c r="O1453" i="1"/>
  <c r="X1517" i="1"/>
  <c r="Z1517" i="1" s="1"/>
  <c r="O1463" i="1"/>
  <c r="O1488" i="1"/>
  <c r="H1452" i="1"/>
  <c r="Y1455" i="1"/>
  <c r="X1457" i="1"/>
  <c r="Z1457" i="1" s="1"/>
  <c r="H1460" i="1"/>
  <c r="Y1473" i="1"/>
  <c r="Y1478" i="1"/>
  <c r="X1483" i="1"/>
  <c r="Z1483" i="1" s="1"/>
  <c r="Y1487" i="1"/>
  <c r="X1492" i="1"/>
  <c r="Z1492" i="1" s="1"/>
  <c r="O1494" i="1"/>
  <c r="O1499" i="1"/>
  <c r="H1501" i="1"/>
  <c r="H1513" i="1"/>
  <c r="X1519" i="1"/>
  <c r="Z1519" i="1" s="1"/>
  <c r="O1521" i="1"/>
  <c r="O1523" i="1"/>
  <c r="H1529" i="1"/>
  <c r="H1551" i="1"/>
  <c r="U1551" i="1" s="1"/>
  <c r="W1551" i="1" s="1"/>
  <c r="Z1551" i="1" s="1"/>
  <c r="H1553" i="1"/>
  <c r="U1553" i="1" s="1"/>
  <c r="W1553" i="1" s="1"/>
  <c r="O1458" i="1"/>
  <c r="H1465" i="1"/>
  <c r="U1465" i="1" s="1"/>
  <c r="W1465" i="1" s="1"/>
  <c r="O1487" i="1"/>
  <c r="Y1452" i="1"/>
  <c r="Y1460" i="1"/>
  <c r="X1461" i="1"/>
  <c r="Z1461" i="1" s="1"/>
  <c r="H1463" i="1"/>
  <c r="Y1465" i="1"/>
  <c r="O1473" i="1"/>
  <c r="H1480" i="1"/>
  <c r="H1482" i="1"/>
  <c r="U1482" i="1" s="1"/>
  <c r="W1482" i="1" s="1"/>
  <c r="H1484" i="1"/>
  <c r="Y1501" i="1"/>
  <c r="O1508" i="1"/>
  <c r="Y1513" i="1"/>
  <c r="H1520" i="1"/>
  <c r="Y1523" i="1"/>
  <c r="Y1529" i="1"/>
  <c r="O1531" i="1"/>
  <c r="O1533" i="1"/>
  <c r="O1535" i="1"/>
  <c r="O1537" i="1"/>
  <c r="O1539" i="1"/>
  <c r="O1541" i="1"/>
  <c r="O1543" i="1"/>
  <c r="O1545" i="1"/>
  <c r="O1547" i="1"/>
  <c r="O1549" i="1"/>
  <c r="O1551" i="1"/>
  <c r="O1553" i="1"/>
  <c r="O1466" i="1"/>
  <c r="X1450" i="1"/>
  <c r="Z1450" i="1" s="1"/>
  <c r="O1457" i="1"/>
  <c r="H1462" i="1"/>
  <c r="H1475" i="1"/>
  <c r="Y1480" i="1"/>
  <c r="Y1482" i="1"/>
  <c r="Y1484" i="1"/>
  <c r="O1485" i="1"/>
  <c r="X1489" i="1"/>
  <c r="Y1494" i="1"/>
  <c r="H1496" i="1"/>
  <c r="H1503" i="1"/>
  <c r="Y1508" i="1"/>
  <c r="X1509" i="1"/>
  <c r="Z1509" i="1" s="1"/>
  <c r="H1515" i="1"/>
  <c r="H1518" i="1"/>
  <c r="X1525" i="1"/>
  <c r="Y1475" i="1"/>
  <c r="X1491" i="1"/>
  <c r="Z1491" i="1" s="1"/>
  <c r="H1493" i="1"/>
  <c r="H1498" i="1"/>
  <c r="Y1503" i="1"/>
  <c r="Y1527" i="1"/>
  <c r="O1465" i="1"/>
  <c r="O1506" i="1"/>
  <c r="O1522" i="1"/>
  <c r="O1449" i="1"/>
  <c r="O1464" i="1"/>
  <c r="O1447" i="1"/>
  <c r="X1487" i="1"/>
  <c r="Z1487" i="1" s="1"/>
  <c r="O1510" i="1"/>
  <c r="X1448" i="1"/>
  <c r="Z1448" i="1" s="1"/>
  <c r="O1460" i="1"/>
  <c r="O1461" i="1"/>
  <c r="O1475" i="1"/>
  <c r="O1476" i="1"/>
  <c r="O1477" i="1"/>
  <c r="O1478" i="1"/>
  <c r="O1479" i="1"/>
  <c r="O1480" i="1"/>
  <c r="O1481" i="1"/>
  <c r="O1482" i="1"/>
  <c r="O1483" i="1"/>
  <c r="O1501" i="1"/>
  <c r="O1502" i="1"/>
  <c r="O1503" i="1"/>
  <c r="O1504" i="1"/>
  <c r="O1505" i="1"/>
  <c r="X1508" i="1"/>
  <c r="Z1508" i="1" s="1"/>
  <c r="O1519" i="1"/>
  <c r="H1527" i="1"/>
  <c r="U1527" i="1" s="1"/>
  <c r="W1527" i="1" s="1"/>
  <c r="H1528" i="1"/>
  <c r="U1528" i="1" s="1"/>
  <c r="W1528" i="1" s="1"/>
  <c r="H1451" i="1"/>
  <c r="O1459" i="1"/>
  <c r="X1462" i="1"/>
  <c r="Z1462" i="1" s="1"/>
  <c r="Y1463" i="1"/>
  <c r="H1468" i="1"/>
  <c r="O1474" i="1"/>
  <c r="X1485" i="1"/>
  <c r="Z1485" i="1" s="1"/>
  <c r="Y1486" i="1"/>
  <c r="H1489" i="1"/>
  <c r="U1489" i="1" s="1"/>
  <c r="W1489" i="1" s="1"/>
  <c r="H1490" i="1"/>
  <c r="H1491" i="1"/>
  <c r="O1500" i="1"/>
  <c r="X1506" i="1"/>
  <c r="Z1506" i="1" s="1"/>
  <c r="Y1507" i="1"/>
  <c r="H1511" i="1"/>
  <c r="U1511" i="1" s="1"/>
  <c r="W1511" i="1" s="1"/>
  <c r="H1512" i="1"/>
  <c r="O1518" i="1"/>
  <c r="X1520" i="1"/>
  <c r="Z1520" i="1" s="1"/>
  <c r="H1525" i="1"/>
  <c r="U1525" i="1" s="1"/>
  <c r="W1525" i="1" s="1"/>
  <c r="H1526" i="1"/>
  <c r="O1446" i="1"/>
  <c r="H1449" i="1"/>
  <c r="O1455" i="1"/>
  <c r="O1456" i="1"/>
  <c r="X1460" i="1"/>
  <c r="Z1460" i="1" s="1"/>
  <c r="H1464" i="1"/>
  <c r="O1472" i="1"/>
  <c r="X1475" i="1"/>
  <c r="Z1475" i="1" s="1"/>
  <c r="X1476" i="1"/>
  <c r="Z1476" i="1" s="1"/>
  <c r="X1477" i="1"/>
  <c r="Z1477" i="1" s="1"/>
  <c r="X1478" i="1"/>
  <c r="Z1478" i="1" s="1"/>
  <c r="X1479" i="1"/>
  <c r="Z1479" i="1" s="1"/>
  <c r="X1480" i="1"/>
  <c r="Z1480" i="1" s="1"/>
  <c r="X1481" i="1"/>
  <c r="X1482" i="1"/>
  <c r="H1487" i="1"/>
  <c r="O1497" i="1"/>
  <c r="O1498" i="1"/>
  <c r="X1501" i="1"/>
  <c r="Z1501" i="1" s="1"/>
  <c r="X1502" i="1"/>
  <c r="Z1502" i="1" s="1"/>
  <c r="X1503" i="1"/>
  <c r="Z1503" i="1" s="1"/>
  <c r="X1504" i="1"/>
  <c r="Z1504" i="1" s="1"/>
  <c r="H1508" i="1"/>
  <c r="H1509" i="1"/>
  <c r="O1516" i="1"/>
  <c r="H1522" i="1"/>
  <c r="O1454" i="1"/>
  <c r="O1471" i="1"/>
  <c r="O1496" i="1"/>
  <c r="O1515" i="1"/>
  <c r="X1446" i="1"/>
  <c r="Z1446" i="1" s="1"/>
  <c r="H1448" i="1"/>
  <c r="X1456" i="1"/>
  <c r="Z1456" i="1" s="1"/>
  <c r="X1472" i="1"/>
  <c r="Z1472" i="1" s="1"/>
  <c r="X1498" i="1"/>
  <c r="Z1498" i="1" s="1"/>
  <c r="X1516" i="1"/>
  <c r="Z1516" i="1" s="1"/>
  <c r="O1452" i="1"/>
  <c r="X1454" i="1"/>
  <c r="Z1454" i="1" s="1"/>
  <c r="O1469" i="1"/>
  <c r="X1471" i="1"/>
  <c r="Z1471" i="1" s="1"/>
  <c r="O1492" i="1"/>
  <c r="O1493" i="1"/>
  <c r="X1496" i="1"/>
  <c r="Z1496" i="1" s="1"/>
  <c r="X1497" i="1"/>
  <c r="Z1497" i="1" s="1"/>
  <c r="O1513" i="1"/>
  <c r="X1515" i="1"/>
  <c r="Z1515" i="1" s="1"/>
  <c r="O1527" i="1"/>
  <c r="O1528" i="1"/>
  <c r="O1529" i="1"/>
  <c r="O1451" i="1"/>
  <c r="O1468" i="1"/>
  <c r="O1489" i="1"/>
  <c r="O1490" i="1"/>
  <c r="O1491" i="1"/>
  <c r="O1511" i="1"/>
  <c r="O1512" i="1"/>
  <c r="O1525" i="1"/>
  <c r="O1526" i="1"/>
  <c r="O1524" i="1"/>
  <c r="O1450" i="1"/>
  <c r="Z1537" i="1" l="1"/>
  <c r="Z1540" i="1"/>
  <c r="Z1543" i="1"/>
  <c r="Z1547" i="1"/>
  <c r="Z1535" i="1"/>
  <c r="Z1544" i="1"/>
  <c r="Z1541" i="1"/>
  <c r="Z1552" i="1"/>
  <c r="Z1531" i="1"/>
  <c r="Z1511" i="1"/>
  <c r="Z1548" i="1"/>
  <c r="Z1549" i="1"/>
  <c r="Z1455" i="1"/>
  <c r="Z1489" i="1"/>
  <c r="Z1523" i="1"/>
  <c r="Z1550" i="1"/>
  <c r="Z1553" i="1"/>
  <c r="Z1539" i="1"/>
  <c r="Z1536" i="1"/>
  <c r="Z1546" i="1"/>
  <c r="Z1538" i="1"/>
  <c r="Z1530" i="1"/>
  <c r="Z1528" i="1"/>
  <c r="Z1542" i="1"/>
  <c r="Z1527" i="1"/>
  <c r="Z1532" i="1"/>
  <c r="Z1533" i="1"/>
  <c r="Z1482" i="1"/>
  <c r="Z1545" i="1"/>
  <c r="Z1534" i="1"/>
  <c r="Z1525" i="1"/>
  <c r="Z1465" i="1"/>
  <c r="Z1481" i="1"/>
  <c r="M1660" i="1" l="1"/>
  <c r="L1660" i="1"/>
  <c r="K1660" i="1"/>
  <c r="J1660" i="1"/>
  <c r="I1660" i="1"/>
  <c r="M1659" i="1"/>
  <c r="L1659" i="1"/>
  <c r="K1659" i="1"/>
  <c r="J1659" i="1"/>
  <c r="I1659" i="1"/>
  <c r="M1658" i="1"/>
  <c r="L1658" i="1"/>
  <c r="K1658" i="1"/>
  <c r="J1658" i="1"/>
  <c r="I1658" i="1"/>
  <c r="M1657" i="1"/>
  <c r="L1657" i="1"/>
  <c r="K1657" i="1"/>
  <c r="J1657" i="1"/>
  <c r="I1657" i="1"/>
  <c r="M1656" i="1"/>
  <c r="L1656" i="1"/>
  <c r="K1656" i="1"/>
  <c r="J1656" i="1"/>
  <c r="I1656" i="1"/>
  <c r="M1655" i="1"/>
  <c r="L1655" i="1"/>
  <c r="K1655" i="1"/>
  <c r="J1655" i="1"/>
  <c r="I1655" i="1"/>
  <c r="M1654" i="1"/>
  <c r="L1654" i="1"/>
  <c r="K1654" i="1"/>
  <c r="J1654" i="1"/>
  <c r="I1654" i="1"/>
  <c r="M1653" i="1"/>
  <c r="L1653" i="1"/>
  <c r="K1653" i="1"/>
  <c r="J1653" i="1"/>
  <c r="I1653" i="1"/>
  <c r="M1652" i="1"/>
  <c r="L1652" i="1"/>
  <c r="K1652" i="1"/>
  <c r="J1652" i="1"/>
  <c r="I1652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M1648" i="1"/>
  <c r="L1648" i="1"/>
  <c r="K1648" i="1"/>
  <c r="J1648" i="1"/>
  <c r="I1648" i="1"/>
  <c r="M1647" i="1"/>
  <c r="L1647" i="1"/>
  <c r="K1647" i="1"/>
  <c r="J1647" i="1"/>
  <c r="I1647" i="1"/>
  <c r="M1646" i="1"/>
  <c r="L1646" i="1"/>
  <c r="K1646" i="1"/>
  <c r="J1646" i="1"/>
  <c r="I1646" i="1"/>
  <c r="M1645" i="1"/>
  <c r="L1645" i="1"/>
  <c r="K1645" i="1"/>
  <c r="J1645" i="1"/>
  <c r="I1645" i="1"/>
  <c r="M1644" i="1"/>
  <c r="L1644" i="1"/>
  <c r="K1644" i="1"/>
  <c r="J1644" i="1"/>
  <c r="I1644" i="1"/>
  <c r="M1643" i="1"/>
  <c r="L1643" i="1"/>
  <c r="K1643" i="1"/>
  <c r="J1643" i="1"/>
  <c r="I1643" i="1"/>
  <c r="M1642" i="1"/>
  <c r="L1642" i="1"/>
  <c r="K1642" i="1"/>
  <c r="J1642" i="1"/>
  <c r="I1642" i="1"/>
  <c r="M1641" i="1"/>
  <c r="L1641" i="1"/>
  <c r="K1641" i="1"/>
  <c r="J1641" i="1"/>
  <c r="I1641" i="1"/>
  <c r="M1640" i="1"/>
  <c r="L1640" i="1"/>
  <c r="K1640" i="1"/>
  <c r="J1640" i="1"/>
  <c r="I1640" i="1"/>
  <c r="M1639" i="1"/>
  <c r="L1639" i="1"/>
  <c r="K1639" i="1"/>
  <c r="J1639" i="1"/>
  <c r="I1639" i="1"/>
  <c r="M1638" i="1"/>
  <c r="L1638" i="1"/>
  <c r="K1638" i="1"/>
  <c r="J1638" i="1"/>
  <c r="I1638" i="1"/>
  <c r="W1637" i="1"/>
  <c r="M1637" i="1"/>
  <c r="L1637" i="1"/>
  <c r="K1637" i="1"/>
  <c r="J1637" i="1"/>
  <c r="I1637" i="1"/>
  <c r="M1636" i="1"/>
  <c r="L1636" i="1"/>
  <c r="K1636" i="1"/>
  <c r="J1636" i="1"/>
  <c r="I1636" i="1"/>
  <c r="M1635" i="1"/>
  <c r="L1635" i="1"/>
  <c r="K1635" i="1"/>
  <c r="J1635" i="1"/>
  <c r="I1635" i="1"/>
  <c r="W1634" i="1"/>
  <c r="M1634" i="1"/>
  <c r="L1634" i="1"/>
  <c r="K1634" i="1"/>
  <c r="J1634" i="1"/>
  <c r="I1634" i="1"/>
  <c r="M1633" i="1"/>
  <c r="L1633" i="1"/>
  <c r="K1633" i="1"/>
  <c r="J1633" i="1"/>
  <c r="I1633" i="1"/>
  <c r="W1632" i="1"/>
  <c r="M1632" i="1"/>
  <c r="L1632" i="1"/>
  <c r="K1632" i="1"/>
  <c r="J1632" i="1"/>
  <c r="I1632" i="1"/>
  <c r="M1631" i="1"/>
  <c r="L1631" i="1"/>
  <c r="K1631" i="1"/>
  <c r="J1631" i="1"/>
  <c r="I1631" i="1"/>
  <c r="W1630" i="1"/>
  <c r="M1630" i="1"/>
  <c r="L1630" i="1"/>
  <c r="K1630" i="1"/>
  <c r="J1630" i="1"/>
  <c r="I1630" i="1"/>
  <c r="W1629" i="1"/>
  <c r="M1629" i="1"/>
  <c r="L1629" i="1"/>
  <c r="K1629" i="1"/>
  <c r="J1629" i="1"/>
  <c r="I1629" i="1"/>
  <c r="W1628" i="1"/>
  <c r="M1628" i="1"/>
  <c r="L1628" i="1"/>
  <c r="K1628" i="1"/>
  <c r="J1628" i="1"/>
  <c r="I1628" i="1"/>
  <c r="W1627" i="1"/>
  <c r="M1627" i="1"/>
  <c r="L1627" i="1"/>
  <c r="K1627" i="1"/>
  <c r="J1627" i="1"/>
  <c r="I1627" i="1"/>
  <c r="W1626" i="1"/>
  <c r="M1626" i="1"/>
  <c r="L1626" i="1"/>
  <c r="K1626" i="1"/>
  <c r="J1626" i="1"/>
  <c r="I1626" i="1"/>
  <c r="W1625" i="1"/>
  <c r="M1625" i="1"/>
  <c r="L1625" i="1"/>
  <c r="K1625" i="1"/>
  <c r="J1625" i="1"/>
  <c r="I1625" i="1"/>
  <c r="W1624" i="1"/>
  <c r="M1624" i="1"/>
  <c r="L1624" i="1"/>
  <c r="K1624" i="1"/>
  <c r="J1624" i="1"/>
  <c r="I1624" i="1"/>
  <c r="W1623" i="1"/>
  <c r="M1623" i="1"/>
  <c r="L1623" i="1"/>
  <c r="K1623" i="1"/>
  <c r="J1623" i="1"/>
  <c r="I1623" i="1"/>
  <c r="W1622" i="1"/>
  <c r="M1622" i="1"/>
  <c r="L1622" i="1"/>
  <c r="K1622" i="1"/>
  <c r="J1622" i="1"/>
  <c r="I1622" i="1"/>
  <c r="W1621" i="1"/>
  <c r="M1621" i="1"/>
  <c r="L1621" i="1"/>
  <c r="K1621" i="1"/>
  <c r="J1621" i="1"/>
  <c r="I1621" i="1"/>
  <c r="W1620" i="1"/>
  <c r="M1620" i="1"/>
  <c r="L1620" i="1"/>
  <c r="K1620" i="1"/>
  <c r="J1620" i="1"/>
  <c r="I1620" i="1"/>
  <c r="M1619" i="1"/>
  <c r="L1619" i="1"/>
  <c r="K1619" i="1"/>
  <c r="J1619" i="1"/>
  <c r="I1619" i="1"/>
  <c r="W1618" i="1"/>
  <c r="M1618" i="1"/>
  <c r="L1618" i="1"/>
  <c r="K1618" i="1"/>
  <c r="J1618" i="1"/>
  <c r="I1618" i="1"/>
  <c r="W1617" i="1"/>
  <c r="M1617" i="1"/>
  <c r="L1617" i="1"/>
  <c r="K1617" i="1"/>
  <c r="J1617" i="1"/>
  <c r="I1617" i="1"/>
  <c r="U1616" i="1"/>
  <c r="W1616" i="1" s="1"/>
  <c r="M1616" i="1"/>
  <c r="L1616" i="1"/>
  <c r="K1616" i="1"/>
  <c r="J1616" i="1"/>
  <c r="I1616" i="1"/>
  <c r="W1615" i="1"/>
  <c r="M1615" i="1"/>
  <c r="L1615" i="1"/>
  <c r="K1615" i="1"/>
  <c r="J1615" i="1"/>
  <c r="I1615" i="1"/>
  <c r="W1614" i="1"/>
  <c r="M1614" i="1"/>
  <c r="L1614" i="1"/>
  <c r="K1614" i="1"/>
  <c r="J1614" i="1"/>
  <c r="I1614" i="1"/>
  <c r="W1613" i="1"/>
  <c r="M1613" i="1"/>
  <c r="L1613" i="1"/>
  <c r="K1613" i="1"/>
  <c r="J1613" i="1"/>
  <c r="I1613" i="1"/>
  <c r="U1612" i="1"/>
  <c r="W1612" i="1" s="1"/>
  <c r="M1612" i="1"/>
  <c r="L1612" i="1"/>
  <c r="K1612" i="1"/>
  <c r="J1612" i="1"/>
  <c r="I1612" i="1"/>
  <c r="U1611" i="1"/>
  <c r="W1611" i="1" s="1"/>
  <c r="M1611" i="1"/>
  <c r="L1611" i="1"/>
  <c r="K1611" i="1"/>
  <c r="J1611" i="1"/>
  <c r="I1611" i="1"/>
  <c r="U1610" i="1"/>
  <c r="W1610" i="1" s="1"/>
  <c r="M1610" i="1"/>
  <c r="L1610" i="1"/>
  <c r="K1610" i="1"/>
  <c r="J1610" i="1"/>
  <c r="I1610" i="1"/>
  <c r="U1609" i="1"/>
  <c r="W1609" i="1" s="1"/>
  <c r="M1609" i="1"/>
  <c r="L1609" i="1"/>
  <c r="K1609" i="1"/>
  <c r="J1609" i="1"/>
  <c r="I1609" i="1"/>
  <c r="W1608" i="1"/>
  <c r="M1608" i="1"/>
  <c r="L1608" i="1"/>
  <c r="K1608" i="1"/>
  <c r="J1608" i="1"/>
  <c r="I1608" i="1"/>
  <c r="W1607" i="1"/>
  <c r="M1607" i="1"/>
  <c r="L1607" i="1"/>
  <c r="K1607" i="1"/>
  <c r="J1607" i="1"/>
  <c r="I1607" i="1"/>
  <c r="W1606" i="1"/>
  <c r="M1606" i="1"/>
  <c r="L1606" i="1"/>
  <c r="K1606" i="1"/>
  <c r="J1606" i="1"/>
  <c r="I1606" i="1"/>
  <c r="U1605" i="1"/>
  <c r="W1605" i="1" s="1"/>
  <c r="M1605" i="1"/>
  <c r="L1605" i="1"/>
  <c r="K1605" i="1"/>
  <c r="J1605" i="1"/>
  <c r="I1605" i="1"/>
  <c r="W1604" i="1"/>
  <c r="M1604" i="1"/>
  <c r="L1604" i="1"/>
  <c r="K1604" i="1"/>
  <c r="J1604" i="1"/>
  <c r="I1604" i="1"/>
  <c r="W1603" i="1"/>
  <c r="M1603" i="1"/>
  <c r="L1603" i="1"/>
  <c r="K1603" i="1"/>
  <c r="J1603" i="1"/>
  <c r="I1603" i="1"/>
  <c r="U1602" i="1"/>
  <c r="W1602" i="1" s="1"/>
  <c r="M1602" i="1"/>
  <c r="L1602" i="1"/>
  <c r="K1602" i="1"/>
  <c r="J1602" i="1"/>
  <c r="I1602" i="1"/>
  <c r="W1601" i="1"/>
  <c r="M1601" i="1"/>
  <c r="L1601" i="1"/>
  <c r="K1601" i="1"/>
  <c r="J1601" i="1"/>
  <c r="I1601" i="1"/>
  <c r="U1600" i="1"/>
  <c r="W1600" i="1" s="1"/>
  <c r="M1600" i="1"/>
  <c r="L1600" i="1"/>
  <c r="K1600" i="1"/>
  <c r="J1600" i="1"/>
  <c r="I1600" i="1"/>
  <c r="W1599" i="1"/>
  <c r="M1599" i="1"/>
  <c r="L1599" i="1"/>
  <c r="K1599" i="1"/>
  <c r="J1599" i="1"/>
  <c r="I1599" i="1"/>
  <c r="U1598" i="1"/>
  <c r="W1598" i="1" s="1"/>
  <c r="M1598" i="1"/>
  <c r="L1598" i="1"/>
  <c r="K1598" i="1"/>
  <c r="J1598" i="1"/>
  <c r="I1598" i="1"/>
  <c r="M1597" i="1"/>
  <c r="L1597" i="1"/>
  <c r="K1597" i="1"/>
  <c r="J1597" i="1"/>
  <c r="I1597" i="1"/>
  <c r="W1596" i="1"/>
  <c r="M1596" i="1"/>
  <c r="L1596" i="1"/>
  <c r="K1596" i="1"/>
  <c r="J1596" i="1"/>
  <c r="I1596" i="1"/>
  <c r="W1595" i="1"/>
  <c r="M1595" i="1"/>
  <c r="L1595" i="1"/>
  <c r="K1595" i="1"/>
  <c r="J1595" i="1"/>
  <c r="I1595" i="1"/>
  <c r="W1594" i="1"/>
  <c r="M1594" i="1"/>
  <c r="L1594" i="1"/>
  <c r="K1594" i="1"/>
  <c r="J1594" i="1"/>
  <c r="I1594" i="1"/>
  <c r="W1593" i="1"/>
  <c r="M1593" i="1"/>
  <c r="L1593" i="1"/>
  <c r="K1593" i="1"/>
  <c r="J1593" i="1"/>
  <c r="I1593" i="1"/>
  <c r="U1592" i="1"/>
  <c r="W1592" i="1" s="1"/>
  <c r="M1592" i="1"/>
  <c r="L1592" i="1"/>
  <c r="K1592" i="1"/>
  <c r="J1592" i="1"/>
  <c r="I1592" i="1"/>
  <c r="W1591" i="1"/>
  <c r="M1591" i="1"/>
  <c r="L1591" i="1"/>
  <c r="K1591" i="1"/>
  <c r="J1591" i="1"/>
  <c r="I1591" i="1"/>
  <c r="M1590" i="1"/>
  <c r="L1590" i="1"/>
  <c r="K1590" i="1"/>
  <c r="J1590" i="1"/>
  <c r="I1590" i="1"/>
  <c r="M1589" i="1"/>
  <c r="L1589" i="1"/>
  <c r="K1589" i="1"/>
  <c r="J1589" i="1"/>
  <c r="I1589" i="1"/>
  <c r="U1588" i="1"/>
  <c r="W1588" i="1" s="1"/>
  <c r="M1588" i="1"/>
  <c r="L1588" i="1"/>
  <c r="K1588" i="1"/>
  <c r="J1588" i="1"/>
  <c r="I1588" i="1"/>
  <c r="U1587" i="1"/>
  <c r="W1587" i="1" s="1"/>
  <c r="M1587" i="1"/>
  <c r="L1587" i="1"/>
  <c r="K1587" i="1"/>
  <c r="J1587" i="1"/>
  <c r="I1587" i="1"/>
  <c r="U1586" i="1"/>
  <c r="W1586" i="1" s="1"/>
  <c r="M1586" i="1"/>
  <c r="L1586" i="1"/>
  <c r="K1586" i="1"/>
  <c r="J1586" i="1"/>
  <c r="I1586" i="1"/>
  <c r="U1585" i="1"/>
  <c r="W1585" i="1" s="1"/>
  <c r="M1585" i="1"/>
  <c r="L1585" i="1"/>
  <c r="K1585" i="1"/>
  <c r="J1585" i="1"/>
  <c r="I1585" i="1"/>
  <c r="U1584" i="1"/>
  <c r="W1584" i="1" s="1"/>
  <c r="M1584" i="1"/>
  <c r="L1584" i="1"/>
  <c r="K1584" i="1"/>
  <c r="J1584" i="1"/>
  <c r="I1584" i="1"/>
  <c r="U1583" i="1"/>
  <c r="W1583" i="1" s="1"/>
  <c r="M1583" i="1"/>
  <c r="L1583" i="1"/>
  <c r="K1583" i="1"/>
  <c r="J1583" i="1"/>
  <c r="I1583" i="1"/>
  <c r="W1582" i="1"/>
  <c r="M1582" i="1"/>
  <c r="L1582" i="1"/>
  <c r="K1582" i="1"/>
  <c r="J1582" i="1"/>
  <c r="I1582" i="1"/>
  <c r="W1581" i="1"/>
  <c r="M1581" i="1"/>
  <c r="L1581" i="1"/>
  <c r="K1581" i="1"/>
  <c r="J1581" i="1"/>
  <c r="I1581" i="1"/>
  <c r="W1580" i="1"/>
  <c r="M1580" i="1"/>
  <c r="L1580" i="1"/>
  <c r="K1580" i="1"/>
  <c r="J1580" i="1"/>
  <c r="I1580" i="1"/>
  <c r="W1579" i="1"/>
  <c r="M1579" i="1"/>
  <c r="L1579" i="1"/>
  <c r="K1579" i="1"/>
  <c r="J1579" i="1"/>
  <c r="I1579" i="1"/>
  <c r="W1578" i="1"/>
  <c r="M1578" i="1"/>
  <c r="L1578" i="1"/>
  <c r="K1578" i="1"/>
  <c r="J1578" i="1"/>
  <c r="I1578" i="1"/>
  <c r="W1577" i="1"/>
  <c r="M1577" i="1"/>
  <c r="L1577" i="1"/>
  <c r="K1577" i="1"/>
  <c r="J1577" i="1"/>
  <c r="I1577" i="1"/>
  <c r="W1576" i="1"/>
  <c r="M1576" i="1"/>
  <c r="L1576" i="1"/>
  <c r="K1576" i="1"/>
  <c r="J1576" i="1"/>
  <c r="I1576" i="1"/>
  <c r="W1575" i="1"/>
  <c r="M1575" i="1"/>
  <c r="L1575" i="1"/>
  <c r="K1575" i="1"/>
  <c r="J1575" i="1"/>
  <c r="I1575" i="1"/>
  <c r="U1574" i="1"/>
  <c r="W1574" i="1" s="1"/>
  <c r="M1574" i="1"/>
  <c r="L1574" i="1"/>
  <c r="K1574" i="1"/>
  <c r="J1574" i="1"/>
  <c r="I1574" i="1"/>
  <c r="M1573" i="1"/>
  <c r="L1573" i="1"/>
  <c r="K1573" i="1"/>
  <c r="J1573" i="1"/>
  <c r="I1573" i="1"/>
  <c r="U1572" i="1"/>
  <c r="W1572" i="1" s="1"/>
  <c r="M1572" i="1"/>
  <c r="L1572" i="1"/>
  <c r="K1572" i="1"/>
  <c r="J1572" i="1"/>
  <c r="I1572" i="1"/>
  <c r="W1571" i="1"/>
  <c r="M1571" i="1"/>
  <c r="L1571" i="1"/>
  <c r="K1571" i="1"/>
  <c r="J1571" i="1"/>
  <c r="I1571" i="1"/>
  <c r="U1570" i="1"/>
  <c r="W1570" i="1" s="1"/>
  <c r="M1570" i="1"/>
  <c r="L1570" i="1"/>
  <c r="K1570" i="1"/>
  <c r="J1570" i="1"/>
  <c r="I1570" i="1"/>
  <c r="W1569" i="1"/>
  <c r="M1569" i="1"/>
  <c r="L1569" i="1"/>
  <c r="K1569" i="1"/>
  <c r="J1569" i="1"/>
  <c r="I1569" i="1"/>
  <c r="U1568" i="1"/>
  <c r="W1568" i="1" s="1"/>
  <c r="M1568" i="1"/>
  <c r="L1568" i="1"/>
  <c r="K1568" i="1"/>
  <c r="J1568" i="1"/>
  <c r="I1568" i="1"/>
  <c r="W1567" i="1"/>
  <c r="M1567" i="1"/>
  <c r="L1567" i="1"/>
  <c r="K1567" i="1"/>
  <c r="J1567" i="1"/>
  <c r="I1567" i="1"/>
  <c r="W1566" i="1"/>
  <c r="M1566" i="1"/>
  <c r="L1566" i="1"/>
  <c r="K1566" i="1"/>
  <c r="J1566" i="1"/>
  <c r="I1566" i="1"/>
  <c r="U1565" i="1"/>
  <c r="W1565" i="1" s="1"/>
  <c r="M1565" i="1"/>
  <c r="L1565" i="1"/>
  <c r="K1565" i="1"/>
  <c r="J1565" i="1"/>
  <c r="I1565" i="1"/>
  <c r="W1564" i="1"/>
  <c r="M1564" i="1"/>
  <c r="L1564" i="1"/>
  <c r="K1564" i="1"/>
  <c r="J1564" i="1"/>
  <c r="I1564" i="1"/>
  <c r="M1563" i="1"/>
  <c r="L1563" i="1"/>
  <c r="K1563" i="1"/>
  <c r="J1563" i="1"/>
  <c r="I1563" i="1"/>
  <c r="W1562" i="1"/>
  <c r="M1562" i="1"/>
  <c r="L1562" i="1"/>
  <c r="K1562" i="1"/>
  <c r="J1562" i="1"/>
  <c r="I1562" i="1"/>
  <c r="W1561" i="1"/>
  <c r="M1561" i="1"/>
  <c r="L1561" i="1"/>
  <c r="K1561" i="1"/>
  <c r="J1561" i="1"/>
  <c r="I1561" i="1"/>
  <c r="W1560" i="1"/>
  <c r="M1560" i="1"/>
  <c r="L1560" i="1"/>
  <c r="K1560" i="1"/>
  <c r="J1560" i="1"/>
  <c r="I1560" i="1"/>
  <c r="W1559" i="1"/>
  <c r="M1559" i="1"/>
  <c r="L1559" i="1"/>
  <c r="K1559" i="1"/>
  <c r="J1559" i="1"/>
  <c r="I1559" i="1"/>
  <c r="W1558" i="1"/>
  <c r="M1558" i="1"/>
  <c r="L1558" i="1"/>
  <c r="K1558" i="1"/>
  <c r="J1558" i="1"/>
  <c r="I1558" i="1"/>
  <c r="W1557" i="1"/>
  <c r="M1557" i="1"/>
  <c r="L1557" i="1"/>
  <c r="K1557" i="1"/>
  <c r="J1557" i="1"/>
  <c r="I1557" i="1"/>
  <c r="U1556" i="1"/>
  <c r="W1556" i="1" s="1"/>
  <c r="K1556" i="1"/>
  <c r="J1556" i="1"/>
  <c r="Y1556" i="1" s="1"/>
  <c r="I1556" i="1"/>
  <c r="X1556" i="1" s="1"/>
  <c r="W1555" i="1"/>
  <c r="K1555" i="1"/>
  <c r="J1555" i="1"/>
  <c r="Y1555" i="1" s="1"/>
  <c r="I1555" i="1"/>
  <c r="U1554" i="1"/>
  <c r="W1554" i="1" s="1"/>
  <c r="K1554" i="1"/>
  <c r="J1554" i="1"/>
  <c r="Y1554" i="1" s="1"/>
  <c r="I1554" i="1"/>
  <c r="H1554" i="1" s="1"/>
  <c r="H1642" i="1" l="1"/>
  <c r="U1642" i="1" s="1"/>
  <c r="W1642" i="1" s="1"/>
  <c r="X1633" i="1"/>
  <c r="H1647" i="1"/>
  <c r="U1647" i="1" s="1"/>
  <c r="W1647" i="1" s="1"/>
  <c r="H1569" i="1"/>
  <c r="H1574" i="1"/>
  <c r="H1566" i="1"/>
  <c r="X1578" i="1"/>
  <c r="Z1578" i="1" s="1"/>
  <c r="Y1636" i="1"/>
  <c r="H1648" i="1"/>
  <c r="U1648" i="1" s="1"/>
  <c r="W1648" i="1" s="1"/>
  <c r="H1632" i="1"/>
  <c r="Y1634" i="1"/>
  <c r="H1641" i="1"/>
  <c r="U1641" i="1" s="1"/>
  <c r="W1641" i="1" s="1"/>
  <c r="H1653" i="1"/>
  <c r="U1653" i="1" s="1"/>
  <c r="W1653" i="1" s="1"/>
  <c r="Y1558" i="1"/>
  <c r="X1603" i="1"/>
  <c r="Z1603" i="1" s="1"/>
  <c r="X1605" i="1"/>
  <c r="Z1605" i="1" s="1"/>
  <c r="H1607" i="1"/>
  <c r="H1609" i="1"/>
  <c r="H1613" i="1"/>
  <c r="X1615" i="1"/>
  <c r="Z1615" i="1" s="1"/>
  <c r="X1617" i="1"/>
  <c r="Z1617" i="1" s="1"/>
  <c r="X1619" i="1"/>
  <c r="Y1623" i="1"/>
  <c r="Y1631" i="1"/>
  <c r="Y1562" i="1"/>
  <c r="Y1560" i="1"/>
  <c r="H1580" i="1"/>
  <c r="Y1564" i="1"/>
  <c r="X1625" i="1"/>
  <c r="Z1625" i="1" s="1"/>
  <c r="X1629" i="1"/>
  <c r="Z1629" i="1" s="1"/>
  <c r="H1640" i="1"/>
  <c r="U1640" i="1" s="1"/>
  <c r="W1640" i="1" s="1"/>
  <c r="X1645" i="1"/>
  <c r="Y1571" i="1"/>
  <c r="Y1573" i="1"/>
  <c r="H1622" i="1"/>
  <c r="H1628" i="1"/>
  <c r="X1630" i="1"/>
  <c r="Z1630" i="1" s="1"/>
  <c r="Y1632" i="1"/>
  <c r="H1646" i="1"/>
  <c r="U1646" i="1" s="1"/>
  <c r="W1646" i="1" s="1"/>
  <c r="Y1596" i="1"/>
  <c r="X1598" i="1"/>
  <c r="Z1598" i="1" s="1"/>
  <c r="H1614" i="1"/>
  <c r="Y1624" i="1"/>
  <c r="Y1626" i="1"/>
  <c r="Y1630" i="1"/>
  <c r="H1562" i="1"/>
  <c r="H1649" i="1"/>
  <c r="U1649" i="1" s="1"/>
  <c r="W1649" i="1" s="1"/>
  <c r="H1593" i="1"/>
  <c r="X1595" i="1"/>
  <c r="Z1595" i="1" s="1"/>
  <c r="Y1601" i="1"/>
  <c r="Y1607" i="1"/>
  <c r="Y1617" i="1"/>
  <c r="H1657" i="1"/>
  <c r="U1657" i="1" s="1"/>
  <c r="W1657" i="1" s="1"/>
  <c r="X1562" i="1"/>
  <c r="Z1562" i="1" s="1"/>
  <c r="H1650" i="1"/>
  <c r="U1650" i="1" s="1"/>
  <c r="W1650" i="1" s="1"/>
  <c r="X1561" i="1"/>
  <c r="Z1561" i="1" s="1"/>
  <c r="Y1597" i="1"/>
  <c r="H1638" i="1"/>
  <c r="U1638" i="1" s="1"/>
  <c r="W1638" i="1" s="1"/>
  <c r="H1579" i="1"/>
  <c r="H1585" i="1"/>
  <c r="H1643" i="1"/>
  <c r="U1643" i="1" s="1"/>
  <c r="W1643" i="1" s="1"/>
  <c r="H1655" i="1"/>
  <c r="U1655" i="1" s="1"/>
  <c r="W1655" i="1" s="1"/>
  <c r="O1634" i="1"/>
  <c r="H1592" i="1"/>
  <c r="X1594" i="1"/>
  <c r="Z1594" i="1" s="1"/>
  <c r="H1596" i="1"/>
  <c r="Y1618" i="1"/>
  <c r="O1557" i="1"/>
  <c r="X1569" i="1"/>
  <c r="Z1569" i="1" s="1"/>
  <c r="X1573" i="1"/>
  <c r="X1654" i="1"/>
  <c r="H1659" i="1"/>
  <c r="U1659" i="1" s="1"/>
  <c r="W1659" i="1" s="1"/>
  <c r="Y1647" i="1"/>
  <c r="Y1568" i="1"/>
  <c r="Y1574" i="1"/>
  <c r="Y1576" i="1"/>
  <c r="Y1598" i="1"/>
  <c r="H1639" i="1"/>
  <c r="U1639" i="1" s="1"/>
  <c r="W1639" i="1" s="1"/>
  <c r="H1644" i="1"/>
  <c r="U1644" i="1" s="1"/>
  <c r="W1644" i="1" s="1"/>
  <c r="H1603" i="1"/>
  <c r="H1615" i="1"/>
  <c r="H1559" i="1"/>
  <c r="H1573" i="1"/>
  <c r="U1573" i="1" s="1"/>
  <c r="W1573" i="1" s="1"/>
  <c r="H1608" i="1"/>
  <c r="X1656" i="1"/>
  <c r="O1569" i="1"/>
  <c r="X1652" i="1"/>
  <c r="X1643" i="1"/>
  <c r="Y1579" i="1"/>
  <c r="Y1643" i="1"/>
  <c r="X1577" i="1"/>
  <c r="Z1577" i="1" s="1"/>
  <c r="Y1591" i="1"/>
  <c r="X1641" i="1"/>
  <c r="X1648" i="1"/>
  <c r="Y1645" i="1"/>
  <c r="H1572" i="1"/>
  <c r="Y1575" i="1"/>
  <c r="H1651" i="1"/>
  <c r="U1651" i="1" s="1"/>
  <c r="W1651" i="1" s="1"/>
  <c r="H1660" i="1"/>
  <c r="U1660" i="1" s="1"/>
  <c r="W1660" i="1" s="1"/>
  <c r="Y1566" i="1"/>
  <c r="X1574" i="1"/>
  <c r="Z1574" i="1" s="1"/>
  <c r="H1578" i="1"/>
  <c r="H1600" i="1"/>
  <c r="Y1619" i="1"/>
  <c r="Y1633" i="1"/>
  <c r="Y1635" i="1"/>
  <c r="Y1639" i="1"/>
  <c r="H1658" i="1"/>
  <c r="U1658" i="1" s="1"/>
  <c r="W1658" i="1" s="1"/>
  <c r="O1620" i="1"/>
  <c r="O1567" i="1"/>
  <c r="Y1582" i="1"/>
  <c r="Y1608" i="1"/>
  <c r="X1618" i="1"/>
  <c r="Z1618" i="1" s="1"/>
  <c r="Y1620" i="1"/>
  <c r="X1624" i="1"/>
  <c r="Z1624" i="1" s="1"/>
  <c r="H1581" i="1"/>
  <c r="H1583" i="1"/>
  <c r="Y1614" i="1"/>
  <c r="O1616" i="1"/>
  <c r="H1618" i="1"/>
  <c r="H1631" i="1"/>
  <c r="U1631" i="1" s="1"/>
  <c r="W1631" i="1" s="1"/>
  <c r="H1605" i="1"/>
  <c r="Y1627" i="1"/>
  <c r="X1639" i="1"/>
  <c r="Y1641" i="1"/>
  <c r="X1650" i="1"/>
  <c r="Y1565" i="1"/>
  <c r="O1571" i="1"/>
  <c r="X1601" i="1"/>
  <c r="Z1601" i="1" s="1"/>
  <c r="O1603" i="1"/>
  <c r="X1635" i="1"/>
  <c r="X1646" i="1"/>
  <c r="X1659" i="1"/>
  <c r="Y1585" i="1"/>
  <c r="Y1587" i="1"/>
  <c r="Y1589" i="1"/>
  <c r="O1607" i="1"/>
  <c r="X1644" i="1"/>
  <c r="X1657" i="1"/>
  <c r="Y1659" i="1"/>
  <c r="X1642" i="1"/>
  <c r="X1655" i="1"/>
  <c r="Y1657" i="1"/>
  <c r="X1558" i="1"/>
  <c r="Z1558" i="1" s="1"/>
  <c r="X1640" i="1"/>
  <c r="H1645" i="1"/>
  <c r="U1645" i="1" s="1"/>
  <c r="W1645" i="1" s="1"/>
  <c r="X1653" i="1"/>
  <c r="Y1655" i="1"/>
  <c r="X1568" i="1"/>
  <c r="Z1568" i="1" s="1"/>
  <c r="H1575" i="1"/>
  <c r="H1604" i="1"/>
  <c r="H1621" i="1"/>
  <c r="H1630" i="1"/>
  <c r="X1638" i="1"/>
  <c r="X1651" i="1"/>
  <c r="Y1653" i="1"/>
  <c r="H1656" i="1"/>
  <c r="U1656" i="1" s="1"/>
  <c r="W1656" i="1" s="1"/>
  <c r="X1557" i="1"/>
  <c r="Z1557" i="1" s="1"/>
  <c r="H1582" i="1"/>
  <c r="Y1604" i="1"/>
  <c r="X1606" i="1"/>
  <c r="Z1606" i="1" s="1"/>
  <c r="X1607" i="1"/>
  <c r="Z1607" i="1" s="1"/>
  <c r="Y1609" i="1"/>
  <c r="Y1613" i="1"/>
  <c r="H1625" i="1"/>
  <c r="X1636" i="1"/>
  <c r="X1649" i="1"/>
  <c r="Y1651" i="1"/>
  <c r="H1654" i="1"/>
  <c r="U1654" i="1" s="1"/>
  <c r="W1654" i="1" s="1"/>
  <c r="X1660" i="1"/>
  <c r="H1563" i="1"/>
  <c r="U1563" i="1" s="1"/>
  <c r="W1563" i="1" s="1"/>
  <c r="Y1557" i="1"/>
  <c r="X1559" i="1"/>
  <c r="Z1559" i="1" s="1"/>
  <c r="O1570" i="1"/>
  <c r="X1602" i="1"/>
  <c r="Z1602" i="1" s="1"/>
  <c r="H1627" i="1"/>
  <c r="H1629" i="1"/>
  <c r="X1647" i="1"/>
  <c r="Z1647" i="1" s="1"/>
  <c r="Y1649" i="1"/>
  <c r="H1652" i="1"/>
  <c r="U1652" i="1" s="1"/>
  <c r="W1652" i="1" s="1"/>
  <c r="X1658" i="1"/>
  <c r="Y1559" i="1"/>
  <c r="Y1561" i="1"/>
  <c r="O1563" i="1"/>
  <c r="H1565" i="1"/>
  <c r="Y1570" i="1"/>
  <c r="X1571" i="1"/>
  <c r="Z1571" i="1" s="1"/>
  <c r="O1578" i="1"/>
  <c r="Y1588" i="1"/>
  <c r="Y1590" i="1"/>
  <c r="O1592" i="1"/>
  <c r="O1594" i="1"/>
  <c r="X1599" i="1"/>
  <c r="Z1599" i="1" s="1"/>
  <c r="Y1602" i="1"/>
  <c r="Y1612" i="1"/>
  <c r="Y1616" i="1"/>
  <c r="Y1621" i="1"/>
  <c r="X1622" i="1"/>
  <c r="Z1622" i="1" s="1"/>
  <c r="Y1628" i="1"/>
  <c r="Y1637" i="1"/>
  <c r="H1558" i="1"/>
  <c r="Y1563" i="1"/>
  <c r="H1567" i="1"/>
  <c r="X1575" i="1"/>
  <c r="Z1575" i="1" s="1"/>
  <c r="O1576" i="1"/>
  <c r="X1580" i="1"/>
  <c r="Z1580" i="1" s="1"/>
  <c r="X1581" i="1"/>
  <c r="Z1581" i="1" s="1"/>
  <c r="Y1583" i="1"/>
  <c r="H1587" i="1"/>
  <c r="H1591" i="1"/>
  <c r="X1596" i="1"/>
  <c r="Z1596" i="1" s="1"/>
  <c r="O1597" i="1"/>
  <c r="Y1599" i="1"/>
  <c r="H1611" i="1"/>
  <c r="H1623" i="1"/>
  <c r="H1626" i="1"/>
  <c r="O1630" i="1"/>
  <c r="H1635" i="1"/>
  <c r="U1635" i="1" s="1"/>
  <c r="W1635" i="1" s="1"/>
  <c r="O1556" i="1"/>
  <c r="Y1567" i="1"/>
  <c r="O1572" i="1"/>
  <c r="Y1578" i="1"/>
  <c r="Y1580" i="1"/>
  <c r="O1582" i="1"/>
  <c r="X1592" i="1"/>
  <c r="Z1592" i="1" s="1"/>
  <c r="H1606" i="1"/>
  <c r="O1614" i="1"/>
  <c r="O1619" i="1"/>
  <c r="X1621" i="1"/>
  <c r="Z1621" i="1" s="1"/>
  <c r="X1631" i="1"/>
  <c r="X1637" i="1"/>
  <c r="Z1637" i="1" s="1"/>
  <c r="O1639" i="1"/>
  <c r="O1641" i="1"/>
  <c r="O1643" i="1"/>
  <c r="O1645" i="1"/>
  <c r="O1647" i="1"/>
  <c r="O1649" i="1"/>
  <c r="O1651" i="1"/>
  <c r="O1653" i="1"/>
  <c r="O1655" i="1"/>
  <c r="O1657" i="1"/>
  <c r="O1659" i="1"/>
  <c r="H1560" i="1"/>
  <c r="Y1572" i="1"/>
  <c r="H1577" i="1"/>
  <c r="Y1577" i="1"/>
  <c r="H1584" i="1"/>
  <c r="Y1593" i="1"/>
  <c r="Y1606" i="1"/>
  <c r="O1608" i="1"/>
  <c r="X1620" i="1"/>
  <c r="Z1620" i="1" s="1"/>
  <c r="Y1625" i="1"/>
  <c r="O1628" i="1"/>
  <c r="X1632" i="1"/>
  <c r="Z1632" i="1" s="1"/>
  <c r="O1633" i="1"/>
  <c r="H1589" i="1"/>
  <c r="U1589" i="1" s="1"/>
  <c r="W1589" i="1" s="1"/>
  <c r="O1564" i="1"/>
  <c r="O1574" i="1"/>
  <c r="O1595" i="1"/>
  <c r="O1599" i="1"/>
  <c r="Y1611" i="1"/>
  <c r="O1625" i="1"/>
  <c r="H1586" i="1"/>
  <c r="Y1595" i="1"/>
  <c r="H1610" i="1"/>
  <c r="O1615" i="1"/>
  <c r="O1617" i="1"/>
  <c r="X1634" i="1"/>
  <c r="Z1634" i="1" s="1"/>
  <c r="H1636" i="1"/>
  <c r="U1636" i="1" s="1"/>
  <c r="W1636" i="1" s="1"/>
  <c r="O1555" i="1"/>
  <c r="H1602" i="1"/>
  <c r="O1562" i="1"/>
  <c r="H1564" i="1"/>
  <c r="H1568" i="1"/>
  <c r="X1572" i="1"/>
  <c r="Z1572" i="1" s="1"/>
  <c r="X1576" i="1"/>
  <c r="Z1576" i="1" s="1"/>
  <c r="Y1581" i="1"/>
  <c r="Y1584" i="1"/>
  <c r="H1588" i="1"/>
  <c r="H1590" i="1"/>
  <c r="U1590" i="1" s="1"/>
  <c r="W1590" i="1" s="1"/>
  <c r="Y1592" i="1"/>
  <c r="O1593" i="1"/>
  <c r="X1597" i="1"/>
  <c r="O1598" i="1"/>
  <c r="Y1600" i="1"/>
  <c r="Y1603" i="1"/>
  <c r="Y1605" i="1"/>
  <c r="H1612" i="1"/>
  <c r="O1622" i="1"/>
  <c r="H1624" i="1"/>
  <c r="O1629" i="1"/>
  <c r="O1638" i="1"/>
  <c r="O1640" i="1"/>
  <c r="O1642" i="1"/>
  <c r="O1644" i="1"/>
  <c r="O1646" i="1"/>
  <c r="O1648" i="1"/>
  <c r="O1650" i="1"/>
  <c r="O1652" i="1"/>
  <c r="O1654" i="1"/>
  <c r="O1656" i="1"/>
  <c r="O1658" i="1"/>
  <c r="O1660" i="1"/>
  <c r="O1581" i="1"/>
  <c r="O1631" i="1"/>
  <c r="O1559" i="1"/>
  <c r="H1561" i="1"/>
  <c r="O1568" i="1"/>
  <c r="O1573" i="1"/>
  <c r="Y1586" i="1"/>
  <c r="H1594" i="1"/>
  <c r="X1600" i="1"/>
  <c r="Z1600" i="1" s="1"/>
  <c r="O1602" i="1"/>
  <c r="Y1610" i="1"/>
  <c r="Y1622" i="1"/>
  <c r="O1626" i="1"/>
  <c r="Y1638" i="1"/>
  <c r="Y1640" i="1"/>
  <c r="Y1642" i="1"/>
  <c r="Y1644" i="1"/>
  <c r="Y1646" i="1"/>
  <c r="Y1648" i="1"/>
  <c r="Y1650" i="1"/>
  <c r="Y1652" i="1"/>
  <c r="Y1654" i="1"/>
  <c r="Y1656" i="1"/>
  <c r="Y1658" i="1"/>
  <c r="Y1660" i="1"/>
  <c r="Z1556" i="1"/>
  <c r="O1554" i="1"/>
  <c r="X1555" i="1"/>
  <c r="Z1555" i="1" s="1"/>
  <c r="O1565" i="1"/>
  <c r="O1566" i="1"/>
  <c r="X1570" i="1"/>
  <c r="Z1570" i="1" s="1"/>
  <c r="O1583" i="1"/>
  <c r="O1584" i="1"/>
  <c r="O1585" i="1"/>
  <c r="O1586" i="1"/>
  <c r="O1587" i="1"/>
  <c r="O1588" i="1"/>
  <c r="O1589" i="1"/>
  <c r="O1590" i="1"/>
  <c r="O1591" i="1"/>
  <c r="H1601" i="1"/>
  <c r="O1609" i="1"/>
  <c r="O1610" i="1"/>
  <c r="O1611" i="1"/>
  <c r="O1612" i="1"/>
  <c r="O1613" i="1"/>
  <c r="X1616" i="1"/>
  <c r="Z1616" i="1" s="1"/>
  <c r="O1627" i="1"/>
  <c r="H1637" i="1"/>
  <c r="H1557" i="1"/>
  <c r="X1567" i="1"/>
  <c r="Z1567" i="1" s="1"/>
  <c r="Y1569" i="1"/>
  <c r="H1576" i="1"/>
  <c r="X1593" i="1"/>
  <c r="Z1593" i="1" s="1"/>
  <c r="Y1594" i="1"/>
  <c r="H1597" i="1"/>
  <c r="U1597" i="1" s="1"/>
  <c r="W1597" i="1" s="1"/>
  <c r="H1598" i="1"/>
  <c r="H1599" i="1"/>
  <c r="X1614" i="1"/>
  <c r="Z1614" i="1" s="1"/>
  <c r="Y1615" i="1"/>
  <c r="H1619" i="1"/>
  <c r="U1619" i="1" s="1"/>
  <c r="W1619" i="1" s="1"/>
  <c r="H1620" i="1"/>
  <c r="X1628" i="1"/>
  <c r="Z1628" i="1" s="1"/>
  <c r="Y1629" i="1"/>
  <c r="H1633" i="1"/>
  <c r="U1633" i="1" s="1"/>
  <c r="W1633" i="1" s="1"/>
  <c r="Z1633" i="1" s="1"/>
  <c r="H1634" i="1"/>
  <c r="X1566" i="1"/>
  <c r="Z1566" i="1" s="1"/>
  <c r="X1591" i="1"/>
  <c r="Z1591" i="1" s="1"/>
  <c r="X1613" i="1"/>
  <c r="Z1613" i="1" s="1"/>
  <c r="X1627" i="1"/>
  <c r="Z1627" i="1" s="1"/>
  <c r="X1554" i="1"/>
  <c r="Z1554" i="1" s="1"/>
  <c r="H1556" i="1"/>
  <c r="O1561" i="1"/>
  <c r="X1564" i="1"/>
  <c r="Z1564" i="1" s="1"/>
  <c r="X1565" i="1"/>
  <c r="Z1565" i="1" s="1"/>
  <c r="H1570" i="1"/>
  <c r="H1571" i="1"/>
  <c r="O1580" i="1"/>
  <c r="X1582" i="1"/>
  <c r="Z1582" i="1" s="1"/>
  <c r="X1583" i="1"/>
  <c r="Z1583" i="1" s="1"/>
  <c r="X1584" i="1"/>
  <c r="Z1584" i="1" s="1"/>
  <c r="X1585" i="1"/>
  <c r="Z1585" i="1" s="1"/>
  <c r="X1586" i="1"/>
  <c r="Z1586" i="1" s="1"/>
  <c r="X1587" i="1"/>
  <c r="Z1587" i="1" s="1"/>
  <c r="X1588" i="1"/>
  <c r="Z1588" i="1" s="1"/>
  <c r="X1589" i="1"/>
  <c r="X1590" i="1"/>
  <c r="H1595" i="1"/>
  <c r="O1605" i="1"/>
  <c r="O1606" i="1"/>
  <c r="X1608" i="1"/>
  <c r="Z1608" i="1" s="1"/>
  <c r="X1609" i="1"/>
  <c r="Z1609" i="1" s="1"/>
  <c r="X1610" i="1"/>
  <c r="Z1610" i="1" s="1"/>
  <c r="X1611" i="1"/>
  <c r="Z1611" i="1" s="1"/>
  <c r="X1612" i="1"/>
  <c r="Z1612" i="1" s="1"/>
  <c r="H1616" i="1"/>
  <c r="H1617" i="1"/>
  <c r="O1624" i="1"/>
  <c r="X1626" i="1"/>
  <c r="Z1626" i="1" s="1"/>
  <c r="O1560" i="1"/>
  <c r="X1563" i="1"/>
  <c r="Z1563" i="1" s="1"/>
  <c r="O1604" i="1"/>
  <c r="O1623" i="1"/>
  <c r="O1579" i="1"/>
  <c r="H1555" i="1"/>
  <c r="O1558" i="1"/>
  <c r="X1560" i="1"/>
  <c r="Z1560" i="1" s="1"/>
  <c r="O1577" i="1"/>
  <c r="X1579" i="1"/>
  <c r="Z1579" i="1" s="1"/>
  <c r="O1600" i="1"/>
  <c r="O1601" i="1"/>
  <c r="X1604" i="1"/>
  <c r="Z1604" i="1" s="1"/>
  <c r="O1621" i="1"/>
  <c r="X1623" i="1"/>
  <c r="Z1623" i="1" s="1"/>
  <c r="O1635" i="1"/>
  <c r="O1636" i="1"/>
  <c r="O1637" i="1"/>
  <c r="O1575" i="1"/>
  <c r="O1596" i="1"/>
  <c r="O1618" i="1"/>
  <c r="O1632" i="1"/>
  <c r="Z1642" i="1" l="1"/>
  <c r="Z1641" i="1"/>
  <c r="Z1653" i="1"/>
  <c r="Z1619" i="1"/>
  <c r="Z1648" i="1"/>
  <c r="Z1652" i="1"/>
  <c r="Z1640" i="1"/>
  <c r="Z1659" i="1"/>
  <c r="Z1645" i="1"/>
  <c r="Z1573" i="1"/>
  <c r="Z1638" i="1"/>
  <c r="Z1644" i="1"/>
  <c r="Z1658" i="1"/>
  <c r="Z1643" i="1"/>
  <c r="Z1657" i="1"/>
  <c r="Z1654" i="1"/>
  <c r="Z1660" i="1"/>
  <c r="Z1646" i="1"/>
  <c r="Z1650" i="1"/>
  <c r="Z1656" i="1"/>
  <c r="Z1649" i="1"/>
  <c r="Z1655" i="1"/>
  <c r="Z1651" i="1"/>
  <c r="Z1589" i="1"/>
  <c r="Z1635" i="1"/>
  <c r="Z1639" i="1"/>
  <c r="Z1631" i="1"/>
  <c r="Z1636" i="1"/>
  <c r="Z1590" i="1"/>
  <c r="Z1597" i="1"/>
  <c r="M1768" i="1" l="1"/>
  <c r="L1768" i="1"/>
  <c r="K1768" i="1"/>
  <c r="J1768" i="1"/>
  <c r="I1768" i="1"/>
  <c r="M1767" i="1"/>
  <c r="L1767" i="1"/>
  <c r="K1767" i="1"/>
  <c r="J1767" i="1"/>
  <c r="I1767" i="1"/>
  <c r="M1766" i="1"/>
  <c r="L1766" i="1"/>
  <c r="K1766" i="1"/>
  <c r="J1766" i="1"/>
  <c r="I1766" i="1"/>
  <c r="M1765" i="1"/>
  <c r="L1765" i="1"/>
  <c r="K1765" i="1"/>
  <c r="J1765" i="1"/>
  <c r="I1765" i="1"/>
  <c r="M1764" i="1"/>
  <c r="L1764" i="1"/>
  <c r="K1764" i="1"/>
  <c r="J1764" i="1"/>
  <c r="I1764" i="1"/>
  <c r="M1763" i="1"/>
  <c r="L1763" i="1"/>
  <c r="K1763" i="1"/>
  <c r="J1763" i="1"/>
  <c r="I1763" i="1"/>
  <c r="M1762" i="1"/>
  <c r="L1762" i="1"/>
  <c r="K1762" i="1"/>
  <c r="J1762" i="1"/>
  <c r="I1762" i="1"/>
  <c r="M1761" i="1"/>
  <c r="L1761" i="1"/>
  <c r="K1761" i="1"/>
  <c r="J1761" i="1"/>
  <c r="I1761" i="1"/>
  <c r="M1760" i="1"/>
  <c r="L1760" i="1"/>
  <c r="K1760" i="1"/>
  <c r="J1760" i="1"/>
  <c r="I1760" i="1"/>
  <c r="M1759" i="1"/>
  <c r="L1759" i="1"/>
  <c r="K1759" i="1"/>
  <c r="J1759" i="1"/>
  <c r="I1759" i="1"/>
  <c r="M1758" i="1"/>
  <c r="L1758" i="1"/>
  <c r="K1758" i="1"/>
  <c r="J1758" i="1"/>
  <c r="I1758" i="1"/>
  <c r="M1757" i="1"/>
  <c r="L1757" i="1"/>
  <c r="K1757" i="1"/>
  <c r="J1757" i="1"/>
  <c r="I1757" i="1"/>
  <c r="M1756" i="1"/>
  <c r="L1756" i="1"/>
  <c r="K1756" i="1"/>
  <c r="J1756" i="1"/>
  <c r="I1756" i="1"/>
  <c r="M1755" i="1"/>
  <c r="L1755" i="1"/>
  <c r="K1755" i="1"/>
  <c r="J1755" i="1"/>
  <c r="I1755" i="1"/>
  <c r="M1754" i="1"/>
  <c r="L1754" i="1"/>
  <c r="K1754" i="1"/>
  <c r="J1754" i="1"/>
  <c r="I1754" i="1"/>
  <c r="M1753" i="1"/>
  <c r="L1753" i="1"/>
  <c r="K1753" i="1"/>
  <c r="J1753" i="1"/>
  <c r="I1753" i="1"/>
  <c r="M1752" i="1"/>
  <c r="L1752" i="1"/>
  <c r="K1752" i="1"/>
  <c r="J1752" i="1"/>
  <c r="I1752" i="1"/>
  <c r="M1751" i="1"/>
  <c r="L1751" i="1"/>
  <c r="K1751" i="1"/>
  <c r="J1751" i="1"/>
  <c r="I1751" i="1"/>
  <c r="M1750" i="1"/>
  <c r="L1750" i="1"/>
  <c r="K1750" i="1"/>
  <c r="J1750" i="1"/>
  <c r="I1750" i="1"/>
  <c r="M1749" i="1"/>
  <c r="L1749" i="1"/>
  <c r="K1749" i="1"/>
  <c r="J1749" i="1"/>
  <c r="I1749" i="1"/>
  <c r="M1748" i="1"/>
  <c r="L1748" i="1"/>
  <c r="K1748" i="1"/>
  <c r="J1748" i="1"/>
  <c r="I1748" i="1"/>
  <c r="M1747" i="1"/>
  <c r="L1747" i="1"/>
  <c r="K1747" i="1"/>
  <c r="J1747" i="1"/>
  <c r="I1747" i="1"/>
  <c r="M1746" i="1"/>
  <c r="L1746" i="1"/>
  <c r="K1746" i="1"/>
  <c r="J1746" i="1"/>
  <c r="I1746" i="1"/>
  <c r="W1745" i="1"/>
  <c r="M1745" i="1"/>
  <c r="L1745" i="1"/>
  <c r="K1745" i="1"/>
  <c r="J1745" i="1"/>
  <c r="I1745" i="1"/>
  <c r="M1744" i="1"/>
  <c r="L1744" i="1"/>
  <c r="K1744" i="1"/>
  <c r="J1744" i="1"/>
  <c r="I1744" i="1"/>
  <c r="M1743" i="1"/>
  <c r="L1743" i="1"/>
  <c r="K1743" i="1"/>
  <c r="J1743" i="1"/>
  <c r="I1743" i="1"/>
  <c r="W1742" i="1"/>
  <c r="M1742" i="1"/>
  <c r="L1742" i="1"/>
  <c r="K1742" i="1"/>
  <c r="J1742" i="1"/>
  <c r="I1742" i="1"/>
  <c r="M1741" i="1"/>
  <c r="L1741" i="1"/>
  <c r="K1741" i="1"/>
  <c r="J1741" i="1"/>
  <c r="I1741" i="1"/>
  <c r="W1740" i="1"/>
  <c r="M1740" i="1"/>
  <c r="L1740" i="1"/>
  <c r="K1740" i="1"/>
  <c r="J1740" i="1"/>
  <c r="I1740" i="1"/>
  <c r="M1739" i="1"/>
  <c r="L1739" i="1"/>
  <c r="K1739" i="1"/>
  <c r="J1739" i="1"/>
  <c r="I1739" i="1"/>
  <c r="W1738" i="1"/>
  <c r="M1738" i="1"/>
  <c r="L1738" i="1"/>
  <c r="K1738" i="1"/>
  <c r="J1738" i="1"/>
  <c r="I1738" i="1"/>
  <c r="W1737" i="1"/>
  <c r="M1737" i="1"/>
  <c r="L1737" i="1"/>
  <c r="K1737" i="1"/>
  <c r="J1737" i="1"/>
  <c r="I1737" i="1"/>
  <c r="W1736" i="1"/>
  <c r="M1736" i="1"/>
  <c r="L1736" i="1"/>
  <c r="K1736" i="1"/>
  <c r="J1736" i="1"/>
  <c r="I1736" i="1"/>
  <c r="W1735" i="1"/>
  <c r="M1735" i="1"/>
  <c r="L1735" i="1"/>
  <c r="K1735" i="1"/>
  <c r="J1735" i="1"/>
  <c r="I1735" i="1"/>
  <c r="W1734" i="1"/>
  <c r="M1734" i="1"/>
  <c r="L1734" i="1"/>
  <c r="K1734" i="1"/>
  <c r="J1734" i="1"/>
  <c r="I1734" i="1"/>
  <c r="W1733" i="1"/>
  <c r="M1733" i="1"/>
  <c r="L1733" i="1"/>
  <c r="K1733" i="1"/>
  <c r="J1733" i="1"/>
  <c r="I1733" i="1"/>
  <c r="W1732" i="1"/>
  <c r="M1732" i="1"/>
  <c r="L1732" i="1"/>
  <c r="K1732" i="1"/>
  <c r="J1732" i="1"/>
  <c r="I1732" i="1"/>
  <c r="W1731" i="1"/>
  <c r="M1731" i="1"/>
  <c r="L1731" i="1"/>
  <c r="K1731" i="1"/>
  <c r="J1731" i="1"/>
  <c r="I1731" i="1"/>
  <c r="W1730" i="1"/>
  <c r="M1730" i="1"/>
  <c r="L1730" i="1"/>
  <c r="K1730" i="1"/>
  <c r="J1730" i="1"/>
  <c r="I1730" i="1"/>
  <c r="W1729" i="1"/>
  <c r="M1729" i="1"/>
  <c r="L1729" i="1"/>
  <c r="K1729" i="1"/>
  <c r="J1729" i="1"/>
  <c r="I1729" i="1"/>
  <c r="W1728" i="1"/>
  <c r="M1728" i="1"/>
  <c r="L1728" i="1"/>
  <c r="K1728" i="1"/>
  <c r="J1728" i="1"/>
  <c r="I1728" i="1"/>
  <c r="M1727" i="1"/>
  <c r="L1727" i="1"/>
  <c r="K1727" i="1"/>
  <c r="J1727" i="1"/>
  <c r="I1727" i="1"/>
  <c r="W1726" i="1"/>
  <c r="M1726" i="1"/>
  <c r="L1726" i="1"/>
  <c r="K1726" i="1"/>
  <c r="J1726" i="1"/>
  <c r="I1726" i="1"/>
  <c r="W1725" i="1"/>
  <c r="M1725" i="1"/>
  <c r="L1725" i="1"/>
  <c r="K1725" i="1"/>
  <c r="J1725" i="1"/>
  <c r="I1725" i="1"/>
  <c r="U1724" i="1"/>
  <c r="W1724" i="1" s="1"/>
  <c r="M1724" i="1"/>
  <c r="L1724" i="1"/>
  <c r="K1724" i="1"/>
  <c r="J1724" i="1"/>
  <c r="I1724" i="1"/>
  <c r="W1723" i="1"/>
  <c r="M1723" i="1"/>
  <c r="L1723" i="1"/>
  <c r="K1723" i="1"/>
  <c r="J1723" i="1"/>
  <c r="I1723" i="1"/>
  <c r="W1722" i="1"/>
  <c r="M1722" i="1"/>
  <c r="L1722" i="1"/>
  <c r="K1722" i="1"/>
  <c r="J1722" i="1"/>
  <c r="I1722" i="1"/>
  <c r="W1721" i="1"/>
  <c r="M1721" i="1"/>
  <c r="L1721" i="1"/>
  <c r="K1721" i="1"/>
  <c r="J1721" i="1"/>
  <c r="I1721" i="1"/>
  <c r="U1720" i="1"/>
  <c r="W1720" i="1" s="1"/>
  <c r="M1720" i="1"/>
  <c r="L1720" i="1"/>
  <c r="K1720" i="1"/>
  <c r="J1720" i="1"/>
  <c r="I1720" i="1"/>
  <c r="W1719" i="1"/>
  <c r="M1719" i="1"/>
  <c r="L1719" i="1"/>
  <c r="K1719" i="1"/>
  <c r="J1719" i="1"/>
  <c r="I1719" i="1"/>
  <c r="U1718" i="1"/>
  <c r="W1718" i="1" s="1"/>
  <c r="M1718" i="1"/>
  <c r="L1718" i="1"/>
  <c r="K1718" i="1"/>
  <c r="J1718" i="1"/>
  <c r="I1718" i="1"/>
  <c r="U1717" i="1"/>
  <c r="W1717" i="1" s="1"/>
  <c r="M1717" i="1"/>
  <c r="L1717" i="1"/>
  <c r="K1717" i="1"/>
  <c r="J1717" i="1"/>
  <c r="I1717" i="1"/>
  <c r="U1716" i="1"/>
  <c r="W1716" i="1" s="1"/>
  <c r="M1716" i="1"/>
  <c r="L1716" i="1"/>
  <c r="K1716" i="1"/>
  <c r="J1716" i="1"/>
  <c r="I1716" i="1"/>
  <c r="W1715" i="1"/>
  <c r="M1715" i="1"/>
  <c r="L1715" i="1"/>
  <c r="K1715" i="1"/>
  <c r="J1715" i="1"/>
  <c r="I1715" i="1"/>
  <c r="W1714" i="1"/>
  <c r="M1714" i="1"/>
  <c r="L1714" i="1"/>
  <c r="K1714" i="1"/>
  <c r="J1714" i="1"/>
  <c r="I1714" i="1"/>
  <c r="W1713" i="1"/>
  <c r="M1713" i="1"/>
  <c r="L1713" i="1"/>
  <c r="K1713" i="1"/>
  <c r="J1713" i="1"/>
  <c r="I1713" i="1"/>
  <c r="U1712" i="1"/>
  <c r="W1712" i="1" s="1"/>
  <c r="M1712" i="1"/>
  <c r="L1712" i="1"/>
  <c r="K1712" i="1"/>
  <c r="J1712" i="1"/>
  <c r="I1712" i="1"/>
  <c r="W1711" i="1"/>
  <c r="M1711" i="1"/>
  <c r="L1711" i="1"/>
  <c r="K1711" i="1"/>
  <c r="J1711" i="1"/>
  <c r="I1711" i="1"/>
  <c r="W1710" i="1"/>
  <c r="M1710" i="1"/>
  <c r="L1710" i="1"/>
  <c r="K1710" i="1"/>
  <c r="J1710" i="1"/>
  <c r="I1710" i="1"/>
  <c r="U1709" i="1"/>
  <c r="W1709" i="1" s="1"/>
  <c r="M1709" i="1"/>
  <c r="L1709" i="1"/>
  <c r="K1709" i="1"/>
  <c r="J1709" i="1"/>
  <c r="I1709" i="1"/>
  <c r="W1708" i="1"/>
  <c r="M1708" i="1"/>
  <c r="L1708" i="1"/>
  <c r="K1708" i="1"/>
  <c r="J1708" i="1"/>
  <c r="I1708" i="1"/>
  <c r="U1707" i="1"/>
  <c r="W1707" i="1" s="1"/>
  <c r="M1707" i="1"/>
  <c r="L1707" i="1"/>
  <c r="K1707" i="1"/>
  <c r="J1707" i="1"/>
  <c r="I1707" i="1"/>
  <c r="W1706" i="1"/>
  <c r="M1706" i="1"/>
  <c r="L1706" i="1"/>
  <c r="K1706" i="1"/>
  <c r="J1706" i="1"/>
  <c r="I1706" i="1"/>
  <c r="U1705" i="1"/>
  <c r="W1705" i="1" s="1"/>
  <c r="M1705" i="1"/>
  <c r="L1705" i="1"/>
  <c r="K1705" i="1"/>
  <c r="J1705" i="1"/>
  <c r="I1705" i="1"/>
  <c r="M1704" i="1"/>
  <c r="L1704" i="1"/>
  <c r="K1704" i="1"/>
  <c r="J1704" i="1"/>
  <c r="I1704" i="1"/>
  <c r="W1703" i="1"/>
  <c r="M1703" i="1"/>
  <c r="L1703" i="1"/>
  <c r="K1703" i="1"/>
  <c r="J1703" i="1"/>
  <c r="I1703" i="1"/>
  <c r="W1702" i="1"/>
  <c r="M1702" i="1"/>
  <c r="L1702" i="1"/>
  <c r="K1702" i="1"/>
  <c r="J1702" i="1"/>
  <c r="I1702" i="1"/>
  <c r="W1701" i="1"/>
  <c r="M1701" i="1"/>
  <c r="L1701" i="1"/>
  <c r="K1701" i="1"/>
  <c r="J1701" i="1"/>
  <c r="I1701" i="1"/>
  <c r="W1700" i="1"/>
  <c r="M1700" i="1"/>
  <c r="L1700" i="1"/>
  <c r="K1700" i="1"/>
  <c r="J1700" i="1"/>
  <c r="I1700" i="1"/>
  <c r="U1699" i="1"/>
  <c r="W1699" i="1" s="1"/>
  <c r="M1699" i="1"/>
  <c r="L1699" i="1"/>
  <c r="K1699" i="1"/>
  <c r="J1699" i="1"/>
  <c r="I1699" i="1"/>
  <c r="W1698" i="1"/>
  <c r="M1698" i="1"/>
  <c r="L1698" i="1"/>
  <c r="K1698" i="1"/>
  <c r="J1698" i="1"/>
  <c r="I1698" i="1"/>
  <c r="M1697" i="1"/>
  <c r="L1697" i="1"/>
  <c r="K1697" i="1"/>
  <c r="J1697" i="1"/>
  <c r="I1697" i="1"/>
  <c r="M1696" i="1"/>
  <c r="L1696" i="1"/>
  <c r="K1696" i="1"/>
  <c r="J1696" i="1"/>
  <c r="I1696" i="1"/>
  <c r="U1695" i="1"/>
  <c r="W1695" i="1" s="1"/>
  <c r="M1695" i="1"/>
  <c r="L1695" i="1"/>
  <c r="K1695" i="1"/>
  <c r="J1695" i="1"/>
  <c r="I1695" i="1"/>
  <c r="U1694" i="1"/>
  <c r="W1694" i="1" s="1"/>
  <c r="M1694" i="1"/>
  <c r="L1694" i="1"/>
  <c r="K1694" i="1"/>
  <c r="J1694" i="1"/>
  <c r="I1694" i="1"/>
  <c r="U1693" i="1"/>
  <c r="W1693" i="1" s="1"/>
  <c r="M1693" i="1"/>
  <c r="L1693" i="1"/>
  <c r="K1693" i="1"/>
  <c r="J1693" i="1"/>
  <c r="I1693" i="1"/>
  <c r="U1692" i="1"/>
  <c r="W1692" i="1" s="1"/>
  <c r="M1692" i="1"/>
  <c r="L1692" i="1"/>
  <c r="K1692" i="1"/>
  <c r="J1692" i="1"/>
  <c r="I1692" i="1"/>
  <c r="U1691" i="1"/>
  <c r="W1691" i="1" s="1"/>
  <c r="M1691" i="1"/>
  <c r="L1691" i="1"/>
  <c r="K1691" i="1"/>
  <c r="J1691" i="1"/>
  <c r="I1691" i="1"/>
  <c r="U1690" i="1"/>
  <c r="W1690" i="1" s="1"/>
  <c r="M1690" i="1"/>
  <c r="L1690" i="1"/>
  <c r="K1690" i="1"/>
  <c r="J1690" i="1"/>
  <c r="I1690" i="1"/>
  <c r="W1689" i="1"/>
  <c r="M1689" i="1"/>
  <c r="L1689" i="1"/>
  <c r="K1689" i="1"/>
  <c r="J1689" i="1"/>
  <c r="I1689" i="1"/>
  <c r="W1688" i="1"/>
  <c r="M1688" i="1"/>
  <c r="L1688" i="1"/>
  <c r="K1688" i="1"/>
  <c r="J1688" i="1"/>
  <c r="I1688" i="1"/>
  <c r="W1687" i="1"/>
  <c r="M1687" i="1"/>
  <c r="L1687" i="1"/>
  <c r="K1687" i="1"/>
  <c r="J1687" i="1"/>
  <c r="I1687" i="1"/>
  <c r="W1686" i="1"/>
  <c r="M1686" i="1"/>
  <c r="L1686" i="1"/>
  <c r="K1686" i="1"/>
  <c r="J1686" i="1"/>
  <c r="I1686" i="1"/>
  <c r="W1685" i="1"/>
  <c r="M1685" i="1"/>
  <c r="L1685" i="1"/>
  <c r="K1685" i="1"/>
  <c r="J1685" i="1"/>
  <c r="I1685" i="1"/>
  <c r="W1684" i="1"/>
  <c r="M1684" i="1"/>
  <c r="L1684" i="1"/>
  <c r="K1684" i="1"/>
  <c r="J1684" i="1"/>
  <c r="I1684" i="1"/>
  <c r="W1683" i="1"/>
  <c r="M1683" i="1"/>
  <c r="L1683" i="1"/>
  <c r="K1683" i="1"/>
  <c r="J1683" i="1"/>
  <c r="I1683" i="1"/>
  <c r="U1682" i="1"/>
  <c r="W1682" i="1" s="1"/>
  <c r="M1682" i="1"/>
  <c r="L1682" i="1"/>
  <c r="K1682" i="1"/>
  <c r="J1682" i="1"/>
  <c r="I1682" i="1"/>
  <c r="U1681" i="1"/>
  <c r="W1681" i="1" s="1"/>
  <c r="M1681" i="1"/>
  <c r="L1681" i="1"/>
  <c r="K1681" i="1"/>
  <c r="J1681" i="1"/>
  <c r="I1681" i="1"/>
  <c r="M1680" i="1"/>
  <c r="L1680" i="1"/>
  <c r="K1680" i="1"/>
  <c r="J1680" i="1"/>
  <c r="I1680" i="1"/>
  <c r="U1679" i="1"/>
  <c r="W1679" i="1" s="1"/>
  <c r="M1679" i="1"/>
  <c r="L1679" i="1"/>
  <c r="K1679" i="1"/>
  <c r="J1679" i="1"/>
  <c r="I1679" i="1"/>
  <c r="W1678" i="1"/>
  <c r="M1678" i="1"/>
  <c r="L1678" i="1"/>
  <c r="K1678" i="1"/>
  <c r="J1678" i="1"/>
  <c r="I1678" i="1"/>
  <c r="U1677" i="1"/>
  <c r="W1677" i="1" s="1"/>
  <c r="M1677" i="1"/>
  <c r="L1677" i="1"/>
  <c r="K1677" i="1"/>
  <c r="J1677" i="1"/>
  <c r="I1677" i="1"/>
  <c r="W1676" i="1"/>
  <c r="M1676" i="1"/>
  <c r="L1676" i="1"/>
  <c r="K1676" i="1"/>
  <c r="J1676" i="1"/>
  <c r="I1676" i="1"/>
  <c r="U1675" i="1"/>
  <c r="W1675" i="1" s="1"/>
  <c r="M1675" i="1"/>
  <c r="L1675" i="1"/>
  <c r="K1675" i="1"/>
  <c r="J1675" i="1"/>
  <c r="I1675" i="1"/>
  <c r="W1674" i="1"/>
  <c r="M1674" i="1"/>
  <c r="L1674" i="1"/>
  <c r="K1674" i="1"/>
  <c r="J1674" i="1"/>
  <c r="I1674" i="1"/>
  <c r="W1673" i="1"/>
  <c r="M1673" i="1"/>
  <c r="L1673" i="1"/>
  <c r="K1673" i="1"/>
  <c r="J1673" i="1"/>
  <c r="I1673" i="1"/>
  <c r="U1672" i="1"/>
  <c r="W1672" i="1" s="1"/>
  <c r="M1672" i="1"/>
  <c r="L1672" i="1"/>
  <c r="K1672" i="1"/>
  <c r="J1672" i="1"/>
  <c r="I1672" i="1"/>
  <c r="W1671" i="1"/>
  <c r="M1671" i="1"/>
  <c r="L1671" i="1"/>
  <c r="K1671" i="1"/>
  <c r="J1671" i="1"/>
  <c r="I1671" i="1"/>
  <c r="M1670" i="1"/>
  <c r="L1670" i="1"/>
  <c r="K1670" i="1"/>
  <c r="J1670" i="1"/>
  <c r="I1670" i="1"/>
  <c r="W1669" i="1"/>
  <c r="M1669" i="1"/>
  <c r="L1669" i="1"/>
  <c r="K1669" i="1"/>
  <c r="J1669" i="1"/>
  <c r="I1669" i="1"/>
  <c r="W1668" i="1"/>
  <c r="M1668" i="1"/>
  <c r="L1668" i="1"/>
  <c r="K1668" i="1"/>
  <c r="J1668" i="1"/>
  <c r="I1668" i="1"/>
  <c r="W1667" i="1"/>
  <c r="M1667" i="1"/>
  <c r="L1667" i="1"/>
  <c r="K1667" i="1"/>
  <c r="J1667" i="1"/>
  <c r="I1667" i="1"/>
  <c r="W1666" i="1"/>
  <c r="M1666" i="1"/>
  <c r="L1666" i="1"/>
  <c r="K1666" i="1"/>
  <c r="J1666" i="1"/>
  <c r="I1666" i="1"/>
  <c r="W1665" i="1"/>
  <c r="M1665" i="1"/>
  <c r="L1665" i="1"/>
  <c r="K1665" i="1"/>
  <c r="J1665" i="1"/>
  <c r="I1665" i="1"/>
  <c r="W1664" i="1"/>
  <c r="M1664" i="1"/>
  <c r="L1664" i="1"/>
  <c r="K1664" i="1"/>
  <c r="J1664" i="1"/>
  <c r="I1664" i="1"/>
  <c r="U1663" i="1"/>
  <c r="W1663" i="1" s="1"/>
  <c r="K1663" i="1"/>
  <c r="J1663" i="1"/>
  <c r="Y1663" i="1" s="1"/>
  <c r="I1663" i="1"/>
  <c r="X1663" i="1" s="1"/>
  <c r="W1662" i="1"/>
  <c r="K1662" i="1"/>
  <c r="J1662" i="1"/>
  <c r="Y1662" i="1" s="1"/>
  <c r="I1662" i="1"/>
  <c r="U1661" i="1"/>
  <c r="W1661" i="1" s="1"/>
  <c r="K1661" i="1"/>
  <c r="J1661" i="1"/>
  <c r="Y1661" i="1" s="1"/>
  <c r="I1661" i="1"/>
  <c r="H1661" i="1" s="1"/>
  <c r="Y1745" i="1" l="1"/>
  <c r="Y1752" i="1"/>
  <c r="X1757" i="1"/>
  <c r="Y1764" i="1"/>
  <c r="H1716" i="1"/>
  <c r="H1718" i="1"/>
  <c r="Y1726" i="1"/>
  <c r="X1709" i="1"/>
  <c r="Z1709" i="1" s="1"/>
  <c r="X1711" i="1"/>
  <c r="Z1711" i="1" s="1"/>
  <c r="H1713" i="1"/>
  <c r="H1715" i="1"/>
  <c r="H1719" i="1"/>
  <c r="H1721" i="1"/>
  <c r="Y1729" i="1"/>
  <c r="H1689" i="1"/>
  <c r="Y1742" i="1"/>
  <c r="X1749" i="1"/>
  <c r="H1728" i="1"/>
  <c r="H1732" i="1"/>
  <c r="X1744" i="1"/>
  <c r="Y1746" i="1"/>
  <c r="X1751" i="1"/>
  <c r="Y1758" i="1"/>
  <c r="X1763" i="1"/>
  <c r="H1731" i="1"/>
  <c r="H1699" i="1"/>
  <c r="Y1707" i="1"/>
  <c r="Y1709" i="1"/>
  <c r="Y1713" i="1"/>
  <c r="Y1717" i="1"/>
  <c r="Y1721" i="1"/>
  <c r="H1669" i="1"/>
  <c r="H1665" i="1"/>
  <c r="H1693" i="1"/>
  <c r="H1667" i="1"/>
  <c r="H1684" i="1"/>
  <c r="H1696" i="1"/>
  <c r="U1696" i="1" s="1"/>
  <c r="W1696" i="1" s="1"/>
  <c r="Y1667" i="1"/>
  <c r="H1668" i="1"/>
  <c r="H1676" i="1"/>
  <c r="Y1684" i="1"/>
  <c r="Y1690" i="1"/>
  <c r="H1735" i="1"/>
  <c r="X1737" i="1"/>
  <c r="Z1737" i="1" s="1"/>
  <c r="Y1741" i="1"/>
  <c r="X1748" i="1"/>
  <c r="Y1755" i="1"/>
  <c r="X1760" i="1"/>
  <c r="Y1767" i="1"/>
  <c r="Y1673" i="1"/>
  <c r="Y1675" i="1"/>
  <c r="Y1677" i="1"/>
  <c r="X1693" i="1"/>
  <c r="Z1693" i="1" s="1"/>
  <c r="X1695" i="1"/>
  <c r="Z1695" i="1" s="1"/>
  <c r="H1707" i="1"/>
  <c r="Y1723" i="1"/>
  <c r="Y1725" i="1"/>
  <c r="Y1727" i="1"/>
  <c r="H1671" i="1"/>
  <c r="Y1681" i="1"/>
  <c r="Y1683" i="1"/>
  <c r="X1684" i="1"/>
  <c r="Z1684" i="1" s="1"/>
  <c r="H1708" i="1"/>
  <c r="X1710" i="1"/>
  <c r="Z1710" i="1" s="1"/>
  <c r="H1664" i="1"/>
  <c r="X1670" i="1"/>
  <c r="Y1678" i="1"/>
  <c r="Y1685" i="1"/>
  <c r="Y1687" i="1"/>
  <c r="H1691" i="1"/>
  <c r="H1695" i="1"/>
  <c r="Y1705" i="1"/>
  <c r="H1741" i="1"/>
  <c r="U1741" i="1" s="1"/>
  <c r="W1741" i="1" s="1"/>
  <c r="X1686" i="1"/>
  <c r="Z1686" i="1" s="1"/>
  <c r="O1691" i="1"/>
  <c r="H1697" i="1"/>
  <c r="U1697" i="1" s="1"/>
  <c r="W1697" i="1" s="1"/>
  <c r="Y1731" i="1"/>
  <c r="Y1735" i="1"/>
  <c r="X1666" i="1"/>
  <c r="Z1666" i="1" s="1"/>
  <c r="Y1664" i="1"/>
  <c r="Y1668" i="1"/>
  <c r="Y1700" i="1"/>
  <c r="Y1708" i="1"/>
  <c r="Y1710" i="1"/>
  <c r="Y1712" i="1"/>
  <c r="X1728" i="1"/>
  <c r="Z1728" i="1" s="1"/>
  <c r="Y1740" i="1"/>
  <c r="Y1682" i="1"/>
  <c r="Y1694" i="1"/>
  <c r="X1726" i="1"/>
  <c r="Z1726" i="1" s="1"/>
  <c r="Y1728" i="1"/>
  <c r="Y1732" i="1"/>
  <c r="Y1738" i="1"/>
  <c r="X1747" i="1"/>
  <c r="Y1754" i="1"/>
  <c r="X1759" i="1"/>
  <c r="Y1766" i="1"/>
  <c r="H1692" i="1"/>
  <c r="Y1696" i="1"/>
  <c r="O1718" i="1"/>
  <c r="O1690" i="1"/>
  <c r="O1705" i="1"/>
  <c r="Y1669" i="1"/>
  <c r="X1671" i="1"/>
  <c r="Z1671" i="1" s="1"/>
  <c r="H1675" i="1"/>
  <c r="H1688" i="1"/>
  <c r="H1690" i="1"/>
  <c r="X1701" i="1"/>
  <c r="Z1701" i="1" s="1"/>
  <c r="X1707" i="1"/>
  <c r="Z1707" i="1" s="1"/>
  <c r="X1714" i="1"/>
  <c r="Z1714" i="1" s="1"/>
  <c r="Y1733" i="1"/>
  <c r="Y1737" i="1"/>
  <c r="Y1743" i="1"/>
  <c r="Y1750" i="1"/>
  <c r="X1755" i="1"/>
  <c r="Y1762" i="1"/>
  <c r="X1767" i="1"/>
  <c r="O1663" i="1"/>
  <c r="Y1697" i="1"/>
  <c r="Y1701" i="1"/>
  <c r="Y1703" i="1"/>
  <c r="H1712" i="1"/>
  <c r="Y1716" i="1"/>
  <c r="H1723" i="1"/>
  <c r="H1727" i="1"/>
  <c r="U1727" i="1" s="1"/>
  <c r="W1727" i="1" s="1"/>
  <c r="Y1665" i="1"/>
  <c r="X1685" i="1"/>
  <c r="Z1685" i="1" s="1"/>
  <c r="Y1692" i="1"/>
  <c r="O1697" i="1"/>
  <c r="X1708" i="1"/>
  <c r="Z1708" i="1" s="1"/>
  <c r="H1720" i="1"/>
  <c r="O1671" i="1"/>
  <c r="O1695" i="1"/>
  <c r="Y1666" i="1"/>
  <c r="H1670" i="1"/>
  <c r="U1670" i="1" s="1"/>
  <c r="W1670" i="1" s="1"/>
  <c r="X1691" i="1"/>
  <c r="Z1691" i="1" s="1"/>
  <c r="O1694" i="1"/>
  <c r="H1698" i="1"/>
  <c r="H1700" i="1"/>
  <c r="X1706" i="1"/>
  <c r="Z1706" i="1" s="1"/>
  <c r="Y1711" i="1"/>
  <c r="Y1722" i="1"/>
  <c r="Y1724" i="1"/>
  <c r="O1728" i="1"/>
  <c r="X1730" i="1"/>
  <c r="Z1730" i="1" s="1"/>
  <c r="H1734" i="1"/>
  <c r="X1740" i="1"/>
  <c r="Z1740" i="1" s="1"/>
  <c r="X1742" i="1"/>
  <c r="Z1742" i="1" s="1"/>
  <c r="Y1744" i="1"/>
  <c r="Y1751" i="1"/>
  <c r="X1756" i="1"/>
  <c r="Y1763" i="1"/>
  <c r="X1768" i="1"/>
  <c r="H1672" i="1"/>
  <c r="H1694" i="1"/>
  <c r="Y1756" i="1"/>
  <c r="X1761" i="1"/>
  <c r="Y1768" i="1"/>
  <c r="Y1670" i="1"/>
  <c r="Y1676" i="1"/>
  <c r="Y1702" i="1"/>
  <c r="X1717" i="1"/>
  <c r="Z1717" i="1" s="1"/>
  <c r="X1722" i="1"/>
  <c r="Z1722" i="1" s="1"/>
  <c r="O1664" i="1"/>
  <c r="H1663" i="1"/>
  <c r="H1674" i="1"/>
  <c r="H1702" i="1"/>
  <c r="Z1663" i="1"/>
  <c r="O1675" i="1"/>
  <c r="X1676" i="1"/>
  <c r="Z1676" i="1" s="1"/>
  <c r="O1678" i="1"/>
  <c r="O1693" i="1"/>
  <c r="Y1698" i="1"/>
  <c r="X1713" i="1"/>
  <c r="Z1713" i="1" s="1"/>
  <c r="Y1719" i="1"/>
  <c r="X1729" i="1"/>
  <c r="Z1729" i="1" s="1"/>
  <c r="O1732" i="1"/>
  <c r="Y1734" i="1"/>
  <c r="H1737" i="1"/>
  <c r="O1739" i="1"/>
  <c r="X1741" i="1"/>
  <c r="X1743" i="1"/>
  <c r="X1750" i="1"/>
  <c r="Y1757" i="1"/>
  <c r="X1762" i="1"/>
  <c r="X1664" i="1"/>
  <c r="Z1664" i="1" s="1"/>
  <c r="O1686" i="1"/>
  <c r="O1716" i="1"/>
  <c r="O1727" i="1"/>
  <c r="O1661" i="1"/>
  <c r="X1668" i="1"/>
  <c r="Z1668" i="1" s="1"/>
  <c r="O1662" i="1"/>
  <c r="O1668" i="1"/>
  <c r="Y1680" i="1"/>
  <c r="Y1686" i="1"/>
  <c r="Y1691" i="1"/>
  <c r="Y1695" i="1"/>
  <c r="O1703" i="1"/>
  <c r="Y1715" i="1"/>
  <c r="X1718" i="1"/>
  <c r="Z1718" i="1" s="1"/>
  <c r="O1724" i="1"/>
  <c r="X1727" i="1"/>
  <c r="H1736" i="1"/>
  <c r="X1665" i="1"/>
  <c r="Z1665" i="1" s="1"/>
  <c r="O1681" i="1"/>
  <c r="O1684" i="1"/>
  <c r="O1692" i="1"/>
  <c r="O1708" i="1"/>
  <c r="Y1718" i="1"/>
  <c r="X1731" i="1"/>
  <c r="Z1731" i="1" s="1"/>
  <c r="Y1736" i="1"/>
  <c r="Y1748" i="1"/>
  <c r="X1753" i="1"/>
  <c r="Y1760" i="1"/>
  <c r="X1765" i="1"/>
  <c r="Y1672" i="1"/>
  <c r="X1683" i="1"/>
  <c r="Z1683" i="1" s="1"/>
  <c r="Y1674" i="1"/>
  <c r="O1679" i="1"/>
  <c r="Y1688" i="1"/>
  <c r="X1690" i="1"/>
  <c r="Z1690" i="1" s="1"/>
  <c r="X1694" i="1"/>
  <c r="Z1694" i="1" s="1"/>
  <c r="X1697" i="1"/>
  <c r="O1698" i="1"/>
  <c r="O1712" i="1"/>
  <c r="H1717" i="1"/>
  <c r="O1719" i="1"/>
  <c r="H1733" i="1"/>
  <c r="O1734" i="1"/>
  <c r="Y1739" i="1"/>
  <c r="X1746" i="1"/>
  <c r="Y1753" i="1"/>
  <c r="X1758" i="1"/>
  <c r="Y1765" i="1"/>
  <c r="X1688" i="1"/>
  <c r="Z1688" i="1" s="1"/>
  <c r="O1670" i="1"/>
  <c r="X1675" i="1"/>
  <c r="Z1675" i="1" s="1"/>
  <c r="O1677" i="1"/>
  <c r="O1688" i="1"/>
  <c r="O1702" i="1"/>
  <c r="O1707" i="1"/>
  <c r="O1723" i="1"/>
  <c r="O1738" i="1"/>
  <c r="H1742" i="1"/>
  <c r="X1698" i="1"/>
  <c r="Z1698" i="1" s="1"/>
  <c r="O1704" i="1"/>
  <c r="X1719" i="1"/>
  <c r="Z1719" i="1" s="1"/>
  <c r="X1734" i="1"/>
  <c r="Z1734" i="1" s="1"/>
  <c r="O1730" i="1"/>
  <c r="Y1671" i="1"/>
  <c r="H1673" i="1"/>
  <c r="O1676" i="1"/>
  <c r="Y1679" i="1"/>
  <c r="H1687" i="1"/>
  <c r="Y1693" i="1"/>
  <c r="Y1699" i="1"/>
  <c r="H1701" i="1"/>
  <c r="O1711" i="1"/>
  <c r="Y1714" i="1"/>
  <c r="X1716" i="1"/>
  <c r="Z1716" i="1" s="1"/>
  <c r="Y1720" i="1"/>
  <c r="H1722" i="1"/>
  <c r="Y1730" i="1"/>
  <c r="X1736" i="1"/>
  <c r="Z1736" i="1" s="1"/>
  <c r="H1738" i="1"/>
  <c r="Y1749" i="1"/>
  <c r="X1754" i="1"/>
  <c r="Y1761" i="1"/>
  <c r="X1766" i="1"/>
  <c r="O1682" i="1"/>
  <c r="X1702" i="1"/>
  <c r="Z1702" i="1" s="1"/>
  <c r="Y1706" i="1"/>
  <c r="O1714" i="1"/>
  <c r="X1723" i="1"/>
  <c r="Z1723" i="1" s="1"/>
  <c r="O1725" i="1"/>
  <c r="O1737" i="1"/>
  <c r="X1674" i="1"/>
  <c r="Z1674" i="1" s="1"/>
  <c r="O1666" i="1"/>
  <c r="O1680" i="1"/>
  <c r="Y1689" i="1"/>
  <c r="X1692" i="1"/>
  <c r="Z1692" i="1" s="1"/>
  <c r="X1696" i="1"/>
  <c r="Y1704" i="1"/>
  <c r="X1712" i="1"/>
  <c r="Z1712" i="1" s="1"/>
  <c r="H1714" i="1"/>
  <c r="O1717" i="1"/>
  <c r="X1732" i="1"/>
  <c r="Z1732" i="1" s="1"/>
  <c r="X1745" i="1"/>
  <c r="Z1745" i="1" s="1"/>
  <c r="Y1747" i="1"/>
  <c r="X1752" i="1"/>
  <c r="Y1759" i="1"/>
  <c r="X1764" i="1"/>
  <c r="H1666" i="1"/>
  <c r="O1674" i="1"/>
  <c r="X1678" i="1"/>
  <c r="Z1678" i="1" s="1"/>
  <c r="X1679" i="1"/>
  <c r="Z1679" i="1" s="1"/>
  <c r="X1680" i="1"/>
  <c r="X1681" i="1"/>
  <c r="Z1681" i="1" s="1"/>
  <c r="X1682" i="1"/>
  <c r="Z1682" i="1" s="1"/>
  <c r="H1686" i="1"/>
  <c r="O1701" i="1"/>
  <c r="X1703" i="1"/>
  <c r="Z1703" i="1" s="1"/>
  <c r="X1704" i="1"/>
  <c r="X1705" i="1"/>
  <c r="Z1705" i="1" s="1"/>
  <c r="H1711" i="1"/>
  <c r="O1722" i="1"/>
  <c r="X1725" i="1"/>
  <c r="Z1725" i="1" s="1"/>
  <c r="H1730" i="1"/>
  <c r="O1736" i="1"/>
  <c r="X1738" i="1"/>
  <c r="Z1738" i="1" s="1"/>
  <c r="X1739" i="1"/>
  <c r="H1746" i="1"/>
  <c r="U1746" i="1" s="1"/>
  <c r="W1746" i="1" s="1"/>
  <c r="H1747" i="1"/>
  <c r="U1747" i="1" s="1"/>
  <c r="W1747" i="1" s="1"/>
  <c r="H1748" i="1"/>
  <c r="U1748" i="1" s="1"/>
  <c r="W1748" i="1" s="1"/>
  <c r="H1749" i="1"/>
  <c r="U1749" i="1" s="1"/>
  <c r="W1749" i="1" s="1"/>
  <c r="H1750" i="1"/>
  <c r="U1750" i="1" s="1"/>
  <c r="W1750" i="1" s="1"/>
  <c r="H1751" i="1"/>
  <c r="U1751" i="1" s="1"/>
  <c r="W1751" i="1" s="1"/>
  <c r="H1752" i="1"/>
  <c r="U1752" i="1" s="1"/>
  <c r="W1752" i="1" s="1"/>
  <c r="H1753" i="1"/>
  <c r="U1753" i="1" s="1"/>
  <c r="W1753" i="1" s="1"/>
  <c r="H1754" i="1"/>
  <c r="U1754" i="1" s="1"/>
  <c r="W1754" i="1" s="1"/>
  <c r="H1755" i="1"/>
  <c r="U1755" i="1" s="1"/>
  <c r="W1755" i="1" s="1"/>
  <c r="H1756" i="1"/>
  <c r="U1756" i="1" s="1"/>
  <c r="W1756" i="1" s="1"/>
  <c r="H1757" i="1"/>
  <c r="U1757" i="1" s="1"/>
  <c r="W1757" i="1" s="1"/>
  <c r="Z1757" i="1" s="1"/>
  <c r="H1758" i="1"/>
  <c r="U1758" i="1" s="1"/>
  <c r="W1758" i="1" s="1"/>
  <c r="H1759" i="1"/>
  <c r="U1759" i="1" s="1"/>
  <c r="W1759" i="1" s="1"/>
  <c r="H1760" i="1"/>
  <c r="U1760" i="1" s="1"/>
  <c r="W1760" i="1" s="1"/>
  <c r="H1761" i="1"/>
  <c r="U1761" i="1" s="1"/>
  <c r="W1761" i="1" s="1"/>
  <c r="H1762" i="1"/>
  <c r="U1762" i="1" s="1"/>
  <c r="W1762" i="1" s="1"/>
  <c r="H1763" i="1"/>
  <c r="U1763" i="1" s="1"/>
  <c r="W1763" i="1" s="1"/>
  <c r="H1764" i="1"/>
  <c r="U1764" i="1" s="1"/>
  <c r="W1764" i="1" s="1"/>
  <c r="H1765" i="1"/>
  <c r="U1765" i="1" s="1"/>
  <c r="W1765" i="1" s="1"/>
  <c r="H1766" i="1"/>
  <c r="U1766" i="1" s="1"/>
  <c r="W1766" i="1" s="1"/>
  <c r="H1767" i="1"/>
  <c r="U1767" i="1" s="1"/>
  <c r="W1767" i="1" s="1"/>
  <c r="H1768" i="1"/>
  <c r="U1768" i="1" s="1"/>
  <c r="W1768" i="1" s="1"/>
  <c r="O1672" i="1"/>
  <c r="O1673" i="1"/>
  <c r="X1677" i="1"/>
  <c r="Z1677" i="1" s="1"/>
  <c r="H1685" i="1"/>
  <c r="O1699" i="1"/>
  <c r="O1700" i="1"/>
  <c r="H1709" i="1"/>
  <c r="H1710" i="1"/>
  <c r="O1720" i="1"/>
  <c r="O1721" i="1"/>
  <c r="X1724" i="1"/>
  <c r="Z1724" i="1" s="1"/>
  <c r="H1729" i="1"/>
  <c r="O1735" i="1"/>
  <c r="H1743" i="1"/>
  <c r="U1743" i="1" s="1"/>
  <c r="W1743" i="1" s="1"/>
  <c r="H1744" i="1"/>
  <c r="U1744" i="1" s="1"/>
  <c r="W1744" i="1" s="1"/>
  <c r="H1745" i="1"/>
  <c r="O1696" i="1"/>
  <c r="O1669" i="1"/>
  <c r="X1673" i="1"/>
  <c r="Z1673" i="1" s="1"/>
  <c r="H1679" i="1"/>
  <c r="H1680" i="1"/>
  <c r="U1680" i="1" s="1"/>
  <c r="W1680" i="1" s="1"/>
  <c r="H1681" i="1"/>
  <c r="H1682" i="1"/>
  <c r="H1683" i="1"/>
  <c r="O1689" i="1"/>
  <c r="X1700" i="1"/>
  <c r="Z1700" i="1" s="1"/>
  <c r="H1704" i="1"/>
  <c r="U1704" i="1" s="1"/>
  <c r="W1704" i="1" s="1"/>
  <c r="H1705" i="1"/>
  <c r="H1706" i="1"/>
  <c r="O1715" i="1"/>
  <c r="X1721" i="1"/>
  <c r="Z1721" i="1" s="1"/>
  <c r="H1726" i="1"/>
  <c r="O1733" i="1"/>
  <c r="X1735" i="1"/>
  <c r="Z1735" i="1" s="1"/>
  <c r="H1739" i="1"/>
  <c r="U1739" i="1" s="1"/>
  <c r="W1739" i="1" s="1"/>
  <c r="H1740" i="1"/>
  <c r="X1662" i="1"/>
  <c r="Z1662" i="1" s="1"/>
  <c r="X1661" i="1"/>
  <c r="Z1661" i="1" s="1"/>
  <c r="H1678" i="1"/>
  <c r="O1667" i="1"/>
  <c r="X1669" i="1"/>
  <c r="Z1669" i="1" s="1"/>
  <c r="O1687" i="1"/>
  <c r="X1689" i="1"/>
  <c r="Z1689" i="1" s="1"/>
  <c r="O1713" i="1"/>
  <c r="X1715" i="1"/>
  <c r="Z1715" i="1" s="1"/>
  <c r="O1731" i="1"/>
  <c r="X1733" i="1"/>
  <c r="Z1733" i="1" s="1"/>
  <c r="X1672" i="1"/>
  <c r="Z1672" i="1" s="1"/>
  <c r="X1720" i="1"/>
  <c r="Z1720" i="1" s="1"/>
  <c r="H1724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H1677" i="1"/>
  <c r="X1699" i="1"/>
  <c r="Z1699" i="1" s="1"/>
  <c r="H1703" i="1"/>
  <c r="H1725" i="1"/>
  <c r="H1662" i="1"/>
  <c r="O1665" i="1"/>
  <c r="X1667" i="1"/>
  <c r="Z1667" i="1" s="1"/>
  <c r="O1685" i="1"/>
  <c r="X1687" i="1"/>
  <c r="Z1687" i="1" s="1"/>
  <c r="O1709" i="1"/>
  <c r="O1710" i="1"/>
  <c r="O1729" i="1"/>
  <c r="O1743" i="1"/>
  <c r="O1744" i="1"/>
  <c r="O1745" i="1"/>
  <c r="O1741" i="1"/>
  <c r="O1742" i="1"/>
  <c r="O1683" i="1"/>
  <c r="O1706" i="1"/>
  <c r="O1726" i="1"/>
  <c r="O1740" i="1"/>
  <c r="Z1749" i="1" l="1"/>
  <c r="Z1744" i="1"/>
  <c r="Z1761" i="1"/>
  <c r="Z1743" i="1"/>
  <c r="Z1697" i="1"/>
  <c r="Z1763" i="1"/>
  <c r="Z1751" i="1"/>
  <c r="Z1750" i="1"/>
  <c r="Z1748" i="1"/>
  <c r="Z1747" i="1"/>
  <c r="Z1762" i="1"/>
  <c r="Z1696" i="1"/>
  <c r="Z1760" i="1"/>
  <c r="Z1759" i="1"/>
  <c r="Z1670" i="1"/>
  <c r="Z1739" i="1"/>
  <c r="Z1767" i="1"/>
  <c r="Z1755" i="1"/>
  <c r="Z1756" i="1"/>
  <c r="Z1680" i="1"/>
  <c r="Z1754" i="1"/>
  <c r="Z1741" i="1"/>
  <c r="Z1766" i="1"/>
  <c r="Z1765" i="1"/>
  <c r="Z1764" i="1"/>
  <c r="Z1752" i="1"/>
  <c r="Z1758" i="1"/>
  <c r="Z1746" i="1"/>
  <c r="Z1768" i="1"/>
  <c r="Z1727" i="1"/>
  <c r="Z1704" i="1"/>
  <c r="Z1753" i="1"/>
  <c r="M1877" i="1" l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M1873" i="1"/>
  <c r="L1873" i="1"/>
  <c r="K1873" i="1"/>
  <c r="J1873" i="1"/>
  <c r="I1873" i="1"/>
  <c r="M1872" i="1"/>
  <c r="L1872" i="1"/>
  <c r="K1872" i="1"/>
  <c r="J1872" i="1"/>
  <c r="I1872" i="1"/>
  <c r="M1871" i="1"/>
  <c r="L1871" i="1"/>
  <c r="K1871" i="1"/>
  <c r="J1871" i="1"/>
  <c r="I1871" i="1"/>
  <c r="M1870" i="1"/>
  <c r="L1870" i="1"/>
  <c r="K1870" i="1"/>
  <c r="J1870" i="1"/>
  <c r="I1870" i="1"/>
  <c r="M1869" i="1"/>
  <c r="L1869" i="1"/>
  <c r="K1869" i="1"/>
  <c r="J1869" i="1"/>
  <c r="I1869" i="1"/>
  <c r="M1868" i="1"/>
  <c r="L1868" i="1"/>
  <c r="K1868" i="1"/>
  <c r="J1868" i="1"/>
  <c r="I1868" i="1"/>
  <c r="M1867" i="1"/>
  <c r="L1867" i="1"/>
  <c r="K1867" i="1"/>
  <c r="J1867" i="1"/>
  <c r="I1867" i="1"/>
  <c r="M1866" i="1"/>
  <c r="L1866" i="1"/>
  <c r="K1866" i="1"/>
  <c r="J1866" i="1"/>
  <c r="I1866" i="1"/>
  <c r="M1865" i="1"/>
  <c r="L1865" i="1"/>
  <c r="K1865" i="1"/>
  <c r="J1865" i="1"/>
  <c r="I1865" i="1"/>
  <c r="M1864" i="1"/>
  <c r="L1864" i="1"/>
  <c r="K1864" i="1"/>
  <c r="J1864" i="1"/>
  <c r="I1864" i="1"/>
  <c r="M1863" i="1"/>
  <c r="L1863" i="1"/>
  <c r="K1863" i="1"/>
  <c r="J1863" i="1"/>
  <c r="I1863" i="1"/>
  <c r="M1862" i="1"/>
  <c r="L1862" i="1"/>
  <c r="K1862" i="1"/>
  <c r="J1862" i="1"/>
  <c r="I1862" i="1"/>
  <c r="M1861" i="1"/>
  <c r="L1861" i="1"/>
  <c r="K1861" i="1"/>
  <c r="J1861" i="1"/>
  <c r="Y1861" i="1" s="1"/>
  <c r="I1861" i="1"/>
  <c r="M1860" i="1"/>
  <c r="L1860" i="1"/>
  <c r="K1860" i="1"/>
  <c r="J1860" i="1"/>
  <c r="I1860" i="1"/>
  <c r="M1859" i="1"/>
  <c r="L1859" i="1"/>
  <c r="K1859" i="1"/>
  <c r="J1859" i="1"/>
  <c r="I1859" i="1"/>
  <c r="M1858" i="1"/>
  <c r="L1858" i="1"/>
  <c r="K1858" i="1"/>
  <c r="J1858" i="1"/>
  <c r="I1858" i="1"/>
  <c r="M1857" i="1"/>
  <c r="L1857" i="1"/>
  <c r="K1857" i="1"/>
  <c r="J1857" i="1"/>
  <c r="I1857" i="1"/>
  <c r="M1856" i="1"/>
  <c r="L1856" i="1"/>
  <c r="K1856" i="1"/>
  <c r="J1856" i="1"/>
  <c r="I1856" i="1"/>
  <c r="M1855" i="1"/>
  <c r="L1855" i="1"/>
  <c r="K1855" i="1"/>
  <c r="J1855" i="1"/>
  <c r="I1855" i="1"/>
  <c r="W1854" i="1"/>
  <c r="M1854" i="1"/>
  <c r="L1854" i="1"/>
  <c r="K1854" i="1"/>
  <c r="J1854" i="1"/>
  <c r="I1854" i="1"/>
  <c r="M1853" i="1"/>
  <c r="L1853" i="1"/>
  <c r="K1853" i="1"/>
  <c r="J1853" i="1"/>
  <c r="I1853" i="1"/>
  <c r="M1852" i="1"/>
  <c r="L1852" i="1"/>
  <c r="K1852" i="1"/>
  <c r="J1852" i="1"/>
  <c r="I1852" i="1"/>
  <c r="W1851" i="1"/>
  <c r="M1851" i="1"/>
  <c r="L1851" i="1"/>
  <c r="K1851" i="1"/>
  <c r="J1851" i="1"/>
  <c r="I1851" i="1"/>
  <c r="M1850" i="1"/>
  <c r="L1850" i="1"/>
  <c r="K1850" i="1"/>
  <c r="J1850" i="1"/>
  <c r="I1850" i="1"/>
  <c r="W1849" i="1"/>
  <c r="M1849" i="1"/>
  <c r="L1849" i="1"/>
  <c r="K1849" i="1"/>
  <c r="J1849" i="1"/>
  <c r="I1849" i="1"/>
  <c r="M1848" i="1"/>
  <c r="L1848" i="1"/>
  <c r="K1848" i="1"/>
  <c r="J1848" i="1"/>
  <c r="I1848" i="1"/>
  <c r="W1847" i="1"/>
  <c r="M1847" i="1"/>
  <c r="L1847" i="1"/>
  <c r="K1847" i="1"/>
  <c r="J1847" i="1"/>
  <c r="I1847" i="1"/>
  <c r="W1846" i="1"/>
  <c r="M1846" i="1"/>
  <c r="L1846" i="1"/>
  <c r="K1846" i="1"/>
  <c r="J1846" i="1"/>
  <c r="I1846" i="1"/>
  <c r="W1845" i="1"/>
  <c r="M1845" i="1"/>
  <c r="L1845" i="1"/>
  <c r="K1845" i="1"/>
  <c r="J1845" i="1"/>
  <c r="I1845" i="1"/>
  <c r="W1844" i="1"/>
  <c r="M1844" i="1"/>
  <c r="L1844" i="1"/>
  <c r="K1844" i="1"/>
  <c r="J1844" i="1"/>
  <c r="I1844" i="1"/>
  <c r="W1843" i="1"/>
  <c r="M1843" i="1"/>
  <c r="L1843" i="1"/>
  <c r="K1843" i="1"/>
  <c r="J1843" i="1"/>
  <c r="I1843" i="1"/>
  <c r="W1842" i="1"/>
  <c r="M1842" i="1"/>
  <c r="L1842" i="1"/>
  <c r="K1842" i="1"/>
  <c r="J1842" i="1"/>
  <c r="I1842" i="1"/>
  <c r="W1841" i="1"/>
  <c r="M1841" i="1"/>
  <c r="L1841" i="1"/>
  <c r="K1841" i="1"/>
  <c r="J1841" i="1"/>
  <c r="I1841" i="1"/>
  <c r="W1840" i="1"/>
  <c r="M1840" i="1"/>
  <c r="L1840" i="1"/>
  <c r="K1840" i="1"/>
  <c r="J1840" i="1"/>
  <c r="I1840" i="1"/>
  <c r="W1839" i="1"/>
  <c r="M1839" i="1"/>
  <c r="L1839" i="1"/>
  <c r="K1839" i="1"/>
  <c r="J1839" i="1"/>
  <c r="I1839" i="1"/>
  <c r="W1838" i="1"/>
  <c r="M1838" i="1"/>
  <c r="L1838" i="1"/>
  <c r="K1838" i="1"/>
  <c r="J1838" i="1"/>
  <c r="I1838" i="1"/>
  <c r="W1837" i="1"/>
  <c r="M1837" i="1"/>
  <c r="L1837" i="1"/>
  <c r="K1837" i="1"/>
  <c r="J1837" i="1"/>
  <c r="I1837" i="1"/>
  <c r="W1836" i="1"/>
  <c r="M1836" i="1"/>
  <c r="L1836" i="1"/>
  <c r="K1836" i="1"/>
  <c r="J1836" i="1"/>
  <c r="I1836" i="1"/>
  <c r="M1835" i="1"/>
  <c r="L1835" i="1"/>
  <c r="K1835" i="1"/>
  <c r="J1835" i="1"/>
  <c r="I1835" i="1"/>
  <c r="W1834" i="1"/>
  <c r="M1834" i="1"/>
  <c r="L1834" i="1"/>
  <c r="K1834" i="1"/>
  <c r="J1834" i="1"/>
  <c r="I1834" i="1"/>
  <c r="W1833" i="1"/>
  <c r="M1833" i="1"/>
  <c r="L1833" i="1"/>
  <c r="K1833" i="1"/>
  <c r="J1833" i="1"/>
  <c r="I1833" i="1"/>
  <c r="U1832" i="1"/>
  <c r="W1832" i="1" s="1"/>
  <c r="M1832" i="1"/>
  <c r="L1832" i="1"/>
  <c r="K1832" i="1"/>
  <c r="J1832" i="1"/>
  <c r="I1832" i="1"/>
  <c r="W1831" i="1"/>
  <c r="M1831" i="1"/>
  <c r="L1831" i="1"/>
  <c r="K1831" i="1"/>
  <c r="J1831" i="1"/>
  <c r="I1831" i="1"/>
  <c r="W1830" i="1"/>
  <c r="M1830" i="1"/>
  <c r="L1830" i="1"/>
  <c r="K1830" i="1"/>
  <c r="J1830" i="1"/>
  <c r="I1830" i="1"/>
  <c r="W1829" i="1"/>
  <c r="M1829" i="1"/>
  <c r="L1829" i="1"/>
  <c r="K1829" i="1"/>
  <c r="J1829" i="1"/>
  <c r="I1829" i="1"/>
  <c r="U1828" i="1"/>
  <c r="W1828" i="1" s="1"/>
  <c r="M1828" i="1"/>
  <c r="L1828" i="1"/>
  <c r="K1828" i="1"/>
  <c r="J1828" i="1"/>
  <c r="I1828" i="1"/>
  <c r="U1827" i="1"/>
  <c r="W1827" i="1" s="1"/>
  <c r="M1827" i="1"/>
  <c r="L1827" i="1"/>
  <c r="K1827" i="1"/>
  <c r="J1827" i="1"/>
  <c r="I1827" i="1"/>
  <c r="U1826" i="1"/>
  <c r="W1826" i="1" s="1"/>
  <c r="M1826" i="1"/>
  <c r="L1826" i="1"/>
  <c r="K1826" i="1"/>
  <c r="J1826" i="1"/>
  <c r="I1826" i="1"/>
  <c r="U1825" i="1"/>
  <c r="W1825" i="1" s="1"/>
  <c r="M1825" i="1"/>
  <c r="L1825" i="1"/>
  <c r="K1825" i="1"/>
  <c r="J1825" i="1"/>
  <c r="I1825" i="1"/>
  <c r="U1824" i="1"/>
  <c r="W1824" i="1" s="1"/>
  <c r="M1824" i="1"/>
  <c r="L1824" i="1"/>
  <c r="K1824" i="1"/>
  <c r="J1824" i="1"/>
  <c r="I1824" i="1"/>
  <c r="W1823" i="1"/>
  <c r="M1823" i="1"/>
  <c r="L1823" i="1"/>
  <c r="K1823" i="1"/>
  <c r="J1823" i="1"/>
  <c r="I1823" i="1"/>
  <c r="W1822" i="1"/>
  <c r="M1822" i="1"/>
  <c r="L1822" i="1"/>
  <c r="K1822" i="1"/>
  <c r="J1822" i="1"/>
  <c r="I1822" i="1"/>
  <c r="W1821" i="1"/>
  <c r="M1821" i="1"/>
  <c r="L1821" i="1"/>
  <c r="K1821" i="1"/>
  <c r="J1821" i="1"/>
  <c r="I1821" i="1"/>
  <c r="U1820" i="1"/>
  <c r="W1820" i="1" s="1"/>
  <c r="M1820" i="1"/>
  <c r="L1820" i="1"/>
  <c r="K1820" i="1"/>
  <c r="J1820" i="1"/>
  <c r="I1820" i="1"/>
  <c r="W1819" i="1"/>
  <c r="M1819" i="1"/>
  <c r="L1819" i="1"/>
  <c r="K1819" i="1"/>
  <c r="J1819" i="1"/>
  <c r="I1819" i="1"/>
  <c r="W1818" i="1"/>
  <c r="M1818" i="1"/>
  <c r="L1818" i="1"/>
  <c r="K1818" i="1"/>
  <c r="J1818" i="1"/>
  <c r="I1818" i="1"/>
  <c r="U1817" i="1"/>
  <c r="W1817" i="1" s="1"/>
  <c r="M1817" i="1"/>
  <c r="L1817" i="1"/>
  <c r="K1817" i="1"/>
  <c r="J1817" i="1"/>
  <c r="I1817" i="1"/>
  <c r="W1816" i="1"/>
  <c r="M1816" i="1"/>
  <c r="L1816" i="1"/>
  <c r="K1816" i="1"/>
  <c r="J1816" i="1"/>
  <c r="I1816" i="1"/>
  <c r="U1815" i="1"/>
  <c r="W1815" i="1" s="1"/>
  <c r="M1815" i="1"/>
  <c r="L1815" i="1"/>
  <c r="K1815" i="1"/>
  <c r="J1815" i="1"/>
  <c r="I1815" i="1"/>
  <c r="W1814" i="1"/>
  <c r="M1814" i="1"/>
  <c r="L1814" i="1"/>
  <c r="K1814" i="1"/>
  <c r="J1814" i="1"/>
  <c r="I1814" i="1"/>
  <c r="U1813" i="1"/>
  <c r="W1813" i="1" s="1"/>
  <c r="M1813" i="1"/>
  <c r="L1813" i="1"/>
  <c r="K1813" i="1"/>
  <c r="J1813" i="1"/>
  <c r="I1813" i="1"/>
  <c r="M1812" i="1"/>
  <c r="L1812" i="1"/>
  <c r="K1812" i="1"/>
  <c r="J1812" i="1"/>
  <c r="I1812" i="1"/>
  <c r="W1811" i="1"/>
  <c r="M1811" i="1"/>
  <c r="L1811" i="1"/>
  <c r="K1811" i="1"/>
  <c r="J1811" i="1"/>
  <c r="I1811" i="1"/>
  <c r="W1810" i="1"/>
  <c r="M1810" i="1"/>
  <c r="L1810" i="1"/>
  <c r="K1810" i="1"/>
  <c r="J1810" i="1"/>
  <c r="I1810" i="1"/>
  <c r="W1809" i="1"/>
  <c r="M1809" i="1"/>
  <c r="L1809" i="1"/>
  <c r="K1809" i="1"/>
  <c r="J1809" i="1"/>
  <c r="I1809" i="1"/>
  <c r="W1808" i="1"/>
  <c r="M1808" i="1"/>
  <c r="L1808" i="1"/>
  <c r="K1808" i="1"/>
  <c r="J1808" i="1"/>
  <c r="I1808" i="1"/>
  <c r="U1807" i="1"/>
  <c r="W1807" i="1" s="1"/>
  <c r="M1807" i="1"/>
  <c r="L1807" i="1"/>
  <c r="K1807" i="1"/>
  <c r="J1807" i="1"/>
  <c r="I1807" i="1"/>
  <c r="W1806" i="1"/>
  <c r="M1806" i="1"/>
  <c r="L1806" i="1"/>
  <c r="K1806" i="1"/>
  <c r="J1806" i="1"/>
  <c r="I1806" i="1"/>
  <c r="M1805" i="1"/>
  <c r="L1805" i="1"/>
  <c r="K1805" i="1"/>
  <c r="J1805" i="1"/>
  <c r="I1805" i="1"/>
  <c r="M1804" i="1"/>
  <c r="L1804" i="1"/>
  <c r="K1804" i="1"/>
  <c r="J1804" i="1"/>
  <c r="I1804" i="1"/>
  <c r="U1803" i="1"/>
  <c r="W1803" i="1" s="1"/>
  <c r="M1803" i="1"/>
  <c r="L1803" i="1"/>
  <c r="K1803" i="1"/>
  <c r="J1803" i="1"/>
  <c r="I1803" i="1"/>
  <c r="U1802" i="1"/>
  <c r="W1802" i="1" s="1"/>
  <c r="M1802" i="1"/>
  <c r="L1802" i="1"/>
  <c r="K1802" i="1"/>
  <c r="J1802" i="1"/>
  <c r="I1802" i="1"/>
  <c r="U1801" i="1"/>
  <c r="W1801" i="1" s="1"/>
  <c r="M1801" i="1"/>
  <c r="L1801" i="1"/>
  <c r="K1801" i="1"/>
  <c r="J1801" i="1"/>
  <c r="I1801" i="1"/>
  <c r="U1800" i="1"/>
  <c r="W1800" i="1" s="1"/>
  <c r="M1800" i="1"/>
  <c r="L1800" i="1"/>
  <c r="K1800" i="1"/>
  <c r="J1800" i="1"/>
  <c r="I1800" i="1"/>
  <c r="U1799" i="1"/>
  <c r="W1799" i="1" s="1"/>
  <c r="M1799" i="1"/>
  <c r="L1799" i="1"/>
  <c r="K1799" i="1"/>
  <c r="J1799" i="1"/>
  <c r="I1799" i="1"/>
  <c r="U1798" i="1"/>
  <c r="W1798" i="1" s="1"/>
  <c r="M1798" i="1"/>
  <c r="L1798" i="1"/>
  <c r="K1798" i="1"/>
  <c r="J1798" i="1"/>
  <c r="I1798" i="1"/>
  <c r="W1797" i="1"/>
  <c r="M1797" i="1"/>
  <c r="L1797" i="1"/>
  <c r="K1797" i="1"/>
  <c r="J1797" i="1"/>
  <c r="I1797" i="1"/>
  <c r="W1796" i="1"/>
  <c r="M1796" i="1"/>
  <c r="L1796" i="1"/>
  <c r="K1796" i="1"/>
  <c r="J1796" i="1"/>
  <c r="I1796" i="1"/>
  <c r="W1795" i="1"/>
  <c r="M1795" i="1"/>
  <c r="L1795" i="1"/>
  <c r="K1795" i="1"/>
  <c r="J1795" i="1"/>
  <c r="I1795" i="1"/>
  <c r="W1794" i="1"/>
  <c r="M1794" i="1"/>
  <c r="L1794" i="1"/>
  <c r="K1794" i="1"/>
  <c r="J1794" i="1"/>
  <c r="I1794" i="1"/>
  <c r="W1793" i="1"/>
  <c r="M1793" i="1"/>
  <c r="L1793" i="1"/>
  <c r="K1793" i="1"/>
  <c r="J1793" i="1"/>
  <c r="I1793" i="1"/>
  <c r="W1792" i="1"/>
  <c r="M1792" i="1"/>
  <c r="L1792" i="1"/>
  <c r="K1792" i="1"/>
  <c r="J1792" i="1"/>
  <c r="I1792" i="1"/>
  <c r="W1791" i="1"/>
  <c r="M1791" i="1"/>
  <c r="L1791" i="1"/>
  <c r="K1791" i="1"/>
  <c r="J1791" i="1"/>
  <c r="I1791" i="1"/>
  <c r="U1790" i="1"/>
  <c r="W1790" i="1" s="1"/>
  <c r="M1790" i="1"/>
  <c r="L1790" i="1"/>
  <c r="K1790" i="1"/>
  <c r="J1790" i="1"/>
  <c r="I1790" i="1"/>
  <c r="U1789" i="1"/>
  <c r="W1789" i="1" s="1"/>
  <c r="M1789" i="1"/>
  <c r="L1789" i="1"/>
  <c r="K1789" i="1"/>
  <c r="J1789" i="1"/>
  <c r="I1789" i="1"/>
  <c r="M1788" i="1"/>
  <c r="L1788" i="1"/>
  <c r="K1788" i="1"/>
  <c r="J1788" i="1"/>
  <c r="I1788" i="1"/>
  <c r="U1787" i="1"/>
  <c r="W1787" i="1" s="1"/>
  <c r="M1787" i="1"/>
  <c r="L1787" i="1"/>
  <c r="K1787" i="1"/>
  <c r="J1787" i="1"/>
  <c r="I1787" i="1"/>
  <c r="W1786" i="1"/>
  <c r="M1786" i="1"/>
  <c r="L1786" i="1"/>
  <c r="K1786" i="1"/>
  <c r="J1786" i="1"/>
  <c r="I1786" i="1"/>
  <c r="U1785" i="1"/>
  <c r="W1785" i="1" s="1"/>
  <c r="M1785" i="1"/>
  <c r="L1785" i="1"/>
  <c r="K1785" i="1"/>
  <c r="J1785" i="1"/>
  <c r="I1785" i="1"/>
  <c r="W1784" i="1"/>
  <c r="M1784" i="1"/>
  <c r="L1784" i="1"/>
  <c r="K1784" i="1"/>
  <c r="J1784" i="1"/>
  <c r="I1784" i="1"/>
  <c r="U1783" i="1"/>
  <c r="W1783" i="1" s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U1780" i="1"/>
  <c r="W1780" i="1" s="1"/>
  <c r="M1780" i="1"/>
  <c r="L1780" i="1"/>
  <c r="K1780" i="1"/>
  <c r="J1780" i="1"/>
  <c r="I1780" i="1"/>
  <c r="W1779" i="1"/>
  <c r="M1779" i="1"/>
  <c r="L1779" i="1"/>
  <c r="K1779" i="1"/>
  <c r="J1779" i="1"/>
  <c r="I1779" i="1"/>
  <c r="M1778" i="1"/>
  <c r="L1778" i="1"/>
  <c r="K1778" i="1"/>
  <c r="J1778" i="1"/>
  <c r="I1778" i="1"/>
  <c r="W1777" i="1"/>
  <c r="M1777" i="1"/>
  <c r="L1777" i="1"/>
  <c r="K1777" i="1"/>
  <c r="J1777" i="1"/>
  <c r="I1777" i="1"/>
  <c r="W1776" i="1"/>
  <c r="M1776" i="1"/>
  <c r="L1776" i="1"/>
  <c r="K1776" i="1"/>
  <c r="J1776" i="1"/>
  <c r="I1776" i="1"/>
  <c r="W1775" i="1"/>
  <c r="M1775" i="1"/>
  <c r="L1775" i="1"/>
  <c r="K1775" i="1"/>
  <c r="J1775" i="1"/>
  <c r="I1775" i="1"/>
  <c r="W1774" i="1"/>
  <c r="M1774" i="1"/>
  <c r="L1774" i="1"/>
  <c r="K1774" i="1"/>
  <c r="J1774" i="1"/>
  <c r="I1774" i="1"/>
  <c r="W1773" i="1"/>
  <c r="M1773" i="1"/>
  <c r="L1773" i="1"/>
  <c r="K1773" i="1"/>
  <c r="J1773" i="1"/>
  <c r="I1773" i="1"/>
  <c r="W1772" i="1"/>
  <c r="M1772" i="1"/>
  <c r="L1772" i="1"/>
  <c r="K1772" i="1"/>
  <c r="J1772" i="1"/>
  <c r="I1772" i="1"/>
  <c r="U1771" i="1"/>
  <c r="W1771" i="1" s="1"/>
  <c r="K1771" i="1"/>
  <c r="J1771" i="1"/>
  <c r="Y1771" i="1" s="1"/>
  <c r="I1771" i="1"/>
  <c r="H1771" i="1" s="1"/>
  <c r="W1770" i="1"/>
  <c r="K1770" i="1"/>
  <c r="J1770" i="1"/>
  <c r="Y1770" i="1" s="1"/>
  <c r="I1770" i="1"/>
  <c r="H1770" i="1" s="1"/>
  <c r="U1769" i="1"/>
  <c r="W1769" i="1" s="1"/>
  <c r="K1769" i="1"/>
  <c r="J1769" i="1"/>
  <c r="Y1769" i="1" s="1"/>
  <c r="I1769" i="1"/>
  <c r="H1769" i="1" s="1"/>
  <c r="Y1866" i="1" l="1"/>
  <c r="X1871" i="1"/>
  <c r="X1815" i="1"/>
  <c r="Z1815" i="1" s="1"/>
  <c r="Y1839" i="1"/>
  <c r="X1813" i="1"/>
  <c r="Z1813" i="1" s="1"/>
  <c r="X1859" i="1"/>
  <c r="X1856" i="1"/>
  <c r="H1835" i="1"/>
  <c r="U1835" i="1" s="1"/>
  <c r="W1835" i="1" s="1"/>
  <c r="H1838" i="1"/>
  <c r="X1853" i="1"/>
  <c r="Y1855" i="1"/>
  <c r="Y1835" i="1"/>
  <c r="H1850" i="1"/>
  <c r="U1850" i="1" s="1"/>
  <c r="W1850" i="1" s="1"/>
  <c r="Y1852" i="1"/>
  <c r="H1787" i="1"/>
  <c r="H1798" i="1"/>
  <c r="H1800" i="1"/>
  <c r="H1802" i="1"/>
  <c r="H1804" i="1"/>
  <c r="U1804" i="1" s="1"/>
  <c r="W1804" i="1" s="1"/>
  <c r="H1788" i="1"/>
  <c r="U1788" i="1" s="1"/>
  <c r="W1788" i="1" s="1"/>
  <c r="Y1792" i="1"/>
  <c r="Y1794" i="1"/>
  <c r="Y1796" i="1"/>
  <c r="Y1800" i="1"/>
  <c r="Y1802" i="1"/>
  <c r="Y1804" i="1"/>
  <c r="Y1877" i="1"/>
  <c r="X1772" i="1"/>
  <c r="Z1772" i="1" s="1"/>
  <c r="H1842" i="1"/>
  <c r="H1796" i="1"/>
  <c r="Y1774" i="1"/>
  <c r="Y1776" i="1"/>
  <c r="Y1778" i="1"/>
  <c r="Y1782" i="1"/>
  <c r="Y1784" i="1"/>
  <c r="Y1838" i="1"/>
  <c r="X1842" i="1"/>
  <c r="Z1842" i="1" s="1"/>
  <c r="H1844" i="1"/>
  <c r="H1846" i="1"/>
  <c r="H1848" i="1"/>
  <c r="U1848" i="1" s="1"/>
  <c r="W1848" i="1" s="1"/>
  <c r="Y1850" i="1"/>
  <c r="Y1876" i="1"/>
  <c r="Y1824" i="1"/>
  <c r="Y1826" i="1"/>
  <c r="Y1828" i="1"/>
  <c r="Y1830" i="1"/>
  <c r="Y1842" i="1"/>
  <c r="Y1846" i="1"/>
  <c r="Y1848" i="1"/>
  <c r="X1862" i="1"/>
  <c r="X1874" i="1"/>
  <c r="Y1798" i="1"/>
  <c r="H1812" i="1"/>
  <c r="U1812" i="1" s="1"/>
  <c r="W1812" i="1" s="1"/>
  <c r="X1869" i="1"/>
  <c r="X1823" i="1"/>
  <c r="Z1823" i="1" s="1"/>
  <c r="H1825" i="1"/>
  <c r="H1827" i="1"/>
  <c r="H1829" i="1"/>
  <c r="X1831" i="1"/>
  <c r="Z1831" i="1" s="1"/>
  <c r="H1833" i="1"/>
  <c r="X1867" i="1"/>
  <c r="Y1815" i="1"/>
  <c r="Y1817" i="1"/>
  <c r="Y1819" i="1"/>
  <c r="Y1858" i="1"/>
  <c r="Y1870" i="1"/>
  <c r="X1875" i="1"/>
  <c r="H1805" i="1"/>
  <c r="U1805" i="1" s="1"/>
  <c r="W1805" i="1" s="1"/>
  <c r="Y1807" i="1"/>
  <c r="Y1809" i="1"/>
  <c r="X1849" i="1"/>
  <c r="Z1849" i="1" s="1"/>
  <c r="H1854" i="1"/>
  <c r="Y1856" i="1"/>
  <c r="H1773" i="1"/>
  <c r="H1777" i="1"/>
  <c r="H1785" i="1"/>
  <c r="O1789" i="1"/>
  <c r="H1791" i="1"/>
  <c r="H1793" i="1"/>
  <c r="O1837" i="1"/>
  <c r="Y1868" i="1"/>
  <c r="O1786" i="1"/>
  <c r="Y1859" i="1"/>
  <c r="X1809" i="1"/>
  <c r="Z1809" i="1" s="1"/>
  <c r="H1811" i="1"/>
  <c r="H1817" i="1"/>
  <c r="X1819" i="1"/>
  <c r="Z1819" i="1" s="1"/>
  <c r="H1823" i="1"/>
  <c r="H1853" i="1"/>
  <c r="U1853" i="1" s="1"/>
  <c r="W1853" i="1" s="1"/>
  <c r="O1855" i="1"/>
  <c r="Y1864" i="1"/>
  <c r="Y1873" i="1"/>
  <c r="Y1785" i="1"/>
  <c r="X1787" i="1"/>
  <c r="Z1787" i="1" s="1"/>
  <c r="Y1789" i="1"/>
  <c r="Y1793" i="1"/>
  <c r="Y1823" i="1"/>
  <c r="Y1825" i="1"/>
  <c r="Y1827" i="1"/>
  <c r="Y1829" i="1"/>
  <c r="Y1831" i="1"/>
  <c r="Y1833" i="1"/>
  <c r="X1835" i="1"/>
  <c r="Y1837" i="1"/>
  <c r="Y1851" i="1"/>
  <c r="Y1773" i="1"/>
  <c r="Y1787" i="1"/>
  <c r="X1860" i="1"/>
  <c r="X1872" i="1"/>
  <c r="Y1777" i="1"/>
  <c r="Y1813" i="1"/>
  <c r="X1851" i="1"/>
  <c r="Z1851" i="1" s="1"/>
  <c r="Y1860" i="1"/>
  <c r="Y1869" i="1"/>
  <c r="Y1872" i="1"/>
  <c r="X1770" i="1"/>
  <c r="Z1770" i="1" s="1"/>
  <c r="H1772" i="1"/>
  <c r="X1814" i="1"/>
  <c r="Z1814" i="1" s="1"/>
  <c r="H1816" i="1"/>
  <c r="H1818" i="1"/>
  <c r="Y1772" i="1"/>
  <c r="X1774" i="1"/>
  <c r="Z1774" i="1" s="1"/>
  <c r="H1776" i="1"/>
  <c r="H1778" i="1"/>
  <c r="U1778" i="1" s="1"/>
  <c r="W1778" i="1" s="1"/>
  <c r="X1782" i="1"/>
  <c r="Z1782" i="1" s="1"/>
  <c r="H1784" i="1"/>
  <c r="H1792" i="1"/>
  <c r="X1793" i="1"/>
  <c r="Z1793" i="1" s="1"/>
  <c r="Y1810" i="1"/>
  <c r="X1812" i="1"/>
  <c r="Y1816" i="1"/>
  <c r="H1836" i="1"/>
  <c r="H1852" i="1"/>
  <c r="U1852" i="1" s="1"/>
  <c r="W1852" i="1" s="1"/>
  <c r="Y1863" i="1"/>
  <c r="X1868" i="1"/>
  <c r="Y1875" i="1"/>
  <c r="Y1865" i="1"/>
  <c r="O1790" i="1"/>
  <c r="X1863" i="1"/>
  <c r="O1866" i="1"/>
  <c r="O1812" i="1"/>
  <c r="Y1834" i="1"/>
  <c r="O1836" i="1"/>
  <c r="X1876" i="1"/>
  <c r="O1844" i="1"/>
  <c r="X1857" i="1"/>
  <c r="H1775" i="1"/>
  <c r="X1789" i="1"/>
  <c r="Z1789" i="1" s="1"/>
  <c r="X1836" i="1"/>
  <c r="Z1836" i="1" s="1"/>
  <c r="H1840" i="1"/>
  <c r="X1855" i="1"/>
  <c r="Y1857" i="1"/>
  <c r="Y1874" i="1"/>
  <c r="X1785" i="1"/>
  <c r="Z1785" i="1" s="1"/>
  <c r="H1814" i="1"/>
  <c r="X1817" i="1"/>
  <c r="Z1817" i="1" s="1"/>
  <c r="H1821" i="1"/>
  <c r="Y1814" i="1"/>
  <c r="O1854" i="1"/>
  <c r="X1864" i="1"/>
  <c r="O1851" i="1"/>
  <c r="H1795" i="1"/>
  <c r="X1797" i="1"/>
  <c r="Z1797" i="1" s="1"/>
  <c r="H1799" i="1"/>
  <c r="H1801" i="1"/>
  <c r="H1803" i="1"/>
  <c r="Y1805" i="1"/>
  <c r="O1813" i="1"/>
  <c r="O1814" i="1"/>
  <c r="X1839" i="1"/>
  <c r="Z1839" i="1" s="1"/>
  <c r="X1841" i="1"/>
  <c r="Z1841" i="1" s="1"/>
  <c r="O1849" i="1"/>
  <c r="X1850" i="1"/>
  <c r="O1867" i="1"/>
  <c r="Y1871" i="1"/>
  <c r="O1772" i="1"/>
  <c r="X1788" i="1"/>
  <c r="X1790" i="1"/>
  <c r="Z1790" i="1" s="1"/>
  <c r="Y1795" i="1"/>
  <c r="Y1797" i="1"/>
  <c r="Y1799" i="1"/>
  <c r="Y1801" i="1"/>
  <c r="Y1803" i="1"/>
  <c r="X1818" i="1"/>
  <c r="Z1818" i="1" s="1"/>
  <c r="O1820" i="1"/>
  <c r="X1822" i="1"/>
  <c r="Z1822" i="1" s="1"/>
  <c r="Y1841" i="1"/>
  <c r="H1843" i="1"/>
  <c r="X1845" i="1"/>
  <c r="Z1845" i="1" s="1"/>
  <c r="Y1862" i="1"/>
  <c r="Y1867" i="1"/>
  <c r="O1788" i="1"/>
  <c r="Y1790" i="1"/>
  <c r="X1791" i="1"/>
  <c r="Z1791" i="1" s="1"/>
  <c r="Y1820" i="1"/>
  <c r="Y1822" i="1"/>
  <c r="H1824" i="1"/>
  <c r="H1826" i="1"/>
  <c r="H1828" i="1"/>
  <c r="H1830" i="1"/>
  <c r="H1832" i="1"/>
  <c r="H1834" i="1"/>
  <c r="Y1843" i="1"/>
  <c r="Y1845" i="1"/>
  <c r="X1852" i="1"/>
  <c r="O1787" i="1"/>
  <c r="H1790" i="1"/>
  <c r="O1792" i="1"/>
  <c r="X1820" i="1"/>
  <c r="Z1820" i="1" s="1"/>
  <c r="O1835" i="1"/>
  <c r="O1838" i="1"/>
  <c r="O1861" i="1"/>
  <c r="O1873" i="1"/>
  <c r="O1816" i="1"/>
  <c r="O1848" i="1"/>
  <c r="Y1788" i="1"/>
  <c r="X1794" i="1"/>
  <c r="Z1794" i="1" s="1"/>
  <c r="H1809" i="1"/>
  <c r="X1811" i="1"/>
  <c r="Z1811" i="1" s="1"/>
  <c r="Y1812" i="1"/>
  <c r="X1816" i="1"/>
  <c r="Z1816" i="1" s="1"/>
  <c r="H1837" i="1"/>
  <c r="X1848" i="1"/>
  <c r="O1856" i="1"/>
  <c r="O1868" i="1"/>
  <c r="X1775" i="1"/>
  <c r="Z1775" i="1" s="1"/>
  <c r="O1784" i="1"/>
  <c r="H1789" i="1"/>
  <c r="X1792" i="1"/>
  <c r="Z1792" i="1" s="1"/>
  <c r="O1811" i="1"/>
  <c r="H1813" i="1"/>
  <c r="O1815" i="1"/>
  <c r="O1832" i="1"/>
  <c r="H1845" i="1"/>
  <c r="H1847" i="1"/>
  <c r="O1863" i="1"/>
  <c r="O1875" i="1"/>
  <c r="H1782" i="1"/>
  <c r="Y1775" i="1"/>
  <c r="H1779" i="1"/>
  <c r="H1786" i="1"/>
  <c r="Y1791" i="1"/>
  <c r="H1806" i="1"/>
  <c r="O1818" i="1"/>
  <c r="X1821" i="1"/>
  <c r="Z1821" i="1" s="1"/>
  <c r="Y1832" i="1"/>
  <c r="X1834" i="1"/>
  <c r="Z1834" i="1" s="1"/>
  <c r="X1840" i="1"/>
  <c r="Z1840" i="1" s="1"/>
  <c r="Y1847" i="1"/>
  <c r="H1849" i="1"/>
  <c r="O1853" i="1"/>
  <c r="O1858" i="1"/>
  <c r="O1870" i="1"/>
  <c r="H1808" i="1"/>
  <c r="H1810" i="1"/>
  <c r="Y1821" i="1"/>
  <c r="Y1840" i="1"/>
  <c r="X1854" i="1"/>
  <c r="Z1854" i="1" s="1"/>
  <c r="O1865" i="1"/>
  <c r="X1866" i="1"/>
  <c r="O1877" i="1"/>
  <c r="X1771" i="1"/>
  <c r="Z1771" i="1" s="1"/>
  <c r="X1773" i="1"/>
  <c r="Z1773" i="1" s="1"/>
  <c r="X1777" i="1"/>
  <c r="Z1777" i="1" s="1"/>
  <c r="Y1779" i="1"/>
  <c r="H1781" i="1"/>
  <c r="H1783" i="1"/>
  <c r="O1791" i="1"/>
  <c r="X1796" i="1"/>
  <c r="Z1796" i="1" s="1"/>
  <c r="Y1806" i="1"/>
  <c r="O1781" i="1"/>
  <c r="O1793" i="1"/>
  <c r="O1808" i="1"/>
  <c r="O1817" i="1"/>
  <c r="H1820" i="1"/>
  <c r="X1838" i="1"/>
  <c r="Z1838" i="1" s="1"/>
  <c r="O1850" i="1"/>
  <c r="Y1854" i="1"/>
  <c r="O1860" i="1"/>
  <c r="X1861" i="1"/>
  <c r="O1872" i="1"/>
  <c r="X1873" i="1"/>
  <c r="O1874" i="1"/>
  <c r="O1810" i="1"/>
  <c r="O1862" i="1"/>
  <c r="O1769" i="1"/>
  <c r="Y1783" i="1"/>
  <c r="H1831" i="1"/>
  <c r="X1837" i="1"/>
  <c r="Z1837" i="1" s="1"/>
  <c r="X1846" i="1"/>
  <c r="Z1846" i="1" s="1"/>
  <c r="Y1849" i="1"/>
  <c r="H1851" i="1"/>
  <c r="Y1853" i="1"/>
  <c r="O1857" i="1"/>
  <c r="X1858" i="1"/>
  <c r="O1869" i="1"/>
  <c r="X1870" i="1"/>
  <c r="O1783" i="1"/>
  <c r="O1852" i="1"/>
  <c r="O1771" i="1"/>
  <c r="X1776" i="1"/>
  <c r="Z1776" i="1" s="1"/>
  <c r="H1780" i="1"/>
  <c r="O1785" i="1"/>
  <c r="X1795" i="1"/>
  <c r="Z1795" i="1" s="1"/>
  <c r="H1807" i="1"/>
  <c r="H1815" i="1"/>
  <c r="Y1818" i="1"/>
  <c r="H1822" i="1"/>
  <c r="X1833" i="1"/>
  <c r="Z1833" i="1" s="1"/>
  <c r="Y1836" i="1"/>
  <c r="H1841" i="1"/>
  <c r="O1864" i="1"/>
  <c r="X1865" i="1"/>
  <c r="O1876" i="1"/>
  <c r="X1877" i="1"/>
  <c r="O1773" i="1"/>
  <c r="O1780" i="1"/>
  <c r="H1797" i="1"/>
  <c r="O1859" i="1"/>
  <c r="O1871" i="1"/>
  <c r="O1833" i="1"/>
  <c r="O1846" i="1"/>
  <c r="H1774" i="1"/>
  <c r="O1782" i="1"/>
  <c r="X1786" i="1"/>
  <c r="Z1786" i="1" s="1"/>
  <c r="H1794" i="1"/>
  <c r="O1809" i="1"/>
  <c r="H1819" i="1"/>
  <c r="O1831" i="1"/>
  <c r="H1839" i="1"/>
  <c r="O1845" i="1"/>
  <c r="X1847" i="1"/>
  <c r="Z1847" i="1" s="1"/>
  <c r="H1855" i="1"/>
  <c r="U1855" i="1" s="1"/>
  <c r="W1855" i="1" s="1"/>
  <c r="H1856" i="1"/>
  <c r="U1856" i="1" s="1"/>
  <c r="W1856" i="1" s="1"/>
  <c r="H1857" i="1"/>
  <c r="U1857" i="1" s="1"/>
  <c r="W1857" i="1" s="1"/>
  <c r="H1858" i="1"/>
  <c r="U1858" i="1" s="1"/>
  <c r="W1858" i="1" s="1"/>
  <c r="H1859" i="1"/>
  <c r="U1859" i="1" s="1"/>
  <c r="W1859" i="1" s="1"/>
  <c r="H1860" i="1"/>
  <c r="U1860" i="1" s="1"/>
  <c r="W1860" i="1" s="1"/>
  <c r="H1861" i="1"/>
  <c r="U1861" i="1" s="1"/>
  <c r="W1861" i="1" s="1"/>
  <c r="H1862" i="1"/>
  <c r="U1862" i="1" s="1"/>
  <c r="W1862" i="1" s="1"/>
  <c r="H1863" i="1"/>
  <c r="U1863" i="1" s="1"/>
  <c r="W1863" i="1" s="1"/>
  <c r="H1864" i="1"/>
  <c r="U1864" i="1" s="1"/>
  <c r="W1864" i="1" s="1"/>
  <c r="H1865" i="1"/>
  <c r="U1865" i="1" s="1"/>
  <c r="W1865" i="1" s="1"/>
  <c r="H1866" i="1"/>
  <c r="U1866" i="1" s="1"/>
  <c r="W1866" i="1" s="1"/>
  <c r="H1867" i="1"/>
  <c r="U1867" i="1" s="1"/>
  <c r="W1867" i="1" s="1"/>
  <c r="H1868" i="1"/>
  <c r="U1868" i="1" s="1"/>
  <c r="W1868" i="1" s="1"/>
  <c r="H1869" i="1"/>
  <c r="U1869" i="1" s="1"/>
  <c r="W1869" i="1" s="1"/>
  <c r="H1870" i="1"/>
  <c r="U1870" i="1" s="1"/>
  <c r="W1870" i="1" s="1"/>
  <c r="H1871" i="1"/>
  <c r="U1871" i="1" s="1"/>
  <c r="W1871" i="1" s="1"/>
  <c r="H1872" i="1"/>
  <c r="U1872" i="1" s="1"/>
  <c r="W1872" i="1" s="1"/>
  <c r="H1873" i="1"/>
  <c r="U1873" i="1" s="1"/>
  <c r="W1873" i="1" s="1"/>
  <c r="H1874" i="1"/>
  <c r="U1874" i="1" s="1"/>
  <c r="W1874" i="1" s="1"/>
  <c r="H1875" i="1"/>
  <c r="U1875" i="1" s="1"/>
  <c r="W1875" i="1" s="1"/>
  <c r="H1876" i="1"/>
  <c r="U1876" i="1" s="1"/>
  <c r="W1876" i="1" s="1"/>
  <c r="H1877" i="1"/>
  <c r="U1877" i="1" s="1"/>
  <c r="W1877" i="1" s="1"/>
  <c r="O1834" i="1"/>
  <c r="O1770" i="1"/>
  <c r="X1784" i="1"/>
  <c r="Z1784" i="1" s="1"/>
  <c r="O1847" i="1"/>
  <c r="O1778" i="1"/>
  <c r="O1779" i="1"/>
  <c r="X1783" i="1"/>
  <c r="Z1783" i="1" s="1"/>
  <c r="O1798" i="1"/>
  <c r="O1799" i="1"/>
  <c r="O1800" i="1"/>
  <c r="O1801" i="1"/>
  <c r="O1802" i="1"/>
  <c r="O1803" i="1"/>
  <c r="O1804" i="1"/>
  <c r="O1805" i="1"/>
  <c r="O1806" i="1"/>
  <c r="O1824" i="1"/>
  <c r="O1825" i="1"/>
  <c r="O1826" i="1"/>
  <c r="O1827" i="1"/>
  <c r="O1828" i="1"/>
  <c r="O1829" i="1"/>
  <c r="X1832" i="1"/>
  <c r="Z1832" i="1" s="1"/>
  <c r="O1843" i="1"/>
  <c r="O1777" i="1"/>
  <c r="X1781" i="1"/>
  <c r="Z1781" i="1" s="1"/>
  <c r="O1797" i="1"/>
  <c r="X1808" i="1"/>
  <c r="Z1808" i="1" s="1"/>
  <c r="O1823" i="1"/>
  <c r="X1830" i="1"/>
  <c r="Z1830" i="1" s="1"/>
  <c r="O1842" i="1"/>
  <c r="X1844" i="1"/>
  <c r="Z1844" i="1" s="1"/>
  <c r="Y1786" i="1"/>
  <c r="O1830" i="1"/>
  <c r="X1769" i="1"/>
  <c r="Z1769" i="1" s="1"/>
  <c r="O1776" i="1"/>
  <c r="X1779" i="1"/>
  <c r="Z1779" i="1" s="1"/>
  <c r="X1780" i="1"/>
  <c r="Z1780" i="1" s="1"/>
  <c r="Y1781" i="1"/>
  <c r="O1796" i="1"/>
  <c r="X1806" i="1"/>
  <c r="Z1806" i="1" s="1"/>
  <c r="X1807" i="1"/>
  <c r="Z1807" i="1" s="1"/>
  <c r="Y1808" i="1"/>
  <c r="O1822" i="1"/>
  <c r="X1829" i="1"/>
  <c r="Z1829" i="1" s="1"/>
  <c r="O1841" i="1"/>
  <c r="X1843" i="1"/>
  <c r="Z1843" i="1" s="1"/>
  <c r="Y1844" i="1"/>
  <c r="O1807" i="1"/>
  <c r="Y1811" i="1"/>
  <c r="O1775" i="1"/>
  <c r="X1778" i="1"/>
  <c r="Y1780" i="1"/>
  <c r="O1795" i="1"/>
  <c r="X1798" i="1"/>
  <c r="Z1798" i="1" s="1"/>
  <c r="X1799" i="1"/>
  <c r="Z1799" i="1" s="1"/>
  <c r="X1800" i="1"/>
  <c r="Z1800" i="1" s="1"/>
  <c r="X1801" i="1"/>
  <c r="Z1801" i="1" s="1"/>
  <c r="X1802" i="1"/>
  <c r="Z1802" i="1" s="1"/>
  <c r="X1803" i="1"/>
  <c r="Z1803" i="1" s="1"/>
  <c r="X1804" i="1"/>
  <c r="X1805" i="1"/>
  <c r="O1821" i="1"/>
  <c r="X1824" i="1"/>
  <c r="Z1824" i="1" s="1"/>
  <c r="X1825" i="1"/>
  <c r="Z1825" i="1" s="1"/>
  <c r="X1826" i="1"/>
  <c r="Z1826" i="1" s="1"/>
  <c r="X1827" i="1"/>
  <c r="Z1827" i="1" s="1"/>
  <c r="X1828" i="1"/>
  <c r="Z1828" i="1" s="1"/>
  <c r="O1840" i="1"/>
  <c r="X1810" i="1"/>
  <c r="Z1810" i="1" s="1"/>
  <c r="O1774" i="1"/>
  <c r="O1794" i="1"/>
  <c r="O1819" i="1"/>
  <c r="O1839" i="1"/>
  <c r="Z1871" i="1" l="1"/>
  <c r="Z1853" i="1"/>
  <c r="Z1856" i="1"/>
  <c r="Z1835" i="1"/>
  <c r="Z1859" i="1"/>
  <c r="Z1812" i="1"/>
  <c r="Z1869" i="1"/>
  <c r="Z1850" i="1"/>
  <c r="Z1867" i="1"/>
  <c r="Z1788" i="1"/>
  <c r="Z1805" i="1"/>
  <c r="Z1804" i="1"/>
  <c r="Z1862" i="1"/>
  <c r="Z1874" i="1"/>
  <c r="Z1864" i="1"/>
  <c r="Z1848" i="1"/>
  <c r="Z1857" i="1"/>
  <c r="Z1875" i="1"/>
  <c r="Z1863" i="1"/>
  <c r="Z1868" i="1"/>
  <c r="Z1866" i="1"/>
  <c r="Z1876" i="1"/>
  <c r="Z1778" i="1"/>
  <c r="Z1852" i="1"/>
  <c r="Z1861" i="1"/>
  <c r="Z1872" i="1"/>
  <c r="Z1860" i="1"/>
  <c r="Z1855" i="1"/>
  <c r="Z1877" i="1"/>
  <c r="Z1865" i="1"/>
  <c r="Z1873" i="1"/>
  <c r="Z1870" i="1"/>
  <c r="Z1858" i="1"/>
  <c r="M1986" i="1" l="1"/>
  <c r="L1986" i="1"/>
  <c r="K1986" i="1"/>
  <c r="J1986" i="1"/>
  <c r="I1986" i="1"/>
  <c r="M1985" i="1"/>
  <c r="L1985" i="1"/>
  <c r="K1985" i="1"/>
  <c r="J1985" i="1"/>
  <c r="I1985" i="1"/>
  <c r="H1985" i="1" l="1"/>
  <c r="U1985" i="1" s="1"/>
  <c r="W1985" i="1" s="1"/>
  <c r="X1985" i="1"/>
  <c r="H1986" i="1"/>
  <c r="U1986" i="1" s="1"/>
  <c r="W1986" i="1" s="1"/>
  <c r="O1986" i="1"/>
  <c r="X1986" i="1"/>
  <c r="Y1986" i="1"/>
  <c r="Y1985" i="1"/>
  <c r="O1985" i="1"/>
  <c r="Z1985" i="1" l="1"/>
  <c r="Z1986" i="1"/>
  <c r="M1984" i="1"/>
  <c r="L1984" i="1"/>
  <c r="K1984" i="1"/>
  <c r="J1984" i="1"/>
  <c r="I1984" i="1"/>
  <c r="M1983" i="1"/>
  <c r="L1983" i="1"/>
  <c r="K1983" i="1"/>
  <c r="J1983" i="1"/>
  <c r="I1983" i="1"/>
  <c r="M1982" i="1"/>
  <c r="L1982" i="1"/>
  <c r="K1982" i="1"/>
  <c r="J1982" i="1"/>
  <c r="I1982" i="1"/>
  <c r="M1981" i="1"/>
  <c r="L1981" i="1"/>
  <c r="K1981" i="1"/>
  <c r="J1981" i="1"/>
  <c r="I1981" i="1"/>
  <c r="M1980" i="1"/>
  <c r="L1980" i="1"/>
  <c r="K1980" i="1"/>
  <c r="J1980" i="1"/>
  <c r="I1980" i="1"/>
  <c r="M1979" i="1"/>
  <c r="L1979" i="1"/>
  <c r="K1979" i="1"/>
  <c r="J1979" i="1"/>
  <c r="I1979" i="1"/>
  <c r="M1978" i="1"/>
  <c r="L1978" i="1"/>
  <c r="K1978" i="1"/>
  <c r="J1978" i="1"/>
  <c r="I1978" i="1"/>
  <c r="M1977" i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M1974" i="1"/>
  <c r="L1974" i="1"/>
  <c r="K1974" i="1"/>
  <c r="J1974" i="1"/>
  <c r="I1974" i="1"/>
  <c r="M1973" i="1"/>
  <c r="L1973" i="1"/>
  <c r="K1973" i="1"/>
  <c r="J1973" i="1"/>
  <c r="I1973" i="1"/>
  <c r="M1972" i="1"/>
  <c r="L1972" i="1"/>
  <c r="K1972" i="1"/>
  <c r="J1972" i="1"/>
  <c r="I1972" i="1"/>
  <c r="M1971" i="1"/>
  <c r="L1971" i="1"/>
  <c r="K1971" i="1"/>
  <c r="J1971" i="1"/>
  <c r="I1971" i="1"/>
  <c r="M1970" i="1"/>
  <c r="L1970" i="1"/>
  <c r="K1970" i="1"/>
  <c r="J1970" i="1"/>
  <c r="I1970" i="1"/>
  <c r="M1969" i="1"/>
  <c r="L1969" i="1"/>
  <c r="K1969" i="1"/>
  <c r="J1969" i="1"/>
  <c r="I1969" i="1"/>
  <c r="M1968" i="1"/>
  <c r="L1968" i="1"/>
  <c r="K1968" i="1"/>
  <c r="J1968" i="1"/>
  <c r="I1968" i="1"/>
  <c r="M1967" i="1"/>
  <c r="L1967" i="1"/>
  <c r="K1967" i="1"/>
  <c r="J1967" i="1"/>
  <c r="I1967" i="1"/>
  <c r="M1966" i="1"/>
  <c r="L1966" i="1"/>
  <c r="K1966" i="1"/>
  <c r="J1966" i="1"/>
  <c r="I1966" i="1"/>
  <c r="M1965" i="1"/>
  <c r="L1965" i="1"/>
  <c r="K1965" i="1"/>
  <c r="J1965" i="1"/>
  <c r="I1965" i="1"/>
  <c r="M1964" i="1"/>
  <c r="L1964" i="1"/>
  <c r="K1964" i="1"/>
  <c r="J1964" i="1"/>
  <c r="I1964" i="1"/>
  <c r="W1963" i="1"/>
  <c r="M1963" i="1"/>
  <c r="L1963" i="1"/>
  <c r="K1963" i="1"/>
  <c r="J1963" i="1"/>
  <c r="I1963" i="1"/>
  <c r="M1962" i="1"/>
  <c r="L1962" i="1"/>
  <c r="K1962" i="1"/>
  <c r="J1962" i="1"/>
  <c r="I1962" i="1"/>
  <c r="M1961" i="1"/>
  <c r="L1961" i="1"/>
  <c r="K1961" i="1"/>
  <c r="J1961" i="1"/>
  <c r="I1961" i="1"/>
  <c r="U1960" i="1"/>
  <c r="W1960" i="1" s="1"/>
  <c r="M1960" i="1"/>
  <c r="L1960" i="1"/>
  <c r="K1960" i="1"/>
  <c r="J1960" i="1"/>
  <c r="I1960" i="1"/>
  <c r="M1959" i="1"/>
  <c r="L1959" i="1"/>
  <c r="K1959" i="1"/>
  <c r="J1959" i="1"/>
  <c r="I1959" i="1"/>
  <c r="W1958" i="1"/>
  <c r="M1958" i="1"/>
  <c r="L1958" i="1"/>
  <c r="K1958" i="1"/>
  <c r="J1958" i="1"/>
  <c r="I1958" i="1"/>
  <c r="M1957" i="1"/>
  <c r="L1957" i="1"/>
  <c r="K1957" i="1"/>
  <c r="J1957" i="1"/>
  <c r="I1957" i="1"/>
  <c r="W1956" i="1"/>
  <c r="M1956" i="1"/>
  <c r="L1956" i="1"/>
  <c r="K1956" i="1"/>
  <c r="J1956" i="1"/>
  <c r="I1956" i="1"/>
  <c r="W1955" i="1"/>
  <c r="M1955" i="1"/>
  <c r="L1955" i="1"/>
  <c r="K1955" i="1"/>
  <c r="J1955" i="1"/>
  <c r="I1955" i="1"/>
  <c r="W1954" i="1"/>
  <c r="M1954" i="1"/>
  <c r="L1954" i="1"/>
  <c r="K1954" i="1"/>
  <c r="J1954" i="1"/>
  <c r="I1954" i="1"/>
  <c r="W1953" i="1"/>
  <c r="M1953" i="1"/>
  <c r="L1953" i="1"/>
  <c r="K1953" i="1"/>
  <c r="J1953" i="1"/>
  <c r="I1953" i="1"/>
  <c r="W1952" i="1"/>
  <c r="M1952" i="1"/>
  <c r="L1952" i="1"/>
  <c r="K1952" i="1"/>
  <c r="J1952" i="1"/>
  <c r="I1952" i="1"/>
  <c r="W1951" i="1"/>
  <c r="M1951" i="1"/>
  <c r="L1951" i="1"/>
  <c r="K1951" i="1"/>
  <c r="J1951" i="1"/>
  <c r="I1951" i="1"/>
  <c r="W1950" i="1"/>
  <c r="M1950" i="1"/>
  <c r="L1950" i="1"/>
  <c r="K1950" i="1"/>
  <c r="J1950" i="1"/>
  <c r="I1950" i="1"/>
  <c r="W1949" i="1"/>
  <c r="M1949" i="1"/>
  <c r="L1949" i="1"/>
  <c r="K1949" i="1"/>
  <c r="J1949" i="1"/>
  <c r="I1949" i="1"/>
  <c r="W1948" i="1"/>
  <c r="M1948" i="1"/>
  <c r="L1948" i="1"/>
  <c r="K1948" i="1"/>
  <c r="J1948" i="1"/>
  <c r="I1948" i="1"/>
  <c r="W1947" i="1"/>
  <c r="M1947" i="1"/>
  <c r="L1947" i="1"/>
  <c r="K1947" i="1"/>
  <c r="J1947" i="1"/>
  <c r="I1947" i="1"/>
  <c r="W1946" i="1"/>
  <c r="M1946" i="1"/>
  <c r="L1946" i="1"/>
  <c r="K1946" i="1"/>
  <c r="J1946" i="1"/>
  <c r="I1946" i="1"/>
  <c r="W1945" i="1"/>
  <c r="M1945" i="1"/>
  <c r="L1945" i="1"/>
  <c r="K1945" i="1"/>
  <c r="J1945" i="1"/>
  <c r="I1945" i="1"/>
  <c r="M1944" i="1"/>
  <c r="L1944" i="1"/>
  <c r="K1944" i="1"/>
  <c r="J1944" i="1"/>
  <c r="I1944" i="1"/>
  <c r="W1943" i="1"/>
  <c r="M1943" i="1"/>
  <c r="L1943" i="1"/>
  <c r="K1943" i="1"/>
  <c r="J1943" i="1"/>
  <c r="I1943" i="1"/>
  <c r="W1942" i="1"/>
  <c r="M1942" i="1"/>
  <c r="L1942" i="1"/>
  <c r="K1942" i="1"/>
  <c r="J1942" i="1"/>
  <c r="I1942" i="1"/>
  <c r="U1941" i="1"/>
  <c r="W1941" i="1" s="1"/>
  <c r="M1941" i="1"/>
  <c r="L1941" i="1"/>
  <c r="K1941" i="1"/>
  <c r="J1941" i="1"/>
  <c r="I1941" i="1"/>
  <c r="W1940" i="1"/>
  <c r="M1940" i="1"/>
  <c r="L1940" i="1"/>
  <c r="K1940" i="1"/>
  <c r="J1940" i="1"/>
  <c r="I1940" i="1"/>
  <c r="W1939" i="1"/>
  <c r="M1939" i="1"/>
  <c r="L1939" i="1"/>
  <c r="K1939" i="1"/>
  <c r="J1939" i="1"/>
  <c r="I1939" i="1"/>
  <c r="W1938" i="1"/>
  <c r="M1938" i="1"/>
  <c r="L1938" i="1"/>
  <c r="K1938" i="1"/>
  <c r="J1938" i="1"/>
  <c r="I1938" i="1"/>
  <c r="U1937" i="1"/>
  <c r="W1937" i="1" s="1"/>
  <c r="M1937" i="1"/>
  <c r="L1937" i="1"/>
  <c r="K1937" i="1"/>
  <c r="J1937" i="1"/>
  <c r="I1937" i="1"/>
  <c r="U1936" i="1"/>
  <c r="W1936" i="1" s="1"/>
  <c r="M1936" i="1"/>
  <c r="L1936" i="1"/>
  <c r="K1936" i="1"/>
  <c r="J1936" i="1"/>
  <c r="I1936" i="1"/>
  <c r="U1935" i="1"/>
  <c r="W1935" i="1" s="1"/>
  <c r="M1935" i="1"/>
  <c r="L1935" i="1"/>
  <c r="K1935" i="1"/>
  <c r="J1935" i="1"/>
  <c r="I1935" i="1"/>
  <c r="U1934" i="1"/>
  <c r="W1934" i="1" s="1"/>
  <c r="M1934" i="1"/>
  <c r="L1934" i="1"/>
  <c r="K1934" i="1"/>
  <c r="J1934" i="1"/>
  <c r="I1934" i="1"/>
  <c r="U1933" i="1"/>
  <c r="W1933" i="1" s="1"/>
  <c r="M1933" i="1"/>
  <c r="L1933" i="1"/>
  <c r="K1933" i="1"/>
  <c r="J1933" i="1"/>
  <c r="I1933" i="1"/>
  <c r="W1932" i="1"/>
  <c r="M1932" i="1"/>
  <c r="L1932" i="1"/>
  <c r="K1932" i="1"/>
  <c r="J1932" i="1"/>
  <c r="I1932" i="1"/>
  <c r="W1931" i="1"/>
  <c r="M1931" i="1"/>
  <c r="L1931" i="1"/>
  <c r="K1931" i="1"/>
  <c r="J1931" i="1"/>
  <c r="I1931" i="1"/>
  <c r="W1930" i="1"/>
  <c r="M1930" i="1"/>
  <c r="L1930" i="1"/>
  <c r="K1930" i="1"/>
  <c r="J1930" i="1"/>
  <c r="I1930" i="1"/>
  <c r="U1929" i="1"/>
  <c r="W1929" i="1" s="1"/>
  <c r="M1929" i="1"/>
  <c r="L1929" i="1"/>
  <c r="K1929" i="1"/>
  <c r="J1929" i="1"/>
  <c r="I1929" i="1"/>
  <c r="W1928" i="1"/>
  <c r="M1928" i="1"/>
  <c r="L1928" i="1"/>
  <c r="K1928" i="1"/>
  <c r="J1928" i="1"/>
  <c r="I1928" i="1"/>
  <c r="W1927" i="1"/>
  <c r="M1927" i="1"/>
  <c r="L1927" i="1"/>
  <c r="K1927" i="1"/>
  <c r="J1927" i="1"/>
  <c r="I1927" i="1"/>
  <c r="U1926" i="1"/>
  <c r="W1926" i="1" s="1"/>
  <c r="M1926" i="1"/>
  <c r="L1926" i="1"/>
  <c r="K1926" i="1"/>
  <c r="J1926" i="1"/>
  <c r="I1926" i="1"/>
  <c r="W1925" i="1"/>
  <c r="M1925" i="1"/>
  <c r="L1925" i="1"/>
  <c r="K1925" i="1"/>
  <c r="J1925" i="1"/>
  <c r="I1925" i="1"/>
  <c r="U1924" i="1"/>
  <c r="W1924" i="1" s="1"/>
  <c r="M1924" i="1"/>
  <c r="L1924" i="1"/>
  <c r="K1924" i="1"/>
  <c r="J1924" i="1"/>
  <c r="I1924" i="1"/>
  <c r="W1923" i="1"/>
  <c r="M1923" i="1"/>
  <c r="L1923" i="1"/>
  <c r="K1923" i="1"/>
  <c r="J1923" i="1"/>
  <c r="I1923" i="1"/>
  <c r="U1922" i="1"/>
  <c r="W1922" i="1" s="1"/>
  <c r="M1922" i="1"/>
  <c r="L1922" i="1"/>
  <c r="K1922" i="1"/>
  <c r="J1922" i="1"/>
  <c r="I1922" i="1"/>
  <c r="M1921" i="1"/>
  <c r="L1921" i="1"/>
  <c r="K1921" i="1"/>
  <c r="J1921" i="1"/>
  <c r="I1921" i="1"/>
  <c r="W1920" i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W1917" i="1"/>
  <c r="M1917" i="1"/>
  <c r="L1917" i="1"/>
  <c r="K1917" i="1"/>
  <c r="J1917" i="1"/>
  <c r="I1917" i="1"/>
  <c r="U1916" i="1"/>
  <c r="W1916" i="1" s="1"/>
  <c r="M1916" i="1"/>
  <c r="L1916" i="1"/>
  <c r="K1916" i="1"/>
  <c r="J1916" i="1"/>
  <c r="I1916" i="1"/>
  <c r="W1915" i="1"/>
  <c r="M1915" i="1"/>
  <c r="L1915" i="1"/>
  <c r="K1915" i="1"/>
  <c r="J1915" i="1"/>
  <c r="I1915" i="1"/>
  <c r="M1914" i="1"/>
  <c r="L1914" i="1"/>
  <c r="K1914" i="1"/>
  <c r="J1914" i="1"/>
  <c r="I1914" i="1"/>
  <c r="M1913" i="1"/>
  <c r="L1913" i="1"/>
  <c r="K1913" i="1"/>
  <c r="J1913" i="1"/>
  <c r="I1913" i="1"/>
  <c r="U1912" i="1"/>
  <c r="W1912" i="1" s="1"/>
  <c r="M1912" i="1"/>
  <c r="L1912" i="1"/>
  <c r="K1912" i="1"/>
  <c r="J1912" i="1"/>
  <c r="I1912" i="1"/>
  <c r="U1911" i="1"/>
  <c r="W1911" i="1" s="1"/>
  <c r="M1911" i="1"/>
  <c r="L1911" i="1"/>
  <c r="K1911" i="1"/>
  <c r="J1911" i="1"/>
  <c r="I1911" i="1"/>
  <c r="U1910" i="1"/>
  <c r="W1910" i="1" s="1"/>
  <c r="M1910" i="1"/>
  <c r="L1910" i="1"/>
  <c r="K1910" i="1"/>
  <c r="J1910" i="1"/>
  <c r="I1910" i="1"/>
  <c r="U1909" i="1"/>
  <c r="W1909" i="1" s="1"/>
  <c r="M1909" i="1"/>
  <c r="L1909" i="1"/>
  <c r="K1909" i="1"/>
  <c r="J1909" i="1"/>
  <c r="I1909" i="1"/>
  <c r="U1908" i="1"/>
  <c r="W1908" i="1" s="1"/>
  <c r="M1908" i="1"/>
  <c r="L1908" i="1"/>
  <c r="K1908" i="1"/>
  <c r="J1908" i="1"/>
  <c r="I1908" i="1"/>
  <c r="U1907" i="1"/>
  <c r="W1907" i="1" s="1"/>
  <c r="M1907" i="1"/>
  <c r="L1907" i="1"/>
  <c r="K1907" i="1"/>
  <c r="J1907" i="1"/>
  <c r="I1907" i="1"/>
  <c r="W1906" i="1"/>
  <c r="M1906" i="1"/>
  <c r="L1906" i="1"/>
  <c r="K1906" i="1"/>
  <c r="J1906" i="1"/>
  <c r="I1906" i="1"/>
  <c r="W1905" i="1"/>
  <c r="M1905" i="1"/>
  <c r="L1905" i="1"/>
  <c r="K1905" i="1"/>
  <c r="J1905" i="1"/>
  <c r="I1905" i="1"/>
  <c r="W1904" i="1"/>
  <c r="M1904" i="1"/>
  <c r="L1904" i="1"/>
  <c r="K1904" i="1"/>
  <c r="J1904" i="1"/>
  <c r="I1904" i="1"/>
  <c r="W1903" i="1"/>
  <c r="M1903" i="1"/>
  <c r="L1903" i="1"/>
  <c r="K1903" i="1"/>
  <c r="J1903" i="1"/>
  <c r="I1903" i="1"/>
  <c r="W1902" i="1"/>
  <c r="M1902" i="1"/>
  <c r="L1902" i="1"/>
  <c r="K1902" i="1"/>
  <c r="J1902" i="1"/>
  <c r="I1902" i="1"/>
  <c r="W1901" i="1"/>
  <c r="M1901" i="1"/>
  <c r="L1901" i="1"/>
  <c r="K1901" i="1"/>
  <c r="J1901" i="1"/>
  <c r="I1901" i="1"/>
  <c r="W1900" i="1"/>
  <c r="M1900" i="1"/>
  <c r="L1900" i="1"/>
  <c r="K1900" i="1"/>
  <c r="J1900" i="1"/>
  <c r="I1900" i="1"/>
  <c r="U1899" i="1"/>
  <c r="W1899" i="1" s="1"/>
  <c r="M1899" i="1"/>
  <c r="L1899" i="1"/>
  <c r="K1899" i="1"/>
  <c r="J1899" i="1"/>
  <c r="I1899" i="1"/>
  <c r="U1898" i="1"/>
  <c r="W1898" i="1" s="1"/>
  <c r="M1898" i="1"/>
  <c r="L1898" i="1"/>
  <c r="K1898" i="1"/>
  <c r="J1898" i="1"/>
  <c r="I1898" i="1"/>
  <c r="M1897" i="1"/>
  <c r="L1897" i="1"/>
  <c r="K1897" i="1"/>
  <c r="J1897" i="1"/>
  <c r="I1897" i="1"/>
  <c r="U1896" i="1"/>
  <c r="W1896" i="1" s="1"/>
  <c r="M1896" i="1"/>
  <c r="L1896" i="1"/>
  <c r="K1896" i="1"/>
  <c r="J1896" i="1"/>
  <c r="I1896" i="1"/>
  <c r="W1895" i="1"/>
  <c r="M1895" i="1"/>
  <c r="L1895" i="1"/>
  <c r="K1895" i="1"/>
  <c r="J1895" i="1"/>
  <c r="I1895" i="1"/>
  <c r="U1894" i="1"/>
  <c r="W1894" i="1" s="1"/>
  <c r="M1894" i="1"/>
  <c r="L1894" i="1"/>
  <c r="K1894" i="1"/>
  <c r="J1894" i="1"/>
  <c r="I1894" i="1"/>
  <c r="U1893" i="1"/>
  <c r="W1893" i="1" s="1"/>
  <c r="M1893" i="1"/>
  <c r="L1893" i="1"/>
  <c r="K1893" i="1"/>
  <c r="J1893" i="1"/>
  <c r="I1893" i="1"/>
  <c r="U1892" i="1"/>
  <c r="W1892" i="1" s="1"/>
  <c r="M1892" i="1"/>
  <c r="L1892" i="1"/>
  <c r="K1892" i="1"/>
  <c r="J1892" i="1"/>
  <c r="I1892" i="1"/>
  <c r="W1891" i="1"/>
  <c r="M1891" i="1"/>
  <c r="L1891" i="1"/>
  <c r="K1891" i="1"/>
  <c r="J1891" i="1"/>
  <c r="I1891" i="1"/>
  <c r="W1890" i="1"/>
  <c r="M1890" i="1"/>
  <c r="L1890" i="1"/>
  <c r="K1890" i="1"/>
  <c r="J1890" i="1"/>
  <c r="I1890" i="1"/>
  <c r="U1889" i="1"/>
  <c r="W1889" i="1" s="1"/>
  <c r="M1889" i="1"/>
  <c r="L1889" i="1"/>
  <c r="K1889" i="1"/>
  <c r="J1889" i="1"/>
  <c r="I1889" i="1"/>
  <c r="W1888" i="1"/>
  <c r="M1888" i="1"/>
  <c r="L1888" i="1"/>
  <c r="K1888" i="1"/>
  <c r="J1888" i="1"/>
  <c r="I1888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W1884" i="1"/>
  <c r="M1884" i="1"/>
  <c r="L1884" i="1"/>
  <c r="K1884" i="1"/>
  <c r="J1884" i="1"/>
  <c r="I1884" i="1"/>
  <c r="W1883" i="1"/>
  <c r="M1883" i="1"/>
  <c r="L1883" i="1"/>
  <c r="K1883" i="1"/>
  <c r="J1883" i="1"/>
  <c r="I1883" i="1"/>
  <c r="W1882" i="1"/>
  <c r="M1882" i="1"/>
  <c r="L1882" i="1"/>
  <c r="K1882" i="1"/>
  <c r="J1882" i="1"/>
  <c r="I1882" i="1"/>
  <c r="W1881" i="1"/>
  <c r="M1881" i="1"/>
  <c r="L1881" i="1"/>
  <c r="K1881" i="1"/>
  <c r="J1881" i="1"/>
  <c r="I1881" i="1"/>
  <c r="U1880" i="1"/>
  <c r="W1880" i="1" s="1"/>
  <c r="K1880" i="1"/>
  <c r="J1880" i="1"/>
  <c r="Y1880" i="1" s="1"/>
  <c r="I1880" i="1"/>
  <c r="X1880" i="1" s="1"/>
  <c r="W1879" i="1"/>
  <c r="K1879" i="1"/>
  <c r="J1879" i="1"/>
  <c r="Y1879" i="1" s="1"/>
  <c r="I1879" i="1"/>
  <c r="X1879" i="1" s="1"/>
  <c r="U1878" i="1"/>
  <c r="W1878" i="1" s="1"/>
  <c r="K1878" i="1"/>
  <c r="J1878" i="1"/>
  <c r="Y1878" i="1" s="1"/>
  <c r="I1878" i="1"/>
  <c r="H1878" i="1" s="1"/>
  <c r="H1939" i="1" l="1"/>
  <c r="X1943" i="1"/>
  <c r="Z1943" i="1" s="1"/>
  <c r="Y1945" i="1"/>
  <c r="Y1949" i="1"/>
  <c r="Y1885" i="1"/>
  <c r="X1932" i="1"/>
  <c r="Z1932" i="1" s="1"/>
  <c r="H1936" i="1"/>
  <c r="Y1948" i="1"/>
  <c r="Y1952" i="1"/>
  <c r="X1965" i="1"/>
  <c r="X1977" i="1"/>
  <c r="X1971" i="1"/>
  <c r="X1983" i="1"/>
  <c r="Y1933" i="1"/>
  <c r="Y1935" i="1"/>
  <c r="Y1937" i="1"/>
  <c r="Y1939" i="1"/>
  <c r="Y1941" i="1"/>
  <c r="X1969" i="1"/>
  <c r="X1981" i="1"/>
  <c r="Y1928" i="1"/>
  <c r="H1899" i="1"/>
  <c r="H1903" i="1"/>
  <c r="H1909" i="1"/>
  <c r="O1893" i="1"/>
  <c r="H1895" i="1"/>
  <c r="X1897" i="1"/>
  <c r="Y1899" i="1"/>
  <c r="Y1903" i="1"/>
  <c r="Y1907" i="1"/>
  <c r="X1958" i="1"/>
  <c r="Z1958" i="1" s="1"/>
  <c r="X1967" i="1"/>
  <c r="H1926" i="1"/>
  <c r="O1927" i="1"/>
  <c r="X1927" i="1"/>
  <c r="Z1927" i="1" s="1"/>
  <c r="X1979" i="1"/>
  <c r="Y1946" i="1"/>
  <c r="H1914" i="1"/>
  <c r="U1914" i="1" s="1"/>
  <c r="W1914" i="1" s="1"/>
  <c r="Y1918" i="1"/>
  <c r="Y1920" i="1"/>
  <c r="H1896" i="1"/>
  <c r="Y1891" i="1"/>
  <c r="Y1893" i="1"/>
  <c r="Y1897" i="1"/>
  <c r="H1959" i="1"/>
  <c r="U1959" i="1" s="1"/>
  <c r="W1959" i="1" s="1"/>
  <c r="Y1961" i="1"/>
  <c r="H1957" i="1"/>
  <c r="U1957" i="1" s="1"/>
  <c r="W1957" i="1" s="1"/>
  <c r="H1953" i="1"/>
  <c r="X1926" i="1"/>
  <c r="Z1926" i="1" s="1"/>
  <c r="X1960" i="1"/>
  <c r="Z1960" i="1" s="1"/>
  <c r="O1881" i="1"/>
  <c r="X1898" i="1"/>
  <c r="Z1898" i="1" s="1"/>
  <c r="X1902" i="1"/>
  <c r="Z1902" i="1" s="1"/>
  <c r="H1906" i="1"/>
  <c r="H1912" i="1"/>
  <c r="X1928" i="1"/>
  <c r="Z1928" i="1" s="1"/>
  <c r="H1932" i="1"/>
  <c r="X1948" i="1"/>
  <c r="Z1948" i="1" s="1"/>
  <c r="H1950" i="1"/>
  <c r="H1954" i="1"/>
  <c r="Y1958" i="1"/>
  <c r="X1882" i="1"/>
  <c r="Z1882" i="1" s="1"/>
  <c r="H1884" i="1"/>
  <c r="H1886" i="1"/>
  <c r="Y1932" i="1"/>
  <c r="Y1944" i="1"/>
  <c r="X1963" i="1"/>
  <c r="Z1963" i="1" s="1"/>
  <c r="X1923" i="1"/>
  <c r="Z1923" i="1" s="1"/>
  <c r="X1975" i="1"/>
  <c r="Y1882" i="1"/>
  <c r="X1925" i="1"/>
  <c r="Z1925" i="1" s="1"/>
  <c r="H1915" i="1"/>
  <c r="H1917" i="1"/>
  <c r="X1921" i="1"/>
  <c r="Y1923" i="1"/>
  <c r="Y1925" i="1"/>
  <c r="O1941" i="1"/>
  <c r="O1922" i="1"/>
  <c r="Y1951" i="1"/>
  <c r="Y1957" i="1"/>
  <c r="X1922" i="1"/>
  <c r="Z1922" i="1" s="1"/>
  <c r="H1893" i="1"/>
  <c r="H1905" i="1"/>
  <c r="O1940" i="1"/>
  <c r="X1946" i="1"/>
  <c r="Z1946" i="1" s="1"/>
  <c r="Y1909" i="1"/>
  <c r="H1911" i="1"/>
  <c r="Y1921" i="1"/>
  <c r="Y1936" i="1"/>
  <c r="H1882" i="1"/>
  <c r="O1890" i="1"/>
  <c r="Y1929" i="1"/>
  <c r="Y1931" i="1"/>
  <c r="H1933" i="1"/>
  <c r="X1945" i="1"/>
  <c r="Z1945" i="1" s="1"/>
  <c r="X1951" i="1"/>
  <c r="Z1951" i="1" s="1"/>
  <c r="O1968" i="1"/>
  <c r="O1980" i="1"/>
  <c r="O1944" i="1"/>
  <c r="X1957" i="1"/>
  <c r="O1966" i="1"/>
  <c r="O1978" i="1"/>
  <c r="Y1924" i="1"/>
  <c r="O1948" i="1"/>
  <c r="O1956" i="1"/>
  <c r="H1962" i="1"/>
  <c r="U1962" i="1" s="1"/>
  <c r="W1962" i="1" s="1"/>
  <c r="O1964" i="1"/>
  <c r="O1976" i="1"/>
  <c r="Y1884" i="1"/>
  <c r="O1947" i="1"/>
  <c r="Y1962" i="1"/>
  <c r="H1888" i="1"/>
  <c r="O1894" i="1"/>
  <c r="X1895" i="1"/>
  <c r="Z1895" i="1" s="1"/>
  <c r="X1950" i="1"/>
  <c r="Z1950" i="1" s="1"/>
  <c r="Y1960" i="1"/>
  <c r="O1974" i="1"/>
  <c r="O1900" i="1"/>
  <c r="O1921" i="1"/>
  <c r="O1928" i="1"/>
  <c r="O1945" i="1"/>
  <c r="H1947" i="1"/>
  <c r="X1881" i="1"/>
  <c r="Z1881" i="1" s="1"/>
  <c r="Y1896" i="1"/>
  <c r="Y1900" i="1"/>
  <c r="Y1902" i="1"/>
  <c r="Y1934" i="1"/>
  <c r="Y1947" i="1"/>
  <c r="X1961" i="1"/>
  <c r="O1972" i="1"/>
  <c r="O1984" i="1"/>
  <c r="H1889" i="1"/>
  <c r="O1898" i="1"/>
  <c r="O1906" i="1"/>
  <c r="H1922" i="1"/>
  <c r="H1927" i="1"/>
  <c r="O1957" i="1"/>
  <c r="X1973" i="1"/>
  <c r="H1883" i="1"/>
  <c r="H1885" i="1"/>
  <c r="X1887" i="1"/>
  <c r="O1891" i="1"/>
  <c r="H1910" i="1"/>
  <c r="X1916" i="1"/>
  <c r="Z1916" i="1" s="1"/>
  <c r="O1920" i="1"/>
  <c r="Y1922" i="1"/>
  <c r="H1929" i="1"/>
  <c r="H1931" i="1"/>
  <c r="X1944" i="1"/>
  <c r="H1948" i="1"/>
  <c r="Y1959" i="1"/>
  <c r="O1970" i="1"/>
  <c r="O1982" i="1"/>
  <c r="O1885" i="1"/>
  <c r="Y1887" i="1"/>
  <c r="Y1889" i="1"/>
  <c r="Y1894" i="1"/>
  <c r="H1902" i="1"/>
  <c r="Y1905" i="1"/>
  <c r="H1907" i="1"/>
  <c r="Y1912" i="1"/>
  <c r="Y1914" i="1"/>
  <c r="Y1916" i="1"/>
  <c r="H1918" i="1"/>
  <c r="H1934" i="1"/>
  <c r="X1939" i="1"/>
  <c r="Z1939" i="1" s="1"/>
  <c r="H1946" i="1"/>
  <c r="H1949" i="1"/>
  <c r="Y1954" i="1"/>
  <c r="H1956" i="1"/>
  <c r="Y1963" i="1"/>
  <c r="Y1965" i="1"/>
  <c r="Y1967" i="1"/>
  <c r="Y1969" i="1"/>
  <c r="Y1971" i="1"/>
  <c r="Y1973" i="1"/>
  <c r="Y1975" i="1"/>
  <c r="Y1977" i="1"/>
  <c r="Y1979" i="1"/>
  <c r="Y1981" i="1"/>
  <c r="Y1983" i="1"/>
  <c r="Z1880" i="1"/>
  <c r="O1926" i="1"/>
  <c r="H1928" i="1"/>
  <c r="O1943" i="1"/>
  <c r="X1947" i="1"/>
  <c r="Z1947" i="1" s="1"/>
  <c r="H1951" i="1"/>
  <c r="O1897" i="1"/>
  <c r="O1889" i="1"/>
  <c r="O1923" i="1"/>
  <c r="H1943" i="1"/>
  <c r="O1954" i="1"/>
  <c r="O1965" i="1"/>
  <c r="O1967" i="1"/>
  <c r="O1969" i="1"/>
  <c r="O1971" i="1"/>
  <c r="O1973" i="1"/>
  <c r="O1975" i="1"/>
  <c r="O1977" i="1"/>
  <c r="O1979" i="1"/>
  <c r="O1981" i="1"/>
  <c r="O1983" i="1"/>
  <c r="O1878" i="1"/>
  <c r="H1881" i="1"/>
  <c r="Y1886" i="1"/>
  <c r="X1888" i="1"/>
  <c r="Z1888" i="1" s="1"/>
  <c r="H1898" i="1"/>
  <c r="H1904" i="1"/>
  <c r="Y1911" i="1"/>
  <c r="Y1915" i="1"/>
  <c r="O1918" i="1"/>
  <c r="H1938" i="1"/>
  <c r="X1953" i="1"/>
  <c r="Z1953" i="1" s="1"/>
  <c r="X1962" i="1"/>
  <c r="X1964" i="1"/>
  <c r="X1966" i="1"/>
  <c r="X1968" i="1"/>
  <c r="X1970" i="1"/>
  <c r="X1972" i="1"/>
  <c r="X1974" i="1"/>
  <c r="X1976" i="1"/>
  <c r="X1978" i="1"/>
  <c r="X1980" i="1"/>
  <c r="X1982" i="1"/>
  <c r="X1984" i="1"/>
  <c r="O1880" i="1"/>
  <c r="O1879" i="1"/>
  <c r="Y1881" i="1"/>
  <c r="Y1888" i="1"/>
  <c r="H1890" i="1"/>
  <c r="Y1898" i="1"/>
  <c r="X1901" i="1"/>
  <c r="Z1901" i="1" s="1"/>
  <c r="O1902" i="1"/>
  <c r="Y1904" i="1"/>
  <c r="X1906" i="1"/>
  <c r="Z1906" i="1" s="1"/>
  <c r="H1913" i="1"/>
  <c r="U1913" i="1" s="1"/>
  <c r="W1913" i="1" s="1"/>
  <c r="X1917" i="1"/>
  <c r="Z1917" i="1" s="1"/>
  <c r="Y1938" i="1"/>
  <c r="H1940" i="1"/>
  <c r="Y1953" i="1"/>
  <c r="O1955" i="1"/>
  <c r="X1956" i="1"/>
  <c r="Z1956" i="1" s="1"/>
  <c r="Y1964" i="1"/>
  <c r="Y1966" i="1"/>
  <c r="Y1968" i="1"/>
  <c r="Y1970" i="1"/>
  <c r="Y1972" i="1"/>
  <c r="Y1974" i="1"/>
  <c r="Y1976" i="1"/>
  <c r="Y1978" i="1"/>
  <c r="Y1980" i="1"/>
  <c r="Y1982" i="1"/>
  <c r="Y1984" i="1"/>
  <c r="Y1890" i="1"/>
  <c r="O1892" i="1"/>
  <c r="O1895" i="1"/>
  <c r="O1896" i="1"/>
  <c r="O1899" i="1"/>
  <c r="Y1901" i="1"/>
  <c r="Y1906" i="1"/>
  <c r="H1908" i="1"/>
  <c r="Y1913" i="1"/>
  <c r="Y1917" i="1"/>
  <c r="O1919" i="1"/>
  <c r="X1920" i="1"/>
  <c r="Z1920" i="1" s="1"/>
  <c r="X1924" i="1"/>
  <c r="Z1924" i="1" s="1"/>
  <c r="Y1927" i="1"/>
  <c r="H1930" i="1"/>
  <c r="X1931" i="1"/>
  <c r="Z1931" i="1" s="1"/>
  <c r="Y1940" i="1"/>
  <c r="O1942" i="1"/>
  <c r="Y1955" i="1"/>
  <c r="O1958" i="1"/>
  <c r="H1960" i="1"/>
  <c r="Y1892" i="1"/>
  <c r="Y1908" i="1"/>
  <c r="Y1919" i="1"/>
  <c r="H1921" i="1"/>
  <c r="U1921" i="1" s="1"/>
  <c r="W1921" i="1" s="1"/>
  <c r="Y1930" i="1"/>
  <c r="H1935" i="1"/>
  <c r="Y1942" i="1"/>
  <c r="H1944" i="1"/>
  <c r="U1944" i="1" s="1"/>
  <c r="W1944" i="1" s="1"/>
  <c r="Y1950" i="1"/>
  <c r="Y1895" i="1"/>
  <c r="Z1879" i="1"/>
  <c r="X1896" i="1"/>
  <c r="Z1896" i="1" s="1"/>
  <c r="X1899" i="1"/>
  <c r="Z1899" i="1" s="1"/>
  <c r="Y1883" i="1"/>
  <c r="X1885" i="1"/>
  <c r="Z1885" i="1" s="1"/>
  <c r="H1887" i="1"/>
  <c r="U1887" i="1" s="1"/>
  <c r="W1887" i="1" s="1"/>
  <c r="H1894" i="1"/>
  <c r="H1897" i="1"/>
  <c r="U1897" i="1" s="1"/>
  <c r="W1897" i="1" s="1"/>
  <c r="X1900" i="1"/>
  <c r="Z1900" i="1" s="1"/>
  <c r="X1903" i="1"/>
  <c r="Z1903" i="1" s="1"/>
  <c r="Y1910" i="1"/>
  <c r="H1916" i="1"/>
  <c r="Y1926" i="1"/>
  <c r="H1937" i="1"/>
  <c r="H1952" i="1"/>
  <c r="X1959" i="1"/>
  <c r="O1887" i="1"/>
  <c r="O1888" i="1"/>
  <c r="X1891" i="1"/>
  <c r="Z1891" i="1" s="1"/>
  <c r="X1892" i="1"/>
  <c r="Z1892" i="1" s="1"/>
  <c r="X1893" i="1"/>
  <c r="Z1893" i="1" s="1"/>
  <c r="X1894" i="1"/>
  <c r="Z1894" i="1" s="1"/>
  <c r="O1916" i="1"/>
  <c r="O1917" i="1"/>
  <c r="X1919" i="1"/>
  <c r="Z1919" i="1" s="1"/>
  <c r="O1939" i="1"/>
  <c r="X1942" i="1"/>
  <c r="Z1942" i="1" s="1"/>
  <c r="Y1943" i="1"/>
  <c r="O1953" i="1"/>
  <c r="X1955" i="1"/>
  <c r="Z1955" i="1" s="1"/>
  <c r="Y1956" i="1"/>
  <c r="H1964" i="1"/>
  <c r="U1964" i="1" s="1"/>
  <c r="W1964" i="1" s="1"/>
  <c r="H1965" i="1"/>
  <c r="U1965" i="1" s="1"/>
  <c r="W1965" i="1" s="1"/>
  <c r="H1966" i="1"/>
  <c r="U1966" i="1" s="1"/>
  <c r="W1966" i="1" s="1"/>
  <c r="H1967" i="1"/>
  <c r="U1967" i="1" s="1"/>
  <c r="W1967" i="1" s="1"/>
  <c r="H1968" i="1"/>
  <c r="U1968" i="1" s="1"/>
  <c r="W1968" i="1" s="1"/>
  <c r="H1969" i="1"/>
  <c r="U1969" i="1" s="1"/>
  <c r="W1969" i="1" s="1"/>
  <c r="H1970" i="1"/>
  <c r="U1970" i="1" s="1"/>
  <c r="W1970" i="1" s="1"/>
  <c r="H1971" i="1"/>
  <c r="U1971" i="1" s="1"/>
  <c r="W1971" i="1" s="1"/>
  <c r="H1972" i="1"/>
  <c r="U1972" i="1" s="1"/>
  <c r="W1972" i="1" s="1"/>
  <c r="H1973" i="1"/>
  <c r="U1973" i="1" s="1"/>
  <c r="W1973" i="1" s="1"/>
  <c r="H1974" i="1"/>
  <c r="U1974" i="1" s="1"/>
  <c r="W1974" i="1" s="1"/>
  <c r="H1975" i="1"/>
  <c r="U1975" i="1" s="1"/>
  <c r="W1975" i="1" s="1"/>
  <c r="H1976" i="1"/>
  <c r="U1976" i="1" s="1"/>
  <c r="W1976" i="1" s="1"/>
  <c r="H1977" i="1"/>
  <c r="U1977" i="1" s="1"/>
  <c r="W1977" i="1" s="1"/>
  <c r="H1978" i="1"/>
  <c r="U1978" i="1" s="1"/>
  <c r="W1978" i="1" s="1"/>
  <c r="H1979" i="1"/>
  <c r="U1979" i="1" s="1"/>
  <c r="W1979" i="1" s="1"/>
  <c r="H1980" i="1"/>
  <c r="U1980" i="1" s="1"/>
  <c r="W1980" i="1" s="1"/>
  <c r="H1981" i="1"/>
  <c r="U1981" i="1" s="1"/>
  <c r="W1981" i="1" s="1"/>
  <c r="Z1981" i="1" s="1"/>
  <c r="H1982" i="1"/>
  <c r="U1982" i="1" s="1"/>
  <c r="W1982" i="1" s="1"/>
  <c r="H1983" i="1"/>
  <c r="U1983" i="1" s="1"/>
  <c r="W1983" i="1" s="1"/>
  <c r="Z1983" i="1" s="1"/>
  <c r="H1984" i="1"/>
  <c r="U1984" i="1" s="1"/>
  <c r="W1984" i="1" s="1"/>
  <c r="O1886" i="1"/>
  <c r="X1890" i="1"/>
  <c r="Z1890" i="1" s="1"/>
  <c r="H1901" i="1"/>
  <c r="O1907" i="1"/>
  <c r="O1908" i="1"/>
  <c r="O1909" i="1"/>
  <c r="O1910" i="1"/>
  <c r="O1911" i="1"/>
  <c r="O1912" i="1"/>
  <c r="O1913" i="1"/>
  <c r="O1914" i="1"/>
  <c r="O1915" i="1"/>
  <c r="X1918" i="1"/>
  <c r="Z1918" i="1" s="1"/>
  <c r="H1924" i="1"/>
  <c r="H1925" i="1"/>
  <c r="O1933" i="1"/>
  <c r="O1934" i="1"/>
  <c r="O1935" i="1"/>
  <c r="O1936" i="1"/>
  <c r="O1937" i="1"/>
  <c r="O1938" i="1"/>
  <c r="X1940" i="1"/>
  <c r="Z1940" i="1" s="1"/>
  <c r="X1941" i="1"/>
  <c r="Z1941" i="1" s="1"/>
  <c r="O1952" i="1"/>
  <c r="X1954" i="1"/>
  <c r="Z1954" i="1" s="1"/>
  <c r="H1961" i="1"/>
  <c r="U1961" i="1" s="1"/>
  <c r="W1961" i="1" s="1"/>
  <c r="H1963" i="1"/>
  <c r="X1878" i="1"/>
  <c r="Z1878" i="1" s="1"/>
  <c r="H1880" i="1"/>
  <c r="X1889" i="1"/>
  <c r="Z1889" i="1" s="1"/>
  <c r="H1900" i="1"/>
  <c r="H1923" i="1"/>
  <c r="O1932" i="1"/>
  <c r="H1945" i="1"/>
  <c r="O1951" i="1"/>
  <c r="H1958" i="1"/>
  <c r="O1884" i="1"/>
  <c r="X1886" i="1"/>
  <c r="Z1886" i="1" s="1"/>
  <c r="H1892" i="1"/>
  <c r="O1905" i="1"/>
  <c r="X1915" i="1"/>
  <c r="Z1915" i="1" s="1"/>
  <c r="H1920" i="1"/>
  <c r="O1931" i="1"/>
  <c r="X1938" i="1"/>
  <c r="Z1938" i="1" s="1"/>
  <c r="O1950" i="1"/>
  <c r="X1952" i="1"/>
  <c r="Z1952" i="1" s="1"/>
  <c r="O1883" i="1"/>
  <c r="H1891" i="1"/>
  <c r="O1904" i="1"/>
  <c r="X1907" i="1"/>
  <c r="Z1907" i="1" s="1"/>
  <c r="X1908" i="1"/>
  <c r="Z1908" i="1" s="1"/>
  <c r="X1909" i="1"/>
  <c r="Z1909" i="1" s="1"/>
  <c r="X1910" i="1"/>
  <c r="Z1910" i="1" s="1"/>
  <c r="X1911" i="1"/>
  <c r="Z1911" i="1" s="1"/>
  <c r="X1912" i="1"/>
  <c r="Z1912" i="1" s="1"/>
  <c r="X1913" i="1"/>
  <c r="X1914" i="1"/>
  <c r="H1919" i="1"/>
  <c r="O1929" i="1"/>
  <c r="O1930" i="1"/>
  <c r="X1933" i="1"/>
  <c r="Z1933" i="1" s="1"/>
  <c r="X1934" i="1"/>
  <c r="Z1934" i="1" s="1"/>
  <c r="X1935" i="1"/>
  <c r="Z1935" i="1" s="1"/>
  <c r="X1936" i="1"/>
  <c r="Z1936" i="1" s="1"/>
  <c r="X1937" i="1"/>
  <c r="Z1937" i="1" s="1"/>
  <c r="H1941" i="1"/>
  <c r="H1942" i="1"/>
  <c r="O1949" i="1"/>
  <c r="H1955" i="1"/>
  <c r="H1879" i="1"/>
  <c r="O1882" i="1"/>
  <c r="X1884" i="1"/>
  <c r="Z1884" i="1" s="1"/>
  <c r="O1903" i="1"/>
  <c r="X1905" i="1"/>
  <c r="Z1905" i="1" s="1"/>
  <c r="X1904" i="1"/>
  <c r="Z1904" i="1" s="1"/>
  <c r="X1930" i="1"/>
  <c r="Z1930" i="1" s="1"/>
  <c r="X1949" i="1"/>
  <c r="Z1949" i="1" s="1"/>
  <c r="X1883" i="1"/>
  <c r="Z1883" i="1" s="1"/>
  <c r="O1901" i="1"/>
  <c r="O1924" i="1"/>
  <c r="O1925" i="1"/>
  <c r="X1929" i="1"/>
  <c r="Z1929" i="1" s="1"/>
  <c r="O1946" i="1"/>
  <c r="O1959" i="1"/>
  <c r="O1960" i="1"/>
  <c r="O1961" i="1"/>
  <c r="O1962" i="1"/>
  <c r="O1963" i="1"/>
  <c r="M2093" i="1"/>
  <c r="L2093" i="1"/>
  <c r="K2093" i="1"/>
  <c r="J2093" i="1"/>
  <c r="I2093" i="1"/>
  <c r="M2092" i="1"/>
  <c r="L2092" i="1"/>
  <c r="K2092" i="1"/>
  <c r="J2092" i="1"/>
  <c r="I2092" i="1"/>
  <c r="M2091" i="1"/>
  <c r="L2091" i="1"/>
  <c r="K2091" i="1"/>
  <c r="J2091" i="1"/>
  <c r="I2091" i="1"/>
  <c r="M2090" i="1"/>
  <c r="L2090" i="1"/>
  <c r="K2090" i="1"/>
  <c r="J2090" i="1"/>
  <c r="I2090" i="1"/>
  <c r="M2089" i="1"/>
  <c r="L2089" i="1"/>
  <c r="K2089" i="1"/>
  <c r="J2089" i="1"/>
  <c r="I2089" i="1"/>
  <c r="M2088" i="1"/>
  <c r="L2088" i="1"/>
  <c r="K2088" i="1"/>
  <c r="J2088" i="1"/>
  <c r="I2088" i="1"/>
  <c r="M2087" i="1"/>
  <c r="L2087" i="1"/>
  <c r="K2087" i="1"/>
  <c r="J2087" i="1"/>
  <c r="I2087" i="1"/>
  <c r="M2086" i="1"/>
  <c r="L2086" i="1"/>
  <c r="K2086" i="1"/>
  <c r="J2086" i="1"/>
  <c r="I2086" i="1"/>
  <c r="M2085" i="1"/>
  <c r="L2085" i="1"/>
  <c r="K2085" i="1"/>
  <c r="J2085" i="1"/>
  <c r="I2085" i="1"/>
  <c r="M2084" i="1"/>
  <c r="L2084" i="1"/>
  <c r="K2084" i="1"/>
  <c r="J2084" i="1"/>
  <c r="I2084" i="1"/>
  <c r="M2083" i="1"/>
  <c r="L2083" i="1"/>
  <c r="K2083" i="1"/>
  <c r="J2083" i="1"/>
  <c r="I2083" i="1"/>
  <c r="M2082" i="1"/>
  <c r="L2082" i="1"/>
  <c r="K2082" i="1"/>
  <c r="J2082" i="1"/>
  <c r="I2082" i="1"/>
  <c r="M2081" i="1"/>
  <c r="L2081" i="1"/>
  <c r="K2081" i="1"/>
  <c r="J2081" i="1"/>
  <c r="I2081" i="1"/>
  <c r="M2080" i="1"/>
  <c r="L2080" i="1"/>
  <c r="K2080" i="1"/>
  <c r="J2080" i="1"/>
  <c r="I2080" i="1"/>
  <c r="M2079" i="1"/>
  <c r="L2079" i="1"/>
  <c r="K2079" i="1"/>
  <c r="J2079" i="1"/>
  <c r="I2079" i="1"/>
  <c r="M2078" i="1"/>
  <c r="L2078" i="1"/>
  <c r="K2078" i="1"/>
  <c r="J2078" i="1"/>
  <c r="I2078" i="1"/>
  <c r="M2077" i="1"/>
  <c r="L2077" i="1"/>
  <c r="K2077" i="1"/>
  <c r="J2077" i="1"/>
  <c r="I2077" i="1"/>
  <c r="M2076" i="1"/>
  <c r="L2076" i="1"/>
  <c r="K2076" i="1"/>
  <c r="J2076" i="1"/>
  <c r="I2076" i="1"/>
  <c r="M2075" i="1"/>
  <c r="L2075" i="1"/>
  <c r="K2075" i="1"/>
  <c r="J2075" i="1"/>
  <c r="I2075" i="1"/>
  <c r="M2074" i="1"/>
  <c r="L2074" i="1"/>
  <c r="K2074" i="1"/>
  <c r="J2074" i="1"/>
  <c r="I2074" i="1"/>
  <c r="M2073" i="1"/>
  <c r="L2073" i="1"/>
  <c r="K2073" i="1"/>
  <c r="J2073" i="1"/>
  <c r="I2073" i="1"/>
  <c r="W2072" i="1"/>
  <c r="M2072" i="1"/>
  <c r="L2072" i="1"/>
  <c r="K2072" i="1"/>
  <c r="J2072" i="1"/>
  <c r="I2072" i="1"/>
  <c r="M2071" i="1"/>
  <c r="L2071" i="1"/>
  <c r="K2071" i="1"/>
  <c r="J2071" i="1"/>
  <c r="I2071" i="1"/>
  <c r="M2070" i="1"/>
  <c r="L2070" i="1"/>
  <c r="K2070" i="1"/>
  <c r="J2070" i="1"/>
  <c r="I2070" i="1"/>
  <c r="U2069" i="1"/>
  <c r="W2069" i="1" s="1"/>
  <c r="M2069" i="1"/>
  <c r="L2069" i="1"/>
  <c r="K2069" i="1"/>
  <c r="J2069" i="1"/>
  <c r="I2069" i="1"/>
  <c r="M2068" i="1"/>
  <c r="L2068" i="1"/>
  <c r="K2068" i="1"/>
  <c r="J2068" i="1"/>
  <c r="I2068" i="1"/>
  <c r="W2067" i="1"/>
  <c r="M2067" i="1"/>
  <c r="L2067" i="1"/>
  <c r="K2067" i="1"/>
  <c r="J2067" i="1"/>
  <c r="I2067" i="1"/>
  <c r="M2066" i="1"/>
  <c r="L2066" i="1"/>
  <c r="K2066" i="1"/>
  <c r="J2066" i="1"/>
  <c r="I2066" i="1"/>
  <c r="W2065" i="1"/>
  <c r="M2065" i="1"/>
  <c r="L2065" i="1"/>
  <c r="K2065" i="1"/>
  <c r="J2065" i="1"/>
  <c r="I2065" i="1"/>
  <c r="W2064" i="1"/>
  <c r="M2064" i="1"/>
  <c r="L2064" i="1"/>
  <c r="K2064" i="1"/>
  <c r="J2064" i="1"/>
  <c r="I2064" i="1"/>
  <c r="W2063" i="1"/>
  <c r="M2063" i="1"/>
  <c r="L2063" i="1"/>
  <c r="K2063" i="1"/>
  <c r="J2063" i="1"/>
  <c r="I2063" i="1"/>
  <c r="W2062" i="1"/>
  <c r="M2062" i="1"/>
  <c r="L2062" i="1"/>
  <c r="K2062" i="1"/>
  <c r="J2062" i="1"/>
  <c r="I2062" i="1"/>
  <c r="W2061" i="1"/>
  <c r="M2061" i="1"/>
  <c r="L2061" i="1"/>
  <c r="K2061" i="1"/>
  <c r="J2061" i="1"/>
  <c r="I2061" i="1"/>
  <c r="W2060" i="1"/>
  <c r="M2060" i="1"/>
  <c r="L2060" i="1"/>
  <c r="K2060" i="1"/>
  <c r="J2060" i="1"/>
  <c r="I2060" i="1"/>
  <c r="W2059" i="1"/>
  <c r="M2059" i="1"/>
  <c r="L2059" i="1"/>
  <c r="K2059" i="1"/>
  <c r="J2059" i="1"/>
  <c r="I2059" i="1"/>
  <c r="W2058" i="1"/>
  <c r="M2058" i="1"/>
  <c r="L2058" i="1"/>
  <c r="K2058" i="1"/>
  <c r="J2058" i="1"/>
  <c r="I2058" i="1"/>
  <c r="W2057" i="1"/>
  <c r="M2057" i="1"/>
  <c r="L2057" i="1"/>
  <c r="K2057" i="1"/>
  <c r="J2057" i="1"/>
  <c r="I2057" i="1"/>
  <c r="W2056" i="1"/>
  <c r="M2056" i="1"/>
  <c r="L2056" i="1"/>
  <c r="K2056" i="1"/>
  <c r="J2056" i="1"/>
  <c r="I2056" i="1"/>
  <c r="W2055" i="1"/>
  <c r="M2055" i="1"/>
  <c r="L2055" i="1"/>
  <c r="K2055" i="1"/>
  <c r="J2055" i="1"/>
  <c r="I2055" i="1"/>
  <c r="W2054" i="1"/>
  <c r="M2054" i="1"/>
  <c r="L2054" i="1"/>
  <c r="K2054" i="1"/>
  <c r="J2054" i="1"/>
  <c r="I2054" i="1"/>
  <c r="M2053" i="1"/>
  <c r="L2053" i="1"/>
  <c r="K2053" i="1"/>
  <c r="J2053" i="1"/>
  <c r="I2053" i="1"/>
  <c r="W2052" i="1"/>
  <c r="M2052" i="1"/>
  <c r="L2052" i="1"/>
  <c r="K2052" i="1"/>
  <c r="J2052" i="1"/>
  <c r="I2052" i="1"/>
  <c r="W2051" i="1"/>
  <c r="M2051" i="1"/>
  <c r="L2051" i="1"/>
  <c r="K2051" i="1"/>
  <c r="J2051" i="1"/>
  <c r="I2051" i="1"/>
  <c r="U2050" i="1"/>
  <c r="W2050" i="1" s="1"/>
  <c r="M2050" i="1"/>
  <c r="L2050" i="1"/>
  <c r="K2050" i="1"/>
  <c r="J2050" i="1"/>
  <c r="I2050" i="1"/>
  <c r="W2049" i="1"/>
  <c r="M2049" i="1"/>
  <c r="L2049" i="1"/>
  <c r="K2049" i="1"/>
  <c r="J2049" i="1"/>
  <c r="I2049" i="1"/>
  <c r="W2048" i="1"/>
  <c r="M2048" i="1"/>
  <c r="L2048" i="1"/>
  <c r="K2048" i="1"/>
  <c r="J2048" i="1"/>
  <c r="I2048" i="1"/>
  <c r="W2047" i="1"/>
  <c r="M2047" i="1"/>
  <c r="L2047" i="1"/>
  <c r="K2047" i="1"/>
  <c r="J2047" i="1"/>
  <c r="I2047" i="1"/>
  <c r="U2046" i="1"/>
  <c r="W2046" i="1" s="1"/>
  <c r="M2046" i="1"/>
  <c r="L2046" i="1"/>
  <c r="K2046" i="1"/>
  <c r="J2046" i="1"/>
  <c r="I2046" i="1"/>
  <c r="U2045" i="1"/>
  <c r="W2045" i="1" s="1"/>
  <c r="M2045" i="1"/>
  <c r="L2045" i="1"/>
  <c r="K2045" i="1"/>
  <c r="J2045" i="1"/>
  <c r="I2045" i="1"/>
  <c r="U2044" i="1"/>
  <c r="W2044" i="1" s="1"/>
  <c r="M2044" i="1"/>
  <c r="L2044" i="1"/>
  <c r="K2044" i="1"/>
  <c r="J2044" i="1"/>
  <c r="I2044" i="1"/>
  <c r="U2043" i="1"/>
  <c r="W2043" i="1" s="1"/>
  <c r="M2043" i="1"/>
  <c r="L2043" i="1"/>
  <c r="K2043" i="1"/>
  <c r="J2043" i="1"/>
  <c r="I2043" i="1"/>
  <c r="U2042" i="1"/>
  <c r="W2042" i="1" s="1"/>
  <c r="M2042" i="1"/>
  <c r="L2042" i="1"/>
  <c r="K2042" i="1"/>
  <c r="J2042" i="1"/>
  <c r="I2042" i="1"/>
  <c r="W2041" i="1"/>
  <c r="M2041" i="1"/>
  <c r="L2041" i="1"/>
  <c r="K2041" i="1"/>
  <c r="J2041" i="1"/>
  <c r="I2041" i="1"/>
  <c r="W2040" i="1"/>
  <c r="M2040" i="1"/>
  <c r="L2040" i="1"/>
  <c r="K2040" i="1"/>
  <c r="J2040" i="1"/>
  <c r="I2040" i="1"/>
  <c r="W2039" i="1"/>
  <c r="M2039" i="1"/>
  <c r="L2039" i="1"/>
  <c r="K2039" i="1"/>
  <c r="J2039" i="1"/>
  <c r="I2039" i="1"/>
  <c r="U2038" i="1"/>
  <c r="W2038" i="1" s="1"/>
  <c r="M2038" i="1"/>
  <c r="L2038" i="1"/>
  <c r="K2038" i="1"/>
  <c r="J2038" i="1"/>
  <c r="I2038" i="1"/>
  <c r="W2037" i="1"/>
  <c r="M2037" i="1"/>
  <c r="L2037" i="1"/>
  <c r="K2037" i="1"/>
  <c r="J2037" i="1"/>
  <c r="I2037" i="1"/>
  <c r="W2036" i="1"/>
  <c r="M2036" i="1"/>
  <c r="L2036" i="1"/>
  <c r="K2036" i="1"/>
  <c r="J2036" i="1"/>
  <c r="I2036" i="1"/>
  <c r="U2035" i="1"/>
  <c r="W2035" i="1" s="1"/>
  <c r="M2035" i="1"/>
  <c r="L2035" i="1"/>
  <c r="K2035" i="1"/>
  <c r="J2035" i="1"/>
  <c r="I2035" i="1"/>
  <c r="W2034" i="1"/>
  <c r="M2034" i="1"/>
  <c r="L2034" i="1"/>
  <c r="K2034" i="1"/>
  <c r="J2034" i="1"/>
  <c r="I2034" i="1"/>
  <c r="U2033" i="1"/>
  <c r="W2033" i="1" s="1"/>
  <c r="M2033" i="1"/>
  <c r="L2033" i="1"/>
  <c r="K2033" i="1"/>
  <c r="J2033" i="1"/>
  <c r="I2033" i="1"/>
  <c r="W2032" i="1"/>
  <c r="M2032" i="1"/>
  <c r="L2032" i="1"/>
  <c r="K2032" i="1"/>
  <c r="J2032" i="1"/>
  <c r="I2032" i="1"/>
  <c r="U2031" i="1"/>
  <c r="W2031" i="1" s="1"/>
  <c r="M2031" i="1"/>
  <c r="L2031" i="1"/>
  <c r="K2031" i="1"/>
  <c r="J2031" i="1"/>
  <c r="I2031" i="1"/>
  <c r="M2030" i="1"/>
  <c r="L2030" i="1"/>
  <c r="K2030" i="1"/>
  <c r="J2030" i="1"/>
  <c r="I2030" i="1"/>
  <c r="W2029" i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W2026" i="1"/>
  <c r="M2026" i="1"/>
  <c r="L2026" i="1"/>
  <c r="K2026" i="1"/>
  <c r="J2026" i="1"/>
  <c r="I2026" i="1"/>
  <c r="U2025" i="1"/>
  <c r="W2025" i="1" s="1"/>
  <c r="M2025" i="1"/>
  <c r="L2025" i="1"/>
  <c r="K2025" i="1"/>
  <c r="J2025" i="1"/>
  <c r="I2025" i="1"/>
  <c r="W2024" i="1"/>
  <c r="M2024" i="1"/>
  <c r="L2024" i="1"/>
  <c r="K2024" i="1"/>
  <c r="J2024" i="1"/>
  <c r="I2024" i="1"/>
  <c r="M2023" i="1"/>
  <c r="L2023" i="1"/>
  <c r="K2023" i="1"/>
  <c r="J2023" i="1"/>
  <c r="I2023" i="1"/>
  <c r="M2022" i="1"/>
  <c r="L2022" i="1"/>
  <c r="K2022" i="1"/>
  <c r="J2022" i="1"/>
  <c r="I2022" i="1"/>
  <c r="U2021" i="1"/>
  <c r="W2021" i="1" s="1"/>
  <c r="M2021" i="1"/>
  <c r="L2021" i="1"/>
  <c r="K2021" i="1"/>
  <c r="J2021" i="1"/>
  <c r="I2021" i="1"/>
  <c r="U2020" i="1"/>
  <c r="W2020" i="1" s="1"/>
  <c r="M2020" i="1"/>
  <c r="L2020" i="1"/>
  <c r="K2020" i="1"/>
  <c r="J2020" i="1"/>
  <c r="I2020" i="1"/>
  <c r="U2019" i="1"/>
  <c r="W2019" i="1" s="1"/>
  <c r="M2019" i="1"/>
  <c r="L2019" i="1"/>
  <c r="K2019" i="1"/>
  <c r="J2019" i="1"/>
  <c r="I2019" i="1"/>
  <c r="U2018" i="1"/>
  <c r="W2018" i="1" s="1"/>
  <c r="M2018" i="1"/>
  <c r="L2018" i="1"/>
  <c r="K2018" i="1"/>
  <c r="J2018" i="1"/>
  <c r="I2018" i="1"/>
  <c r="U2017" i="1"/>
  <c r="W2017" i="1" s="1"/>
  <c r="M2017" i="1"/>
  <c r="L2017" i="1"/>
  <c r="K2017" i="1"/>
  <c r="J2017" i="1"/>
  <c r="I2017" i="1"/>
  <c r="U2016" i="1"/>
  <c r="W2016" i="1" s="1"/>
  <c r="M2016" i="1"/>
  <c r="L2016" i="1"/>
  <c r="K2016" i="1"/>
  <c r="J2016" i="1"/>
  <c r="I2016" i="1"/>
  <c r="W2015" i="1"/>
  <c r="M2015" i="1"/>
  <c r="L2015" i="1"/>
  <c r="K2015" i="1"/>
  <c r="J2015" i="1"/>
  <c r="I2015" i="1"/>
  <c r="W2014" i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W2011" i="1"/>
  <c r="M2011" i="1"/>
  <c r="L2011" i="1"/>
  <c r="K2011" i="1"/>
  <c r="J2011" i="1"/>
  <c r="I2011" i="1"/>
  <c r="W2010" i="1"/>
  <c r="M2010" i="1"/>
  <c r="L2010" i="1"/>
  <c r="K2010" i="1"/>
  <c r="J2010" i="1"/>
  <c r="I2010" i="1"/>
  <c r="W2009" i="1"/>
  <c r="M2009" i="1"/>
  <c r="L2009" i="1"/>
  <c r="K2009" i="1"/>
  <c r="J2009" i="1"/>
  <c r="I2009" i="1"/>
  <c r="U2008" i="1"/>
  <c r="W2008" i="1" s="1"/>
  <c r="M2008" i="1"/>
  <c r="L2008" i="1"/>
  <c r="K2008" i="1"/>
  <c r="J2008" i="1"/>
  <c r="I2008" i="1"/>
  <c r="U2007" i="1"/>
  <c r="W2007" i="1" s="1"/>
  <c r="M2007" i="1"/>
  <c r="L2007" i="1"/>
  <c r="K2007" i="1"/>
  <c r="J2007" i="1"/>
  <c r="I2007" i="1"/>
  <c r="M2006" i="1"/>
  <c r="L2006" i="1"/>
  <c r="K2006" i="1"/>
  <c r="J2006" i="1"/>
  <c r="I2006" i="1"/>
  <c r="U2005" i="1"/>
  <c r="W2005" i="1" s="1"/>
  <c r="M2005" i="1"/>
  <c r="L2005" i="1"/>
  <c r="K2005" i="1"/>
  <c r="J2005" i="1"/>
  <c r="I2005" i="1"/>
  <c r="W2004" i="1"/>
  <c r="M2004" i="1"/>
  <c r="L2004" i="1"/>
  <c r="K2004" i="1"/>
  <c r="J2004" i="1"/>
  <c r="I2004" i="1"/>
  <c r="U2003" i="1"/>
  <c r="W2003" i="1" s="1"/>
  <c r="M2003" i="1"/>
  <c r="L2003" i="1"/>
  <c r="K2003" i="1"/>
  <c r="J2003" i="1"/>
  <c r="I2003" i="1"/>
  <c r="U2002" i="1"/>
  <c r="W2002" i="1" s="1"/>
  <c r="M2002" i="1"/>
  <c r="L2002" i="1"/>
  <c r="K2002" i="1"/>
  <c r="J2002" i="1"/>
  <c r="I2002" i="1"/>
  <c r="U2001" i="1"/>
  <c r="W2001" i="1" s="1"/>
  <c r="M2001" i="1"/>
  <c r="L2001" i="1"/>
  <c r="K2001" i="1"/>
  <c r="J2001" i="1"/>
  <c r="I2001" i="1"/>
  <c r="W2000" i="1"/>
  <c r="M2000" i="1"/>
  <c r="L2000" i="1"/>
  <c r="K2000" i="1"/>
  <c r="J2000" i="1"/>
  <c r="I2000" i="1"/>
  <c r="W1999" i="1"/>
  <c r="M1999" i="1"/>
  <c r="L1999" i="1"/>
  <c r="K1999" i="1"/>
  <c r="J1999" i="1"/>
  <c r="I1999" i="1"/>
  <c r="U1998" i="1"/>
  <c r="W1998" i="1" s="1"/>
  <c r="M1998" i="1"/>
  <c r="L1998" i="1"/>
  <c r="K1998" i="1"/>
  <c r="J1998" i="1"/>
  <c r="I1998" i="1"/>
  <c r="W1997" i="1"/>
  <c r="M1997" i="1"/>
  <c r="L1997" i="1"/>
  <c r="K1997" i="1"/>
  <c r="J1997" i="1"/>
  <c r="I1997" i="1"/>
  <c r="M1996" i="1"/>
  <c r="L1996" i="1"/>
  <c r="K1996" i="1"/>
  <c r="J1996" i="1"/>
  <c r="I1996" i="1"/>
  <c r="W1995" i="1"/>
  <c r="M1995" i="1"/>
  <c r="L1995" i="1"/>
  <c r="K1995" i="1"/>
  <c r="J1995" i="1"/>
  <c r="I1995" i="1"/>
  <c r="W1994" i="1"/>
  <c r="M1994" i="1"/>
  <c r="L1994" i="1"/>
  <c r="K1994" i="1"/>
  <c r="J1994" i="1"/>
  <c r="I1994" i="1"/>
  <c r="W1993" i="1"/>
  <c r="M1993" i="1"/>
  <c r="L1993" i="1"/>
  <c r="K1993" i="1"/>
  <c r="J1993" i="1"/>
  <c r="I1993" i="1"/>
  <c r="W1992" i="1"/>
  <c r="M1992" i="1"/>
  <c r="L1992" i="1"/>
  <c r="K1992" i="1"/>
  <c r="J1992" i="1"/>
  <c r="I1992" i="1"/>
  <c r="W1991" i="1"/>
  <c r="M1991" i="1"/>
  <c r="L1991" i="1"/>
  <c r="K1991" i="1"/>
  <c r="J1991" i="1"/>
  <c r="I1991" i="1"/>
  <c r="W1990" i="1"/>
  <c r="M1990" i="1"/>
  <c r="L1990" i="1"/>
  <c r="K1990" i="1"/>
  <c r="J1990" i="1"/>
  <c r="I1990" i="1"/>
  <c r="U1989" i="1"/>
  <c r="W1989" i="1" s="1"/>
  <c r="K1989" i="1"/>
  <c r="J1989" i="1"/>
  <c r="Y1989" i="1" s="1"/>
  <c r="I1989" i="1"/>
  <c r="X1989" i="1" s="1"/>
  <c r="W1988" i="1"/>
  <c r="K1988" i="1"/>
  <c r="J1988" i="1"/>
  <c r="Y1988" i="1" s="1"/>
  <c r="I1988" i="1"/>
  <c r="X1988" i="1" s="1"/>
  <c r="U1987" i="1"/>
  <c r="W1987" i="1" s="1"/>
  <c r="K1987" i="1"/>
  <c r="J1987" i="1"/>
  <c r="Y1987" i="1" s="1"/>
  <c r="I1987" i="1"/>
  <c r="Z1969" i="1" l="1"/>
  <c r="Z1965" i="1"/>
  <c r="Z1977" i="1"/>
  <c r="Z1897" i="1"/>
  <c r="Z1970" i="1"/>
  <c r="Z1971" i="1"/>
  <c r="Z1921" i="1"/>
  <c r="Z1961" i="1"/>
  <c r="Z1887" i="1"/>
  <c r="Z1957" i="1"/>
  <c r="Z1984" i="1"/>
  <c r="Z1967" i="1"/>
  <c r="Z1979" i="1"/>
  <c r="Z1972" i="1"/>
  <c r="Z1982" i="1"/>
  <c r="Z1959" i="1"/>
  <c r="Z1914" i="1"/>
  <c r="Z1975" i="1"/>
  <c r="Z1974" i="1"/>
  <c r="Z1913" i="1"/>
  <c r="Z1976" i="1"/>
  <c r="Z1964" i="1"/>
  <c r="Z1973" i="1"/>
  <c r="Z1980" i="1"/>
  <c r="Z1944" i="1"/>
  <c r="Z1962" i="1"/>
  <c r="Z1978" i="1"/>
  <c r="Z1968" i="1"/>
  <c r="Z1966" i="1"/>
  <c r="Y2089" i="1"/>
  <c r="Y1994" i="1"/>
  <c r="X2039" i="1"/>
  <c r="Z2039" i="1" s="1"/>
  <c r="Y2078" i="1"/>
  <c r="H2083" i="1"/>
  <c r="U2083" i="1" s="1"/>
  <c r="W2083" i="1" s="1"/>
  <c r="Y2086" i="1"/>
  <c r="H2091" i="1"/>
  <c r="U2091" i="1" s="1"/>
  <c r="W2091" i="1" s="1"/>
  <c r="X2005" i="1"/>
  <c r="Z2005" i="1" s="1"/>
  <c r="H2078" i="1"/>
  <c r="U2078" i="1" s="1"/>
  <c r="W2078" i="1" s="1"/>
  <c r="X2073" i="1"/>
  <c r="X2081" i="1"/>
  <c r="X2089" i="1"/>
  <c r="H2060" i="1"/>
  <c r="H2064" i="1"/>
  <c r="X2087" i="1"/>
  <c r="Y2005" i="1"/>
  <c r="X2008" i="1"/>
  <c r="Z2008" i="1" s="1"/>
  <c r="Y2014" i="1"/>
  <c r="Y2031" i="1"/>
  <c r="H2082" i="1"/>
  <c r="U2082" i="1" s="1"/>
  <c r="W2082" i="1" s="1"/>
  <c r="X2000" i="1"/>
  <c r="Z2000" i="1" s="1"/>
  <c r="Y2012" i="1"/>
  <c r="Y2066" i="1"/>
  <c r="Y2072" i="1"/>
  <c r="H2031" i="1"/>
  <c r="Y2053" i="1"/>
  <c r="X2064" i="1"/>
  <c r="Z2064" i="1" s="1"/>
  <c r="H2011" i="1"/>
  <c r="X2093" i="1"/>
  <c r="O2067" i="1"/>
  <c r="H1992" i="1"/>
  <c r="H2030" i="1"/>
  <c r="U2030" i="1" s="1"/>
  <c r="W2030" i="1" s="1"/>
  <c r="H2057" i="1"/>
  <c r="H2061" i="1"/>
  <c r="H2080" i="1"/>
  <c r="U2080" i="1" s="1"/>
  <c r="W2080" i="1" s="1"/>
  <c r="Y2007" i="1"/>
  <c r="Y2011" i="1"/>
  <c r="H2037" i="1"/>
  <c r="X2041" i="1"/>
  <c r="Z2041" i="1" s="1"/>
  <c r="H2045" i="1"/>
  <c r="Y2047" i="1"/>
  <c r="X2053" i="1"/>
  <c r="Y2065" i="1"/>
  <c r="Y2027" i="1"/>
  <c r="Y2085" i="1"/>
  <c r="H2090" i="1"/>
  <c r="U2090" i="1" s="1"/>
  <c r="W2090" i="1" s="1"/>
  <c r="Y2093" i="1"/>
  <c r="X2067" i="1"/>
  <c r="Z2067" i="1" s="1"/>
  <c r="H2076" i="1"/>
  <c r="U2076" i="1" s="1"/>
  <c r="W2076" i="1" s="1"/>
  <c r="H2079" i="1"/>
  <c r="U2079" i="1" s="1"/>
  <c r="W2079" i="1" s="1"/>
  <c r="H2028" i="1"/>
  <c r="X2059" i="1"/>
  <c r="Z2059" i="1" s="1"/>
  <c r="X2036" i="1"/>
  <c r="Z2036" i="1" s="1"/>
  <c r="H2043" i="1"/>
  <c r="X2051" i="1"/>
  <c r="Z2051" i="1" s="1"/>
  <c r="O2048" i="1"/>
  <c r="X2052" i="1"/>
  <c r="Z2052" i="1" s="1"/>
  <c r="X2068" i="1"/>
  <c r="H2074" i="1"/>
  <c r="U2074" i="1" s="1"/>
  <c r="W2074" i="1" s="1"/>
  <c r="Y2077" i="1"/>
  <c r="O2088" i="1"/>
  <c r="Y2000" i="1"/>
  <c r="H1991" i="1"/>
  <c r="O1996" i="1"/>
  <c r="O1997" i="1"/>
  <c r="H1999" i="1"/>
  <c r="X2003" i="1"/>
  <c r="Z2003" i="1" s="1"/>
  <c r="X2015" i="1"/>
  <c r="Z2015" i="1" s="1"/>
  <c r="H2019" i="1"/>
  <c r="Y2023" i="1"/>
  <c r="Y2056" i="1"/>
  <c r="Y2074" i="1"/>
  <c r="H2085" i="1"/>
  <c r="U2085" i="1" s="1"/>
  <c r="W2085" i="1" s="1"/>
  <c r="H2086" i="1"/>
  <c r="U2086" i="1" s="1"/>
  <c r="W2086" i="1" s="1"/>
  <c r="H1988" i="1"/>
  <c r="Y2057" i="1"/>
  <c r="Y2061" i="1"/>
  <c r="X2077" i="1"/>
  <c r="X1990" i="1"/>
  <c r="Z1990" i="1" s="1"/>
  <c r="X1994" i="1"/>
  <c r="Z1994" i="1" s="1"/>
  <c r="H1998" i="1"/>
  <c r="X2002" i="1"/>
  <c r="Z2002" i="1" s="1"/>
  <c r="Y2004" i="1"/>
  <c r="X2010" i="1"/>
  <c r="Z2010" i="1" s="1"/>
  <c r="X2025" i="1"/>
  <c r="Z2025" i="1" s="1"/>
  <c r="Y2026" i="1"/>
  <c r="X2034" i="1"/>
  <c r="Z2034" i="1" s="1"/>
  <c r="Y2076" i="1"/>
  <c r="Y2079" i="1"/>
  <c r="Y2082" i="1"/>
  <c r="Y2090" i="1"/>
  <c r="Y2030" i="1"/>
  <c r="H2058" i="1"/>
  <c r="Y2070" i="1"/>
  <c r="Y2073" i="1"/>
  <c r="H2084" i="1"/>
  <c r="U2084" i="1" s="1"/>
  <c r="W2084" i="1" s="1"/>
  <c r="H2092" i="1"/>
  <c r="U2092" i="1" s="1"/>
  <c r="W2092" i="1" s="1"/>
  <c r="X2006" i="1"/>
  <c r="X2001" i="1"/>
  <c r="Z2001" i="1" s="1"/>
  <c r="H2005" i="1"/>
  <c r="H2009" i="1"/>
  <c r="H2013" i="1"/>
  <c r="H2017" i="1"/>
  <c r="H2021" i="1"/>
  <c r="H2026" i="1"/>
  <c r="X2033" i="1"/>
  <c r="Z2033" i="1" s="1"/>
  <c r="X2066" i="1"/>
  <c r="X2069" i="1"/>
  <c r="Z2069" i="1" s="1"/>
  <c r="X2072" i="1"/>
  <c r="Z2072" i="1" s="1"/>
  <c r="H2075" i="1"/>
  <c r="U2075" i="1" s="1"/>
  <c r="W2075" i="1" s="1"/>
  <c r="Y2092" i="1"/>
  <c r="Y1991" i="1"/>
  <c r="H1995" i="1"/>
  <c r="Y2009" i="1"/>
  <c r="Y2018" i="1"/>
  <c r="Y2022" i="1"/>
  <c r="Y2025" i="1"/>
  <c r="X2030" i="1"/>
  <c r="Y2035" i="1"/>
  <c r="Y2036" i="1"/>
  <c r="Y2052" i="1"/>
  <c r="O2054" i="1"/>
  <c r="X2056" i="1"/>
  <c r="Z2056" i="1" s="1"/>
  <c r="H2062" i="1"/>
  <c r="Y2075" i="1"/>
  <c r="O2078" i="1"/>
  <c r="X2079" i="1"/>
  <c r="H2081" i="1"/>
  <c r="U2081" i="1" s="1"/>
  <c r="W2081" i="1" s="1"/>
  <c r="Y2088" i="1"/>
  <c r="Y2091" i="1"/>
  <c r="Y2081" i="1"/>
  <c r="O2084" i="1"/>
  <c r="X2085" i="1"/>
  <c r="H2087" i="1"/>
  <c r="U2087" i="1" s="1"/>
  <c r="W2087" i="1" s="1"/>
  <c r="Y1990" i="1"/>
  <c r="Y1998" i="1"/>
  <c r="O2002" i="1"/>
  <c r="H2007" i="1"/>
  <c r="Y2008" i="1"/>
  <c r="H2012" i="1"/>
  <c r="Y2013" i="1"/>
  <c r="Y2017" i="1"/>
  <c r="Y2021" i="1"/>
  <c r="Y2024" i="1"/>
  <c r="H2025" i="1"/>
  <c r="Y2029" i="1"/>
  <c r="Y2034" i="1"/>
  <c r="H2035" i="1"/>
  <c r="O2053" i="1"/>
  <c r="X2055" i="1"/>
  <c r="Z2055" i="1" s="1"/>
  <c r="Y2064" i="1"/>
  <c r="Y2071" i="1"/>
  <c r="O2074" i="1"/>
  <c r="X2075" i="1"/>
  <c r="H2077" i="1"/>
  <c r="U2077" i="1" s="1"/>
  <c r="W2077" i="1" s="1"/>
  <c r="Y2084" i="1"/>
  <c r="Y2087" i="1"/>
  <c r="O2090" i="1"/>
  <c r="X2091" i="1"/>
  <c r="H2093" i="1"/>
  <c r="U2093" i="1" s="1"/>
  <c r="W2093" i="1" s="1"/>
  <c r="O1987" i="1"/>
  <c r="H1993" i="1"/>
  <c r="O2001" i="1"/>
  <c r="Y2002" i="1"/>
  <c r="O2026" i="1"/>
  <c r="O2031" i="1"/>
  <c r="O2080" i="1"/>
  <c r="H1989" i="1"/>
  <c r="Y1993" i="1"/>
  <c r="H1994" i="1"/>
  <c r="Y2001" i="1"/>
  <c r="H2006" i="1"/>
  <c r="U2006" i="1" s="1"/>
  <c r="W2006" i="1" s="1"/>
  <c r="X2011" i="1"/>
  <c r="Z2011" i="1" s="1"/>
  <c r="Y2016" i="1"/>
  <c r="Y2020" i="1"/>
  <c r="H2023" i="1"/>
  <c r="U2023" i="1" s="1"/>
  <c r="W2023" i="1" s="1"/>
  <c r="Y2033" i="1"/>
  <c r="Y2038" i="1"/>
  <c r="H2039" i="1"/>
  <c r="Y2059" i="1"/>
  <c r="Y2063" i="1"/>
  <c r="X2070" i="1"/>
  <c r="H2073" i="1"/>
  <c r="U2073" i="1" s="1"/>
  <c r="W2073" i="1" s="1"/>
  <c r="Y2080" i="1"/>
  <c r="Y2083" i="1"/>
  <c r="O2086" i="1"/>
  <c r="H2089" i="1"/>
  <c r="U2089" i="1" s="1"/>
  <c r="W2089" i="1" s="1"/>
  <c r="O2027" i="1"/>
  <c r="O2032" i="1"/>
  <c r="O2059" i="1"/>
  <c r="O2062" i="1"/>
  <c r="O2092" i="1"/>
  <c r="Y2006" i="1"/>
  <c r="Y2010" i="1"/>
  <c r="Y2015" i="1"/>
  <c r="Y2019" i="1"/>
  <c r="X2031" i="1"/>
  <c r="Z2031" i="1" s="1"/>
  <c r="Y2032" i="1"/>
  <c r="H2036" i="1"/>
  <c r="Y2037" i="1"/>
  <c r="H2038" i="1"/>
  <c r="Y2049" i="1"/>
  <c r="H2050" i="1"/>
  <c r="O2082" i="1"/>
  <c r="X2083" i="1"/>
  <c r="H2088" i="1"/>
  <c r="U2088" i="1" s="1"/>
  <c r="W2088" i="1" s="1"/>
  <c r="O2005" i="1"/>
  <c r="H1997" i="1"/>
  <c r="O2009" i="1"/>
  <c r="X2028" i="1"/>
  <c r="Z2028" i="1" s="1"/>
  <c r="X2054" i="1"/>
  <c r="Z2054" i="1" s="1"/>
  <c r="Y1995" i="1"/>
  <c r="Y1997" i="1"/>
  <c r="X2004" i="1"/>
  <c r="Z2004" i="1" s="1"/>
  <c r="X2007" i="1"/>
  <c r="Z2007" i="1" s="1"/>
  <c r="X2029" i="1"/>
  <c r="Z2029" i="1" s="1"/>
  <c r="H2047" i="1"/>
  <c r="Y2054" i="1"/>
  <c r="H2059" i="1"/>
  <c r="H2015" i="1"/>
  <c r="O2025" i="1"/>
  <c r="O2030" i="1"/>
  <c r="Y2039" i="1"/>
  <c r="Y2041" i="1"/>
  <c r="Y2043" i="1"/>
  <c r="Y2045" i="1"/>
  <c r="O2049" i="1"/>
  <c r="H2056" i="1"/>
  <c r="Y2068" i="1"/>
  <c r="X2074" i="1"/>
  <c r="X2076" i="1"/>
  <c r="X2078" i="1"/>
  <c r="X2080" i="1"/>
  <c r="X2082" i="1"/>
  <c r="X2084" i="1"/>
  <c r="X2086" i="1"/>
  <c r="X2088" i="1"/>
  <c r="X2090" i="1"/>
  <c r="X2092" i="1"/>
  <c r="H1990" i="1"/>
  <c r="O1999" i="1"/>
  <c r="O2008" i="1"/>
  <c r="H2024" i="1"/>
  <c r="O2063" i="1"/>
  <c r="X1993" i="1"/>
  <c r="Z1993" i="1" s="1"/>
  <c r="X2032" i="1"/>
  <c r="Z2032" i="1" s="1"/>
  <c r="H2041" i="1"/>
  <c r="O2051" i="1"/>
  <c r="X2065" i="1"/>
  <c r="Z2065" i="1" s="1"/>
  <c r="O2066" i="1"/>
  <c r="Y1992" i="1"/>
  <c r="H2014" i="1"/>
  <c r="H2016" i="1"/>
  <c r="H2018" i="1"/>
  <c r="H2020" i="1"/>
  <c r="H2022" i="1"/>
  <c r="U2022" i="1" s="1"/>
  <c r="W2022" i="1" s="1"/>
  <c r="O2029" i="1"/>
  <c r="O2056" i="1"/>
  <c r="X2071" i="1"/>
  <c r="O2073" i="1"/>
  <c r="O2075" i="1"/>
  <c r="O2077" i="1"/>
  <c r="O2079" i="1"/>
  <c r="O2081" i="1"/>
  <c r="O2083" i="1"/>
  <c r="O2085" i="1"/>
  <c r="O2087" i="1"/>
  <c r="O2089" i="1"/>
  <c r="O2091" i="1"/>
  <c r="O2093" i="1"/>
  <c r="H1996" i="1"/>
  <c r="U1996" i="1" s="1"/>
  <c r="W1996" i="1" s="1"/>
  <c r="O2003" i="1"/>
  <c r="O2007" i="1"/>
  <c r="H2051" i="1"/>
  <c r="Y1996" i="1"/>
  <c r="Y1999" i="1"/>
  <c r="Y2003" i="1"/>
  <c r="X2009" i="1"/>
  <c r="Z2009" i="1" s="1"/>
  <c r="O2014" i="1"/>
  <c r="Y2028" i="1"/>
  <c r="X2038" i="1"/>
  <c r="Z2038" i="1" s="1"/>
  <c r="H2040" i="1"/>
  <c r="H2042" i="1"/>
  <c r="H2044" i="1"/>
  <c r="H2046" i="1"/>
  <c r="H2048" i="1"/>
  <c r="O2055" i="1"/>
  <c r="X2058" i="1"/>
  <c r="Z2058" i="1" s="1"/>
  <c r="Y2067" i="1"/>
  <c r="Y2069" i="1"/>
  <c r="O1998" i="1"/>
  <c r="O2006" i="1"/>
  <c r="Y2040" i="1"/>
  <c r="Y2042" i="1"/>
  <c r="Y2044" i="1"/>
  <c r="Y2046" i="1"/>
  <c r="Y2048" i="1"/>
  <c r="X2050" i="1"/>
  <c r="Z2050" i="1" s="1"/>
  <c r="Y2055" i="1"/>
  <c r="Y2058" i="1"/>
  <c r="O2060" i="1"/>
  <c r="X2062" i="1"/>
  <c r="Z2062" i="1" s="1"/>
  <c r="Z1988" i="1"/>
  <c r="O2000" i="1"/>
  <c r="H2008" i="1"/>
  <c r="O2011" i="1"/>
  <c r="O2028" i="1"/>
  <c r="X2035" i="1"/>
  <c r="Z2035" i="1" s="1"/>
  <c r="O2040" i="1"/>
  <c r="O2050" i="1"/>
  <c r="Y2060" i="1"/>
  <c r="Y2062" i="1"/>
  <c r="O2064" i="1"/>
  <c r="Z1989" i="1"/>
  <c r="O1995" i="1"/>
  <c r="X1999" i="1"/>
  <c r="Z1999" i="1" s="1"/>
  <c r="H2010" i="1"/>
  <c r="O2016" i="1"/>
  <c r="O2017" i="1"/>
  <c r="O2018" i="1"/>
  <c r="O2019" i="1"/>
  <c r="O2020" i="1"/>
  <c r="O2021" i="1"/>
  <c r="O2022" i="1"/>
  <c r="O2023" i="1"/>
  <c r="O2024" i="1"/>
  <c r="X2027" i="1"/>
  <c r="Z2027" i="1" s="1"/>
  <c r="H2033" i="1"/>
  <c r="H2034" i="1"/>
  <c r="O2042" i="1"/>
  <c r="O2043" i="1"/>
  <c r="O2044" i="1"/>
  <c r="O2045" i="1"/>
  <c r="O2046" i="1"/>
  <c r="O2047" i="1"/>
  <c r="X2049" i="1"/>
  <c r="Z2049" i="1" s="1"/>
  <c r="Y2051" i="1"/>
  <c r="H2055" i="1"/>
  <c r="O2061" i="1"/>
  <c r="X2063" i="1"/>
  <c r="Z2063" i="1" s="1"/>
  <c r="H2068" i="1"/>
  <c r="U2068" i="1" s="1"/>
  <c r="W2068" i="1" s="1"/>
  <c r="H2069" i="1"/>
  <c r="H2070" i="1"/>
  <c r="U2070" i="1" s="1"/>
  <c r="W2070" i="1" s="1"/>
  <c r="H2071" i="1"/>
  <c r="U2071" i="1" s="1"/>
  <c r="W2071" i="1" s="1"/>
  <c r="H2072" i="1"/>
  <c r="X1987" i="1"/>
  <c r="Z1987" i="1" s="1"/>
  <c r="O1994" i="1"/>
  <c r="X1997" i="1"/>
  <c r="Z1997" i="1" s="1"/>
  <c r="X1998" i="1"/>
  <c r="Z1998" i="1" s="1"/>
  <c r="O2015" i="1"/>
  <c r="X2026" i="1"/>
  <c r="Z2026" i="1" s="1"/>
  <c r="H2032" i="1"/>
  <c r="O2041" i="1"/>
  <c r="X2048" i="1"/>
  <c r="Z2048" i="1" s="1"/>
  <c r="Y2050" i="1"/>
  <c r="H2053" i="1"/>
  <c r="U2053" i="1" s="1"/>
  <c r="W2053" i="1" s="1"/>
  <c r="H2054" i="1"/>
  <c r="H2066" i="1"/>
  <c r="U2066" i="1" s="1"/>
  <c r="W2066" i="1" s="1"/>
  <c r="H2067" i="1"/>
  <c r="O1993" i="1"/>
  <c r="X1995" i="1"/>
  <c r="Z1995" i="1" s="1"/>
  <c r="X1996" i="1"/>
  <c r="H2001" i="1"/>
  <c r="H2002" i="1"/>
  <c r="H2003" i="1"/>
  <c r="H2004" i="1"/>
  <c r="X2024" i="1"/>
  <c r="Z2024" i="1" s="1"/>
  <c r="H2029" i="1"/>
  <c r="X2047" i="1"/>
  <c r="Z2047" i="1" s="1"/>
  <c r="H2052" i="1"/>
  <c r="X2061" i="1"/>
  <c r="Z2061" i="1" s="1"/>
  <c r="H2065" i="1"/>
  <c r="O1992" i="1"/>
  <c r="H2000" i="1"/>
  <c r="O2013" i="1"/>
  <c r="X2016" i="1"/>
  <c r="Z2016" i="1" s="1"/>
  <c r="X2017" i="1"/>
  <c r="Z2017" i="1" s="1"/>
  <c r="X2018" i="1"/>
  <c r="Z2018" i="1" s="1"/>
  <c r="X2019" i="1"/>
  <c r="Z2019" i="1" s="1"/>
  <c r="X2020" i="1"/>
  <c r="Z2020" i="1" s="1"/>
  <c r="X2021" i="1"/>
  <c r="Z2021" i="1" s="1"/>
  <c r="X2022" i="1"/>
  <c r="X2023" i="1"/>
  <c r="O2038" i="1"/>
  <c r="O2039" i="1"/>
  <c r="X2042" i="1"/>
  <c r="Z2042" i="1" s="1"/>
  <c r="X2043" i="1"/>
  <c r="Z2043" i="1" s="1"/>
  <c r="X2044" i="1"/>
  <c r="Z2044" i="1" s="1"/>
  <c r="X2045" i="1"/>
  <c r="Z2045" i="1" s="1"/>
  <c r="X2046" i="1"/>
  <c r="Z2046" i="1" s="1"/>
  <c r="O2058" i="1"/>
  <c r="X2060" i="1"/>
  <c r="Z2060" i="1" s="1"/>
  <c r="O2012" i="1"/>
  <c r="X2014" i="1"/>
  <c r="Z2014" i="1" s="1"/>
  <c r="H2027" i="1"/>
  <c r="O2037" i="1"/>
  <c r="X2040" i="1"/>
  <c r="Z2040" i="1" s="1"/>
  <c r="H2049" i="1"/>
  <c r="O2057" i="1"/>
  <c r="H2063" i="1"/>
  <c r="O1989" i="1"/>
  <c r="O1990" i="1"/>
  <c r="X1992" i="1"/>
  <c r="Z1992" i="1" s="1"/>
  <c r="X2013" i="1"/>
  <c r="Z2013" i="1" s="1"/>
  <c r="O2035" i="1"/>
  <c r="O2036" i="1"/>
  <c r="O2076" i="1"/>
  <c r="H1987" i="1"/>
  <c r="X1991" i="1"/>
  <c r="Z1991" i="1" s="1"/>
  <c r="O2010" i="1"/>
  <c r="X2012" i="1"/>
  <c r="Z2012" i="1" s="1"/>
  <c r="O2033" i="1"/>
  <c r="O2034" i="1"/>
  <c r="X2037" i="1"/>
  <c r="Z2037" i="1" s="1"/>
  <c r="X2057" i="1"/>
  <c r="Z2057" i="1" s="1"/>
  <c r="O2068" i="1"/>
  <c r="O2069" i="1"/>
  <c r="O2070" i="1"/>
  <c r="O2071" i="1"/>
  <c r="O2072" i="1"/>
  <c r="O1988" i="1"/>
  <c r="O2004" i="1"/>
  <c r="O2052" i="1"/>
  <c r="O2065" i="1"/>
  <c r="O1991" i="1"/>
  <c r="Z2093" i="1" l="1"/>
  <c r="Z2030" i="1"/>
  <c r="Z2087" i="1"/>
  <c r="Z2078" i="1"/>
  <c r="Z2073" i="1"/>
  <c r="Z2068" i="1"/>
  <c r="Z2053" i="1"/>
  <c r="Z2091" i="1"/>
  <c r="Z2083" i="1"/>
  <c r="Z2089" i="1"/>
  <c r="Z2085" i="1"/>
  <c r="Z2092" i="1"/>
  <c r="Z2076" i="1"/>
  <c r="Z2079" i="1"/>
  <c r="Z2081" i="1"/>
  <c r="Z2082" i="1"/>
  <c r="Z2022" i="1"/>
  <c r="Z2088" i="1"/>
  <c r="Z2070" i="1"/>
  <c r="Z2090" i="1"/>
  <c r="Z2074" i="1"/>
  <c r="Z2084" i="1"/>
  <c r="Z2077" i="1"/>
  <c r="Z2080" i="1"/>
  <c r="Z2006" i="1"/>
  <c r="Z2075" i="1"/>
  <c r="Z2086" i="1"/>
  <c r="Z2071" i="1"/>
  <c r="Z2066" i="1"/>
  <c r="Z2023" i="1"/>
  <c r="Z1996" i="1"/>
  <c r="M2202" i="1" l="1"/>
  <c r="L2202" i="1"/>
  <c r="K2202" i="1"/>
  <c r="J2202" i="1"/>
  <c r="I2202" i="1"/>
  <c r="M2201" i="1"/>
  <c r="L2201" i="1"/>
  <c r="K2201" i="1"/>
  <c r="J2201" i="1"/>
  <c r="I2201" i="1"/>
  <c r="M2200" i="1"/>
  <c r="L2200" i="1"/>
  <c r="K2200" i="1"/>
  <c r="J2200" i="1"/>
  <c r="I2200" i="1"/>
  <c r="M2199" i="1"/>
  <c r="L2199" i="1"/>
  <c r="K2199" i="1"/>
  <c r="J2199" i="1"/>
  <c r="I2199" i="1"/>
  <c r="M2198" i="1"/>
  <c r="L2198" i="1"/>
  <c r="K2198" i="1"/>
  <c r="J2198" i="1"/>
  <c r="I2198" i="1"/>
  <c r="M2197" i="1"/>
  <c r="L2197" i="1"/>
  <c r="K2197" i="1"/>
  <c r="J2197" i="1"/>
  <c r="I2197" i="1"/>
  <c r="M2196" i="1"/>
  <c r="L2196" i="1"/>
  <c r="K2196" i="1"/>
  <c r="J2196" i="1"/>
  <c r="I2196" i="1"/>
  <c r="U2195" i="1"/>
  <c r="W2195" i="1" s="1"/>
  <c r="M2195" i="1"/>
  <c r="L2195" i="1"/>
  <c r="K2195" i="1"/>
  <c r="J2195" i="1"/>
  <c r="I2195" i="1"/>
  <c r="M2194" i="1"/>
  <c r="L2194" i="1"/>
  <c r="K2194" i="1"/>
  <c r="J2194" i="1"/>
  <c r="I2194" i="1"/>
  <c r="M2193" i="1"/>
  <c r="L2193" i="1"/>
  <c r="K2193" i="1"/>
  <c r="J2193" i="1"/>
  <c r="I2193" i="1"/>
  <c r="M2192" i="1"/>
  <c r="L2192" i="1"/>
  <c r="K2192" i="1"/>
  <c r="J2192" i="1"/>
  <c r="I2192" i="1"/>
  <c r="M2191" i="1"/>
  <c r="L2191" i="1"/>
  <c r="K2191" i="1"/>
  <c r="J2191" i="1"/>
  <c r="I2191" i="1"/>
  <c r="M2190" i="1"/>
  <c r="L2190" i="1"/>
  <c r="K2190" i="1"/>
  <c r="J2190" i="1"/>
  <c r="I2190" i="1"/>
  <c r="M2189" i="1"/>
  <c r="L2189" i="1"/>
  <c r="K2189" i="1"/>
  <c r="J2189" i="1"/>
  <c r="I2189" i="1"/>
  <c r="M2188" i="1"/>
  <c r="L2188" i="1"/>
  <c r="K2188" i="1"/>
  <c r="J2188" i="1"/>
  <c r="I2188" i="1"/>
  <c r="M2187" i="1"/>
  <c r="L2187" i="1"/>
  <c r="K2187" i="1"/>
  <c r="J2187" i="1"/>
  <c r="I2187" i="1"/>
  <c r="M2186" i="1"/>
  <c r="L2186" i="1"/>
  <c r="K2186" i="1"/>
  <c r="J2186" i="1"/>
  <c r="I2186" i="1"/>
  <c r="M2185" i="1"/>
  <c r="L2185" i="1"/>
  <c r="K2185" i="1"/>
  <c r="J2185" i="1"/>
  <c r="I2185" i="1"/>
  <c r="M2184" i="1"/>
  <c r="L2184" i="1"/>
  <c r="K2184" i="1"/>
  <c r="J2184" i="1"/>
  <c r="I2184" i="1"/>
  <c r="M2183" i="1"/>
  <c r="L2183" i="1"/>
  <c r="K2183" i="1"/>
  <c r="J2183" i="1"/>
  <c r="I2183" i="1"/>
  <c r="M2182" i="1"/>
  <c r="L2182" i="1"/>
  <c r="K2182" i="1"/>
  <c r="J2182" i="1"/>
  <c r="I2182" i="1"/>
  <c r="M2181" i="1"/>
  <c r="L2181" i="1"/>
  <c r="K2181" i="1"/>
  <c r="J2181" i="1"/>
  <c r="I2181" i="1"/>
  <c r="W2180" i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U2177" i="1"/>
  <c r="W2177" i="1" s="1"/>
  <c r="M2177" i="1"/>
  <c r="L2177" i="1"/>
  <c r="K2177" i="1"/>
  <c r="J2177" i="1"/>
  <c r="I2177" i="1"/>
  <c r="M2176" i="1"/>
  <c r="L2176" i="1"/>
  <c r="K2176" i="1"/>
  <c r="J2176" i="1"/>
  <c r="I2176" i="1"/>
  <c r="W2175" i="1"/>
  <c r="M2175" i="1"/>
  <c r="L2175" i="1"/>
  <c r="K2175" i="1"/>
  <c r="J2175" i="1"/>
  <c r="I2175" i="1"/>
  <c r="M2174" i="1"/>
  <c r="L2174" i="1"/>
  <c r="K2174" i="1"/>
  <c r="J2174" i="1"/>
  <c r="I2174" i="1"/>
  <c r="W2173" i="1"/>
  <c r="M2173" i="1"/>
  <c r="L2173" i="1"/>
  <c r="K2173" i="1"/>
  <c r="J2173" i="1"/>
  <c r="I2173" i="1"/>
  <c r="W2172" i="1"/>
  <c r="M2172" i="1"/>
  <c r="L2172" i="1"/>
  <c r="K2172" i="1"/>
  <c r="J2172" i="1"/>
  <c r="I2172" i="1"/>
  <c r="W2171" i="1"/>
  <c r="M2171" i="1"/>
  <c r="L2171" i="1"/>
  <c r="K2171" i="1"/>
  <c r="J2171" i="1"/>
  <c r="I2171" i="1"/>
  <c r="W2170" i="1"/>
  <c r="M2170" i="1"/>
  <c r="L2170" i="1"/>
  <c r="K2170" i="1"/>
  <c r="J2170" i="1"/>
  <c r="I2170" i="1"/>
  <c r="W2169" i="1"/>
  <c r="M2169" i="1"/>
  <c r="L2169" i="1"/>
  <c r="K2169" i="1"/>
  <c r="J2169" i="1"/>
  <c r="I2169" i="1"/>
  <c r="W2168" i="1"/>
  <c r="M2168" i="1"/>
  <c r="L2168" i="1"/>
  <c r="K2168" i="1"/>
  <c r="J2168" i="1"/>
  <c r="I2168" i="1"/>
  <c r="W2167" i="1"/>
  <c r="M2167" i="1"/>
  <c r="L2167" i="1"/>
  <c r="K2167" i="1"/>
  <c r="J2167" i="1"/>
  <c r="I2167" i="1"/>
  <c r="W2166" i="1"/>
  <c r="M2166" i="1"/>
  <c r="L2166" i="1"/>
  <c r="K2166" i="1"/>
  <c r="J2166" i="1"/>
  <c r="I2166" i="1"/>
  <c r="W2165" i="1"/>
  <c r="M2165" i="1"/>
  <c r="L2165" i="1"/>
  <c r="K2165" i="1"/>
  <c r="J2165" i="1"/>
  <c r="I2165" i="1"/>
  <c r="W2164" i="1"/>
  <c r="M2164" i="1"/>
  <c r="L2164" i="1"/>
  <c r="K2164" i="1"/>
  <c r="J2164" i="1"/>
  <c r="I2164" i="1"/>
  <c r="W2163" i="1"/>
  <c r="M2163" i="1"/>
  <c r="L2163" i="1"/>
  <c r="K2163" i="1"/>
  <c r="J2163" i="1"/>
  <c r="I2163" i="1"/>
  <c r="W2162" i="1"/>
  <c r="M2162" i="1"/>
  <c r="L2162" i="1"/>
  <c r="K2162" i="1"/>
  <c r="J2162" i="1"/>
  <c r="I2162" i="1"/>
  <c r="W2161" i="1"/>
  <c r="M2161" i="1"/>
  <c r="L2161" i="1"/>
  <c r="K2161" i="1"/>
  <c r="J2161" i="1"/>
  <c r="I2161" i="1"/>
  <c r="M2160" i="1"/>
  <c r="L2160" i="1"/>
  <c r="K2160" i="1"/>
  <c r="J2160" i="1"/>
  <c r="I2160" i="1"/>
  <c r="W2159" i="1"/>
  <c r="M2159" i="1"/>
  <c r="L2159" i="1"/>
  <c r="K2159" i="1"/>
  <c r="J2159" i="1"/>
  <c r="I2159" i="1"/>
  <c r="W2158" i="1"/>
  <c r="M2158" i="1"/>
  <c r="L2158" i="1"/>
  <c r="K2158" i="1"/>
  <c r="J2158" i="1"/>
  <c r="I2158" i="1"/>
  <c r="U2157" i="1"/>
  <c r="W2157" i="1" s="1"/>
  <c r="M2157" i="1"/>
  <c r="L2157" i="1"/>
  <c r="K2157" i="1"/>
  <c r="J2157" i="1"/>
  <c r="I2157" i="1"/>
  <c r="W2156" i="1"/>
  <c r="M2156" i="1"/>
  <c r="L2156" i="1"/>
  <c r="K2156" i="1"/>
  <c r="J2156" i="1"/>
  <c r="I2156" i="1"/>
  <c r="W2155" i="1"/>
  <c r="M2155" i="1"/>
  <c r="L2155" i="1"/>
  <c r="K2155" i="1"/>
  <c r="J2155" i="1"/>
  <c r="I2155" i="1"/>
  <c r="W2154" i="1"/>
  <c r="M2154" i="1"/>
  <c r="L2154" i="1"/>
  <c r="K2154" i="1"/>
  <c r="J2154" i="1"/>
  <c r="I2154" i="1"/>
  <c r="U2153" i="1"/>
  <c r="W2153" i="1" s="1"/>
  <c r="M2153" i="1"/>
  <c r="L2153" i="1"/>
  <c r="K2153" i="1"/>
  <c r="J2153" i="1"/>
  <c r="I2153" i="1"/>
  <c r="U2152" i="1"/>
  <c r="W2152" i="1" s="1"/>
  <c r="M2152" i="1"/>
  <c r="L2152" i="1"/>
  <c r="K2152" i="1"/>
  <c r="J2152" i="1"/>
  <c r="I2152" i="1"/>
  <c r="U2151" i="1"/>
  <c r="W2151" i="1" s="1"/>
  <c r="M2151" i="1"/>
  <c r="L2151" i="1"/>
  <c r="K2151" i="1"/>
  <c r="J2151" i="1"/>
  <c r="I2151" i="1"/>
  <c r="U2150" i="1"/>
  <c r="W2150" i="1" s="1"/>
  <c r="M2150" i="1"/>
  <c r="L2150" i="1"/>
  <c r="K2150" i="1"/>
  <c r="J2150" i="1"/>
  <c r="I2150" i="1"/>
  <c r="U2149" i="1"/>
  <c r="W2149" i="1" s="1"/>
  <c r="M2149" i="1"/>
  <c r="L2149" i="1"/>
  <c r="K2149" i="1"/>
  <c r="J2149" i="1"/>
  <c r="I2149" i="1"/>
  <c r="W2148" i="1"/>
  <c r="M2148" i="1"/>
  <c r="L2148" i="1"/>
  <c r="K2148" i="1"/>
  <c r="J2148" i="1"/>
  <c r="I2148" i="1"/>
  <c r="W2147" i="1"/>
  <c r="M2147" i="1"/>
  <c r="L2147" i="1"/>
  <c r="K2147" i="1"/>
  <c r="J2147" i="1"/>
  <c r="I2147" i="1"/>
  <c r="W2146" i="1"/>
  <c r="M2146" i="1"/>
  <c r="L2146" i="1"/>
  <c r="K2146" i="1"/>
  <c r="J2146" i="1"/>
  <c r="I2146" i="1"/>
  <c r="U2145" i="1"/>
  <c r="W2145" i="1" s="1"/>
  <c r="M2145" i="1"/>
  <c r="L2145" i="1"/>
  <c r="K2145" i="1"/>
  <c r="J2145" i="1"/>
  <c r="I2145" i="1"/>
  <c r="W2144" i="1"/>
  <c r="M2144" i="1"/>
  <c r="L2144" i="1"/>
  <c r="K2144" i="1"/>
  <c r="J2144" i="1"/>
  <c r="I2144" i="1"/>
  <c r="W2143" i="1"/>
  <c r="M2143" i="1"/>
  <c r="L2143" i="1"/>
  <c r="K2143" i="1"/>
  <c r="J2143" i="1"/>
  <c r="I2143" i="1"/>
  <c r="U2142" i="1"/>
  <c r="W2142" i="1" s="1"/>
  <c r="M2142" i="1"/>
  <c r="L2142" i="1"/>
  <c r="K2142" i="1"/>
  <c r="J2142" i="1"/>
  <c r="I2142" i="1"/>
  <c r="W2141" i="1"/>
  <c r="M2141" i="1"/>
  <c r="L2141" i="1"/>
  <c r="K2141" i="1"/>
  <c r="J2141" i="1"/>
  <c r="I2141" i="1"/>
  <c r="U2140" i="1"/>
  <c r="W2140" i="1" s="1"/>
  <c r="M2140" i="1"/>
  <c r="L2140" i="1"/>
  <c r="K2140" i="1"/>
  <c r="J2140" i="1"/>
  <c r="I2140" i="1"/>
  <c r="W2139" i="1"/>
  <c r="M2139" i="1"/>
  <c r="L2139" i="1"/>
  <c r="K2139" i="1"/>
  <c r="J2139" i="1"/>
  <c r="I2139" i="1"/>
  <c r="U2138" i="1"/>
  <c r="W2138" i="1" s="1"/>
  <c r="M2138" i="1"/>
  <c r="L2138" i="1"/>
  <c r="K2138" i="1"/>
  <c r="J2138" i="1"/>
  <c r="I2138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W2134" i="1"/>
  <c r="M2134" i="1"/>
  <c r="L2134" i="1"/>
  <c r="K2134" i="1"/>
  <c r="J2134" i="1"/>
  <c r="I2134" i="1"/>
  <c r="W2133" i="1"/>
  <c r="M2133" i="1"/>
  <c r="L2133" i="1"/>
  <c r="K2133" i="1"/>
  <c r="J2133" i="1"/>
  <c r="I2133" i="1"/>
  <c r="U2132" i="1"/>
  <c r="W2132" i="1" s="1"/>
  <c r="M2132" i="1"/>
  <c r="L2132" i="1"/>
  <c r="K2132" i="1"/>
  <c r="J2132" i="1"/>
  <c r="I2132" i="1"/>
  <c r="W2131" i="1"/>
  <c r="M2131" i="1"/>
  <c r="L2131" i="1"/>
  <c r="K2131" i="1"/>
  <c r="J2131" i="1"/>
  <c r="I2131" i="1"/>
  <c r="M2130" i="1"/>
  <c r="L2130" i="1"/>
  <c r="K2130" i="1"/>
  <c r="J2130" i="1"/>
  <c r="I2130" i="1"/>
  <c r="M2129" i="1"/>
  <c r="L2129" i="1"/>
  <c r="K2129" i="1"/>
  <c r="J2129" i="1"/>
  <c r="I2129" i="1"/>
  <c r="U2128" i="1"/>
  <c r="W2128" i="1" s="1"/>
  <c r="M2128" i="1"/>
  <c r="L2128" i="1"/>
  <c r="K2128" i="1"/>
  <c r="J2128" i="1"/>
  <c r="I2128" i="1"/>
  <c r="U2127" i="1"/>
  <c r="W2127" i="1" s="1"/>
  <c r="M2127" i="1"/>
  <c r="L2127" i="1"/>
  <c r="K2127" i="1"/>
  <c r="J2127" i="1"/>
  <c r="I2127" i="1"/>
  <c r="U2126" i="1"/>
  <c r="W2126" i="1" s="1"/>
  <c r="M2126" i="1"/>
  <c r="L2126" i="1"/>
  <c r="K2126" i="1"/>
  <c r="J2126" i="1"/>
  <c r="I2126" i="1"/>
  <c r="U2125" i="1"/>
  <c r="W2125" i="1" s="1"/>
  <c r="M2125" i="1"/>
  <c r="L2125" i="1"/>
  <c r="K2125" i="1"/>
  <c r="J2125" i="1"/>
  <c r="I2125" i="1"/>
  <c r="U2124" i="1"/>
  <c r="W2124" i="1" s="1"/>
  <c r="M2124" i="1"/>
  <c r="L2124" i="1"/>
  <c r="K2124" i="1"/>
  <c r="J2124" i="1"/>
  <c r="I2124" i="1"/>
  <c r="U2123" i="1"/>
  <c r="W2123" i="1" s="1"/>
  <c r="M2123" i="1"/>
  <c r="L2123" i="1"/>
  <c r="K2123" i="1"/>
  <c r="J2123" i="1"/>
  <c r="I2123" i="1"/>
  <c r="W2122" i="1"/>
  <c r="M2122" i="1"/>
  <c r="L2122" i="1"/>
  <c r="K2122" i="1"/>
  <c r="J2122" i="1"/>
  <c r="I2122" i="1"/>
  <c r="W2121" i="1"/>
  <c r="M2121" i="1"/>
  <c r="L2121" i="1"/>
  <c r="K2121" i="1"/>
  <c r="J2121" i="1"/>
  <c r="I2121" i="1"/>
  <c r="W2120" i="1"/>
  <c r="M2120" i="1"/>
  <c r="L2120" i="1"/>
  <c r="K2120" i="1"/>
  <c r="J2120" i="1"/>
  <c r="I2120" i="1"/>
  <c r="W2119" i="1"/>
  <c r="M2119" i="1"/>
  <c r="L2119" i="1"/>
  <c r="K2119" i="1"/>
  <c r="J2119" i="1"/>
  <c r="I2119" i="1"/>
  <c r="W2118" i="1"/>
  <c r="M2118" i="1"/>
  <c r="L2118" i="1"/>
  <c r="K2118" i="1"/>
  <c r="J2118" i="1"/>
  <c r="I2118" i="1"/>
  <c r="W2117" i="1"/>
  <c r="M2117" i="1"/>
  <c r="L2117" i="1"/>
  <c r="K2117" i="1"/>
  <c r="J2117" i="1"/>
  <c r="I2117" i="1"/>
  <c r="W2116" i="1"/>
  <c r="M2116" i="1"/>
  <c r="L2116" i="1"/>
  <c r="K2116" i="1"/>
  <c r="J2116" i="1"/>
  <c r="I2116" i="1"/>
  <c r="U2115" i="1"/>
  <c r="W2115" i="1" s="1"/>
  <c r="M2115" i="1"/>
  <c r="L2115" i="1"/>
  <c r="K2115" i="1"/>
  <c r="J2115" i="1"/>
  <c r="I2115" i="1"/>
  <c r="U2114" i="1"/>
  <c r="W2114" i="1" s="1"/>
  <c r="M2114" i="1"/>
  <c r="L2114" i="1"/>
  <c r="K2114" i="1"/>
  <c r="J2114" i="1"/>
  <c r="I2114" i="1"/>
  <c r="M2113" i="1"/>
  <c r="L2113" i="1"/>
  <c r="K2113" i="1"/>
  <c r="J2113" i="1"/>
  <c r="I2113" i="1"/>
  <c r="U2112" i="1"/>
  <c r="W2112" i="1" s="1"/>
  <c r="M2112" i="1"/>
  <c r="L2112" i="1"/>
  <c r="K2112" i="1"/>
  <c r="J2112" i="1"/>
  <c r="I2112" i="1"/>
  <c r="W2111" i="1"/>
  <c r="M2111" i="1"/>
  <c r="L2111" i="1"/>
  <c r="K2111" i="1"/>
  <c r="J2111" i="1"/>
  <c r="I2111" i="1"/>
  <c r="U2110" i="1"/>
  <c r="W2110" i="1" s="1"/>
  <c r="M2110" i="1"/>
  <c r="L2110" i="1"/>
  <c r="K2110" i="1"/>
  <c r="J2110" i="1"/>
  <c r="I2110" i="1"/>
  <c r="U2109" i="1"/>
  <c r="W2109" i="1" s="1"/>
  <c r="M2109" i="1"/>
  <c r="L2109" i="1"/>
  <c r="K2109" i="1"/>
  <c r="J2109" i="1"/>
  <c r="I2109" i="1"/>
  <c r="U2108" i="1"/>
  <c r="W2108" i="1" s="1"/>
  <c r="M2108" i="1"/>
  <c r="L2108" i="1"/>
  <c r="K2108" i="1"/>
  <c r="J2108" i="1"/>
  <c r="I2108" i="1"/>
  <c r="W2107" i="1"/>
  <c r="M2107" i="1"/>
  <c r="L2107" i="1"/>
  <c r="K2107" i="1"/>
  <c r="J2107" i="1"/>
  <c r="I2107" i="1"/>
  <c r="W2106" i="1"/>
  <c r="M2106" i="1"/>
  <c r="L2106" i="1"/>
  <c r="K2106" i="1"/>
  <c r="J2106" i="1"/>
  <c r="I2106" i="1"/>
  <c r="U2105" i="1"/>
  <c r="W2105" i="1" s="1"/>
  <c r="M2105" i="1"/>
  <c r="L2105" i="1"/>
  <c r="K2105" i="1"/>
  <c r="J2105" i="1"/>
  <c r="I2105" i="1"/>
  <c r="W2104" i="1"/>
  <c r="M2104" i="1"/>
  <c r="L2104" i="1"/>
  <c r="K2104" i="1"/>
  <c r="J2104" i="1"/>
  <c r="I2104" i="1"/>
  <c r="M2103" i="1"/>
  <c r="L2103" i="1"/>
  <c r="K2103" i="1"/>
  <c r="J2103" i="1"/>
  <c r="I2103" i="1"/>
  <c r="W2102" i="1"/>
  <c r="M2102" i="1"/>
  <c r="L2102" i="1"/>
  <c r="K2102" i="1"/>
  <c r="J2102" i="1"/>
  <c r="I2102" i="1"/>
  <c r="W2101" i="1"/>
  <c r="M2101" i="1"/>
  <c r="L2101" i="1"/>
  <c r="K2101" i="1"/>
  <c r="J2101" i="1"/>
  <c r="I2101" i="1"/>
  <c r="W2100" i="1"/>
  <c r="M2100" i="1"/>
  <c r="L2100" i="1"/>
  <c r="K2100" i="1"/>
  <c r="J2100" i="1"/>
  <c r="I2100" i="1"/>
  <c r="W2099" i="1"/>
  <c r="M2099" i="1"/>
  <c r="L2099" i="1"/>
  <c r="K2099" i="1"/>
  <c r="J2099" i="1"/>
  <c r="I2099" i="1"/>
  <c r="W2098" i="1"/>
  <c r="M2098" i="1"/>
  <c r="L2098" i="1"/>
  <c r="K2098" i="1"/>
  <c r="J2098" i="1"/>
  <c r="I2098" i="1"/>
  <c r="W2097" i="1"/>
  <c r="M2097" i="1"/>
  <c r="L2097" i="1"/>
  <c r="K2097" i="1"/>
  <c r="J2097" i="1"/>
  <c r="I2097" i="1"/>
  <c r="U2096" i="1"/>
  <c r="W2096" i="1" s="1"/>
  <c r="K2096" i="1"/>
  <c r="J2096" i="1"/>
  <c r="Y2096" i="1" s="1"/>
  <c r="I2096" i="1"/>
  <c r="W2095" i="1"/>
  <c r="K2095" i="1"/>
  <c r="J2095" i="1"/>
  <c r="Y2095" i="1" s="1"/>
  <c r="I2095" i="1"/>
  <c r="X2095" i="1" s="1"/>
  <c r="U2094" i="1"/>
  <c r="W2094" i="1" s="1"/>
  <c r="K2094" i="1"/>
  <c r="J2094" i="1"/>
  <c r="Y2094" i="1" s="1"/>
  <c r="I2094" i="1"/>
  <c r="H2094" i="1" s="1"/>
  <c r="M2311" i="1"/>
  <c r="L2311" i="1"/>
  <c r="K2311" i="1"/>
  <c r="J2311" i="1"/>
  <c r="I2311" i="1"/>
  <c r="M2310" i="1"/>
  <c r="L2310" i="1"/>
  <c r="K2310" i="1"/>
  <c r="J2310" i="1"/>
  <c r="I2310" i="1"/>
  <c r="M2309" i="1"/>
  <c r="L2309" i="1"/>
  <c r="K2309" i="1"/>
  <c r="J2309" i="1"/>
  <c r="I2309" i="1"/>
  <c r="M2308" i="1"/>
  <c r="L2308" i="1"/>
  <c r="K2308" i="1"/>
  <c r="J2308" i="1"/>
  <c r="I2308" i="1"/>
  <c r="M2307" i="1"/>
  <c r="L2307" i="1"/>
  <c r="K2307" i="1"/>
  <c r="J2307" i="1"/>
  <c r="I2307" i="1"/>
  <c r="M2306" i="1"/>
  <c r="L2306" i="1"/>
  <c r="K2306" i="1"/>
  <c r="J2306" i="1"/>
  <c r="I2306" i="1"/>
  <c r="M2305" i="1"/>
  <c r="L2305" i="1"/>
  <c r="K2305" i="1"/>
  <c r="J2305" i="1"/>
  <c r="I2305" i="1"/>
  <c r="U2304" i="1"/>
  <c r="W2304" i="1" s="1"/>
  <c r="M2304" i="1"/>
  <c r="L2304" i="1"/>
  <c r="K2304" i="1"/>
  <c r="J2304" i="1"/>
  <c r="I2304" i="1"/>
  <c r="M2303" i="1"/>
  <c r="L2303" i="1"/>
  <c r="K2303" i="1"/>
  <c r="J2303" i="1"/>
  <c r="I2303" i="1"/>
  <c r="M2302" i="1"/>
  <c r="L2302" i="1"/>
  <c r="K2302" i="1"/>
  <c r="J2302" i="1"/>
  <c r="I2302" i="1"/>
  <c r="M2301" i="1"/>
  <c r="L2301" i="1"/>
  <c r="K2301" i="1"/>
  <c r="J2301" i="1"/>
  <c r="I2301" i="1"/>
  <c r="M2300" i="1"/>
  <c r="L2300" i="1"/>
  <c r="K2300" i="1"/>
  <c r="J2300" i="1"/>
  <c r="I2300" i="1"/>
  <c r="M2299" i="1"/>
  <c r="L2299" i="1"/>
  <c r="K2299" i="1"/>
  <c r="J2299" i="1"/>
  <c r="I2299" i="1"/>
  <c r="M2298" i="1"/>
  <c r="L2298" i="1"/>
  <c r="K2298" i="1"/>
  <c r="J2298" i="1"/>
  <c r="I2298" i="1"/>
  <c r="M2297" i="1"/>
  <c r="L2297" i="1"/>
  <c r="K2297" i="1"/>
  <c r="J2297" i="1"/>
  <c r="I2297" i="1"/>
  <c r="M2296" i="1"/>
  <c r="L2296" i="1"/>
  <c r="K2296" i="1"/>
  <c r="J2296" i="1"/>
  <c r="I2296" i="1"/>
  <c r="M2295" i="1"/>
  <c r="L2295" i="1"/>
  <c r="K2295" i="1"/>
  <c r="J2295" i="1"/>
  <c r="I2295" i="1"/>
  <c r="M2294" i="1"/>
  <c r="L2294" i="1"/>
  <c r="K2294" i="1"/>
  <c r="J2294" i="1"/>
  <c r="I2294" i="1"/>
  <c r="M2293" i="1"/>
  <c r="L2293" i="1"/>
  <c r="K2293" i="1"/>
  <c r="J2293" i="1"/>
  <c r="I2293" i="1"/>
  <c r="M2292" i="1"/>
  <c r="L2292" i="1"/>
  <c r="K2292" i="1"/>
  <c r="J2292" i="1"/>
  <c r="I2292" i="1"/>
  <c r="M2291" i="1"/>
  <c r="L2291" i="1"/>
  <c r="K2291" i="1"/>
  <c r="J2291" i="1"/>
  <c r="I2291" i="1"/>
  <c r="M2290" i="1"/>
  <c r="L2290" i="1"/>
  <c r="K2290" i="1"/>
  <c r="J2290" i="1"/>
  <c r="I2290" i="1"/>
  <c r="W2289" i="1"/>
  <c r="M2289" i="1"/>
  <c r="L2289" i="1"/>
  <c r="K2289" i="1"/>
  <c r="J2289" i="1"/>
  <c r="I2289" i="1"/>
  <c r="M2288" i="1"/>
  <c r="L2288" i="1"/>
  <c r="K2288" i="1"/>
  <c r="J2288" i="1"/>
  <c r="I2288" i="1"/>
  <c r="M2287" i="1"/>
  <c r="L2287" i="1"/>
  <c r="K2287" i="1"/>
  <c r="J2287" i="1"/>
  <c r="I2287" i="1"/>
  <c r="U2286" i="1"/>
  <c r="W2286" i="1" s="1"/>
  <c r="M2286" i="1"/>
  <c r="L2286" i="1"/>
  <c r="K2286" i="1"/>
  <c r="J2286" i="1"/>
  <c r="I2286" i="1"/>
  <c r="U2285" i="1"/>
  <c r="W2285" i="1" s="1"/>
  <c r="M2285" i="1"/>
  <c r="L2285" i="1"/>
  <c r="K2285" i="1"/>
  <c r="J2285" i="1"/>
  <c r="I2285" i="1"/>
  <c r="M2284" i="1"/>
  <c r="L2284" i="1"/>
  <c r="K2284" i="1"/>
  <c r="J2284" i="1"/>
  <c r="I2284" i="1"/>
  <c r="W2283" i="1"/>
  <c r="M2283" i="1"/>
  <c r="L2283" i="1"/>
  <c r="K2283" i="1"/>
  <c r="J2283" i="1"/>
  <c r="I2283" i="1"/>
  <c r="W2282" i="1"/>
  <c r="M2282" i="1"/>
  <c r="L2282" i="1"/>
  <c r="K2282" i="1"/>
  <c r="J2282" i="1"/>
  <c r="I2282" i="1"/>
  <c r="W2281" i="1"/>
  <c r="M2281" i="1"/>
  <c r="L2281" i="1"/>
  <c r="K2281" i="1"/>
  <c r="J2281" i="1"/>
  <c r="I2281" i="1"/>
  <c r="W2280" i="1"/>
  <c r="M2280" i="1"/>
  <c r="L2280" i="1"/>
  <c r="K2280" i="1"/>
  <c r="J2280" i="1"/>
  <c r="I2280" i="1"/>
  <c r="W2279" i="1"/>
  <c r="M2279" i="1"/>
  <c r="L2279" i="1"/>
  <c r="K2279" i="1"/>
  <c r="J2279" i="1"/>
  <c r="I2279" i="1"/>
  <c r="W2278" i="1"/>
  <c r="M2278" i="1"/>
  <c r="L2278" i="1"/>
  <c r="K2278" i="1"/>
  <c r="J2278" i="1"/>
  <c r="I2278" i="1"/>
  <c r="W2277" i="1"/>
  <c r="M2277" i="1"/>
  <c r="L2277" i="1"/>
  <c r="K2277" i="1"/>
  <c r="J2277" i="1"/>
  <c r="I2277" i="1"/>
  <c r="W2276" i="1"/>
  <c r="M2276" i="1"/>
  <c r="L2276" i="1"/>
  <c r="K2276" i="1"/>
  <c r="J2276" i="1"/>
  <c r="I2276" i="1"/>
  <c r="W2275" i="1"/>
  <c r="M2275" i="1"/>
  <c r="L2275" i="1"/>
  <c r="K2275" i="1"/>
  <c r="J2275" i="1"/>
  <c r="I2275" i="1"/>
  <c r="W2274" i="1"/>
  <c r="M2274" i="1"/>
  <c r="L2274" i="1"/>
  <c r="K2274" i="1"/>
  <c r="J2274" i="1"/>
  <c r="I2274" i="1"/>
  <c r="W2273" i="1"/>
  <c r="M2273" i="1"/>
  <c r="L2273" i="1"/>
  <c r="K2273" i="1"/>
  <c r="J2273" i="1"/>
  <c r="I2273" i="1"/>
  <c r="W2272" i="1"/>
  <c r="M2272" i="1"/>
  <c r="L2272" i="1"/>
  <c r="K2272" i="1"/>
  <c r="J2272" i="1"/>
  <c r="I2272" i="1"/>
  <c r="W2271" i="1"/>
  <c r="M2271" i="1"/>
  <c r="L2271" i="1"/>
  <c r="K2271" i="1"/>
  <c r="J2271" i="1"/>
  <c r="I2271" i="1"/>
  <c r="M2270" i="1"/>
  <c r="L2270" i="1"/>
  <c r="K2270" i="1"/>
  <c r="J2270" i="1"/>
  <c r="I2270" i="1"/>
  <c r="W2269" i="1"/>
  <c r="M2269" i="1"/>
  <c r="L2269" i="1"/>
  <c r="K2269" i="1"/>
  <c r="J2269" i="1"/>
  <c r="I2269" i="1"/>
  <c r="W2268" i="1"/>
  <c r="M2268" i="1"/>
  <c r="L2268" i="1"/>
  <c r="K2268" i="1"/>
  <c r="J2268" i="1"/>
  <c r="I2268" i="1"/>
  <c r="U2267" i="1"/>
  <c r="W2267" i="1" s="1"/>
  <c r="M2267" i="1"/>
  <c r="L2267" i="1"/>
  <c r="K2267" i="1"/>
  <c r="J2267" i="1"/>
  <c r="I2267" i="1"/>
  <c r="W2266" i="1"/>
  <c r="M2266" i="1"/>
  <c r="L2266" i="1"/>
  <c r="K2266" i="1"/>
  <c r="J2266" i="1"/>
  <c r="I2266" i="1"/>
  <c r="W2265" i="1"/>
  <c r="M2265" i="1"/>
  <c r="L2265" i="1"/>
  <c r="K2265" i="1"/>
  <c r="J2265" i="1"/>
  <c r="I2265" i="1"/>
  <c r="W2264" i="1"/>
  <c r="M2264" i="1"/>
  <c r="L2264" i="1"/>
  <c r="K2264" i="1"/>
  <c r="J2264" i="1"/>
  <c r="I2264" i="1"/>
  <c r="U2263" i="1"/>
  <c r="W2263" i="1" s="1"/>
  <c r="M2263" i="1"/>
  <c r="L2263" i="1"/>
  <c r="K2263" i="1"/>
  <c r="J2263" i="1"/>
  <c r="I2263" i="1"/>
  <c r="U2262" i="1"/>
  <c r="W2262" i="1" s="1"/>
  <c r="M2262" i="1"/>
  <c r="L2262" i="1"/>
  <c r="K2262" i="1"/>
  <c r="J2262" i="1"/>
  <c r="I2262" i="1"/>
  <c r="U2261" i="1"/>
  <c r="W2261" i="1" s="1"/>
  <c r="M2261" i="1"/>
  <c r="L2261" i="1"/>
  <c r="K2261" i="1"/>
  <c r="J2261" i="1"/>
  <c r="I2261" i="1"/>
  <c r="U2260" i="1"/>
  <c r="W2260" i="1" s="1"/>
  <c r="M2260" i="1"/>
  <c r="L2260" i="1"/>
  <c r="K2260" i="1"/>
  <c r="J2260" i="1"/>
  <c r="I2260" i="1"/>
  <c r="U2259" i="1"/>
  <c r="W2259" i="1" s="1"/>
  <c r="M2259" i="1"/>
  <c r="L2259" i="1"/>
  <c r="K2259" i="1"/>
  <c r="J2259" i="1"/>
  <c r="I2259" i="1"/>
  <c r="W2258" i="1"/>
  <c r="M2258" i="1"/>
  <c r="L2258" i="1"/>
  <c r="K2258" i="1"/>
  <c r="J2258" i="1"/>
  <c r="I2258" i="1"/>
  <c r="W2257" i="1"/>
  <c r="M2257" i="1"/>
  <c r="L2257" i="1"/>
  <c r="K2257" i="1"/>
  <c r="J2257" i="1"/>
  <c r="I2257" i="1"/>
  <c r="W2256" i="1"/>
  <c r="M2256" i="1"/>
  <c r="L2256" i="1"/>
  <c r="K2256" i="1"/>
  <c r="J2256" i="1"/>
  <c r="I2256" i="1"/>
  <c r="U2255" i="1"/>
  <c r="W2255" i="1" s="1"/>
  <c r="M2255" i="1"/>
  <c r="L2255" i="1"/>
  <c r="K2255" i="1"/>
  <c r="J2255" i="1"/>
  <c r="I2255" i="1"/>
  <c r="W2254" i="1"/>
  <c r="M2254" i="1"/>
  <c r="L2254" i="1"/>
  <c r="K2254" i="1"/>
  <c r="J2254" i="1"/>
  <c r="I2254" i="1"/>
  <c r="W2253" i="1"/>
  <c r="M2253" i="1"/>
  <c r="L2253" i="1"/>
  <c r="K2253" i="1"/>
  <c r="J2253" i="1"/>
  <c r="I2253" i="1"/>
  <c r="U2252" i="1"/>
  <c r="W2252" i="1" s="1"/>
  <c r="M2252" i="1"/>
  <c r="L2252" i="1"/>
  <c r="K2252" i="1"/>
  <c r="J2252" i="1"/>
  <c r="I2252" i="1"/>
  <c r="U2251" i="1"/>
  <c r="W2251" i="1" s="1"/>
  <c r="M2251" i="1"/>
  <c r="L2251" i="1"/>
  <c r="K2251" i="1"/>
  <c r="J2251" i="1"/>
  <c r="I2251" i="1"/>
  <c r="W2250" i="1"/>
  <c r="M2250" i="1"/>
  <c r="L2250" i="1"/>
  <c r="K2250" i="1"/>
  <c r="J2250" i="1"/>
  <c r="I2250" i="1"/>
  <c r="U2249" i="1"/>
  <c r="W2249" i="1" s="1"/>
  <c r="M2249" i="1"/>
  <c r="L2249" i="1"/>
  <c r="K2249" i="1"/>
  <c r="J2249" i="1"/>
  <c r="I2249" i="1"/>
  <c r="W2248" i="1"/>
  <c r="M2248" i="1"/>
  <c r="L2248" i="1"/>
  <c r="K2248" i="1"/>
  <c r="J2248" i="1"/>
  <c r="I2248" i="1"/>
  <c r="U2247" i="1"/>
  <c r="W2247" i="1" s="1"/>
  <c r="M2247" i="1"/>
  <c r="L2247" i="1"/>
  <c r="K2247" i="1"/>
  <c r="J2247" i="1"/>
  <c r="I2247" i="1"/>
  <c r="M2246" i="1"/>
  <c r="L2246" i="1"/>
  <c r="K2246" i="1"/>
  <c r="J2246" i="1"/>
  <c r="I2246" i="1"/>
  <c r="W2245" i="1"/>
  <c r="M2245" i="1"/>
  <c r="L2245" i="1"/>
  <c r="K2245" i="1"/>
  <c r="J2245" i="1"/>
  <c r="I2245" i="1"/>
  <c r="W2244" i="1"/>
  <c r="M2244" i="1"/>
  <c r="L2244" i="1"/>
  <c r="K2244" i="1"/>
  <c r="J2244" i="1"/>
  <c r="I2244" i="1"/>
  <c r="W2243" i="1"/>
  <c r="M2243" i="1"/>
  <c r="L2243" i="1"/>
  <c r="K2243" i="1"/>
  <c r="J2243" i="1"/>
  <c r="I2243" i="1"/>
  <c r="W2242" i="1"/>
  <c r="M2242" i="1"/>
  <c r="L2242" i="1"/>
  <c r="K2242" i="1"/>
  <c r="J2242" i="1"/>
  <c r="I2242" i="1"/>
  <c r="U2241" i="1"/>
  <c r="W2241" i="1" s="1"/>
  <c r="M2241" i="1"/>
  <c r="L2241" i="1"/>
  <c r="K2241" i="1"/>
  <c r="J2241" i="1"/>
  <c r="I2241" i="1"/>
  <c r="W2240" i="1"/>
  <c r="M2240" i="1"/>
  <c r="L2240" i="1"/>
  <c r="K2240" i="1"/>
  <c r="J2240" i="1"/>
  <c r="I2240" i="1"/>
  <c r="M2239" i="1"/>
  <c r="L2239" i="1"/>
  <c r="K2239" i="1"/>
  <c r="J2239" i="1"/>
  <c r="I2239" i="1"/>
  <c r="M2238" i="1"/>
  <c r="L2238" i="1"/>
  <c r="K2238" i="1"/>
  <c r="J2238" i="1"/>
  <c r="I2238" i="1"/>
  <c r="U2237" i="1"/>
  <c r="W2237" i="1" s="1"/>
  <c r="M2237" i="1"/>
  <c r="L2237" i="1"/>
  <c r="K2237" i="1"/>
  <c r="J2237" i="1"/>
  <c r="I2237" i="1"/>
  <c r="U2236" i="1"/>
  <c r="W2236" i="1" s="1"/>
  <c r="M2236" i="1"/>
  <c r="L2236" i="1"/>
  <c r="K2236" i="1"/>
  <c r="J2236" i="1"/>
  <c r="I2236" i="1"/>
  <c r="U2235" i="1"/>
  <c r="W2235" i="1" s="1"/>
  <c r="M2235" i="1"/>
  <c r="L2235" i="1"/>
  <c r="K2235" i="1"/>
  <c r="J2235" i="1"/>
  <c r="I2235" i="1"/>
  <c r="U2234" i="1"/>
  <c r="W2234" i="1" s="1"/>
  <c r="M2234" i="1"/>
  <c r="L2234" i="1"/>
  <c r="K2234" i="1"/>
  <c r="J2234" i="1"/>
  <c r="I2234" i="1"/>
  <c r="U2233" i="1"/>
  <c r="W2233" i="1" s="1"/>
  <c r="M2233" i="1"/>
  <c r="L2233" i="1"/>
  <c r="K2233" i="1"/>
  <c r="J2233" i="1"/>
  <c r="I2233" i="1"/>
  <c r="U2232" i="1"/>
  <c r="W2232" i="1" s="1"/>
  <c r="M2232" i="1"/>
  <c r="L2232" i="1"/>
  <c r="K2232" i="1"/>
  <c r="J2232" i="1"/>
  <c r="I2232" i="1"/>
  <c r="W2231" i="1"/>
  <c r="M2231" i="1"/>
  <c r="L2231" i="1"/>
  <c r="K2231" i="1"/>
  <c r="J2231" i="1"/>
  <c r="I2231" i="1"/>
  <c r="W2230" i="1"/>
  <c r="M2230" i="1"/>
  <c r="L2230" i="1"/>
  <c r="K2230" i="1"/>
  <c r="J2230" i="1"/>
  <c r="I2230" i="1"/>
  <c r="W2229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W2225" i="1"/>
  <c r="M2225" i="1"/>
  <c r="L2225" i="1"/>
  <c r="K2225" i="1"/>
  <c r="J2225" i="1"/>
  <c r="I2225" i="1"/>
  <c r="U2224" i="1"/>
  <c r="W2224" i="1" s="1"/>
  <c r="M2224" i="1"/>
  <c r="L2224" i="1"/>
  <c r="K2224" i="1"/>
  <c r="J2224" i="1"/>
  <c r="I2224" i="1"/>
  <c r="U2223" i="1"/>
  <c r="W2223" i="1" s="1"/>
  <c r="M2223" i="1"/>
  <c r="L2223" i="1"/>
  <c r="K2223" i="1"/>
  <c r="J2223" i="1"/>
  <c r="I2223" i="1"/>
  <c r="M2222" i="1"/>
  <c r="L2222" i="1"/>
  <c r="K2222" i="1"/>
  <c r="J2222" i="1"/>
  <c r="I2222" i="1"/>
  <c r="U2221" i="1"/>
  <c r="W2221" i="1" s="1"/>
  <c r="M2221" i="1"/>
  <c r="L2221" i="1"/>
  <c r="K2221" i="1"/>
  <c r="J2221" i="1"/>
  <c r="I2221" i="1"/>
  <c r="W2220" i="1"/>
  <c r="M2220" i="1"/>
  <c r="L2220" i="1"/>
  <c r="K2220" i="1"/>
  <c r="J2220" i="1"/>
  <c r="I2220" i="1"/>
  <c r="U2219" i="1"/>
  <c r="W2219" i="1" s="1"/>
  <c r="M2219" i="1"/>
  <c r="L2219" i="1"/>
  <c r="K2219" i="1"/>
  <c r="J2219" i="1"/>
  <c r="I2219" i="1"/>
  <c r="U2218" i="1"/>
  <c r="W2218" i="1" s="1"/>
  <c r="M2218" i="1"/>
  <c r="L2218" i="1"/>
  <c r="K2218" i="1"/>
  <c r="J2218" i="1"/>
  <c r="I2218" i="1"/>
  <c r="U2217" i="1"/>
  <c r="W2217" i="1" s="1"/>
  <c r="M2217" i="1"/>
  <c r="L2217" i="1"/>
  <c r="K2217" i="1"/>
  <c r="J2217" i="1"/>
  <c r="I2217" i="1"/>
  <c r="W2216" i="1"/>
  <c r="M2216" i="1"/>
  <c r="L2216" i="1"/>
  <c r="K2216" i="1"/>
  <c r="J2216" i="1"/>
  <c r="I2216" i="1"/>
  <c r="W2215" i="1"/>
  <c r="M2215" i="1"/>
  <c r="L2215" i="1"/>
  <c r="K2215" i="1"/>
  <c r="J2215" i="1"/>
  <c r="I2215" i="1"/>
  <c r="U2214" i="1"/>
  <c r="W2214" i="1" s="1"/>
  <c r="M2214" i="1"/>
  <c r="L2214" i="1"/>
  <c r="K2214" i="1"/>
  <c r="J2214" i="1"/>
  <c r="I2214" i="1"/>
  <c r="W2213" i="1"/>
  <c r="M2213" i="1"/>
  <c r="L2213" i="1"/>
  <c r="K2213" i="1"/>
  <c r="J2213" i="1"/>
  <c r="I2213" i="1"/>
  <c r="M2212" i="1"/>
  <c r="L2212" i="1"/>
  <c r="K2212" i="1"/>
  <c r="J2212" i="1"/>
  <c r="I2212" i="1"/>
  <c r="W2211" i="1"/>
  <c r="M2211" i="1"/>
  <c r="L2211" i="1"/>
  <c r="K2211" i="1"/>
  <c r="J2211" i="1"/>
  <c r="I2211" i="1"/>
  <c r="W2210" i="1"/>
  <c r="M2210" i="1"/>
  <c r="L2210" i="1"/>
  <c r="K2210" i="1"/>
  <c r="J2210" i="1"/>
  <c r="I2210" i="1"/>
  <c r="W2209" i="1"/>
  <c r="M2209" i="1"/>
  <c r="L2209" i="1"/>
  <c r="K2209" i="1"/>
  <c r="J2209" i="1"/>
  <c r="I2209" i="1"/>
  <c r="W2208" i="1"/>
  <c r="M2208" i="1"/>
  <c r="L2208" i="1"/>
  <c r="K2208" i="1"/>
  <c r="J2208" i="1"/>
  <c r="I2208" i="1"/>
  <c r="W2207" i="1"/>
  <c r="M2207" i="1"/>
  <c r="L2207" i="1"/>
  <c r="K2207" i="1"/>
  <c r="J2207" i="1"/>
  <c r="I2207" i="1"/>
  <c r="W2206" i="1"/>
  <c r="M2206" i="1"/>
  <c r="L2206" i="1"/>
  <c r="K2206" i="1"/>
  <c r="J2206" i="1"/>
  <c r="I2206" i="1"/>
  <c r="U2205" i="1"/>
  <c r="W2205" i="1" s="1"/>
  <c r="K2205" i="1"/>
  <c r="J2205" i="1"/>
  <c r="Y2205" i="1" s="1"/>
  <c r="I2205" i="1"/>
  <c r="X2205" i="1" s="1"/>
  <c r="W2204" i="1"/>
  <c r="K2204" i="1"/>
  <c r="J2204" i="1"/>
  <c r="Y2204" i="1" s="1"/>
  <c r="I2204" i="1"/>
  <c r="U2203" i="1"/>
  <c r="W2203" i="1" s="1"/>
  <c r="K2203" i="1"/>
  <c r="J2203" i="1"/>
  <c r="Y2203" i="1" s="1"/>
  <c r="I2203" i="1"/>
  <c r="X2203" i="1" s="1"/>
  <c r="Y2270" i="1" l="1"/>
  <c r="H2310" i="1"/>
  <c r="U2310" i="1" s="1"/>
  <c r="W2310" i="1" s="1"/>
  <c r="H2105" i="1"/>
  <c r="Y2132" i="1"/>
  <c r="H2255" i="1"/>
  <c r="X2267" i="1"/>
  <c r="Z2267" i="1" s="1"/>
  <c r="Y2283" i="1"/>
  <c r="X2143" i="1"/>
  <c r="Z2143" i="1" s="1"/>
  <c r="X2167" i="1"/>
  <c r="Z2167" i="1" s="1"/>
  <c r="H2184" i="1"/>
  <c r="U2184" i="1" s="1"/>
  <c r="W2184" i="1" s="1"/>
  <c r="Y2187" i="1"/>
  <c r="O2188" i="1"/>
  <c r="H2192" i="1"/>
  <c r="U2192" i="1" s="1"/>
  <c r="W2192" i="1" s="1"/>
  <c r="Y2195" i="1"/>
  <c r="H2128" i="1"/>
  <c r="Y2139" i="1"/>
  <c r="H2273" i="1"/>
  <c r="H2102" i="1"/>
  <c r="X2129" i="1"/>
  <c r="X2161" i="1"/>
  <c r="Z2161" i="1" s="1"/>
  <c r="Y2120" i="1"/>
  <c r="H2142" i="1"/>
  <c r="H2146" i="1"/>
  <c r="H2162" i="1"/>
  <c r="Y2178" i="1"/>
  <c r="X2194" i="1"/>
  <c r="X2197" i="1"/>
  <c r="Y2254" i="1"/>
  <c r="Y2118" i="1"/>
  <c r="H2205" i="1"/>
  <c r="Y2144" i="1"/>
  <c r="H2130" i="1"/>
  <c r="U2130" i="1" s="1"/>
  <c r="W2130" i="1" s="1"/>
  <c r="X2149" i="1"/>
  <c r="Z2149" i="1" s="1"/>
  <c r="Y2111" i="1"/>
  <c r="X2114" i="1"/>
  <c r="Z2114" i="1" s="1"/>
  <c r="X2102" i="1"/>
  <c r="Z2102" i="1" s="1"/>
  <c r="H2101" i="1"/>
  <c r="Y2109" i="1"/>
  <c r="H2200" i="1"/>
  <c r="U2200" i="1" s="1"/>
  <c r="W2200" i="1" s="1"/>
  <c r="Y2251" i="1"/>
  <c r="O2308" i="1"/>
  <c r="H2095" i="1"/>
  <c r="Y2103" i="1"/>
  <c r="H2168" i="1"/>
  <c r="H2179" i="1"/>
  <c r="U2179" i="1" s="1"/>
  <c r="W2179" i="1" s="1"/>
  <c r="Y2185" i="1"/>
  <c r="X2190" i="1"/>
  <c r="H2227" i="1"/>
  <c r="H2109" i="1"/>
  <c r="H2165" i="1"/>
  <c r="Y2172" i="1"/>
  <c r="O2128" i="1"/>
  <c r="Y2129" i="1"/>
  <c r="H2143" i="1"/>
  <c r="Y2146" i="1"/>
  <c r="Y2162" i="1"/>
  <c r="O2170" i="1"/>
  <c r="O2192" i="1"/>
  <c r="Y2097" i="1"/>
  <c r="Y2114" i="1"/>
  <c r="Y2135" i="1"/>
  <c r="Y2145" i="1"/>
  <c r="X2153" i="1"/>
  <c r="Z2153" i="1" s="1"/>
  <c r="H2157" i="1"/>
  <c r="Y2161" i="1"/>
  <c r="X2165" i="1"/>
  <c r="Z2165" i="1" s="1"/>
  <c r="Y2170" i="1"/>
  <c r="Y2174" i="1"/>
  <c r="Y2177" i="1"/>
  <c r="X2183" i="1"/>
  <c r="Y2194" i="1"/>
  <c r="Y2197" i="1"/>
  <c r="X2202" i="1"/>
  <c r="Y2098" i="1"/>
  <c r="H2103" i="1"/>
  <c r="U2103" i="1" s="1"/>
  <c r="W2103" i="1" s="1"/>
  <c r="X2148" i="1"/>
  <c r="Z2148" i="1" s="1"/>
  <c r="O2166" i="1"/>
  <c r="Y2183" i="1"/>
  <c r="Y2191" i="1"/>
  <c r="Y2202" i="1"/>
  <c r="H2097" i="1"/>
  <c r="Y2100" i="1"/>
  <c r="X2132" i="1"/>
  <c r="Z2132" i="1" s="1"/>
  <c r="H2136" i="1"/>
  <c r="Y2148" i="1"/>
  <c r="Y2158" i="1"/>
  <c r="X2160" i="1"/>
  <c r="Y2173" i="1"/>
  <c r="X2185" i="1"/>
  <c r="X2196" i="1"/>
  <c r="Y2199" i="1"/>
  <c r="O2200" i="1"/>
  <c r="Y2301" i="1"/>
  <c r="X2108" i="1"/>
  <c r="Z2108" i="1" s="1"/>
  <c r="H2116" i="1"/>
  <c r="Y2121" i="1"/>
  <c r="O2147" i="1"/>
  <c r="H2268" i="1"/>
  <c r="H2290" i="1"/>
  <c r="U2290" i="1" s="1"/>
  <c r="W2290" i="1" s="1"/>
  <c r="X2309" i="1"/>
  <c r="H2217" i="1"/>
  <c r="H2241" i="1"/>
  <c r="Y2260" i="1"/>
  <c r="Y2290" i="1"/>
  <c r="O2306" i="1"/>
  <c r="H2307" i="1"/>
  <c r="U2307" i="1" s="1"/>
  <c r="W2307" i="1" s="1"/>
  <c r="Y2104" i="1"/>
  <c r="Y2108" i="1"/>
  <c r="Y2116" i="1"/>
  <c r="X2135" i="1"/>
  <c r="Z2135" i="1" s="1"/>
  <c r="Y2143" i="1"/>
  <c r="X2151" i="1"/>
  <c r="Z2151" i="1" s="1"/>
  <c r="O2155" i="1"/>
  <c r="H2167" i="1"/>
  <c r="Y2179" i="1"/>
  <c r="Y2190" i="1"/>
  <c r="X2195" i="1"/>
  <c r="Z2195" i="1" s="1"/>
  <c r="X2097" i="1"/>
  <c r="Z2097" i="1" s="1"/>
  <c r="O2101" i="1"/>
  <c r="O2117" i="1"/>
  <c r="O2135" i="1"/>
  <c r="O2137" i="1"/>
  <c r="O2182" i="1"/>
  <c r="X2109" i="1"/>
  <c r="Z2109" i="1" s="1"/>
  <c r="O2184" i="1"/>
  <c r="X2271" i="1"/>
  <c r="Z2271" i="1" s="1"/>
  <c r="H2283" i="1"/>
  <c r="Y2287" i="1"/>
  <c r="O2140" i="1"/>
  <c r="O2163" i="1"/>
  <c r="X2168" i="1"/>
  <c r="Z2168" i="1" s="1"/>
  <c r="H2176" i="1"/>
  <c r="U2176" i="1" s="1"/>
  <c r="W2176" i="1" s="1"/>
  <c r="H2178" i="1"/>
  <c r="U2178" i="1" s="1"/>
  <c r="W2178" i="1" s="1"/>
  <c r="O2112" i="1"/>
  <c r="X2124" i="1"/>
  <c r="Z2124" i="1" s="1"/>
  <c r="Y2130" i="1"/>
  <c r="Y2136" i="1"/>
  <c r="X2142" i="1"/>
  <c r="Z2142" i="1" s="1"/>
  <c r="X2189" i="1"/>
  <c r="X2103" i="1"/>
  <c r="Y2112" i="1"/>
  <c r="Y2163" i="1"/>
  <c r="X2116" i="1"/>
  <c r="Z2116" i="1" s="1"/>
  <c r="Y2165" i="1"/>
  <c r="X2187" i="1"/>
  <c r="X2101" i="1"/>
  <c r="Z2101" i="1" s="1"/>
  <c r="O2109" i="1"/>
  <c r="O2173" i="1"/>
  <c r="X2199" i="1"/>
  <c r="H2300" i="1"/>
  <c r="U2300" i="1" s="1"/>
  <c r="W2300" i="1" s="1"/>
  <c r="O2139" i="1"/>
  <c r="Y2181" i="1"/>
  <c r="Y2131" i="1"/>
  <c r="H2141" i="1"/>
  <c r="Y2150" i="1"/>
  <c r="Y2154" i="1"/>
  <c r="Y2160" i="1"/>
  <c r="Y2167" i="1"/>
  <c r="H2182" i="1"/>
  <c r="U2182" i="1" s="1"/>
  <c r="W2182" i="1" s="1"/>
  <c r="H2113" i="1"/>
  <c r="U2113" i="1" s="1"/>
  <c r="W2113" i="1" s="1"/>
  <c r="X2119" i="1"/>
  <c r="Z2119" i="1" s="1"/>
  <c r="X2125" i="1"/>
  <c r="Z2125" i="1" s="1"/>
  <c r="Y2141" i="1"/>
  <c r="O2180" i="1"/>
  <c r="X2186" i="1"/>
  <c r="X2248" i="1"/>
  <c r="Z2248" i="1" s="1"/>
  <c r="Y2113" i="1"/>
  <c r="Y2125" i="1"/>
  <c r="Y2127" i="1"/>
  <c r="O2143" i="1"/>
  <c r="X2198" i="1"/>
  <c r="O2094" i="1"/>
  <c r="Y2105" i="1"/>
  <c r="H2112" i="1"/>
  <c r="X2112" i="1"/>
  <c r="Z2112" i="1" s="1"/>
  <c r="Y2115" i="1"/>
  <c r="O2121" i="1"/>
  <c r="X2126" i="1"/>
  <c r="Z2126" i="1" s="1"/>
  <c r="H2131" i="1"/>
  <c r="H2148" i="1"/>
  <c r="H2151" i="1"/>
  <c r="X2152" i="1"/>
  <c r="Z2152" i="1" s="1"/>
  <c r="Y2153" i="1"/>
  <c r="O2154" i="1"/>
  <c r="H2155" i="1"/>
  <c r="X2155" i="1"/>
  <c r="Z2155" i="1" s="1"/>
  <c r="H2173" i="1"/>
  <c r="X2173" i="1"/>
  <c r="Z2173" i="1" s="1"/>
  <c r="Y2175" i="1"/>
  <c r="X2188" i="1"/>
  <c r="Y2192" i="1"/>
  <c r="O2196" i="1"/>
  <c r="X2139" i="1"/>
  <c r="Z2139" i="1" s="1"/>
  <c r="X2141" i="1"/>
  <c r="Z2141" i="1" s="1"/>
  <c r="O2146" i="1"/>
  <c r="Y2157" i="1"/>
  <c r="O2158" i="1"/>
  <c r="X2170" i="1"/>
  <c r="Z2170" i="1" s="1"/>
  <c r="X2178" i="1"/>
  <c r="O2179" i="1"/>
  <c r="H2198" i="1"/>
  <c r="U2198" i="1" s="1"/>
  <c r="W2198" i="1" s="1"/>
  <c r="H2202" i="1"/>
  <c r="U2202" i="1" s="1"/>
  <c r="W2202" i="1" s="1"/>
  <c r="O2098" i="1"/>
  <c r="H2139" i="1"/>
  <c r="H2186" i="1"/>
  <c r="U2186" i="1" s="1"/>
  <c r="W2186" i="1" s="1"/>
  <c r="H2190" i="1"/>
  <c r="U2190" i="1" s="1"/>
  <c r="W2190" i="1" s="1"/>
  <c r="H2194" i="1"/>
  <c r="U2194" i="1" s="1"/>
  <c r="W2194" i="1" s="1"/>
  <c r="H2196" i="1"/>
  <c r="U2196" i="1" s="1"/>
  <c r="W2196" i="1" s="1"/>
  <c r="O2133" i="1"/>
  <c r="Y2180" i="1"/>
  <c r="O2095" i="1"/>
  <c r="Y2107" i="1"/>
  <c r="O2114" i="1"/>
  <c r="H2124" i="1"/>
  <c r="O2132" i="1"/>
  <c r="H2135" i="1"/>
  <c r="X2136" i="1"/>
  <c r="Z2136" i="1" s="1"/>
  <c r="Y2138" i="1"/>
  <c r="O2141" i="1"/>
  <c r="Y2142" i="1"/>
  <c r="X2145" i="1"/>
  <c r="Z2145" i="1" s="1"/>
  <c r="Y2155" i="1"/>
  <c r="O2165" i="1"/>
  <c r="O2167" i="1"/>
  <c r="H2174" i="1"/>
  <c r="U2174" i="1" s="1"/>
  <c r="W2174" i="1" s="1"/>
  <c r="X2176" i="1"/>
  <c r="X2184" i="1"/>
  <c r="Y2201" i="1"/>
  <c r="Y2152" i="1"/>
  <c r="O2174" i="1"/>
  <c r="Z2095" i="1"/>
  <c r="Y2099" i="1"/>
  <c r="Y2101" i="1"/>
  <c r="O2113" i="1"/>
  <c r="O2116" i="1"/>
  <c r="X2121" i="1"/>
  <c r="Z2121" i="1" s="1"/>
  <c r="O2124" i="1"/>
  <c r="H2125" i="1"/>
  <c r="H2129" i="1"/>
  <c r="U2129" i="1" s="1"/>
  <c r="W2129" i="1" s="1"/>
  <c r="X2134" i="1"/>
  <c r="Z2134" i="1" s="1"/>
  <c r="H2140" i="1"/>
  <c r="O2142" i="1"/>
  <c r="O2151" i="1"/>
  <c r="X2154" i="1"/>
  <c r="Z2154" i="1" s="1"/>
  <c r="X2157" i="1"/>
  <c r="Z2157" i="1" s="1"/>
  <c r="Y2159" i="1"/>
  <c r="Y2176" i="1"/>
  <c r="O2178" i="1"/>
  <c r="X2179" i="1"/>
  <c r="X2182" i="1"/>
  <c r="Y2189" i="1"/>
  <c r="Y2193" i="1"/>
  <c r="O2198" i="1"/>
  <c r="O2202" i="1"/>
  <c r="Y2122" i="1"/>
  <c r="Y2133" i="1"/>
  <c r="X2094" i="1"/>
  <c r="Z2094" i="1" s="1"/>
  <c r="O2097" i="1"/>
  <c r="Y2102" i="1"/>
  <c r="O2103" i="1"/>
  <c r="X2105" i="1"/>
  <c r="Z2105" i="1" s="1"/>
  <c r="O2110" i="1"/>
  <c r="X2113" i="1"/>
  <c r="Y2119" i="1"/>
  <c r="H2121" i="1"/>
  <c r="Y2123" i="1"/>
  <c r="Y2124" i="1"/>
  <c r="O2125" i="1"/>
  <c r="X2128" i="1"/>
  <c r="Z2128" i="1" s="1"/>
  <c r="H2132" i="1"/>
  <c r="Y2134" i="1"/>
  <c r="O2136" i="1"/>
  <c r="X2137" i="1"/>
  <c r="Y2140" i="1"/>
  <c r="X2146" i="1"/>
  <c r="Z2146" i="1" s="1"/>
  <c r="H2154" i="1"/>
  <c r="Y2164" i="1"/>
  <c r="Y2171" i="1"/>
  <c r="O2186" i="1"/>
  <c r="H2188" i="1"/>
  <c r="U2188" i="1" s="1"/>
  <c r="W2188" i="1" s="1"/>
  <c r="O2190" i="1"/>
  <c r="X2192" i="1"/>
  <c r="O2194" i="1"/>
  <c r="X2200" i="1"/>
  <c r="X2201" i="1"/>
  <c r="O2144" i="1"/>
  <c r="H2144" i="1"/>
  <c r="O2153" i="1"/>
  <c r="H2153" i="1"/>
  <c r="O2164" i="1"/>
  <c r="X2164" i="1"/>
  <c r="Z2164" i="1" s="1"/>
  <c r="H2164" i="1"/>
  <c r="H2118" i="1"/>
  <c r="X2118" i="1"/>
  <c r="Z2118" i="1" s="1"/>
  <c r="X2120" i="1"/>
  <c r="Z2120" i="1" s="1"/>
  <c r="H2120" i="1"/>
  <c r="O2120" i="1"/>
  <c r="O2100" i="1"/>
  <c r="X2100" i="1"/>
  <c r="Z2100" i="1" s="1"/>
  <c r="H2100" i="1"/>
  <c r="O2195" i="1"/>
  <c r="H2195" i="1"/>
  <c r="O2108" i="1"/>
  <c r="H2108" i="1"/>
  <c r="X2098" i="1"/>
  <c r="Z2098" i="1" s="1"/>
  <c r="O2099" i="1"/>
  <c r="X2110" i="1"/>
  <c r="Z2110" i="1" s="1"/>
  <c r="X2123" i="1"/>
  <c r="Z2123" i="1" s="1"/>
  <c r="H2123" i="1"/>
  <c r="X2144" i="1"/>
  <c r="Z2144" i="1" s="1"/>
  <c r="O2145" i="1"/>
  <c r="H2149" i="1"/>
  <c r="O2149" i="1"/>
  <c r="O2160" i="1"/>
  <c r="H2160" i="1"/>
  <c r="U2160" i="1" s="1"/>
  <c r="W2160" i="1" s="1"/>
  <c r="O2193" i="1"/>
  <c r="H2193" i="1"/>
  <c r="U2193" i="1" s="1"/>
  <c r="W2193" i="1" s="1"/>
  <c r="X2193" i="1"/>
  <c r="X2104" i="1"/>
  <c r="Z2104" i="1" s="1"/>
  <c r="H2104" i="1"/>
  <c r="O2104" i="1"/>
  <c r="H2107" i="1"/>
  <c r="X2107" i="1"/>
  <c r="Z2107" i="1" s="1"/>
  <c r="O2150" i="1"/>
  <c r="X2150" i="1"/>
  <c r="Z2150" i="1" s="1"/>
  <c r="H2150" i="1"/>
  <c r="X2106" i="1"/>
  <c r="Z2106" i="1" s="1"/>
  <c r="H2106" i="1"/>
  <c r="O2106" i="1"/>
  <c r="O2127" i="1"/>
  <c r="X2127" i="1"/>
  <c r="Z2127" i="1" s="1"/>
  <c r="H2127" i="1"/>
  <c r="X2171" i="1"/>
  <c r="Z2171" i="1" s="1"/>
  <c r="H2171" i="1"/>
  <c r="O2171" i="1"/>
  <c r="O2131" i="1"/>
  <c r="X2131" i="1"/>
  <c r="Z2131" i="1" s="1"/>
  <c r="X2156" i="1"/>
  <c r="Z2156" i="1" s="1"/>
  <c r="H2156" i="1"/>
  <c r="O2156" i="1"/>
  <c r="Y2168" i="1"/>
  <c r="O2168" i="1"/>
  <c r="O2177" i="1"/>
  <c r="X2177" i="1"/>
  <c r="Z2177" i="1" s="1"/>
  <c r="H2177" i="1"/>
  <c r="O2162" i="1"/>
  <c r="X2162" i="1"/>
  <c r="Z2162" i="1" s="1"/>
  <c r="H2203" i="1"/>
  <c r="O2122" i="1"/>
  <c r="X2122" i="1"/>
  <c r="Z2122" i="1" s="1"/>
  <c r="H2122" i="1"/>
  <c r="H2126" i="1"/>
  <c r="O2126" i="1"/>
  <c r="Y2137" i="1"/>
  <c r="O2181" i="1"/>
  <c r="H2181" i="1"/>
  <c r="U2181" i="1" s="1"/>
  <c r="W2181" i="1" s="1"/>
  <c r="H2096" i="1"/>
  <c r="X2096" i="1"/>
  <c r="Z2096" i="1" s="1"/>
  <c r="Y2206" i="1"/>
  <c r="Y2210" i="1"/>
  <c r="H2213" i="1"/>
  <c r="Y2218" i="1"/>
  <c r="O2105" i="1"/>
  <c r="O2111" i="1"/>
  <c r="H2115" i="1"/>
  <c r="X2117" i="1"/>
  <c r="Z2117" i="1" s="1"/>
  <c r="H2117" i="1"/>
  <c r="Y2126" i="1"/>
  <c r="X2130" i="1"/>
  <c r="H2138" i="1"/>
  <c r="Y2149" i="1"/>
  <c r="O2159" i="1"/>
  <c r="X2159" i="1"/>
  <c r="Z2159" i="1" s="1"/>
  <c r="H2159" i="1"/>
  <c r="X2174" i="1"/>
  <c r="O2175" i="1"/>
  <c r="X2181" i="1"/>
  <c r="Y2188" i="1"/>
  <c r="O2191" i="1"/>
  <c r="H2191" i="1"/>
  <c r="U2191" i="1" s="1"/>
  <c r="W2191" i="1" s="1"/>
  <c r="Y2200" i="1"/>
  <c r="H2301" i="1"/>
  <c r="U2301" i="1" s="1"/>
  <c r="W2301" i="1" s="1"/>
  <c r="H2228" i="1"/>
  <c r="Y2231" i="1"/>
  <c r="X2246" i="1"/>
  <c r="Y2250" i="1"/>
  <c r="Y2289" i="1"/>
  <c r="Y2292" i="1"/>
  <c r="H2098" i="1"/>
  <c r="O2102" i="1"/>
  <c r="H2110" i="1"/>
  <c r="H2114" i="1"/>
  <c r="O2115" i="1"/>
  <c r="O2119" i="1"/>
  <c r="Y2128" i="1"/>
  <c r="O2130" i="1"/>
  <c r="O2134" i="1"/>
  <c r="H2137" i="1"/>
  <c r="U2137" i="1" s="1"/>
  <c r="W2137" i="1" s="1"/>
  <c r="O2138" i="1"/>
  <c r="X2140" i="1"/>
  <c r="Z2140" i="1" s="1"/>
  <c r="Y2147" i="1"/>
  <c r="O2148" i="1"/>
  <c r="Y2151" i="1"/>
  <c r="H2152" i="1"/>
  <c r="Y2166" i="1"/>
  <c r="H2170" i="1"/>
  <c r="Y2182" i="1"/>
  <c r="O2185" i="1"/>
  <c r="H2185" i="1"/>
  <c r="U2185" i="1" s="1"/>
  <c r="W2185" i="1" s="1"/>
  <c r="X2191" i="1"/>
  <c r="O2197" i="1"/>
  <c r="H2197" i="1"/>
  <c r="U2197" i="1" s="1"/>
  <c r="W2197" i="1" s="1"/>
  <c r="Z2205" i="1"/>
  <c r="H2208" i="1"/>
  <c r="Y2211" i="1"/>
  <c r="X2214" i="1"/>
  <c r="Z2214" i="1" s="1"/>
  <c r="X2262" i="1"/>
  <c r="Z2262" i="1" s="1"/>
  <c r="X2270" i="1"/>
  <c r="Y2278" i="1"/>
  <c r="X2285" i="1"/>
  <c r="Z2285" i="1" s="1"/>
  <c r="H2294" i="1"/>
  <c r="U2294" i="1" s="1"/>
  <c r="W2294" i="1" s="1"/>
  <c r="H2302" i="1"/>
  <c r="U2302" i="1" s="1"/>
  <c r="W2302" i="1" s="1"/>
  <c r="Y2308" i="1"/>
  <c r="Y2311" i="1"/>
  <c r="X2111" i="1"/>
  <c r="Z2111" i="1" s="1"/>
  <c r="Y2117" i="1"/>
  <c r="O2118" i="1"/>
  <c r="O2129" i="1"/>
  <c r="X2133" i="1"/>
  <c r="Z2133" i="1" s="1"/>
  <c r="H2133" i="1"/>
  <c r="O2152" i="1"/>
  <c r="X2163" i="1"/>
  <c r="Z2163" i="1" s="1"/>
  <c r="H2163" i="1"/>
  <c r="X2169" i="1"/>
  <c r="Z2169" i="1" s="1"/>
  <c r="O2172" i="1"/>
  <c r="X2172" i="1"/>
  <c r="Z2172" i="1" s="1"/>
  <c r="H2172" i="1"/>
  <c r="X2175" i="1"/>
  <c r="Z2175" i="1" s="1"/>
  <c r="O2176" i="1"/>
  <c r="Y2184" i="1"/>
  <c r="O2187" i="1"/>
  <c r="H2187" i="1"/>
  <c r="U2187" i="1" s="1"/>
  <c r="W2187" i="1" s="1"/>
  <c r="Y2196" i="1"/>
  <c r="O2199" i="1"/>
  <c r="H2199" i="1"/>
  <c r="U2199" i="1" s="1"/>
  <c r="W2199" i="1" s="1"/>
  <c r="X2158" i="1"/>
  <c r="Z2158" i="1" s="1"/>
  <c r="H2158" i="1"/>
  <c r="O2183" i="1"/>
  <c r="H2183" i="1"/>
  <c r="U2183" i="1" s="1"/>
  <c r="W2183" i="1" s="1"/>
  <c r="O2210" i="1"/>
  <c r="Y2214" i="1"/>
  <c r="X2241" i="1"/>
  <c r="Z2241" i="1" s="1"/>
  <c r="O2096" i="1"/>
  <c r="X2099" i="1"/>
  <c r="Z2099" i="1" s="1"/>
  <c r="H2099" i="1"/>
  <c r="Y2106" i="1"/>
  <c r="O2107" i="1"/>
  <c r="Y2110" i="1"/>
  <c r="H2111" i="1"/>
  <c r="X2115" i="1"/>
  <c r="Z2115" i="1" s="1"/>
  <c r="H2119" i="1"/>
  <c r="O2123" i="1"/>
  <c r="H2134" i="1"/>
  <c r="X2138" i="1"/>
  <c r="Z2138" i="1" s="1"/>
  <c r="H2145" i="1"/>
  <c r="X2147" i="1"/>
  <c r="Z2147" i="1" s="1"/>
  <c r="H2147" i="1"/>
  <c r="Y2156" i="1"/>
  <c r="O2157" i="1"/>
  <c r="X2166" i="1"/>
  <c r="Z2166" i="1" s="1"/>
  <c r="H2166" i="1"/>
  <c r="Y2169" i="1"/>
  <c r="H2175" i="1"/>
  <c r="X2180" i="1"/>
  <c r="Z2180" i="1" s="1"/>
  <c r="H2180" i="1"/>
  <c r="Y2186" i="1"/>
  <c r="O2189" i="1"/>
  <c r="H2189" i="1"/>
  <c r="U2189" i="1" s="1"/>
  <c r="W2189" i="1" s="1"/>
  <c r="Z2189" i="1" s="1"/>
  <c r="Y2198" i="1"/>
  <c r="O2201" i="1"/>
  <c r="H2201" i="1"/>
  <c r="U2201" i="1" s="1"/>
  <c r="W2201" i="1" s="1"/>
  <c r="O2161" i="1"/>
  <c r="O2169" i="1"/>
  <c r="Y2303" i="1"/>
  <c r="Y2306" i="1"/>
  <c r="Y2300" i="1"/>
  <c r="H2308" i="1"/>
  <c r="U2308" i="1" s="1"/>
  <c r="W2308" i="1" s="1"/>
  <c r="H2161" i="1"/>
  <c r="H2169" i="1"/>
  <c r="H2260" i="1"/>
  <c r="H2235" i="1"/>
  <c r="O2255" i="1"/>
  <c r="X2279" i="1"/>
  <c r="Z2279" i="1" s="1"/>
  <c r="H2303" i="1"/>
  <c r="U2303" i="1" s="1"/>
  <c r="W2303" i="1" s="1"/>
  <c r="X2256" i="1"/>
  <c r="Z2256" i="1" s="1"/>
  <c r="H2224" i="1"/>
  <c r="X2233" i="1"/>
  <c r="Z2233" i="1" s="1"/>
  <c r="X2237" i="1"/>
  <c r="Z2237" i="1" s="1"/>
  <c r="Y2245" i="1"/>
  <c r="Y2258" i="1"/>
  <c r="H2281" i="1"/>
  <c r="H2292" i="1"/>
  <c r="U2292" i="1" s="1"/>
  <c r="W2292" i="1" s="1"/>
  <c r="Y2302" i="1"/>
  <c r="Y2305" i="1"/>
  <c r="O2271" i="1"/>
  <c r="H2219" i="1"/>
  <c r="H2248" i="1"/>
  <c r="X2263" i="1"/>
  <c r="Z2263" i="1" s="1"/>
  <c r="Y2266" i="1"/>
  <c r="Y2279" i="1"/>
  <c r="Y2224" i="1"/>
  <c r="Y2229" i="1"/>
  <c r="Y2240" i="1"/>
  <c r="H2252" i="1"/>
  <c r="O2257" i="1"/>
  <c r="X2274" i="1"/>
  <c r="Z2274" i="1" s="1"/>
  <c r="Y2291" i="1"/>
  <c r="X2296" i="1"/>
  <c r="H2297" i="1"/>
  <c r="U2297" i="1" s="1"/>
  <c r="W2297" i="1" s="1"/>
  <c r="Y2299" i="1"/>
  <c r="X2304" i="1"/>
  <c r="Z2304" i="1" s="1"/>
  <c r="H2311" i="1"/>
  <c r="U2311" i="1" s="1"/>
  <c r="W2311" i="1" s="1"/>
  <c r="Y2262" i="1"/>
  <c r="O2221" i="1"/>
  <c r="O2225" i="1"/>
  <c r="X2228" i="1"/>
  <c r="Z2228" i="1" s="1"/>
  <c r="X2247" i="1"/>
  <c r="Z2247" i="1" s="1"/>
  <c r="Y2257" i="1"/>
  <c r="Y2274" i="1"/>
  <c r="X2293" i="1"/>
  <c r="Y2296" i="1"/>
  <c r="Y2310" i="1"/>
  <c r="O2203" i="1"/>
  <c r="X2217" i="1"/>
  <c r="Z2217" i="1" s="1"/>
  <c r="H2221" i="1"/>
  <c r="X2227" i="1"/>
  <c r="Z2227" i="1" s="1"/>
  <c r="Y2236" i="1"/>
  <c r="X2249" i="1"/>
  <c r="Z2249" i="1" s="1"/>
  <c r="H2298" i="1"/>
  <c r="U2298" i="1" s="1"/>
  <c r="W2298" i="1" s="1"/>
  <c r="Y2309" i="1"/>
  <c r="Y2208" i="1"/>
  <c r="X2216" i="1"/>
  <c r="Z2216" i="1" s="1"/>
  <c r="X2218" i="1"/>
  <c r="Z2218" i="1" s="1"/>
  <c r="X2226" i="1"/>
  <c r="Z2226" i="1" s="1"/>
  <c r="O2227" i="1"/>
  <c r="X2239" i="1"/>
  <c r="Y2249" i="1"/>
  <c r="Y2255" i="1"/>
  <c r="Y2256" i="1"/>
  <c r="X2273" i="1"/>
  <c r="Z2273" i="1" s="1"/>
  <c r="O2275" i="1"/>
  <c r="Y2282" i="1"/>
  <c r="O2292" i="1"/>
  <c r="X2295" i="1"/>
  <c r="Y2298" i="1"/>
  <c r="H2299" i="1"/>
  <c r="U2299" i="1" s="1"/>
  <c r="W2299" i="1" s="1"/>
  <c r="H2304" i="1"/>
  <c r="X2305" i="1"/>
  <c r="H2306" i="1"/>
  <c r="U2306" i="1" s="1"/>
  <c r="W2306" i="1" s="1"/>
  <c r="X2311" i="1"/>
  <c r="Y2209" i="1"/>
  <c r="X2212" i="1"/>
  <c r="Y2216" i="1"/>
  <c r="H2222" i="1"/>
  <c r="U2222" i="1" s="1"/>
  <c r="W2222" i="1" s="1"/>
  <c r="O2248" i="1"/>
  <c r="X2265" i="1"/>
  <c r="Z2265" i="1" s="1"/>
  <c r="H2274" i="1"/>
  <c r="H2279" i="1"/>
  <c r="X2234" i="1"/>
  <c r="Z2234" i="1" s="1"/>
  <c r="Y2243" i="1"/>
  <c r="Y2247" i="1"/>
  <c r="Y2253" i="1"/>
  <c r="Y2284" i="1"/>
  <c r="O2290" i="1"/>
  <c r="O2302" i="1"/>
  <c r="Y2304" i="1"/>
  <c r="X2206" i="1"/>
  <c r="Z2206" i="1" s="1"/>
  <c r="Y2215" i="1"/>
  <c r="X2223" i="1"/>
  <c r="Z2223" i="1" s="1"/>
  <c r="Y2234" i="1"/>
  <c r="X2238" i="1"/>
  <c r="X2252" i="1"/>
  <c r="Z2252" i="1" s="1"/>
  <c r="Y2259" i="1"/>
  <c r="Y2263" i="1"/>
  <c r="X2268" i="1"/>
  <c r="Z2268" i="1" s="1"/>
  <c r="O2279" i="1"/>
  <c r="X2287" i="1"/>
  <c r="X2294" i="1"/>
  <c r="Y2297" i="1"/>
  <c r="X2300" i="1"/>
  <c r="O2310" i="1"/>
  <c r="Y2220" i="1"/>
  <c r="X2225" i="1"/>
  <c r="Z2225" i="1" s="1"/>
  <c r="Y2226" i="1"/>
  <c r="H2237" i="1"/>
  <c r="Y2264" i="1"/>
  <c r="O2268" i="1"/>
  <c r="Y2280" i="1"/>
  <c r="O2282" i="1"/>
  <c r="O2298" i="1"/>
  <c r="Y2212" i="1"/>
  <c r="Y2213" i="1"/>
  <c r="Y2223" i="1"/>
  <c r="X2224" i="1"/>
  <c r="Z2224" i="1" s="1"/>
  <c r="X2229" i="1"/>
  <c r="Z2229" i="1" s="1"/>
  <c r="Y2230" i="1"/>
  <c r="X2232" i="1"/>
  <c r="Z2232" i="1" s="1"/>
  <c r="Y2238" i="1"/>
  <c r="O2241" i="1"/>
  <c r="Y2246" i="1"/>
  <c r="H2247" i="1"/>
  <c r="X2255" i="1"/>
  <c r="Z2255" i="1" s="1"/>
  <c r="O2256" i="1"/>
  <c r="O2266" i="1"/>
  <c r="Y2267" i="1"/>
  <c r="X2269" i="1"/>
  <c r="Z2269" i="1" s="1"/>
  <c r="Y2275" i="1"/>
  <c r="X2280" i="1"/>
  <c r="Z2280" i="1" s="1"/>
  <c r="O2281" i="1"/>
  <c r="O2286" i="1"/>
  <c r="X2289" i="1"/>
  <c r="Z2289" i="1" s="1"/>
  <c r="X2290" i="1"/>
  <c r="Y2295" i="1"/>
  <c r="X2299" i="1"/>
  <c r="X2303" i="1"/>
  <c r="X2308" i="1"/>
  <c r="O2205" i="1"/>
  <c r="X2207" i="1"/>
  <c r="Z2207" i="1" s="1"/>
  <c r="Y2232" i="1"/>
  <c r="Y2261" i="1"/>
  <c r="H2262" i="1"/>
  <c r="Y2269" i="1"/>
  <c r="H2271" i="1"/>
  <c r="Y2276" i="1"/>
  <c r="X2283" i="1"/>
  <c r="Z2283" i="1" s="1"/>
  <c r="Y2286" i="1"/>
  <c r="H2291" i="1"/>
  <c r="U2291" i="1" s="1"/>
  <c r="W2291" i="1" s="1"/>
  <c r="H2305" i="1"/>
  <c r="U2305" i="1" s="1"/>
  <c r="W2305" i="1" s="1"/>
  <c r="H2309" i="1"/>
  <c r="U2309" i="1" s="1"/>
  <c r="W2309" i="1" s="1"/>
  <c r="H2223" i="1"/>
  <c r="Y2237" i="1"/>
  <c r="O2243" i="1"/>
  <c r="Y2244" i="1"/>
  <c r="X2260" i="1"/>
  <c r="Z2260" i="1" s="1"/>
  <c r="Y2265" i="1"/>
  <c r="X2272" i="1"/>
  <c r="Z2272" i="1" s="1"/>
  <c r="O2273" i="1"/>
  <c r="X2275" i="1"/>
  <c r="Z2275" i="1" s="1"/>
  <c r="X2282" i="1"/>
  <c r="Z2282" i="1" s="1"/>
  <c r="Y2285" i="1"/>
  <c r="Y2294" i="1"/>
  <c r="H2295" i="1"/>
  <c r="U2295" i="1" s="1"/>
  <c r="W2295" i="1" s="1"/>
  <c r="O2296" i="1"/>
  <c r="X2298" i="1"/>
  <c r="X2302" i="1"/>
  <c r="X2307" i="1"/>
  <c r="O2206" i="1"/>
  <c r="Y2228" i="1"/>
  <c r="Y2221" i="1"/>
  <c r="O2288" i="1"/>
  <c r="O2300" i="1"/>
  <c r="O2304" i="1"/>
  <c r="Y2307" i="1"/>
  <c r="Y2207" i="1"/>
  <c r="O2216" i="1"/>
  <c r="X2222" i="1"/>
  <c r="Y2248" i="1"/>
  <c r="Y2222" i="1"/>
  <c r="H2206" i="1"/>
  <c r="O2208" i="1"/>
  <c r="O2212" i="1"/>
  <c r="H2216" i="1"/>
  <c r="X2219" i="1"/>
  <c r="Z2219" i="1" s="1"/>
  <c r="O2223" i="1"/>
  <c r="Y2225" i="1"/>
  <c r="X2235" i="1"/>
  <c r="Z2235" i="1" s="1"/>
  <c r="H2239" i="1"/>
  <c r="U2239" i="1" s="1"/>
  <c r="W2239" i="1" s="1"/>
  <c r="Y2241" i="1"/>
  <c r="Y2242" i="1"/>
  <c r="O2246" i="1"/>
  <c r="X2251" i="1"/>
  <c r="Z2251" i="1" s="1"/>
  <c r="O2252" i="1"/>
  <c r="X2259" i="1"/>
  <c r="Z2259" i="1" s="1"/>
  <c r="Y2277" i="1"/>
  <c r="O2284" i="1"/>
  <c r="Y2288" i="1"/>
  <c r="X2292" i="1"/>
  <c r="Y2293" i="1"/>
  <c r="H2296" i="1"/>
  <c r="U2296" i="1" s="1"/>
  <c r="W2296" i="1" s="1"/>
  <c r="X2301" i="1"/>
  <c r="X2306" i="1"/>
  <c r="X2310" i="1"/>
  <c r="Z2310" i="1" s="1"/>
  <c r="X2213" i="1"/>
  <c r="Z2213" i="1" s="1"/>
  <c r="O2229" i="1"/>
  <c r="O2250" i="1"/>
  <c r="O2269" i="1"/>
  <c r="O2276" i="1"/>
  <c r="X2281" i="1"/>
  <c r="Z2281" i="1" s="1"/>
  <c r="Z2203" i="1"/>
  <c r="H2212" i="1"/>
  <c r="U2212" i="1" s="1"/>
  <c r="W2212" i="1" s="1"/>
  <c r="H2233" i="1"/>
  <c r="X2242" i="1"/>
  <c r="Z2242" i="1" s="1"/>
  <c r="H2246" i="1"/>
  <c r="U2246" i="1" s="1"/>
  <c r="W2246" i="1" s="1"/>
  <c r="X2264" i="1"/>
  <c r="Z2264" i="1" s="1"/>
  <c r="H2270" i="1"/>
  <c r="U2270" i="1" s="1"/>
  <c r="W2270" i="1" s="1"/>
  <c r="Y2271" i="1"/>
  <c r="Y2272" i="1"/>
  <c r="H2282" i="1"/>
  <c r="O2283" i="1"/>
  <c r="H2293" i="1"/>
  <c r="U2293" i="1" s="1"/>
  <c r="W2293" i="1" s="1"/>
  <c r="O2294" i="1"/>
  <c r="X2254" i="1"/>
  <c r="Z2254" i="1" s="1"/>
  <c r="H2254" i="1"/>
  <c r="O2254" i="1"/>
  <c r="O2230" i="1"/>
  <c r="X2230" i="1"/>
  <c r="Z2230" i="1" s="1"/>
  <c r="H2230" i="1"/>
  <c r="X2208" i="1"/>
  <c r="Z2208" i="1" s="1"/>
  <c r="X2215" i="1"/>
  <c r="Z2215" i="1" s="1"/>
  <c r="H2215" i="1"/>
  <c r="O2215" i="1"/>
  <c r="X2231" i="1"/>
  <c r="Z2231" i="1" s="1"/>
  <c r="H2231" i="1"/>
  <c r="O2231" i="1"/>
  <c r="X2258" i="1"/>
  <c r="Z2258" i="1" s="1"/>
  <c r="H2258" i="1"/>
  <c r="O2258" i="1"/>
  <c r="X2277" i="1"/>
  <c r="Z2277" i="1" s="1"/>
  <c r="H2277" i="1"/>
  <c r="X2211" i="1"/>
  <c r="Z2211" i="1" s="1"/>
  <c r="H2211" i="1"/>
  <c r="O2211" i="1"/>
  <c r="O2213" i="1"/>
  <c r="O2214" i="1"/>
  <c r="H2214" i="1"/>
  <c r="H2218" i="1"/>
  <c r="O2218" i="1"/>
  <c r="X2220" i="1"/>
  <c r="Z2220" i="1" s="1"/>
  <c r="H2220" i="1"/>
  <c r="O2220" i="1"/>
  <c r="X2221" i="1"/>
  <c r="Z2221" i="1" s="1"/>
  <c r="O2228" i="1"/>
  <c r="H2234" i="1"/>
  <c r="O2234" i="1"/>
  <c r="Y2235" i="1"/>
  <c r="X2240" i="1"/>
  <c r="Z2240" i="1" s="1"/>
  <c r="H2240" i="1"/>
  <c r="O2240" i="1"/>
  <c r="O2242" i="1"/>
  <c r="O2265" i="1"/>
  <c r="O2274" i="1"/>
  <c r="X2244" i="1"/>
  <c r="Z2244" i="1" s="1"/>
  <c r="H2244" i="1"/>
  <c r="O2244" i="1"/>
  <c r="H2259" i="1"/>
  <c r="O2259" i="1"/>
  <c r="H2267" i="1"/>
  <c r="O2267" i="1"/>
  <c r="X2278" i="1"/>
  <c r="Z2278" i="1" s="1"/>
  <c r="H2278" i="1"/>
  <c r="O2278" i="1"/>
  <c r="O2207" i="1"/>
  <c r="Y2217" i="1"/>
  <c r="Y2219" i="1"/>
  <c r="H2232" i="1"/>
  <c r="O2232" i="1"/>
  <c r="X2253" i="1"/>
  <c r="Z2253" i="1" s="1"/>
  <c r="H2253" i="1"/>
  <c r="O2253" i="1"/>
  <c r="O2264" i="1"/>
  <c r="X2297" i="1"/>
  <c r="H2204" i="1"/>
  <c r="X2204" i="1"/>
  <c r="Z2204" i="1" s="1"/>
  <c r="O2204" i="1"/>
  <c r="H2236" i="1"/>
  <c r="O2236" i="1"/>
  <c r="H2210" i="1"/>
  <c r="X2210" i="1"/>
  <c r="Z2210" i="1" s="1"/>
  <c r="Y2233" i="1"/>
  <c r="X2236" i="1"/>
  <c r="Z2236" i="1" s="1"/>
  <c r="H2238" i="1"/>
  <c r="U2238" i="1" s="1"/>
  <c r="W2238" i="1" s="1"/>
  <c r="O2238" i="1"/>
  <c r="Y2239" i="1"/>
  <c r="H2263" i="1"/>
  <c r="O2263" i="1"/>
  <c r="X2291" i="1"/>
  <c r="H2261" i="1"/>
  <c r="O2261" i="1"/>
  <c r="O2209" i="1"/>
  <c r="X2209" i="1"/>
  <c r="Z2209" i="1" s="1"/>
  <c r="H2209" i="1"/>
  <c r="X2245" i="1"/>
  <c r="Z2245" i="1" s="1"/>
  <c r="H2245" i="1"/>
  <c r="O2245" i="1"/>
  <c r="H2251" i="1"/>
  <c r="O2251" i="1"/>
  <c r="X2261" i="1"/>
  <c r="Z2261" i="1" s="1"/>
  <c r="O2217" i="1"/>
  <c r="O2219" i="1"/>
  <c r="Y2227" i="1"/>
  <c r="O2233" i="1"/>
  <c r="O2235" i="1"/>
  <c r="O2237" i="1"/>
  <c r="O2239" i="1"/>
  <c r="H2243" i="1"/>
  <c r="X2243" i="1"/>
  <c r="Z2243" i="1" s="1"/>
  <c r="H2250" i="1"/>
  <c r="X2250" i="1"/>
  <c r="Z2250" i="1" s="1"/>
  <c r="H2257" i="1"/>
  <c r="X2257" i="1"/>
  <c r="Z2257" i="1" s="1"/>
  <c r="O2260" i="1"/>
  <c r="O2262" i="1"/>
  <c r="H2266" i="1"/>
  <c r="X2266" i="1"/>
  <c r="Z2266" i="1" s="1"/>
  <c r="Y2268" i="1"/>
  <c r="Y2273" i="1"/>
  <c r="H2276" i="1"/>
  <c r="X2276" i="1"/>
  <c r="Z2276" i="1" s="1"/>
  <c r="Y2281" i="1"/>
  <c r="H2284" i="1"/>
  <c r="U2284" i="1" s="1"/>
  <c r="W2284" i="1" s="1"/>
  <c r="H2286" i="1"/>
  <c r="H2288" i="1"/>
  <c r="U2288" i="1" s="1"/>
  <c r="W2288" i="1" s="1"/>
  <c r="H2225" i="1"/>
  <c r="Y2252" i="1"/>
  <c r="O2277" i="1"/>
  <c r="X2284" i="1"/>
  <c r="X2286" i="1"/>
  <c r="Z2286" i="1" s="1"/>
  <c r="X2288" i="1"/>
  <c r="O2291" i="1"/>
  <c r="O2293" i="1"/>
  <c r="O2295" i="1"/>
  <c r="O2297" i="1"/>
  <c r="O2299" i="1"/>
  <c r="O2301" i="1"/>
  <c r="O2303" i="1"/>
  <c r="O2305" i="1"/>
  <c r="O2307" i="1"/>
  <c r="O2309" i="1"/>
  <c r="O2311" i="1"/>
  <c r="H2207" i="1"/>
  <c r="O2226" i="1"/>
  <c r="O2249" i="1"/>
  <c r="H2264" i="1"/>
  <c r="H2269" i="1"/>
  <c r="O2272" i="1"/>
  <c r="O2280" i="1"/>
  <c r="O2285" i="1"/>
  <c r="O2287" i="1"/>
  <c r="O2289" i="1"/>
  <c r="O2222" i="1"/>
  <c r="O2224" i="1"/>
  <c r="O2247" i="1"/>
  <c r="O2270" i="1"/>
  <c r="H2226" i="1"/>
  <c r="H2249" i="1"/>
  <c r="H2272" i="1"/>
  <c r="H2280" i="1"/>
  <c r="H2285" i="1"/>
  <c r="H2287" i="1"/>
  <c r="U2287" i="1" s="1"/>
  <c r="W2287" i="1" s="1"/>
  <c r="H2289" i="1"/>
  <c r="H2229" i="1"/>
  <c r="H2242" i="1"/>
  <c r="H2256" i="1"/>
  <c r="H2265" i="1"/>
  <c r="H2275" i="1"/>
  <c r="Z2200" i="1" l="1"/>
  <c r="Z2160" i="1"/>
  <c r="Z2307" i="1"/>
  <c r="Z2196" i="1"/>
  <c r="Z2300" i="1"/>
  <c r="Z2192" i="1"/>
  <c r="Z2187" i="1"/>
  <c r="Z2309" i="1"/>
  <c r="Z2197" i="1"/>
  <c r="Z2190" i="1"/>
  <c r="Z2184" i="1"/>
  <c r="Z2194" i="1"/>
  <c r="Z2113" i="1"/>
  <c r="Z2130" i="1"/>
  <c r="Z2198" i="1"/>
  <c r="Z2199" i="1"/>
  <c r="Z2222" i="1"/>
  <c r="Z2294" i="1"/>
  <c r="Z2186" i="1"/>
  <c r="Z2302" i="1"/>
  <c r="Z2183" i="1"/>
  <c r="Z2293" i="1"/>
  <c r="Z2129" i="1"/>
  <c r="Z2174" i="1"/>
  <c r="Z2178" i="1"/>
  <c r="Z2303" i="1"/>
  <c r="Z2246" i="1"/>
  <c r="Z2179" i="1"/>
  <c r="Z2202" i="1"/>
  <c r="Z2299" i="1"/>
  <c r="Z2308" i="1"/>
  <c r="Z2201" i="1"/>
  <c r="Z2185" i="1"/>
  <c r="Z2176" i="1"/>
  <c r="Z2290" i="1"/>
  <c r="Z2182" i="1"/>
  <c r="Z2238" i="1"/>
  <c r="Z2103" i="1"/>
  <c r="Z2311" i="1"/>
  <c r="Z2188" i="1"/>
  <c r="Z2193" i="1"/>
  <c r="Z2137" i="1"/>
  <c r="Z2292" i="1"/>
  <c r="Z2270" i="1"/>
  <c r="Z2301" i="1"/>
  <c r="Z2291" i="1"/>
  <c r="Z2191" i="1"/>
  <c r="Z2296" i="1"/>
  <c r="Z2181" i="1"/>
  <c r="Z2287" i="1"/>
  <c r="Z2298" i="1"/>
  <c r="Z2297" i="1"/>
  <c r="Z2212" i="1"/>
  <c r="Z2295" i="1"/>
  <c r="Z2239" i="1"/>
  <c r="Z2288" i="1"/>
  <c r="Z2306" i="1"/>
  <c r="Z2305" i="1"/>
  <c r="Z2284" i="1"/>
  <c r="M2422" i="1" l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7" i="1"/>
  <c r="L2417" i="1"/>
  <c r="K2417" i="1"/>
  <c r="J2417" i="1"/>
  <c r="I2417" i="1"/>
  <c r="M2416" i="1"/>
  <c r="L2416" i="1"/>
  <c r="K2416" i="1"/>
  <c r="J2416" i="1"/>
  <c r="I2416" i="1"/>
  <c r="U2415" i="1"/>
  <c r="W2415" i="1" s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M2405" i="1"/>
  <c r="L2405" i="1"/>
  <c r="K2405" i="1"/>
  <c r="J2405" i="1"/>
  <c r="I2405" i="1"/>
  <c r="M2404" i="1"/>
  <c r="L2404" i="1"/>
  <c r="K2404" i="1"/>
  <c r="J2404" i="1"/>
  <c r="I2404" i="1"/>
  <c r="M2403" i="1"/>
  <c r="L2403" i="1"/>
  <c r="K2403" i="1"/>
  <c r="J2403" i="1"/>
  <c r="I2403" i="1"/>
  <c r="M2402" i="1"/>
  <c r="L2402" i="1"/>
  <c r="K2402" i="1"/>
  <c r="J2402" i="1"/>
  <c r="I2402" i="1"/>
  <c r="M2401" i="1"/>
  <c r="L2401" i="1"/>
  <c r="K2401" i="1"/>
  <c r="J2401" i="1"/>
  <c r="I2401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M2397" i="1"/>
  <c r="L2397" i="1"/>
  <c r="K2397" i="1"/>
  <c r="J2397" i="1"/>
  <c r="I2397" i="1"/>
  <c r="U2396" i="1"/>
  <c r="W2396" i="1" s="1"/>
  <c r="M2396" i="1"/>
  <c r="L2396" i="1"/>
  <c r="K2396" i="1"/>
  <c r="J2396" i="1"/>
  <c r="I2396" i="1"/>
  <c r="U2395" i="1"/>
  <c r="W2395" i="1" s="1"/>
  <c r="M2395" i="1"/>
  <c r="L2395" i="1"/>
  <c r="K2395" i="1"/>
  <c r="J2395" i="1"/>
  <c r="I2395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M2391" i="1"/>
  <c r="L2391" i="1"/>
  <c r="K2391" i="1"/>
  <c r="J2391" i="1"/>
  <c r="I2391" i="1"/>
  <c r="W2390" i="1"/>
  <c r="M2390" i="1"/>
  <c r="L2390" i="1"/>
  <c r="K2390" i="1"/>
  <c r="J2390" i="1"/>
  <c r="I2390" i="1"/>
  <c r="W2389" i="1"/>
  <c r="M2389" i="1"/>
  <c r="L2389" i="1"/>
  <c r="K2389" i="1"/>
  <c r="J2389" i="1"/>
  <c r="I2389" i="1"/>
  <c r="W2388" i="1"/>
  <c r="M2388" i="1"/>
  <c r="L2388" i="1"/>
  <c r="K2388" i="1"/>
  <c r="J2388" i="1"/>
  <c r="I2388" i="1"/>
  <c r="W2387" i="1"/>
  <c r="M2387" i="1"/>
  <c r="L2387" i="1"/>
  <c r="K2387" i="1"/>
  <c r="J2387" i="1"/>
  <c r="I2387" i="1"/>
  <c r="W2386" i="1"/>
  <c r="M2386" i="1"/>
  <c r="L2386" i="1"/>
  <c r="K2386" i="1"/>
  <c r="J2386" i="1"/>
  <c r="I2386" i="1"/>
  <c r="W2385" i="1"/>
  <c r="M2385" i="1"/>
  <c r="L2385" i="1"/>
  <c r="K2385" i="1"/>
  <c r="J2385" i="1"/>
  <c r="I2385" i="1"/>
  <c r="W2384" i="1"/>
  <c r="M2384" i="1"/>
  <c r="L2384" i="1"/>
  <c r="K2384" i="1"/>
  <c r="J2384" i="1"/>
  <c r="I2384" i="1"/>
  <c r="W2383" i="1"/>
  <c r="M2383" i="1"/>
  <c r="L2383" i="1"/>
  <c r="K2383" i="1"/>
  <c r="J2383" i="1"/>
  <c r="I2383" i="1"/>
  <c r="W2382" i="1"/>
  <c r="M2382" i="1"/>
  <c r="L2382" i="1"/>
  <c r="K2382" i="1"/>
  <c r="J2382" i="1"/>
  <c r="I2382" i="1"/>
  <c r="W2381" i="1"/>
  <c r="M2381" i="1"/>
  <c r="L2381" i="1"/>
  <c r="K2381" i="1"/>
  <c r="J2381" i="1"/>
  <c r="I2381" i="1"/>
  <c r="M2380" i="1"/>
  <c r="L2380" i="1"/>
  <c r="K2380" i="1"/>
  <c r="J2380" i="1"/>
  <c r="I2380" i="1"/>
  <c r="W2379" i="1"/>
  <c r="M2379" i="1"/>
  <c r="L2379" i="1"/>
  <c r="K2379" i="1"/>
  <c r="J2379" i="1"/>
  <c r="I2379" i="1"/>
  <c r="W2378" i="1"/>
  <c r="M2378" i="1"/>
  <c r="L2378" i="1"/>
  <c r="K2378" i="1"/>
  <c r="J2378" i="1"/>
  <c r="I2378" i="1"/>
  <c r="U2377" i="1"/>
  <c r="W2377" i="1" s="1"/>
  <c r="M2377" i="1"/>
  <c r="L2377" i="1"/>
  <c r="K2377" i="1"/>
  <c r="J2377" i="1"/>
  <c r="I2377" i="1"/>
  <c r="W2376" i="1"/>
  <c r="M2376" i="1"/>
  <c r="L2376" i="1"/>
  <c r="K2376" i="1"/>
  <c r="J2376" i="1"/>
  <c r="I2376" i="1"/>
  <c r="W2375" i="1"/>
  <c r="M2375" i="1"/>
  <c r="L2375" i="1"/>
  <c r="K2375" i="1"/>
  <c r="J2375" i="1"/>
  <c r="I2375" i="1"/>
  <c r="W2374" i="1"/>
  <c r="M2374" i="1"/>
  <c r="L2374" i="1"/>
  <c r="K2374" i="1"/>
  <c r="J2374" i="1"/>
  <c r="I2374" i="1"/>
  <c r="U2373" i="1"/>
  <c r="W2373" i="1" s="1"/>
  <c r="M2373" i="1"/>
  <c r="L2373" i="1"/>
  <c r="K2373" i="1"/>
  <c r="J2373" i="1"/>
  <c r="I2373" i="1"/>
  <c r="U2372" i="1"/>
  <c r="W2372" i="1" s="1"/>
  <c r="M2372" i="1"/>
  <c r="L2372" i="1"/>
  <c r="K2372" i="1"/>
  <c r="J2372" i="1"/>
  <c r="I2372" i="1"/>
  <c r="U2371" i="1"/>
  <c r="W2371" i="1" s="1"/>
  <c r="M2371" i="1"/>
  <c r="L2371" i="1"/>
  <c r="K2371" i="1"/>
  <c r="J2371" i="1"/>
  <c r="I2371" i="1"/>
  <c r="U2370" i="1"/>
  <c r="W2370" i="1" s="1"/>
  <c r="M2370" i="1"/>
  <c r="L2370" i="1"/>
  <c r="K2370" i="1"/>
  <c r="J2370" i="1"/>
  <c r="I2370" i="1"/>
  <c r="U2369" i="1"/>
  <c r="W2369" i="1" s="1"/>
  <c r="M2369" i="1"/>
  <c r="L2369" i="1"/>
  <c r="K2369" i="1"/>
  <c r="J2369" i="1"/>
  <c r="I2369" i="1"/>
  <c r="W2368" i="1"/>
  <c r="M2368" i="1"/>
  <c r="L2368" i="1"/>
  <c r="K2368" i="1"/>
  <c r="J2368" i="1"/>
  <c r="I2368" i="1"/>
  <c r="W2367" i="1"/>
  <c r="M2367" i="1"/>
  <c r="L2367" i="1"/>
  <c r="K2367" i="1"/>
  <c r="J2367" i="1"/>
  <c r="I2367" i="1"/>
  <c r="W2366" i="1"/>
  <c r="M2366" i="1"/>
  <c r="L2366" i="1"/>
  <c r="K2366" i="1"/>
  <c r="J2366" i="1"/>
  <c r="I2366" i="1"/>
  <c r="U2365" i="1"/>
  <c r="W2365" i="1" s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U2362" i="1"/>
  <c r="W2362" i="1" s="1"/>
  <c r="M2362" i="1"/>
  <c r="L2362" i="1"/>
  <c r="K2362" i="1"/>
  <c r="J2362" i="1"/>
  <c r="I2362" i="1"/>
  <c r="U2361" i="1"/>
  <c r="W2361" i="1" s="1"/>
  <c r="M2361" i="1"/>
  <c r="L2361" i="1"/>
  <c r="K2361" i="1"/>
  <c r="J2361" i="1"/>
  <c r="I2361" i="1"/>
  <c r="W2360" i="1"/>
  <c r="M2360" i="1"/>
  <c r="L2360" i="1"/>
  <c r="K2360" i="1"/>
  <c r="J2360" i="1"/>
  <c r="I2360" i="1"/>
  <c r="U2359" i="1"/>
  <c r="W2359" i="1" s="1"/>
  <c r="M2359" i="1"/>
  <c r="L2359" i="1"/>
  <c r="K2359" i="1"/>
  <c r="J2359" i="1"/>
  <c r="I2359" i="1"/>
  <c r="W2358" i="1"/>
  <c r="M2358" i="1"/>
  <c r="L2358" i="1"/>
  <c r="K2358" i="1"/>
  <c r="J2358" i="1"/>
  <c r="I2358" i="1"/>
  <c r="U2357" i="1"/>
  <c r="W2357" i="1" s="1"/>
  <c r="M2357" i="1"/>
  <c r="L2357" i="1"/>
  <c r="K2357" i="1"/>
  <c r="J2357" i="1"/>
  <c r="I2357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W2352" i="1"/>
  <c r="M2352" i="1"/>
  <c r="L2352" i="1"/>
  <c r="K2352" i="1"/>
  <c r="J2352" i="1"/>
  <c r="I2352" i="1"/>
  <c r="U2351" i="1"/>
  <c r="W2351" i="1" s="1"/>
  <c r="M2351" i="1"/>
  <c r="L2351" i="1"/>
  <c r="K2351" i="1"/>
  <c r="J2351" i="1"/>
  <c r="I2351" i="1"/>
  <c r="W2350" i="1"/>
  <c r="M2350" i="1"/>
  <c r="L2350" i="1"/>
  <c r="K2350" i="1"/>
  <c r="J2350" i="1"/>
  <c r="I2350" i="1"/>
  <c r="M2349" i="1"/>
  <c r="L2349" i="1"/>
  <c r="K2349" i="1"/>
  <c r="J2349" i="1"/>
  <c r="I2349" i="1"/>
  <c r="M2348" i="1"/>
  <c r="L2348" i="1"/>
  <c r="K2348" i="1"/>
  <c r="J2348" i="1"/>
  <c r="I2348" i="1"/>
  <c r="U2347" i="1"/>
  <c r="W2347" i="1" s="1"/>
  <c r="M2347" i="1"/>
  <c r="L2347" i="1"/>
  <c r="K2347" i="1"/>
  <c r="J2347" i="1"/>
  <c r="I2347" i="1"/>
  <c r="U2346" i="1"/>
  <c r="W2346" i="1" s="1"/>
  <c r="M2346" i="1"/>
  <c r="L2346" i="1"/>
  <c r="K2346" i="1"/>
  <c r="J2346" i="1"/>
  <c r="I2346" i="1"/>
  <c r="U2345" i="1"/>
  <c r="W2345" i="1" s="1"/>
  <c r="M2345" i="1"/>
  <c r="L2345" i="1"/>
  <c r="K2345" i="1"/>
  <c r="J2345" i="1"/>
  <c r="I2345" i="1"/>
  <c r="U2344" i="1"/>
  <c r="W2344" i="1" s="1"/>
  <c r="M2344" i="1"/>
  <c r="L2344" i="1"/>
  <c r="K2344" i="1"/>
  <c r="J2344" i="1"/>
  <c r="I2344" i="1"/>
  <c r="U2343" i="1"/>
  <c r="W2343" i="1" s="1"/>
  <c r="M2343" i="1"/>
  <c r="L2343" i="1"/>
  <c r="K2343" i="1"/>
  <c r="J2343" i="1"/>
  <c r="I2343" i="1"/>
  <c r="U2342" i="1"/>
  <c r="W2342" i="1" s="1"/>
  <c r="M2342" i="1"/>
  <c r="L2342" i="1"/>
  <c r="K2342" i="1"/>
  <c r="J2342" i="1"/>
  <c r="I2342" i="1"/>
  <c r="W2341" i="1"/>
  <c r="M2341" i="1"/>
  <c r="L2341" i="1"/>
  <c r="K2341" i="1"/>
  <c r="J2341" i="1"/>
  <c r="I2341" i="1"/>
  <c r="W2340" i="1"/>
  <c r="M2340" i="1"/>
  <c r="L2340" i="1"/>
  <c r="K2340" i="1"/>
  <c r="J2340" i="1"/>
  <c r="I2340" i="1"/>
  <c r="W2339" i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U2334" i="1"/>
  <c r="W2334" i="1" s="1"/>
  <c r="M2334" i="1"/>
  <c r="L2334" i="1"/>
  <c r="K2334" i="1"/>
  <c r="J2334" i="1"/>
  <c r="I2334" i="1"/>
  <c r="U2333" i="1"/>
  <c r="W2333" i="1" s="1"/>
  <c r="M2333" i="1"/>
  <c r="L2333" i="1"/>
  <c r="K2333" i="1"/>
  <c r="J2333" i="1"/>
  <c r="I2333" i="1"/>
  <c r="M2332" i="1"/>
  <c r="L2332" i="1"/>
  <c r="K2332" i="1"/>
  <c r="J2332" i="1"/>
  <c r="I2332" i="1"/>
  <c r="U2331" i="1"/>
  <c r="W2331" i="1" s="1"/>
  <c r="M2331" i="1"/>
  <c r="L2331" i="1"/>
  <c r="K2331" i="1"/>
  <c r="J2331" i="1"/>
  <c r="I2331" i="1"/>
  <c r="W2330" i="1"/>
  <c r="M2330" i="1"/>
  <c r="L2330" i="1"/>
  <c r="K2330" i="1"/>
  <c r="J2330" i="1"/>
  <c r="I2330" i="1"/>
  <c r="U2329" i="1"/>
  <c r="W2329" i="1" s="1"/>
  <c r="M2329" i="1"/>
  <c r="L2329" i="1"/>
  <c r="K2329" i="1"/>
  <c r="J2329" i="1"/>
  <c r="I2329" i="1"/>
  <c r="U2328" i="1"/>
  <c r="W2328" i="1" s="1"/>
  <c r="M2328" i="1"/>
  <c r="L2328" i="1"/>
  <c r="K2328" i="1"/>
  <c r="J2328" i="1"/>
  <c r="I2328" i="1"/>
  <c r="W2327" i="1"/>
  <c r="M2327" i="1"/>
  <c r="L2327" i="1"/>
  <c r="K2327" i="1"/>
  <c r="J2327" i="1"/>
  <c r="I2327" i="1"/>
  <c r="U2326" i="1"/>
  <c r="W2326" i="1" s="1"/>
  <c r="M2326" i="1"/>
  <c r="L2326" i="1"/>
  <c r="K2326" i="1"/>
  <c r="J2326" i="1"/>
  <c r="I2326" i="1"/>
  <c r="W2325" i="1"/>
  <c r="M2325" i="1"/>
  <c r="L2325" i="1"/>
  <c r="K2325" i="1"/>
  <c r="J2325" i="1"/>
  <c r="I2325" i="1"/>
  <c r="W2324" i="1"/>
  <c r="M2324" i="1"/>
  <c r="L2324" i="1"/>
  <c r="K2324" i="1"/>
  <c r="J2324" i="1"/>
  <c r="I2324" i="1"/>
  <c r="U2323" i="1"/>
  <c r="W2323" i="1" s="1"/>
  <c r="M2323" i="1"/>
  <c r="L2323" i="1"/>
  <c r="K2323" i="1"/>
  <c r="J2323" i="1"/>
  <c r="I2323" i="1"/>
  <c r="W2322" i="1"/>
  <c r="M2322" i="1"/>
  <c r="L2322" i="1"/>
  <c r="K2322" i="1"/>
  <c r="J2322" i="1"/>
  <c r="I2322" i="1"/>
  <c r="M2321" i="1"/>
  <c r="L2321" i="1"/>
  <c r="K2321" i="1"/>
  <c r="J2321" i="1"/>
  <c r="I2321" i="1"/>
  <c r="U2320" i="1"/>
  <c r="W2320" i="1" s="1"/>
  <c r="M2320" i="1"/>
  <c r="L2320" i="1"/>
  <c r="K2320" i="1"/>
  <c r="J2320" i="1"/>
  <c r="I2320" i="1"/>
  <c r="W2319" i="1"/>
  <c r="M2319" i="1"/>
  <c r="L2319" i="1"/>
  <c r="K2319" i="1"/>
  <c r="J2319" i="1"/>
  <c r="I2319" i="1"/>
  <c r="W2318" i="1"/>
  <c r="M2318" i="1"/>
  <c r="L2318" i="1"/>
  <c r="K2318" i="1"/>
  <c r="J2318" i="1"/>
  <c r="I2318" i="1"/>
  <c r="W2317" i="1"/>
  <c r="M2317" i="1"/>
  <c r="L2317" i="1"/>
  <c r="K2317" i="1"/>
  <c r="J2317" i="1"/>
  <c r="I2317" i="1"/>
  <c r="W2316" i="1"/>
  <c r="M2316" i="1"/>
  <c r="L2316" i="1"/>
  <c r="K2316" i="1"/>
  <c r="J2316" i="1"/>
  <c r="I2316" i="1"/>
  <c r="W2315" i="1"/>
  <c r="M2315" i="1"/>
  <c r="L2315" i="1"/>
  <c r="K2315" i="1"/>
  <c r="J2315" i="1"/>
  <c r="I2315" i="1"/>
  <c r="U2314" i="1"/>
  <c r="W2314" i="1" s="1"/>
  <c r="K2314" i="1"/>
  <c r="J2314" i="1"/>
  <c r="Y2314" i="1" s="1"/>
  <c r="I2314" i="1"/>
  <c r="X2314" i="1" s="1"/>
  <c r="W2313" i="1"/>
  <c r="K2313" i="1"/>
  <c r="J2313" i="1"/>
  <c r="Y2313" i="1" s="1"/>
  <c r="I2313" i="1"/>
  <c r="X2313" i="1" s="1"/>
  <c r="U2312" i="1"/>
  <c r="W2312" i="1" s="1"/>
  <c r="K2312" i="1"/>
  <c r="J2312" i="1"/>
  <c r="Y2312" i="1" s="1"/>
  <c r="I2312" i="1"/>
  <c r="H2319" i="1" l="1"/>
  <c r="Y2415" i="1"/>
  <c r="Y2418" i="1"/>
  <c r="Y2341" i="1"/>
  <c r="Y2412" i="1"/>
  <c r="H2318" i="1"/>
  <c r="Y2379" i="1"/>
  <c r="H2382" i="1"/>
  <c r="Y2403" i="1"/>
  <c r="H2314" i="1"/>
  <c r="X2385" i="1"/>
  <c r="Z2385" i="1" s="1"/>
  <c r="H2411" i="1"/>
  <c r="U2411" i="1" s="1"/>
  <c r="W2411" i="1" s="1"/>
  <c r="Y2340" i="1"/>
  <c r="Y2366" i="1"/>
  <c r="Y2370" i="1"/>
  <c r="X2327" i="1"/>
  <c r="Z2327" i="1" s="1"/>
  <c r="H2331" i="1"/>
  <c r="Y2335" i="1"/>
  <c r="Y2354" i="1"/>
  <c r="X2365" i="1"/>
  <c r="Z2365" i="1" s="1"/>
  <c r="H2415" i="1"/>
  <c r="H2317" i="1"/>
  <c r="X2343" i="1"/>
  <c r="Z2343" i="1" s="1"/>
  <c r="Y2348" i="1"/>
  <c r="Y2351" i="1"/>
  <c r="H2387" i="1"/>
  <c r="H2399" i="1"/>
  <c r="U2399" i="1" s="1"/>
  <c r="W2399" i="1" s="1"/>
  <c r="Y2409" i="1"/>
  <c r="X2375" i="1"/>
  <c r="Z2375" i="1" s="1"/>
  <c r="H2401" i="1"/>
  <c r="U2401" i="1" s="1"/>
  <c r="W2401" i="1" s="1"/>
  <c r="H2409" i="1"/>
  <c r="U2409" i="1" s="1"/>
  <c r="W2409" i="1" s="1"/>
  <c r="X2419" i="1"/>
  <c r="Y2422" i="1"/>
  <c r="X2345" i="1"/>
  <c r="Z2345" i="1" s="1"/>
  <c r="X2360" i="1"/>
  <c r="Z2360" i="1" s="1"/>
  <c r="Y2387" i="1"/>
  <c r="X2389" i="1"/>
  <c r="Z2389" i="1" s="1"/>
  <c r="Y2397" i="1"/>
  <c r="X2410" i="1"/>
  <c r="Y2317" i="1"/>
  <c r="X2344" i="1"/>
  <c r="Z2344" i="1" s="1"/>
  <c r="Y2357" i="1"/>
  <c r="Y2376" i="1"/>
  <c r="Y2399" i="1"/>
  <c r="H2405" i="1"/>
  <c r="U2405" i="1" s="1"/>
  <c r="W2405" i="1" s="1"/>
  <c r="H2333" i="1"/>
  <c r="H2341" i="1"/>
  <c r="Y2365" i="1"/>
  <c r="H2378" i="1"/>
  <c r="Y2391" i="1"/>
  <c r="H2403" i="1"/>
  <c r="U2403" i="1" s="1"/>
  <c r="W2403" i="1" s="1"/>
  <c r="Y2406" i="1"/>
  <c r="X2414" i="1"/>
  <c r="X2420" i="1"/>
  <c r="Y2334" i="1"/>
  <c r="X2336" i="1"/>
  <c r="Z2336" i="1" s="1"/>
  <c r="Y2338" i="1"/>
  <c r="X2340" i="1"/>
  <c r="Z2340" i="1" s="1"/>
  <c r="O2352" i="1"/>
  <c r="X2356" i="1"/>
  <c r="H2361" i="1"/>
  <c r="Y2364" i="1"/>
  <c r="H2391" i="1"/>
  <c r="Y2394" i="1"/>
  <c r="Y2400" i="1"/>
  <c r="O2393" i="1"/>
  <c r="O2335" i="1"/>
  <c r="Y2332" i="1"/>
  <c r="Y2333" i="1"/>
  <c r="Y2363" i="1"/>
  <c r="H2390" i="1"/>
  <c r="Y2393" i="1"/>
  <c r="H2407" i="1"/>
  <c r="U2407" i="1" s="1"/>
  <c r="W2407" i="1" s="1"/>
  <c r="Y2316" i="1"/>
  <c r="X2319" i="1"/>
  <c r="Z2319" i="1" s="1"/>
  <c r="Y2323" i="1"/>
  <c r="X2324" i="1"/>
  <c r="Z2324" i="1" s="1"/>
  <c r="Y2327" i="1"/>
  <c r="X2328" i="1"/>
  <c r="Z2328" i="1" s="1"/>
  <c r="X2347" i="1"/>
  <c r="Z2347" i="1" s="1"/>
  <c r="X2383" i="1"/>
  <c r="Z2383" i="1" s="1"/>
  <c r="Y2392" i="1"/>
  <c r="H2395" i="1"/>
  <c r="H2383" i="1"/>
  <c r="O2421" i="1"/>
  <c r="O2315" i="1"/>
  <c r="X2318" i="1"/>
  <c r="Z2318" i="1" s="1"/>
  <c r="Y2319" i="1"/>
  <c r="X2326" i="1"/>
  <c r="Z2326" i="1" s="1"/>
  <c r="Y2331" i="1"/>
  <c r="Y2336" i="1"/>
  <c r="X2346" i="1"/>
  <c r="Z2346" i="1" s="1"/>
  <c r="Y2347" i="1"/>
  <c r="H2359" i="1"/>
  <c r="Y2369" i="1"/>
  <c r="O2377" i="1"/>
  <c r="X2382" i="1"/>
  <c r="Z2382" i="1" s="1"/>
  <c r="Y2383" i="1"/>
  <c r="X2396" i="1"/>
  <c r="Z2396" i="1" s="1"/>
  <c r="X2402" i="1"/>
  <c r="Y2414" i="1"/>
  <c r="X2417" i="1"/>
  <c r="Y2420" i="1"/>
  <c r="H2313" i="1"/>
  <c r="X2317" i="1"/>
  <c r="Z2317" i="1" s="1"/>
  <c r="Y2318" i="1"/>
  <c r="Y2322" i="1"/>
  <c r="O2323" i="1"/>
  <c r="Y2326" i="1"/>
  <c r="X2335" i="1"/>
  <c r="Z2335" i="1" s="1"/>
  <c r="X2339" i="1"/>
  <c r="Z2339" i="1" s="1"/>
  <c r="Y2346" i="1"/>
  <c r="Y2374" i="1"/>
  <c r="X2376" i="1"/>
  <c r="Z2376" i="1" s="1"/>
  <c r="H2381" i="1"/>
  <c r="Y2384" i="1"/>
  <c r="X2386" i="1"/>
  <c r="Z2386" i="1" s="1"/>
  <c r="H2397" i="1"/>
  <c r="U2397" i="1" s="1"/>
  <c r="W2397" i="1" s="1"/>
  <c r="Y2402" i="1"/>
  <c r="Y2405" i="1"/>
  <c r="Y2408" i="1"/>
  <c r="Y2411" i="1"/>
  <c r="Z2314" i="1"/>
  <c r="H2325" i="1"/>
  <c r="H2336" i="1"/>
  <c r="Y2360" i="1"/>
  <c r="X2373" i="1"/>
  <c r="Z2373" i="1" s="1"/>
  <c r="X2329" i="1"/>
  <c r="Z2329" i="1" s="1"/>
  <c r="Y2358" i="1"/>
  <c r="X2371" i="1"/>
  <c r="Z2371" i="1" s="1"/>
  <c r="X2398" i="1"/>
  <c r="Y2410" i="1"/>
  <c r="Y2413" i="1"/>
  <c r="O2334" i="1"/>
  <c r="X2341" i="1"/>
  <c r="Z2341" i="1" s="1"/>
  <c r="X2352" i="1"/>
  <c r="Z2352" i="1" s="1"/>
  <c r="X2353" i="1"/>
  <c r="Z2353" i="1" s="1"/>
  <c r="X2357" i="1"/>
  <c r="Z2357" i="1" s="1"/>
  <c r="Y2367" i="1"/>
  <c r="Y2375" i="1"/>
  <c r="X2380" i="1"/>
  <c r="Y2385" i="1"/>
  <c r="H2389" i="1"/>
  <c r="Y2398" i="1"/>
  <c r="Y2401" i="1"/>
  <c r="Y2404" i="1"/>
  <c r="Y2407" i="1"/>
  <c r="Y2416" i="1"/>
  <c r="X2421" i="1"/>
  <c r="Y2321" i="1"/>
  <c r="H2324" i="1"/>
  <c r="Y2329" i="1"/>
  <c r="Y2315" i="1"/>
  <c r="Y2324" i="1"/>
  <c r="Y2328" i="1"/>
  <c r="Y2330" i="1"/>
  <c r="X2342" i="1"/>
  <c r="Z2342" i="1" s="1"/>
  <c r="X2351" i="1"/>
  <c r="Y2352" i="1"/>
  <c r="Y2353" i="1"/>
  <c r="H2358" i="1"/>
  <c r="Y2361" i="1"/>
  <c r="Y2368" i="1"/>
  <c r="X2370" i="1"/>
  <c r="Z2370" i="1" s="1"/>
  <c r="X2378" i="1"/>
  <c r="Z2378" i="1" s="1"/>
  <c r="Y2380" i="1"/>
  <c r="Y2386" i="1"/>
  <c r="X2394" i="1"/>
  <c r="X2406" i="1"/>
  <c r="H2413" i="1"/>
  <c r="U2413" i="1" s="1"/>
  <c r="W2413" i="1" s="1"/>
  <c r="Z2313" i="1"/>
  <c r="H2337" i="1"/>
  <c r="O2357" i="1"/>
  <c r="H2377" i="1"/>
  <c r="X2390" i="1"/>
  <c r="Z2390" i="1" s="1"/>
  <c r="X2391" i="1"/>
  <c r="Z2391" i="1" s="1"/>
  <c r="O2327" i="1"/>
  <c r="O2378" i="1"/>
  <c r="O2318" i="1"/>
  <c r="O2319" i="1"/>
  <c r="Y2339" i="1"/>
  <c r="H2354" i="1"/>
  <c r="Y2355" i="1"/>
  <c r="O2356" i="1"/>
  <c r="X2358" i="1"/>
  <c r="Z2358" i="1" s="1"/>
  <c r="Y2362" i="1"/>
  <c r="X2369" i="1"/>
  <c r="Z2369" i="1" s="1"/>
  <c r="Y2377" i="1"/>
  <c r="Y2378" i="1"/>
  <c r="H2380" i="1"/>
  <c r="U2380" i="1" s="1"/>
  <c r="W2380" i="1" s="1"/>
  <c r="Y2382" i="1"/>
  <c r="Y2389" i="1"/>
  <c r="O2390" i="1"/>
  <c r="O2391" i="1"/>
  <c r="O2397" i="1"/>
  <c r="O2401" i="1"/>
  <c r="O2405" i="1"/>
  <c r="O2409" i="1"/>
  <c r="O2413" i="1"/>
  <c r="Y2417" i="1"/>
  <c r="X2422" i="1"/>
  <c r="O2313" i="1"/>
  <c r="O2316" i="1"/>
  <c r="Y2320" i="1"/>
  <c r="X2325" i="1"/>
  <c r="Z2325" i="1" s="1"/>
  <c r="X2333" i="1"/>
  <c r="Z2333" i="1" s="1"/>
  <c r="X2334" i="1"/>
  <c r="Z2334" i="1" s="1"/>
  <c r="H2335" i="1"/>
  <c r="X2349" i="1"/>
  <c r="H2363" i="1"/>
  <c r="O2368" i="1"/>
  <c r="X2381" i="1"/>
  <c r="Z2381" i="1" s="1"/>
  <c r="O2387" i="1"/>
  <c r="X2393" i="1"/>
  <c r="Z2393" i="1" s="1"/>
  <c r="O2417" i="1"/>
  <c r="X2315" i="1"/>
  <c r="Z2315" i="1" s="1"/>
  <c r="H2326" i="1"/>
  <c r="X2331" i="1"/>
  <c r="Z2331" i="1" s="1"/>
  <c r="X2332" i="1"/>
  <c r="O2333" i="1"/>
  <c r="O2341" i="1"/>
  <c r="Y2349" i="1"/>
  <c r="Y2350" i="1"/>
  <c r="O2351" i="1"/>
  <c r="H2356" i="1"/>
  <c r="U2356" i="1" s="1"/>
  <c r="W2356" i="1" s="1"/>
  <c r="H2362" i="1"/>
  <c r="X2367" i="1"/>
  <c r="Z2367" i="1" s="1"/>
  <c r="Y2396" i="1"/>
  <c r="X2400" i="1"/>
  <c r="X2404" i="1"/>
  <c r="X2408" i="1"/>
  <c r="X2412" i="1"/>
  <c r="X2416" i="1"/>
  <c r="H2417" i="1"/>
  <c r="U2417" i="1" s="1"/>
  <c r="W2417" i="1" s="1"/>
  <c r="Y2419" i="1"/>
  <c r="O2325" i="1"/>
  <c r="H2327" i="1"/>
  <c r="O2331" i="1"/>
  <c r="O2332" i="1"/>
  <c r="O2359" i="1"/>
  <c r="O2395" i="1"/>
  <c r="O2419" i="1"/>
  <c r="O2314" i="1"/>
  <c r="Y2325" i="1"/>
  <c r="Y2337" i="1"/>
  <c r="O2339" i="1"/>
  <c r="X2348" i="1"/>
  <c r="H2351" i="1"/>
  <c r="Y2356" i="1"/>
  <c r="Y2359" i="1"/>
  <c r="H2365" i="1"/>
  <c r="X2366" i="1"/>
  <c r="Z2366" i="1" s="1"/>
  <c r="H2368" i="1"/>
  <c r="X2372" i="1"/>
  <c r="Z2372" i="1" s="1"/>
  <c r="Y2381" i="1"/>
  <c r="O2382" i="1"/>
  <c r="O2383" i="1"/>
  <c r="X2387" i="1"/>
  <c r="Z2387" i="1" s="1"/>
  <c r="Y2388" i="1"/>
  <c r="Y2390" i="1"/>
  <c r="Y2395" i="1"/>
  <c r="O2399" i="1"/>
  <c r="O2403" i="1"/>
  <c r="O2407" i="1"/>
  <c r="O2411" i="1"/>
  <c r="O2415" i="1"/>
  <c r="X2418" i="1"/>
  <c r="H2419" i="1"/>
  <c r="U2419" i="1" s="1"/>
  <c r="W2419" i="1" s="1"/>
  <c r="Y2421" i="1"/>
  <c r="H2321" i="1"/>
  <c r="U2321" i="1" s="1"/>
  <c r="W2321" i="1" s="1"/>
  <c r="O2321" i="1"/>
  <c r="X2388" i="1"/>
  <c r="Z2388" i="1" s="1"/>
  <c r="H2388" i="1"/>
  <c r="O2388" i="1"/>
  <c r="X2384" i="1"/>
  <c r="Z2384" i="1" s="1"/>
  <c r="H2384" i="1"/>
  <c r="O2384" i="1"/>
  <c r="H2329" i="1"/>
  <c r="O2329" i="1"/>
  <c r="H2347" i="1"/>
  <c r="O2347" i="1"/>
  <c r="H2345" i="1"/>
  <c r="O2345" i="1"/>
  <c r="O2358" i="1"/>
  <c r="X2374" i="1"/>
  <c r="Z2374" i="1" s="1"/>
  <c r="H2374" i="1"/>
  <c r="O2374" i="1"/>
  <c r="X2379" i="1"/>
  <c r="Z2379" i="1" s="1"/>
  <c r="H2379" i="1"/>
  <c r="O2379" i="1"/>
  <c r="X2392" i="1"/>
  <c r="Z2392" i="1" s="1"/>
  <c r="H2392" i="1"/>
  <c r="O2392" i="1"/>
  <c r="H2328" i="1"/>
  <c r="O2328" i="1"/>
  <c r="H2346" i="1"/>
  <c r="O2346" i="1"/>
  <c r="H2344" i="1"/>
  <c r="O2344" i="1"/>
  <c r="H2315" i="1"/>
  <c r="O2317" i="1"/>
  <c r="O2324" i="1"/>
  <c r="X2337" i="1"/>
  <c r="Z2337" i="1" s="1"/>
  <c r="H2342" i="1"/>
  <c r="O2342" i="1"/>
  <c r="H2343" i="1"/>
  <c r="O2343" i="1"/>
  <c r="Y2344" i="1"/>
  <c r="Y2345" i="1"/>
  <c r="Z2351" i="1"/>
  <c r="X2354" i="1"/>
  <c r="Z2354" i="1" s="1"/>
  <c r="O2365" i="1"/>
  <c r="H2373" i="1"/>
  <c r="O2373" i="1"/>
  <c r="H2320" i="1"/>
  <c r="O2320" i="1"/>
  <c r="X2330" i="1"/>
  <c r="Z2330" i="1" s="1"/>
  <c r="H2330" i="1"/>
  <c r="O2330" i="1"/>
  <c r="Y2342" i="1"/>
  <c r="Y2343" i="1"/>
  <c r="X2350" i="1"/>
  <c r="Z2350" i="1" s="1"/>
  <c r="H2350" i="1"/>
  <c r="O2350" i="1"/>
  <c r="X2363" i="1"/>
  <c r="Z2363" i="1" s="1"/>
  <c r="O2366" i="1"/>
  <c r="H2372" i="1"/>
  <c r="O2372" i="1"/>
  <c r="Y2373" i="1"/>
  <c r="O2380" i="1"/>
  <c r="O2381" i="1"/>
  <c r="O2385" i="1"/>
  <c r="O2389" i="1"/>
  <c r="X2321" i="1"/>
  <c r="X2338" i="1"/>
  <c r="Z2338" i="1" s="1"/>
  <c r="H2338" i="1"/>
  <c r="O2338" i="1"/>
  <c r="X2323" i="1"/>
  <c r="Z2323" i="1" s="1"/>
  <c r="O2336" i="1"/>
  <c r="O2337" i="1"/>
  <c r="O2354" i="1"/>
  <c r="X2355" i="1"/>
  <c r="Z2355" i="1" s="1"/>
  <c r="H2355" i="1"/>
  <c r="O2355" i="1"/>
  <c r="X2368" i="1"/>
  <c r="Z2368" i="1" s="1"/>
  <c r="H2371" i="1"/>
  <c r="O2371" i="1"/>
  <c r="Y2372" i="1"/>
  <c r="H2369" i="1"/>
  <c r="O2369" i="1"/>
  <c r="H2348" i="1"/>
  <c r="U2348" i="1" s="1"/>
  <c r="W2348" i="1" s="1"/>
  <c r="O2348" i="1"/>
  <c r="X2316" i="1"/>
  <c r="Z2316" i="1" s="1"/>
  <c r="H2316" i="1"/>
  <c r="O2312" i="1"/>
  <c r="H2312" i="1"/>
  <c r="X2312" i="1"/>
  <c r="Z2312" i="1" s="1"/>
  <c r="X2320" i="1"/>
  <c r="Z2320" i="1" s="1"/>
  <c r="X2322" i="1"/>
  <c r="Z2322" i="1" s="1"/>
  <c r="H2322" i="1"/>
  <c r="O2322" i="1"/>
  <c r="H2349" i="1"/>
  <c r="U2349" i="1" s="1"/>
  <c r="W2349" i="1" s="1"/>
  <c r="O2349" i="1"/>
  <c r="O2361" i="1"/>
  <c r="X2362" i="1"/>
  <c r="Z2362" i="1" s="1"/>
  <c r="O2363" i="1"/>
  <c r="X2364" i="1"/>
  <c r="Z2364" i="1" s="1"/>
  <c r="H2364" i="1"/>
  <c r="O2364" i="1"/>
  <c r="H2370" i="1"/>
  <c r="O2370" i="1"/>
  <c r="Y2371" i="1"/>
  <c r="O2375" i="1"/>
  <c r="X2361" i="1"/>
  <c r="Z2361" i="1" s="1"/>
  <c r="X2377" i="1"/>
  <c r="Z2377" i="1" s="1"/>
  <c r="H2421" i="1"/>
  <c r="U2421" i="1" s="1"/>
  <c r="W2421" i="1" s="1"/>
  <c r="H2323" i="1"/>
  <c r="O2326" i="1"/>
  <c r="H2332" i="1"/>
  <c r="U2332" i="1" s="1"/>
  <c r="W2332" i="1" s="1"/>
  <c r="H2334" i="1"/>
  <c r="H2339" i="1"/>
  <c r="H2352" i="1"/>
  <c r="H2357" i="1"/>
  <c r="X2359" i="1"/>
  <c r="Z2359" i="1" s="1"/>
  <c r="O2362" i="1"/>
  <c r="H2366" i="1"/>
  <c r="H2375" i="1"/>
  <c r="H2385" i="1"/>
  <c r="H2393" i="1"/>
  <c r="X2395" i="1"/>
  <c r="Z2395" i="1" s="1"/>
  <c r="X2397" i="1"/>
  <c r="X2399" i="1"/>
  <c r="X2401" i="1"/>
  <c r="X2403" i="1"/>
  <c r="X2405" i="1"/>
  <c r="X2407" i="1"/>
  <c r="X2409" i="1"/>
  <c r="X2411" i="1"/>
  <c r="X2413" i="1"/>
  <c r="X2415" i="1"/>
  <c r="Z2415" i="1" s="1"/>
  <c r="O2340" i="1"/>
  <c r="O2353" i="1"/>
  <c r="O2360" i="1"/>
  <c r="O2367" i="1"/>
  <c r="O2376" i="1"/>
  <c r="O2386" i="1"/>
  <c r="O2394" i="1"/>
  <c r="O2396" i="1"/>
  <c r="O2398" i="1"/>
  <c r="O2400" i="1"/>
  <c r="O2402" i="1"/>
  <c r="O2404" i="1"/>
  <c r="O2406" i="1"/>
  <c r="O2408" i="1"/>
  <c r="O2410" i="1"/>
  <c r="O2412" i="1"/>
  <c r="O2414" i="1"/>
  <c r="O2416" i="1"/>
  <c r="O2418" i="1"/>
  <c r="O2420" i="1"/>
  <c r="O2422" i="1"/>
  <c r="H2340" i="1"/>
  <c r="H2353" i="1"/>
  <c r="H2360" i="1"/>
  <c r="H2367" i="1"/>
  <c r="H2376" i="1"/>
  <c r="H2386" i="1"/>
  <c r="H2394" i="1"/>
  <c r="U2394" i="1" s="1"/>
  <c r="W2394" i="1" s="1"/>
  <c r="H2396" i="1"/>
  <c r="H2398" i="1"/>
  <c r="U2398" i="1" s="1"/>
  <c r="W2398" i="1" s="1"/>
  <c r="H2400" i="1"/>
  <c r="U2400" i="1" s="1"/>
  <c r="W2400" i="1" s="1"/>
  <c r="H2402" i="1"/>
  <c r="U2402" i="1" s="1"/>
  <c r="W2402" i="1" s="1"/>
  <c r="H2404" i="1"/>
  <c r="U2404" i="1" s="1"/>
  <c r="W2404" i="1" s="1"/>
  <c r="H2406" i="1"/>
  <c r="U2406" i="1" s="1"/>
  <c r="W2406" i="1" s="1"/>
  <c r="H2408" i="1"/>
  <c r="U2408" i="1" s="1"/>
  <c r="W2408" i="1" s="1"/>
  <c r="H2410" i="1"/>
  <c r="U2410" i="1" s="1"/>
  <c r="W2410" i="1" s="1"/>
  <c r="H2412" i="1"/>
  <c r="U2412" i="1" s="1"/>
  <c r="W2412" i="1" s="1"/>
  <c r="H2414" i="1"/>
  <c r="U2414" i="1" s="1"/>
  <c r="W2414" i="1" s="1"/>
  <c r="H2416" i="1"/>
  <c r="U2416" i="1" s="1"/>
  <c r="W2416" i="1" s="1"/>
  <c r="H2418" i="1"/>
  <c r="U2418" i="1" s="1"/>
  <c r="W2418" i="1" s="1"/>
  <c r="H2420" i="1"/>
  <c r="U2420" i="1" s="1"/>
  <c r="W2420" i="1" s="1"/>
  <c r="H2422" i="1"/>
  <c r="U2422" i="1" s="1"/>
  <c r="W2422" i="1" s="1"/>
  <c r="Z2400" i="1" l="1"/>
  <c r="Z2419" i="1"/>
  <c r="Z2405" i="1"/>
  <c r="Z2421" i="1"/>
  <c r="Z2418" i="1"/>
  <c r="Z2411" i="1"/>
  <c r="Z2402" i="1"/>
  <c r="Z2406" i="1"/>
  <c r="Z2403" i="1"/>
  <c r="Z2399" i="1"/>
  <c r="Z2422" i="1"/>
  <c r="Z2416" i="1"/>
  <c r="Z2349" i="1"/>
  <c r="Z2398" i="1"/>
  <c r="Z2356" i="1"/>
  <c r="Z2397" i="1"/>
  <c r="Z2409" i="1"/>
  <c r="Z2410" i="1"/>
  <c r="Z2380" i="1"/>
  <c r="Z2420" i="1"/>
  <c r="Z2401" i="1"/>
  <c r="Z2404" i="1"/>
  <c r="Z2414" i="1"/>
  <c r="Z2412" i="1"/>
  <c r="Z2394" i="1"/>
  <c r="Z2407" i="1"/>
  <c r="Z2417" i="1"/>
  <c r="Z2408" i="1"/>
  <c r="Z2413" i="1"/>
  <c r="Z2332" i="1"/>
  <c r="Z2348" i="1"/>
  <c r="Z2321" i="1"/>
  <c r="M2532" i="1" l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M2523" i="1"/>
  <c r="L2523" i="1"/>
  <c r="K2523" i="1"/>
  <c r="J2523" i="1"/>
  <c r="I2523" i="1"/>
  <c r="M2522" i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M2515" i="1"/>
  <c r="L2515" i="1"/>
  <c r="K2515" i="1"/>
  <c r="J2515" i="1"/>
  <c r="I2515" i="1"/>
  <c r="M2514" i="1"/>
  <c r="L2514" i="1"/>
  <c r="K2514" i="1"/>
  <c r="J2514" i="1"/>
  <c r="I2514" i="1"/>
  <c r="M2513" i="1"/>
  <c r="L2513" i="1"/>
  <c r="K2513" i="1"/>
  <c r="J2513" i="1"/>
  <c r="I2513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M2507" i="1"/>
  <c r="L2507" i="1"/>
  <c r="K2507" i="1"/>
  <c r="J2507" i="1"/>
  <c r="I2507" i="1"/>
  <c r="W2506" i="1"/>
  <c r="M2506" i="1"/>
  <c r="L2506" i="1"/>
  <c r="K2506" i="1"/>
  <c r="J2506" i="1"/>
  <c r="I2506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M2503" i="1"/>
  <c r="L2503" i="1"/>
  <c r="K2503" i="1"/>
  <c r="J2503" i="1"/>
  <c r="I2503" i="1"/>
  <c r="W2502" i="1"/>
  <c r="M2502" i="1"/>
  <c r="L2502" i="1"/>
  <c r="K2502" i="1"/>
  <c r="J2502" i="1"/>
  <c r="I2502" i="1"/>
  <c r="W2501" i="1"/>
  <c r="M2501" i="1"/>
  <c r="L2501" i="1"/>
  <c r="K2501" i="1"/>
  <c r="J2501" i="1"/>
  <c r="I2501" i="1"/>
  <c r="W2500" i="1"/>
  <c r="M2500" i="1"/>
  <c r="L2500" i="1"/>
  <c r="K2500" i="1"/>
  <c r="J2500" i="1"/>
  <c r="I2500" i="1"/>
  <c r="W2499" i="1"/>
  <c r="M2499" i="1"/>
  <c r="L2499" i="1"/>
  <c r="K2499" i="1"/>
  <c r="J2499" i="1"/>
  <c r="I2499" i="1"/>
  <c r="W2498" i="1"/>
  <c r="M2498" i="1"/>
  <c r="L2498" i="1"/>
  <c r="K2498" i="1"/>
  <c r="J2498" i="1"/>
  <c r="I2498" i="1"/>
  <c r="W2497" i="1"/>
  <c r="M2497" i="1"/>
  <c r="L2497" i="1"/>
  <c r="K2497" i="1"/>
  <c r="J2497" i="1"/>
  <c r="I2497" i="1"/>
  <c r="W2496" i="1"/>
  <c r="M2496" i="1"/>
  <c r="L2496" i="1"/>
  <c r="K2496" i="1"/>
  <c r="J2496" i="1"/>
  <c r="I2496" i="1"/>
  <c r="W2495" i="1"/>
  <c r="M2495" i="1"/>
  <c r="L2495" i="1"/>
  <c r="K2495" i="1"/>
  <c r="J2495" i="1"/>
  <c r="I2495" i="1"/>
  <c r="W2494" i="1"/>
  <c r="M2494" i="1"/>
  <c r="L2494" i="1"/>
  <c r="K2494" i="1"/>
  <c r="J2494" i="1"/>
  <c r="I2494" i="1"/>
  <c r="W2493" i="1"/>
  <c r="M2493" i="1"/>
  <c r="L2493" i="1"/>
  <c r="K2493" i="1"/>
  <c r="J2493" i="1"/>
  <c r="I2493" i="1"/>
  <c r="W2492" i="1"/>
  <c r="M2492" i="1"/>
  <c r="L2492" i="1"/>
  <c r="K2492" i="1"/>
  <c r="J2492" i="1"/>
  <c r="I2492" i="1"/>
  <c r="M2491" i="1"/>
  <c r="L2491" i="1"/>
  <c r="K2491" i="1"/>
  <c r="J2491" i="1"/>
  <c r="I2491" i="1"/>
  <c r="W2490" i="1"/>
  <c r="M2490" i="1"/>
  <c r="L2490" i="1"/>
  <c r="K2490" i="1"/>
  <c r="J2490" i="1"/>
  <c r="I2490" i="1"/>
  <c r="W2489" i="1"/>
  <c r="M2489" i="1"/>
  <c r="L2489" i="1"/>
  <c r="K2489" i="1"/>
  <c r="J2489" i="1"/>
  <c r="I2489" i="1"/>
  <c r="W2488" i="1"/>
  <c r="M2488" i="1"/>
  <c r="L2488" i="1"/>
  <c r="K2488" i="1"/>
  <c r="J2488" i="1"/>
  <c r="I2488" i="1"/>
  <c r="W2487" i="1"/>
  <c r="M2487" i="1"/>
  <c r="L2487" i="1"/>
  <c r="K2487" i="1"/>
  <c r="J2487" i="1"/>
  <c r="I2487" i="1"/>
  <c r="W2486" i="1"/>
  <c r="M2486" i="1"/>
  <c r="L2486" i="1"/>
  <c r="K2486" i="1"/>
  <c r="J2486" i="1"/>
  <c r="I2486" i="1"/>
  <c r="W2485" i="1"/>
  <c r="M2485" i="1"/>
  <c r="L2485" i="1"/>
  <c r="K2485" i="1"/>
  <c r="J2485" i="1"/>
  <c r="I2485" i="1"/>
  <c r="W2484" i="1"/>
  <c r="M2484" i="1"/>
  <c r="L2484" i="1"/>
  <c r="K2484" i="1"/>
  <c r="J2484" i="1"/>
  <c r="I2484" i="1"/>
  <c r="W2483" i="1"/>
  <c r="M2483" i="1"/>
  <c r="L2483" i="1"/>
  <c r="K2483" i="1"/>
  <c r="J2483" i="1"/>
  <c r="I2483" i="1"/>
  <c r="W2482" i="1"/>
  <c r="M2482" i="1"/>
  <c r="L2482" i="1"/>
  <c r="K2482" i="1"/>
  <c r="J2482" i="1"/>
  <c r="I2482" i="1"/>
  <c r="M2481" i="1"/>
  <c r="L2481" i="1"/>
  <c r="K2481" i="1"/>
  <c r="J2481" i="1"/>
  <c r="I2481" i="1"/>
  <c r="W2480" i="1"/>
  <c r="M2480" i="1"/>
  <c r="L2480" i="1"/>
  <c r="K2480" i="1"/>
  <c r="J2480" i="1"/>
  <c r="I2480" i="1"/>
  <c r="W2479" i="1"/>
  <c r="M2479" i="1"/>
  <c r="L2479" i="1"/>
  <c r="K2479" i="1"/>
  <c r="J2479" i="1"/>
  <c r="I2479" i="1"/>
  <c r="W2478" i="1"/>
  <c r="M2478" i="1"/>
  <c r="L2478" i="1"/>
  <c r="K2478" i="1"/>
  <c r="J2478" i="1"/>
  <c r="I2478" i="1"/>
  <c r="W2477" i="1"/>
  <c r="M2477" i="1"/>
  <c r="L2477" i="1"/>
  <c r="K2477" i="1"/>
  <c r="J2477" i="1"/>
  <c r="I2477" i="1"/>
  <c r="W2476" i="1"/>
  <c r="M2476" i="1"/>
  <c r="L2476" i="1"/>
  <c r="K2476" i="1"/>
  <c r="J2476" i="1"/>
  <c r="I2476" i="1"/>
  <c r="W2475" i="1"/>
  <c r="M2475" i="1"/>
  <c r="L2475" i="1"/>
  <c r="K2475" i="1"/>
  <c r="J2475" i="1"/>
  <c r="I2475" i="1"/>
  <c r="W2474" i="1"/>
  <c r="M2474" i="1"/>
  <c r="L2474" i="1"/>
  <c r="K2474" i="1"/>
  <c r="J2474" i="1"/>
  <c r="I2474" i="1"/>
  <c r="W2473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W2470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M2461" i="1"/>
  <c r="L2461" i="1"/>
  <c r="K2461" i="1"/>
  <c r="J2461" i="1"/>
  <c r="I2461" i="1"/>
  <c r="M2460" i="1"/>
  <c r="L2460" i="1"/>
  <c r="K2460" i="1"/>
  <c r="J2460" i="1"/>
  <c r="I2460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W2451" i="1"/>
  <c r="M2451" i="1"/>
  <c r="L2451" i="1"/>
  <c r="K2451" i="1"/>
  <c r="J2451" i="1"/>
  <c r="I2451" i="1"/>
  <c r="W2450" i="1"/>
  <c r="M2450" i="1"/>
  <c r="L2450" i="1"/>
  <c r="K2450" i="1"/>
  <c r="J2450" i="1"/>
  <c r="I2450" i="1"/>
  <c r="W2449" i="1"/>
  <c r="M2449" i="1"/>
  <c r="L2449" i="1"/>
  <c r="K2449" i="1"/>
  <c r="J2449" i="1"/>
  <c r="I2449" i="1"/>
  <c r="W2448" i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M2444" i="1"/>
  <c r="L2444" i="1"/>
  <c r="K2444" i="1"/>
  <c r="J2444" i="1"/>
  <c r="I2444" i="1"/>
  <c r="W2443" i="1"/>
  <c r="M2443" i="1"/>
  <c r="L2443" i="1"/>
  <c r="K2443" i="1"/>
  <c r="J2443" i="1"/>
  <c r="I2443" i="1"/>
  <c r="M2442" i="1"/>
  <c r="L2442" i="1"/>
  <c r="K2442" i="1"/>
  <c r="J2442" i="1"/>
  <c r="I2442" i="1"/>
  <c r="W2441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W2436" i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M2434" i="1"/>
  <c r="L2434" i="1"/>
  <c r="K2434" i="1"/>
  <c r="J2434" i="1"/>
  <c r="I2434" i="1"/>
  <c r="W2433" i="1"/>
  <c r="M2433" i="1"/>
  <c r="L2433" i="1"/>
  <c r="K2433" i="1"/>
  <c r="J2433" i="1"/>
  <c r="I2433" i="1"/>
  <c r="M2432" i="1"/>
  <c r="L2432" i="1"/>
  <c r="K2432" i="1"/>
  <c r="J2432" i="1"/>
  <c r="I2432" i="1"/>
  <c r="W2431" i="1"/>
  <c r="M2431" i="1"/>
  <c r="L2431" i="1"/>
  <c r="K2431" i="1"/>
  <c r="J2431" i="1"/>
  <c r="I2431" i="1"/>
  <c r="W2430" i="1"/>
  <c r="M2430" i="1"/>
  <c r="L2430" i="1"/>
  <c r="K2430" i="1"/>
  <c r="J2430" i="1"/>
  <c r="I2430" i="1"/>
  <c r="W2429" i="1"/>
  <c r="M2429" i="1"/>
  <c r="L2429" i="1"/>
  <c r="K2429" i="1"/>
  <c r="J2429" i="1"/>
  <c r="I2429" i="1"/>
  <c r="W2428" i="1"/>
  <c r="M2428" i="1"/>
  <c r="L2428" i="1"/>
  <c r="K2428" i="1"/>
  <c r="J2428" i="1"/>
  <c r="I2428" i="1"/>
  <c r="W2427" i="1"/>
  <c r="M2427" i="1"/>
  <c r="L2427" i="1"/>
  <c r="K2427" i="1"/>
  <c r="J2427" i="1"/>
  <c r="I2427" i="1"/>
  <c r="W2426" i="1"/>
  <c r="M2426" i="1"/>
  <c r="L2426" i="1"/>
  <c r="K2426" i="1"/>
  <c r="J2426" i="1"/>
  <c r="I2426" i="1"/>
  <c r="W2425" i="1"/>
  <c r="K2425" i="1"/>
  <c r="J2425" i="1"/>
  <c r="Y2425" i="1" s="1"/>
  <c r="I2425" i="1"/>
  <c r="X2425" i="1" s="1"/>
  <c r="W2424" i="1"/>
  <c r="K2424" i="1"/>
  <c r="J2424" i="1"/>
  <c r="Y2424" i="1" s="1"/>
  <c r="I2424" i="1"/>
  <c r="X2424" i="1" s="1"/>
  <c r="W2423" i="1"/>
  <c r="K2423" i="1"/>
  <c r="J2423" i="1"/>
  <c r="Y2423" i="1" s="1"/>
  <c r="I2423" i="1"/>
  <c r="X2423" i="1" s="1"/>
  <c r="Y2497" i="1" l="1"/>
  <c r="Y2501" i="1"/>
  <c r="Y2508" i="1"/>
  <c r="H2463" i="1"/>
  <c r="Y2471" i="1"/>
  <c r="X2519" i="1"/>
  <c r="Y2522" i="1"/>
  <c r="H2497" i="1"/>
  <c r="X2505" i="1"/>
  <c r="X2508" i="1"/>
  <c r="Y2519" i="1"/>
  <c r="H2427" i="1"/>
  <c r="Y2475" i="1"/>
  <c r="Y2507" i="1"/>
  <c r="Y2529" i="1"/>
  <c r="Y2530" i="1"/>
  <c r="X2478" i="1"/>
  <c r="Z2478" i="1" s="1"/>
  <c r="X2516" i="1"/>
  <c r="X2525" i="1"/>
  <c r="H2481" i="1"/>
  <c r="U2481" i="1" s="1"/>
  <c r="W2481" i="1" s="1"/>
  <c r="Y2485" i="1"/>
  <c r="X2492" i="1"/>
  <c r="Z2492" i="1" s="1"/>
  <c r="Y2455" i="1"/>
  <c r="X2457" i="1"/>
  <c r="Z2457" i="1" s="1"/>
  <c r="Y2464" i="1"/>
  <c r="Y2509" i="1"/>
  <c r="Y2517" i="1"/>
  <c r="H2530" i="1"/>
  <c r="U2530" i="1" s="1"/>
  <c r="W2530" i="1" s="1"/>
  <c r="Y2479" i="1"/>
  <c r="X2450" i="1"/>
  <c r="Z2450" i="1" s="1"/>
  <c r="H2454" i="1"/>
  <c r="Y2465" i="1"/>
  <c r="O2452" i="1"/>
  <c r="X2453" i="1"/>
  <c r="Z2453" i="1" s="1"/>
  <c r="Z2424" i="1"/>
  <c r="X2426" i="1"/>
  <c r="Z2426" i="1" s="1"/>
  <c r="Y2436" i="1"/>
  <c r="Y2440" i="1"/>
  <c r="Y2447" i="1"/>
  <c r="H2496" i="1"/>
  <c r="Y2515" i="1"/>
  <c r="Y2523" i="1"/>
  <c r="Y2524" i="1"/>
  <c r="H2423" i="1"/>
  <c r="O2451" i="1"/>
  <c r="X2454" i="1"/>
  <c r="Z2454" i="1" s="1"/>
  <c r="H2479" i="1"/>
  <c r="X2482" i="1"/>
  <c r="Z2482" i="1" s="1"/>
  <c r="Y2481" i="1"/>
  <c r="H2484" i="1"/>
  <c r="Y2454" i="1"/>
  <c r="X2480" i="1"/>
  <c r="Z2480" i="1" s="1"/>
  <c r="Y2484" i="1"/>
  <c r="Y2493" i="1"/>
  <c r="H2495" i="1"/>
  <c r="Y2496" i="1"/>
  <c r="O2507" i="1"/>
  <c r="Y2526" i="1"/>
  <c r="H2440" i="1"/>
  <c r="O2488" i="1"/>
  <c r="O2528" i="1"/>
  <c r="H2531" i="1"/>
  <c r="U2531" i="1" s="1"/>
  <c r="W2531" i="1" s="1"/>
  <c r="O2460" i="1"/>
  <c r="O2467" i="1"/>
  <c r="H2430" i="1"/>
  <c r="H2435" i="1"/>
  <c r="Y2438" i="1"/>
  <c r="Y2442" i="1"/>
  <c r="H2456" i="1"/>
  <c r="Y2460" i="1"/>
  <c r="Y2463" i="1"/>
  <c r="H2470" i="1"/>
  <c r="H2474" i="1"/>
  <c r="X2479" i="1"/>
  <c r="Z2479" i="1" s="1"/>
  <c r="Y2480" i="1"/>
  <c r="H2487" i="1"/>
  <c r="Y2495" i="1"/>
  <c r="Y2516" i="1"/>
  <c r="Y2527" i="1"/>
  <c r="Y2528" i="1"/>
  <c r="X2532" i="1"/>
  <c r="Y2426" i="1"/>
  <c r="Y2430" i="1"/>
  <c r="H2433" i="1"/>
  <c r="X2437" i="1"/>
  <c r="Z2437" i="1" s="1"/>
  <c r="H2453" i="1"/>
  <c r="H2455" i="1"/>
  <c r="Y2456" i="1"/>
  <c r="Y2474" i="1"/>
  <c r="Y2478" i="1"/>
  <c r="Y2483" i="1"/>
  <c r="X2510" i="1"/>
  <c r="Y2514" i="1"/>
  <c r="Y2532" i="1"/>
  <c r="H2429" i="1"/>
  <c r="Y2437" i="1"/>
  <c r="Y2448" i="1"/>
  <c r="Y2462" i="1"/>
  <c r="Y2466" i="1"/>
  <c r="X2469" i="1"/>
  <c r="Z2469" i="1" s="1"/>
  <c r="H2473" i="1"/>
  <c r="H2486" i="1"/>
  <c r="O2508" i="1"/>
  <c r="Y2510" i="1"/>
  <c r="X2515" i="1"/>
  <c r="H2527" i="1"/>
  <c r="U2527" i="1" s="1"/>
  <c r="W2527" i="1" s="1"/>
  <c r="H2443" i="1"/>
  <c r="Y2451" i="1"/>
  <c r="Y2498" i="1"/>
  <c r="Y2502" i="1"/>
  <c r="O2506" i="1"/>
  <c r="X2509" i="1"/>
  <c r="Y2512" i="1"/>
  <c r="Y2520" i="1"/>
  <c r="O2523" i="1"/>
  <c r="O2513" i="1"/>
  <c r="O2434" i="1"/>
  <c r="O2436" i="1"/>
  <c r="Y2444" i="1"/>
  <c r="O2447" i="1"/>
  <c r="O2478" i="1"/>
  <c r="O2483" i="1"/>
  <c r="O2496" i="1"/>
  <c r="O2476" i="1"/>
  <c r="O2432" i="1"/>
  <c r="O2444" i="1"/>
  <c r="H2467" i="1"/>
  <c r="U2467" i="1" s="1"/>
  <c r="W2467" i="1" s="1"/>
  <c r="Y2513" i="1"/>
  <c r="O2530" i="1"/>
  <c r="Y2432" i="1"/>
  <c r="X2439" i="1"/>
  <c r="Z2439" i="1" s="1"/>
  <c r="Y2443" i="1"/>
  <c r="H2444" i="1"/>
  <c r="U2444" i="1" s="1"/>
  <c r="W2444" i="1" s="1"/>
  <c r="Y2452" i="1"/>
  <c r="X2465" i="1"/>
  <c r="Z2465" i="1" s="1"/>
  <c r="Y2467" i="1"/>
  <c r="X2477" i="1"/>
  <c r="Z2477" i="1" s="1"/>
  <c r="H2505" i="1"/>
  <c r="U2505" i="1" s="1"/>
  <c r="W2505" i="1" s="1"/>
  <c r="H2522" i="1"/>
  <c r="U2522" i="1" s="1"/>
  <c r="W2522" i="1" s="1"/>
  <c r="O2526" i="1"/>
  <c r="O2527" i="1"/>
  <c r="Y2446" i="1"/>
  <c r="O2466" i="1"/>
  <c r="O2468" i="1"/>
  <c r="Y2470" i="1"/>
  <c r="H2472" i="1"/>
  <c r="Y2473" i="1"/>
  <c r="Y2482" i="1"/>
  <c r="Y2490" i="1"/>
  <c r="X2494" i="1"/>
  <c r="Z2494" i="1" s="1"/>
  <c r="H2499" i="1"/>
  <c r="X2503" i="1"/>
  <c r="Z2503" i="1" s="1"/>
  <c r="O2504" i="1"/>
  <c r="O2505" i="1"/>
  <c r="X2507" i="1"/>
  <c r="X2511" i="1"/>
  <c r="O2516" i="1"/>
  <c r="X2518" i="1"/>
  <c r="Y2521" i="1"/>
  <c r="Y2525" i="1"/>
  <c r="Y2427" i="1"/>
  <c r="H2431" i="1"/>
  <c r="Y2435" i="1"/>
  <c r="Y2431" i="1"/>
  <c r="H2434" i="1"/>
  <c r="X2438" i="1"/>
  <c r="Z2438" i="1" s="1"/>
  <c r="H2445" i="1"/>
  <c r="H2451" i="1"/>
  <c r="X2464" i="1"/>
  <c r="Z2464" i="1" s="1"/>
  <c r="O2473" i="1"/>
  <c r="H2489" i="1"/>
  <c r="X2493" i="1"/>
  <c r="Z2493" i="1" s="1"/>
  <c r="Y2494" i="1"/>
  <c r="Y2499" i="1"/>
  <c r="X2504" i="1"/>
  <c r="Z2504" i="1" s="1"/>
  <c r="X2506" i="1"/>
  <c r="Z2506" i="1" s="1"/>
  <c r="Y2511" i="1"/>
  <c r="O2515" i="1"/>
  <c r="Y2518" i="1"/>
  <c r="O2525" i="1"/>
  <c r="X2528" i="1"/>
  <c r="O2465" i="1"/>
  <c r="Y2489" i="1"/>
  <c r="O2492" i="1"/>
  <c r="H2498" i="1"/>
  <c r="H2502" i="1"/>
  <c r="Y2506" i="1"/>
  <c r="X2517" i="1"/>
  <c r="H2521" i="1"/>
  <c r="U2521" i="1" s="1"/>
  <c r="W2521" i="1" s="1"/>
  <c r="O2524" i="1"/>
  <c r="X2526" i="1"/>
  <c r="X2527" i="1"/>
  <c r="H2529" i="1"/>
  <c r="U2529" i="1" s="1"/>
  <c r="W2529" i="1" s="1"/>
  <c r="Y2531" i="1"/>
  <c r="O2503" i="1"/>
  <c r="O2457" i="1"/>
  <c r="O2514" i="1"/>
  <c r="O2529" i="1"/>
  <c r="Z2425" i="1"/>
  <c r="X2430" i="1"/>
  <c r="Z2430" i="1" s="1"/>
  <c r="X2435" i="1"/>
  <c r="Z2435" i="1" s="1"/>
  <c r="H2437" i="1"/>
  <c r="H2442" i="1"/>
  <c r="U2442" i="1" s="1"/>
  <c r="W2442" i="1" s="1"/>
  <c r="H2446" i="1"/>
  <c r="X2451" i="1"/>
  <c r="Z2451" i="1" s="1"/>
  <c r="X2452" i="1"/>
  <c r="Z2452" i="1" s="1"/>
  <c r="Y2453" i="1"/>
  <c r="O2462" i="1"/>
  <c r="X2470" i="1"/>
  <c r="Z2470" i="1" s="1"/>
  <c r="X2473" i="1"/>
  <c r="Z2473" i="1" s="1"/>
  <c r="Y2488" i="1"/>
  <c r="Y2492" i="1"/>
  <c r="O2501" i="1"/>
  <c r="H2528" i="1"/>
  <c r="U2528" i="1" s="1"/>
  <c r="W2528" i="1" s="1"/>
  <c r="O2448" i="1"/>
  <c r="O2450" i="1"/>
  <c r="O2454" i="1"/>
  <c r="Y2457" i="1"/>
  <c r="O2459" i="1"/>
  <c r="O2482" i="1"/>
  <c r="O2512" i="1"/>
  <c r="O2520" i="1"/>
  <c r="O2521" i="1"/>
  <c r="O2522" i="1"/>
  <c r="O2531" i="1"/>
  <c r="Y2429" i="1"/>
  <c r="Y2434" i="1"/>
  <c r="O2437" i="1"/>
  <c r="H2441" i="1"/>
  <c r="X2445" i="1"/>
  <c r="Z2445" i="1" s="1"/>
  <c r="Y2450" i="1"/>
  <c r="Y2459" i="1"/>
  <c r="X2466" i="1"/>
  <c r="Z2466" i="1" s="1"/>
  <c r="H2469" i="1"/>
  <c r="O2470" i="1"/>
  <c r="H2471" i="1"/>
  <c r="Y2472" i="1"/>
  <c r="H2476" i="1"/>
  <c r="Y2477" i="1"/>
  <c r="Y2487" i="1"/>
  <c r="O2489" i="1"/>
  <c r="X2491" i="1"/>
  <c r="O2495" i="1"/>
  <c r="H2500" i="1"/>
  <c r="O2511" i="1"/>
  <c r="X2514" i="1"/>
  <c r="O2519" i="1"/>
  <c r="X2524" i="1"/>
  <c r="X2529" i="1"/>
  <c r="O2532" i="1"/>
  <c r="H2428" i="1"/>
  <c r="X2433" i="1"/>
  <c r="Z2433" i="1" s="1"/>
  <c r="H2439" i="1"/>
  <c r="X2440" i="1"/>
  <c r="Z2440" i="1" s="1"/>
  <c r="Y2441" i="1"/>
  <c r="Y2445" i="1"/>
  <c r="X2449" i="1"/>
  <c r="Z2449" i="1" s="1"/>
  <c r="H2458" i="1"/>
  <c r="O2461" i="1"/>
  <c r="O2463" i="1"/>
  <c r="X2467" i="1"/>
  <c r="X2468" i="1"/>
  <c r="Z2468" i="1" s="1"/>
  <c r="Y2469" i="1"/>
  <c r="Y2476" i="1"/>
  <c r="O2477" i="1"/>
  <c r="O2481" i="1"/>
  <c r="X2483" i="1"/>
  <c r="Z2483" i="1" s="1"/>
  <c r="X2486" i="1"/>
  <c r="Z2486" i="1" s="1"/>
  <c r="Y2491" i="1"/>
  <c r="O2493" i="1"/>
  <c r="O2494" i="1"/>
  <c r="Y2500" i="1"/>
  <c r="O2502" i="1"/>
  <c r="H2504" i="1"/>
  <c r="Y2505" i="1"/>
  <c r="O2510" i="1"/>
  <c r="X2513" i="1"/>
  <c r="O2518" i="1"/>
  <c r="X2523" i="1"/>
  <c r="X2530" i="1"/>
  <c r="H2426" i="1"/>
  <c r="X2427" i="1"/>
  <c r="Z2427" i="1" s="1"/>
  <c r="Y2428" i="1"/>
  <c r="H2432" i="1"/>
  <c r="U2432" i="1" s="1"/>
  <c r="W2432" i="1" s="1"/>
  <c r="O2433" i="1"/>
  <c r="X2436" i="1"/>
  <c r="Z2436" i="1" s="1"/>
  <c r="Y2439" i="1"/>
  <c r="O2440" i="1"/>
  <c r="X2444" i="1"/>
  <c r="O2445" i="1"/>
  <c r="H2448" i="1"/>
  <c r="Y2449" i="1"/>
  <c r="H2457" i="1"/>
  <c r="Y2458" i="1"/>
  <c r="Y2461" i="1"/>
  <c r="Y2468" i="1"/>
  <c r="O2475" i="1"/>
  <c r="H2477" i="1"/>
  <c r="O2479" i="1"/>
  <c r="O2480" i="1"/>
  <c r="H2482" i="1"/>
  <c r="H2483" i="1"/>
  <c r="H2485" i="1"/>
  <c r="Y2486" i="1"/>
  <c r="X2490" i="1"/>
  <c r="Z2490" i="1" s="1"/>
  <c r="X2495" i="1"/>
  <c r="Z2495" i="1" s="1"/>
  <c r="X2496" i="1"/>
  <c r="Z2496" i="1" s="1"/>
  <c r="X2499" i="1"/>
  <c r="Z2499" i="1" s="1"/>
  <c r="Y2504" i="1"/>
  <c r="O2509" i="1"/>
  <c r="X2512" i="1"/>
  <c r="O2517" i="1"/>
  <c r="X2520" i="1"/>
  <c r="X2521" i="1"/>
  <c r="X2522" i="1"/>
  <c r="X2531" i="1"/>
  <c r="H2532" i="1"/>
  <c r="U2532" i="1" s="1"/>
  <c r="W2532" i="1" s="1"/>
  <c r="Z2423" i="1"/>
  <c r="O2423" i="1"/>
  <c r="O2431" i="1"/>
  <c r="X2434" i="1"/>
  <c r="Z2434" i="1" s="1"/>
  <c r="H2438" i="1"/>
  <c r="O2446" i="1"/>
  <c r="X2448" i="1"/>
  <c r="Z2448" i="1" s="1"/>
  <c r="H2452" i="1"/>
  <c r="O2458" i="1"/>
  <c r="X2463" i="1"/>
  <c r="Z2463" i="1" s="1"/>
  <c r="H2468" i="1"/>
  <c r="O2474" i="1"/>
  <c r="X2476" i="1"/>
  <c r="Z2476" i="1" s="1"/>
  <c r="H2480" i="1"/>
  <c r="O2487" i="1"/>
  <c r="X2489" i="1"/>
  <c r="Z2489" i="1" s="1"/>
  <c r="H2494" i="1"/>
  <c r="O2500" i="1"/>
  <c r="X2502" i="1"/>
  <c r="Z2502" i="1" s="1"/>
  <c r="Y2503" i="1"/>
  <c r="H2507" i="1"/>
  <c r="U2507" i="1" s="1"/>
  <c r="W2507" i="1" s="1"/>
  <c r="H2508" i="1"/>
  <c r="U2508" i="1" s="1"/>
  <c r="W2508" i="1" s="1"/>
  <c r="H2509" i="1"/>
  <c r="U2509" i="1" s="1"/>
  <c r="W2509" i="1" s="1"/>
  <c r="H2510" i="1"/>
  <c r="U2510" i="1" s="1"/>
  <c r="W2510" i="1" s="1"/>
  <c r="H2511" i="1"/>
  <c r="U2511" i="1" s="1"/>
  <c r="W2511" i="1" s="1"/>
  <c r="H2512" i="1"/>
  <c r="U2512" i="1" s="1"/>
  <c r="W2512" i="1" s="1"/>
  <c r="H2513" i="1"/>
  <c r="U2513" i="1" s="1"/>
  <c r="W2513" i="1" s="1"/>
  <c r="H2514" i="1"/>
  <c r="U2514" i="1" s="1"/>
  <c r="W2514" i="1" s="1"/>
  <c r="H2515" i="1"/>
  <c r="U2515" i="1" s="1"/>
  <c r="W2515" i="1" s="1"/>
  <c r="H2516" i="1"/>
  <c r="U2516" i="1" s="1"/>
  <c r="W2516" i="1" s="1"/>
  <c r="Z2516" i="1" s="1"/>
  <c r="H2517" i="1"/>
  <c r="U2517" i="1" s="1"/>
  <c r="W2517" i="1" s="1"/>
  <c r="H2518" i="1"/>
  <c r="U2518" i="1" s="1"/>
  <c r="W2518" i="1" s="1"/>
  <c r="H2519" i="1"/>
  <c r="U2519" i="1" s="1"/>
  <c r="W2519" i="1" s="1"/>
  <c r="H2520" i="1"/>
  <c r="U2520" i="1" s="1"/>
  <c r="W2520" i="1" s="1"/>
  <c r="H2523" i="1"/>
  <c r="U2523" i="1" s="1"/>
  <c r="W2523" i="1" s="1"/>
  <c r="H2524" i="1"/>
  <c r="U2524" i="1" s="1"/>
  <c r="W2524" i="1" s="1"/>
  <c r="H2525" i="1"/>
  <c r="U2525" i="1" s="1"/>
  <c r="W2525" i="1" s="1"/>
  <c r="H2526" i="1"/>
  <c r="U2526" i="1" s="1"/>
  <c r="W2526" i="1" s="1"/>
  <c r="O2430" i="1"/>
  <c r="X2447" i="1"/>
  <c r="Z2447" i="1" s="1"/>
  <c r="X2462" i="1"/>
  <c r="Z2462" i="1" s="1"/>
  <c r="H2466" i="1"/>
  <c r="X2475" i="1"/>
  <c r="Z2475" i="1" s="1"/>
  <c r="O2486" i="1"/>
  <c r="X2488" i="1"/>
  <c r="Z2488" i="1" s="1"/>
  <c r="H2493" i="1"/>
  <c r="O2499" i="1"/>
  <c r="X2501" i="1"/>
  <c r="Z2501" i="1" s="1"/>
  <c r="H2506" i="1"/>
  <c r="H2425" i="1"/>
  <c r="O2429" i="1"/>
  <c r="X2431" i="1"/>
  <c r="Z2431" i="1" s="1"/>
  <c r="X2432" i="1"/>
  <c r="Y2433" i="1"/>
  <c r="H2436" i="1"/>
  <c r="O2442" i="1"/>
  <c r="O2443" i="1"/>
  <c r="X2446" i="1"/>
  <c r="Z2446" i="1" s="1"/>
  <c r="H2450" i="1"/>
  <c r="O2456" i="1"/>
  <c r="X2458" i="1"/>
  <c r="Z2458" i="1" s="1"/>
  <c r="X2459" i="1"/>
  <c r="X2460" i="1"/>
  <c r="X2461" i="1"/>
  <c r="H2465" i="1"/>
  <c r="O2472" i="1"/>
  <c r="X2474" i="1"/>
  <c r="Z2474" i="1" s="1"/>
  <c r="H2478" i="1"/>
  <c r="O2485" i="1"/>
  <c r="X2487" i="1"/>
  <c r="Z2487" i="1" s="1"/>
  <c r="H2491" i="1"/>
  <c r="U2491" i="1" s="1"/>
  <c r="W2491" i="1" s="1"/>
  <c r="H2492" i="1"/>
  <c r="O2498" i="1"/>
  <c r="X2500" i="1"/>
  <c r="Z2500" i="1" s="1"/>
  <c r="O2428" i="1"/>
  <c r="O2441" i="1"/>
  <c r="H2449" i="1"/>
  <c r="O2455" i="1"/>
  <c r="H2464" i="1"/>
  <c r="O2471" i="1"/>
  <c r="O2484" i="1"/>
  <c r="H2490" i="1"/>
  <c r="O2497" i="1"/>
  <c r="H2503" i="1"/>
  <c r="O2427" i="1"/>
  <c r="X2429" i="1"/>
  <c r="Z2429" i="1" s="1"/>
  <c r="X2443" i="1"/>
  <c r="Z2443" i="1" s="1"/>
  <c r="X2456" i="1"/>
  <c r="Z2456" i="1" s="1"/>
  <c r="X2472" i="1"/>
  <c r="Z2472" i="1" s="1"/>
  <c r="X2485" i="1"/>
  <c r="Z2485" i="1" s="1"/>
  <c r="X2498" i="1"/>
  <c r="Z2498" i="1" s="1"/>
  <c r="H2424" i="1"/>
  <c r="O2426" i="1"/>
  <c r="X2428" i="1"/>
  <c r="Z2428" i="1" s="1"/>
  <c r="O2439" i="1"/>
  <c r="X2441" i="1"/>
  <c r="Z2441" i="1" s="1"/>
  <c r="X2442" i="1"/>
  <c r="H2447" i="1"/>
  <c r="O2453" i="1"/>
  <c r="X2455" i="1"/>
  <c r="Z2455" i="1" s="1"/>
  <c r="H2459" i="1"/>
  <c r="U2459" i="1" s="1"/>
  <c r="W2459" i="1" s="1"/>
  <c r="H2460" i="1"/>
  <c r="U2460" i="1" s="1"/>
  <c r="W2460" i="1" s="1"/>
  <c r="H2461" i="1"/>
  <c r="U2461" i="1" s="1"/>
  <c r="W2461" i="1" s="1"/>
  <c r="H2462" i="1"/>
  <c r="O2469" i="1"/>
  <c r="X2471" i="1"/>
  <c r="Z2471" i="1" s="1"/>
  <c r="H2475" i="1"/>
  <c r="X2484" i="1"/>
  <c r="Z2484" i="1" s="1"/>
  <c r="H2488" i="1"/>
  <c r="X2497" i="1"/>
  <c r="Z2497" i="1" s="1"/>
  <c r="H2501" i="1"/>
  <c r="O2425" i="1"/>
  <c r="O2438" i="1"/>
  <c r="X2481" i="1"/>
  <c r="Z2481" i="1" s="1"/>
  <c r="O2491" i="1"/>
  <c r="O2424" i="1"/>
  <c r="O2435" i="1"/>
  <c r="O2449" i="1"/>
  <c r="O2464" i="1"/>
  <c r="O2490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M2635" i="1"/>
  <c r="L2635" i="1"/>
  <c r="K2635" i="1"/>
  <c r="J2635" i="1"/>
  <c r="I2635" i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W2630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W2615" i="1"/>
  <c r="M2615" i="1"/>
  <c r="L2615" i="1"/>
  <c r="K2615" i="1"/>
  <c r="J2615" i="1"/>
  <c r="I2615" i="1"/>
  <c r="M2614" i="1"/>
  <c r="L2614" i="1"/>
  <c r="K2614" i="1"/>
  <c r="J2614" i="1"/>
  <c r="I2614" i="1"/>
  <c r="W2613" i="1"/>
  <c r="M2613" i="1"/>
  <c r="L2613" i="1"/>
  <c r="K2613" i="1"/>
  <c r="J2613" i="1"/>
  <c r="I2613" i="1"/>
  <c r="W2612" i="1"/>
  <c r="M2612" i="1"/>
  <c r="L2612" i="1"/>
  <c r="K2612" i="1"/>
  <c r="J2612" i="1"/>
  <c r="I2612" i="1"/>
  <c r="W2611" i="1"/>
  <c r="M2611" i="1"/>
  <c r="L2611" i="1"/>
  <c r="K2611" i="1"/>
  <c r="J2611" i="1"/>
  <c r="I2611" i="1"/>
  <c r="W2610" i="1"/>
  <c r="M2610" i="1"/>
  <c r="L2610" i="1"/>
  <c r="K2610" i="1"/>
  <c r="J2610" i="1"/>
  <c r="I2610" i="1"/>
  <c r="W2609" i="1"/>
  <c r="M2609" i="1"/>
  <c r="L2609" i="1"/>
  <c r="K2609" i="1"/>
  <c r="J2609" i="1"/>
  <c r="I2609" i="1"/>
  <c r="W2608" i="1"/>
  <c r="M2608" i="1"/>
  <c r="L2608" i="1"/>
  <c r="K2608" i="1"/>
  <c r="J2608" i="1"/>
  <c r="I2608" i="1"/>
  <c r="W2607" i="1"/>
  <c r="M2607" i="1"/>
  <c r="L2607" i="1"/>
  <c r="K2607" i="1"/>
  <c r="J2607" i="1"/>
  <c r="I2607" i="1"/>
  <c r="W2606" i="1"/>
  <c r="M2606" i="1"/>
  <c r="L2606" i="1"/>
  <c r="K2606" i="1"/>
  <c r="J2606" i="1"/>
  <c r="I2606" i="1"/>
  <c r="W2605" i="1"/>
  <c r="M2605" i="1"/>
  <c r="L2605" i="1"/>
  <c r="K2605" i="1"/>
  <c r="J2605" i="1"/>
  <c r="I2605" i="1"/>
  <c r="W2604" i="1"/>
  <c r="M2604" i="1"/>
  <c r="L2604" i="1"/>
  <c r="K2604" i="1"/>
  <c r="J2604" i="1"/>
  <c r="I2604" i="1"/>
  <c r="W2603" i="1"/>
  <c r="M2603" i="1"/>
  <c r="L2603" i="1"/>
  <c r="K2603" i="1"/>
  <c r="J2603" i="1"/>
  <c r="I2603" i="1"/>
  <c r="W2602" i="1"/>
  <c r="M2602" i="1"/>
  <c r="L2602" i="1"/>
  <c r="K2602" i="1"/>
  <c r="J2602" i="1"/>
  <c r="I2602" i="1"/>
  <c r="W2601" i="1"/>
  <c r="M2601" i="1"/>
  <c r="L2601" i="1"/>
  <c r="K2601" i="1"/>
  <c r="J2601" i="1"/>
  <c r="I2601" i="1"/>
  <c r="M2600" i="1"/>
  <c r="L2600" i="1"/>
  <c r="K2600" i="1"/>
  <c r="J2600" i="1"/>
  <c r="I2600" i="1"/>
  <c r="W2599" i="1"/>
  <c r="M2599" i="1"/>
  <c r="L2599" i="1"/>
  <c r="K2599" i="1"/>
  <c r="J2599" i="1"/>
  <c r="I2599" i="1"/>
  <c r="W2598" i="1"/>
  <c r="M2598" i="1"/>
  <c r="L2598" i="1"/>
  <c r="K2598" i="1"/>
  <c r="J2598" i="1"/>
  <c r="I2598" i="1"/>
  <c r="W2597" i="1"/>
  <c r="M2597" i="1"/>
  <c r="L2597" i="1"/>
  <c r="K2597" i="1"/>
  <c r="J2597" i="1"/>
  <c r="I2597" i="1"/>
  <c r="W2596" i="1"/>
  <c r="M2596" i="1"/>
  <c r="L2596" i="1"/>
  <c r="K2596" i="1"/>
  <c r="J2596" i="1"/>
  <c r="I2596" i="1"/>
  <c r="W2595" i="1"/>
  <c r="M2595" i="1"/>
  <c r="L2595" i="1"/>
  <c r="K2595" i="1"/>
  <c r="J2595" i="1"/>
  <c r="I2595" i="1"/>
  <c r="W2594" i="1"/>
  <c r="M2594" i="1"/>
  <c r="L2594" i="1"/>
  <c r="K2594" i="1"/>
  <c r="J2594" i="1"/>
  <c r="I2594" i="1"/>
  <c r="W2593" i="1"/>
  <c r="M2593" i="1"/>
  <c r="L2593" i="1"/>
  <c r="K2593" i="1"/>
  <c r="J2593" i="1"/>
  <c r="I2593" i="1"/>
  <c r="W2592" i="1"/>
  <c r="M2592" i="1"/>
  <c r="L2592" i="1"/>
  <c r="K2592" i="1"/>
  <c r="J2592" i="1"/>
  <c r="I2592" i="1"/>
  <c r="W2591" i="1"/>
  <c r="M2591" i="1"/>
  <c r="L2591" i="1"/>
  <c r="K2591" i="1"/>
  <c r="J2591" i="1"/>
  <c r="I2591" i="1"/>
  <c r="M2590" i="1"/>
  <c r="L2590" i="1"/>
  <c r="K2590" i="1"/>
  <c r="J2590" i="1"/>
  <c r="I2590" i="1"/>
  <c r="W2589" i="1"/>
  <c r="M2589" i="1"/>
  <c r="L2589" i="1"/>
  <c r="K2589" i="1"/>
  <c r="J2589" i="1"/>
  <c r="I2589" i="1"/>
  <c r="W2588" i="1"/>
  <c r="M2588" i="1"/>
  <c r="L2588" i="1"/>
  <c r="K2588" i="1"/>
  <c r="J2588" i="1"/>
  <c r="I2588" i="1"/>
  <c r="W2587" i="1"/>
  <c r="M2587" i="1"/>
  <c r="L2587" i="1"/>
  <c r="K2587" i="1"/>
  <c r="J2587" i="1"/>
  <c r="I2587" i="1"/>
  <c r="W2586" i="1"/>
  <c r="M2586" i="1"/>
  <c r="L2586" i="1"/>
  <c r="K2586" i="1"/>
  <c r="J2586" i="1"/>
  <c r="I2586" i="1"/>
  <c r="W2585" i="1"/>
  <c r="M2585" i="1"/>
  <c r="L2585" i="1"/>
  <c r="K2585" i="1"/>
  <c r="J2585" i="1"/>
  <c r="I2585" i="1"/>
  <c r="W2584" i="1"/>
  <c r="M2584" i="1"/>
  <c r="L2584" i="1"/>
  <c r="K2584" i="1"/>
  <c r="J2584" i="1"/>
  <c r="I2584" i="1"/>
  <c r="W2583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W2580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M2571" i="1"/>
  <c r="L2571" i="1"/>
  <c r="K2571" i="1"/>
  <c r="J2571" i="1"/>
  <c r="I2571" i="1"/>
  <c r="M2570" i="1"/>
  <c r="L2570" i="1"/>
  <c r="K2570" i="1"/>
  <c r="J2570" i="1"/>
  <c r="I2570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W2562" i="1"/>
  <c r="M2562" i="1"/>
  <c r="L2562" i="1"/>
  <c r="K2562" i="1"/>
  <c r="J2562" i="1"/>
  <c r="I2562" i="1"/>
  <c r="W2561" i="1"/>
  <c r="M2561" i="1"/>
  <c r="L2561" i="1"/>
  <c r="K2561" i="1"/>
  <c r="J2561" i="1"/>
  <c r="I2561" i="1"/>
  <c r="W2560" i="1"/>
  <c r="M2560" i="1"/>
  <c r="L2560" i="1"/>
  <c r="K2560" i="1"/>
  <c r="J2560" i="1"/>
  <c r="I2560" i="1"/>
  <c r="W2559" i="1"/>
  <c r="M2559" i="1"/>
  <c r="L2559" i="1"/>
  <c r="K2559" i="1"/>
  <c r="J2559" i="1"/>
  <c r="I2559" i="1"/>
  <c r="W2558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M2554" i="1"/>
  <c r="L2554" i="1"/>
  <c r="K2554" i="1"/>
  <c r="J2554" i="1"/>
  <c r="I2554" i="1"/>
  <c r="W2553" i="1"/>
  <c r="M2553" i="1"/>
  <c r="L2553" i="1"/>
  <c r="K2553" i="1"/>
  <c r="J2553" i="1"/>
  <c r="I2553" i="1"/>
  <c r="M2552" i="1"/>
  <c r="L2552" i="1"/>
  <c r="K2552" i="1"/>
  <c r="J2552" i="1"/>
  <c r="I2552" i="1"/>
  <c r="W2551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W2544" i="1"/>
  <c r="M2544" i="1"/>
  <c r="L2544" i="1"/>
  <c r="K2544" i="1"/>
  <c r="J2544" i="1"/>
  <c r="I2544" i="1"/>
  <c r="W2543" i="1"/>
  <c r="M2543" i="1"/>
  <c r="L2543" i="1"/>
  <c r="K2543" i="1"/>
  <c r="J2543" i="1"/>
  <c r="I2543" i="1"/>
  <c r="M2542" i="1"/>
  <c r="L2542" i="1"/>
  <c r="K2542" i="1"/>
  <c r="J2542" i="1"/>
  <c r="I2542" i="1"/>
  <c r="W2541" i="1"/>
  <c r="M2541" i="1"/>
  <c r="L2541" i="1"/>
  <c r="K2541" i="1"/>
  <c r="J2541" i="1"/>
  <c r="I2541" i="1"/>
  <c r="W2540" i="1"/>
  <c r="M2540" i="1"/>
  <c r="L2540" i="1"/>
  <c r="K2540" i="1"/>
  <c r="J2540" i="1"/>
  <c r="I2540" i="1"/>
  <c r="W2539" i="1"/>
  <c r="M2539" i="1"/>
  <c r="L2539" i="1"/>
  <c r="K2539" i="1"/>
  <c r="J2539" i="1"/>
  <c r="I2539" i="1"/>
  <c r="W2538" i="1"/>
  <c r="M2538" i="1"/>
  <c r="L2538" i="1"/>
  <c r="K2538" i="1"/>
  <c r="J2538" i="1"/>
  <c r="I2538" i="1"/>
  <c r="W2537" i="1"/>
  <c r="M2537" i="1"/>
  <c r="L2537" i="1"/>
  <c r="K2537" i="1"/>
  <c r="J2537" i="1"/>
  <c r="I2537" i="1"/>
  <c r="W2536" i="1"/>
  <c r="M2536" i="1"/>
  <c r="L2536" i="1"/>
  <c r="K2536" i="1"/>
  <c r="J2536" i="1"/>
  <c r="I2536" i="1"/>
  <c r="W2535" i="1"/>
  <c r="K2535" i="1"/>
  <c r="J2535" i="1"/>
  <c r="I2535" i="1"/>
  <c r="X2535" i="1" s="1"/>
  <c r="W2534" i="1"/>
  <c r="K2534" i="1"/>
  <c r="J2534" i="1"/>
  <c r="Y2534" i="1" s="1"/>
  <c r="I2534" i="1"/>
  <c r="X2534" i="1" s="1"/>
  <c r="W2533" i="1"/>
  <c r="K2533" i="1"/>
  <c r="J2533" i="1"/>
  <c r="Y2533" i="1" s="1"/>
  <c r="I2533" i="1"/>
  <c r="Z2519" i="1" l="1"/>
  <c r="Z2508" i="1"/>
  <c r="Y2543" i="1"/>
  <c r="Y2580" i="1"/>
  <c r="Y2547" i="1"/>
  <c r="X2576" i="1"/>
  <c r="Z2505" i="1"/>
  <c r="Z2442" i="1"/>
  <c r="Z2511" i="1"/>
  <c r="Z2522" i="1"/>
  <c r="X2606" i="1"/>
  <c r="Z2606" i="1" s="1"/>
  <c r="Z2525" i="1"/>
  <c r="H2554" i="1"/>
  <c r="U2554" i="1" s="1"/>
  <c r="W2554" i="1" s="1"/>
  <c r="Y2566" i="1"/>
  <c r="Y2599" i="1"/>
  <c r="Z2467" i="1"/>
  <c r="Z2518" i="1"/>
  <c r="Z2491" i="1"/>
  <c r="Z2509" i="1"/>
  <c r="Z2531" i="1"/>
  <c r="Z2526" i="1"/>
  <c r="H2566" i="1"/>
  <c r="Z2530" i="1"/>
  <c r="Z2510" i="1"/>
  <c r="Y2597" i="1"/>
  <c r="H2608" i="1"/>
  <c r="Z2517" i="1"/>
  <c r="Y2538" i="1"/>
  <c r="H2550" i="1"/>
  <c r="X2565" i="1"/>
  <c r="Z2565" i="1" s="1"/>
  <c r="Z2534" i="1"/>
  <c r="H2540" i="1"/>
  <c r="Y2567" i="1"/>
  <c r="Y2585" i="1"/>
  <c r="X2590" i="1"/>
  <c r="Z2528" i="1"/>
  <c r="H2597" i="1"/>
  <c r="H2607" i="1"/>
  <c r="Y2584" i="1"/>
  <c r="Y2588" i="1"/>
  <c r="H2591" i="1"/>
  <c r="Y2607" i="1"/>
  <c r="Z2514" i="1"/>
  <c r="Z2444" i="1"/>
  <c r="Z2527" i="1"/>
  <c r="X2555" i="1"/>
  <c r="Z2555" i="1" s="1"/>
  <c r="Z2513" i="1"/>
  <c r="H2544" i="1"/>
  <c r="X2548" i="1"/>
  <c r="Z2548" i="1" s="1"/>
  <c r="H2553" i="1"/>
  <c r="Y2565" i="1"/>
  <c r="Z2520" i="1"/>
  <c r="X2538" i="1"/>
  <c r="Z2538" i="1" s="1"/>
  <c r="X2593" i="1"/>
  <c r="Z2593" i="1" s="1"/>
  <c r="Z2521" i="1"/>
  <c r="Y2539" i="1"/>
  <c r="X2583" i="1"/>
  <c r="Z2583" i="1" s="1"/>
  <c r="X2595" i="1"/>
  <c r="Z2595" i="1" s="1"/>
  <c r="Z2515" i="1"/>
  <c r="Z2507" i="1"/>
  <c r="Y2592" i="1"/>
  <c r="Z2524" i="1"/>
  <c r="X2539" i="1"/>
  <c r="Z2539" i="1" s="1"/>
  <c r="Z2523" i="1"/>
  <c r="Y2568" i="1"/>
  <c r="X2574" i="1"/>
  <c r="Z2574" i="1" s="1"/>
  <c r="Y2578" i="1"/>
  <c r="Y2586" i="1"/>
  <c r="Y2594" i="1"/>
  <c r="H2541" i="1"/>
  <c r="Y2545" i="1"/>
  <c r="Z2532" i="1"/>
  <c r="Z2529" i="1"/>
  <c r="Y2551" i="1"/>
  <c r="O2556" i="1"/>
  <c r="Y2608" i="1"/>
  <c r="Y2612" i="1"/>
  <c r="X2615" i="1"/>
  <c r="Z2615" i="1" s="1"/>
  <c r="Y2621" i="1"/>
  <c r="X2626" i="1"/>
  <c r="Y2629" i="1"/>
  <c r="H2637" i="1"/>
  <c r="U2637" i="1" s="1"/>
  <c r="W2637" i="1" s="1"/>
  <c r="X2638" i="1"/>
  <c r="Z2432" i="1"/>
  <c r="X2552" i="1"/>
  <c r="X2559" i="1"/>
  <c r="Z2559" i="1" s="1"/>
  <c r="H2563" i="1"/>
  <c r="H2582" i="1"/>
  <c r="Y2611" i="1"/>
  <c r="H2612" i="1"/>
  <c r="H2631" i="1"/>
  <c r="U2631" i="1" s="1"/>
  <c r="W2631" i="1" s="1"/>
  <c r="X2632" i="1"/>
  <c r="H2639" i="1"/>
  <c r="U2639" i="1" s="1"/>
  <c r="W2639" i="1" s="1"/>
  <c r="X2640" i="1"/>
  <c r="Y2542" i="1"/>
  <c r="Y2552" i="1"/>
  <c r="Y2555" i="1"/>
  <c r="H2599" i="1"/>
  <c r="X2610" i="1"/>
  <c r="Z2610" i="1" s="1"/>
  <c r="H2537" i="1"/>
  <c r="O2539" i="1"/>
  <c r="X2551" i="1"/>
  <c r="Z2551" i="1" s="1"/>
  <c r="H2558" i="1"/>
  <c r="X2581" i="1"/>
  <c r="Z2581" i="1" s="1"/>
  <c r="Y2583" i="1"/>
  <c r="Y2610" i="1"/>
  <c r="Y2614" i="1"/>
  <c r="Y2617" i="1"/>
  <c r="X2622" i="1"/>
  <c r="H2633" i="1"/>
  <c r="U2633" i="1" s="1"/>
  <c r="W2633" i="1" s="1"/>
  <c r="X2634" i="1"/>
  <c r="H2641" i="1"/>
  <c r="U2641" i="1" s="1"/>
  <c r="W2641" i="1" s="1"/>
  <c r="X2642" i="1"/>
  <c r="Z2512" i="1"/>
  <c r="X2561" i="1"/>
  <c r="Z2561" i="1" s="1"/>
  <c r="X2584" i="1"/>
  <c r="Z2584" i="1" s="1"/>
  <c r="Y2609" i="1"/>
  <c r="Y2619" i="1"/>
  <c r="X2624" i="1"/>
  <c r="H2635" i="1"/>
  <c r="U2635" i="1" s="1"/>
  <c r="W2635" i="1" s="1"/>
  <c r="H2539" i="1"/>
  <c r="O2541" i="1"/>
  <c r="O2551" i="1"/>
  <c r="Y2556" i="1"/>
  <c r="O2566" i="1"/>
  <c r="H2567" i="1"/>
  <c r="Y2569" i="1"/>
  <c r="Y2574" i="1"/>
  <c r="Y2579" i="1"/>
  <c r="H2581" i="1"/>
  <c r="Y2582" i="1"/>
  <c r="X2587" i="1"/>
  <c r="Z2587" i="1" s="1"/>
  <c r="X2592" i="1"/>
  <c r="Z2592" i="1" s="1"/>
  <c r="H2595" i="1"/>
  <c r="Y2596" i="1"/>
  <c r="Y2598" i="1"/>
  <c r="Y2602" i="1"/>
  <c r="X2607" i="1"/>
  <c r="Z2607" i="1" s="1"/>
  <c r="X2608" i="1"/>
  <c r="Z2608" i="1" s="1"/>
  <c r="X2614" i="1"/>
  <c r="Y2628" i="1"/>
  <c r="O2632" i="1"/>
  <c r="O2640" i="1"/>
  <c r="O2564" i="1"/>
  <c r="H2536" i="1"/>
  <c r="O2537" i="1"/>
  <c r="Y2540" i="1"/>
  <c r="X2541" i="1"/>
  <c r="Z2541" i="1" s="1"/>
  <c r="O2547" i="1"/>
  <c r="H2551" i="1"/>
  <c r="Y2554" i="1"/>
  <c r="Y2559" i="1"/>
  <c r="H2564" i="1"/>
  <c r="Y2570" i="1"/>
  <c r="Y2571" i="1"/>
  <c r="X2580" i="1"/>
  <c r="Z2580" i="1" s="1"/>
  <c r="Y2581" i="1"/>
  <c r="X2582" i="1"/>
  <c r="Z2582" i="1" s="1"/>
  <c r="H2586" i="1"/>
  <c r="H2594" i="1"/>
  <c r="Y2595" i="1"/>
  <c r="X2596" i="1"/>
  <c r="Z2596" i="1" s="1"/>
  <c r="X2613" i="1"/>
  <c r="Z2613" i="1" s="1"/>
  <c r="X2619" i="1"/>
  <c r="X2627" i="1"/>
  <c r="O2634" i="1"/>
  <c r="O2642" i="1"/>
  <c r="O2565" i="1"/>
  <c r="O2590" i="1"/>
  <c r="O2593" i="1"/>
  <c r="O2605" i="1"/>
  <c r="X2636" i="1"/>
  <c r="O2538" i="1"/>
  <c r="H2552" i="1"/>
  <c r="U2552" i="1" s="1"/>
  <c r="W2552" i="1" s="1"/>
  <c r="Y2553" i="1"/>
  <c r="Y2572" i="1"/>
  <c r="H2573" i="1"/>
  <c r="Y2576" i="1"/>
  <c r="H2584" i="1"/>
  <c r="O2585" i="1"/>
  <c r="X2589" i="1"/>
  <c r="Z2589" i="1" s="1"/>
  <c r="X2597" i="1"/>
  <c r="Z2597" i="1" s="1"/>
  <c r="Y2604" i="1"/>
  <c r="X2605" i="1"/>
  <c r="Z2605" i="1" s="1"/>
  <c r="O2606" i="1"/>
  <c r="H2610" i="1"/>
  <c r="Y2616" i="1"/>
  <c r="X2621" i="1"/>
  <c r="O2636" i="1"/>
  <c r="O2533" i="1"/>
  <c r="H2565" i="1"/>
  <c r="Z2535" i="1"/>
  <c r="H2538" i="1"/>
  <c r="X2545" i="1"/>
  <c r="Z2545" i="1" s="1"/>
  <c r="H2549" i="1"/>
  <c r="O2550" i="1"/>
  <c r="H2555" i="1"/>
  <c r="H2556" i="1"/>
  <c r="Y2557" i="1"/>
  <c r="Y2561" i="1"/>
  <c r="X2562" i="1"/>
  <c r="Z2562" i="1" s="1"/>
  <c r="X2566" i="1"/>
  <c r="Z2566" i="1" s="1"/>
  <c r="O2568" i="1"/>
  <c r="H2578" i="1"/>
  <c r="O2579" i="1"/>
  <c r="H2593" i="1"/>
  <c r="X2604" i="1"/>
  <c r="Z2604" i="1" s="1"/>
  <c r="X2609" i="1"/>
  <c r="Z2609" i="1" s="1"/>
  <c r="Y2626" i="1"/>
  <c r="O2638" i="1"/>
  <c r="X2564" i="1"/>
  <c r="Z2564" i="1" s="1"/>
  <c r="O2598" i="1"/>
  <c r="Y2605" i="1"/>
  <c r="X2554" i="1"/>
  <c r="X2578" i="1"/>
  <c r="Z2578" i="1" s="1"/>
  <c r="O2581" i="1"/>
  <c r="Y2587" i="1"/>
  <c r="H2604" i="1"/>
  <c r="Y2624" i="1"/>
  <c r="Y2637" i="1"/>
  <c r="O2582" i="1"/>
  <c r="O2536" i="1"/>
  <c r="Y2549" i="1"/>
  <c r="X2568" i="1"/>
  <c r="Z2568" i="1" s="1"/>
  <c r="O2584" i="1"/>
  <c r="Y2591" i="1"/>
  <c r="O2611" i="1"/>
  <c r="X2617" i="1"/>
  <c r="X2629" i="1"/>
  <c r="Y2635" i="1"/>
  <c r="H2580" i="1"/>
  <c r="O2600" i="1"/>
  <c r="O2608" i="1"/>
  <c r="X2537" i="1"/>
  <c r="Z2537" i="1" s="1"/>
  <c r="X2550" i="1"/>
  <c r="Z2550" i="1" s="1"/>
  <c r="Y2541" i="1"/>
  <c r="O2563" i="1"/>
  <c r="Y2589" i="1"/>
  <c r="O2595" i="1"/>
  <c r="X2602" i="1"/>
  <c r="Z2602" i="1" s="1"/>
  <c r="Y2631" i="1"/>
  <c r="Y2633" i="1"/>
  <c r="Y2639" i="1"/>
  <c r="Y2641" i="1"/>
  <c r="Y2536" i="1"/>
  <c r="X2540" i="1"/>
  <c r="Z2540" i="1" s="1"/>
  <c r="O2542" i="1"/>
  <c r="O2553" i="1"/>
  <c r="Y2563" i="1"/>
  <c r="O2569" i="1"/>
  <c r="O2571" i="1"/>
  <c r="O2578" i="1"/>
  <c r="X2591" i="1"/>
  <c r="Z2591" i="1" s="1"/>
  <c r="O2594" i="1"/>
  <c r="O2597" i="1"/>
  <c r="Y2600" i="1"/>
  <c r="Y2615" i="1"/>
  <c r="Y2622" i="1"/>
  <c r="X2631" i="1"/>
  <c r="X2633" i="1"/>
  <c r="X2635" i="1"/>
  <c r="X2637" i="1"/>
  <c r="X2639" i="1"/>
  <c r="X2641" i="1"/>
  <c r="X2560" i="1"/>
  <c r="Z2560" i="1" s="1"/>
  <c r="H2583" i="1"/>
  <c r="O2610" i="1"/>
  <c r="X2620" i="1"/>
  <c r="H2562" i="1"/>
  <c r="X2577" i="1"/>
  <c r="Z2577" i="1" s="1"/>
  <c r="O2580" i="1"/>
  <c r="O2607" i="1"/>
  <c r="Y2613" i="1"/>
  <c r="O2544" i="1"/>
  <c r="X2546" i="1"/>
  <c r="Z2546" i="1" s="1"/>
  <c r="H2548" i="1"/>
  <c r="O2552" i="1"/>
  <c r="X2553" i="1"/>
  <c r="Z2553" i="1" s="1"/>
  <c r="X2556" i="1"/>
  <c r="Z2556" i="1" s="1"/>
  <c r="Y2558" i="1"/>
  <c r="Y2560" i="1"/>
  <c r="Y2562" i="1"/>
  <c r="O2573" i="1"/>
  <c r="X2575" i="1"/>
  <c r="Z2575" i="1" s="1"/>
  <c r="Y2577" i="1"/>
  <c r="H2579" i="1"/>
  <c r="O2591" i="1"/>
  <c r="Y2593" i="1"/>
  <c r="X2594" i="1"/>
  <c r="Z2594" i="1" s="1"/>
  <c r="H2606" i="1"/>
  <c r="Y2620" i="1"/>
  <c r="X2625" i="1"/>
  <c r="O2631" i="1"/>
  <c r="O2633" i="1"/>
  <c r="O2635" i="1"/>
  <c r="O2637" i="1"/>
  <c r="O2639" i="1"/>
  <c r="O2641" i="1"/>
  <c r="Z2461" i="1"/>
  <c r="X2533" i="1"/>
  <c r="Z2533" i="1" s="1"/>
  <c r="X2558" i="1"/>
  <c r="Z2558" i="1" s="1"/>
  <c r="X2567" i="1"/>
  <c r="Z2567" i="1" s="1"/>
  <c r="Y2627" i="1"/>
  <c r="H2533" i="1"/>
  <c r="Y2537" i="1"/>
  <c r="Y2544" i="1"/>
  <c r="Y2546" i="1"/>
  <c r="Y2548" i="1"/>
  <c r="Y2550" i="1"/>
  <c r="Y2564" i="1"/>
  <c r="H2568" i="1"/>
  <c r="Y2573" i="1"/>
  <c r="Y2575" i="1"/>
  <c r="O2586" i="1"/>
  <c r="X2588" i="1"/>
  <c r="Z2588" i="1" s="1"/>
  <c r="H2590" i="1"/>
  <c r="U2590" i="1" s="1"/>
  <c r="W2590" i="1" s="1"/>
  <c r="H2596" i="1"/>
  <c r="O2604" i="1"/>
  <c r="Y2606" i="1"/>
  <c r="X2618" i="1"/>
  <c r="Y2625" i="1"/>
  <c r="X2630" i="1"/>
  <c r="Z2630" i="1" s="1"/>
  <c r="H2632" i="1"/>
  <c r="U2632" i="1" s="1"/>
  <c r="W2632" i="1" s="1"/>
  <c r="H2634" i="1"/>
  <c r="U2634" i="1" s="1"/>
  <c r="W2634" i="1" s="1"/>
  <c r="H2636" i="1"/>
  <c r="U2636" i="1" s="1"/>
  <c r="W2636" i="1" s="1"/>
  <c r="H2638" i="1"/>
  <c r="U2638" i="1" s="1"/>
  <c r="W2638" i="1" s="1"/>
  <c r="H2640" i="1"/>
  <c r="U2640" i="1" s="1"/>
  <c r="W2640" i="1" s="1"/>
  <c r="H2642" i="1"/>
  <c r="U2642" i="1" s="1"/>
  <c r="W2642" i="1" s="1"/>
  <c r="Z2460" i="1"/>
  <c r="Y2590" i="1"/>
  <c r="H2592" i="1"/>
  <c r="X2601" i="1"/>
  <c r="Z2601" i="1" s="1"/>
  <c r="X2603" i="1"/>
  <c r="Z2603" i="1" s="1"/>
  <c r="H2609" i="1"/>
  <c r="Y2618" i="1"/>
  <c r="X2623" i="1"/>
  <c r="Y2630" i="1"/>
  <c r="Y2632" i="1"/>
  <c r="Y2634" i="1"/>
  <c r="Y2636" i="1"/>
  <c r="Y2638" i="1"/>
  <c r="Y2640" i="1"/>
  <c r="Y2642" i="1"/>
  <c r="Z2459" i="1"/>
  <c r="O2557" i="1"/>
  <c r="O2599" i="1"/>
  <c r="Y2601" i="1"/>
  <c r="Y2603" i="1"/>
  <c r="H2605" i="1"/>
  <c r="X2616" i="1"/>
  <c r="Y2623" i="1"/>
  <c r="X2628" i="1"/>
  <c r="O2535" i="1"/>
  <c r="O2543" i="1"/>
  <c r="O2562" i="1"/>
  <c r="O2570" i="1"/>
  <c r="O2572" i="1"/>
  <c r="O2592" i="1"/>
  <c r="O2612" i="1"/>
  <c r="O2534" i="1"/>
  <c r="Y2535" i="1"/>
  <c r="X2547" i="1"/>
  <c r="Z2547" i="1" s="1"/>
  <c r="O2558" i="1"/>
  <c r="X2544" i="1"/>
  <c r="Z2544" i="1" s="1"/>
  <c r="X2573" i="1"/>
  <c r="Z2573" i="1" s="1"/>
  <c r="X2586" i="1"/>
  <c r="Z2586" i="1" s="1"/>
  <c r="X2599" i="1"/>
  <c r="Z2599" i="1" s="1"/>
  <c r="X2600" i="1"/>
  <c r="X2612" i="1"/>
  <c r="Z2612" i="1" s="1"/>
  <c r="O2540" i="1"/>
  <c r="X2543" i="1"/>
  <c r="Z2543" i="1" s="1"/>
  <c r="H2547" i="1"/>
  <c r="O2554" i="1"/>
  <c r="O2555" i="1"/>
  <c r="X2557" i="1"/>
  <c r="Z2557" i="1" s="1"/>
  <c r="H2561" i="1"/>
  <c r="O2567" i="1"/>
  <c r="X2572" i="1"/>
  <c r="Z2572" i="1" s="1"/>
  <c r="H2576" i="1"/>
  <c r="U2576" i="1" s="1"/>
  <c r="W2576" i="1" s="1"/>
  <c r="H2577" i="1"/>
  <c r="O2583" i="1"/>
  <c r="X2585" i="1"/>
  <c r="Z2585" i="1" s="1"/>
  <c r="H2589" i="1"/>
  <c r="O2596" i="1"/>
  <c r="X2598" i="1"/>
  <c r="Z2598" i="1" s="1"/>
  <c r="H2603" i="1"/>
  <c r="O2609" i="1"/>
  <c r="X2611" i="1"/>
  <c r="Z2611" i="1" s="1"/>
  <c r="H2616" i="1"/>
  <c r="U2616" i="1" s="1"/>
  <c r="W2616" i="1" s="1"/>
  <c r="H2617" i="1"/>
  <c r="U2617" i="1" s="1"/>
  <c r="W2617" i="1" s="1"/>
  <c r="H2618" i="1"/>
  <c r="U2618" i="1" s="1"/>
  <c r="W2618" i="1" s="1"/>
  <c r="H2619" i="1"/>
  <c r="U2619" i="1" s="1"/>
  <c r="W2619" i="1" s="1"/>
  <c r="H2620" i="1"/>
  <c r="U2620" i="1" s="1"/>
  <c r="W2620" i="1" s="1"/>
  <c r="H2621" i="1"/>
  <c r="U2621" i="1" s="1"/>
  <c r="W2621" i="1" s="1"/>
  <c r="H2622" i="1"/>
  <c r="U2622" i="1" s="1"/>
  <c r="W2622" i="1" s="1"/>
  <c r="H2623" i="1"/>
  <c r="U2623" i="1" s="1"/>
  <c r="W2623" i="1" s="1"/>
  <c r="H2624" i="1"/>
  <c r="U2624" i="1" s="1"/>
  <c r="W2624" i="1" s="1"/>
  <c r="H2625" i="1"/>
  <c r="U2625" i="1" s="1"/>
  <c r="W2625" i="1" s="1"/>
  <c r="H2626" i="1"/>
  <c r="U2626" i="1" s="1"/>
  <c r="W2626" i="1" s="1"/>
  <c r="H2627" i="1"/>
  <c r="U2627" i="1" s="1"/>
  <c r="W2627" i="1" s="1"/>
  <c r="H2628" i="1"/>
  <c r="U2628" i="1" s="1"/>
  <c r="W2628" i="1" s="1"/>
  <c r="H2629" i="1"/>
  <c r="U2629" i="1" s="1"/>
  <c r="W2629" i="1" s="1"/>
  <c r="H2630" i="1"/>
  <c r="H2535" i="1"/>
  <c r="X2542" i="1"/>
  <c r="H2546" i="1"/>
  <c r="H2560" i="1"/>
  <c r="X2569" i="1"/>
  <c r="X2570" i="1"/>
  <c r="X2571" i="1"/>
  <c r="H2575" i="1"/>
  <c r="H2588" i="1"/>
  <c r="H2602" i="1"/>
  <c r="H2614" i="1"/>
  <c r="U2614" i="1" s="1"/>
  <c r="W2614" i="1" s="1"/>
  <c r="H2615" i="1"/>
  <c r="H2545" i="1"/>
  <c r="H2559" i="1"/>
  <c r="H2574" i="1"/>
  <c r="H2587" i="1"/>
  <c r="H2600" i="1"/>
  <c r="U2600" i="1" s="1"/>
  <c r="W2600" i="1" s="1"/>
  <c r="H2601" i="1"/>
  <c r="H2613" i="1"/>
  <c r="H2534" i="1"/>
  <c r="H2542" i="1"/>
  <c r="U2542" i="1" s="1"/>
  <c r="W2542" i="1" s="1"/>
  <c r="H2543" i="1"/>
  <c r="O2549" i="1"/>
  <c r="H2557" i="1"/>
  <c r="H2569" i="1"/>
  <c r="U2569" i="1" s="1"/>
  <c r="W2569" i="1" s="1"/>
  <c r="H2570" i="1"/>
  <c r="U2570" i="1" s="1"/>
  <c r="W2570" i="1" s="1"/>
  <c r="H2571" i="1"/>
  <c r="U2571" i="1" s="1"/>
  <c r="W2571" i="1" s="1"/>
  <c r="H2572" i="1"/>
  <c r="H2585" i="1"/>
  <c r="H2598" i="1"/>
  <c r="H2611" i="1"/>
  <c r="X2536" i="1"/>
  <c r="Z2536" i="1" s="1"/>
  <c r="X2549" i="1"/>
  <c r="Z2549" i="1" s="1"/>
  <c r="O2561" i="1"/>
  <c r="X2563" i="1"/>
  <c r="Z2563" i="1" s="1"/>
  <c r="O2576" i="1"/>
  <c r="O2577" i="1"/>
  <c r="X2579" i="1"/>
  <c r="Z2579" i="1" s="1"/>
  <c r="O2589" i="1"/>
  <c r="O2603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548" i="1"/>
  <c r="O2560" i="1"/>
  <c r="O2575" i="1"/>
  <c r="O2588" i="1"/>
  <c r="O2602" i="1"/>
  <c r="O2614" i="1"/>
  <c r="O2615" i="1"/>
  <c r="O2546" i="1"/>
  <c r="O2574" i="1"/>
  <c r="O2587" i="1"/>
  <c r="O2601" i="1"/>
  <c r="O2613" i="1"/>
  <c r="O2559" i="1"/>
  <c r="O2545" i="1"/>
  <c r="M2752" i="1"/>
  <c r="L2752" i="1"/>
  <c r="K2752" i="1"/>
  <c r="J2752" i="1"/>
  <c r="I2752" i="1"/>
  <c r="M2751" i="1"/>
  <c r="L2751" i="1"/>
  <c r="K2751" i="1"/>
  <c r="J2751" i="1"/>
  <c r="I2751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M2742" i="1"/>
  <c r="L2742" i="1"/>
  <c r="K2742" i="1"/>
  <c r="J2742" i="1"/>
  <c r="I2742" i="1"/>
  <c r="W2741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M2736" i="1"/>
  <c r="L2736" i="1"/>
  <c r="K2736" i="1"/>
  <c r="J2736" i="1"/>
  <c r="I2736" i="1"/>
  <c r="M2735" i="1"/>
  <c r="L2735" i="1"/>
  <c r="K2735" i="1"/>
  <c r="J2735" i="1"/>
  <c r="I2735" i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W2725" i="1"/>
  <c r="M2725" i="1"/>
  <c r="L2725" i="1"/>
  <c r="K2725" i="1"/>
  <c r="J2725" i="1"/>
  <c r="I2725" i="1"/>
  <c r="M2724" i="1"/>
  <c r="L2724" i="1"/>
  <c r="K2724" i="1"/>
  <c r="J2724" i="1"/>
  <c r="I2724" i="1"/>
  <c r="W2723" i="1"/>
  <c r="M2723" i="1"/>
  <c r="L2723" i="1"/>
  <c r="K2723" i="1"/>
  <c r="J2723" i="1"/>
  <c r="I2723" i="1"/>
  <c r="W2722" i="1"/>
  <c r="M2722" i="1"/>
  <c r="L2722" i="1"/>
  <c r="K2722" i="1"/>
  <c r="J2722" i="1"/>
  <c r="I2722" i="1"/>
  <c r="W2721" i="1"/>
  <c r="M2721" i="1"/>
  <c r="L2721" i="1"/>
  <c r="K2721" i="1"/>
  <c r="J2721" i="1"/>
  <c r="I2721" i="1"/>
  <c r="W2720" i="1"/>
  <c r="M2720" i="1"/>
  <c r="L2720" i="1"/>
  <c r="K2720" i="1"/>
  <c r="J2720" i="1"/>
  <c r="I2720" i="1"/>
  <c r="W2719" i="1"/>
  <c r="M2719" i="1"/>
  <c r="L2719" i="1"/>
  <c r="K2719" i="1"/>
  <c r="J2719" i="1"/>
  <c r="I2719" i="1"/>
  <c r="W2718" i="1"/>
  <c r="M2718" i="1"/>
  <c r="L2718" i="1"/>
  <c r="K2718" i="1"/>
  <c r="J2718" i="1"/>
  <c r="I2718" i="1"/>
  <c r="W2717" i="1"/>
  <c r="M2717" i="1"/>
  <c r="L2717" i="1"/>
  <c r="K2717" i="1"/>
  <c r="J2717" i="1"/>
  <c r="I2717" i="1"/>
  <c r="W2716" i="1"/>
  <c r="M2716" i="1"/>
  <c r="L2716" i="1"/>
  <c r="K2716" i="1"/>
  <c r="J2716" i="1"/>
  <c r="I2716" i="1"/>
  <c r="W2715" i="1"/>
  <c r="M2715" i="1"/>
  <c r="L2715" i="1"/>
  <c r="K2715" i="1"/>
  <c r="J2715" i="1"/>
  <c r="I2715" i="1"/>
  <c r="W2714" i="1"/>
  <c r="M2714" i="1"/>
  <c r="L2714" i="1"/>
  <c r="K2714" i="1"/>
  <c r="J2714" i="1"/>
  <c r="I2714" i="1"/>
  <c r="W2713" i="1"/>
  <c r="M2713" i="1"/>
  <c r="L2713" i="1"/>
  <c r="K2713" i="1"/>
  <c r="J2713" i="1"/>
  <c r="I2713" i="1"/>
  <c r="W2712" i="1"/>
  <c r="M2712" i="1"/>
  <c r="L2712" i="1"/>
  <c r="K2712" i="1"/>
  <c r="J2712" i="1"/>
  <c r="I2712" i="1"/>
  <c r="W2711" i="1"/>
  <c r="M2711" i="1"/>
  <c r="L2711" i="1"/>
  <c r="K2711" i="1"/>
  <c r="J2711" i="1"/>
  <c r="I2711" i="1"/>
  <c r="M2710" i="1"/>
  <c r="L2710" i="1"/>
  <c r="K2710" i="1"/>
  <c r="J2710" i="1"/>
  <c r="I2710" i="1"/>
  <c r="W2709" i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W2704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M2700" i="1"/>
  <c r="L2700" i="1"/>
  <c r="K2700" i="1"/>
  <c r="J2700" i="1"/>
  <c r="I2700" i="1"/>
  <c r="W2699" i="1"/>
  <c r="M2699" i="1"/>
  <c r="L2699" i="1"/>
  <c r="K2699" i="1"/>
  <c r="J2699" i="1"/>
  <c r="I2699" i="1"/>
  <c r="W2698" i="1"/>
  <c r="M2698" i="1"/>
  <c r="L2698" i="1"/>
  <c r="K2698" i="1"/>
  <c r="J2698" i="1"/>
  <c r="I2698" i="1"/>
  <c r="W2697" i="1"/>
  <c r="M2697" i="1"/>
  <c r="L2697" i="1"/>
  <c r="K2697" i="1"/>
  <c r="J2697" i="1"/>
  <c r="I2697" i="1"/>
  <c r="W2696" i="1"/>
  <c r="M2696" i="1"/>
  <c r="L2696" i="1"/>
  <c r="K2696" i="1"/>
  <c r="J2696" i="1"/>
  <c r="I2696" i="1"/>
  <c r="W2695" i="1"/>
  <c r="M2695" i="1"/>
  <c r="L2695" i="1"/>
  <c r="K2695" i="1"/>
  <c r="J2695" i="1"/>
  <c r="I2695" i="1"/>
  <c r="W2694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W2690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M2681" i="1"/>
  <c r="L2681" i="1"/>
  <c r="K2681" i="1"/>
  <c r="J2681" i="1"/>
  <c r="I2681" i="1"/>
  <c r="M2680" i="1"/>
  <c r="L2680" i="1"/>
  <c r="K2680" i="1"/>
  <c r="J2680" i="1"/>
  <c r="I2680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W2670" i="1"/>
  <c r="M2670" i="1"/>
  <c r="L2670" i="1"/>
  <c r="K2670" i="1"/>
  <c r="J2670" i="1"/>
  <c r="I2670" i="1"/>
  <c r="W2669" i="1"/>
  <c r="M2669" i="1"/>
  <c r="L2669" i="1"/>
  <c r="K2669" i="1"/>
  <c r="J2669" i="1"/>
  <c r="I2669" i="1"/>
  <c r="W2668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M2664" i="1"/>
  <c r="L2664" i="1"/>
  <c r="K2664" i="1"/>
  <c r="J2664" i="1"/>
  <c r="I2664" i="1"/>
  <c r="W2663" i="1"/>
  <c r="M2663" i="1"/>
  <c r="L2663" i="1"/>
  <c r="K2663" i="1"/>
  <c r="J2663" i="1"/>
  <c r="I2663" i="1"/>
  <c r="M2662" i="1"/>
  <c r="L2662" i="1"/>
  <c r="K2662" i="1"/>
  <c r="J2662" i="1"/>
  <c r="I2662" i="1"/>
  <c r="W2661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W2653" i="1"/>
  <c r="M2653" i="1"/>
  <c r="L2653" i="1"/>
  <c r="K2653" i="1"/>
  <c r="J2653" i="1"/>
  <c r="I2653" i="1"/>
  <c r="M2652" i="1"/>
  <c r="L2652" i="1"/>
  <c r="K2652" i="1"/>
  <c r="J2652" i="1"/>
  <c r="I2652" i="1"/>
  <c r="W2651" i="1"/>
  <c r="M2651" i="1"/>
  <c r="L2651" i="1"/>
  <c r="K2651" i="1"/>
  <c r="J2651" i="1"/>
  <c r="I2651" i="1"/>
  <c r="W2650" i="1"/>
  <c r="M2650" i="1"/>
  <c r="L2650" i="1"/>
  <c r="K2650" i="1"/>
  <c r="J2650" i="1"/>
  <c r="I2650" i="1"/>
  <c r="W2649" i="1"/>
  <c r="M2649" i="1"/>
  <c r="L2649" i="1"/>
  <c r="K2649" i="1"/>
  <c r="J2649" i="1"/>
  <c r="I2649" i="1"/>
  <c r="W2648" i="1"/>
  <c r="M2648" i="1"/>
  <c r="L2648" i="1"/>
  <c r="K2648" i="1"/>
  <c r="J2648" i="1"/>
  <c r="I2648" i="1"/>
  <c r="W2647" i="1"/>
  <c r="M2647" i="1"/>
  <c r="L2647" i="1"/>
  <c r="K2647" i="1"/>
  <c r="J2647" i="1"/>
  <c r="I2647" i="1"/>
  <c r="W2646" i="1"/>
  <c r="M2646" i="1"/>
  <c r="L2646" i="1"/>
  <c r="K2646" i="1"/>
  <c r="J2646" i="1"/>
  <c r="I2646" i="1"/>
  <c r="W2645" i="1"/>
  <c r="K2645" i="1"/>
  <c r="J2645" i="1"/>
  <c r="Y2645" i="1" s="1"/>
  <c r="I2645" i="1"/>
  <c r="X2645" i="1" s="1"/>
  <c r="W2644" i="1"/>
  <c r="K2644" i="1"/>
  <c r="J2644" i="1"/>
  <c r="Y2644" i="1" s="1"/>
  <c r="I2644" i="1"/>
  <c r="H2644" i="1" s="1"/>
  <c r="W2643" i="1"/>
  <c r="K2643" i="1"/>
  <c r="J2643" i="1"/>
  <c r="Y2643" i="1" s="1"/>
  <c r="I2643" i="1"/>
  <c r="H2643" i="1" s="1"/>
  <c r="Z2620" i="1" l="1"/>
  <c r="Z2635" i="1"/>
  <c r="Z2576" i="1"/>
  <c r="Z2621" i="1"/>
  <c r="Z2554" i="1"/>
  <c r="Z2625" i="1"/>
  <c r="Z2627" i="1"/>
  <c r="Z2633" i="1"/>
  <c r="Z2622" i="1"/>
  <c r="Z2640" i="1"/>
  <c r="Z2639" i="1"/>
  <c r="Z2628" i="1"/>
  <c r="H2702" i="1"/>
  <c r="H2706" i="1"/>
  <c r="Z2626" i="1"/>
  <c r="Z2618" i="1"/>
  <c r="Z2590" i="1"/>
  <c r="Z2632" i="1"/>
  <c r="Z2631" i="1"/>
  <c r="Z2623" i="1"/>
  <c r="H2652" i="1"/>
  <c r="U2652" i="1" s="1"/>
  <c r="W2652" i="1" s="1"/>
  <c r="X2663" i="1"/>
  <c r="Z2663" i="1" s="1"/>
  <c r="H2704" i="1"/>
  <c r="H2708" i="1"/>
  <c r="Y2712" i="1"/>
  <c r="Y2735" i="1"/>
  <c r="Z2552" i="1"/>
  <c r="X2712" i="1"/>
  <c r="Z2712" i="1" s="1"/>
  <c r="Z2619" i="1"/>
  <c r="Z2614" i="1"/>
  <c r="H2668" i="1"/>
  <c r="X2726" i="1"/>
  <c r="Y2736" i="1"/>
  <c r="Z2570" i="1"/>
  <c r="Z2624" i="1"/>
  <c r="Z2638" i="1"/>
  <c r="Z2641" i="1"/>
  <c r="Z2636" i="1"/>
  <c r="Z2634" i="1"/>
  <c r="X2670" i="1"/>
  <c r="Z2670" i="1" s="1"/>
  <c r="H2678" i="1"/>
  <c r="H2682" i="1"/>
  <c r="Z2642" i="1"/>
  <c r="H2645" i="1"/>
  <c r="H2675" i="1"/>
  <c r="H2725" i="1"/>
  <c r="Y2730" i="1"/>
  <c r="H2681" i="1"/>
  <c r="U2681" i="1" s="1"/>
  <c r="W2681" i="1" s="1"/>
  <c r="H2647" i="1"/>
  <c r="Y2688" i="1"/>
  <c r="Y2696" i="1"/>
  <c r="Y2700" i="1"/>
  <c r="Y2711" i="1"/>
  <c r="Z2637" i="1"/>
  <c r="H2665" i="1"/>
  <c r="X2669" i="1"/>
  <c r="Z2669" i="1" s="1"/>
  <c r="Y2724" i="1"/>
  <c r="X2732" i="1"/>
  <c r="Y2734" i="1"/>
  <c r="X2742" i="1"/>
  <c r="X2734" i="1"/>
  <c r="H2648" i="1"/>
  <c r="X2656" i="1"/>
  <c r="Z2656" i="1" s="1"/>
  <c r="X2746" i="1"/>
  <c r="X2738" i="1"/>
  <c r="X2654" i="1"/>
  <c r="Z2654" i="1" s="1"/>
  <c r="H2724" i="1"/>
  <c r="U2724" i="1" s="1"/>
  <c r="W2724" i="1" s="1"/>
  <c r="X2750" i="1"/>
  <c r="H2751" i="1"/>
  <c r="U2751" i="1" s="1"/>
  <c r="W2751" i="1" s="1"/>
  <c r="Y2650" i="1"/>
  <c r="Y2660" i="1"/>
  <c r="Y2662" i="1"/>
  <c r="X2672" i="1"/>
  <c r="Z2672" i="1" s="1"/>
  <c r="H2674" i="1"/>
  <c r="H2676" i="1"/>
  <c r="Y2732" i="1"/>
  <c r="X2744" i="1"/>
  <c r="X2658" i="1"/>
  <c r="Z2658" i="1" s="1"/>
  <c r="Y2664" i="1"/>
  <c r="Y2701" i="1"/>
  <c r="O2707" i="1"/>
  <c r="Y2723" i="1"/>
  <c r="Y2737" i="1"/>
  <c r="H2749" i="1"/>
  <c r="U2749" i="1" s="1"/>
  <c r="W2749" i="1" s="1"/>
  <c r="O2699" i="1"/>
  <c r="X2701" i="1"/>
  <c r="Z2701" i="1" s="1"/>
  <c r="H2713" i="1"/>
  <c r="Z2571" i="1"/>
  <c r="X2653" i="1"/>
  <c r="Z2653" i="1" s="1"/>
  <c r="X2649" i="1"/>
  <c r="Z2649" i="1" s="1"/>
  <c r="Y2651" i="1"/>
  <c r="Y2653" i="1"/>
  <c r="H2677" i="1"/>
  <c r="H2683" i="1"/>
  <c r="Y2693" i="1"/>
  <c r="H2745" i="1"/>
  <c r="U2745" i="1" s="1"/>
  <c r="W2745" i="1" s="1"/>
  <c r="Z2569" i="1"/>
  <c r="Y2665" i="1"/>
  <c r="Y2673" i="1"/>
  <c r="O2710" i="1"/>
  <c r="H2720" i="1"/>
  <c r="H2722" i="1"/>
  <c r="H2747" i="1"/>
  <c r="U2747" i="1" s="1"/>
  <c r="W2747" i="1" s="1"/>
  <c r="X2698" i="1"/>
  <c r="Z2698" i="1" s="1"/>
  <c r="Y2731" i="1"/>
  <c r="X2733" i="1"/>
  <c r="H2743" i="1"/>
  <c r="U2743" i="1" s="1"/>
  <c r="W2743" i="1" s="1"/>
  <c r="Z2629" i="1"/>
  <c r="Z2617" i="1"/>
  <c r="Z2616" i="1"/>
  <c r="H2646" i="1"/>
  <c r="H2664" i="1"/>
  <c r="U2664" i="1" s="1"/>
  <c r="W2664" i="1" s="1"/>
  <c r="Y2676" i="1"/>
  <c r="Y2684" i="1"/>
  <c r="Y2686" i="1"/>
  <c r="X2731" i="1"/>
  <c r="Z2542" i="1"/>
  <c r="Y2652" i="1"/>
  <c r="H2660" i="1"/>
  <c r="X2680" i="1"/>
  <c r="H2717" i="1"/>
  <c r="H2719" i="1"/>
  <c r="H2721" i="1"/>
  <c r="X2724" i="1"/>
  <c r="Y2729" i="1"/>
  <c r="O2736" i="1"/>
  <c r="Y2741" i="1"/>
  <c r="X2752" i="1"/>
  <c r="X2683" i="1"/>
  <c r="Z2683" i="1" s="1"/>
  <c r="Y2699" i="1"/>
  <c r="X2736" i="1"/>
  <c r="Y2646" i="1"/>
  <c r="H2650" i="1"/>
  <c r="H2656" i="1"/>
  <c r="Y2678" i="1"/>
  <c r="H2688" i="1"/>
  <c r="X2690" i="1"/>
  <c r="Z2690" i="1" s="1"/>
  <c r="H2694" i="1"/>
  <c r="H2696" i="1"/>
  <c r="X2709" i="1"/>
  <c r="Z2709" i="1" s="1"/>
  <c r="X2725" i="1"/>
  <c r="Z2725" i="1" s="1"/>
  <c r="Y2727" i="1"/>
  <c r="X2729" i="1"/>
  <c r="O2734" i="1"/>
  <c r="Y2739" i="1"/>
  <c r="H2741" i="1"/>
  <c r="X2748" i="1"/>
  <c r="O2654" i="1"/>
  <c r="Y2713" i="1"/>
  <c r="X2727" i="1"/>
  <c r="O2732" i="1"/>
  <c r="X2739" i="1"/>
  <c r="X2686" i="1"/>
  <c r="H2700" i="1"/>
  <c r="U2700" i="1" s="1"/>
  <c r="W2700" i="1" s="1"/>
  <c r="O2730" i="1"/>
  <c r="X2737" i="1"/>
  <c r="Z2645" i="1"/>
  <c r="H2649" i="1"/>
  <c r="Y2657" i="1"/>
  <c r="Y2661" i="1"/>
  <c r="Y2671" i="1"/>
  <c r="X2679" i="1"/>
  <c r="O2683" i="1"/>
  <c r="Y2706" i="1"/>
  <c r="Y2716" i="1"/>
  <c r="Y2718" i="1"/>
  <c r="Y2722" i="1"/>
  <c r="O2724" i="1"/>
  <c r="Y2728" i="1"/>
  <c r="X2730" i="1"/>
  <c r="Y2740" i="1"/>
  <c r="O2647" i="1"/>
  <c r="O2657" i="1"/>
  <c r="H2667" i="1"/>
  <c r="H2691" i="1"/>
  <c r="X2693" i="1"/>
  <c r="Z2693" i="1" s="1"/>
  <c r="H2695" i="1"/>
  <c r="X2697" i="1"/>
  <c r="Z2697" i="1" s="1"/>
  <c r="H2701" i="1"/>
  <c r="H2712" i="1"/>
  <c r="O2728" i="1"/>
  <c r="Y2733" i="1"/>
  <c r="X2735" i="1"/>
  <c r="O2740" i="1"/>
  <c r="X2646" i="1"/>
  <c r="Z2646" i="1" s="1"/>
  <c r="X2685" i="1"/>
  <c r="Z2685" i="1" s="1"/>
  <c r="Y2687" i="1"/>
  <c r="Y2697" i="1"/>
  <c r="X2703" i="1"/>
  <c r="Z2703" i="1" s="1"/>
  <c r="H2707" i="1"/>
  <c r="X2714" i="1"/>
  <c r="Z2714" i="1" s="1"/>
  <c r="H2716" i="1"/>
  <c r="Y2726" i="1"/>
  <c r="X2728" i="1"/>
  <c r="Y2738" i="1"/>
  <c r="X2740" i="1"/>
  <c r="Z2600" i="1"/>
  <c r="O2726" i="1"/>
  <c r="O2738" i="1"/>
  <c r="X2652" i="1"/>
  <c r="H2654" i="1"/>
  <c r="H2661" i="1"/>
  <c r="Y2663" i="1"/>
  <c r="X2664" i="1"/>
  <c r="Y2668" i="1"/>
  <c r="Y2675" i="1"/>
  <c r="X2677" i="1"/>
  <c r="Z2677" i="1" s="1"/>
  <c r="H2679" i="1"/>
  <c r="U2679" i="1" s="1"/>
  <c r="W2679" i="1" s="1"/>
  <c r="X2684" i="1"/>
  <c r="Z2684" i="1" s="1"/>
  <c r="O2687" i="1"/>
  <c r="H2689" i="1"/>
  <c r="O2694" i="1"/>
  <c r="H2703" i="1"/>
  <c r="Y2710" i="1"/>
  <c r="Y2717" i="1"/>
  <c r="O2720" i="1"/>
  <c r="O2727" i="1"/>
  <c r="O2729" i="1"/>
  <c r="O2731" i="1"/>
  <c r="O2733" i="1"/>
  <c r="O2735" i="1"/>
  <c r="O2737" i="1"/>
  <c r="O2739" i="1"/>
  <c r="O2741" i="1"/>
  <c r="X2743" i="1"/>
  <c r="X2745" i="1"/>
  <c r="X2747" i="1"/>
  <c r="X2749" i="1"/>
  <c r="X2751" i="1"/>
  <c r="X2643" i="1"/>
  <c r="Z2643" i="1" s="1"/>
  <c r="X2647" i="1"/>
  <c r="Z2647" i="1" s="1"/>
  <c r="Y2654" i="1"/>
  <c r="Y2659" i="1"/>
  <c r="H2663" i="1"/>
  <c r="X2665" i="1"/>
  <c r="Z2665" i="1" s="1"/>
  <c r="Y2670" i="1"/>
  <c r="O2679" i="1"/>
  <c r="X2681" i="1"/>
  <c r="Y2691" i="1"/>
  <c r="Y2698" i="1"/>
  <c r="Y2703" i="1"/>
  <c r="Y2705" i="1"/>
  <c r="Y2707" i="1"/>
  <c r="Y2715" i="1"/>
  <c r="Y2647" i="1"/>
  <c r="O2681" i="1"/>
  <c r="H2686" i="1"/>
  <c r="U2686" i="1" s="1"/>
  <c r="W2686" i="1" s="1"/>
  <c r="O2696" i="1"/>
  <c r="H2709" i="1"/>
  <c r="H2714" i="1"/>
  <c r="X2721" i="1"/>
  <c r="Z2721" i="1" s="1"/>
  <c r="O2743" i="1"/>
  <c r="O2745" i="1"/>
  <c r="O2747" i="1"/>
  <c r="O2749" i="1"/>
  <c r="O2751" i="1"/>
  <c r="X2695" i="1"/>
  <c r="Z2695" i="1" s="1"/>
  <c r="Y2649" i="1"/>
  <c r="O2652" i="1"/>
  <c r="X2667" i="1"/>
  <c r="Z2667" i="1" s="1"/>
  <c r="O2668" i="1"/>
  <c r="H2670" i="1"/>
  <c r="Y2672" i="1"/>
  <c r="X2674" i="1"/>
  <c r="Z2674" i="1" s="1"/>
  <c r="Y2677" i="1"/>
  <c r="Y2689" i="1"/>
  <c r="H2693" i="1"/>
  <c r="O2695" i="1"/>
  <c r="H2698" i="1"/>
  <c r="H2705" i="1"/>
  <c r="O2709" i="1"/>
  <c r="X2710" i="1"/>
  <c r="O2721" i="1"/>
  <c r="X2722" i="1"/>
  <c r="Z2722" i="1" s="1"/>
  <c r="H2726" i="1"/>
  <c r="U2726" i="1" s="1"/>
  <c r="W2726" i="1" s="1"/>
  <c r="H2728" i="1"/>
  <c r="U2728" i="1" s="1"/>
  <c r="W2728" i="1" s="1"/>
  <c r="H2730" i="1"/>
  <c r="U2730" i="1" s="1"/>
  <c r="W2730" i="1" s="1"/>
  <c r="H2732" i="1"/>
  <c r="U2732" i="1" s="1"/>
  <c r="W2732" i="1" s="1"/>
  <c r="H2734" i="1"/>
  <c r="U2734" i="1" s="1"/>
  <c r="W2734" i="1" s="1"/>
  <c r="H2736" i="1"/>
  <c r="U2736" i="1" s="1"/>
  <c r="W2736" i="1" s="1"/>
  <c r="Y2743" i="1"/>
  <c r="Y2745" i="1"/>
  <c r="Y2747" i="1"/>
  <c r="Y2749" i="1"/>
  <c r="Y2751" i="1"/>
  <c r="Y2656" i="1"/>
  <c r="O2644" i="1"/>
  <c r="H2651" i="1"/>
  <c r="H2653" i="1"/>
  <c r="Y2658" i="1"/>
  <c r="X2660" i="1"/>
  <c r="Z2660" i="1" s="1"/>
  <c r="O2667" i="1"/>
  <c r="Y2674" i="1"/>
  <c r="Y2683" i="1"/>
  <c r="O2686" i="1"/>
  <c r="X2696" i="1"/>
  <c r="Z2696" i="1" s="1"/>
  <c r="X2700" i="1"/>
  <c r="Y2709" i="1"/>
  <c r="X2711" i="1"/>
  <c r="Z2711" i="1" s="1"/>
  <c r="Y2714" i="1"/>
  <c r="X2716" i="1"/>
  <c r="Z2716" i="1" s="1"/>
  <c r="X2717" i="1"/>
  <c r="Z2717" i="1" s="1"/>
  <c r="Y2719" i="1"/>
  <c r="X2723" i="1"/>
  <c r="Z2723" i="1" s="1"/>
  <c r="H2742" i="1"/>
  <c r="U2742" i="1" s="1"/>
  <c r="W2742" i="1" s="1"/>
  <c r="H2744" i="1"/>
  <c r="U2744" i="1" s="1"/>
  <c r="W2744" i="1" s="1"/>
  <c r="H2746" i="1"/>
  <c r="U2746" i="1" s="1"/>
  <c r="W2746" i="1" s="1"/>
  <c r="H2748" i="1"/>
  <c r="U2748" i="1" s="1"/>
  <c r="W2748" i="1" s="1"/>
  <c r="H2750" i="1"/>
  <c r="U2750" i="1" s="1"/>
  <c r="W2750" i="1" s="1"/>
  <c r="H2752" i="1"/>
  <c r="U2752" i="1" s="1"/>
  <c r="W2752" i="1" s="1"/>
  <c r="X2668" i="1"/>
  <c r="Z2668" i="1" s="1"/>
  <c r="H2680" i="1"/>
  <c r="U2680" i="1" s="1"/>
  <c r="W2680" i="1" s="1"/>
  <c r="H2690" i="1"/>
  <c r="O2718" i="1"/>
  <c r="Y2669" i="1"/>
  <c r="O2680" i="1"/>
  <c r="Y2692" i="1"/>
  <c r="O2700" i="1"/>
  <c r="Y2704" i="1"/>
  <c r="X2713" i="1"/>
  <c r="Z2713" i="1" s="1"/>
  <c r="Y2720" i="1"/>
  <c r="O2651" i="1"/>
  <c r="X2671" i="1"/>
  <c r="Z2671" i="1" s="1"/>
  <c r="Y2685" i="1"/>
  <c r="Y2690" i="1"/>
  <c r="Y2694" i="1"/>
  <c r="X2644" i="1"/>
  <c r="Z2644" i="1" s="1"/>
  <c r="Y2655" i="1"/>
  <c r="X2657" i="1"/>
  <c r="Z2657" i="1" s="1"/>
  <c r="H2662" i="1"/>
  <c r="U2662" i="1" s="1"/>
  <c r="W2662" i="1" s="1"/>
  <c r="H2666" i="1"/>
  <c r="H2673" i="1"/>
  <c r="O2674" i="1"/>
  <c r="O2678" i="1"/>
  <c r="X2682" i="1"/>
  <c r="Z2682" i="1" s="1"/>
  <c r="X2688" i="1"/>
  <c r="Z2688" i="1" s="1"/>
  <c r="X2699" i="1"/>
  <c r="Z2699" i="1" s="1"/>
  <c r="X2708" i="1"/>
  <c r="Z2708" i="1" s="1"/>
  <c r="H2718" i="1"/>
  <c r="Y2725" i="1"/>
  <c r="O2742" i="1"/>
  <c r="O2744" i="1"/>
  <c r="O2746" i="1"/>
  <c r="O2748" i="1"/>
  <c r="O2750" i="1"/>
  <c r="O2752" i="1"/>
  <c r="O2664" i="1"/>
  <c r="X2655" i="1"/>
  <c r="Z2655" i="1" s="1"/>
  <c r="Y2648" i="1"/>
  <c r="X2650" i="1"/>
  <c r="Z2650" i="1" s="1"/>
  <c r="O2653" i="1"/>
  <c r="H2659" i="1"/>
  <c r="O2660" i="1"/>
  <c r="Y2666" i="1"/>
  <c r="O2671" i="1"/>
  <c r="O2682" i="1"/>
  <c r="H2685" i="1"/>
  <c r="X2687" i="1"/>
  <c r="Z2687" i="1" s="1"/>
  <c r="H2692" i="1"/>
  <c r="Y2702" i="1"/>
  <c r="O2708" i="1"/>
  <c r="O2713" i="1"/>
  <c r="H2715" i="1"/>
  <c r="O2722" i="1"/>
  <c r="H2727" i="1"/>
  <c r="U2727" i="1" s="1"/>
  <c r="W2727" i="1" s="1"/>
  <c r="H2729" i="1"/>
  <c r="U2729" i="1" s="1"/>
  <c r="W2729" i="1" s="1"/>
  <c r="H2731" i="1"/>
  <c r="U2731" i="1" s="1"/>
  <c r="W2731" i="1" s="1"/>
  <c r="H2733" i="1"/>
  <c r="U2733" i="1" s="1"/>
  <c r="W2733" i="1" s="1"/>
  <c r="H2735" i="1"/>
  <c r="U2735" i="1" s="1"/>
  <c r="W2735" i="1" s="1"/>
  <c r="X2741" i="1"/>
  <c r="Z2741" i="1" s="1"/>
  <c r="Y2742" i="1"/>
  <c r="Y2744" i="1"/>
  <c r="Y2746" i="1"/>
  <c r="Y2748" i="1"/>
  <c r="Y2750" i="1"/>
  <c r="Y2752" i="1"/>
  <c r="H2658" i="1"/>
  <c r="O2650" i="1"/>
  <c r="H2657" i="1"/>
  <c r="O2665" i="1"/>
  <c r="H2671" i="1"/>
  <c r="O2677" i="1"/>
  <c r="H2687" i="1"/>
  <c r="O2693" i="1"/>
  <c r="H2699" i="1"/>
  <c r="O2706" i="1"/>
  <c r="O2719" i="1"/>
  <c r="H2737" i="1"/>
  <c r="U2737" i="1" s="1"/>
  <c r="W2737" i="1" s="1"/>
  <c r="H2738" i="1"/>
  <c r="U2738" i="1" s="1"/>
  <c r="W2738" i="1" s="1"/>
  <c r="H2739" i="1"/>
  <c r="U2739" i="1" s="1"/>
  <c r="W2739" i="1" s="1"/>
  <c r="H2740" i="1"/>
  <c r="U2740" i="1" s="1"/>
  <c r="W2740" i="1" s="1"/>
  <c r="H2672" i="1"/>
  <c r="O2649" i="1"/>
  <c r="X2651" i="1"/>
  <c r="Z2651" i="1" s="1"/>
  <c r="O2662" i="1"/>
  <c r="O2663" i="1"/>
  <c r="X2666" i="1"/>
  <c r="Z2666" i="1" s="1"/>
  <c r="Y2667" i="1"/>
  <c r="O2676" i="1"/>
  <c r="X2678" i="1"/>
  <c r="Z2678" i="1" s="1"/>
  <c r="Y2682" i="1"/>
  <c r="O2692" i="1"/>
  <c r="X2694" i="1"/>
  <c r="Z2694" i="1" s="1"/>
  <c r="Y2695" i="1"/>
  <c r="O2705" i="1"/>
  <c r="X2707" i="1"/>
  <c r="Z2707" i="1" s="1"/>
  <c r="Y2708" i="1"/>
  <c r="X2720" i="1"/>
  <c r="Z2720" i="1" s="1"/>
  <c r="Y2721" i="1"/>
  <c r="O2643" i="1"/>
  <c r="O2666" i="1"/>
  <c r="O2648" i="1"/>
  <c r="H2655" i="1"/>
  <c r="O2661" i="1"/>
  <c r="H2669" i="1"/>
  <c r="O2675" i="1"/>
  <c r="Y2679" i="1"/>
  <c r="Y2680" i="1"/>
  <c r="Y2681" i="1"/>
  <c r="H2684" i="1"/>
  <c r="O2691" i="1"/>
  <c r="H2697" i="1"/>
  <c r="O2704" i="1"/>
  <c r="X2706" i="1"/>
  <c r="Z2706" i="1" s="1"/>
  <c r="H2710" i="1"/>
  <c r="U2710" i="1" s="1"/>
  <c r="W2710" i="1" s="1"/>
  <c r="H2711" i="1"/>
  <c r="O2717" i="1"/>
  <c r="X2719" i="1"/>
  <c r="Z2719" i="1" s="1"/>
  <c r="H2723" i="1"/>
  <c r="X2676" i="1"/>
  <c r="Z2676" i="1" s="1"/>
  <c r="O2690" i="1"/>
  <c r="X2692" i="1"/>
  <c r="Z2692" i="1" s="1"/>
  <c r="O2703" i="1"/>
  <c r="X2705" i="1"/>
  <c r="Z2705" i="1" s="1"/>
  <c r="O2716" i="1"/>
  <c r="X2718" i="1"/>
  <c r="Z2718" i="1" s="1"/>
  <c r="O2646" i="1"/>
  <c r="O2659" i="1"/>
  <c r="X2661" i="1"/>
  <c r="Z2661" i="1" s="1"/>
  <c r="O2673" i="1"/>
  <c r="X2675" i="1"/>
  <c r="Z2675" i="1" s="1"/>
  <c r="O2689" i="1"/>
  <c r="X2691" i="1"/>
  <c r="Z2691" i="1" s="1"/>
  <c r="O2702" i="1"/>
  <c r="X2704" i="1"/>
  <c r="Z2704" i="1" s="1"/>
  <c r="O2715" i="1"/>
  <c r="X2648" i="1"/>
  <c r="Z2648" i="1" s="1"/>
  <c r="X2662" i="1"/>
  <c r="O2645" i="1"/>
  <c r="O2658" i="1"/>
  <c r="O2672" i="1"/>
  <c r="O2688" i="1"/>
  <c r="O2701" i="1"/>
  <c r="O2714" i="1"/>
  <c r="X2659" i="1"/>
  <c r="Z2659" i="1" s="1"/>
  <c r="X2673" i="1"/>
  <c r="Z2673" i="1" s="1"/>
  <c r="X2689" i="1"/>
  <c r="Z2689" i="1" s="1"/>
  <c r="X2702" i="1"/>
  <c r="Z2702" i="1" s="1"/>
  <c r="X2715" i="1"/>
  <c r="Z2715" i="1" s="1"/>
  <c r="O2670" i="1"/>
  <c r="O2712" i="1"/>
  <c r="O2725" i="1"/>
  <c r="O2656" i="1"/>
  <c r="O2685" i="1"/>
  <c r="O2698" i="1"/>
  <c r="O2655" i="1"/>
  <c r="O2669" i="1"/>
  <c r="O2684" i="1"/>
  <c r="O2697" i="1"/>
  <c r="O2711" i="1"/>
  <c r="O2723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W2852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M2843" i="1"/>
  <c r="L2843" i="1"/>
  <c r="K2843" i="1"/>
  <c r="J2843" i="1"/>
  <c r="I2843" i="1"/>
  <c r="M2842" i="1"/>
  <c r="L2842" i="1"/>
  <c r="K2842" i="1"/>
  <c r="J2842" i="1"/>
  <c r="I2842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W2836" i="1"/>
  <c r="M2836" i="1"/>
  <c r="L2836" i="1"/>
  <c r="K2836" i="1"/>
  <c r="J2836" i="1"/>
  <c r="I2836" i="1"/>
  <c r="M2835" i="1"/>
  <c r="L2835" i="1"/>
  <c r="K2835" i="1"/>
  <c r="J2835" i="1"/>
  <c r="I2835" i="1"/>
  <c r="W2834" i="1"/>
  <c r="M2834" i="1"/>
  <c r="L2834" i="1"/>
  <c r="K2834" i="1"/>
  <c r="J2834" i="1"/>
  <c r="I2834" i="1"/>
  <c r="W2833" i="1"/>
  <c r="M2833" i="1"/>
  <c r="L2833" i="1"/>
  <c r="K2833" i="1"/>
  <c r="J2833" i="1"/>
  <c r="I2833" i="1"/>
  <c r="W2832" i="1"/>
  <c r="M2832" i="1"/>
  <c r="L2832" i="1"/>
  <c r="K2832" i="1"/>
  <c r="J2832" i="1"/>
  <c r="I2832" i="1"/>
  <c r="W2831" i="1"/>
  <c r="M2831" i="1"/>
  <c r="L2831" i="1"/>
  <c r="K2831" i="1"/>
  <c r="J2831" i="1"/>
  <c r="I2831" i="1"/>
  <c r="W2830" i="1"/>
  <c r="M2830" i="1"/>
  <c r="L2830" i="1"/>
  <c r="K2830" i="1"/>
  <c r="J2830" i="1"/>
  <c r="I2830" i="1"/>
  <c r="W2829" i="1"/>
  <c r="M2829" i="1"/>
  <c r="L2829" i="1"/>
  <c r="K2829" i="1"/>
  <c r="J2829" i="1"/>
  <c r="I2829" i="1"/>
  <c r="W2828" i="1"/>
  <c r="M2828" i="1"/>
  <c r="L2828" i="1"/>
  <c r="K2828" i="1"/>
  <c r="J2828" i="1"/>
  <c r="I2828" i="1"/>
  <c r="W2827" i="1"/>
  <c r="M2827" i="1"/>
  <c r="L2827" i="1"/>
  <c r="K2827" i="1"/>
  <c r="J2827" i="1"/>
  <c r="I2827" i="1"/>
  <c r="W2826" i="1"/>
  <c r="M2826" i="1"/>
  <c r="L2826" i="1"/>
  <c r="K2826" i="1"/>
  <c r="J2826" i="1"/>
  <c r="I2826" i="1"/>
  <c r="W2825" i="1"/>
  <c r="M2825" i="1"/>
  <c r="L2825" i="1"/>
  <c r="K2825" i="1"/>
  <c r="J2825" i="1"/>
  <c r="I2825" i="1"/>
  <c r="W2824" i="1"/>
  <c r="M2824" i="1"/>
  <c r="L2824" i="1"/>
  <c r="K2824" i="1"/>
  <c r="J2824" i="1"/>
  <c r="I2824" i="1"/>
  <c r="W2823" i="1"/>
  <c r="M2823" i="1"/>
  <c r="L2823" i="1"/>
  <c r="K2823" i="1"/>
  <c r="J2823" i="1"/>
  <c r="I2823" i="1"/>
  <c r="W2822" i="1"/>
  <c r="M2822" i="1"/>
  <c r="L2822" i="1"/>
  <c r="K2822" i="1"/>
  <c r="J2822" i="1"/>
  <c r="I2822" i="1"/>
  <c r="M2821" i="1"/>
  <c r="L2821" i="1"/>
  <c r="K2821" i="1"/>
  <c r="J2821" i="1"/>
  <c r="I2821" i="1"/>
  <c r="W2820" i="1"/>
  <c r="M2820" i="1"/>
  <c r="L2820" i="1"/>
  <c r="K2820" i="1"/>
  <c r="J2820" i="1"/>
  <c r="I2820" i="1"/>
  <c r="W2819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M2816" i="1"/>
  <c r="L2816" i="1"/>
  <c r="K2816" i="1"/>
  <c r="J2816" i="1"/>
  <c r="I2816" i="1"/>
  <c r="W2815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W2801" i="1"/>
  <c r="M2801" i="1"/>
  <c r="L2801" i="1"/>
  <c r="K2801" i="1"/>
  <c r="J2801" i="1"/>
  <c r="I2801" i="1"/>
  <c r="W2800" i="1"/>
  <c r="M2800" i="1"/>
  <c r="L2800" i="1"/>
  <c r="K2800" i="1"/>
  <c r="J2800" i="1"/>
  <c r="I2800" i="1"/>
  <c r="U2799" i="1"/>
  <c r="W2799" i="1" s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M2791" i="1"/>
  <c r="L2791" i="1"/>
  <c r="K2791" i="1"/>
  <c r="J2791" i="1"/>
  <c r="I2791" i="1"/>
  <c r="M2790" i="1"/>
  <c r="L2790" i="1"/>
  <c r="K2790" i="1"/>
  <c r="J2790" i="1"/>
  <c r="I2790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W2780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W2776" i="1"/>
  <c r="M2776" i="1"/>
  <c r="L2776" i="1"/>
  <c r="K2776" i="1"/>
  <c r="J2776" i="1"/>
  <c r="I2776" i="1"/>
  <c r="W2775" i="1"/>
  <c r="M2775" i="1"/>
  <c r="L2775" i="1"/>
  <c r="K2775" i="1"/>
  <c r="J2775" i="1"/>
  <c r="I2775" i="1"/>
  <c r="M2774" i="1"/>
  <c r="L2774" i="1"/>
  <c r="K2774" i="1"/>
  <c r="J2774" i="1"/>
  <c r="I2774" i="1"/>
  <c r="W2773" i="1"/>
  <c r="M2773" i="1"/>
  <c r="L2773" i="1"/>
  <c r="K2773" i="1"/>
  <c r="J2773" i="1"/>
  <c r="I2773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M2766" i="1"/>
  <c r="L2766" i="1"/>
  <c r="K2766" i="1"/>
  <c r="J2766" i="1"/>
  <c r="I2766" i="1"/>
  <c r="W2765" i="1"/>
  <c r="M2765" i="1"/>
  <c r="L2765" i="1"/>
  <c r="K2765" i="1"/>
  <c r="J2765" i="1"/>
  <c r="I2765" i="1"/>
  <c r="W2764" i="1"/>
  <c r="M2764" i="1"/>
  <c r="L2764" i="1"/>
  <c r="K2764" i="1"/>
  <c r="J2764" i="1"/>
  <c r="I2764" i="1"/>
  <c r="W2763" i="1"/>
  <c r="M2763" i="1"/>
  <c r="L2763" i="1"/>
  <c r="K2763" i="1"/>
  <c r="J2763" i="1"/>
  <c r="I2763" i="1"/>
  <c r="M2762" i="1"/>
  <c r="L2762" i="1"/>
  <c r="K2762" i="1"/>
  <c r="J2762" i="1"/>
  <c r="I2762" i="1"/>
  <c r="W2761" i="1"/>
  <c r="M2761" i="1"/>
  <c r="L2761" i="1"/>
  <c r="K2761" i="1"/>
  <c r="J2761" i="1"/>
  <c r="I2761" i="1"/>
  <c r="W2760" i="1"/>
  <c r="M2760" i="1"/>
  <c r="L2760" i="1"/>
  <c r="K2760" i="1"/>
  <c r="J2760" i="1"/>
  <c r="I2760" i="1"/>
  <c r="W2759" i="1"/>
  <c r="M2759" i="1"/>
  <c r="L2759" i="1"/>
  <c r="K2759" i="1"/>
  <c r="J2759" i="1"/>
  <c r="I2759" i="1"/>
  <c r="W2758" i="1"/>
  <c r="M2758" i="1"/>
  <c r="L2758" i="1"/>
  <c r="K2758" i="1"/>
  <c r="J2758" i="1"/>
  <c r="I2758" i="1"/>
  <c r="W2757" i="1"/>
  <c r="M2757" i="1"/>
  <c r="L2757" i="1"/>
  <c r="K2757" i="1"/>
  <c r="J2757" i="1"/>
  <c r="I2757" i="1"/>
  <c r="W2756" i="1"/>
  <c r="M2756" i="1"/>
  <c r="L2756" i="1"/>
  <c r="K2756" i="1"/>
  <c r="J2756" i="1"/>
  <c r="I2756" i="1"/>
  <c r="W2755" i="1"/>
  <c r="K2755" i="1"/>
  <c r="J2755" i="1"/>
  <c r="Y2755" i="1" s="1"/>
  <c r="I2755" i="1"/>
  <c r="W2754" i="1"/>
  <c r="K2754" i="1"/>
  <c r="J2754" i="1"/>
  <c r="Y2754" i="1" s="1"/>
  <c r="I2754" i="1"/>
  <c r="X2754" i="1" s="1"/>
  <c r="W2753" i="1"/>
  <c r="K2753" i="1"/>
  <c r="J2753" i="1"/>
  <c r="Y2753" i="1" s="1"/>
  <c r="I2753" i="1"/>
  <c r="Z2751" i="1" l="1"/>
  <c r="Z2737" i="1"/>
  <c r="Z2750" i="1"/>
  <c r="Z2739" i="1"/>
  <c r="Z2738" i="1"/>
  <c r="Z2744" i="1"/>
  <c r="Z2742" i="1"/>
  <c r="Z2731" i="1"/>
  <c r="Z2734" i="1"/>
  <c r="Z2686" i="1"/>
  <c r="Z2710" i="1"/>
  <c r="Z2746" i="1"/>
  <c r="Z2726" i="1"/>
  <c r="Z2732" i="1"/>
  <c r="Z2740" i="1"/>
  <c r="Z2652" i="1"/>
  <c r="Z2664" i="1"/>
  <c r="Z2745" i="1"/>
  <c r="Z2680" i="1"/>
  <c r="Z2662" i="1"/>
  <c r="Z2681" i="1"/>
  <c r="Z2724" i="1"/>
  <c r="Z2730" i="1"/>
  <c r="Z2749" i="1"/>
  <c r="Z2729" i="1"/>
  <c r="Z2747" i="1"/>
  <c r="Y2808" i="1"/>
  <c r="Z2743" i="1"/>
  <c r="Z2748" i="1"/>
  <c r="Z2679" i="1"/>
  <c r="Z2736" i="1"/>
  <c r="Z2733" i="1"/>
  <c r="Z2700" i="1"/>
  <c r="Z2752" i="1"/>
  <c r="Z2728" i="1"/>
  <c r="Z2727" i="1"/>
  <c r="H2785" i="1"/>
  <c r="H2787" i="1"/>
  <c r="Z2735" i="1"/>
  <c r="Y2840" i="1"/>
  <c r="X2845" i="1"/>
  <c r="Y2781" i="1"/>
  <c r="Y2789" i="1"/>
  <c r="H2820" i="1"/>
  <c r="H2860" i="1"/>
  <c r="U2860" i="1" s="1"/>
  <c r="W2860" i="1" s="1"/>
  <c r="Y2767" i="1"/>
  <c r="H2835" i="1"/>
  <c r="U2835" i="1" s="1"/>
  <c r="W2835" i="1" s="1"/>
  <c r="Y2852" i="1"/>
  <c r="Y2857" i="1"/>
  <c r="X2859" i="1"/>
  <c r="H2807" i="1"/>
  <c r="Y2771" i="1"/>
  <c r="Y2853" i="1"/>
  <c r="Y2839" i="1"/>
  <c r="X2844" i="1"/>
  <c r="Y2863" i="1"/>
  <c r="X2759" i="1"/>
  <c r="Z2759" i="1" s="1"/>
  <c r="H2789" i="1"/>
  <c r="U2789" i="1" s="1"/>
  <c r="W2789" i="1" s="1"/>
  <c r="Y2791" i="1"/>
  <c r="H2798" i="1"/>
  <c r="H2771" i="1"/>
  <c r="X2857" i="1"/>
  <c r="H2836" i="1"/>
  <c r="H2832" i="1"/>
  <c r="H2808" i="1"/>
  <c r="Y2826" i="1"/>
  <c r="Y2830" i="1"/>
  <c r="Y2834" i="1"/>
  <c r="Y2851" i="1"/>
  <c r="X2853" i="1"/>
  <c r="X2817" i="1"/>
  <c r="Z2817" i="1" s="1"/>
  <c r="X2819" i="1"/>
  <c r="Z2819" i="1" s="1"/>
  <c r="X2820" i="1"/>
  <c r="Z2820" i="1" s="1"/>
  <c r="X2823" i="1"/>
  <c r="Z2823" i="1" s="1"/>
  <c r="H2825" i="1"/>
  <c r="H2831" i="1"/>
  <c r="X2833" i="1"/>
  <c r="Z2833" i="1" s="1"/>
  <c r="Y2760" i="1"/>
  <c r="Y2762" i="1"/>
  <c r="X2793" i="1"/>
  <c r="Z2793" i="1" s="1"/>
  <c r="X2807" i="1"/>
  <c r="Z2807" i="1" s="1"/>
  <c r="H2854" i="1"/>
  <c r="U2854" i="1" s="1"/>
  <c r="W2854" i="1" s="1"/>
  <c r="H2775" i="1"/>
  <c r="X2791" i="1"/>
  <c r="Y2793" i="1"/>
  <c r="Y2785" i="1"/>
  <c r="H2809" i="1"/>
  <c r="Y2825" i="1"/>
  <c r="Y2827" i="1"/>
  <c r="Y2831" i="1"/>
  <c r="H2858" i="1"/>
  <c r="U2858" i="1" s="1"/>
  <c r="W2858" i="1" s="1"/>
  <c r="H2793" i="1"/>
  <c r="Y2757" i="1"/>
  <c r="Y2765" i="1"/>
  <c r="Y2769" i="1"/>
  <c r="X2773" i="1"/>
  <c r="Z2773" i="1" s="1"/>
  <c r="Y2775" i="1"/>
  <c r="Y2779" i="1"/>
  <c r="Y2783" i="1"/>
  <c r="X2840" i="1"/>
  <c r="Y2847" i="1"/>
  <c r="X2852" i="1"/>
  <c r="Z2852" i="1" s="1"/>
  <c r="H2856" i="1"/>
  <c r="U2856" i="1" s="1"/>
  <c r="W2856" i="1" s="1"/>
  <c r="H2777" i="1"/>
  <c r="H2779" i="1"/>
  <c r="H2780" i="1"/>
  <c r="X2802" i="1"/>
  <c r="Z2802" i="1" s="1"/>
  <c r="X2804" i="1"/>
  <c r="Z2804" i="1" s="1"/>
  <c r="Y2835" i="1"/>
  <c r="X2822" i="1"/>
  <c r="Z2822" i="1" s="1"/>
  <c r="X2824" i="1"/>
  <c r="Z2824" i="1" s="1"/>
  <c r="H2826" i="1"/>
  <c r="X2787" i="1"/>
  <c r="Z2787" i="1" s="1"/>
  <c r="Y2774" i="1"/>
  <c r="O2776" i="1"/>
  <c r="Y2786" i="1"/>
  <c r="X2788" i="1"/>
  <c r="Z2788" i="1" s="1"/>
  <c r="X2790" i="1"/>
  <c r="Y2818" i="1"/>
  <c r="Y2822" i="1"/>
  <c r="O2862" i="1"/>
  <c r="H2764" i="1"/>
  <c r="Y2788" i="1"/>
  <c r="X2841" i="1"/>
  <c r="Y2848" i="1"/>
  <c r="Y2862" i="1"/>
  <c r="O2760" i="1"/>
  <c r="Y2764" i="1"/>
  <c r="X2816" i="1"/>
  <c r="Z2816" i="1" s="1"/>
  <c r="Y2782" i="1"/>
  <c r="Y2784" i="1"/>
  <c r="H2786" i="1"/>
  <c r="X2792" i="1"/>
  <c r="Z2792" i="1" s="1"/>
  <c r="X2794" i="1"/>
  <c r="Z2794" i="1" s="1"/>
  <c r="Y2809" i="1"/>
  <c r="H2823" i="1"/>
  <c r="Y2841" i="1"/>
  <c r="X2846" i="1"/>
  <c r="H2853" i="1"/>
  <c r="U2853" i="1" s="1"/>
  <c r="W2853" i="1" s="1"/>
  <c r="Y2855" i="1"/>
  <c r="O2762" i="1"/>
  <c r="O2829" i="1"/>
  <c r="H2770" i="1"/>
  <c r="Y2817" i="1"/>
  <c r="X2855" i="1"/>
  <c r="Z2754" i="1"/>
  <c r="O2790" i="1"/>
  <c r="X2768" i="1"/>
  <c r="Z2768" i="1" s="1"/>
  <c r="O2761" i="1"/>
  <c r="X2763" i="1"/>
  <c r="Z2763" i="1" s="1"/>
  <c r="Y2792" i="1"/>
  <c r="Y2794" i="1"/>
  <c r="O2812" i="1"/>
  <c r="H2814" i="1"/>
  <c r="X2821" i="1"/>
  <c r="X2825" i="1"/>
  <c r="Z2825" i="1" s="1"/>
  <c r="X2835" i="1"/>
  <c r="Y2837" i="1"/>
  <c r="X2842" i="1"/>
  <c r="Y2849" i="1"/>
  <c r="O2753" i="1"/>
  <c r="H2757" i="1"/>
  <c r="H2769" i="1"/>
  <c r="Y2773" i="1"/>
  <c r="H2783" i="1"/>
  <c r="O2786" i="1"/>
  <c r="O2788" i="1"/>
  <c r="H2790" i="1"/>
  <c r="U2790" i="1" s="1"/>
  <c r="W2790" i="1" s="1"/>
  <c r="H2806" i="1"/>
  <c r="X2808" i="1"/>
  <c r="Z2808" i="1" s="1"/>
  <c r="Y2816" i="1"/>
  <c r="H2818" i="1"/>
  <c r="H2833" i="1"/>
  <c r="Y2842" i="1"/>
  <c r="X2847" i="1"/>
  <c r="X2782" i="1"/>
  <c r="Z2782" i="1" s="1"/>
  <c r="H2761" i="1"/>
  <c r="O2863" i="1"/>
  <c r="H2758" i="1"/>
  <c r="X2789" i="1"/>
  <c r="Y2803" i="1"/>
  <c r="H2805" i="1"/>
  <c r="Y2824" i="1"/>
  <c r="X2834" i="1"/>
  <c r="Z2834" i="1" s="1"/>
  <c r="X2756" i="1"/>
  <c r="Z2756" i="1" s="1"/>
  <c r="Y2761" i="1"/>
  <c r="H2765" i="1"/>
  <c r="H2776" i="1"/>
  <c r="H2795" i="1"/>
  <c r="Y2805" i="1"/>
  <c r="O2818" i="1"/>
  <c r="Y2832" i="1"/>
  <c r="O2754" i="1"/>
  <c r="Y2776" i="1"/>
  <c r="H2778" i="1"/>
  <c r="O2785" i="1"/>
  <c r="Y2799" i="1"/>
  <c r="X2803" i="1"/>
  <c r="Z2803" i="1" s="1"/>
  <c r="Y2807" i="1"/>
  <c r="X2815" i="1"/>
  <c r="Z2815" i="1" s="1"/>
  <c r="H2817" i="1"/>
  <c r="H2828" i="1"/>
  <c r="Y2859" i="1"/>
  <c r="H2754" i="1"/>
  <c r="Y2759" i="1"/>
  <c r="X2761" i="1"/>
  <c r="Z2761" i="1" s="1"/>
  <c r="X2764" i="1"/>
  <c r="Z2764" i="1" s="1"/>
  <c r="O2771" i="1"/>
  <c r="Y2778" i="1"/>
  <c r="X2785" i="1"/>
  <c r="Z2785" i="1" s="1"/>
  <c r="X2798" i="1"/>
  <c r="Z2798" i="1" s="1"/>
  <c r="Y2802" i="1"/>
  <c r="H2804" i="1"/>
  <c r="O2805" i="1"/>
  <c r="O2807" i="1"/>
  <c r="Y2810" i="1"/>
  <c r="Y2812" i="1"/>
  <c r="Y2814" i="1"/>
  <c r="H2816" i="1"/>
  <c r="O2819" i="1"/>
  <c r="H2829" i="1"/>
  <c r="H2834" i="1"/>
  <c r="H2862" i="1"/>
  <c r="U2862" i="1" s="1"/>
  <c r="W2862" i="1" s="1"/>
  <c r="X2776" i="1"/>
  <c r="Z2776" i="1" s="1"/>
  <c r="Y2800" i="1"/>
  <c r="X2805" i="1"/>
  <c r="Z2805" i="1" s="1"/>
  <c r="X2812" i="1"/>
  <c r="Z2812" i="1" s="1"/>
  <c r="H2819" i="1"/>
  <c r="O2854" i="1"/>
  <c r="O2856" i="1"/>
  <c r="O2858" i="1"/>
  <c r="O2860" i="1"/>
  <c r="H2768" i="1"/>
  <c r="Y2758" i="1"/>
  <c r="H2760" i="1"/>
  <c r="H2763" i="1"/>
  <c r="O2768" i="1"/>
  <c r="X2770" i="1"/>
  <c r="Z2770" i="1" s="1"/>
  <c r="O2773" i="1"/>
  <c r="X2777" i="1"/>
  <c r="Z2777" i="1" s="1"/>
  <c r="O2792" i="1"/>
  <c r="X2795" i="1"/>
  <c r="Z2795" i="1" s="1"/>
  <c r="Y2797" i="1"/>
  <c r="H2799" i="1"/>
  <c r="O2802" i="1"/>
  <c r="H2821" i="1"/>
  <c r="U2821" i="1" s="1"/>
  <c r="W2821" i="1" s="1"/>
  <c r="X2828" i="1"/>
  <c r="Z2828" i="1" s="1"/>
  <c r="X2838" i="1"/>
  <c r="Y2845" i="1"/>
  <c r="X2850" i="1"/>
  <c r="Y2854" i="1"/>
  <c r="Y2856" i="1"/>
  <c r="Y2858" i="1"/>
  <c r="Y2860" i="1"/>
  <c r="Y2795" i="1"/>
  <c r="Y2804" i="1"/>
  <c r="X2806" i="1"/>
  <c r="Z2806" i="1" s="1"/>
  <c r="O2821" i="1"/>
  <c r="Y2828" i="1"/>
  <c r="H2830" i="1"/>
  <c r="O2831" i="1"/>
  <c r="X2836" i="1"/>
  <c r="Z2836" i="1" s="1"/>
  <c r="Y2838" i="1"/>
  <c r="X2843" i="1"/>
  <c r="Y2850" i="1"/>
  <c r="X2862" i="1"/>
  <c r="O2778" i="1"/>
  <c r="H2756" i="1"/>
  <c r="Y2766" i="1"/>
  <c r="Y2768" i="1"/>
  <c r="Y2770" i="1"/>
  <c r="H2772" i="1"/>
  <c r="U2772" i="1" s="1"/>
  <c r="W2772" i="1" s="1"/>
  <c r="O2777" i="1"/>
  <c r="X2780" i="1"/>
  <c r="Z2780" i="1" s="1"/>
  <c r="H2782" i="1"/>
  <c r="X2758" i="1"/>
  <c r="Z2758" i="1" s="1"/>
  <c r="Y2763" i="1"/>
  <c r="Y2772" i="1"/>
  <c r="H2774" i="1"/>
  <c r="U2774" i="1" s="1"/>
  <c r="W2774" i="1" s="1"/>
  <c r="X2775" i="1"/>
  <c r="Z2775" i="1" s="1"/>
  <c r="X2778" i="1"/>
  <c r="Z2778" i="1" s="1"/>
  <c r="Y2780" i="1"/>
  <c r="H2784" i="1"/>
  <c r="Y2787" i="1"/>
  <c r="H2792" i="1"/>
  <c r="Y2801" i="1"/>
  <c r="H2803" i="1"/>
  <c r="O2806" i="1"/>
  <c r="X2809" i="1"/>
  <c r="Z2809" i="1" s="1"/>
  <c r="Y2811" i="1"/>
  <c r="H2813" i="1"/>
  <c r="H2815" i="1"/>
  <c r="O2816" i="1"/>
  <c r="Y2819" i="1"/>
  <c r="Y2821" i="1"/>
  <c r="Y2833" i="1"/>
  <c r="Y2836" i="1"/>
  <c r="Y2843" i="1"/>
  <c r="X2848" i="1"/>
  <c r="X2854" i="1"/>
  <c r="X2856" i="1"/>
  <c r="X2858" i="1"/>
  <c r="X2860" i="1"/>
  <c r="O2789" i="1"/>
  <c r="Y2790" i="1"/>
  <c r="H2794" i="1"/>
  <c r="X2831" i="1"/>
  <c r="Z2831" i="1" s="1"/>
  <c r="O2833" i="1"/>
  <c r="H2762" i="1"/>
  <c r="U2762" i="1" s="1"/>
  <c r="W2762" i="1" s="1"/>
  <c r="O2820" i="1"/>
  <c r="O2828" i="1"/>
  <c r="H2855" i="1"/>
  <c r="U2855" i="1" s="1"/>
  <c r="W2855" i="1" s="1"/>
  <c r="H2857" i="1"/>
  <c r="U2857" i="1" s="1"/>
  <c r="W2857" i="1" s="1"/>
  <c r="H2859" i="1"/>
  <c r="U2859" i="1" s="1"/>
  <c r="W2859" i="1" s="1"/>
  <c r="O2861" i="1"/>
  <c r="X2762" i="1"/>
  <c r="X2779" i="1"/>
  <c r="Z2779" i="1" s="1"/>
  <c r="H2788" i="1"/>
  <c r="Y2820" i="1"/>
  <c r="Y2823" i="1"/>
  <c r="O2825" i="1"/>
  <c r="H2827" i="1"/>
  <c r="X2839" i="1"/>
  <c r="Y2846" i="1"/>
  <c r="X2851" i="1"/>
  <c r="O2853" i="1"/>
  <c r="O2855" i="1"/>
  <c r="O2857" i="1"/>
  <c r="O2859" i="1"/>
  <c r="Y2861" i="1"/>
  <c r="H2759" i="1"/>
  <c r="X2765" i="1"/>
  <c r="Z2765" i="1" s="1"/>
  <c r="X2832" i="1"/>
  <c r="Z2832" i="1" s="1"/>
  <c r="X2786" i="1"/>
  <c r="Z2786" i="1" s="1"/>
  <c r="Y2813" i="1"/>
  <c r="X2818" i="1"/>
  <c r="Z2818" i="1" s="1"/>
  <c r="O2832" i="1"/>
  <c r="X2863" i="1"/>
  <c r="O2763" i="1"/>
  <c r="X2757" i="1"/>
  <c r="Z2757" i="1" s="1"/>
  <c r="O2791" i="1"/>
  <c r="O2772" i="1"/>
  <c r="Y2777" i="1"/>
  <c r="O2757" i="1"/>
  <c r="X2760" i="1"/>
  <c r="Z2760" i="1" s="1"/>
  <c r="X2771" i="1"/>
  <c r="Z2771" i="1" s="1"/>
  <c r="H2773" i="1"/>
  <c r="X2774" i="1"/>
  <c r="H2791" i="1"/>
  <c r="U2791" i="1" s="1"/>
  <c r="W2791" i="1" s="1"/>
  <c r="O2793" i="1"/>
  <c r="Y2796" i="1"/>
  <c r="Y2798" i="1"/>
  <c r="H2800" i="1"/>
  <c r="H2802" i="1"/>
  <c r="O2803" i="1"/>
  <c r="Y2806" i="1"/>
  <c r="H2812" i="1"/>
  <c r="O2815" i="1"/>
  <c r="H2822" i="1"/>
  <c r="Y2829" i="1"/>
  <c r="X2830" i="1"/>
  <c r="Z2830" i="1" s="1"/>
  <c r="X2837" i="1"/>
  <c r="Y2844" i="1"/>
  <c r="X2849" i="1"/>
  <c r="X2861" i="1"/>
  <c r="Y2756" i="1"/>
  <c r="O2756" i="1"/>
  <c r="X2766" i="1"/>
  <c r="O2766" i="1"/>
  <c r="H2766" i="1"/>
  <c r="U2766" i="1" s="1"/>
  <c r="W2766" i="1" s="1"/>
  <c r="X2797" i="1"/>
  <c r="Z2797" i="1" s="1"/>
  <c r="O2797" i="1"/>
  <c r="H2797" i="1"/>
  <c r="O2758" i="1"/>
  <c r="H2801" i="1"/>
  <c r="X2811" i="1"/>
  <c r="Z2811" i="1" s="1"/>
  <c r="O2811" i="1"/>
  <c r="H2811" i="1"/>
  <c r="O2782" i="1"/>
  <c r="X2767" i="1"/>
  <c r="Z2767" i="1" s="1"/>
  <c r="O2767" i="1"/>
  <c r="H2767" i="1"/>
  <c r="Y2815" i="1"/>
  <c r="X2755" i="1"/>
  <c r="Z2755" i="1" s="1"/>
  <c r="O2755" i="1"/>
  <c r="H2755" i="1"/>
  <c r="X2796" i="1"/>
  <c r="O2796" i="1"/>
  <c r="H2796" i="1"/>
  <c r="U2796" i="1" s="1"/>
  <c r="W2796" i="1" s="1"/>
  <c r="O2798" i="1"/>
  <c r="X2810" i="1"/>
  <c r="O2810" i="1"/>
  <c r="H2810" i="1"/>
  <c r="U2810" i="1" s="1"/>
  <c r="W2810" i="1" s="1"/>
  <c r="X2781" i="1"/>
  <c r="Z2781" i="1" s="1"/>
  <c r="O2781" i="1"/>
  <c r="H2781" i="1"/>
  <c r="H2861" i="1"/>
  <c r="U2861" i="1" s="1"/>
  <c r="W2861" i="1" s="1"/>
  <c r="H2863" i="1"/>
  <c r="U2863" i="1" s="1"/>
  <c r="W2863" i="1" s="1"/>
  <c r="X2753" i="1"/>
  <c r="Z2753" i="1" s="1"/>
  <c r="O2759" i="1"/>
  <c r="O2774" i="1"/>
  <c r="O2775" i="1"/>
  <c r="O2787" i="1"/>
  <c r="O2804" i="1"/>
  <c r="O2817" i="1"/>
  <c r="H2824" i="1"/>
  <c r="O2830" i="1"/>
  <c r="H2837" i="1"/>
  <c r="U2837" i="1" s="1"/>
  <c r="W2837" i="1" s="1"/>
  <c r="H2838" i="1"/>
  <c r="U2838" i="1" s="1"/>
  <c r="W2838" i="1" s="1"/>
  <c r="H2839" i="1"/>
  <c r="U2839" i="1" s="1"/>
  <c r="W2839" i="1" s="1"/>
  <c r="H2840" i="1"/>
  <c r="U2840" i="1" s="1"/>
  <c r="W2840" i="1" s="1"/>
  <c r="H2841" i="1"/>
  <c r="U2841" i="1" s="1"/>
  <c r="W2841" i="1" s="1"/>
  <c r="H2842" i="1"/>
  <c r="U2842" i="1" s="1"/>
  <c r="W2842" i="1" s="1"/>
  <c r="H2843" i="1"/>
  <c r="U2843" i="1" s="1"/>
  <c r="W2843" i="1" s="1"/>
  <c r="H2844" i="1"/>
  <c r="U2844" i="1" s="1"/>
  <c r="W2844" i="1" s="1"/>
  <c r="H2845" i="1"/>
  <c r="U2845" i="1" s="1"/>
  <c r="W2845" i="1" s="1"/>
  <c r="H2846" i="1"/>
  <c r="U2846" i="1" s="1"/>
  <c r="W2846" i="1" s="1"/>
  <c r="H2847" i="1"/>
  <c r="U2847" i="1" s="1"/>
  <c r="W2847" i="1" s="1"/>
  <c r="H2848" i="1"/>
  <c r="U2848" i="1" s="1"/>
  <c r="W2848" i="1" s="1"/>
  <c r="H2849" i="1"/>
  <c r="U2849" i="1" s="1"/>
  <c r="W2849" i="1" s="1"/>
  <c r="H2850" i="1"/>
  <c r="U2850" i="1" s="1"/>
  <c r="W2850" i="1" s="1"/>
  <c r="H2851" i="1"/>
  <c r="U2851" i="1" s="1"/>
  <c r="W2851" i="1" s="1"/>
  <c r="H2852" i="1"/>
  <c r="O2827" i="1"/>
  <c r="O2769" i="1"/>
  <c r="X2772" i="1"/>
  <c r="O2783" i="1"/>
  <c r="O2799" i="1"/>
  <c r="O2800" i="1"/>
  <c r="O2813" i="1"/>
  <c r="O2826" i="1"/>
  <c r="O2770" i="1"/>
  <c r="X2784" i="1"/>
  <c r="Z2784" i="1" s="1"/>
  <c r="X2801" i="1"/>
  <c r="Z2801" i="1" s="1"/>
  <c r="X2814" i="1"/>
  <c r="Z2814" i="1" s="1"/>
  <c r="X2827" i="1"/>
  <c r="Z2827" i="1" s="1"/>
  <c r="O2784" i="1"/>
  <c r="O2801" i="1"/>
  <c r="O2814" i="1"/>
  <c r="X2829" i="1"/>
  <c r="Z2829" i="1" s="1"/>
  <c r="H2753" i="1"/>
  <c r="X2769" i="1"/>
  <c r="Z2769" i="1" s="1"/>
  <c r="X2783" i="1"/>
  <c r="Z2783" i="1" s="1"/>
  <c r="X2800" i="1"/>
  <c r="Z2800" i="1" s="1"/>
  <c r="X2813" i="1"/>
  <c r="Z2813" i="1" s="1"/>
  <c r="O2824" i="1"/>
  <c r="X2826" i="1"/>
  <c r="Z2826" i="1" s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765" i="1"/>
  <c r="O2780" i="1"/>
  <c r="O2795" i="1"/>
  <c r="X2799" i="1"/>
  <c r="Z2799" i="1" s="1"/>
  <c r="O2809" i="1"/>
  <c r="O2823" i="1"/>
  <c r="O2835" i="1"/>
  <c r="O2836" i="1"/>
  <c r="O2822" i="1"/>
  <c r="O2834" i="1"/>
  <c r="O2764" i="1"/>
  <c r="O2794" i="1"/>
  <c r="O2808" i="1"/>
  <c r="O2779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W2963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W2947" i="1"/>
  <c r="M2947" i="1"/>
  <c r="L2947" i="1"/>
  <c r="K2947" i="1"/>
  <c r="J2947" i="1"/>
  <c r="I2947" i="1"/>
  <c r="M2946" i="1"/>
  <c r="L2946" i="1"/>
  <c r="K2946" i="1"/>
  <c r="J2946" i="1"/>
  <c r="I2946" i="1"/>
  <c r="W2945" i="1"/>
  <c r="M2945" i="1"/>
  <c r="L2945" i="1"/>
  <c r="K2945" i="1"/>
  <c r="J2945" i="1"/>
  <c r="I2945" i="1"/>
  <c r="W2944" i="1"/>
  <c r="M2944" i="1"/>
  <c r="L2944" i="1"/>
  <c r="K2944" i="1"/>
  <c r="J2944" i="1"/>
  <c r="I2944" i="1"/>
  <c r="W2943" i="1"/>
  <c r="M2943" i="1"/>
  <c r="L2943" i="1"/>
  <c r="K2943" i="1"/>
  <c r="J2943" i="1"/>
  <c r="I2943" i="1"/>
  <c r="W2942" i="1"/>
  <c r="M2942" i="1"/>
  <c r="L2942" i="1"/>
  <c r="K2942" i="1"/>
  <c r="J2942" i="1"/>
  <c r="I2942" i="1"/>
  <c r="W2941" i="1"/>
  <c r="M2941" i="1"/>
  <c r="L2941" i="1"/>
  <c r="K2941" i="1"/>
  <c r="J2941" i="1"/>
  <c r="I2941" i="1"/>
  <c r="W2940" i="1"/>
  <c r="M2940" i="1"/>
  <c r="L2940" i="1"/>
  <c r="K2940" i="1"/>
  <c r="J2940" i="1"/>
  <c r="I2940" i="1"/>
  <c r="W2939" i="1"/>
  <c r="M2939" i="1"/>
  <c r="L2939" i="1"/>
  <c r="K2939" i="1"/>
  <c r="J2939" i="1"/>
  <c r="I2939" i="1"/>
  <c r="W2938" i="1"/>
  <c r="M2938" i="1"/>
  <c r="L2938" i="1"/>
  <c r="K2938" i="1"/>
  <c r="J2938" i="1"/>
  <c r="I2938" i="1"/>
  <c r="W2937" i="1"/>
  <c r="M2937" i="1"/>
  <c r="L2937" i="1"/>
  <c r="K2937" i="1"/>
  <c r="J2937" i="1"/>
  <c r="I2937" i="1"/>
  <c r="W2936" i="1"/>
  <c r="M2936" i="1"/>
  <c r="L2936" i="1"/>
  <c r="K2936" i="1"/>
  <c r="J2936" i="1"/>
  <c r="I2936" i="1"/>
  <c r="W2935" i="1"/>
  <c r="M2935" i="1"/>
  <c r="L2935" i="1"/>
  <c r="K2935" i="1"/>
  <c r="J2935" i="1"/>
  <c r="I2935" i="1"/>
  <c r="W2934" i="1"/>
  <c r="M2934" i="1"/>
  <c r="L2934" i="1"/>
  <c r="K2934" i="1"/>
  <c r="J2934" i="1"/>
  <c r="I2934" i="1"/>
  <c r="W2933" i="1"/>
  <c r="M2933" i="1"/>
  <c r="L2933" i="1"/>
  <c r="K2933" i="1"/>
  <c r="J2933" i="1"/>
  <c r="I2933" i="1"/>
  <c r="M2932" i="1"/>
  <c r="L2932" i="1"/>
  <c r="K2932" i="1"/>
  <c r="J2932" i="1"/>
  <c r="I2932" i="1"/>
  <c r="W2931" i="1"/>
  <c r="M2931" i="1"/>
  <c r="L2931" i="1"/>
  <c r="K2931" i="1"/>
  <c r="J2931" i="1"/>
  <c r="I2931" i="1"/>
  <c r="W2930" i="1"/>
  <c r="M2930" i="1"/>
  <c r="L2930" i="1"/>
  <c r="K2930" i="1"/>
  <c r="J2930" i="1"/>
  <c r="I2930" i="1"/>
  <c r="W2929" i="1"/>
  <c r="M2929" i="1"/>
  <c r="L2929" i="1"/>
  <c r="K2929" i="1"/>
  <c r="J2929" i="1"/>
  <c r="I2929" i="1"/>
  <c r="W2928" i="1"/>
  <c r="M2928" i="1"/>
  <c r="L2928" i="1"/>
  <c r="K2928" i="1"/>
  <c r="J2928" i="1"/>
  <c r="I2928" i="1"/>
  <c r="W2927" i="1"/>
  <c r="M2927" i="1"/>
  <c r="L2927" i="1"/>
  <c r="K2927" i="1"/>
  <c r="J2927" i="1"/>
  <c r="I2927" i="1"/>
  <c r="W2926" i="1"/>
  <c r="M2926" i="1"/>
  <c r="L2926" i="1"/>
  <c r="K2926" i="1"/>
  <c r="J2926" i="1"/>
  <c r="I2926" i="1"/>
  <c r="W2925" i="1"/>
  <c r="M2925" i="1"/>
  <c r="L2925" i="1"/>
  <c r="K2925" i="1"/>
  <c r="J2925" i="1"/>
  <c r="I2925" i="1"/>
  <c r="W2924" i="1"/>
  <c r="M2924" i="1"/>
  <c r="L2924" i="1"/>
  <c r="K2924" i="1"/>
  <c r="J2924" i="1"/>
  <c r="I2924" i="1"/>
  <c r="W2923" i="1"/>
  <c r="M2923" i="1"/>
  <c r="L2923" i="1"/>
  <c r="K2923" i="1"/>
  <c r="J2923" i="1"/>
  <c r="I2923" i="1"/>
  <c r="W2922" i="1"/>
  <c r="M2922" i="1"/>
  <c r="L2922" i="1"/>
  <c r="K2922" i="1"/>
  <c r="J2922" i="1"/>
  <c r="I2922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W2917" i="1"/>
  <c r="M2917" i="1"/>
  <c r="L2917" i="1"/>
  <c r="K2917" i="1"/>
  <c r="J2917" i="1"/>
  <c r="I2917" i="1"/>
  <c r="W2916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W2910" i="1"/>
  <c r="M2910" i="1"/>
  <c r="L2910" i="1"/>
  <c r="K2910" i="1"/>
  <c r="J2910" i="1"/>
  <c r="I2910" i="1"/>
  <c r="W2909" i="1"/>
  <c r="M2909" i="1"/>
  <c r="L2909" i="1"/>
  <c r="K2909" i="1"/>
  <c r="J2909" i="1"/>
  <c r="I2909" i="1"/>
  <c r="W2908" i="1"/>
  <c r="M2908" i="1"/>
  <c r="L2908" i="1"/>
  <c r="K2908" i="1"/>
  <c r="J2908" i="1"/>
  <c r="I2908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M2902" i="1"/>
  <c r="L2902" i="1"/>
  <c r="K2902" i="1"/>
  <c r="J2902" i="1"/>
  <c r="I2902" i="1"/>
  <c r="M2901" i="1"/>
  <c r="L2901" i="1"/>
  <c r="K2901" i="1"/>
  <c r="J2901" i="1"/>
  <c r="I2901" i="1"/>
  <c r="M2900" i="1"/>
  <c r="L2900" i="1"/>
  <c r="K2900" i="1"/>
  <c r="J2900" i="1"/>
  <c r="I2900" i="1"/>
  <c r="W2899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W2891" i="1"/>
  <c r="M2891" i="1"/>
  <c r="L2891" i="1"/>
  <c r="K2891" i="1"/>
  <c r="J2891" i="1"/>
  <c r="I2891" i="1"/>
  <c r="W2890" i="1"/>
  <c r="M2890" i="1"/>
  <c r="L2890" i="1"/>
  <c r="K2890" i="1"/>
  <c r="J2890" i="1"/>
  <c r="I2890" i="1"/>
  <c r="W2889" i="1"/>
  <c r="M2889" i="1"/>
  <c r="L2889" i="1"/>
  <c r="K2889" i="1"/>
  <c r="J2889" i="1"/>
  <c r="I2889" i="1"/>
  <c r="W2888" i="1"/>
  <c r="M2888" i="1"/>
  <c r="L2888" i="1"/>
  <c r="K2888" i="1"/>
  <c r="J2888" i="1"/>
  <c r="I2888" i="1"/>
  <c r="W2887" i="1"/>
  <c r="M2887" i="1"/>
  <c r="L2887" i="1"/>
  <c r="K2887" i="1"/>
  <c r="J2887" i="1"/>
  <c r="I2887" i="1"/>
  <c r="W2886" i="1"/>
  <c r="M2886" i="1"/>
  <c r="L2886" i="1"/>
  <c r="K2886" i="1"/>
  <c r="J2886" i="1"/>
  <c r="I2886" i="1"/>
  <c r="M2885" i="1"/>
  <c r="L2885" i="1"/>
  <c r="K2885" i="1"/>
  <c r="J2885" i="1"/>
  <c r="I2885" i="1"/>
  <c r="W2884" i="1"/>
  <c r="M2884" i="1"/>
  <c r="L2884" i="1"/>
  <c r="K2884" i="1"/>
  <c r="J2884" i="1"/>
  <c r="I2884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M2875" i="1"/>
  <c r="L2875" i="1"/>
  <c r="K2875" i="1"/>
  <c r="J2875" i="1"/>
  <c r="I2875" i="1"/>
  <c r="W2874" i="1"/>
  <c r="M2874" i="1"/>
  <c r="L2874" i="1"/>
  <c r="K2874" i="1"/>
  <c r="J2874" i="1"/>
  <c r="I2874" i="1"/>
  <c r="M2873" i="1"/>
  <c r="L2873" i="1"/>
  <c r="K2873" i="1"/>
  <c r="J2873" i="1"/>
  <c r="I2873" i="1"/>
  <c r="W2872" i="1"/>
  <c r="M2872" i="1"/>
  <c r="L2872" i="1"/>
  <c r="K2872" i="1"/>
  <c r="J2872" i="1"/>
  <c r="I2872" i="1"/>
  <c r="W2871" i="1"/>
  <c r="M2871" i="1"/>
  <c r="L2871" i="1"/>
  <c r="K2871" i="1"/>
  <c r="J2871" i="1"/>
  <c r="I2871" i="1"/>
  <c r="W2870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W2866" i="1"/>
  <c r="K2866" i="1"/>
  <c r="J2866" i="1"/>
  <c r="Y2866" i="1" s="1"/>
  <c r="I2866" i="1"/>
  <c r="X2866" i="1" s="1"/>
  <c r="W2865" i="1"/>
  <c r="K2865" i="1"/>
  <c r="J2865" i="1"/>
  <c r="Y2865" i="1" s="1"/>
  <c r="I2865" i="1"/>
  <c r="H2865" i="1" s="1"/>
  <c r="W2864" i="1"/>
  <c r="K2864" i="1"/>
  <c r="J2864" i="1"/>
  <c r="Y2864" i="1" s="1"/>
  <c r="I2864" i="1"/>
  <c r="H2864" i="1" s="1"/>
  <c r="Z2859" i="1" l="1"/>
  <c r="Z2860" i="1"/>
  <c r="Z2844" i="1"/>
  <c r="Z2841" i="1"/>
  <c r="Z2845" i="1"/>
  <c r="Z2791" i="1"/>
  <c r="Z2857" i="1"/>
  <c r="Z2796" i="1"/>
  <c r="Z2840" i="1"/>
  <c r="Z2821" i="1"/>
  <c r="Z2835" i="1"/>
  <c r="Z2789" i="1"/>
  <c r="Z2853" i="1"/>
  <c r="Z2772" i="1"/>
  <c r="Z2854" i="1"/>
  <c r="Z2863" i="1"/>
  <c r="Z2850" i="1"/>
  <c r="Z2849" i="1"/>
  <c r="Y2948" i="1"/>
  <c r="Z2839" i="1"/>
  <c r="Z2861" i="1"/>
  <c r="Z2858" i="1"/>
  <c r="Z2855" i="1"/>
  <c r="Z2856" i="1"/>
  <c r="Z2848" i="1"/>
  <c r="Z2843" i="1"/>
  <c r="Z2790" i="1"/>
  <c r="Z2766" i="1"/>
  <c r="Z2851" i="1"/>
  <c r="Z2847" i="1"/>
  <c r="Z2846" i="1"/>
  <c r="Z2842" i="1"/>
  <c r="Z2838" i="1"/>
  <c r="Z2837" i="1"/>
  <c r="Z2774" i="1"/>
  <c r="Z2762" i="1"/>
  <c r="Z2862" i="1"/>
  <c r="X2943" i="1"/>
  <c r="Z2943" i="1" s="1"/>
  <c r="Z2810" i="1"/>
  <c r="H2960" i="1"/>
  <c r="U2960" i="1" s="1"/>
  <c r="W2960" i="1" s="1"/>
  <c r="H2935" i="1"/>
  <c r="H2951" i="1"/>
  <c r="U2951" i="1" s="1"/>
  <c r="W2951" i="1" s="1"/>
  <c r="X2891" i="1"/>
  <c r="Z2891" i="1" s="1"/>
  <c r="H2936" i="1"/>
  <c r="H2910" i="1"/>
  <c r="X2918" i="1"/>
  <c r="Z2918" i="1" s="1"/>
  <c r="H2958" i="1"/>
  <c r="U2958" i="1" s="1"/>
  <c r="W2958" i="1" s="1"/>
  <c r="Y2894" i="1"/>
  <c r="Y2898" i="1"/>
  <c r="Y2900" i="1"/>
  <c r="Y2907" i="1"/>
  <c r="X2931" i="1"/>
  <c r="Z2931" i="1" s="1"/>
  <c r="Y2929" i="1"/>
  <c r="X2919" i="1"/>
  <c r="Z2919" i="1" s="1"/>
  <c r="Y2923" i="1"/>
  <c r="Y2927" i="1"/>
  <c r="Y2931" i="1"/>
  <c r="X2934" i="1"/>
  <c r="Z2934" i="1" s="1"/>
  <c r="H2972" i="1"/>
  <c r="U2972" i="1" s="1"/>
  <c r="W2972" i="1" s="1"/>
  <c r="H2963" i="1"/>
  <c r="Y2956" i="1"/>
  <c r="H2968" i="1"/>
  <c r="U2968" i="1" s="1"/>
  <c r="W2968" i="1" s="1"/>
  <c r="H2893" i="1"/>
  <c r="X2904" i="1"/>
  <c r="Z2904" i="1" s="1"/>
  <c r="X2906" i="1"/>
  <c r="Z2906" i="1" s="1"/>
  <c r="Y2908" i="1"/>
  <c r="Y2920" i="1"/>
  <c r="X2965" i="1"/>
  <c r="X2972" i="1"/>
  <c r="Y2890" i="1"/>
  <c r="X2878" i="1"/>
  <c r="Z2878" i="1" s="1"/>
  <c r="H2880" i="1"/>
  <c r="H2917" i="1"/>
  <c r="H2922" i="1"/>
  <c r="H2930" i="1"/>
  <c r="X2932" i="1"/>
  <c r="Y2934" i="1"/>
  <c r="Y2946" i="1"/>
  <c r="H2953" i="1"/>
  <c r="U2953" i="1" s="1"/>
  <c r="W2953" i="1" s="1"/>
  <c r="Y2891" i="1"/>
  <c r="Y2957" i="1"/>
  <c r="H2962" i="1"/>
  <c r="U2962" i="1" s="1"/>
  <c r="W2962" i="1" s="1"/>
  <c r="X2964" i="1"/>
  <c r="H2904" i="1"/>
  <c r="X2948" i="1"/>
  <c r="Y2971" i="1"/>
  <c r="Y2875" i="1"/>
  <c r="X2946" i="1"/>
  <c r="H2883" i="1"/>
  <c r="U2883" i="1" s="1"/>
  <c r="W2883" i="1" s="1"/>
  <c r="H2874" i="1"/>
  <c r="Y2878" i="1"/>
  <c r="Y2892" i="1"/>
  <c r="H2961" i="1"/>
  <c r="U2961" i="1" s="1"/>
  <c r="W2961" i="1" s="1"/>
  <c r="H2970" i="1"/>
  <c r="U2970" i="1" s="1"/>
  <c r="W2970" i="1" s="1"/>
  <c r="H2868" i="1"/>
  <c r="H2870" i="1"/>
  <c r="H2872" i="1"/>
  <c r="Y2958" i="1"/>
  <c r="H2903" i="1"/>
  <c r="X2949" i="1"/>
  <c r="H2959" i="1"/>
  <c r="U2959" i="1" s="1"/>
  <c r="W2959" i="1" s="1"/>
  <c r="X2968" i="1"/>
  <c r="X2905" i="1"/>
  <c r="Z2905" i="1" s="1"/>
  <c r="Y2909" i="1"/>
  <c r="X2966" i="1"/>
  <c r="O2888" i="1"/>
  <c r="O2902" i="1"/>
  <c r="X2954" i="1"/>
  <c r="Y2868" i="1"/>
  <c r="O2942" i="1"/>
  <c r="H2952" i="1"/>
  <c r="U2952" i="1" s="1"/>
  <c r="W2952" i="1" s="1"/>
  <c r="Y2959" i="1"/>
  <c r="Y2965" i="1"/>
  <c r="Y2910" i="1"/>
  <c r="Y2914" i="1"/>
  <c r="Y2916" i="1"/>
  <c r="H2950" i="1"/>
  <c r="U2950" i="1" s="1"/>
  <c r="W2950" i="1" s="1"/>
  <c r="H2955" i="1"/>
  <c r="U2955" i="1" s="1"/>
  <c r="W2955" i="1" s="1"/>
  <c r="H2966" i="1"/>
  <c r="U2966" i="1" s="1"/>
  <c r="W2966" i="1" s="1"/>
  <c r="H2894" i="1"/>
  <c r="H2926" i="1"/>
  <c r="H2928" i="1"/>
  <c r="X2959" i="1"/>
  <c r="Y2972" i="1"/>
  <c r="O2962" i="1"/>
  <c r="H2867" i="1"/>
  <c r="X2873" i="1"/>
  <c r="X2877" i="1"/>
  <c r="O2889" i="1"/>
  <c r="H2895" i="1"/>
  <c r="O2897" i="1"/>
  <c r="H2923" i="1"/>
  <c r="Y2933" i="1"/>
  <c r="H2943" i="1"/>
  <c r="Y2951" i="1"/>
  <c r="Y2867" i="1"/>
  <c r="Y2869" i="1"/>
  <c r="Y2871" i="1"/>
  <c r="H2889" i="1"/>
  <c r="Y2893" i="1"/>
  <c r="X2907" i="1"/>
  <c r="H2921" i="1"/>
  <c r="U2921" i="1" s="1"/>
  <c r="W2921" i="1" s="1"/>
  <c r="X2945" i="1"/>
  <c r="Z2945" i="1" s="1"/>
  <c r="Y2949" i="1"/>
  <c r="X2953" i="1"/>
  <c r="H2956" i="1"/>
  <c r="U2956" i="1" s="1"/>
  <c r="W2956" i="1" s="1"/>
  <c r="H2879" i="1"/>
  <c r="H2933" i="1"/>
  <c r="Y2947" i="1"/>
  <c r="Y2964" i="1"/>
  <c r="X2967" i="1"/>
  <c r="Y2973" i="1"/>
  <c r="O2916" i="1"/>
  <c r="O2929" i="1"/>
  <c r="Y2874" i="1"/>
  <c r="X2876" i="1"/>
  <c r="Z2876" i="1" s="1"/>
  <c r="H2886" i="1"/>
  <c r="H2888" i="1"/>
  <c r="H2901" i="1"/>
  <c r="U2901" i="1" s="1"/>
  <c r="W2901" i="1" s="1"/>
  <c r="Y2905" i="1"/>
  <c r="H2909" i="1"/>
  <c r="H2911" i="1"/>
  <c r="Y2943" i="1"/>
  <c r="H2957" i="1"/>
  <c r="U2957" i="1" s="1"/>
  <c r="W2957" i="1" s="1"/>
  <c r="Y2963" i="1"/>
  <c r="Y2969" i="1"/>
  <c r="X2890" i="1"/>
  <c r="Z2890" i="1" s="1"/>
  <c r="Y2895" i="1"/>
  <c r="Y2897" i="1"/>
  <c r="Y2899" i="1"/>
  <c r="O2917" i="1"/>
  <c r="X2922" i="1"/>
  <c r="Z2922" i="1" s="1"/>
  <c r="Y2930" i="1"/>
  <c r="X2935" i="1"/>
  <c r="Z2935" i="1" s="1"/>
  <c r="H2939" i="1"/>
  <c r="H2941" i="1"/>
  <c r="Y2945" i="1"/>
  <c r="X2947" i="1"/>
  <c r="Z2947" i="1" s="1"/>
  <c r="Y2955" i="1"/>
  <c r="X2961" i="1"/>
  <c r="Y2967" i="1"/>
  <c r="X2970" i="1"/>
  <c r="O2941" i="1"/>
  <c r="H2884" i="1"/>
  <c r="Y2886" i="1"/>
  <c r="O2928" i="1"/>
  <c r="O2943" i="1"/>
  <c r="H2945" i="1"/>
  <c r="X2955" i="1"/>
  <c r="O2872" i="1"/>
  <c r="H2873" i="1"/>
  <c r="U2873" i="1" s="1"/>
  <c r="W2873" i="1" s="1"/>
  <c r="H2964" i="1"/>
  <c r="U2964" i="1" s="1"/>
  <c r="W2964" i="1" s="1"/>
  <c r="Y2953" i="1"/>
  <c r="Y2877" i="1"/>
  <c r="H2885" i="1"/>
  <c r="U2885" i="1" s="1"/>
  <c r="W2885" i="1" s="1"/>
  <c r="Y2887" i="1"/>
  <c r="X2889" i="1"/>
  <c r="Z2889" i="1" s="1"/>
  <c r="X2894" i="1"/>
  <c r="Z2894" i="1" s="1"/>
  <c r="H2896" i="1"/>
  <c r="H2898" i="1"/>
  <c r="H2900" i="1"/>
  <c r="U2900" i="1" s="1"/>
  <c r="W2900" i="1" s="1"/>
  <c r="H2919" i="1"/>
  <c r="Y2921" i="1"/>
  <c r="O2944" i="1"/>
  <c r="H2954" i="1"/>
  <c r="U2954" i="1" s="1"/>
  <c r="W2954" i="1" s="1"/>
  <c r="Y2960" i="1"/>
  <c r="Y2970" i="1"/>
  <c r="X2973" i="1"/>
  <c r="Y2918" i="1"/>
  <c r="Y2880" i="1"/>
  <c r="H2932" i="1"/>
  <c r="U2932" i="1" s="1"/>
  <c r="W2932" i="1" s="1"/>
  <c r="O2900" i="1"/>
  <c r="X2917" i="1"/>
  <c r="Z2917" i="1" s="1"/>
  <c r="Y2919" i="1"/>
  <c r="Y2944" i="1"/>
  <c r="X2958" i="1"/>
  <c r="Y2968" i="1"/>
  <c r="X2971" i="1"/>
  <c r="Y2902" i="1"/>
  <c r="O2904" i="1"/>
  <c r="X2933" i="1"/>
  <c r="Z2933" i="1" s="1"/>
  <c r="Y2936" i="1"/>
  <c r="Y2940" i="1"/>
  <c r="Y2942" i="1"/>
  <c r="Y2950" i="1"/>
  <c r="Y2952" i="1"/>
  <c r="Y2954" i="1"/>
  <c r="X2960" i="1"/>
  <c r="Y2966" i="1"/>
  <c r="X2969" i="1"/>
  <c r="O2906" i="1"/>
  <c r="H2869" i="1"/>
  <c r="H2871" i="1"/>
  <c r="Y2873" i="1"/>
  <c r="O2874" i="1"/>
  <c r="O2876" i="1"/>
  <c r="Y2879" i="1"/>
  <c r="H2881" i="1"/>
  <c r="X2883" i="1"/>
  <c r="Y2885" i="1"/>
  <c r="X2893" i="1"/>
  <c r="Z2893" i="1" s="1"/>
  <c r="Y2911" i="1"/>
  <c r="Y2913" i="1"/>
  <c r="Y2915" i="1"/>
  <c r="X2923" i="1"/>
  <c r="Z2923" i="1" s="1"/>
  <c r="H2925" i="1"/>
  <c r="H2927" i="1"/>
  <c r="H2929" i="1"/>
  <c r="X2950" i="1"/>
  <c r="X2962" i="1"/>
  <c r="X2865" i="1"/>
  <c r="Z2865" i="1" s="1"/>
  <c r="O2871" i="1"/>
  <c r="Y2881" i="1"/>
  <c r="Y2883" i="1"/>
  <c r="H2887" i="1"/>
  <c r="Y2889" i="1"/>
  <c r="X2892" i="1"/>
  <c r="Z2892" i="1" s="1"/>
  <c r="H2897" i="1"/>
  <c r="H2899" i="1"/>
  <c r="H2906" i="1"/>
  <c r="X2909" i="1"/>
  <c r="Z2909" i="1" s="1"/>
  <c r="X2921" i="1"/>
  <c r="Y2925" i="1"/>
  <c r="O2930" i="1"/>
  <c r="O2932" i="1"/>
  <c r="Y2935" i="1"/>
  <c r="H2937" i="1"/>
  <c r="H2949" i="1"/>
  <c r="U2949" i="1" s="1"/>
  <c r="W2949" i="1" s="1"/>
  <c r="X2957" i="1"/>
  <c r="O2959" i="1"/>
  <c r="X2874" i="1"/>
  <c r="Z2874" i="1" s="1"/>
  <c r="H2876" i="1"/>
  <c r="X2879" i="1"/>
  <c r="Z2879" i="1" s="1"/>
  <c r="X2885" i="1"/>
  <c r="O2887" i="1"/>
  <c r="O2899" i="1"/>
  <c r="Y2901" i="1"/>
  <c r="Y2903" i="1"/>
  <c r="O2905" i="1"/>
  <c r="X2908" i="1"/>
  <c r="Z2908" i="1" s="1"/>
  <c r="H2913" i="1"/>
  <c r="H2915" i="1"/>
  <c r="Y2917" i="1"/>
  <c r="X2920" i="1"/>
  <c r="Z2920" i="1" s="1"/>
  <c r="Y2937" i="1"/>
  <c r="Y2939" i="1"/>
  <c r="Y2941" i="1"/>
  <c r="X2952" i="1"/>
  <c r="Y2962" i="1"/>
  <c r="O2865" i="1"/>
  <c r="O2875" i="1"/>
  <c r="O2901" i="1"/>
  <c r="O2903" i="1"/>
  <c r="O2915" i="1"/>
  <c r="X2930" i="1"/>
  <c r="Z2930" i="1" s="1"/>
  <c r="O2961" i="1"/>
  <c r="O2873" i="1"/>
  <c r="H2902" i="1"/>
  <c r="U2902" i="1" s="1"/>
  <c r="W2902" i="1" s="1"/>
  <c r="O2931" i="1"/>
  <c r="O2946" i="1"/>
  <c r="H2965" i="1"/>
  <c r="U2965" i="1" s="1"/>
  <c r="W2965" i="1" s="1"/>
  <c r="H2967" i="1"/>
  <c r="U2967" i="1" s="1"/>
  <c r="W2967" i="1" s="1"/>
  <c r="H2969" i="1"/>
  <c r="U2969" i="1" s="1"/>
  <c r="W2969" i="1" s="1"/>
  <c r="H2971" i="1"/>
  <c r="U2971" i="1" s="1"/>
  <c r="W2971" i="1" s="1"/>
  <c r="H2973" i="1"/>
  <c r="U2973" i="1" s="1"/>
  <c r="W2973" i="1" s="1"/>
  <c r="O2884" i="1"/>
  <c r="O2891" i="1"/>
  <c r="Y2896" i="1"/>
  <c r="Y2906" i="1"/>
  <c r="X2910" i="1"/>
  <c r="Z2910" i="1" s="1"/>
  <c r="H2912" i="1"/>
  <c r="H2914" i="1"/>
  <c r="H2916" i="1"/>
  <c r="X2944" i="1"/>
  <c r="Z2944" i="1" s="1"/>
  <c r="O2864" i="1"/>
  <c r="Y2876" i="1"/>
  <c r="X2880" i="1"/>
  <c r="Z2880" i="1" s="1"/>
  <c r="H2882" i="1"/>
  <c r="Y2884" i="1"/>
  <c r="Y2912" i="1"/>
  <c r="O2919" i="1"/>
  <c r="Y2922" i="1"/>
  <c r="H2924" i="1"/>
  <c r="Y2932" i="1"/>
  <c r="H2948" i="1"/>
  <c r="U2948" i="1" s="1"/>
  <c r="W2948" i="1" s="1"/>
  <c r="X2956" i="1"/>
  <c r="Y2870" i="1"/>
  <c r="Y2872" i="1"/>
  <c r="Y2882" i="1"/>
  <c r="H2891" i="1"/>
  <c r="Y2904" i="1"/>
  <c r="O2907" i="1"/>
  <c r="Y2924" i="1"/>
  <c r="Y2926" i="1"/>
  <c r="Y2928" i="1"/>
  <c r="X2936" i="1"/>
  <c r="Z2936" i="1" s="1"/>
  <c r="H2938" i="1"/>
  <c r="H2940" i="1"/>
  <c r="H2942" i="1"/>
  <c r="X2951" i="1"/>
  <c r="Y2961" i="1"/>
  <c r="X2963" i="1"/>
  <c r="Z2963" i="1" s="1"/>
  <c r="O2877" i="1"/>
  <c r="Y2888" i="1"/>
  <c r="O2890" i="1"/>
  <c r="O2933" i="1"/>
  <c r="Y2938" i="1"/>
  <c r="O2945" i="1"/>
  <c r="O2960" i="1"/>
  <c r="O2869" i="1"/>
  <c r="X2875" i="1"/>
  <c r="Z2875" i="1" s="1"/>
  <c r="O2918" i="1"/>
  <c r="Z2866" i="1"/>
  <c r="X2864" i="1"/>
  <c r="Z2864" i="1" s="1"/>
  <c r="H2866" i="1"/>
  <c r="O2870" i="1"/>
  <c r="X2872" i="1"/>
  <c r="Z2872" i="1" s="1"/>
  <c r="H2877" i="1"/>
  <c r="U2877" i="1" s="1"/>
  <c r="W2877" i="1" s="1"/>
  <c r="H2878" i="1"/>
  <c r="O2885" i="1"/>
  <c r="O2886" i="1"/>
  <c r="X2888" i="1"/>
  <c r="Z2888" i="1" s="1"/>
  <c r="H2892" i="1"/>
  <c r="O2898" i="1"/>
  <c r="X2903" i="1"/>
  <c r="Z2903" i="1" s="1"/>
  <c r="H2907" i="1"/>
  <c r="U2907" i="1" s="1"/>
  <c r="W2907" i="1" s="1"/>
  <c r="H2908" i="1"/>
  <c r="O2914" i="1"/>
  <c r="X2916" i="1"/>
  <c r="Z2916" i="1" s="1"/>
  <c r="H2920" i="1"/>
  <c r="O2927" i="1"/>
  <c r="X2929" i="1"/>
  <c r="Z2929" i="1" s="1"/>
  <c r="H2934" i="1"/>
  <c r="O2940" i="1"/>
  <c r="X2942" i="1"/>
  <c r="Z2942" i="1" s="1"/>
  <c r="H2946" i="1"/>
  <c r="U2946" i="1" s="1"/>
  <c r="W2946" i="1" s="1"/>
  <c r="H2947" i="1"/>
  <c r="O2883" i="1"/>
  <c r="X2887" i="1"/>
  <c r="Z2887" i="1" s="1"/>
  <c r="X2899" i="1"/>
  <c r="Z2899" i="1" s="1"/>
  <c r="X2900" i="1"/>
  <c r="X2901" i="1"/>
  <c r="X2902" i="1"/>
  <c r="O2913" i="1"/>
  <c r="X2915" i="1"/>
  <c r="Z2915" i="1" s="1"/>
  <c r="O2926" i="1"/>
  <c r="X2928" i="1"/>
  <c r="Z2928" i="1" s="1"/>
  <c r="O2939" i="1"/>
  <c r="X2941" i="1"/>
  <c r="Z2941" i="1" s="1"/>
  <c r="X2871" i="1"/>
  <c r="Z2871" i="1" s="1"/>
  <c r="O2868" i="1"/>
  <c r="X2870" i="1"/>
  <c r="Z2870" i="1" s="1"/>
  <c r="H2875" i="1"/>
  <c r="O2882" i="1"/>
  <c r="X2886" i="1"/>
  <c r="Z2886" i="1" s="1"/>
  <c r="H2890" i="1"/>
  <c r="O2896" i="1"/>
  <c r="X2898" i="1"/>
  <c r="Z2898" i="1" s="1"/>
  <c r="H2905" i="1"/>
  <c r="O2912" i="1"/>
  <c r="X2914" i="1"/>
  <c r="Z2914" i="1" s="1"/>
  <c r="H2918" i="1"/>
  <c r="O2925" i="1"/>
  <c r="X2927" i="1"/>
  <c r="Z2927" i="1" s="1"/>
  <c r="H2931" i="1"/>
  <c r="O2938" i="1"/>
  <c r="X2940" i="1"/>
  <c r="Z2940" i="1" s="1"/>
  <c r="H2944" i="1"/>
  <c r="O2895" i="1"/>
  <c r="X2897" i="1"/>
  <c r="Z2897" i="1" s="1"/>
  <c r="O2911" i="1"/>
  <c r="X2913" i="1"/>
  <c r="Z2913" i="1" s="1"/>
  <c r="O2924" i="1"/>
  <c r="X2926" i="1"/>
  <c r="Z2926" i="1" s="1"/>
  <c r="O2937" i="1"/>
  <c r="X2939" i="1"/>
  <c r="Z2939" i="1" s="1"/>
  <c r="X2884" i="1"/>
  <c r="Z2884" i="1" s="1"/>
  <c r="O2866" i="1"/>
  <c r="X2868" i="1"/>
  <c r="Z2868" i="1" s="1"/>
  <c r="O2880" i="1"/>
  <c r="X2882" i="1"/>
  <c r="Z2882" i="1" s="1"/>
  <c r="O2894" i="1"/>
  <c r="X2896" i="1"/>
  <c r="Z2896" i="1" s="1"/>
  <c r="O2910" i="1"/>
  <c r="X2912" i="1"/>
  <c r="Z2912" i="1" s="1"/>
  <c r="O2923" i="1"/>
  <c r="X2925" i="1"/>
  <c r="Z2925" i="1" s="1"/>
  <c r="O2936" i="1"/>
  <c r="X2938" i="1"/>
  <c r="Z2938" i="1" s="1"/>
  <c r="O2964" i="1"/>
  <c r="O2965" i="1"/>
  <c r="O2966" i="1"/>
  <c r="O2967" i="1"/>
  <c r="O2968" i="1"/>
  <c r="O2969" i="1"/>
  <c r="O2970" i="1"/>
  <c r="O2971" i="1"/>
  <c r="O2972" i="1"/>
  <c r="O2973" i="1"/>
  <c r="O2867" i="1"/>
  <c r="X2867" i="1"/>
  <c r="Z2867" i="1" s="1"/>
  <c r="O2879" i="1"/>
  <c r="X2881" i="1"/>
  <c r="Z2881" i="1" s="1"/>
  <c r="O2893" i="1"/>
  <c r="X2895" i="1"/>
  <c r="Z2895" i="1" s="1"/>
  <c r="O2909" i="1"/>
  <c r="X2911" i="1"/>
  <c r="Z2911" i="1" s="1"/>
  <c r="O2921" i="1"/>
  <c r="O2922" i="1"/>
  <c r="X2924" i="1"/>
  <c r="Z2924" i="1" s="1"/>
  <c r="O2935" i="1"/>
  <c r="X2937" i="1"/>
  <c r="Z2937" i="1" s="1"/>
  <c r="O2948" i="1"/>
  <c r="O2949" i="1"/>
  <c r="O2950" i="1"/>
  <c r="O2951" i="1"/>
  <c r="O2952" i="1"/>
  <c r="O2953" i="1"/>
  <c r="O2954" i="1"/>
  <c r="O2955" i="1"/>
  <c r="O2956" i="1"/>
  <c r="O2957" i="1"/>
  <c r="O2958" i="1"/>
  <c r="O2963" i="1"/>
  <c r="O2878" i="1"/>
  <c r="O2892" i="1"/>
  <c r="O2908" i="1"/>
  <c r="O2920" i="1"/>
  <c r="O2934" i="1"/>
  <c r="O2947" i="1"/>
  <c r="X2869" i="1"/>
  <c r="Z2869" i="1" s="1"/>
  <c r="O2881" i="1"/>
  <c r="Z2951" i="1" l="1"/>
  <c r="Z2962" i="1"/>
  <c r="Z2966" i="1"/>
  <c r="Z2907" i="1"/>
  <c r="Z2950" i="1"/>
  <c r="Z2958" i="1"/>
  <c r="Z2961" i="1"/>
  <c r="Z2970" i="1"/>
  <c r="Z2873" i="1"/>
  <c r="Z2877" i="1"/>
  <c r="Z2960" i="1"/>
  <c r="Z2932" i="1"/>
  <c r="Z2883" i="1"/>
  <c r="Z2955" i="1"/>
  <c r="Z2956" i="1"/>
  <c r="Z2967" i="1"/>
  <c r="Z2972" i="1"/>
  <c r="Z2968" i="1"/>
  <c r="Z2964" i="1"/>
  <c r="Z2953" i="1"/>
  <c r="Z2885" i="1"/>
  <c r="Z2921" i="1"/>
  <c r="Z2965" i="1"/>
  <c r="Z2959" i="1"/>
  <c r="Z2954" i="1"/>
  <c r="Z2948" i="1"/>
  <c r="Z2901" i="1"/>
  <c r="Z2971" i="1"/>
  <c r="Z2969" i="1"/>
  <c r="Z2946" i="1"/>
  <c r="Z2949" i="1"/>
  <c r="Z2902" i="1"/>
  <c r="Z2957" i="1"/>
  <c r="Z2952" i="1"/>
  <c r="Z2900" i="1"/>
  <c r="Z2973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W3074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W3058" i="1"/>
  <c r="M3058" i="1"/>
  <c r="L3058" i="1"/>
  <c r="K3058" i="1"/>
  <c r="J3058" i="1"/>
  <c r="I3058" i="1"/>
  <c r="M3057" i="1"/>
  <c r="L3057" i="1"/>
  <c r="K3057" i="1"/>
  <c r="J3057" i="1"/>
  <c r="I3057" i="1"/>
  <c r="W3056" i="1"/>
  <c r="M3056" i="1"/>
  <c r="L3056" i="1"/>
  <c r="K3056" i="1"/>
  <c r="J3056" i="1"/>
  <c r="I3056" i="1"/>
  <c r="W3055" i="1"/>
  <c r="M3055" i="1"/>
  <c r="L3055" i="1"/>
  <c r="K3055" i="1"/>
  <c r="J3055" i="1"/>
  <c r="I3055" i="1"/>
  <c r="W3054" i="1"/>
  <c r="M3054" i="1"/>
  <c r="L3054" i="1"/>
  <c r="K3054" i="1"/>
  <c r="J3054" i="1"/>
  <c r="I3054" i="1"/>
  <c r="W3053" i="1"/>
  <c r="M3053" i="1"/>
  <c r="L3053" i="1"/>
  <c r="K3053" i="1"/>
  <c r="J3053" i="1"/>
  <c r="I3053" i="1"/>
  <c r="W3052" i="1"/>
  <c r="M3052" i="1"/>
  <c r="L3052" i="1"/>
  <c r="K3052" i="1"/>
  <c r="J3052" i="1"/>
  <c r="I3052" i="1"/>
  <c r="W3051" i="1"/>
  <c r="M3051" i="1"/>
  <c r="L3051" i="1"/>
  <c r="K3051" i="1"/>
  <c r="J3051" i="1"/>
  <c r="I3051" i="1"/>
  <c r="W3050" i="1"/>
  <c r="M3050" i="1"/>
  <c r="L3050" i="1"/>
  <c r="K3050" i="1"/>
  <c r="J3050" i="1"/>
  <c r="I3050" i="1"/>
  <c r="W3049" i="1"/>
  <c r="M3049" i="1"/>
  <c r="L3049" i="1"/>
  <c r="K3049" i="1"/>
  <c r="J3049" i="1"/>
  <c r="I3049" i="1"/>
  <c r="W3048" i="1"/>
  <c r="M3048" i="1"/>
  <c r="L3048" i="1"/>
  <c r="K3048" i="1"/>
  <c r="J3048" i="1"/>
  <c r="I3048" i="1"/>
  <c r="W3047" i="1"/>
  <c r="M3047" i="1"/>
  <c r="L3047" i="1"/>
  <c r="K3047" i="1"/>
  <c r="J3047" i="1"/>
  <c r="I3047" i="1"/>
  <c r="W3046" i="1"/>
  <c r="M3046" i="1"/>
  <c r="L3046" i="1"/>
  <c r="K3046" i="1"/>
  <c r="J3046" i="1"/>
  <c r="I3046" i="1"/>
  <c r="W3045" i="1"/>
  <c r="M3045" i="1"/>
  <c r="L3045" i="1"/>
  <c r="K3045" i="1"/>
  <c r="J3045" i="1"/>
  <c r="I3045" i="1"/>
  <c r="W3044" i="1"/>
  <c r="M3044" i="1"/>
  <c r="L3044" i="1"/>
  <c r="K3044" i="1"/>
  <c r="J3044" i="1"/>
  <c r="I3044" i="1"/>
  <c r="M3043" i="1"/>
  <c r="L3043" i="1"/>
  <c r="K3043" i="1"/>
  <c r="J3043" i="1"/>
  <c r="I3043" i="1"/>
  <c r="W3042" i="1"/>
  <c r="M3042" i="1"/>
  <c r="L3042" i="1"/>
  <c r="K3042" i="1"/>
  <c r="J3042" i="1"/>
  <c r="I3042" i="1"/>
  <c r="W3041" i="1"/>
  <c r="M3041" i="1"/>
  <c r="L3041" i="1"/>
  <c r="K3041" i="1"/>
  <c r="J3041" i="1"/>
  <c r="I3041" i="1"/>
  <c r="W3040" i="1"/>
  <c r="M3040" i="1"/>
  <c r="L3040" i="1"/>
  <c r="K3040" i="1"/>
  <c r="J3040" i="1"/>
  <c r="I3040" i="1"/>
  <c r="W3039" i="1"/>
  <c r="M3039" i="1"/>
  <c r="L3039" i="1"/>
  <c r="K3039" i="1"/>
  <c r="J3039" i="1"/>
  <c r="I3039" i="1"/>
  <c r="W3038" i="1"/>
  <c r="M3038" i="1"/>
  <c r="L3038" i="1"/>
  <c r="K3038" i="1"/>
  <c r="J3038" i="1"/>
  <c r="I3038" i="1"/>
  <c r="W3037" i="1"/>
  <c r="M3037" i="1"/>
  <c r="L3037" i="1"/>
  <c r="K3037" i="1"/>
  <c r="J3037" i="1"/>
  <c r="I3037" i="1"/>
  <c r="W3036" i="1"/>
  <c r="M3036" i="1"/>
  <c r="L3036" i="1"/>
  <c r="K3036" i="1"/>
  <c r="J3036" i="1"/>
  <c r="I3036" i="1"/>
  <c r="W3035" i="1"/>
  <c r="M3035" i="1"/>
  <c r="L3035" i="1"/>
  <c r="K3035" i="1"/>
  <c r="J3035" i="1"/>
  <c r="I3035" i="1"/>
  <c r="W3034" i="1"/>
  <c r="M3034" i="1"/>
  <c r="L3034" i="1"/>
  <c r="K3034" i="1"/>
  <c r="J3034" i="1"/>
  <c r="I3034" i="1"/>
  <c r="W3033" i="1"/>
  <c r="M3033" i="1"/>
  <c r="L3033" i="1"/>
  <c r="K3033" i="1"/>
  <c r="J3033" i="1"/>
  <c r="I3033" i="1"/>
  <c r="M3032" i="1"/>
  <c r="L3032" i="1"/>
  <c r="K3032" i="1"/>
  <c r="J3032" i="1"/>
  <c r="I3032" i="1"/>
  <c r="W3031" i="1"/>
  <c r="M3031" i="1"/>
  <c r="L3031" i="1"/>
  <c r="K3031" i="1"/>
  <c r="J3031" i="1"/>
  <c r="I3031" i="1"/>
  <c r="W3030" i="1"/>
  <c r="M3030" i="1"/>
  <c r="L3030" i="1"/>
  <c r="K3030" i="1"/>
  <c r="J3030" i="1"/>
  <c r="I3030" i="1"/>
  <c r="W3029" i="1"/>
  <c r="M3029" i="1"/>
  <c r="L3029" i="1"/>
  <c r="K3029" i="1"/>
  <c r="J3029" i="1"/>
  <c r="I3029" i="1"/>
  <c r="W3028" i="1"/>
  <c r="M3028" i="1"/>
  <c r="L3028" i="1"/>
  <c r="K3028" i="1"/>
  <c r="J3028" i="1"/>
  <c r="I3028" i="1"/>
  <c r="W3027" i="1"/>
  <c r="M3027" i="1"/>
  <c r="L3027" i="1"/>
  <c r="K3027" i="1"/>
  <c r="J3027" i="1"/>
  <c r="I3027" i="1"/>
  <c r="W3026" i="1"/>
  <c r="M3026" i="1"/>
  <c r="L3026" i="1"/>
  <c r="K3026" i="1"/>
  <c r="J3026" i="1"/>
  <c r="I3026" i="1"/>
  <c r="W3025" i="1"/>
  <c r="M3025" i="1"/>
  <c r="L3025" i="1"/>
  <c r="K3025" i="1"/>
  <c r="J3025" i="1"/>
  <c r="I3025" i="1"/>
  <c r="W3024" i="1"/>
  <c r="M3024" i="1"/>
  <c r="L3024" i="1"/>
  <c r="K3024" i="1"/>
  <c r="J3024" i="1"/>
  <c r="I3024" i="1"/>
  <c r="W3023" i="1"/>
  <c r="M3023" i="1"/>
  <c r="L3023" i="1"/>
  <c r="K3023" i="1"/>
  <c r="J3023" i="1"/>
  <c r="I3023" i="1"/>
  <c r="W3022" i="1"/>
  <c r="M3022" i="1"/>
  <c r="L3022" i="1"/>
  <c r="K3022" i="1"/>
  <c r="J3022" i="1"/>
  <c r="I3022" i="1"/>
  <c r="W3021" i="1"/>
  <c r="M3021" i="1"/>
  <c r="L3021" i="1"/>
  <c r="K3021" i="1"/>
  <c r="J3021" i="1"/>
  <c r="I3021" i="1"/>
  <c r="W3020" i="1"/>
  <c r="M3020" i="1"/>
  <c r="L3020" i="1"/>
  <c r="K3020" i="1"/>
  <c r="J3020" i="1"/>
  <c r="I3020" i="1"/>
  <c r="W3019" i="1"/>
  <c r="M3019" i="1"/>
  <c r="L3019" i="1"/>
  <c r="K3019" i="1"/>
  <c r="J3019" i="1"/>
  <c r="I3019" i="1"/>
  <c r="M3018" i="1"/>
  <c r="L3018" i="1"/>
  <c r="K3018" i="1"/>
  <c r="J3018" i="1"/>
  <c r="I3018" i="1"/>
  <c r="W3017" i="1"/>
  <c r="M3017" i="1"/>
  <c r="L3017" i="1"/>
  <c r="K3017" i="1"/>
  <c r="J3017" i="1"/>
  <c r="I3017" i="1"/>
  <c r="W3016" i="1"/>
  <c r="M3016" i="1"/>
  <c r="L3016" i="1"/>
  <c r="K3016" i="1"/>
  <c r="J3016" i="1"/>
  <c r="I3016" i="1"/>
  <c r="W3015" i="1"/>
  <c r="M3015" i="1"/>
  <c r="L3015" i="1"/>
  <c r="K3015" i="1"/>
  <c r="J3015" i="1"/>
  <c r="I3015" i="1"/>
  <c r="W3014" i="1"/>
  <c r="M3014" i="1"/>
  <c r="L3014" i="1"/>
  <c r="K3014" i="1"/>
  <c r="J3014" i="1"/>
  <c r="I3014" i="1"/>
  <c r="M3013" i="1"/>
  <c r="L3013" i="1"/>
  <c r="K3013" i="1"/>
  <c r="J3013" i="1"/>
  <c r="I3013" i="1"/>
  <c r="M3012" i="1"/>
  <c r="L3012" i="1"/>
  <c r="K3012" i="1"/>
  <c r="J3012" i="1"/>
  <c r="I3012" i="1"/>
  <c r="M3011" i="1"/>
  <c r="L3011" i="1"/>
  <c r="K3011" i="1"/>
  <c r="J3011" i="1"/>
  <c r="I3011" i="1"/>
  <c r="W3010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W3000" i="1"/>
  <c r="M3000" i="1"/>
  <c r="L3000" i="1"/>
  <c r="K3000" i="1"/>
  <c r="J3000" i="1"/>
  <c r="I3000" i="1"/>
  <c r="W2999" i="1"/>
  <c r="M2999" i="1"/>
  <c r="L2999" i="1"/>
  <c r="K2999" i="1"/>
  <c r="J2999" i="1"/>
  <c r="I2999" i="1"/>
  <c r="W2998" i="1"/>
  <c r="M2998" i="1"/>
  <c r="L2998" i="1"/>
  <c r="K2998" i="1"/>
  <c r="J2998" i="1"/>
  <c r="I2998" i="1"/>
  <c r="W2997" i="1"/>
  <c r="M2997" i="1"/>
  <c r="L2997" i="1"/>
  <c r="K2997" i="1"/>
  <c r="J2997" i="1"/>
  <c r="I2997" i="1"/>
  <c r="W2996" i="1"/>
  <c r="M2996" i="1"/>
  <c r="L2996" i="1"/>
  <c r="K2996" i="1"/>
  <c r="J2996" i="1"/>
  <c r="I2996" i="1"/>
  <c r="M2995" i="1"/>
  <c r="L2995" i="1"/>
  <c r="K2995" i="1"/>
  <c r="J2995" i="1"/>
  <c r="I2995" i="1"/>
  <c r="W2994" i="1"/>
  <c r="M2994" i="1"/>
  <c r="L2994" i="1"/>
  <c r="K2994" i="1"/>
  <c r="J2994" i="1"/>
  <c r="I2994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W2989" i="1"/>
  <c r="M2989" i="1"/>
  <c r="L2989" i="1"/>
  <c r="K2989" i="1"/>
  <c r="J2989" i="1"/>
  <c r="I2989" i="1"/>
  <c r="W2988" i="1"/>
  <c r="M2988" i="1"/>
  <c r="L2988" i="1"/>
  <c r="K2988" i="1"/>
  <c r="J2988" i="1"/>
  <c r="I2988" i="1"/>
  <c r="M2987" i="1"/>
  <c r="L2987" i="1"/>
  <c r="K2987" i="1"/>
  <c r="J2987" i="1"/>
  <c r="I2987" i="1"/>
  <c r="W2986" i="1"/>
  <c r="M2986" i="1"/>
  <c r="L2986" i="1"/>
  <c r="K2986" i="1"/>
  <c r="J2986" i="1"/>
  <c r="I2986" i="1"/>
  <c r="W2985" i="1"/>
  <c r="M2985" i="1"/>
  <c r="L2985" i="1"/>
  <c r="K2985" i="1"/>
  <c r="J2985" i="1"/>
  <c r="I2985" i="1"/>
  <c r="W2984" i="1"/>
  <c r="M2984" i="1"/>
  <c r="L2984" i="1"/>
  <c r="K2984" i="1"/>
  <c r="J2984" i="1"/>
  <c r="I2984" i="1"/>
  <c r="M2983" i="1"/>
  <c r="L2983" i="1"/>
  <c r="K2983" i="1"/>
  <c r="J2983" i="1"/>
  <c r="I2983" i="1"/>
  <c r="W2982" i="1"/>
  <c r="M2982" i="1"/>
  <c r="L2982" i="1"/>
  <c r="K2982" i="1"/>
  <c r="J2982" i="1"/>
  <c r="I2982" i="1"/>
  <c r="W2981" i="1"/>
  <c r="M2981" i="1"/>
  <c r="L2981" i="1"/>
  <c r="K2981" i="1"/>
  <c r="J2981" i="1"/>
  <c r="I2981" i="1"/>
  <c r="W2980" i="1"/>
  <c r="M2980" i="1"/>
  <c r="L2980" i="1"/>
  <c r="K2980" i="1"/>
  <c r="J2980" i="1"/>
  <c r="I2980" i="1"/>
  <c r="W2979" i="1"/>
  <c r="M2979" i="1"/>
  <c r="L2979" i="1"/>
  <c r="K2979" i="1"/>
  <c r="J2979" i="1"/>
  <c r="I2979" i="1"/>
  <c r="W2978" i="1"/>
  <c r="M2978" i="1"/>
  <c r="L2978" i="1"/>
  <c r="K2978" i="1"/>
  <c r="J2978" i="1"/>
  <c r="I2978" i="1"/>
  <c r="W2977" i="1"/>
  <c r="M2977" i="1"/>
  <c r="L2977" i="1"/>
  <c r="K2977" i="1"/>
  <c r="J2977" i="1"/>
  <c r="I2977" i="1"/>
  <c r="W2976" i="1"/>
  <c r="K2976" i="1"/>
  <c r="J2976" i="1"/>
  <c r="Y2976" i="1" s="1"/>
  <c r="I2976" i="1"/>
  <c r="H2976" i="1" s="1"/>
  <c r="W2975" i="1"/>
  <c r="K2975" i="1"/>
  <c r="J2975" i="1"/>
  <c r="Y2975" i="1" s="1"/>
  <c r="I2975" i="1"/>
  <c r="H2975" i="1" s="1"/>
  <c r="W2974" i="1"/>
  <c r="K2974" i="1"/>
  <c r="J2974" i="1"/>
  <c r="Y2974" i="1" s="1"/>
  <c r="I2974" i="1"/>
  <c r="X2974" i="1" s="1"/>
  <c r="H3012" i="1" l="1"/>
  <c r="U3012" i="1" s="1"/>
  <c r="W3012" i="1" s="1"/>
  <c r="Y3046" i="1"/>
  <c r="H3004" i="1"/>
  <c r="Y3013" i="1"/>
  <c r="H3009" i="1"/>
  <c r="X3003" i="1"/>
  <c r="Z3003" i="1" s="1"/>
  <c r="H3024" i="1"/>
  <c r="H2998" i="1"/>
  <c r="X3008" i="1"/>
  <c r="Z3008" i="1" s="1"/>
  <c r="O3061" i="1"/>
  <c r="H3010" i="1"/>
  <c r="O3073" i="1"/>
  <c r="Y3059" i="1"/>
  <c r="Y3071" i="1"/>
  <c r="Y2994" i="1"/>
  <c r="X3039" i="1"/>
  <c r="Z3039" i="1" s="1"/>
  <c r="H3043" i="1"/>
  <c r="U3043" i="1" s="1"/>
  <c r="W3043" i="1" s="1"/>
  <c r="Y3045" i="1"/>
  <c r="Y3053" i="1"/>
  <c r="Y2990" i="1"/>
  <c r="X3031" i="1"/>
  <c r="Z3031" i="1" s="1"/>
  <c r="Y3033" i="1"/>
  <c r="Y3043" i="1"/>
  <c r="X2978" i="1"/>
  <c r="Z2978" i="1" s="1"/>
  <c r="Y3031" i="1"/>
  <c r="Y3005" i="1"/>
  <c r="Y3009" i="1"/>
  <c r="H2995" i="1"/>
  <c r="U2995" i="1" s="1"/>
  <c r="W2995" i="1" s="1"/>
  <c r="Y3007" i="1"/>
  <c r="H3011" i="1"/>
  <c r="U3011" i="1" s="1"/>
  <c r="W3011" i="1" s="1"/>
  <c r="H3050" i="1"/>
  <c r="X2989" i="1"/>
  <c r="Z2989" i="1" s="1"/>
  <c r="X2993" i="1"/>
  <c r="Y2995" i="1"/>
  <c r="H3058" i="1"/>
  <c r="H3015" i="1"/>
  <c r="H3055" i="1"/>
  <c r="O3046" i="1"/>
  <c r="H2974" i="1"/>
  <c r="H3020" i="1"/>
  <c r="H3022" i="1"/>
  <c r="Y3067" i="1"/>
  <c r="O3079" i="1"/>
  <c r="X2977" i="1"/>
  <c r="Z2977" i="1" s="1"/>
  <c r="X2979" i="1"/>
  <c r="Z2979" i="1" s="1"/>
  <c r="H2983" i="1"/>
  <c r="U2983" i="1" s="1"/>
  <c r="W2983" i="1" s="1"/>
  <c r="Y2987" i="1"/>
  <c r="H3018" i="1"/>
  <c r="U3018" i="1" s="1"/>
  <c r="W3018" i="1" s="1"/>
  <c r="Y3020" i="1"/>
  <c r="Y3022" i="1"/>
  <c r="X3052" i="1"/>
  <c r="Z3052" i="1" s="1"/>
  <c r="X3056" i="1"/>
  <c r="Z3056" i="1" s="1"/>
  <c r="Y2982" i="1"/>
  <c r="H3028" i="1"/>
  <c r="O3030" i="1"/>
  <c r="H3036" i="1"/>
  <c r="O3054" i="1"/>
  <c r="X3058" i="1"/>
  <c r="Z3058" i="1" s="1"/>
  <c r="O3065" i="1"/>
  <c r="X3074" i="1"/>
  <c r="Z3074" i="1" s="1"/>
  <c r="Z2974" i="1"/>
  <c r="Y3065" i="1"/>
  <c r="O3077" i="1"/>
  <c r="H3019" i="1"/>
  <c r="Y3042" i="1"/>
  <c r="H3048" i="1"/>
  <c r="O3063" i="1"/>
  <c r="H3001" i="1"/>
  <c r="Y3021" i="1"/>
  <c r="Y3023" i="1"/>
  <c r="H3027" i="1"/>
  <c r="X3029" i="1"/>
  <c r="Z3029" i="1" s="1"/>
  <c r="H3031" i="1"/>
  <c r="H3033" i="1"/>
  <c r="X3035" i="1"/>
  <c r="Z3035" i="1" s="1"/>
  <c r="X3037" i="1"/>
  <c r="Z3037" i="1" s="1"/>
  <c r="H3039" i="1"/>
  <c r="H3045" i="1"/>
  <c r="Y3063" i="1"/>
  <c r="O3075" i="1"/>
  <c r="Y3061" i="1"/>
  <c r="Y3073" i="1"/>
  <c r="Y3047" i="1"/>
  <c r="Y3049" i="1"/>
  <c r="H2985" i="1"/>
  <c r="O2987" i="1"/>
  <c r="H2990" i="1"/>
  <c r="X2992" i="1"/>
  <c r="Z2992" i="1" s="1"/>
  <c r="H2996" i="1"/>
  <c r="Y3018" i="1"/>
  <c r="Y3034" i="1"/>
  <c r="Y3036" i="1"/>
  <c r="Y3038" i="1"/>
  <c r="H3040" i="1"/>
  <c r="X3042" i="1"/>
  <c r="Z3042" i="1" s="1"/>
  <c r="O2986" i="1"/>
  <c r="Y3001" i="1"/>
  <c r="H3007" i="1"/>
  <c r="O3029" i="1"/>
  <c r="H2986" i="1"/>
  <c r="X3019" i="1"/>
  <c r="Z3019" i="1" s="1"/>
  <c r="H3029" i="1"/>
  <c r="H3035" i="1"/>
  <c r="X3048" i="1"/>
  <c r="Z3048" i="1" s="1"/>
  <c r="H2980" i="1"/>
  <c r="H2982" i="1"/>
  <c r="Y2986" i="1"/>
  <c r="H2992" i="1"/>
  <c r="H2994" i="1"/>
  <c r="Y3029" i="1"/>
  <c r="O3016" i="1"/>
  <c r="X2976" i="1"/>
  <c r="Z2976" i="1" s="1"/>
  <c r="H2989" i="1"/>
  <c r="Y3004" i="1"/>
  <c r="Y3008" i="1"/>
  <c r="X3010" i="1"/>
  <c r="Z3010" i="1" s="1"/>
  <c r="Y3012" i="1"/>
  <c r="H3016" i="1"/>
  <c r="H3026" i="1"/>
  <c r="X3044" i="1"/>
  <c r="Z3044" i="1" s="1"/>
  <c r="H3051" i="1"/>
  <c r="X3057" i="1"/>
  <c r="O3059" i="1"/>
  <c r="O3071" i="1"/>
  <c r="Y3080" i="1"/>
  <c r="H3000" i="1"/>
  <c r="Y3016" i="1"/>
  <c r="H3049" i="1"/>
  <c r="Y2977" i="1"/>
  <c r="Y2979" i="1"/>
  <c r="Y2981" i="1"/>
  <c r="Y2991" i="1"/>
  <c r="Y2993" i="1"/>
  <c r="H3006" i="1"/>
  <c r="Y3032" i="1"/>
  <c r="O3069" i="1"/>
  <c r="Y3078" i="1"/>
  <c r="X2995" i="1"/>
  <c r="O3042" i="1"/>
  <c r="Y3069" i="1"/>
  <c r="H2993" i="1"/>
  <c r="U2993" i="1" s="1"/>
  <c r="W2993" i="1" s="1"/>
  <c r="H3003" i="1"/>
  <c r="H3013" i="1"/>
  <c r="U3013" i="1" s="1"/>
  <c r="W3013" i="1" s="1"/>
  <c r="Y3015" i="1"/>
  <c r="Y3017" i="1"/>
  <c r="Y3019" i="1"/>
  <c r="Y3024" i="1"/>
  <c r="O3067" i="1"/>
  <c r="Y3074" i="1"/>
  <c r="Y3076" i="1"/>
  <c r="O2993" i="1"/>
  <c r="O3002" i="1"/>
  <c r="O3007" i="1"/>
  <c r="O3020" i="1"/>
  <c r="O3036" i="1"/>
  <c r="H3038" i="1"/>
  <c r="O3045" i="1"/>
  <c r="X3047" i="1"/>
  <c r="Z3047" i="1" s="1"/>
  <c r="Y3052" i="1"/>
  <c r="Y3054" i="1"/>
  <c r="Y3056" i="1"/>
  <c r="Y3075" i="1"/>
  <c r="Y3077" i="1"/>
  <c r="Y3079" i="1"/>
  <c r="O3017" i="1"/>
  <c r="H2997" i="1"/>
  <c r="Y3011" i="1"/>
  <c r="X3020" i="1"/>
  <c r="Z3020" i="1" s="1"/>
  <c r="X3024" i="1"/>
  <c r="Z3024" i="1" s="1"/>
  <c r="O3031" i="1"/>
  <c r="Y3040" i="1"/>
  <c r="Y3044" i="1"/>
  <c r="X3045" i="1"/>
  <c r="Z3045" i="1" s="1"/>
  <c r="Y3050" i="1"/>
  <c r="H3054" i="1"/>
  <c r="O3056" i="1"/>
  <c r="Y3058" i="1"/>
  <c r="X3060" i="1"/>
  <c r="X3062" i="1"/>
  <c r="X3064" i="1"/>
  <c r="X3066" i="1"/>
  <c r="X3068" i="1"/>
  <c r="X3070" i="1"/>
  <c r="X3072" i="1"/>
  <c r="H3074" i="1"/>
  <c r="O2988" i="1"/>
  <c r="O2979" i="1"/>
  <c r="H2981" i="1"/>
  <c r="H2987" i="1"/>
  <c r="U2987" i="1" s="1"/>
  <c r="W2987" i="1" s="1"/>
  <c r="Y2997" i="1"/>
  <c r="H2999" i="1"/>
  <c r="X3001" i="1"/>
  <c r="Z3001" i="1" s="1"/>
  <c r="X3026" i="1"/>
  <c r="Z3026" i="1" s="1"/>
  <c r="O3028" i="1"/>
  <c r="X3030" i="1"/>
  <c r="Z3030" i="1" s="1"/>
  <c r="H3046" i="1"/>
  <c r="Y3060" i="1"/>
  <c r="Y3062" i="1"/>
  <c r="Y3064" i="1"/>
  <c r="Y3066" i="1"/>
  <c r="Y3068" i="1"/>
  <c r="Y3070" i="1"/>
  <c r="Y3072" i="1"/>
  <c r="H2979" i="1"/>
  <c r="O2985" i="1"/>
  <c r="O2990" i="1"/>
  <c r="Y2992" i="1"/>
  <c r="Y2999" i="1"/>
  <c r="O3004" i="1"/>
  <c r="Y3006" i="1"/>
  <c r="H3014" i="1"/>
  <c r="X3016" i="1"/>
  <c r="Z3016" i="1" s="1"/>
  <c r="O3019" i="1"/>
  <c r="X3021" i="1"/>
  <c r="Z3021" i="1" s="1"/>
  <c r="Y3026" i="1"/>
  <c r="Y3028" i="1"/>
  <c r="Y3030" i="1"/>
  <c r="O3033" i="1"/>
  <c r="Y3035" i="1"/>
  <c r="H3042" i="1"/>
  <c r="O3044" i="1"/>
  <c r="O3049" i="1"/>
  <c r="X3075" i="1"/>
  <c r="X3077" i="1"/>
  <c r="X3079" i="1"/>
  <c r="Y2983" i="1"/>
  <c r="Y2989" i="1"/>
  <c r="X2994" i="1"/>
  <c r="Z2994" i="1" s="1"/>
  <c r="O3001" i="1"/>
  <c r="Y3003" i="1"/>
  <c r="H3008" i="1"/>
  <c r="Y3014" i="1"/>
  <c r="X3018" i="1"/>
  <c r="X3022" i="1"/>
  <c r="Z3022" i="1" s="1"/>
  <c r="X3032" i="1"/>
  <c r="H3037" i="1"/>
  <c r="Y3051" i="1"/>
  <c r="H3053" i="1"/>
  <c r="X3055" i="1"/>
  <c r="Z3055" i="1" s="1"/>
  <c r="H3057" i="1"/>
  <c r="U3057" i="1" s="1"/>
  <c r="W3057" i="1" s="1"/>
  <c r="O3076" i="1"/>
  <c r="O3078" i="1"/>
  <c r="O3080" i="1"/>
  <c r="X2990" i="1"/>
  <c r="Z2990" i="1" s="1"/>
  <c r="X3004" i="1"/>
  <c r="Z3004" i="1" s="1"/>
  <c r="X3033" i="1"/>
  <c r="Z3033" i="1" s="1"/>
  <c r="O2976" i="1"/>
  <c r="Y2978" i="1"/>
  <c r="O2994" i="1"/>
  <c r="O3041" i="1"/>
  <c r="O3055" i="1"/>
  <c r="O3057" i="1"/>
  <c r="O3060" i="1"/>
  <c r="O3062" i="1"/>
  <c r="O3064" i="1"/>
  <c r="O3066" i="1"/>
  <c r="O3068" i="1"/>
  <c r="O3070" i="1"/>
  <c r="O3072" i="1"/>
  <c r="O3074" i="1"/>
  <c r="O2974" i="1"/>
  <c r="O2989" i="1"/>
  <c r="X2991" i="1"/>
  <c r="Z2991" i="1" s="1"/>
  <c r="X2996" i="1"/>
  <c r="Z2996" i="1" s="1"/>
  <c r="O3003" i="1"/>
  <c r="X3005" i="1"/>
  <c r="Z3005" i="1" s="1"/>
  <c r="Y3010" i="1"/>
  <c r="O3023" i="1"/>
  <c r="H3025" i="1"/>
  <c r="X3034" i="1"/>
  <c r="Z3034" i="1" s="1"/>
  <c r="Y3039" i="1"/>
  <c r="Y3041" i="1"/>
  <c r="Y3048" i="1"/>
  <c r="X3059" i="1"/>
  <c r="X3061" i="1"/>
  <c r="X3063" i="1"/>
  <c r="X3065" i="1"/>
  <c r="X3067" i="1"/>
  <c r="X3069" i="1"/>
  <c r="X3071" i="1"/>
  <c r="X3073" i="1"/>
  <c r="H2978" i="1"/>
  <c r="X2980" i="1"/>
  <c r="Z2980" i="1" s="1"/>
  <c r="H2984" i="1"/>
  <c r="X2986" i="1"/>
  <c r="Z2986" i="1" s="1"/>
  <c r="X2988" i="1"/>
  <c r="Z2988" i="1" s="1"/>
  <c r="Y2996" i="1"/>
  <c r="X2998" i="1"/>
  <c r="Z2998" i="1" s="1"/>
  <c r="X3002" i="1"/>
  <c r="Z3002" i="1" s="1"/>
  <c r="X3006" i="1"/>
  <c r="Z3006" i="1" s="1"/>
  <c r="O3018" i="1"/>
  <c r="H3023" i="1"/>
  <c r="Y3025" i="1"/>
  <c r="Y3055" i="1"/>
  <c r="Y2980" i="1"/>
  <c r="X2982" i="1"/>
  <c r="Z2982" i="1" s="1"/>
  <c r="Y2984" i="1"/>
  <c r="Y2988" i="1"/>
  <c r="Y2998" i="1"/>
  <c r="O3000" i="1"/>
  <c r="Y3002" i="1"/>
  <c r="X3007" i="1"/>
  <c r="Z3007" i="1" s="1"/>
  <c r="O3015" i="1"/>
  <c r="X3017" i="1"/>
  <c r="Z3017" i="1" s="1"/>
  <c r="Y3027" i="1"/>
  <c r="O3032" i="1"/>
  <c r="Y3037" i="1"/>
  <c r="H3041" i="1"/>
  <c r="O3043" i="1"/>
  <c r="X3046" i="1"/>
  <c r="Z3046" i="1" s="1"/>
  <c r="X3050" i="1"/>
  <c r="Z3050" i="1" s="1"/>
  <c r="H3052" i="1"/>
  <c r="X3076" i="1"/>
  <c r="X3078" i="1"/>
  <c r="X3080" i="1"/>
  <c r="O2975" i="1"/>
  <c r="X2975" i="1"/>
  <c r="Z2975" i="1" s="1"/>
  <c r="H2977" i="1"/>
  <c r="O2983" i="1"/>
  <c r="O2984" i="1"/>
  <c r="X2987" i="1"/>
  <c r="H2991" i="1"/>
  <c r="O2999" i="1"/>
  <c r="H3005" i="1"/>
  <c r="O3011" i="1"/>
  <c r="O3012" i="1"/>
  <c r="O3013" i="1"/>
  <c r="O3014" i="1"/>
  <c r="H3021" i="1"/>
  <c r="O3027" i="1"/>
  <c r="H3034" i="1"/>
  <c r="O3040" i="1"/>
  <c r="X3043" i="1"/>
  <c r="H3047" i="1"/>
  <c r="O3053" i="1"/>
  <c r="Y3057" i="1"/>
  <c r="H3075" i="1"/>
  <c r="U3075" i="1" s="1"/>
  <c r="W3075" i="1" s="1"/>
  <c r="H3076" i="1"/>
  <c r="U3076" i="1" s="1"/>
  <c r="W3076" i="1" s="1"/>
  <c r="H3077" i="1"/>
  <c r="U3077" i="1" s="1"/>
  <c r="W3077" i="1" s="1"/>
  <c r="H3078" i="1"/>
  <c r="U3078" i="1" s="1"/>
  <c r="W3078" i="1" s="1"/>
  <c r="H3079" i="1"/>
  <c r="U3079" i="1" s="1"/>
  <c r="W3079" i="1" s="1"/>
  <c r="H3080" i="1"/>
  <c r="U3080" i="1" s="1"/>
  <c r="W3080" i="1" s="1"/>
  <c r="O2982" i="1"/>
  <c r="X2985" i="1"/>
  <c r="Z2985" i="1" s="1"/>
  <c r="O2998" i="1"/>
  <c r="X3000" i="1"/>
  <c r="Z3000" i="1" s="1"/>
  <c r="O3010" i="1"/>
  <c r="X3015" i="1"/>
  <c r="Z3015" i="1" s="1"/>
  <c r="O3026" i="1"/>
  <c r="X3028" i="1"/>
  <c r="Z3028" i="1" s="1"/>
  <c r="H3032" i="1"/>
  <c r="U3032" i="1" s="1"/>
  <c r="W3032" i="1" s="1"/>
  <c r="O3039" i="1"/>
  <c r="X3041" i="1"/>
  <c r="Z3041" i="1" s="1"/>
  <c r="O3052" i="1"/>
  <c r="X3054" i="1"/>
  <c r="Z3054" i="1" s="1"/>
  <c r="H3059" i="1"/>
  <c r="U3059" i="1" s="1"/>
  <c r="W3059" i="1" s="1"/>
  <c r="H3060" i="1"/>
  <c r="U3060" i="1" s="1"/>
  <c r="W3060" i="1" s="1"/>
  <c r="H3061" i="1"/>
  <c r="U3061" i="1" s="1"/>
  <c r="W3061" i="1" s="1"/>
  <c r="H3062" i="1"/>
  <c r="U3062" i="1" s="1"/>
  <c r="W3062" i="1" s="1"/>
  <c r="H3063" i="1"/>
  <c r="U3063" i="1" s="1"/>
  <c r="W3063" i="1" s="1"/>
  <c r="H3064" i="1"/>
  <c r="U3064" i="1" s="1"/>
  <c r="W3064" i="1" s="1"/>
  <c r="H3065" i="1"/>
  <c r="U3065" i="1" s="1"/>
  <c r="W3065" i="1" s="1"/>
  <c r="H3066" i="1"/>
  <c r="U3066" i="1" s="1"/>
  <c r="W3066" i="1" s="1"/>
  <c r="H3067" i="1"/>
  <c r="U3067" i="1" s="1"/>
  <c r="W3067" i="1" s="1"/>
  <c r="H3068" i="1"/>
  <c r="U3068" i="1" s="1"/>
  <c r="W3068" i="1" s="1"/>
  <c r="H3069" i="1"/>
  <c r="U3069" i="1" s="1"/>
  <c r="W3069" i="1" s="1"/>
  <c r="H3070" i="1"/>
  <c r="U3070" i="1" s="1"/>
  <c r="W3070" i="1" s="1"/>
  <c r="H3071" i="1"/>
  <c r="U3071" i="1" s="1"/>
  <c r="W3071" i="1" s="1"/>
  <c r="H3072" i="1"/>
  <c r="U3072" i="1" s="1"/>
  <c r="W3072" i="1" s="1"/>
  <c r="H3073" i="1"/>
  <c r="U3073" i="1" s="1"/>
  <c r="W3073" i="1" s="1"/>
  <c r="O3009" i="1"/>
  <c r="X3027" i="1"/>
  <c r="Z3027" i="1" s="1"/>
  <c r="X3040" i="1"/>
  <c r="Z3040" i="1" s="1"/>
  <c r="O3051" i="1"/>
  <c r="X3053" i="1"/>
  <c r="Z3053" i="1" s="1"/>
  <c r="O2980" i="1"/>
  <c r="X2983" i="1"/>
  <c r="H2988" i="1"/>
  <c r="O2995" i="1"/>
  <c r="O2996" i="1"/>
  <c r="H3002" i="1"/>
  <c r="O3008" i="1"/>
  <c r="X3011" i="1"/>
  <c r="X3012" i="1"/>
  <c r="X3013" i="1"/>
  <c r="H3017" i="1"/>
  <c r="O3024" i="1"/>
  <c r="H3030" i="1"/>
  <c r="O3037" i="1"/>
  <c r="H3044" i="1"/>
  <c r="O3050" i="1"/>
  <c r="H3056" i="1"/>
  <c r="O2981" i="1"/>
  <c r="X2984" i="1"/>
  <c r="Z2984" i="1" s="1"/>
  <c r="Y3000" i="1"/>
  <c r="O3038" i="1"/>
  <c r="X2997" i="1"/>
  <c r="Z2997" i="1" s="1"/>
  <c r="X3009" i="1"/>
  <c r="Z3009" i="1" s="1"/>
  <c r="X3025" i="1"/>
  <c r="Z3025" i="1" s="1"/>
  <c r="X3038" i="1"/>
  <c r="Z3038" i="1" s="1"/>
  <c r="X3051" i="1"/>
  <c r="Z3051" i="1" s="1"/>
  <c r="Y2985" i="1"/>
  <c r="O2997" i="1"/>
  <c r="X2999" i="1"/>
  <c r="Z2999" i="1" s="1"/>
  <c r="O3025" i="1"/>
  <c r="O2978" i="1"/>
  <c r="O2992" i="1"/>
  <c r="O3006" i="1"/>
  <c r="O3022" i="1"/>
  <c r="O3035" i="1"/>
  <c r="O3048" i="1"/>
  <c r="X3014" i="1"/>
  <c r="Z3014" i="1" s="1"/>
  <c r="X2981" i="1"/>
  <c r="Z2981" i="1" s="1"/>
  <c r="O2977" i="1"/>
  <c r="O2991" i="1"/>
  <c r="O3005" i="1"/>
  <c r="O3021" i="1"/>
  <c r="X3023" i="1"/>
  <c r="Z3023" i="1" s="1"/>
  <c r="O3034" i="1"/>
  <c r="X3036" i="1"/>
  <c r="Z3036" i="1" s="1"/>
  <c r="O3047" i="1"/>
  <c r="X3049" i="1"/>
  <c r="Z3049" i="1" s="1"/>
  <c r="O3058" i="1"/>
  <c r="Z2983" i="1" l="1"/>
  <c r="Z3012" i="1"/>
  <c r="Z2995" i="1"/>
  <c r="Z3032" i="1"/>
  <c r="Z3011" i="1"/>
  <c r="Z2993" i="1"/>
  <c r="Z3073" i="1"/>
  <c r="Z3060" i="1"/>
  <c r="Z3079" i="1"/>
  <c r="Z3018" i="1"/>
  <c r="Z3043" i="1"/>
  <c r="Z3071" i="1"/>
  <c r="Z3065" i="1"/>
  <c r="Z3061" i="1"/>
  <c r="Z3059" i="1"/>
  <c r="Z3069" i="1"/>
  <c r="Z3067" i="1"/>
  <c r="Z3013" i="1"/>
  <c r="Z3068" i="1"/>
  <c r="Z2987" i="1"/>
  <c r="Z3066" i="1"/>
  <c r="Z3062" i="1"/>
  <c r="Z3057" i="1"/>
  <c r="Z3080" i="1"/>
  <c r="Z3078" i="1"/>
  <c r="Z3077" i="1"/>
  <c r="Z3076" i="1"/>
  <c r="Z3064" i="1"/>
  <c r="Z3075" i="1"/>
  <c r="Z3063" i="1"/>
  <c r="Z3072" i="1"/>
  <c r="Z3070" i="1"/>
  <c r="Y5535" i="1" l="1"/>
  <c r="X5535" i="1"/>
  <c r="O5535" i="1"/>
  <c r="H5535" i="1"/>
  <c r="U5535" i="1" s="1"/>
  <c r="W5535" i="1" s="1"/>
  <c r="Y5534" i="1"/>
  <c r="X5534" i="1"/>
  <c r="O5534" i="1"/>
  <c r="H5534" i="1"/>
  <c r="U5534" i="1" s="1"/>
  <c r="W5534" i="1" s="1"/>
  <c r="Y5533" i="1"/>
  <c r="X5533" i="1"/>
  <c r="O5533" i="1"/>
  <c r="H5533" i="1"/>
  <c r="U5533" i="1" s="1"/>
  <c r="W5533" i="1" s="1"/>
  <c r="Y5532" i="1"/>
  <c r="X5532" i="1"/>
  <c r="O5532" i="1"/>
  <c r="H5532" i="1"/>
  <c r="U5532" i="1" s="1"/>
  <c r="W5532" i="1" s="1"/>
  <c r="Y5531" i="1"/>
  <c r="X5531" i="1"/>
  <c r="O5531" i="1"/>
  <c r="H5531" i="1"/>
  <c r="U5531" i="1" s="1"/>
  <c r="W5531" i="1" s="1"/>
  <c r="Y5530" i="1"/>
  <c r="X5530" i="1"/>
  <c r="O5530" i="1"/>
  <c r="H5530" i="1"/>
  <c r="U5530" i="1" s="1"/>
  <c r="W5530" i="1" s="1"/>
  <c r="Y5529" i="1"/>
  <c r="X5529" i="1"/>
  <c r="O5529" i="1"/>
  <c r="H5529" i="1"/>
  <c r="U5529" i="1" s="1"/>
  <c r="W5529" i="1" s="1"/>
  <c r="Y5528" i="1"/>
  <c r="X5528" i="1"/>
  <c r="O5528" i="1"/>
  <c r="H5528" i="1"/>
  <c r="U5528" i="1" s="1"/>
  <c r="W5528" i="1" s="1"/>
  <c r="Y5527" i="1"/>
  <c r="X5527" i="1"/>
  <c r="O5527" i="1"/>
  <c r="H5527" i="1"/>
  <c r="U5527" i="1" s="1"/>
  <c r="W5527" i="1" s="1"/>
  <c r="Y5526" i="1"/>
  <c r="X5526" i="1"/>
  <c r="O5526" i="1"/>
  <c r="H5526" i="1"/>
  <c r="U5526" i="1" s="1"/>
  <c r="W5526" i="1" s="1"/>
  <c r="Y5525" i="1"/>
  <c r="X5525" i="1"/>
  <c r="O5525" i="1"/>
  <c r="H5525" i="1"/>
  <c r="U5525" i="1" s="1"/>
  <c r="W5525" i="1" s="1"/>
  <c r="Y5524" i="1"/>
  <c r="X5524" i="1"/>
  <c r="O5524" i="1"/>
  <c r="H5524" i="1"/>
  <c r="U5524" i="1" s="1"/>
  <c r="W5524" i="1" s="1"/>
  <c r="Y5523" i="1"/>
  <c r="X5523" i="1"/>
  <c r="O5523" i="1"/>
  <c r="H5523" i="1"/>
  <c r="U5523" i="1" s="1"/>
  <c r="W5523" i="1" s="1"/>
  <c r="Y5522" i="1"/>
  <c r="X5522" i="1"/>
  <c r="O5522" i="1"/>
  <c r="H5522" i="1"/>
  <c r="U5522" i="1" s="1"/>
  <c r="W5522" i="1" s="1"/>
  <c r="Y5521" i="1"/>
  <c r="X5521" i="1"/>
  <c r="O5521" i="1"/>
  <c r="H5521" i="1"/>
  <c r="U5521" i="1" s="1"/>
  <c r="W5521" i="1" s="1"/>
  <c r="Y5520" i="1"/>
  <c r="X5520" i="1"/>
  <c r="O5520" i="1"/>
  <c r="H5520" i="1"/>
  <c r="U5520" i="1" s="1"/>
  <c r="W5520" i="1" s="1"/>
  <c r="Y5519" i="1"/>
  <c r="X5519" i="1"/>
  <c r="O5519" i="1"/>
  <c r="H5519" i="1"/>
  <c r="U5519" i="1" s="1"/>
  <c r="W5519" i="1" s="1"/>
  <c r="Y5518" i="1"/>
  <c r="X5518" i="1"/>
  <c r="O5518" i="1"/>
  <c r="H5518" i="1"/>
  <c r="U5518" i="1" s="1"/>
  <c r="W5518" i="1" s="1"/>
  <c r="Y5517" i="1"/>
  <c r="X5517" i="1"/>
  <c r="O5517" i="1"/>
  <c r="H5517" i="1"/>
  <c r="U5517" i="1" s="1"/>
  <c r="W5517" i="1" s="1"/>
  <c r="Y5516" i="1"/>
  <c r="X5516" i="1"/>
  <c r="O5516" i="1"/>
  <c r="H5516" i="1"/>
  <c r="U5516" i="1" s="1"/>
  <c r="W5516" i="1" s="1"/>
  <c r="Y5515" i="1"/>
  <c r="X5515" i="1"/>
  <c r="O5515" i="1"/>
  <c r="H5515" i="1"/>
  <c r="U5515" i="1" s="1"/>
  <c r="W5515" i="1" s="1"/>
  <c r="Y5514" i="1"/>
  <c r="X5514" i="1"/>
  <c r="O5514" i="1"/>
  <c r="H5514" i="1"/>
  <c r="U5514" i="1" s="1"/>
  <c r="W5514" i="1" s="1"/>
  <c r="Y5513" i="1"/>
  <c r="X5513" i="1"/>
  <c r="O5513" i="1"/>
  <c r="H5513" i="1"/>
  <c r="U5513" i="1" s="1"/>
  <c r="W5513" i="1" s="1"/>
  <c r="Y5512" i="1"/>
  <c r="X5512" i="1"/>
  <c r="O5512" i="1"/>
  <c r="H5512" i="1"/>
  <c r="U5512" i="1" s="1"/>
  <c r="W5512" i="1" s="1"/>
  <c r="Y5511" i="1"/>
  <c r="X5511" i="1"/>
  <c r="O5511" i="1"/>
  <c r="H5511" i="1"/>
  <c r="U5511" i="1" s="1"/>
  <c r="W5511" i="1" s="1"/>
  <c r="Y5510" i="1"/>
  <c r="X5510" i="1"/>
  <c r="O5510" i="1"/>
  <c r="H5510" i="1"/>
  <c r="U5510" i="1" s="1"/>
  <c r="W5510" i="1" s="1"/>
  <c r="Y5509" i="1"/>
  <c r="X5509" i="1"/>
  <c r="O5509" i="1"/>
  <c r="H5509" i="1"/>
  <c r="U5509" i="1" s="1"/>
  <c r="W5509" i="1" s="1"/>
  <c r="Y5508" i="1"/>
  <c r="X5508" i="1"/>
  <c r="O5508" i="1"/>
  <c r="H5508" i="1"/>
  <c r="U5508" i="1" s="1"/>
  <c r="W5508" i="1" s="1"/>
  <c r="Y5507" i="1"/>
  <c r="X5507" i="1"/>
  <c r="O5507" i="1"/>
  <c r="H5507" i="1"/>
  <c r="U5507" i="1" s="1"/>
  <c r="W5507" i="1" s="1"/>
  <c r="Y5506" i="1"/>
  <c r="X5506" i="1"/>
  <c r="O5506" i="1"/>
  <c r="H5506" i="1"/>
  <c r="U5506" i="1" s="1"/>
  <c r="W5506" i="1" s="1"/>
  <c r="Y5505" i="1"/>
  <c r="X5505" i="1"/>
  <c r="O5505" i="1"/>
  <c r="H5505" i="1"/>
  <c r="U5505" i="1" s="1"/>
  <c r="W5505" i="1" s="1"/>
  <c r="Y5504" i="1"/>
  <c r="X5504" i="1"/>
  <c r="O5504" i="1"/>
  <c r="H5504" i="1"/>
  <c r="U5504" i="1" s="1"/>
  <c r="W5504" i="1" s="1"/>
  <c r="Y5503" i="1"/>
  <c r="X5503" i="1"/>
  <c r="O5503" i="1"/>
  <c r="H5503" i="1"/>
  <c r="U5503" i="1" s="1"/>
  <c r="W5503" i="1" s="1"/>
  <c r="Y5502" i="1"/>
  <c r="X5502" i="1"/>
  <c r="O5502" i="1"/>
  <c r="H5502" i="1"/>
  <c r="U5502" i="1" s="1"/>
  <c r="W5502" i="1" s="1"/>
  <c r="Y5501" i="1"/>
  <c r="X5501" i="1"/>
  <c r="O5501" i="1"/>
  <c r="H5501" i="1"/>
  <c r="U5501" i="1" s="1"/>
  <c r="W5501" i="1" s="1"/>
  <c r="Y5500" i="1"/>
  <c r="X5500" i="1"/>
  <c r="O5500" i="1"/>
  <c r="H5500" i="1"/>
  <c r="U5500" i="1" s="1"/>
  <c r="W5500" i="1" s="1"/>
  <c r="Y5499" i="1"/>
  <c r="X5499" i="1"/>
  <c r="O5499" i="1"/>
  <c r="H5499" i="1"/>
  <c r="U5499" i="1" s="1"/>
  <c r="W5499" i="1" s="1"/>
  <c r="Y5498" i="1"/>
  <c r="X5498" i="1"/>
  <c r="O5498" i="1"/>
  <c r="H5498" i="1"/>
  <c r="U5498" i="1" s="1"/>
  <c r="W5498" i="1" s="1"/>
  <c r="Y5497" i="1"/>
  <c r="X5497" i="1"/>
  <c r="O5497" i="1"/>
  <c r="H5497" i="1"/>
  <c r="U5497" i="1" s="1"/>
  <c r="W5497" i="1" s="1"/>
  <c r="Y5496" i="1"/>
  <c r="X5496" i="1"/>
  <c r="O5496" i="1"/>
  <c r="H5496" i="1"/>
  <c r="U5496" i="1" s="1"/>
  <c r="W5496" i="1" s="1"/>
  <c r="Y5495" i="1"/>
  <c r="X5495" i="1"/>
  <c r="O5495" i="1"/>
  <c r="H5495" i="1"/>
  <c r="U5495" i="1" s="1"/>
  <c r="W5495" i="1" s="1"/>
  <c r="Y5494" i="1"/>
  <c r="X5494" i="1"/>
  <c r="O5494" i="1"/>
  <c r="H5494" i="1"/>
  <c r="U5494" i="1" s="1"/>
  <c r="W5494" i="1" s="1"/>
  <c r="Y5493" i="1"/>
  <c r="X5493" i="1"/>
  <c r="O5493" i="1"/>
  <c r="H5493" i="1"/>
  <c r="U5493" i="1" s="1"/>
  <c r="W5493" i="1" s="1"/>
  <c r="Y5492" i="1"/>
  <c r="X5492" i="1"/>
  <c r="O5492" i="1"/>
  <c r="H5492" i="1"/>
  <c r="U5492" i="1" s="1"/>
  <c r="W5492" i="1" s="1"/>
  <c r="Y5491" i="1"/>
  <c r="X5491" i="1"/>
  <c r="O5491" i="1"/>
  <c r="H5491" i="1"/>
  <c r="U5491" i="1" s="1"/>
  <c r="W5491" i="1" s="1"/>
  <c r="Y5490" i="1"/>
  <c r="X5490" i="1"/>
  <c r="O5490" i="1"/>
  <c r="H5490" i="1"/>
  <c r="U5490" i="1" s="1"/>
  <c r="W5490" i="1" s="1"/>
  <c r="Y5489" i="1"/>
  <c r="X5489" i="1"/>
  <c r="O5489" i="1"/>
  <c r="H5489" i="1"/>
  <c r="U5489" i="1" s="1"/>
  <c r="W5489" i="1" s="1"/>
  <c r="Y5488" i="1"/>
  <c r="X5488" i="1"/>
  <c r="O5488" i="1"/>
  <c r="H5488" i="1"/>
  <c r="U5488" i="1" s="1"/>
  <c r="W5488" i="1" s="1"/>
  <c r="Y5487" i="1"/>
  <c r="X5487" i="1"/>
  <c r="O5487" i="1"/>
  <c r="H5487" i="1"/>
  <c r="U5487" i="1" s="1"/>
  <c r="W5487" i="1" s="1"/>
  <c r="Y5486" i="1"/>
  <c r="X5486" i="1"/>
  <c r="O5486" i="1"/>
  <c r="H5486" i="1"/>
  <c r="U5486" i="1" s="1"/>
  <c r="W5486" i="1" s="1"/>
  <c r="Y5485" i="1"/>
  <c r="X5485" i="1"/>
  <c r="O5485" i="1"/>
  <c r="H5485" i="1"/>
  <c r="U5485" i="1" s="1"/>
  <c r="W5485" i="1" s="1"/>
  <c r="Y5484" i="1"/>
  <c r="X5484" i="1"/>
  <c r="O5484" i="1"/>
  <c r="H5484" i="1"/>
  <c r="U5484" i="1" s="1"/>
  <c r="W5484" i="1" s="1"/>
  <c r="Y5483" i="1"/>
  <c r="X5483" i="1"/>
  <c r="O5483" i="1"/>
  <c r="H5483" i="1"/>
  <c r="U5483" i="1" s="1"/>
  <c r="W5483" i="1" s="1"/>
  <c r="Y5482" i="1"/>
  <c r="X5482" i="1"/>
  <c r="O5482" i="1"/>
  <c r="H5482" i="1"/>
  <c r="U5482" i="1" s="1"/>
  <c r="W5482" i="1" s="1"/>
  <c r="Y5481" i="1"/>
  <c r="X5481" i="1"/>
  <c r="O5481" i="1"/>
  <c r="H5481" i="1"/>
  <c r="U5481" i="1" s="1"/>
  <c r="W5481" i="1" s="1"/>
  <c r="Y5480" i="1"/>
  <c r="X5480" i="1"/>
  <c r="O5480" i="1"/>
  <c r="H5480" i="1"/>
  <c r="U5480" i="1" s="1"/>
  <c r="W5480" i="1" s="1"/>
  <c r="Y5479" i="1"/>
  <c r="X5479" i="1"/>
  <c r="O5479" i="1"/>
  <c r="H5479" i="1"/>
  <c r="U5479" i="1" s="1"/>
  <c r="W5479" i="1" s="1"/>
  <c r="Y5478" i="1"/>
  <c r="X5478" i="1"/>
  <c r="O5478" i="1"/>
  <c r="H5478" i="1"/>
  <c r="U5478" i="1" s="1"/>
  <c r="W5478" i="1" s="1"/>
  <c r="Y5477" i="1"/>
  <c r="X5477" i="1"/>
  <c r="O5477" i="1"/>
  <c r="H5477" i="1"/>
  <c r="U5477" i="1" s="1"/>
  <c r="W5477" i="1" s="1"/>
  <c r="Y5476" i="1"/>
  <c r="X5476" i="1"/>
  <c r="O5476" i="1"/>
  <c r="H5476" i="1"/>
  <c r="U5476" i="1" s="1"/>
  <c r="W5476" i="1" s="1"/>
  <c r="Y5475" i="1"/>
  <c r="X5475" i="1"/>
  <c r="O5475" i="1"/>
  <c r="H5475" i="1"/>
  <c r="U5475" i="1" s="1"/>
  <c r="W5475" i="1" s="1"/>
  <c r="Y5474" i="1"/>
  <c r="X5474" i="1"/>
  <c r="O5474" i="1"/>
  <c r="H5474" i="1"/>
  <c r="U5474" i="1" s="1"/>
  <c r="W5474" i="1" s="1"/>
  <c r="Y5473" i="1"/>
  <c r="X5473" i="1"/>
  <c r="O5473" i="1"/>
  <c r="H5473" i="1"/>
  <c r="U5473" i="1" s="1"/>
  <c r="W5473" i="1" s="1"/>
  <c r="Y5472" i="1"/>
  <c r="X5472" i="1"/>
  <c r="O5472" i="1"/>
  <c r="H5472" i="1"/>
  <c r="U5472" i="1" s="1"/>
  <c r="W5472" i="1" s="1"/>
  <c r="Y5471" i="1"/>
  <c r="X5471" i="1"/>
  <c r="O5471" i="1"/>
  <c r="H5471" i="1"/>
  <c r="U5471" i="1" s="1"/>
  <c r="W5471" i="1" s="1"/>
  <c r="Y5470" i="1"/>
  <c r="X5470" i="1"/>
  <c r="O5470" i="1"/>
  <c r="H5470" i="1"/>
  <c r="U5470" i="1" s="1"/>
  <c r="W5470" i="1" s="1"/>
  <c r="Y5469" i="1"/>
  <c r="X5469" i="1"/>
  <c r="O5469" i="1"/>
  <c r="H5469" i="1"/>
  <c r="U5469" i="1" s="1"/>
  <c r="W5469" i="1" s="1"/>
  <c r="Y5468" i="1"/>
  <c r="X5468" i="1"/>
  <c r="O5468" i="1"/>
  <c r="H5468" i="1"/>
  <c r="U5468" i="1" s="1"/>
  <c r="W5468" i="1" s="1"/>
  <c r="Y5467" i="1"/>
  <c r="X5467" i="1"/>
  <c r="O5467" i="1"/>
  <c r="H5467" i="1"/>
  <c r="U5467" i="1" s="1"/>
  <c r="W5467" i="1" s="1"/>
  <c r="Y5466" i="1"/>
  <c r="X5466" i="1"/>
  <c r="O5466" i="1"/>
  <c r="H5466" i="1"/>
  <c r="U5466" i="1" s="1"/>
  <c r="W5466" i="1" s="1"/>
  <c r="Y5465" i="1"/>
  <c r="X5465" i="1"/>
  <c r="O5465" i="1"/>
  <c r="H5465" i="1"/>
  <c r="U5465" i="1" s="1"/>
  <c r="W5465" i="1" s="1"/>
  <c r="Y5464" i="1"/>
  <c r="X5464" i="1"/>
  <c r="O5464" i="1"/>
  <c r="H5464" i="1"/>
  <c r="U5464" i="1" s="1"/>
  <c r="W5464" i="1" s="1"/>
  <c r="Y5463" i="1"/>
  <c r="X5463" i="1"/>
  <c r="O5463" i="1"/>
  <c r="H5463" i="1"/>
  <c r="U5463" i="1" s="1"/>
  <c r="W5463" i="1" s="1"/>
  <c r="Y5462" i="1"/>
  <c r="X5462" i="1"/>
  <c r="O5462" i="1"/>
  <c r="H5462" i="1"/>
  <c r="U5462" i="1" s="1"/>
  <c r="W5462" i="1" s="1"/>
  <c r="Y5461" i="1"/>
  <c r="X5461" i="1"/>
  <c r="O5461" i="1"/>
  <c r="H5461" i="1"/>
  <c r="U5461" i="1" s="1"/>
  <c r="W5461" i="1" s="1"/>
  <c r="Y5460" i="1"/>
  <c r="X5460" i="1"/>
  <c r="O5460" i="1"/>
  <c r="H5460" i="1"/>
  <c r="U5460" i="1" s="1"/>
  <c r="W5460" i="1" s="1"/>
  <c r="Y5459" i="1"/>
  <c r="X5459" i="1"/>
  <c r="O5459" i="1"/>
  <c r="H5459" i="1"/>
  <c r="U5459" i="1" s="1"/>
  <c r="W5459" i="1" s="1"/>
  <c r="Y5458" i="1"/>
  <c r="X5458" i="1"/>
  <c r="O5458" i="1"/>
  <c r="H5458" i="1"/>
  <c r="U5458" i="1" s="1"/>
  <c r="W5458" i="1" s="1"/>
  <c r="Y5457" i="1"/>
  <c r="X5457" i="1"/>
  <c r="O5457" i="1"/>
  <c r="H5457" i="1"/>
  <c r="U5457" i="1" s="1"/>
  <c r="W5457" i="1" s="1"/>
  <c r="Y5456" i="1"/>
  <c r="X5456" i="1"/>
  <c r="O5456" i="1"/>
  <c r="H5456" i="1"/>
  <c r="U5456" i="1" s="1"/>
  <c r="W5456" i="1" s="1"/>
  <c r="Y5455" i="1"/>
  <c r="X5455" i="1"/>
  <c r="O5455" i="1"/>
  <c r="H5455" i="1"/>
  <c r="U5455" i="1" s="1"/>
  <c r="W5455" i="1" s="1"/>
  <c r="Y5454" i="1"/>
  <c r="X5454" i="1"/>
  <c r="O5454" i="1"/>
  <c r="H5454" i="1"/>
  <c r="U5454" i="1" s="1"/>
  <c r="W5454" i="1" s="1"/>
  <c r="Y5453" i="1"/>
  <c r="X5453" i="1"/>
  <c r="O5453" i="1"/>
  <c r="H5453" i="1"/>
  <c r="U5453" i="1" s="1"/>
  <c r="W5453" i="1" s="1"/>
  <c r="Y5452" i="1"/>
  <c r="X5452" i="1"/>
  <c r="O5452" i="1"/>
  <c r="H5452" i="1"/>
  <c r="U5452" i="1" s="1"/>
  <c r="W5452" i="1" s="1"/>
  <c r="Y5451" i="1"/>
  <c r="X5451" i="1"/>
  <c r="O5451" i="1"/>
  <c r="H5451" i="1"/>
  <c r="U5451" i="1" s="1"/>
  <c r="W5451" i="1" s="1"/>
  <c r="Y5450" i="1"/>
  <c r="X5450" i="1"/>
  <c r="O5450" i="1"/>
  <c r="H5450" i="1"/>
  <c r="U5450" i="1" s="1"/>
  <c r="W5450" i="1" s="1"/>
  <c r="Y5449" i="1"/>
  <c r="X5449" i="1"/>
  <c r="O5449" i="1"/>
  <c r="H5449" i="1"/>
  <c r="U5449" i="1" s="1"/>
  <c r="W5449" i="1" s="1"/>
  <c r="Y5448" i="1"/>
  <c r="X5448" i="1"/>
  <c r="O5448" i="1"/>
  <c r="H5448" i="1"/>
  <c r="U5448" i="1" s="1"/>
  <c r="W5448" i="1" s="1"/>
  <c r="Y5447" i="1"/>
  <c r="X5447" i="1"/>
  <c r="O5447" i="1"/>
  <c r="H5447" i="1"/>
  <c r="U5447" i="1" s="1"/>
  <c r="W5447" i="1" s="1"/>
  <c r="Y5446" i="1"/>
  <c r="X5446" i="1"/>
  <c r="O5446" i="1"/>
  <c r="H5446" i="1"/>
  <c r="U5446" i="1" s="1"/>
  <c r="W5446" i="1" s="1"/>
  <c r="Y5445" i="1"/>
  <c r="X5445" i="1"/>
  <c r="O5445" i="1"/>
  <c r="H5445" i="1"/>
  <c r="U5445" i="1" s="1"/>
  <c r="W5445" i="1" s="1"/>
  <c r="Y5444" i="1"/>
  <c r="X5444" i="1"/>
  <c r="O5444" i="1"/>
  <c r="H5444" i="1"/>
  <c r="U5444" i="1" s="1"/>
  <c r="W5444" i="1" s="1"/>
  <c r="Y5443" i="1"/>
  <c r="X5443" i="1"/>
  <c r="O5443" i="1"/>
  <c r="H5443" i="1"/>
  <c r="U5443" i="1" s="1"/>
  <c r="W5443" i="1" s="1"/>
  <c r="Y5442" i="1"/>
  <c r="X5442" i="1"/>
  <c r="O5442" i="1"/>
  <c r="H5442" i="1"/>
  <c r="U5442" i="1" s="1"/>
  <c r="W5442" i="1" s="1"/>
  <c r="Y5441" i="1"/>
  <c r="X5441" i="1"/>
  <c r="O5441" i="1"/>
  <c r="H5441" i="1"/>
  <c r="U5441" i="1" s="1"/>
  <c r="W5441" i="1" s="1"/>
  <c r="Y5440" i="1"/>
  <c r="X5440" i="1"/>
  <c r="O5440" i="1"/>
  <c r="H5440" i="1"/>
  <c r="U5440" i="1" s="1"/>
  <c r="W5440" i="1" s="1"/>
  <c r="Y5439" i="1"/>
  <c r="X5439" i="1"/>
  <c r="O5439" i="1"/>
  <c r="H5439" i="1"/>
  <c r="U5439" i="1" s="1"/>
  <c r="W5439" i="1" s="1"/>
  <c r="Y5438" i="1"/>
  <c r="X5438" i="1"/>
  <c r="O5438" i="1"/>
  <c r="H5438" i="1"/>
  <c r="U5438" i="1" s="1"/>
  <c r="W5438" i="1" s="1"/>
  <c r="Y5437" i="1"/>
  <c r="X5437" i="1"/>
  <c r="O5437" i="1"/>
  <c r="H5437" i="1"/>
  <c r="U5437" i="1" s="1"/>
  <c r="W5437" i="1" s="1"/>
  <c r="M5436" i="1"/>
  <c r="L5436" i="1"/>
  <c r="K5436" i="1"/>
  <c r="J5436" i="1"/>
  <c r="I5436" i="1"/>
  <c r="M5435" i="1"/>
  <c r="L5435" i="1"/>
  <c r="K5435" i="1"/>
  <c r="J5435" i="1"/>
  <c r="I5435" i="1"/>
  <c r="M5434" i="1"/>
  <c r="L5434" i="1"/>
  <c r="K5434" i="1"/>
  <c r="J5434" i="1"/>
  <c r="I5434" i="1"/>
  <c r="M5433" i="1"/>
  <c r="L5433" i="1"/>
  <c r="K5433" i="1"/>
  <c r="J5433" i="1"/>
  <c r="I5433" i="1"/>
  <c r="M5432" i="1"/>
  <c r="L5432" i="1"/>
  <c r="K5432" i="1"/>
  <c r="J5432" i="1"/>
  <c r="I5432" i="1"/>
  <c r="M5431" i="1"/>
  <c r="L5431" i="1"/>
  <c r="K5431" i="1"/>
  <c r="J5431" i="1"/>
  <c r="I5431" i="1"/>
  <c r="M5430" i="1"/>
  <c r="L5430" i="1"/>
  <c r="K5430" i="1"/>
  <c r="J5430" i="1"/>
  <c r="I5430" i="1"/>
  <c r="M5429" i="1"/>
  <c r="L5429" i="1"/>
  <c r="K5429" i="1"/>
  <c r="J5429" i="1"/>
  <c r="I5429" i="1"/>
  <c r="M5428" i="1"/>
  <c r="L5428" i="1"/>
  <c r="K5428" i="1"/>
  <c r="J5428" i="1"/>
  <c r="I5428" i="1"/>
  <c r="M5427" i="1"/>
  <c r="L5427" i="1"/>
  <c r="K5427" i="1"/>
  <c r="J5427" i="1"/>
  <c r="I5427" i="1"/>
  <c r="M5426" i="1"/>
  <c r="L5426" i="1"/>
  <c r="K5426" i="1"/>
  <c r="J5426" i="1"/>
  <c r="I5426" i="1"/>
  <c r="M5425" i="1"/>
  <c r="L5425" i="1"/>
  <c r="K5425" i="1"/>
  <c r="J5425" i="1"/>
  <c r="I5425" i="1"/>
  <c r="M5424" i="1"/>
  <c r="L5424" i="1"/>
  <c r="K5424" i="1"/>
  <c r="J5424" i="1"/>
  <c r="I5424" i="1"/>
  <c r="M5423" i="1"/>
  <c r="L5423" i="1"/>
  <c r="K5423" i="1"/>
  <c r="J5423" i="1"/>
  <c r="I5423" i="1"/>
  <c r="M5422" i="1"/>
  <c r="L5422" i="1"/>
  <c r="K5422" i="1"/>
  <c r="J5422" i="1"/>
  <c r="I5422" i="1"/>
  <c r="M5421" i="1"/>
  <c r="L5421" i="1"/>
  <c r="K5421" i="1"/>
  <c r="J5421" i="1"/>
  <c r="I5421" i="1"/>
  <c r="M5420" i="1"/>
  <c r="L5420" i="1"/>
  <c r="K5420" i="1"/>
  <c r="J5420" i="1"/>
  <c r="I5420" i="1"/>
  <c r="M5419" i="1"/>
  <c r="L5419" i="1"/>
  <c r="K5419" i="1"/>
  <c r="J5419" i="1"/>
  <c r="I5419" i="1"/>
  <c r="M5418" i="1"/>
  <c r="L5418" i="1"/>
  <c r="K5418" i="1"/>
  <c r="J5418" i="1"/>
  <c r="I5418" i="1"/>
  <c r="M5417" i="1"/>
  <c r="L5417" i="1"/>
  <c r="K5417" i="1"/>
  <c r="J5417" i="1"/>
  <c r="I5417" i="1"/>
  <c r="M5416" i="1"/>
  <c r="L5416" i="1"/>
  <c r="K5416" i="1"/>
  <c r="J5416" i="1"/>
  <c r="I5416" i="1"/>
  <c r="M5415" i="1"/>
  <c r="L5415" i="1"/>
  <c r="K5415" i="1"/>
  <c r="J5415" i="1"/>
  <c r="I5415" i="1"/>
  <c r="M5414" i="1"/>
  <c r="L5414" i="1"/>
  <c r="K5414" i="1"/>
  <c r="J5414" i="1"/>
  <c r="I5414" i="1"/>
  <c r="M5413" i="1"/>
  <c r="L5413" i="1"/>
  <c r="K5413" i="1"/>
  <c r="J5413" i="1"/>
  <c r="I5413" i="1"/>
  <c r="M5412" i="1"/>
  <c r="L5412" i="1"/>
  <c r="K5412" i="1"/>
  <c r="J5412" i="1"/>
  <c r="I5412" i="1"/>
  <c r="M5411" i="1"/>
  <c r="L5411" i="1"/>
  <c r="K5411" i="1"/>
  <c r="J5411" i="1"/>
  <c r="I5411" i="1"/>
  <c r="M5410" i="1"/>
  <c r="L5410" i="1"/>
  <c r="K5410" i="1"/>
  <c r="J5410" i="1"/>
  <c r="I5410" i="1"/>
  <c r="M5409" i="1"/>
  <c r="L5409" i="1"/>
  <c r="K5409" i="1"/>
  <c r="J5409" i="1"/>
  <c r="I5409" i="1"/>
  <c r="M5408" i="1"/>
  <c r="L5408" i="1"/>
  <c r="K5408" i="1"/>
  <c r="J5408" i="1"/>
  <c r="I5408" i="1"/>
  <c r="M5407" i="1"/>
  <c r="L5407" i="1"/>
  <c r="K5407" i="1"/>
  <c r="J5407" i="1"/>
  <c r="I5407" i="1"/>
  <c r="M5406" i="1"/>
  <c r="L5406" i="1"/>
  <c r="K5406" i="1"/>
  <c r="J5406" i="1"/>
  <c r="I5406" i="1"/>
  <c r="M5405" i="1"/>
  <c r="L5405" i="1"/>
  <c r="K5405" i="1"/>
  <c r="J5405" i="1"/>
  <c r="I5405" i="1"/>
  <c r="M5404" i="1"/>
  <c r="L5404" i="1"/>
  <c r="K5404" i="1"/>
  <c r="J5404" i="1"/>
  <c r="I5404" i="1"/>
  <c r="M5403" i="1"/>
  <c r="L5403" i="1"/>
  <c r="K5403" i="1"/>
  <c r="J5403" i="1"/>
  <c r="I5403" i="1"/>
  <c r="M5402" i="1"/>
  <c r="L5402" i="1"/>
  <c r="K5402" i="1"/>
  <c r="J5402" i="1"/>
  <c r="I5402" i="1"/>
  <c r="M5401" i="1"/>
  <c r="L5401" i="1"/>
  <c r="K5401" i="1"/>
  <c r="J5401" i="1"/>
  <c r="I5401" i="1"/>
  <c r="M5400" i="1"/>
  <c r="L5400" i="1"/>
  <c r="K5400" i="1"/>
  <c r="J5400" i="1"/>
  <c r="I5400" i="1"/>
  <c r="M5399" i="1"/>
  <c r="L5399" i="1"/>
  <c r="K5399" i="1"/>
  <c r="J5399" i="1"/>
  <c r="I5399" i="1"/>
  <c r="M5398" i="1"/>
  <c r="L5398" i="1"/>
  <c r="K5398" i="1"/>
  <c r="J5398" i="1"/>
  <c r="I5398" i="1"/>
  <c r="M5397" i="1"/>
  <c r="L5397" i="1"/>
  <c r="K5397" i="1"/>
  <c r="J5397" i="1"/>
  <c r="I5397" i="1"/>
  <c r="M5396" i="1"/>
  <c r="L5396" i="1"/>
  <c r="K5396" i="1"/>
  <c r="J5396" i="1"/>
  <c r="I5396" i="1"/>
  <c r="M5395" i="1"/>
  <c r="L5395" i="1"/>
  <c r="K5395" i="1"/>
  <c r="J5395" i="1"/>
  <c r="I5395" i="1"/>
  <c r="M5394" i="1"/>
  <c r="L5394" i="1"/>
  <c r="K5394" i="1"/>
  <c r="J5394" i="1"/>
  <c r="I5394" i="1"/>
  <c r="M5393" i="1"/>
  <c r="L5393" i="1"/>
  <c r="K5393" i="1"/>
  <c r="J5393" i="1"/>
  <c r="I5393" i="1"/>
  <c r="M5392" i="1"/>
  <c r="L5392" i="1"/>
  <c r="K5392" i="1"/>
  <c r="J5392" i="1"/>
  <c r="I5392" i="1"/>
  <c r="M5391" i="1"/>
  <c r="L5391" i="1"/>
  <c r="K5391" i="1"/>
  <c r="J5391" i="1"/>
  <c r="I5391" i="1"/>
  <c r="M5390" i="1"/>
  <c r="L5390" i="1"/>
  <c r="K5390" i="1"/>
  <c r="J5390" i="1"/>
  <c r="I5390" i="1"/>
  <c r="M5389" i="1"/>
  <c r="L5389" i="1"/>
  <c r="K5389" i="1"/>
  <c r="J5389" i="1"/>
  <c r="I5389" i="1"/>
  <c r="M5388" i="1"/>
  <c r="L5388" i="1"/>
  <c r="K5388" i="1"/>
  <c r="J5388" i="1"/>
  <c r="I5388" i="1"/>
  <c r="M5387" i="1"/>
  <c r="L5387" i="1"/>
  <c r="K5387" i="1"/>
  <c r="J5387" i="1"/>
  <c r="I5387" i="1"/>
  <c r="M5386" i="1"/>
  <c r="L5386" i="1"/>
  <c r="K5386" i="1"/>
  <c r="J5386" i="1"/>
  <c r="I5386" i="1"/>
  <c r="M5385" i="1"/>
  <c r="L5385" i="1"/>
  <c r="K5385" i="1"/>
  <c r="J5385" i="1"/>
  <c r="I5385" i="1"/>
  <c r="M5384" i="1"/>
  <c r="L5384" i="1"/>
  <c r="K5384" i="1"/>
  <c r="J5384" i="1"/>
  <c r="I5384" i="1"/>
  <c r="M5383" i="1"/>
  <c r="L5383" i="1"/>
  <c r="K5383" i="1"/>
  <c r="J5383" i="1"/>
  <c r="I5383" i="1"/>
  <c r="M5382" i="1"/>
  <c r="L5382" i="1"/>
  <c r="K5382" i="1"/>
  <c r="J5382" i="1"/>
  <c r="I5382" i="1"/>
  <c r="M5381" i="1"/>
  <c r="L5381" i="1"/>
  <c r="K5381" i="1"/>
  <c r="J5381" i="1"/>
  <c r="I5381" i="1"/>
  <c r="M5380" i="1"/>
  <c r="L5380" i="1"/>
  <c r="K5380" i="1"/>
  <c r="J5380" i="1"/>
  <c r="I5380" i="1"/>
  <c r="M5379" i="1"/>
  <c r="L5379" i="1"/>
  <c r="K5379" i="1"/>
  <c r="J5379" i="1"/>
  <c r="I5379" i="1"/>
  <c r="M5378" i="1"/>
  <c r="L5378" i="1"/>
  <c r="K5378" i="1"/>
  <c r="J5378" i="1"/>
  <c r="I5378" i="1"/>
  <c r="M5377" i="1"/>
  <c r="L5377" i="1"/>
  <c r="K5377" i="1"/>
  <c r="J5377" i="1"/>
  <c r="I5377" i="1"/>
  <c r="M5376" i="1"/>
  <c r="L5376" i="1"/>
  <c r="K5376" i="1"/>
  <c r="J5376" i="1"/>
  <c r="I5376" i="1"/>
  <c r="M5375" i="1"/>
  <c r="L5375" i="1"/>
  <c r="K5375" i="1"/>
  <c r="J5375" i="1"/>
  <c r="I5375" i="1"/>
  <c r="M5374" i="1"/>
  <c r="L5374" i="1"/>
  <c r="K5374" i="1"/>
  <c r="J5374" i="1"/>
  <c r="I5374" i="1"/>
  <c r="M5373" i="1"/>
  <c r="L5373" i="1"/>
  <c r="K5373" i="1"/>
  <c r="J5373" i="1"/>
  <c r="I5373" i="1"/>
  <c r="M5372" i="1"/>
  <c r="L5372" i="1"/>
  <c r="K5372" i="1"/>
  <c r="J5372" i="1"/>
  <c r="I5372" i="1"/>
  <c r="M5371" i="1"/>
  <c r="L5371" i="1"/>
  <c r="K5371" i="1"/>
  <c r="J5371" i="1"/>
  <c r="I5371" i="1"/>
  <c r="M5370" i="1"/>
  <c r="L5370" i="1"/>
  <c r="K5370" i="1"/>
  <c r="J5370" i="1"/>
  <c r="I5370" i="1"/>
  <c r="M5369" i="1"/>
  <c r="L5369" i="1"/>
  <c r="K5369" i="1"/>
  <c r="J5369" i="1"/>
  <c r="I5369" i="1"/>
  <c r="M5368" i="1"/>
  <c r="L5368" i="1"/>
  <c r="K5368" i="1"/>
  <c r="J5368" i="1"/>
  <c r="I5368" i="1"/>
  <c r="M5367" i="1"/>
  <c r="L5367" i="1"/>
  <c r="K5367" i="1"/>
  <c r="J5367" i="1"/>
  <c r="I5367" i="1"/>
  <c r="M5366" i="1"/>
  <c r="L5366" i="1"/>
  <c r="K5366" i="1"/>
  <c r="J5366" i="1"/>
  <c r="I5366" i="1"/>
  <c r="M5365" i="1"/>
  <c r="L5365" i="1"/>
  <c r="K5365" i="1"/>
  <c r="J5365" i="1"/>
  <c r="I5365" i="1"/>
  <c r="M5364" i="1"/>
  <c r="L5364" i="1"/>
  <c r="K5364" i="1"/>
  <c r="J5364" i="1"/>
  <c r="I5364" i="1"/>
  <c r="M5363" i="1"/>
  <c r="L5363" i="1"/>
  <c r="K5363" i="1"/>
  <c r="J5363" i="1"/>
  <c r="I5363" i="1"/>
  <c r="M5362" i="1"/>
  <c r="L5362" i="1"/>
  <c r="K5362" i="1"/>
  <c r="J5362" i="1"/>
  <c r="I5362" i="1"/>
  <c r="M5361" i="1"/>
  <c r="L5361" i="1"/>
  <c r="K5361" i="1"/>
  <c r="J5361" i="1"/>
  <c r="I5361" i="1"/>
  <c r="M5360" i="1"/>
  <c r="L5360" i="1"/>
  <c r="K5360" i="1"/>
  <c r="J5360" i="1"/>
  <c r="I5360" i="1"/>
  <c r="M5359" i="1"/>
  <c r="L5359" i="1"/>
  <c r="K5359" i="1"/>
  <c r="J5359" i="1"/>
  <c r="I5359" i="1"/>
  <c r="M5358" i="1"/>
  <c r="L5358" i="1"/>
  <c r="K5358" i="1"/>
  <c r="J5358" i="1"/>
  <c r="I5358" i="1"/>
  <c r="M5357" i="1"/>
  <c r="L5357" i="1"/>
  <c r="K5357" i="1"/>
  <c r="J5357" i="1"/>
  <c r="I5357" i="1"/>
  <c r="M5356" i="1"/>
  <c r="L5356" i="1"/>
  <c r="K5356" i="1"/>
  <c r="J5356" i="1"/>
  <c r="I5356" i="1"/>
  <c r="M5355" i="1"/>
  <c r="L5355" i="1"/>
  <c r="K5355" i="1"/>
  <c r="J5355" i="1"/>
  <c r="I5355" i="1"/>
  <c r="M5354" i="1"/>
  <c r="L5354" i="1"/>
  <c r="K5354" i="1"/>
  <c r="J5354" i="1"/>
  <c r="I5354" i="1"/>
  <c r="M5353" i="1"/>
  <c r="L5353" i="1"/>
  <c r="K5353" i="1"/>
  <c r="J5353" i="1"/>
  <c r="I5353" i="1"/>
  <c r="M5352" i="1"/>
  <c r="L5352" i="1"/>
  <c r="K5352" i="1"/>
  <c r="J5352" i="1"/>
  <c r="I5352" i="1"/>
  <c r="M5351" i="1"/>
  <c r="L5351" i="1"/>
  <c r="K5351" i="1"/>
  <c r="J5351" i="1"/>
  <c r="I5351" i="1"/>
  <c r="M5350" i="1"/>
  <c r="L5350" i="1"/>
  <c r="K5350" i="1"/>
  <c r="J5350" i="1"/>
  <c r="I5350" i="1"/>
  <c r="M5349" i="1"/>
  <c r="L5349" i="1"/>
  <c r="K5349" i="1"/>
  <c r="J5349" i="1"/>
  <c r="I5349" i="1"/>
  <c r="M5348" i="1"/>
  <c r="L5348" i="1"/>
  <c r="K5348" i="1"/>
  <c r="J5348" i="1"/>
  <c r="I5348" i="1"/>
  <c r="M5347" i="1"/>
  <c r="L5347" i="1"/>
  <c r="K5347" i="1"/>
  <c r="J5347" i="1"/>
  <c r="I5347" i="1"/>
  <c r="M5346" i="1"/>
  <c r="L5346" i="1"/>
  <c r="K5346" i="1"/>
  <c r="J5346" i="1"/>
  <c r="I5346" i="1"/>
  <c r="M5345" i="1"/>
  <c r="L5345" i="1"/>
  <c r="K5345" i="1"/>
  <c r="J5345" i="1"/>
  <c r="I5345" i="1"/>
  <c r="M5344" i="1"/>
  <c r="L5344" i="1"/>
  <c r="K5344" i="1"/>
  <c r="J5344" i="1"/>
  <c r="I5344" i="1"/>
  <c r="M5343" i="1"/>
  <c r="L5343" i="1"/>
  <c r="K5343" i="1"/>
  <c r="J5343" i="1"/>
  <c r="I5343" i="1"/>
  <c r="M5342" i="1"/>
  <c r="L5342" i="1"/>
  <c r="K5342" i="1"/>
  <c r="J5342" i="1"/>
  <c r="I5342" i="1"/>
  <c r="M5341" i="1"/>
  <c r="L5341" i="1"/>
  <c r="K5341" i="1"/>
  <c r="J5341" i="1"/>
  <c r="I5341" i="1"/>
  <c r="M5340" i="1"/>
  <c r="L5340" i="1"/>
  <c r="K5340" i="1"/>
  <c r="J5340" i="1"/>
  <c r="I5340" i="1"/>
  <c r="M5339" i="1"/>
  <c r="L5339" i="1"/>
  <c r="K5339" i="1"/>
  <c r="J5339" i="1"/>
  <c r="I5339" i="1"/>
  <c r="M5338" i="1"/>
  <c r="L5338" i="1"/>
  <c r="K5338" i="1"/>
  <c r="J5338" i="1"/>
  <c r="I5338" i="1"/>
  <c r="M5337" i="1"/>
  <c r="L5337" i="1"/>
  <c r="K5337" i="1"/>
  <c r="J5337" i="1"/>
  <c r="I5337" i="1"/>
  <c r="M5336" i="1"/>
  <c r="L5336" i="1"/>
  <c r="K5336" i="1"/>
  <c r="J5336" i="1"/>
  <c r="I5336" i="1"/>
  <c r="M5335" i="1"/>
  <c r="L5335" i="1"/>
  <c r="K5335" i="1"/>
  <c r="J5335" i="1"/>
  <c r="I5335" i="1"/>
  <c r="N5334" i="1"/>
  <c r="M5334" i="1"/>
  <c r="L5334" i="1"/>
  <c r="K5334" i="1"/>
  <c r="J5334" i="1"/>
  <c r="I5334" i="1"/>
  <c r="M5333" i="1"/>
  <c r="L5333" i="1"/>
  <c r="K5333" i="1"/>
  <c r="J5333" i="1"/>
  <c r="I5333" i="1"/>
  <c r="M5332" i="1"/>
  <c r="L5332" i="1"/>
  <c r="K5332" i="1"/>
  <c r="J5332" i="1"/>
  <c r="I5332" i="1"/>
  <c r="M5331" i="1"/>
  <c r="L5331" i="1"/>
  <c r="K5331" i="1"/>
  <c r="J5331" i="1"/>
  <c r="I5331" i="1"/>
  <c r="M5330" i="1"/>
  <c r="L5330" i="1"/>
  <c r="K5330" i="1"/>
  <c r="J5330" i="1"/>
  <c r="I5330" i="1"/>
  <c r="M5329" i="1"/>
  <c r="L5329" i="1"/>
  <c r="K5329" i="1"/>
  <c r="J5329" i="1"/>
  <c r="I5329" i="1"/>
  <c r="M5328" i="1"/>
  <c r="L5328" i="1"/>
  <c r="K5328" i="1"/>
  <c r="J5328" i="1"/>
  <c r="I5328" i="1"/>
  <c r="N5327" i="1"/>
  <c r="M5327" i="1"/>
  <c r="L5327" i="1"/>
  <c r="K5327" i="1"/>
  <c r="J5327" i="1"/>
  <c r="I5327" i="1"/>
  <c r="M5326" i="1"/>
  <c r="L5326" i="1"/>
  <c r="K5326" i="1"/>
  <c r="J5326" i="1"/>
  <c r="I5326" i="1"/>
  <c r="M5325" i="1"/>
  <c r="L5325" i="1"/>
  <c r="K5325" i="1"/>
  <c r="J5325" i="1"/>
  <c r="I5325" i="1"/>
  <c r="M5324" i="1"/>
  <c r="L5324" i="1"/>
  <c r="K5324" i="1"/>
  <c r="J5324" i="1"/>
  <c r="I5324" i="1"/>
  <c r="M5323" i="1"/>
  <c r="L5323" i="1"/>
  <c r="K5323" i="1"/>
  <c r="J5323" i="1"/>
  <c r="I5323" i="1"/>
  <c r="M5322" i="1"/>
  <c r="L5322" i="1"/>
  <c r="K5322" i="1"/>
  <c r="J5322" i="1"/>
  <c r="I5322" i="1"/>
  <c r="M5321" i="1"/>
  <c r="L5321" i="1"/>
  <c r="K5321" i="1"/>
  <c r="J5321" i="1"/>
  <c r="I5321" i="1"/>
  <c r="M5320" i="1"/>
  <c r="L5320" i="1"/>
  <c r="K5320" i="1"/>
  <c r="J5320" i="1"/>
  <c r="I5320" i="1"/>
  <c r="M5319" i="1"/>
  <c r="L5319" i="1"/>
  <c r="K5319" i="1"/>
  <c r="J5319" i="1"/>
  <c r="I5319" i="1"/>
  <c r="M5318" i="1"/>
  <c r="L5318" i="1"/>
  <c r="K5318" i="1"/>
  <c r="J5318" i="1"/>
  <c r="I5318" i="1"/>
  <c r="M5317" i="1"/>
  <c r="L5317" i="1"/>
  <c r="K5317" i="1"/>
  <c r="J5317" i="1"/>
  <c r="I5317" i="1"/>
  <c r="M5316" i="1"/>
  <c r="L5316" i="1"/>
  <c r="K5316" i="1"/>
  <c r="J5316" i="1"/>
  <c r="I5316" i="1"/>
  <c r="M5315" i="1"/>
  <c r="L5315" i="1"/>
  <c r="K5315" i="1"/>
  <c r="J5315" i="1"/>
  <c r="I5315" i="1"/>
  <c r="M5314" i="1"/>
  <c r="L5314" i="1"/>
  <c r="K5314" i="1"/>
  <c r="J5314" i="1"/>
  <c r="I5314" i="1"/>
  <c r="M5313" i="1"/>
  <c r="L5313" i="1"/>
  <c r="K5313" i="1"/>
  <c r="J5313" i="1"/>
  <c r="I5313" i="1"/>
  <c r="M5312" i="1"/>
  <c r="L5312" i="1"/>
  <c r="K5312" i="1"/>
  <c r="J5312" i="1"/>
  <c r="I5312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N5306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N5301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M5295" i="1"/>
  <c r="L5295" i="1"/>
  <c r="K5295" i="1"/>
  <c r="J5295" i="1"/>
  <c r="I5295" i="1"/>
  <c r="M5294" i="1"/>
  <c r="L5294" i="1"/>
  <c r="K5294" i="1"/>
  <c r="J5294" i="1"/>
  <c r="I5294" i="1"/>
  <c r="M5293" i="1"/>
  <c r="L5293" i="1"/>
  <c r="K5293" i="1"/>
  <c r="J5293" i="1"/>
  <c r="I5293" i="1"/>
  <c r="N5292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M5287" i="1"/>
  <c r="L5287" i="1"/>
  <c r="K5287" i="1"/>
  <c r="J5287" i="1"/>
  <c r="I5287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M5281" i="1"/>
  <c r="L5281" i="1"/>
  <c r="K5281" i="1"/>
  <c r="J5281" i="1"/>
  <c r="I5281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N5269" i="1"/>
  <c r="M5269" i="1"/>
  <c r="L5269" i="1"/>
  <c r="K5269" i="1"/>
  <c r="J5269" i="1"/>
  <c r="I5269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N5263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M5256" i="1"/>
  <c r="L5256" i="1"/>
  <c r="K5256" i="1"/>
  <c r="J5256" i="1"/>
  <c r="I5256" i="1"/>
  <c r="N5255" i="1"/>
  <c r="M5255" i="1"/>
  <c r="L5255" i="1"/>
  <c r="K5255" i="1"/>
  <c r="J5255" i="1"/>
  <c r="I5255" i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N5246" i="1"/>
  <c r="M5246" i="1"/>
  <c r="L5246" i="1"/>
  <c r="K5246" i="1"/>
  <c r="J5246" i="1"/>
  <c r="I5246" i="1"/>
  <c r="N5245" i="1"/>
  <c r="M5245" i="1"/>
  <c r="L5245" i="1"/>
  <c r="K5245" i="1"/>
  <c r="J5245" i="1"/>
  <c r="I5245" i="1"/>
  <c r="M5244" i="1"/>
  <c r="L5244" i="1"/>
  <c r="K5244" i="1"/>
  <c r="J5244" i="1"/>
  <c r="I5244" i="1"/>
  <c r="M5243" i="1"/>
  <c r="L5243" i="1"/>
  <c r="K5243" i="1"/>
  <c r="J5243" i="1"/>
  <c r="I5243" i="1"/>
  <c r="M5242" i="1"/>
  <c r="L5242" i="1"/>
  <c r="K5242" i="1"/>
  <c r="J5242" i="1"/>
  <c r="I5242" i="1"/>
  <c r="M5241" i="1"/>
  <c r="L5241" i="1"/>
  <c r="K5241" i="1"/>
  <c r="J5241" i="1"/>
  <c r="I5241" i="1"/>
  <c r="M5240" i="1"/>
  <c r="L5240" i="1"/>
  <c r="K5240" i="1"/>
  <c r="J5240" i="1"/>
  <c r="I5240" i="1"/>
  <c r="M5239" i="1"/>
  <c r="L5239" i="1"/>
  <c r="K5239" i="1"/>
  <c r="J5239" i="1"/>
  <c r="I5239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N5233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N5195" i="1"/>
  <c r="M5195" i="1"/>
  <c r="L5195" i="1"/>
  <c r="K5195" i="1"/>
  <c r="J5195" i="1"/>
  <c r="I5195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N5187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M5182" i="1"/>
  <c r="L5182" i="1"/>
  <c r="K5182" i="1"/>
  <c r="J5182" i="1"/>
  <c r="I5182" i="1"/>
  <c r="N5181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M5170" i="1"/>
  <c r="L5170" i="1"/>
  <c r="K5170" i="1"/>
  <c r="J5170" i="1"/>
  <c r="I5170" i="1"/>
  <c r="N5169" i="1"/>
  <c r="M5169" i="1"/>
  <c r="L5169" i="1"/>
  <c r="K5169" i="1"/>
  <c r="J5169" i="1"/>
  <c r="I5169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M5157" i="1"/>
  <c r="L5157" i="1"/>
  <c r="K5157" i="1"/>
  <c r="J5157" i="1"/>
  <c r="I5157" i="1"/>
  <c r="N5156" i="1"/>
  <c r="M5156" i="1"/>
  <c r="L5156" i="1"/>
  <c r="K5156" i="1"/>
  <c r="J5156" i="1"/>
  <c r="I5156" i="1"/>
  <c r="M5155" i="1"/>
  <c r="L5155" i="1"/>
  <c r="K5155" i="1"/>
  <c r="J5155" i="1"/>
  <c r="I5155" i="1"/>
  <c r="N5154" i="1"/>
  <c r="N5155" i="1" s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N5151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M5145" i="1"/>
  <c r="L5145" i="1"/>
  <c r="K5145" i="1"/>
  <c r="J5145" i="1"/>
  <c r="I5145" i="1"/>
  <c r="M5144" i="1"/>
  <c r="L5144" i="1"/>
  <c r="K5144" i="1"/>
  <c r="J5144" i="1"/>
  <c r="I5144" i="1"/>
  <c r="N5143" i="1"/>
  <c r="M5143" i="1"/>
  <c r="L5143" i="1"/>
  <c r="K5143" i="1"/>
  <c r="J5143" i="1"/>
  <c r="I5143" i="1"/>
  <c r="M5142" i="1"/>
  <c r="L5142" i="1"/>
  <c r="K5142" i="1"/>
  <c r="J5142" i="1"/>
  <c r="I5142" i="1"/>
  <c r="N5141" i="1"/>
  <c r="M5141" i="1"/>
  <c r="L5141" i="1"/>
  <c r="K5141" i="1"/>
  <c r="J5141" i="1"/>
  <c r="I5141" i="1"/>
  <c r="M5140" i="1"/>
  <c r="L5140" i="1"/>
  <c r="K5140" i="1"/>
  <c r="J5140" i="1"/>
  <c r="I5140" i="1"/>
  <c r="M5139" i="1"/>
  <c r="L5139" i="1"/>
  <c r="K5139" i="1"/>
  <c r="J5139" i="1"/>
  <c r="I5139" i="1"/>
  <c r="N5138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N5112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N5094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M5089" i="1"/>
  <c r="L5089" i="1"/>
  <c r="K5089" i="1"/>
  <c r="J5089" i="1"/>
  <c r="I5089" i="1"/>
  <c r="M5088" i="1"/>
  <c r="L5088" i="1"/>
  <c r="K5088" i="1"/>
  <c r="J5088" i="1"/>
  <c r="I5088" i="1"/>
  <c r="M5087" i="1"/>
  <c r="L5087" i="1"/>
  <c r="K5087" i="1"/>
  <c r="J5087" i="1"/>
  <c r="I5087" i="1"/>
  <c r="N5086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N5080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N5068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M5057" i="1"/>
  <c r="L5057" i="1"/>
  <c r="K5057" i="1"/>
  <c r="J5057" i="1"/>
  <c r="I5057" i="1"/>
  <c r="N5056" i="1"/>
  <c r="M5056" i="1"/>
  <c r="L5056" i="1"/>
  <c r="K5056" i="1"/>
  <c r="J5056" i="1"/>
  <c r="I5056" i="1"/>
  <c r="M5055" i="1"/>
  <c r="L5055" i="1"/>
  <c r="K5055" i="1"/>
  <c r="J5055" i="1"/>
  <c r="I5055" i="1"/>
  <c r="N5054" i="1"/>
  <c r="N5055" i="1" s="1"/>
  <c r="M5054" i="1"/>
  <c r="L5054" i="1"/>
  <c r="K5054" i="1"/>
  <c r="J5054" i="1"/>
  <c r="I5054" i="1"/>
  <c r="M5053" i="1"/>
  <c r="L5053" i="1"/>
  <c r="K5053" i="1"/>
  <c r="J5053" i="1"/>
  <c r="I5053" i="1"/>
  <c r="M5052" i="1"/>
  <c r="L5052" i="1"/>
  <c r="K5052" i="1"/>
  <c r="J5052" i="1"/>
  <c r="I5052" i="1"/>
  <c r="N5051" i="1"/>
  <c r="M5051" i="1"/>
  <c r="L5051" i="1"/>
  <c r="K5051" i="1"/>
  <c r="J5051" i="1"/>
  <c r="I5051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M5044" i="1"/>
  <c r="L5044" i="1"/>
  <c r="K5044" i="1"/>
  <c r="J5044" i="1"/>
  <c r="I5044" i="1"/>
  <c r="N5043" i="1"/>
  <c r="M5043" i="1"/>
  <c r="L5043" i="1"/>
  <c r="K5043" i="1"/>
  <c r="J5043" i="1"/>
  <c r="I5043" i="1"/>
  <c r="M5042" i="1"/>
  <c r="L5042" i="1"/>
  <c r="K5042" i="1"/>
  <c r="J5042" i="1"/>
  <c r="I5042" i="1"/>
  <c r="N5041" i="1"/>
  <c r="M5041" i="1"/>
  <c r="L5041" i="1"/>
  <c r="K5041" i="1"/>
  <c r="J5041" i="1"/>
  <c r="I5041" i="1"/>
  <c r="M5040" i="1"/>
  <c r="L5040" i="1"/>
  <c r="K5040" i="1"/>
  <c r="J5040" i="1"/>
  <c r="I5040" i="1"/>
  <c r="M5039" i="1"/>
  <c r="L5039" i="1"/>
  <c r="K5039" i="1"/>
  <c r="J5039" i="1"/>
  <c r="I5039" i="1"/>
  <c r="N5038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N5012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N4994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M4988" i="1"/>
  <c r="L4988" i="1"/>
  <c r="K4988" i="1"/>
  <c r="J4988" i="1"/>
  <c r="I4988" i="1"/>
  <c r="N4987" i="1"/>
  <c r="M4987" i="1"/>
  <c r="L4987" i="1"/>
  <c r="K4987" i="1"/>
  <c r="J4987" i="1"/>
  <c r="I4987" i="1"/>
  <c r="M4986" i="1"/>
  <c r="L4986" i="1"/>
  <c r="K4986" i="1"/>
  <c r="J4986" i="1"/>
  <c r="I4986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N4981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N4969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N4957" i="1"/>
  <c r="M4957" i="1"/>
  <c r="L4957" i="1"/>
  <c r="K4957" i="1"/>
  <c r="J4957" i="1"/>
  <c r="I4957" i="1"/>
  <c r="M4956" i="1"/>
  <c r="L4956" i="1"/>
  <c r="K4956" i="1"/>
  <c r="J4956" i="1"/>
  <c r="I4956" i="1"/>
  <c r="N4955" i="1"/>
  <c r="N4956" i="1" s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N4952" i="1"/>
  <c r="M4952" i="1"/>
  <c r="L4952" i="1"/>
  <c r="K4952" i="1"/>
  <c r="J4952" i="1"/>
  <c r="I4952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N4944" i="1"/>
  <c r="M4944" i="1"/>
  <c r="L4944" i="1"/>
  <c r="K4944" i="1"/>
  <c r="J4944" i="1"/>
  <c r="I4944" i="1"/>
  <c r="M4943" i="1"/>
  <c r="L4943" i="1"/>
  <c r="K4943" i="1"/>
  <c r="J4943" i="1"/>
  <c r="I4943" i="1"/>
  <c r="N4942" i="1"/>
  <c r="M4942" i="1"/>
  <c r="L4942" i="1"/>
  <c r="K4942" i="1"/>
  <c r="J4942" i="1"/>
  <c r="I4942" i="1"/>
  <c r="M4941" i="1"/>
  <c r="L4941" i="1"/>
  <c r="K4941" i="1"/>
  <c r="J4941" i="1"/>
  <c r="I4941" i="1"/>
  <c r="M4940" i="1"/>
  <c r="L4940" i="1"/>
  <c r="K4940" i="1"/>
  <c r="J4940" i="1"/>
  <c r="I4940" i="1"/>
  <c r="N4939" i="1"/>
  <c r="M4939" i="1"/>
  <c r="L4939" i="1"/>
  <c r="K4939" i="1"/>
  <c r="J4939" i="1"/>
  <c r="I4939" i="1"/>
  <c r="M4938" i="1"/>
  <c r="L4938" i="1"/>
  <c r="K4938" i="1"/>
  <c r="J4938" i="1"/>
  <c r="I4938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N4913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N4896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N4889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N4883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N4871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N4860" i="1"/>
  <c r="M4860" i="1"/>
  <c r="L4860" i="1"/>
  <c r="K4860" i="1"/>
  <c r="J4860" i="1"/>
  <c r="I4860" i="1"/>
  <c r="M4859" i="1"/>
  <c r="L4859" i="1"/>
  <c r="K4859" i="1"/>
  <c r="J4859" i="1"/>
  <c r="I4859" i="1"/>
  <c r="N4858" i="1"/>
  <c r="N4859" i="1" s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N4855" i="1"/>
  <c r="M4855" i="1"/>
  <c r="L4855" i="1"/>
  <c r="K4855" i="1"/>
  <c r="J4855" i="1"/>
  <c r="I4855" i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N4847" i="1"/>
  <c r="M4847" i="1"/>
  <c r="L4847" i="1"/>
  <c r="K4847" i="1"/>
  <c r="J4847" i="1"/>
  <c r="I4847" i="1"/>
  <c r="M4846" i="1"/>
  <c r="L4846" i="1"/>
  <c r="K4846" i="1"/>
  <c r="J4846" i="1"/>
  <c r="I4846" i="1"/>
  <c r="N4845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N4842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N4823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N4807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N4795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N4784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N4777" i="1"/>
  <c r="M4777" i="1"/>
  <c r="L4777" i="1"/>
  <c r="K4777" i="1"/>
  <c r="J4777" i="1"/>
  <c r="I4777" i="1"/>
  <c r="M4776" i="1"/>
  <c r="L4776" i="1"/>
  <c r="K4776" i="1"/>
  <c r="J4776" i="1"/>
  <c r="I4776" i="1"/>
  <c r="N4775" i="1"/>
  <c r="N4776" i="1" s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N4772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N4762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N4759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N4741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N4722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N4710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N4699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N4692" i="1"/>
  <c r="M4692" i="1"/>
  <c r="L4692" i="1"/>
  <c r="K4692" i="1"/>
  <c r="J4692" i="1"/>
  <c r="I4692" i="1"/>
  <c r="M4691" i="1"/>
  <c r="L4691" i="1"/>
  <c r="K4691" i="1"/>
  <c r="J4691" i="1"/>
  <c r="I4691" i="1"/>
  <c r="N4690" i="1"/>
  <c r="N4691" i="1" s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N4687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N4677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N4674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N4652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N4634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N4604" i="1"/>
  <c r="M4604" i="1"/>
  <c r="L4604" i="1"/>
  <c r="K4604" i="1"/>
  <c r="J4604" i="1"/>
  <c r="I4604" i="1"/>
  <c r="M4603" i="1"/>
  <c r="L4603" i="1"/>
  <c r="K4603" i="1"/>
  <c r="J4603" i="1"/>
  <c r="I4603" i="1"/>
  <c r="N4602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N4590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N4587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N4565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N4539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W4512" i="1"/>
  <c r="M4512" i="1"/>
  <c r="L4512" i="1"/>
  <c r="K4512" i="1"/>
  <c r="J4512" i="1"/>
  <c r="I4512" i="1"/>
  <c r="M4511" i="1"/>
  <c r="L4511" i="1"/>
  <c r="K4511" i="1"/>
  <c r="J4511" i="1"/>
  <c r="I4511" i="1"/>
  <c r="N4510" i="1"/>
  <c r="M4510" i="1"/>
  <c r="L4510" i="1"/>
  <c r="K4510" i="1"/>
  <c r="J4510" i="1"/>
  <c r="I4510" i="1"/>
  <c r="M4509" i="1"/>
  <c r="L4509" i="1"/>
  <c r="K4509" i="1"/>
  <c r="J4509" i="1"/>
  <c r="I4509" i="1"/>
  <c r="N4508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N4471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N4446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W4418" i="1"/>
  <c r="M4418" i="1"/>
  <c r="L4418" i="1"/>
  <c r="K4418" i="1"/>
  <c r="J4418" i="1"/>
  <c r="I4418" i="1"/>
  <c r="M4417" i="1"/>
  <c r="L4417" i="1"/>
  <c r="K4417" i="1"/>
  <c r="J4417" i="1"/>
  <c r="I4417" i="1"/>
  <c r="N4416" i="1"/>
  <c r="M4416" i="1"/>
  <c r="L4416" i="1"/>
  <c r="K4416" i="1"/>
  <c r="J4416" i="1"/>
  <c r="I4416" i="1"/>
  <c r="M4415" i="1"/>
  <c r="L4415" i="1"/>
  <c r="K4415" i="1"/>
  <c r="J4415" i="1"/>
  <c r="I4415" i="1"/>
  <c r="N4414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N4376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N4351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W4323" i="1"/>
  <c r="M4323" i="1"/>
  <c r="L4323" i="1"/>
  <c r="K4323" i="1"/>
  <c r="J4323" i="1"/>
  <c r="I4323" i="1"/>
  <c r="M4322" i="1"/>
  <c r="L4322" i="1"/>
  <c r="K4322" i="1"/>
  <c r="J4322" i="1"/>
  <c r="I4322" i="1"/>
  <c r="N4321" i="1"/>
  <c r="M4321" i="1"/>
  <c r="L4321" i="1"/>
  <c r="K4321" i="1"/>
  <c r="J4321" i="1"/>
  <c r="I4321" i="1"/>
  <c r="M4320" i="1"/>
  <c r="L4320" i="1"/>
  <c r="K4320" i="1"/>
  <c r="J4320" i="1"/>
  <c r="I4320" i="1"/>
  <c r="N4319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W4230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W4138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W4128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W4037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W4027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W3938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W3928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W3839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W3829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W3743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W3733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W3640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W3629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W3617" i="1"/>
  <c r="M3617" i="1"/>
  <c r="L3617" i="1"/>
  <c r="K3617" i="1"/>
  <c r="J3617" i="1"/>
  <c r="I3617" i="1"/>
  <c r="W3616" i="1"/>
  <c r="M3616" i="1"/>
  <c r="L3616" i="1"/>
  <c r="K3616" i="1"/>
  <c r="J3616" i="1"/>
  <c r="I3616" i="1"/>
  <c r="W3615" i="1"/>
  <c r="M3615" i="1"/>
  <c r="L3615" i="1"/>
  <c r="K3615" i="1"/>
  <c r="J3615" i="1"/>
  <c r="I3615" i="1"/>
  <c r="W3614" i="1"/>
  <c r="Z3614" i="1" s="1"/>
  <c r="M3614" i="1"/>
  <c r="L3614" i="1"/>
  <c r="K3614" i="1"/>
  <c r="J3614" i="1"/>
  <c r="I3614" i="1"/>
  <c r="W3613" i="1"/>
  <c r="M3613" i="1"/>
  <c r="L3613" i="1"/>
  <c r="K3613" i="1"/>
  <c r="J3613" i="1"/>
  <c r="I3613" i="1"/>
  <c r="W3612" i="1"/>
  <c r="M3612" i="1"/>
  <c r="L3612" i="1"/>
  <c r="K3612" i="1"/>
  <c r="J3612" i="1"/>
  <c r="I3612" i="1"/>
  <c r="W3611" i="1"/>
  <c r="M3611" i="1"/>
  <c r="L3611" i="1"/>
  <c r="K3611" i="1"/>
  <c r="J3611" i="1"/>
  <c r="I3611" i="1"/>
  <c r="W3610" i="1"/>
  <c r="M3610" i="1"/>
  <c r="L3610" i="1"/>
  <c r="K3610" i="1"/>
  <c r="J3610" i="1"/>
  <c r="I3610" i="1"/>
  <c r="W3609" i="1"/>
  <c r="M3609" i="1"/>
  <c r="L3609" i="1"/>
  <c r="K3609" i="1"/>
  <c r="J3609" i="1"/>
  <c r="I3609" i="1"/>
  <c r="W3608" i="1"/>
  <c r="M3608" i="1"/>
  <c r="L3608" i="1"/>
  <c r="K3608" i="1"/>
  <c r="J3608" i="1"/>
  <c r="I3608" i="1"/>
  <c r="W3607" i="1"/>
  <c r="M3607" i="1"/>
  <c r="L3607" i="1"/>
  <c r="K3607" i="1"/>
  <c r="J3607" i="1"/>
  <c r="I3607" i="1"/>
  <c r="W3606" i="1"/>
  <c r="M3606" i="1"/>
  <c r="L3606" i="1"/>
  <c r="K3606" i="1"/>
  <c r="J3606" i="1"/>
  <c r="I3606" i="1"/>
  <c r="W3605" i="1"/>
  <c r="M3605" i="1"/>
  <c r="L3605" i="1"/>
  <c r="K3605" i="1"/>
  <c r="J3605" i="1"/>
  <c r="I3605" i="1"/>
  <c r="W3604" i="1"/>
  <c r="M3604" i="1"/>
  <c r="L3604" i="1"/>
  <c r="K3604" i="1"/>
  <c r="J3604" i="1"/>
  <c r="I3604" i="1"/>
  <c r="W3603" i="1"/>
  <c r="M3603" i="1"/>
  <c r="L3603" i="1"/>
  <c r="K3603" i="1"/>
  <c r="J3603" i="1"/>
  <c r="I3603" i="1"/>
  <c r="W3602" i="1"/>
  <c r="M3602" i="1"/>
  <c r="L3602" i="1"/>
  <c r="K3602" i="1"/>
  <c r="J3602" i="1"/>
  <c r="I3602" i="1"/>
  <c r="W3601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W3597" i="1"/>
  <c r="M3597" i="1"/>
  <c r="L3597" i="1"/>
  <c r="K3597" i="1"/>
  <c r="J3597" i="1"/>
  <c r="I3597" i="1"/>
  <c r="W3596" i="1"/>
  <c r="M3596" i="1"/>
  <c r="L3596" i="1"/>
  <c r="K3596" i="1"/>
  <c r="J3596" i="1"/>
  <c r="I3596" i="1"/>
  <c r="W3595" i="1"/>
  <c r="M3595" i="1"/>
  <c r="L3595" i="1"/>
  <c r="K3595" i="1"/>
  <c r="J3595" i="1"/>
  <c r="I3595" i="1"/>
  <c r="W3594" i="1"/>
  <c r="M3594" i="1"/>
  <c r="L3594" i="1"/>
  <c r="K3594" i="1"/>
  <c r="J3594" i="1"/>
  <c r="I3594" i="1"/>
  <c r="W3593" i="1"/>
  <c r="M3593" i="1"/>
  <c r="L3593" i="1"/>
  <c r="K3593" i="1"/>
  <c r="J3593" i="1"/>
  <c r="I3593" i="1"/>
  <c r="W3592" i="1"/>
  <c r="M3592" i="1"/>
  <c r="L3592" i="1"/>
  <c r="K3592" i="1"/>
  <c r="J3592" i="1"/>
  <c r="I3592" i="1"/>
  <c r="W3591" i="1"/>
  <c r="M3591" i="1"/>
  <c r="L3591" i="1"/>
  <c r="K3591" i="1"/>
  <c r="J3591" i="1"/>
  <c r="I3591" i="1"/>
  <c r="W3590" i="1"/>
  <c r="M3590" i="1"/>
  <c r="L3590" i="1"/>
  <c r="K3590" i="1"/>
  <c r="J3590" i="1"/>
  <c r="I3590" i="1"/>
  <c r="W3589" i="1"/>
  <c r="M3589" i="1"/>
  <c r="L3589" i="1"/>
  <c r="K3589" i="1"/>
  <c r="J3589" i="1"/>
  <c r="I3589" i="1"/>
  <c r="W3588" i="1"/>
  <c r="M3588" i="1"/>
  <c r="L3588" i="1"/>
  <c r="K3588" i="1"/>
  <c r="J3588" i="1"/>
  <c r="I3588" i="1"/>
  <c r="W3587" i="1"/>
  <c r="M3587" i="1"/>
  <c r="L3587" i="1"/>
  <c r="K3587" i="1"/>
  <c r="J3587" i="1"/>
  <c r="I3587" i="1"/>
  <c r="W3586" i="1"/>
  <c r="M3586" i="1"/>
  <c r="L3586" i="1"/>
  <c r="K3586" i="1"/>
  <c r="J3586" i="1"/>
  <c r="I3586" i="1"/>
  <c r="W3585" i="1"/>
  <c r="M3585" i="1"/>
  <c r="L3585" i="1"/>
  <c r="K3585" i="1"/>
  <c r="J3585" i="1"/>
  <c r="I3585" i="1"/>
  <c r="W3584" i="1"/>
  <c r="M3584" i="1"/>
  <c r="L3584" i="1"/>
  <c r="K3584" i="1"/>
  <c r="J3584" i="1"/>
  <c r="I3584" i="1"/>
  <c r="M3583" i="1"/>
  <c r="L3583" i="1"/>
  <c r="K3583" i="1"/>
  <c r="J3583" i="1"/>
  <c r="I3583" i="1"/>
  <c r="W3582" i="1"/>
  <c r="M3582" i="1"/>
  <c r="L3582" i="1"/>
  <c r="K3582" i="1"/>
  <c r="J3582" i="1"/>
  <c r="I3582" i="1"/>
  <c r="W3581" i="1"/>
  <c r="M3581" i="1"/>
  <c r="L3581" i="1"/>
  <c r="K3581" i="1"/>
  <c r="J3581" i="1"/>
  <c r="I3581" i="1"/>
  <c r="W3580" i="1"/>
  <c r="M3580" i="1"/>
  <c r="L3580" i="1"/>
  <c r="K3580" i="1"/>
  <c r="J3580" i="1"/>
  <c r="I3580" i="1"/>
  <c r="M3579" i="1"/>
  <c r="L3579" i="1"/>
  <c r="K3579" i="1"/>
  <c r="J3579" i="1"/>
  <c r="I3579" i="1"/>
  <c r="W3578" i="1"/>
  <c r="M3578" i="1"/>
  <c r="L3578" i="1"/>
  <c r="K3578" i="1"/>
  <c r="J3578" i="1"/>
  <c r="I3578" i="1"/>
  <c r="W3577" i="1"/>
  <c r="M3577" i="1"/>
  <c r="L3577" i="1"/>
  <c r="K3577" i="1"/>
  <c r="J3577" i="1"/>
  <c r="I3577" i="1"/>
  <c r="W3576" i="1"/>
  <c r="M3576" i="1"/>
  <c r="L3576" i="1"/>
  <c r="K3576" i="1"/>
  <c r="J3576" i="1"/>
  <c r="I3576" i="1"/>
  <c r="M3575" i="1"/>
  <c r="L3575" i="1"/>
  <c r="K3575" i="1"/>
  <c r="J3575" i="1"/>
  <c r="I3575" i="1"/>
  <c r="W3574" i="1"/>
  <c r="M3574" i="1"/>
  <c r="L3574" i="1"/>
  <c r="K3574" i="1"/>
  <c r="J3574" i="1"/>
  <c r="I3574" i="1"/>
  <c r="W3573" i="1"/>
  <c r="M3573" i="1"/>
  <c r="L3573" i="1"/>
  <c r="K3573" i="1"/>
  <c r="J3573" i="1"/>
  <c r="I3573" i="1"/>
  <c r="M3572" i="1"/>
  <c r="L3572" i="1"/>
  <c r="K3572" i="1"/>
  <c r="J3572" i="1"/>
  <c r="I3572" i="1"/>
  <c r="W3571" i="1"/>
  <c r="M3571" i="1"/>
  <c r="L3571" i="1"/>
  <c r="K3571" i="1"/>
  <c r="J3571" i="1"/>
  <c r="I3571" i="1"/>
  <c r="W3570" i="1"/>
  <c r="M3570" i="1"/>
  <c r="L3570" i="1"/>
  <c r="K3570" i="1"/>
  <c r="J3570" i="1"/>
  <c r="I3570" i="1"/>
  <c r="W3569" i="1"/>
  <c r="M3569" i="1"/>
  <c r="L3569" i="1"/>
  <c r="K3569" i="1"/>
  <c r="J3569" i="1"/>
  <c r="I3569" i="1"/>
  <c r="W3568" i="1"/>
  <c r="M3568" i="1"/>
  <c r="L3568" i="1"/>
  <c r="K3568" i="1"/>
  <c r="J3568" i="1"/>
  <c r="I3568" i="1"/>
  <c r="W3567" i="1"/>
  <c r="M3567" i="1"/>
  <c r="L3567" i="1"/>
  <c r="K3567" i="1"/>
  <c r="J3567" i="1"/>
  <c r="I3567" i="1"/>
  <c r="M3566" i="1"/>
  <c r="L3566" i="1"/>
  <c r="K3566" i="1"/>
  <c r="J3566" i="1"/>
  <c r="I3566" i="1"/>
  <c r="W3565" i="1"/>
  <c r="M3565" i="1"/>
  <c r="L3565" i="1"/>
  <c r="K3565" i="1"/>
  <c r="J3565" i="1"/>
  <c r="I3565" i="1"/>
  <c r="W3564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W3561" i="1"/>
  <c r="M3561" i="1"/>
  <c r="L3561" i="1"/>
  <c r="K3561" i="1"/>
  <c r="J3561" i="1"/>
  <c r="I3561" i="1"/>
  <c r="W3560" i="1"/>
  <c r="M3560" i="1"/>
  <c r="L3560" i="1"/>
  <c r="K3560" i="1"/>
  <c r="J3560" i="1"/>
  <c r="I3560" i="1"/>
  <c r="W3559" i="1"/>
  <c r="M3559" i="1"/>
  <c r="L3559" i="1"/>
  <c r="K3559" i="1"/>
  <c r="J3559" i="1"/>
  <c r="I3559" i="1"/>
  <c r="W3558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M3553" i="1"/>
  <c r="L3553" i="1"/>
  <c r="K3553" i="1"/>
  <c r="J3553" i="1"/>
  <c r="I3553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W3549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W3535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W3523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W3511" i="1"/>
  <c r="M3511" i="1"/>
  <c r="L3511" i="1"/>
  <c r="K3511" i="1"/>
  <c r="J3511" i="1"/>
  <c r="I3511" i="1"/>
  <c r="W3510" i="1"/>
  <c r="M3510" i="1"/>
  <c r="L3510" i="1"/>
  <c r="K3510" i="1"/>
  <c r="J3510" i="1"/>
  <c r="I3510" i="1"/>
  <c r="W3509" i="1"/>
  <c r="M3509" i="1"/>
  <c r="L3509" i="1"/>
  <c r="K3509" i="1"/>
  <c r="J3509" i="1"/>
  <c r="I3509" i="1"/>
  <c r="W3508" i="1"/>
  <c r="Z3508" i="1" s="1"/>
  <c r="M3508" i="1"/>
  <c r="L3508" i="1"/>
  <c r="K3508" i="1"/>
  <c r="J3508" i="1"/>
  <c r="I3508" i="1"/>
  <c r="W3507" i="1"/>
  <c r="M3507" i="1"/>
  <c r="L3507" i="1"/>
  <c r="K3507" i="1"/>
  <c r="J3507" i="1"/>
  <c r="I3507" i="1"/>
  <c r="W3506" i="1"/>
  <c r="M3506" i="1"/>
  <c r="L3506" i="1"/>
  <c r="K3506" i="1"/>
  <c r="J3506" i="1"/>
  <c r="I3506" i="1"/>
  <c r="W3505" i="1"/>
  <c r="M3505" i="1"/>
  <c r="L3505" i="1"/>
  <c r="K3505" i="1"/>
  <c r="J3505" i="1"/>
  <c r="I3505" i="1"/>
  <c r="W3504" i="1"/>
  <c r="M3504" i="1"/>
  <c r="L3504" i="1"/>
  <c r="K3504" i="1"/>
  <c r="J3504" i="1"/>
  <c r="I3504" i="1"/>
  <c r="W3503" i="1"/>
  <c r="M3503" i="1"/>
  <c r="L3503" i="1"/>
  <c r="K3503" i="1"/>
  <c r="J3503" i="1"/>
  <c r="I3503" i="1"/>
  <c r="W3502" i="1"/>
  <c r="M3502" i="1"/>
  <c r="L3502" i="1"/>
  <c r="K3502" i="1"/>
  <c r="J3502" i="1"/>
  <c r="I3502" i="1"/>
  <c r="W3501" i="1"/>
  <c r="M3501" i="1"/>
  <c r="L3501" i="1"/>
  <c r="K3501" i="1"/>
  <c r="J3501" i="1"/>
  <c r="I3501" i="1"/>
  <c r="W3500" i="1"/>
  <c r="M3500" i="1"/>
  <c r="L3500" i="1"/>
  <c r="K3500" i="1"/>
  <c r="J3500" i="1"/>
  <c r="I3500" i="1"/>
  <c r="W3499" i="1"/>
  <c r="M3499" i="1"/>
  <c r="L3499" i="1"/>
  <c r="K3499" i="1"/>
  <c r="J3499" i="1"/>
  <c r="I3499" i="1"/>
  <c r="W3498" i="1"/>
  <c r="M3498" i="1"/>
  <c r="L3498" i="1"/>
  <c r="K3498" i="1"/>
  <c r="J3498" i="1"/>
  <c r="I3498" i="1"/>
  <c r="W3497" i="1"/>
  <c r="M3497" i="1"/>
  <c r="L3497" i="1"/>
  <c r="K3497" i="1"/>
  <c r="J3497" i="1"/>
  <c r="I3497" i="1"/>
  <c r="W3496" i="1"/>
  <c r="M3496" i="1"/>
  <c r="L3496" i="1"/>
  <c r="K3496" i="1"/>
  <c r="J3496" i="1"/>
  <c r="I3496" i="1"/>
  <c r="W3495" i="1"/>
  <c r="M3495" i="1"/>
  <c r="L3495" i="1"/>
  <c r="K3495" i="1"/>
  <c r="J3495" i="1"/>
  <c r="I3495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W3491" i="1"/>
  <c r="M3491" i="1"/>
  <c r="L3491" i="1"/>
  <c r="K3491" i="1"/>
  <c r="J3491" i="1"/>
  <c r="I3491" i="1"/>
  <c r="W3490" i="1"/>
  <c r="M3490" i="1"/>
  <c r="L3490" i="1"/>
  <c r="K3490" i="1"/>
  <c r="J3490" i="1"/>
  <c r="I3490" i="1"/>
  <c r="W3489" i="1"/>
  <c r="M3489" i="1"/>
  <c r="L3489" i="1"/>
  <c r="K3489" i="1"/>
  <c r="J3489" i="1"/>
  <c r="I3489" i="1"/>
  <c r="W3488" i="1"/>
  <c r="M3488" i="1"/>
  <c r="L3488" i="1"/>
  <c r="K3488" i="1"/>
  <c r="J3488" i="1"/>
  <c r="I3488" i="1"/>
  <c r="W3487" i="1"/>
  <c r="M3487" i="1"/>
  <c r="L3487" i="1"/>
  <c r="K3487" i="1"/>
  <c r="J3487" i="1"/>
  <c r="I3487" i="1"/>
  <c r="W3486" i="1"/>
  <c r="M3486" i="1"/>
  <c r="L3486" i="1"/>
  <c r="K3486" i="1"/>
  <c r="J3486" i="1"/>
  <c r="I3486" i="1"/>
  <c r="W3485" i="1"/>
  <c r="M3485" i="1"/>
  <c r="L3485" i="1"/>
  <c r="K3485" i="1"/>
  <c r="J3485" i="1"/>
  <c r="I3485" i="1"/>
  <c r="W3484" i="1"/>
  <c r="M3484" i="1"/>
  <c r="L3484" i="1"/>
  <c r="K3484" i="1"/>
  <c r="J3484" i="1"/>
  <c r="I3484" i="1"/>
  <c r="W3483" i="1"/>
  <c r="M3483" i="1"/>
  <c r="L3483" i="1"/>
  <c r="K3483" i="1"/>
  <c r="J3483" i="1"/>
  <c r="I3483" i="1"/>
  <c r="W3482" i="1"/>
  <c r="M3482" i="1"/>
  <c r="L3482" i="1"/>
  <c r="K3482" i="1"/>
  <c r="J3482" i="1"/>
  <c r="I3482" i="1"/>
  <c r="W3481" i="1"/>
  <c r="M3481" i="1"/>
  <c r="L3481" i="1"/>
  <c r="K3481" i="1"/>
  <c r="J3481" i="1"/>
  <c r="I3481" i="1"/>
  <c r="W3480" i="1"/>
  <c r="M3480" i="1"/>
  <c r="L3480" i="1"/>
  <c r="K3480" i="1"/>
  <c r="J3480" i="1"/>
  <c r="I3480" i="1"/>
  <c r="W3479" i="1"/>
  <c r="M3479" i="1"/>
  <c r="L3479" i="1"/>
  <c r="K3479" i="1"/>
  <c r="J3479" i="1"/>
  <c r="I3479" i="1"/>
  <c r="W3478" i="1"/>
  <c r="M3478" i="1"/>
  <c r="L3478" i="1"/>
  <c r="K3478" i="1"/>
  <c r="J3478" i="1"/>
  <c r="I3478" i="1"/>
  <c r="M3477" i="1"/>
  <c r="L3477" i="1"/>
  <c r="K3477" i="1"/>
  <c r="J3477" i="1"/>
  <c r="I3477" i="1"/>
  <c r="W3476" i="1"/>
  <c r="M3476" i="1"/>
  <c r="L3476" i="1"/>
  <c r="K3476" i="1"/>
  <c r="J3476" i="1"/>
  <c r="I3476" i="1"/>
  <c r="W3475" i="1"/>
  <c r="M3475" i="1"/>
  <c r="L3475" i="1"/>
  <c r="K3475" i="1"/>
  <c r="J3475" i="1"/>
  <c r="I3475" i="1"/>
  <c r="W3474" i="1"/>
  <c r="M3474" i="1"/>
  <c r="L3474" i="1"/>
  <c r="K3474" i="1"/>
  <c r="J3474" i="1"/>
  <c r="I3474" i="1"/>
  <c r="M3473" i="1"/>
  <c r="L3473" i="1"/>
  <c r="K3473" i="1"/>
  <c r="J3473" i="1"/>
  <c r="I3473" i="1"/>
  <c r="W3472" i="1"/>
  <c r="M3472" i="1"/>
  <c r="L3472" i="1"/>
  <c r="K3472" i="1"/>
  <c r="J3472" i="1"/>
  <c r="I3472" i="1"/>
  <c r="W3471" i="1"/>
  <c r="M3471" i="1"/>
  <c r="L3471" i="1"/>
  <c r="K3471" i="1"/>
  <c r="J3471" i="1"/>
  <c r="I3471" i="1"/>
  <c r="W3470" i="1"/>
  <c r="M3470" i="1"/>
  <c r="L3470" i="1"/>
  <c r="K3470" i="1"/>
  <c r="J3470" i="1"/>
  <c r="I3470" i="1"/>
  <c r="M3469" i="1"/>
  <c r="L3469" i="1"/>
  <c r="K3469" i="1"/>
  <c r="J3469" i="1"/>
  <c r="I3469" i="1"/>
  <c r="W3468" i="1"/>
  <c r="M3468" i="1"/>
  <c r="L3468" i="1"/>
  <c r="K3468" i="1"/>
  <c r="J3468" i="1"/>
  <c r="I3468" i="1"/>
  <c r="W3467" i="1"/>
  <c r="M3467" i="1"/>
  <c r="L3467" i="1"/>
  <c r="K3467" i="1"/>
  <c r="J3467" i="1"/>
  <c r="I3467" i="1"/>
  <c r="M3466" i="1"/>
  <c r="L3466" i="1"/>
  <c r="K3466" i="1"/>
  <c r="J3466" i="1"/>
  <c r="I3466" i="1"/>
  <c r="W3465" i="1"/>
  <c r="M3465" i="1"/>
  <c r="L3465" i="1"/>
  <c r="K3465" i="1"/>
  <c r="J3465" i="1"/>
  <c r="I3465" i="1"/>
  <c r="W3464" i="1"/>
  <c r="M3464" i="1"/>
  <c r="L3464" i="1"/>
  <c r="K3464" i="1"/>
  <c r="J3464" i="1"/>
  <c r="I3464" i="1"/>
  <c r="W3463" i="1"/>
  <c r="M3463" i="1"/>
  <c r="L3463" i="1"/>
  <c r="K3463" i="1"/>
  <c r="J3463" i="1"/>
  <c r="I3463" i="1"/>
  <c r="W3462" i="1"/>
  <c r="M3462" i="1"/>
  <c r="L3462" i="1"/>
  <c r="K3462" i="1"/>
  <c r="J3462" i="1"/>
  <c r="I3462" i="1"/>
  <c r="W3461" i="1"/>
  <c r="M3461" i="1"/>
  <c r="L3461" i="1"/>
  <c r="K3461" i="1"/>
  <c r="J3461" i="1"/>
  <c r="I3461" i="1"/>
  <c r="M3460" i="1"/>
  <c r="L3460" i="1"/>
  <c r="K3460" i="1"/>
  <c r="J3460" i="1"/>
  <c r="I3460" i="1"/>
  <c r="W3459" i="1"/>
  <c r="M3459" i="1"/>
  <c r="L3459" i="1"/>
  <c r="K3459" i="1"/>
  <c r="J3459" i="1"/>
  <c r="I3459" i="1"/>
  <c r="W3458" i="1"/>
  <c r="M3458" i="1"/>
  <c r="L3458" i="1"/>
  <c r="K3458" i="1"/>
  <c r="J3458" i="1"/>
  <c r="I3458" i="1"/>
  <c r="M3457" i="1"/>
  <c r="L3457" i="1"/>
  <c r="K3457" i="1"/>
  <c r="J3457" i="1"/>
  <c r="I3457" i="1"/>
  <c r="M3456" i="1"/>
  <c r="L3456" i="1"/>
  <c r="K3456" i="1"/>
  <c r="J3456" i="1"/>
  <c r="I3456" i="1"/>
  <c r="W3455" i="1"/>
  <c r="M3455" i="1"/>
  <c r="L3455" i="1"/>
  <c r="K3455" i="1"/>
  <c r="J3455" i="1"/>
  <c r="I3455" i="1"/>
  <c r="W3454" i="1"/>
  <c r="M3454" i="1"/>
  <c r="L3454" i="1"/>
  <c r="K3454" i="1"/>
  <c r="J3454" i="1"/>
  <c r="I3454" i="1"/>
  <c r="W3453" i="1"/>
  <c r="M3453" i="1"/>
  <c r="L3453" i="1"/>
  <c r="K3453" i="1"/>
  <c r="J3453" i="1"/>
  <c r="I3453" i="1"/>
  <c r="W3452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M3448" i="1"/>
  <c r="L3448" i="1"/>
  <c r="K3448" i="1"/>
  <c r="J3448" i="1"/>
  <c r="I3448" i="1"/>
  <c r="M3447" i="1"/>
  <c r="L3447" i="1"/>
  <c r="K3447" i="1"/>
  <c r="J3447" i="1"/>
  <c r="I3447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W3442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M3437" i="1"/>
  <c r="L3437" i="1"/>
  <c r="K3437" i="1"/>
  <c r="J3437" i="1"/>
  <c r="I3437" i="1"/>
  <c r="M3436" i="1"/>
  <c r="L3436" i="1"/>
  <c r="K3436" i="1"/>
  <c r="J3436" i="1"/>
  <c r="I3436" i="1"/>
  <c r="M3435" i="1"/>
  <c r="L3435" i="1"/>
  <c r="K3435" i="1"/>
  <c r="J3435" i="1"/>
  <c r="I3435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W3428" i="1"/>
  <c r="M3428" i="1"/>
  <c r="L3428" i="1"/>
  <c r="K3428" i="1"/>
  <c r="J3428" i="1"/>
  <c r="I3428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W3416" i="1"/>
  <c r="M3416" i="1"/>
  <c r="L3416" i="1"/>
  <c r="K3416" i="1"/>
  <c r="J3416" i="1"/>
  <c r="I3416" i="1"/>
  <c r="M3415" i="1"/>
  <c r="L3415" i="1"/>
  <c r="K3415" i="1"/>
  <c r="J3415" i="1"/>
  <c r="I3415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M3407" i="1"/>
  <c r="L3407" i="1"/>
  <c r="K3407" i="1"/>
  <c r="J3407" i="1"/>
  <c r="I3407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W3403" i="1"/>
  <c r="M3403" i="1"/>
  <c r="L3403" i="1"/>
  <c r="K3403" i="1"/>
  <c r="J3403" i="1"/>
  <c r="I3403" i="1"/>
  <c r="W3402" i="1"/>
  <c r="M3402" i="1"/>
  <c r="L3402" i="1"/>
  <c r="K3402" i="1"/>
  <c r="J3402" i="1"/>
  <c r="I3402" i="1"/>
  <c r="W3401" i="1"/>
  <c r="M3401" i="1"/>
  <c r="L3401" i="1"/>
  <c r="K3401" i="1"/>
  <c r="J3401" i="1"/>
  <c r="I3401" i="1"/>
  <c r="W3400" i="1"/>
  <c r="M3400" i="1"/>
  <c r="L3400" i="1"/>
  <c r="K3400" i="1"/>
  <c r="J3400" i="1"/>
  <c r="I3400" i="1"/>
  <c r="W3399" i="1"/>
  <c r="M3399" i="1"/>
  <c r="L3399" i="1"/>
  <c r="K3399" i="1"/>
  <c r="J3399" i="1"/>
  <c r="I3399" i="1"/>
  <c r="W3398" i="1"/>
  <c r="M3398" i="1"/>
  <c r="L3398" i="1"/>
  <c r="K3398" i="1"/>
  <c r="J3398" i="1"/>
  <c r="I3398" i="1"/>
  <c r="W3397" i="1"/>
  <c r="M3397" i="1"/>
  <c r="L3397" i="1"/>
  <c r="K3397" i="1"/>
  <c r="J3397" i="1"/>
  <c r="I3397" i="1"/>
  <c r="W3396" i="1"/>
  <c r="M3396" i="1"/>
  <c r="L3396" i="1"/>
  <c r="K3396" i="1"/>
  <c r="J3396" i="1"/>
  <c r="I3396" i="1"/>
  <c r="W3395" i="1"/>
  <c r="M3395" i="1"/>
  <c r="L3395" i="1"/>
  <c r="K3395" i="1"/>
  <c r="J3395" i="1"/>
  <c r="I3395" i="1"/>
  <c r="W3394" i="1"/>
  <c r="M3394" i="1"/>
  <c r="L3394" i="1"/>
  <c r="K3394" i="1"/>
  <c r="J3394" i="1"/>
  <c r="I3394" i="1"/>
  <c r="W3393" i="1"/>
  <c r="M3393" i="1"/>
  <c r="L3393" i="1"/>
  <c r="K3393" i="1"/>
  <c r="J3393" i="1"/>
  <c r="I3393" i="1"/>
  <c r="W3392" i="1"/>
  <c r="M3392" i="1"/>
  <c r="L3392" i="1"/>
  <c r="K3392" i="1"/>
  <c r="J3392" i="1"/>
  <c r="I3392" i="1"/>
  <c r="W3391" i="1"/>
  <c r="M3391" i="1"/>
  <c r="L3391" i="1"/>
  <c r="K3391" i="1"/>
  <c r="J3391" i="1"/>
  <c r="I3391" i="1"/>
  <c r="W3390" i="1"/>
  <c r="M3390" i="1"/>
  <c r="L3390" i="1"/>
  <c r="K3390" i="1"/>
  <c r="J3390" i="1"/>
  <c r="I3390" i="1"/>
  <c r="W3389" i="1"/>
  <c r="M3389" i="1"/>
  <c r="L3389" i="1"/>
  <c r="K3389" i="1"/>
  <c r="J3389" i="1"/>
  <c r="I3389" i="1"/>
  <c r="M3388" i="1"/>
  <c r="L3388" i="1"/>
  <c r="K3388" i="1"/>
  <c r="J3388" i="1"/>
  <c r="I3388" i="1"/>
  <c r="W3387" i="1"/>
  <c r="M3387" i="1"/>
  <c r="L3387" i="1"/>
  <c r="K3387" i="1"/>
  <c r="J3387" i="1"/>
  <c r="I3387" i="1"/>
  <c r="M3386" i="1"/>
  <c r="L3386" i="1"/>
  <c r="K3386" i="1"/>
  <c r="J3386" i="1"/>
  <c r="I3386" i="1"/>
  <c r="W3385" i="1"/>
  <c r="M3385" i="1"/>
  <c r="L3385" i="1"/>
  <c r="K3385" i="1"/>
  <c r="J3385" i="1"/>
  <c r="I3385" i="1"/>
  <c r="W3384" i="1"/>
  <c r="M3384" i="1"/>
  <c r="L3384" i="1"/>
  <c r="K3384" i="1"/>
  <c r="J3384" i="1"/>
  <c r="I3384" i="1"/>
  <c r="W3383" i="1"/>
  <c r="M3383" i="1"/>
  <c r="L3383" i="1"/>
  <c r="K3383" i="1"/>
  <c r="J3383" i="1"/>
  <c r="I3383" i="1"/>
  <c r="W3382" i="1"/>
  <c r="M3382" i="1"/>
  <c r="L3382" i="1"/>
  <c r="K3382" i="1"/>
  <c r="J3382" i="1"/>
  <c r="I3382" i="1"/>
  <c r="W3381" i="1"/>
  <c r="M3381" i="1"/>
  <c r="L3381" i="1"/>
  <c r="K3381" i="1"/>
  <c r="J3381" i="1"/>
  <c r="I3381" i="1"/>
  <c r="W3380" i="1"/>
  <c r="M3380" i="1"/>
  <c r="L3380" i="1"/>
  <c r="K3380" i="1"/>
  <c r="J3380" i="1"/>
  <c r="I3380" i="1"/>
  <c r="W3379" i="1"/>
  <c r="M3379" i="1"/>
  <c r="L3379" i="1"/>
  <c r="K3379" i="1"/>
  <c r="J3379" i="1"/>
  <c r="I3379" i="1"/>
  <c r="W3378" i="1"/>
  <c r="M3378" i="1"/>
  <c r="L3378" i="1"/>
  <c r="K3378" i="1"/>
  <c r="J3378" i="1"/>
  <c r="I3378" i="1"/>
  <c r="W3377" i="1"/>
  <c r="M3377" i="1"/>
  <c r="L3377" i="1"/>
  <c r="K3377" i="1"/>
  <c r="J3377" i="1"/>
  <c r="I3377" i="1"/>
  <c r="W3376" i="1"/>
  <c r="M3376" i="1"/>
  <c r="L3376" i="1"/>
  <c r="K3376" i="1"/>
  <c r="J3376" i="1"/>
  <c r="I3376" i="1"/>
  <c r="W3375" i="1"/>
  <c r="M3375" i="1"/>
  <c r="L3375" i="1"/>
  <c r="K3375" i="1"/>
  <c r="J3375" i="1"/>
  <c r="I3375" i="1"/>
  <c r="W3374" i="1"/>
  <c r="M3374" i="1"/>
  <c r="L3374" i="1"/>
  <c r="K3374" i="1"/>
  <c r="J3374" i="1"/>
  <c r="I3374" i="1"/>
  <c r="W3373" i="1"/>
  <c r="M3373" i="1"/>
  <c r="L3373" i="1"/>
  <c r="K3373" i="1"/>
  <c r="J3373" i="1"/>
  <c r="I3373" i="1"/>
  <c r="W3372" i="1"/>
  <c r="M3372" i="1"/>
  <c r="L3372" i="1"/>
  <c r="K3372" i="1"/>
  <c r="J3372" i="1"/>
  <c r="I3372" i="1"/>
  <c r="M3371" i="1"/>
  <c r="L3371" i="1"/>
  <c r="K3371" i="1"/>
  <c r="J3371" i="1"/>
  <c r="I3371" i="1"/>
  <c r="W3370" i="1"/>
  <c r="M3370" i="1"/>
  <c r="L3370" i="1"/>
  <c r="K3370" i="1"/>
  <c r="J3370" i="1"/>
  <c r="I3370" i="1"/>
  <c r="W3369" i="1"/>
  <c r="M3369" i="1"/>
  <c r="L3369" i="1"/>
  <c r="K3369" i="1"/>
  <c r="J3369" i="1"/>
  <c r="I3369" i="1"/>
  <c r="W3368" i="1"/>
  <c r="M3368" i="1"/>
  <c r="L3368" i="1"/>
  <c r="K3368" i="1"/>
  <c r="J3368" i="1"/>
  <c r="I3368" i="1"/>
  <c r="W3367" i="1"/>
  <c r="M3367" i="1"/>
  <c r="L3367" i="1"/>
  <c r="K3367" i="1"/>
  <c r="J3367" i="1"/>
  <c r="I3367" i="1"/>
  <c r="W3366" i="1"/>
  <c r="M3366" i="1"/>
  <c r="L3366" i="1"/>
  <c r="K3366" i="1"/>
  <c r="J3366" i="1"/>
  <c r="I3366" i="1"/>
  <c r="W3365" i="1"/>
  <c r="M3365" i="1"/>
  <c r="L3365" i="1"/>
  <c r="K3365" i="1"/>
  <c r="J3365" i="1"/>
  <c r="I3365" i="1"/>
  <c r="W3364" i="1"/>
  <c r="M3364" i="1"/>
  <c r="L3364" i="1"/>
  <c r="K3364" i="1"/>
  <c r="J3364" i="1"/>
  <c r="I3364" i="1"/>
  <c r="W3363" i="1"/>
  <c r="M3363" i="1"/>
  <c r="L3363" i="1"/>
  <c r="K3363" i="1"/>
  <c r="J3363" i="1"/>
  <c r="I3363" i="1"/>
  <c r="W3362" i="1"/>
  <c r="M3362" i="1"/>
  <c r="L3362" i="1"/>
  <c r="K3362" i="1"/>
  <c r="J3362" i="1"/>
  <c r="I3362" i="1"/>
  <c r="W3361" i="1"/>
  <c r="M3361" i="1"/>
  <c r="L3361" i="1"/>
  <c r="K3361" i="1"/>
  <c r="J3361" i="1"/>
  <c r="I3361" i="1"/>
  <c r="M3360" i="1"/>
  <c r="L3360" i="1"/>
  <c r="K3360" i="1"/>
  <c r="J3360" i="1"/>
  <c r="I3360" i="1"/>
  <c r="W3359" i="1"/>
  <c r="M3359" i="1"/>
  <c r="L3359" i="1"/>
  <c r="K3359" i="1"/>
  <c r="J3359" i="1"/>
  <c r="I3359" i="1"/>
  <c r="W3358" i="1"/>
  <c r="M3358" i="1"/>
  <c r="L3358" i="1"/>
  <c r="K3358" i="1"/>
  <c r="J3358" i="1"/>
  <c r="I3358" i="1"/>
  <c r="W3357" i="1"/>
  <c r="M3357" i="1"/>
  <c r="L3357" i="1"/>
  <c r="K3357" i="1"/>
  <c r="J3357" i="1"/>
  <c r="I3357" i="1"/>
  <c r="W3356" i="1"/>
  <c r="M3356" i="1"/>
  <c r="L3356" i="1"/>
  <c r="K3356" i="1"/>
  <c r="J3356" i="1"/>
  <c r="I3356" i="1"/>
  <c r="W3355" i="1"/>
  <c r="M3355" i="1"/>
  <c r="L3355" i="1"/>
  <c r="K3355" i="1"/>
  <c r="J3355" i="1"/>
  <c r="I3355" i="1"/>
  <c r="W3354" i="1"/>
  <c r="M3354" i="1"/>
  <c r="L3354" i="1"/>
  <c r="K3354" i="1"/>
  <c r="J3354" i="1"/>
  <c r="I3354" i="1"/>
  <c r="W3353" i="1"/>
  <c r="M3353" i="1"/>
  <c r="L3353" i="1"/>
  <c r="K3353" i="1"/>
  <c r="J3353" i="1"/>
  <c r="I3353" i="1"/>
  <c r="W3352" i="1"/>
  <c r="M3352" i="1"/>
  <c r="L3352" i="1"/>
  <c r="K3352" i="1"/>
  <c r="J3352" i="1"/>
  <c r="I3352" i="1"/>
  <c r="W3351" i="1"/>
  <c r="M3351" i="1"/>
  <c r="L3351" i="1"/>
  <c r="K3351" i="1"/>
  <c r="J3351" i="1"/>
  <c r="I3351" i="1"/>
  <c r="W3350" i="1"/>
  <c r="M3350" i="1"/>
  <c r="L3350" i="1"/>
  <c r="K3350" i="1"/>
  <c r="J3350" i="1"/>
  <c r="I3350" i="1"/>
  <c r="W3349" i="1"/>
  <c r="M3349" i="1"/>
  <c r="L3349" i="1"/>
  <c r="K3349" i="1"/>
  <c r="J3349" i="1"/>
  <c r="I3349" i="1"/>
  <c r="W3348" i="1"/>
  <c r="M3348" i="1"/>
  <c r="L3348" i="1"/>
  <c r="K3348" i="1"/>
  <c r="J3348" i="1"/>
  <c r="I3348" i="1"/>
  <c r="W3347" i="1"/>
  <c r="M3347" i="1"/>
  <c r="L3347" i="1"/>
  <c r="K3347" i="1"/>
  <c r="J3347" i="1"/>
  <c r="I3347" i="1"/>
  <c r="W3346" i="1"/>
  <c r="M3346" i="1"/>
  <c r="L3346" i="1"/>
  <c r="K3346" i="1"/>
  <c r="J3346" i="1"/>
  <c r="I3346" i="1"/>
  <c r="M3345" i="1"/>
  <c r="L3345" i="1"/>
  <c r="K3345" i="1"/>
  <c r="J3345" i="1"/>
  <c r="I3345" i="1"/>
  <c r="W3344" i="1"/>
  <c r="M3344" i="1"/>
  <c r="L3344" i="1"/>
  <c r="K3344" i="1"/>
  <c r="J3344" i="1"/>
  <c r="I3344" i="1"/>
  <c r="M3343" i="1"/>
  <c r="L3343" i="1"/>
  <c r="K3343" i="1"/>
  <c r="J3343" i="1"/>
  <c r="I3343" i="1"/>
  <c r="W3342" i="1"/>
  <c r="M3342" i="1"/>
  <c r="L3342" i="1"/>
  <c r="K3342" i="1"/>
  <c r="J3342" i="1"/>
  <c r="I3342" i="1"/>
  <c r="W3341" i="1"/>
  <c r="M3341" i="1"/>
  <c r="L3341" i="1"/>
  <c r="K3341" i="1"/>
  <c r="J3341" i="1"/>
  <c r="I3341" i="1"/>
  <c r="M3340" i="1"/>
  <c r="L3340" i="1"/>
  <c r="K3340" i="1"/>
  <c r="J3340" i="1"/>
  <c r="I3340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W3336" i="1"/>
  <c r="M3336" i="1"/>
  <c r="L3336" i="1"/>
  <c r="K3336" i="1"/>
  <c r="J3336" i="1"/>
  <c r="I3336" i="1"/>
  <c r="W3335" i="1"/>
  <c r="M3335" i="1"/>
  <c r="L3335" i="1"/>
  <c r="K3335" i="1"/>
  <c r="J3335" i="1"/>
  <c r="I3335" i="1"/>
  <c r="M3334" i="1"/>
  <c r="L3334" i="1"/>
  <c r="K3334" i="1"/>
  <c r="J3334" i="1"/>
  <c r="I3334" i="1"/>
  <c r="W3333" i="1"/>
  <c r="M3333" i="1"/>
  <c r="L3333" i="1"/>
  <c r="K3333" i="1"/>
  <c r="J3333" i="1"/>
  <c r="I3333" i="1"/>
  <c r="W3332" i="1"/>
  <c r="M3332" i="1"/>
  <c r="L3332" i="1"/>
  <c r="K3332" i="1"/>
  <c r="J3332" i="1"/>
  <c r="I3332" i="1"/>
  <c r="W3331" i="1"/>
  <c r="M3331" i="1"/>
  <c r="L3331" i="1"/>
  <c r="K3331" i="1"/>
  <c r="J3331" i="1"/>
  <c r="I3331" i="1"/>
  <c r="W3330" i="1"/>
  <c r="M3330" i="1"/>
  <c r="L3330" i="1"/>
  <c r="K3330" i="1"/>
  <c r="J3330" i="1"/>
  <c r="I3330" i="1"/>
  <c r="W3329" i="1"/>
  <c r="M3329" i="1"/>
  <c r="L3329" i="1"/>
  <c r="K3329" i="1"/>
  <c r="J3329" i="1"/>
  <c r="I3329" i="1"/>
  <c r="M3328" i="1"/>
  <c r="L3328" i="1"/>
  <c r="K3328" i="1"/>
  <c r="J3328" i="1"/>
  <c r="I3328" i="1"/>
  <c r="W3327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W3322" i="1"/>
  <c r="M3322" i="1"/>
  <c r="L3322" i="1"/>
  <c r="K3322" i="1"/>
  <c r="J3322" i="1"/>
  <c r="I3322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M3315" i="1"/>
  <c r="L3315" i="1"/>
  <c r="K3315" i="1"/>
  <c r="J3315" i="1"/>
  <c r="I3315" i="1"/>
  <c r="W3314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W3310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M3307" i="1"/>
  <c r="L3307" i="1"/>
  <c r="K3307" i="1"/>
  <c r="J3307" i="1"/>
  <c r="I3307" i="1"/>
  <c r="W3306" i="1"/>
  <c r="M3306" i="1"/>
  <c r="L3306" i="1"/>
  <c r="K3306" i="1"/>
  <c r="J3306" i="1"/>
  <c r="I3306" i="1"/>
  <c r="W3305" i="1"/>
  <c r="M3305" i="1"/>
  <c r="L3305" i="1"/>
  <c r="K3305" i="1"/>
  <c r="J3305" i="1"/>
  <c r="I3305" i="1"/>
  <c r="W3304" i="1"/>
  <c r="M3304" i="1"/>
  <c r="L3304" i="1"/>
  <c r="K3304" i="1"/>
  <c r="J3304" i="1"/>
  <c r="I3304" i="1"/>
  <c r="W3303" i="1"/>
  <c r="M3303" i="1"/>
  <c r="L3303" i="1"/>
  <c r="K3303" i="1"/>
  <c r="J3303" i="1"/>
  <c r="I3303" i="1"/>
  <c r="W3302" i="1"/>
  <c r="K3302" i="1"/>
  <c r="J3302" i="1"/>
  <c r="Y3302" i="1" s="1"/>
  <c r="I3302" i="1"/>
  <c r="W3301" i="1"/>
  <c r="K3301" i="1"/>
  <c r="J3301" i="1"/>
  <c r="Y3301" i="1" s="1"/>
  <c r="I3301" i="1"/>
  <c r="X3301" i="1" s="1"/>
  <c r="W3300" i="1"/>
  <c r="K3300" i="1"/>
  <c r="J3300" i="1"/>
  <c r="Y3300" i="1" s="1"/>
  <c r="I3300" i="1"/>
  <c r="X3300" i="1" s="1"/>
  <c r="M3299" i="1"/>
  <c r="L3299" i="1"/>
  <c r="K3299" i="1"/>
  <c r="J3299" i="1"/>
  <c r="I3299" i="1"/>
  <c r="M3298" i="1"/>
  <c r="L3298" i="1"/>
  <c r="K3298" i="1"/>
  <c r="J3298" i="1"/>
  <c r="I3298" i="1"/>
  <c r="M3297" i="1"/>
  <c r="L3297" i="1"/>
  <c r="K3297" i="1"/>
  <c r="J3297" i="1"/>
  <c r="I3297" i="1"/>
  <c r="M3296" i="1"/>
  <c r="L3296" i="1"/>
  <c r="K3296" i="1"/>
  <c r="J3296" i="1"/>
  <c r="I3296" i="1"/>
  <c r="M3295" i="1"/>
  <c r="L3295" i="1"/>
  <c r="K3295" i="1"/>
  <c r="J3295" i="1"/>
  <c r="I3295" i="1"/>
  <c r="W3294" i="1"/>
  <c r="M3294" i="1"/>
  <c r="L3294" i="1"/>
  <c r="K3294" i="1"/>
  <c r="J3294" i="1"/>
  <c r="I3294" i="1"/>
  <c r="M3293" i="1"/>
  <c r="L3293" i="1"/>
  <c r="K3293" i="1"/>
  <c r="J3293" i="1"/>
  <c r="I3293" i="1"/>
  <c r="M3292" i="1"/>
  <c r="L3292" i="1"/>
  <c r="K3292" i="1"/>
  <c r="J3292" i="1"/>
  <c r="I3292" i="1"/>
  <c r="M3291" i="1"/>
  <c r="L3291" i="1"/>
  <c r="K3291" i="1"/>
  <c r="J3291" i="1"/>
  <c r="I3291" i="1"/>
  <c r="M3290" i="1"/>
  <c r="L3290" i="1"/>
  <c r="K3290" i="1"/>
  <c r="J3290" i="1"/>
  <c r="I3290" i="1"/>
  <c r="M3289" i="1"/>
  <c r="L3289" i="1"/>
  <c r="K3289" i="1"/>
  <c r="J3289" i="1"/>
  <c r="I3289" i="1"/>
  <c r="M3288" i="1"/>
  <c r="L3288" i="1"/>
  <c r="K3288" i="1"/>
  <c r="J3288" i="1"/>
  <c r="I3288" i="1"/>
  <c r="M3287" i="1"/>
  <c r="L3287" i="1"/>
  <c r="K3287" i="1"/>
  <c r="J3287" i="1"/>
  <c r="I3287" i="1"/>
  <c r="M3286" i="1"/>
  <c r="L3286" i="1"/>
  <c r="K3286" i="1"/>
  <c r="J3286" i="1"/>
  <c r="I3286" i="1"/>
  <c r="M3285" i="1"/>
  <c r="L3285" i="1"/>
  <c r="K3285" i="1"/>
  <c r="J3285" i="1"/>
  <c r="I3285" i="1"/>
  <c r="M3284" i="1"/>
  <c r="L3284" i="1"/>
  <c r="K3284" i="1"/>
  <c r="J3284" i="1"/>
  <c r="I3284" i="1"/>
  <c r="M3283" i="1"/>
  <c r="L3283" i="1"/>
  <c r="K3283" i="1"/>
  <c r="J3283" i="1"/>
  <c r="I3283" i="1"/>
  <c r="M3282" i="1"/>
  <c r="L3282" i="1"/>
  <c r="K3282" i="1"/>
  <c r="J3282" i="1"/>
  <c r="I3282" i="1"/>
  <c r="M3281" i="1"/>
  <c r="L3281" i="1"/>
  <c r="K3281" i="1"/>
  <c r="J3281" i="1"/>
  <c r="I3281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W3276" i="1"/>
  <c r="M3276" i="1"/>
  <c r="L3276" i="1"/>
  <c r="K3276" i="1"/>
  <c r="J3276" i="1"/>
  <c r="I3276" i="1"/>
  <c r="M3275" i="1"/>
  <c r="L3275" i="1"/>
  <c r="K3275" i="1"/>
  <c r="J3275" i="1"/>
  <c r="I3275" i="1"/>
  <c r="W3274" i="1"/>
  <c r="M3274" i="1"/>
  <c r="L3274" i="1"/>
  <c r="K3274" i="1"/>
  <c r="J3274" i="1"/>
  <c r="I3274" i="1"/>
  <c r="W3273" i="1"/>
  <c r="M3273" i="1"/>
  <c r="L3273" i="1"/>
  <c r="K3273" i="1"/>
  <c r="J3273" i="1"/>
  <c r="I3273" i="1"/>
  <c r="W3272" i="1"/>
  <c r="M3272" i="1"/>
  <c r="L3272" i="1"/>
  <c r="K3272" i="1"/>
  <c r="J3272" i="1"/>
  <c r="I3272" i="1"/>
  <c r="W3271" i="1"/>
  <c r="M3271" i="1"/>
  <c r="L3271" i="1"/>
  <c r="K3271" i="1"/>
  <c r="J3271" i="1"/>
  <c r="I3271" i="1"/>
  <c r="W3270" i="1"/>
  <c r="M3270" i="1"/>
  <c r="L3270" i="1"/>
  <c r="K3270" i="1"/>
  <c r="J3270" i="1"/>
  <c r="I3270" i="1"/>
  <c r="W3269" i="1"/>
  <c r="M3269" i="1"/>
  <c r="L3269" i="1"/>
  <c r="K3269" i="1"/>
  <c r="J3269" i="1"/>
  <c r="I3269" i="1"/>
  <c r="W3268" i="1"/>
  <c r="M3268" i="1"/>
  <c r="L3268" i="1"/>
  <c r="K3268" i="1"/>
  <c r="J3268" i="1"/>
  <c r="I3268" i="1"/>
  <c r="W3267" i="1"/>
  <c r="M3267" i="1"/>
  <c r="L3267" i="1"/>
  <c r="K3267" i="1"/>
  <c r="J3267" i="1"/>
  <c r="I3267" i="1"/>
  <c r="W3266" i="1"/>
  <c r="M3266" i="1"/>
  <c r="L3266" i="1"/>
  <c r="K3266" i="1"/>
  <c r="J3266" i="1"/>
  <c r="I3266" i="1"/>
  <c r="W3265" i="1"/>
  <c r="M3265" i="1"/>
  <c r="L3265" i="1"/>
  <c r="K3265" i="1"/>
  <c r="J3265" i="1"/>
  <c r="I3265" i="1"/>
  <c r="W3264" i="1"/>
  <c r="M3264" i="1"/>
  <c r="L3264" i="1"/>
  <c r="K3264" i="1"/>
  <c r="J3264" i="1"/>
  <c r="I3264" i="1"/>
  <c r="W3263" i="1"/>
  <c r="M3263" i="1"/>
  <c r="L3263" i="1"/>
  <c r="K3263" i="1"/>
  <c r="J3263" i="1"/>
  <c r="I3263" i="1"/>
  <c r="W3262" i="1"/>
  <c r="M3262" i="1"/>
  <c r="L3262" i="1"/>
  <c r="K3262" i="1"/>
  <c r="J3262" i="1"/>
  <c r="I3262" i="1"/>
  <c r="M3261" i="1"/>
  <c r="L3261" i="1"/>
  <c r="K3261" i="1"/>
  <c r="J3261" i="1"/>
  <c r="I3261" i="1"/>
  <c r="W3260" i="1"/>
  <c r="M3260" i="1"/>
  <c r="L3260" i="1"/>
  <c r="K3260" i="1"/>
  <c r="J3260" i="1"/>
  <c r="I3260" i="1"/>
  <c r="W3259" i="1"/>
  <c r="M3259" i="1"/>
  <c r="L3259" i="1"/>
  <c r="K3259" i="1"/>
  <c r="J3259" i="1"/>
  <c r="I3259" i="1"/>
  <c r="W3258" i="1"/>
  <c r="M3258" i="1"/>
  <c r="L3258" i="1"/>
  <c r="K3258" i="1"/>
  <c r="J3258" i="1"/>
  <c r="I3258" i="1"/>
  <c r="W3257" i="1"/>
  <c r="M3257" i="1"/>
  <c r="L3257" i="1"/>
  <c r="K3257" i="1"/>
  <c r="J3257" i="1"/>
  <c r="I3257" i="1"/>
  <c r="W3256" i="1"/>
  <c r="M3256" i="1"/>
  <c r="L3256" i="1"/>
  <c r="K3256" i="1"/>
  <c r="J3256" i="1"/>
  <c r="I3256" i="1"/>
  <c r="W3255" i="1"/>
  <c r="M3255" i="1"/>
  <c r="L3255" i="1"/>
  <c r="K3255" i="1"/>
  <c r="J3255" i="1"/>
  <c r="I3255" i="1"/>
  <c r="W3254" i="1"/>
  <c r="M3254" i="1"/>
  <c r="L3254" i="1"/>
  <c r="K3254" i="1"/>
  <c r="J3254" i="1"/>
  <c r="I3254" i="1"/>
  <c r="W3253" i="1"/>
  <c r="M3253" i="1"/>
  <c r="L3253" i="1"/>
  <c r="K3253" i="1"/>
  <c r="J3253" i="1"/>
  <c r="I3253" i="1"/>
  <c r="W3252" i="1"/>
  <c r="M3252" i="1"/>
  <c r="L3252" i="1"/>
  <c r="K3252" i="1"/>
  <c r="J3252" i="1"/>
  <c r="I3252" i="1"/>
  <c r="W3251" i="1"/>
  <c r="M3251" i="1"/>
  <c r="L3251" i="1"/>
  <c r="K3251" i="1"/>
  <c r="J3251" i="1"/>
  <c r="I3251" i="1"/>
  <c r="M3250" i="1"/>
  <c r="L3250" i="1"/>
  <c r="K3250" i="1"/>
  <c r="J3250" i="1"/>
  <c r="I3250" i="1"/>
  <c r="W3249" i="1"/>
  <c r="M3249" i="1"/>
  <c r="L3249" i="1"/>
  <c r="K3249" i="1"/>
  <c r="J3249" i="1"/>
  <c r="I3249" i="1"/>
  <c r="W3248" i="1"/>
  <c r="M3248" i="1"/>
  <c r="L3248" i="1"/>
  <c r="K3248" i="1"/>
  <c r="J3248" i="1"/>
  <c r="I3248" i="1"/>
  <c r="W3247" i="1"/>
  <c r="M3247" i="1"/>
  <c r="L3247" i="1"/>
  <c r="K3247" i="1"/>
  <c r="J3247" i="1"/>
  <c r="I3247" i="1"/>
  <c r="W3246" i="1"/>
  <c r="M3246" i="1"/>
  <c r="L3246" i="1"/>
  <c r="K3246" i="1"/>
  <c r="J3246" i="1"/>
  <c r="I3246" i="1"/>
  <c r="W3245" i="1"/>
  <c r="M3245" i="1"/>
  <c r="L3245" i="1"/>
  <c r="K3245" i="1"/>
  <c r="J3245" i="1"/>
  <c r="I3245" i="1"/>
  <c r="W3244" i="1"/>
  <c r="M3244" i="1"/>
  <c r="L3244" i="1"/>
  <c r="K3244" i="1"/>
  <c r="J3244" i="1"/>
  <c r="I3244" i="1"/>
  <c r="W3243" i="1"/>
  <c r="M3243" i="1"/>
  <c r="L3243" i="1"/>
  <c r="K3243" i="1"/>
  <c r="J3243" i="1"/>
  <c r="I3243" i="1"/>
  <c r="W3242" i="1"/>
  <c r="M3242" i="1"/>
  <c r="L3242" i="1"/>
  <c r="K3242" i="1"/>
  <c r="J3242" i="1"/>
  <c r="I3242" i="1"/>
  <c r="W3241" i="1"/>
  <c r="M3241" i="1"/>
  <c r="L3241" i="1"/>
  <c r="K3241" i="1"/>
  <c r="J3241" i="1"/>
  <c r="I3241" i="1"/>
  <c r="W3240" i="1"/>
  <c r="M3240" i="1"/>
  <c r="L3240" i="1"/>
  <c r="K3240" i="1"/>
  <c r="J3240" i="1"/>
  <c r="I3240" i="1"/>
  <c r="W3239" i="1"/>
  <c r="M3239" i="1"/>
  <c r="L3239" i="1"/>
  <c r="K3239" i="1"/>
  <c r="J3239" i="1"/>
  <c r="I3239" i="1"/>
  <c r="W3238" i="1"/>
  <c r="M3238" i="1"/>
  <c r="L3238" i="1"/>
  <c r="K3238" i="1"/>
  <c r="J3238" i="1"/>
  <c r="I3238" i="1"/>
  <c r="W3237" i="1"/>
  <c r="M3237" i="1"/>
  <c r="L3237" i="1"/>
  <c r="K3237" i="1"/>
  <c r="J3237" i="1"/>
  <c r="I3237" i="1"/>
  <c r="W3236" i="1"/>
  <c r="M3236" i="1"/>
  <c r="L3236" i="1"/>
  <c r="K3236" i="1"/>
  <c r="J3236" i="1"/>
  <c r="I3236" i="1"/>
  <c r="M3235" i="1"/>
  <c r="L3235" i="1"/>
  <c r="K3235" i="1"/>
  <c r="J3235" i="1"/>
  <c r="I3235" i="1"/>
  <c r="W3234" i="1"/>
  <c r="M3234" i="1"/>
  <c r="L3234" i="1"/>
  <c r="K3234" i="1"/>
  <c r="J3234" i="1"/>
  <c r="I3234" i="1"/>
  <c r="M3233" i="1"/>
  <c r="L3233" i="1"/>
  <c r="K3233" i="1"/>
  <c r="J3233" i="1"/>
  <c r="I3233" i="1"/>
  <c r="W3232" i="1"/>
  <c r="M3232" i="1"/>
  <c r="L3232" i="1"/>
  <c r="K3232" i="1"/>
  <c r="J3232" i="1"/>
  <c r="I3232" i="1"/>
  <c r="W3231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M3228" i="1"/>
  <c r="L3228" i="1"/>
  <c r="K3228" i="1"/>
  <c r="J3228" i="1"/>
  <c r="I3228" i="1"/>
  <c r="M3227" i="1"/>
  <c r="L3227" i="1"/>
  <c r="K3227" i="1"/>
  <c r="J3227" i="1"/>
  <c r="I3227" i="1"/>
  <c r="W3226" i="1"/>
  <c r="M3226" i="1"/>
  <c r="L3226" i="1"/>
  <c r="K3226" i="1"/>
  <c r="J3226" i="1"/>
  <c r="I3226" i="1"/>
  <c r="W3225" i="1"/>
  <c r="M3225" i="1"/>
  <c r="L3225" i="1"/>
  <c r="K3225" i="1"/>
  <c r="J3225" i="1"/>
  <c r="I3225" i="1"/>
  <c r="M3224" i="1"/>
  <c r="L3224" i="1"/>
  <c r="K3224" i="1"/>
  <c r="J3224" i="1"/>
  <c r="I3224" i="1"/>
  <c r="W3223" i="1"/>
  <c r="M3223" i="1"/>
  <c r="L3223" i="1"/>
  <c r="K3223" i="1"/>
  <c r="J3223" i="1"/>
  <c r="I3223" i="1"/>
  <c r="W3222" i="1"/>
  <c r="M3222" i="1"/>
  <c r="L3222" i="1"/>
  <c r="K3222" i="1"/>
  <c r="J3222" i="1"/>
  <c r="I3222" i="1"/>
  <c r="W3221" i="1"/>
  <c r="M3221" i="1"/>
  <c r="L3221" i="1"/>
  <c r="K3221" i="1"/>
  <c r="J3221" i="1"/>
  <c r="I3221" i="1"/>
  <c r="W3220" i="1"/>
  <c r="M3220" i="1"/>
  <c r="L3220" i="1"/>
  <c r="K3220" i="1"/>
  <c r="J3220" i="1"/>
  <c r="I3220" i="1"/>
  <c r="W3219" i="1"/>
  <c r="M3219" i="1"/>
  <c r="L3219" i="1"/>
  <c r="K3219" i="1"/>
  <c r="J3219" i="1"/>
  <c r="I3219" i="1"/>
  <c r="W3218" i="1"/>
  <c r="M3218" i="1"/>
  <c r="L3218" i="1"/>
  <c r="K3218" i="1"/>
  <c r="J3218" i="1"/>
  <c r="I3218" i="1"/>
  <c r="W3217" i="1"/>
  <c r="M3217" i="1"/>
  <c r="L3217" i="1"/>
  <c r="K3217" i="1"/>
  <c r="J3217" i="1"/>
  <c r="I3217" i="1"/>
  <c r="M3216" i="1"/>
  <c r="L3216" i="1"/>
  <c r="K3216" i="1"/>
  <c r="J3216" i="1"/>
  <c r="I3216" i="1"/>
  <c r="W3215" i="1"/>
  <c r="M3215" i="1"/>
  <c r="L3215" i="1"/>
  <c r="K3215" i="1"/>
  <c r="J3215" i="1"/>
  <c r="I3215" i="1"/>
  <c r="W3214" i="1"/>
  <c r="M3214" i="1"/>
  <c r="L3214" i="1"/>
  <c r="K3214" i="1"/>
  <c r="J3214" i="1"/>
  <c r="I3214" i="1"/>
  <c r="M3213" i="1"/>
  <c r="L3213" i="1"/>
  <c r="K3213" i="1"/>
  <c r="J3213" i="1"/>
  <c r="I3213" i="1"/>
  <c r="W3212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W3207" i="1"/>
  <c r="M3207" i="1"/>
  <c r="L3207" i="1"/>
  <c r="K3207" i="1"/>
  <c r="J3207" i="1"/>
  <c r="I3207" i="1"/>
  <c r="W3206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M3203" i="1"/>
  <c r="L3203" i="1"/>
  <c r="K3203" i="1"/>
  <c r="J3203" i="1"/>
  <c r="I3203" i="1"/>
  <c r="W3202" i="1"/>
  <c r="M3202" i="1"/>
  <c r="L3202" i="1"/>
  <c r="K3202" i="1"/>
  <c r="J3202" i="1"/>
  <c r="I3202" i="1"/>
  <c r="W3201" i="1"/>
  <c r="M3201" i="1"/>
  <c r="L3201" i="1"/>
  <c r="K3201" i="1"/>
  <c r="J3201" i="1"/>
  <c r="I3201" i="1"/>
  <c r="W3200" i="1"/>
  <c r="M3200" i="1"/>
  <c r="L3200" i="1"/>
  <c r="K3200" i="1"/>
  <c r="J3200" i="1"/>
  <c r="I3200" i="1"/>
  <c r="M3199" i="1"/>
  <c r="L3199" i="1"/>
  <c r="K3199" i="1"/>
  <c r="J3199" i="1"/>
  <c r="I3199" i="1"/>
  <c r="W3198" i="1"/>
  <c r="M3198" i="1"/>
  <c r="L3198" i="1"/>
  <c r="K3198" i="1"/>
  <c r="J3198" i="1"/>
  <c r="I3198" i="1"/>
  <c r="M3197" i="1"/>
  <c r="L3197" i="1"/>
  <c r="K3197" i="1"/>
  <c r="J3197" i="1"/>
  <c r="I3197" i="1"/>
  <c r="W3196" i="1"/>
  <c r="M3196" i="1"/>
  <c r="L3196" i="1"/>
  <c r="K3196" i="1"/>
  <c r="J3196" i="1"/>
  <c r="I3196" i="1"/>
  <c r="W3195" i="1"/>
  <c r="M3195" i="1"/>
  <c r="L3195" i="1"/>
  <c r="K3195" i="1"/>
  <c r="J3195" i="1"/>
  <c r="I3195" i="1"/>
  <c r="W3194" i="1"/>
  <c r="M3194" i="1"/>
  <c r="L3194" i="1"/>
  <c r="K3194" i="1"/>
  <c r="J3194" i="1"/>
  <c r="I3194" i="1"/>
  <c r="W3193" i="1"/>
  <c r="M3193" i="1"/>
  <c r="L3193" i="1"/>
  <c r="K3193" i="1"/>
  <c r="J3193" i="1"/>
  <c r="I3193" i="1"/>
  <c r="W3192" i="1"/>
  <c r="K3192" i="1"/>
  <c r="J3192" i="1"/>
  <c r="Y3192" i="1" s="1"/>
  <c r="I3192" i="1"/>
  <c r="H3192" i="1" s="1"/>
  <c r="W3191" i="1"/>
  <c r="K3191" i="1"/>
  <c r="J3191" i="1"/>
  <c r="Y3191" i="1" s="1"/>
  <c r="I3191" i="1"/>
  <c r="H3191" i="1" s="1"/>
  <c r="W3190" i="1"/>
  <c r="K3190" i="1"/>
  <c r="J3190" i="1"/>
  <c r="Y3190" i="1" s="1"/>
  <c r="I3190" i="1"/>
  <c r="H3190" i="1" s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M3186" i="1"/>
  <c r="L3186" i="1"/>
  <c r="K3186" i="1"/>
  <c r="J3186" i="1"/>
  <c r="I3186" i="1"/>
  <c r="M3185" i="1"/>
  <c r="L3185" i="1"/>
  <c r="K3185" i="1"/>
  <c r="J3185" i="1"/>
  <c r="I3185" i="1"/>
  <c r="W3184" i="1"/>
  <c r="M3184" i="1"/>
  <c r="L3184" i="1"/>
  <c r="K3184" i="1"/>
  <c r="J3184" i="1"/>
  <c r="I3184" i="1"/>
  <c r="M3183" i="1"/>
  <c r="L3183" i="1"/>
  <c r="K3183" i="1"/>
  <c r="J3183" i="1"/>
  <c r="I3183" i="1"/>
  <c r="M3182" i="1"/>
  <c r="L3182" i="1"/>
  <c r="K3182" i="1"/>
  <c r="J3182" i="1"/>
  <c r="I3182" i="1"/>
  <c r="M3181" i="1"/>
  <c r="L3181" i="1"/>
  <c r="K3181" i="1"/>
  <c r="J3181" i="1"/>
  <c r="I3181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M3175" i="1"/>
  <c r="L3175" i="1"/>
  <c r="K3175" i="1"/>
  <c r="J3175" i="1"/>
  <c r="I3175" i="1"/>
  <c r="M3174" i="1"/>
  <c r="L3174" i="1"/>
  <c r="K3174" i="1"/>
  <c r="J3174" i="1"/>
  <c r="I3174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W3166" i="1"/>
  <c r="M3166" i="1"/>
  <c r="L3166" i="1"/>
  <c r="K3166" i="1"/>
  <c r="J3166" i="1"/>
  <c r="I3166" i="1"/>
  <c r="M3165" i="1"/>
  <c r="L3165" i="1"/>
  <c r="K3165" i="1"/>
  <c r="J3165" i="1"/>
  <c r="I3165" i="1"/>
  <c r="W3164" i="1"/>
  <c r="M3164" i="1"/>
  <c r="L3164" i="1"/>
  <c r="K3164" i="1"/>
  <c r="J3164" i="1"/>
  <c r="I3164" i="1"/>
  <c r="W3163" i="1"/>
  <c r="M3163" i="1"/>
  <c r="L3163" i="1"/>
  <c r="K3163" i="1"/>
  <c r="J3163" i="1"/>
  <c r="I3163" i="1"/>
  <c r="W3162" i="1"/>
  <c r="M3162" i="1"/>
  <c r="L3162" i="1"/>
  <c r="K3162" i="1"/>
  <c r="J3162" i="1"/>
  <c r="I3162" i="1"/>
  <c r="W3161" i="1"/>
  <c r="M3161" i="1"/>
  <c r="L3161" i="1"/>
  <c r="K3161" i="1"/>
  <c r="J3161" i="1"/>
  <c r="I3161" i="1"/>
  <c r="W3160" i="1"/>
  <c r="M3160" i="1"/>
  <c r="L3160" i="1"/>
  <c r="K3160" i="1"/>
  <c r="J3160" i="1"/>
  <c r="I3160" i="1"/>
  <c r="W3159" i="1"/>
  <c r="M3159" i="1"/>
  <c r="L3159" i="1"/>
  <c r="K3159" i="1"/>
  <c r="J3159" i="1"/>
  <c r="I3159" i="1"/>
  <c r="W3158" i="1"/>
  <c r="M3158" i="1"/>
  <c r="L3158" i="1"/>
  <c r="K3158" i="1"/>
  <c r="J3158" i="1"/>
  <c r="I3158" i="1"/>
  <c r="W3157" i="1"/>
  <c r="M3157" i="1"/>
  <c r="L3157" i="1"/>
  <c r="K3157" i="1"/>
  <c r="J3157" i="1"/>
  <c r="I3157" i="1"/>
  <c r="W3156" i="1"/>
  <c r="M3156" i="1"/>
  <c r="L3156" i="1"/>
  <c r="K3156" i="1"/>
  <c r="J3156" i="1"/>
  <c r="I3156" i="1"/>
  <c r="W3155" i="1"/>
  <c r="M3155" i="1"/>
  <c r="L3155" i="1"/>
  <c r="K3155" i="1"/>
  <c r="J3155" i="1"/>
  <c r="I3155" i="1"/>
  <c r="W3154" i="1"/>
  <c r="M3154" i="1"/>
  <c r="L3154" i="1"/>
  <c r="K3154" i="1"/>
  <c r="J3154" i="1"/>
  <c r="I3154" i="1"/>
  <c r="W3153" i="1"/>
  <c r="M3153" i="1"/>
  <c r="L3153" i="1"/>
  <c r="K3153" i="1"/>
  <c r="J3153" i="1"/>
  <c r="I3153" i="1"/>
  <c r="W3152" i="1"/>
  <c r="M3152" i="1"/>
  <c r="L3152" i="1"/>
  <c r="K3152" i="1"/>
  <c r="J3152" i="1"/>
  <c r="I3152" i="1"/>
  <c r="M3151" i="1"/>
  <c r="L3151" i="1"/>
  <c r="K3151" i="1"/>
  <c r="J3151" i="1"/>
  <c r="I3151" i="1"/>
  <c r="W3150" i="1"/>
  <c r="M3150" i="1"/>
  <c r="L3150" i="1"/>
  <c r="K3150" i="1"/>
  <c r="J3150" i="1"/>
  <c r="I3150" i="1"/>
  <c r="W3149" i="1"/>
  <c r="M3149" i="1"/>
  <c r="L3149" i="1"/>
  <c r="K3149" i="1"/>
  <c r="J3149" i="1"/>
  <c r="I3149" i="1"/>
  <c r="W3148" i="1"/>
  <c r="M3148" i="1"/>
  <c r="L3148" i="1"/>
  <c r="K3148" i="1"/>
  <c r="J3148" i="1"/>
  <c r="I3148" i="1"/>
  <c r="W3147" i="1"/>
  <c r="M3147" i="1"/>
  <c r="L3147" i="1"/>
  <c r="K3147" i="1"/>
  <c r="J3147" i="1"/>
  <c r="I3147" i="1"/>
  <c r="W3146" i="1"/>
  <c r="M3146" i="1"/>
  <c r="L3146" i="1"/>
  <c r="K3146" i="1"/>
  <c r="J3146" i="1"/>
  <c r="I3146" i="1"/>
  <c r="W3145" i="1"/>
  <c r="M3145" i="1"/>
  <c r="L3145" i="1"/>
  <c r="K3145" i="1"/>
  <c r="J3145" i="1"/>
  <c r="I3145" i="1"/>
  <c r="W3144" i="1"/>
  <c r="M3144" i="1"/>
  <c r="L3144" i="1"/>
  <c r="K3144" i="1"/>
  <c r="J3144" i="1"/>
  <c r="I3144" i="1"/>
  <c r="W3143" i="1"/>
  <c r="M3143" i="1"/>
  <c r="L3143" i="1"/>
  <c r="K3143" i="1"/>
  <c r="J3143" i="1"/>
  <c r="I3143" i="1"/>
  <c r="W3142" i="1"/>
  <c r="M3142" i="1"/>
  <c r="L3142" i="1"/>
  <c r="K3142" i="1"/>
  <c r="J3142" i="1"/>
  <c r="I3142" i="1"/>
  <c r="W3141" i="1"/>
  <c r="M3141" i="1"/>
  <c r="L3141" i="1"/>
  <c r="K3141" i="1"/>
  <c r="J3141" i="1"/>
  <c r="I3141" i="1"/>
  <c r="M3140" i="1"/>
  <c r="L3140" i="1"/>
  <c r="K3140" i="1"/>
  <c r="J3140" i="1"/>
  <c r="I3140" i="1"/>
  <c r="W3139" i="1"/>
  <c r="M3139" i="1"/>
  <c r="L3139" i="1"/>
  <c r="K3139" i="1"/>
  <c r="J3139" i="1"/>
  <c r="I3139" i="1"/>
  <c r="W3138" i="1"/>
  <c r="M3138" i="1"/>
  <c r="L3138" i="1"/>
  <c r="K3138" i="1"/>
  <c r="J3138" i="1"/>
  <c r="I3138" i="1"/>
  <c r="W3137" i="1"/>
  <c r="M3137" i="1"/>
  <c r="L3137" i="1"/>
  <c r="K3137" i="1"/>
  <c r="J3137" i="1"/>
  <c r="I3137" i="1"/>
  <c r="W3136" i="1"/>
  <c r="M3136" i="1"/>
  <c r="L3136" i="1"/>
  <c r="K3136" i="1"/>
  <c r="J3136" i="1"/>
  <c r="I3136" i="1"/>
  <c r="W3135" i="1"/>
  <c r="M3135" i="1"/>
  <c r="L3135" i="1"/>
  <c r="K3135" i="1"/>
  <c r="J3135" i="1"/>
  <c r="I3135" i="1"/>
  <c r="W3134" i="1"/>
  <c r="M3134" i="1"/>
  <c r="L3134" i="1"/>
  <c r="K3134" i="1"/>
  <c r="J3134" i="1"/>
  <c r="I3134" i="1"/>
  <c r="W3133" i="1"/>
  <c r="M3133" i="1"/>
  <c r="L3133" i="1"/>
  <c r="K3133" i="1"/>
  <c r="J3133" i="1"/>
  <c r="I3133" i="1"/>
  <c r="W3132" i="1"/>
  <c r="M3132" i="1"/>
  <c r="L3132" i="1"/>
  <c r="K3132" i="1"/>
  <c r="J3132" i="1"/>
  <c r="I3132" i="1"/>
  <c r="W3131" i="1"/>
  <c r="M3131" i="1"/>
  <c r="L3131" i="1"/>
  <c r="K3131" i="1"/>
  <c r="J3131" i="1"/>
  <c r="I3131" i="1"/>
  <c r="W3130" i="1"/>
  <c r="M3130" i="1"/>
  <c r="L3130" i="1"/>
  <c r="K3130" i="1"/>
  <c r="J3130" i="1"/>
  <c r="I3130" i="1"/>
  <c r="W3129" i="1"/>
  <c r="M3129" i="1"/>
  <c r="L3129" i="1"/>
  <c r="K3129" i="1"/>
  <c r="J3129" i="1"/>
  <c r="I3129" i="1"/>
  <c r="W3128" i="1"/>
  <c r="M3128" i="1"/>
  <c r="L3128" i="1"/>
  <c r="K3128" i="1"/>
  <c r="J3128" i="1"/>
  <c r="I3128" i="1"/>
  <c r="W3127" i="1"/>
  <c r="M3127" i="1"/>
  <c r="L3127" i="1"/>
  <c r="K3127" i="1"/>
  <c r="J3127" i="1"/>
  <c r="I3127" i="1"/>
  <c r="W3126" i="1"/>
  <c r="M3126" i="1"/>
  <c r="L3126" i="1"/>
  <c r="K3126" i="1"/>
  <c r="J3126" i="1"/>
  <c r="I3126" i="1"/>
  <c r="M3125" i="1"/>
  <c r="L3125" i="1"/>
  <c r="K3125" i="1"/>
  <c r="J3125" i="1"/>
  <c r="I3125" i="1"/>
  <c r="W3124" i="1"/>
  <c r="M3124" i="1"/>
  <c r="L3124" i="1"/>
  <c r="K3124" i="1"/>
  <c r="J3124" i="1"/>
  <c r="I3124" i="1"/>
  <c r="W3123" i="1"/>
  <c r="M3123" i="1"/>
  <c r="L3123" i="1"/>
  <c r="K3123" i="1"/>
  <c r="J3123" i="1"/>
  <c r="I3123" i="1"/>
  <c r="W3122" i="1"/>
  <c r="M3122" i="1"/>
  <c r="L3122" i="1"/>
  <c r="K3122" i="1"/>
  <c r="J3122" i="1"/>
  <c r="I3122" i="1"/>
  <c r="W3121" i="1"/>
  <c r="M3121" i="1"/>
  <c r="L3121" i="1"/>
  <c r="K3121" i="1"/>
  <c r="J3121" i="1"/>
  <c r="I3121" i="1"/>
  <c r="M3120" i="1"/>
  <c r="L3120" i="1"/>
  <c r="K3120" i="1"/>
  <c r="J3120" i="1"/>
  <c r="I3120" i="1"/>
  <c r="M3119" i="1"/>
  <c r="L3119" i="1"/>
  <c r="K3119" i="1"/>
  <c r="J3119" i="1"/>
  <c r="I3119" i="1"/>
  <c r="M3118" i="1"/>
  <c r="L3118" i="1"/>
  <c r="K3118" i="1"/>
  <c r="J3118" i="1"/>
  <c r="I3118" i="1"/>
  <c r="W3117" i="1"/>
  <c r="M3117" i="1"/>
  <c r="L3117" i="1"/>
  <c r="K3117" i="1"/>
  <c r="J3117" i="1"/>
  <c r="I3117" i="1"/>
  <c r="W3116" i="1"/>
  <c r="M3116" i="1"/>
  <c r="L3116" i="1"/>
  <c r="K3116" i="1"/>
  <c r="J3116" i="1"/>
  <c r="I3116" i="1"/>
  <c r="W3115" i="1"/>
  <c r="M3115" i="1"/>
  <c r="L3115" i="1"/>
  <c r="K3115" i="1"/>
  <c r="J3115" i="1"/>
  <c r="I3115" i="1"/>
  <c r="W3114" i="1"/>
  <c r="M3114" i="1"/>
  <c r="L3114" i="1"/>
  <c r="K3114" i="1"/>
  <c r="J3114" i="1"/>
  <c r="I3114" i="1"/>
  <c r="W3113" i="1"/>
  <c r="M3113" i="1"/>
  <c r="L3113" i="1"/>
  <c r="K3113" i="1"/>
  <c r="J3113" i="1"/>
  <c r="I3113" i="1"/>
  <c r="W3112" i="1"/>
  <c r="M3112" i="1"/>
  <c r="L3112" i="1"/>
  <c r="K3112" i="1"/>
  <c r="J3112" i="1"/>
  <c r="I3112" i="1"/>
  <c r="W3111" i="1"/>
  <c r="M3111" i="1"/>
  <c r="L3111" i="1"/>
  <c r="K3111" i="1"/>
  <c r="J3111" i="1"/>
  <c r="I3111" i="1"/>
  <c r="W3110" i="1"/>
  <c r="M3110" i="1"/>
  <c r="L3110" i="1"/>
  <c r="K3110" i="1"/>
  <c r="J3110" i="1"/>
  <c r="I3110" i="1"/>
  <c r="W3109" i="1"/>
  <c r="M3109" i="1"/>
  <c r="L3109" i="1"/>
  <c r="K3109" i="1"/>
  <c r="J3109" i="1"/>
  <c r="I3109" i="1"/>
  <c r="W3108" i="1"/>
  <c r="M3108" i="1"/>
  <c r="L3108" i="1"/>
  <c r="K3108" i="1"/>
  <c r="J3108" i="1"/>
  <c r="I3108" i="1"/>
  <c r="W3107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W3103" i="1"/>
  <c r="M3103" i="1"/>
  <c r="L3103" i="1"/>
  <c r="K3103" i="1"/>
  <c r="J3103" i="1"/>
  <c r="I3103" i="1"/>
  <c r="M3102" i="1"/>
  <c r="L3102" i="1"/>
  <c r="K3102" i="1"/>
  <c r="J3102" i="1"/>
  <c r="I3102" i="1"/>
  <c r="W3101" i="1"/>
  <c r="M3101" i="1"/>
  <c r="L3101" i="1"/>
  <c r="K3101" i="1"/>
  <c r="J3101" i="1"/>
  <c r="I3101" i="1"/>
  <c r="M3100" i="1"/>
  <c r="L3100" i="1"/>
  <c r="K3100" i="1"/>
  <c r="J3100" i="1"/>
  <c r="I3100" i="1"/>
  <c r="W3099" i="1"/>
  <c r="M3099" i="1"/>
  <c r="L3099" i="1"/>
  <c r="K3099" i="1"/>
  <c r="J3099" i="1"/>
  <c r="I3099" i="1"/>
  <c r="W3098" i="1"/>
  <c r="M3098" i="1"/>
  <c r="L3098" i="1"/>
  <c r="K3098" i="1"/>
  <c r="J3098" i="1"/>
  <c r="I3098" i="1"/>
  <c r="W3097" i="1"/>
  <c r="M3097" i="1"/>
  <c r="L3097" i="1"/>
  <c r="K3097" i="1"/>
  <c r="J3097" i="1"/>
  <c r="I3097" i="1"/>
  <c r="W3096" i="1"/>
  <c r="M3096" i="1"/>
  <c r="L3096" i="1"/>
  <c r="K3096" i="1"/>
  <c r="J3096" i="1"/>
  <c r="I3096" i="1"/>
  <c r="W3095" i="1"/>
  <c r="M3095" i="1"/>
  <c r="L3095" i="1"/>
  <c r="K3095" i="1"/>
  <c r="J3095" i="1"/>
  <c r="I3095" i="1"/>
  <c r="M3094" i="1"/>
  <c r="L3094" i="1"/>
  <c r="K3094" i="1"/>
  <c r="J3094" i="1"/>
  <c r="I3094" i="1"/>
  <c r="W3093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M3091" i="1"/>
  <c r="L3091" i="1"/>
  <c r="K3091" i="1"/>
  <c r="J3091" i="1"/>
  <c r="I3091" i="1"/>
  <c r="M3090" i="1"/>
  <c r="L3090" i="1"/>
  <c r="K3090" i="1"/>
  <c r="J3090" i="1"/>
  <c r="I3090" i="1"/>
  <c r="W3089" i="1"/>
  <c r="M3089" i="1"/>
  <c r="L3089" i="1"/>
  <c r="K3089" i="1"/>
  <c r="J3089" i="1"/>
  <c r="I3089" i="1"/>
  <c r="W3088" i="1"/>
  <c r="M3088" i="1"/>
  <c r="L3088" i="1"/>
  <c r="K3088" i="1"/>
  <c r="J3088" i="1"/>
  <c r="I3088" i="1"/>
  <c r="W3087" i="1"/>
  <c r="M3087" i="1"/>
  <c r="L3087" i="1"/>
  <c r="K3087" i="1"/>
  <c r="J3087" i="1"/>
  <c r="I3087" i="1"/>
  <c r="W3086" i="1"/>
  <c r="M3086" i="1"/>
  <c r="L3086" i="1"/>
  <c r="K3086" i="1"/>
  <c r="J3086" i="1"/>
  <c r="I3086" i="1"/>
  <c r="W3085" i="1"/>
  <c r="M3085" i="1"/>
  <c r="L3085" i="1"/>
  <c r="K3085" i="1"/>
  <c r="J3085" i="1"/>
  <c r="I3085" i="1"/>
  <c r="W3084" i="1"/>
  <c r="M3084" i="1"/>
  <c r="L3084" i="1"/>
  <c r="K3084" i="1"/>
  <c r="J3084" i="1"/>
  <c r="I3084" i="1"/>
  <c r="W3083" i="1"/>
  <c r="K3083" i="1"/>
  <c r="J3083" i="1"/>
  <c r="Y3083" i="1" s="1"/>
  <c r="I3083" i="1"/>
  <c r="X3083" i="1" s="1"/>
  <c r="W3082" i="1"/>
  <c r="K3082" i="1"/>
  <c r="J3082" i="1"/>
  <c r="Y3082" i="1" s="1"/>
  <c r="I3082" i="1"/>
  <c r="X3082" i="1" s="1"/>
  <c r="W3081" i="1"/>
  <c r="K3081" i="1"/>
  <c r="J3081" i="1"/>
  <c r="Y3081" i="1" s="1"/>
  <c r="I3081" i="1"/>
  <c r="H3081" i="1" s="1"/>
  <c r="Z5465" i="1" l="1"/>
  <c r="X3088" i="1"/>
  <c r="Y3370" i="1"/>
  <c r="H3440" i="1"/>
  <c r="U3440" i="1" s="1"/>
  <c r="W3440" i="1" s="1"/>
  <c r="Y4306" i="1"/>
  <c r="Y4339" i="1"/>
  <c r="H4344" i="1"/>
  <c r="U4344" i="1" s="1"/>
  <c r="W4344" i="1" s="1"/>
  <c r="H4363" i="1"/>
  <c r="U4363" i="1" s="1"/>
  <c r="W4363" i="1" s="1"/>
  <c r="X4382" i="1"/>
  <c r="Z5468" i="1"/>
  <c r="Y4066" i="1"/>
  <c r="Y4401" i="1"/>
  <c r="H3395" i="1"/>
  <c r="X3399" i="1"/>
  <c r="Y3871" i="1"/>
  <c r="X3876" i="1"/>
  <c r="Y4075" i="1"/>
  <c r="Y4542" i="1"/>
  <c r="X3086" i="1"/>
  <c r="Z3086" i="1" s="1"/>
  <c r="H3090" i="1"/>
  <c r="U3090" i="1" s="1"/>
  <c r="W3090" i="1" s="1"/>
  <c r="Y3094" i="1"/>
  <c r="X3198" i="1"/>
  <c r="Y3202" i="1"/>
  <c r="Y3215" i="1"/>
  <c r="X3218" i="1"/>
  <c r="Z3218" i="1" s="1"/>
  <c r="Y4464" i="1"/>
  <c r="H4564" i="1"/>
  <c r="U4564" i="1" s="1"/>
  <c r="W4564" i="1" s="1"/>
  <c r="Z5510" i="1"/>
  <c r="Z5516" i="1"/>
  <c r="Z5522" i="1"/>
  <c r="Z5528" i="1"/>
  <c r="Z5534" i="1"/>
  <c r="H3253" i="1"/>
  <c r="Y3269" i="1"/>
  <c r="Y3273" i="1"/>
  <c r="Y3654" i="1"/>
  <c r="Y3850" i="1"/>
  <c r="X3855" i="1"/>
  <c r="X3213" i="1"/>
  <c r="Y3606" i="1"/>
  <c r="H3661" i="1"/>
  <c r="U3661" i="1" s="1"/>
  <c r="W3661" i="1" s="1"/>
  <c r="Y3672" i="1"/>
  <c r="Z5513" i="1"/>
  <c r="Z5519" i="1"/>
  <c r="Z5531" i="1"/>
  <c r="Y3642" i="1"/>
  <c r="X3843" i="1"/>
  <c r="H4111" i="1"/>
  <c r="U4111" i="1" s="1"/>
  <c r="W4111" i="1" s="1"/>
  <c r="H4211" i="1"/>
  <c r="U4211" i="1" s="1"/>
  <c r="W4211" i="1" s="1"/>
  <c r="X3483" i="1"/>
  <c r="Z3483" i="1" s="1"/>
  <c r="Y4057" i="1"/>
  <c r="X4062" i="1"/>
  <c r="Y4191" i="1"/>
  <c r="H4239" i="1"/>
  <c r="U4239" i="1" s="1"/>
  <c r="W4239" i="1" s="1"/>
  <c r="Y4453" i="1"/>
  <c r="H4458" i="1"/>
  <c r="U4458" i="1" s="1"/>
  <c r="W4458" i="1" s="1"/>
  <c r="H4023" i="1"/>
  <c r="U4023" i="1" s="1"/>
  <c r="W4023" i="1" s="1"/>
  <c r="X4034" i="1"/>
  <c r="Y4096" i="1"/>
  <c r="H4101" i="1"/>
  <c r="U4101" i="1" s="1"/>
  <c r="W4101" i="1" s="1"/>
  <c r="Y4566" i="1"/>
  <c r="X4623" i="1"/>
  <c r="H4642" i="1"/>
  <c r="U4642" i="1" s="1"/>
  <c r="W4642" i="1" s="1"/>
  <c r="X3244" i="1"/>
  <c r="Z3244" i="1" s="1"/>
  <c r="X3447" i="1"/>
  <c r="Y3460" i="1"/>
  <c r="H3481" i="1"/>
  <c r="Y3661" i="1"/>
  <c r="Y3677" i="1"/>
  <c r="Y3921" i="1"/>
  <c r="Y4034" i="1"/>
  <c r="Y4318" i="1"/>
  <c r="Y4327" i="1"/>
  <c r="H4332" i="1"/>
  <c r="U4332" i="1" s="1"/>
  <c r="W4332" i="1" s="1"/>
  <c r="H4375" i="1"/>
  <c r="U4375" i="1" s="1"/>
  <c r="W4375" i="1" s="1"/>
  <c r="Y4389" i="1"/>
  <c r="X4394" i="1"/>
  <c r="H3786" i="1"/>
  <c r="U3786" i="1" s="1"/>
  <c r="W3786" i="1" s="1"/>
  <c r="H3802" i="1"/>
  <c r="U3802" i="1" s="1"/>
  <c r="W3802" i="1" s="1"/>
  <c r="H4559" i="1"/>
  <c r="U4559" i="1" s="1"/>
  <c r="W4559" i="1" s="1"/>
  <c r="Y3263" i="1"/>
  <c r="Y3883" i="1"/>
  <c r="X3888" i="1"/>
  <c r="H4834" i="1"/>
  <c r="U4834" i="1" s="1"/>
  <c r="W4834" i="1" s="1"/>
  <c r="H3248" i="1"/>
  <c r="X3230" i="1"/>
  <c r="Y3317" i="1"/>
  <c r="X3304" i="1"/>
  <c r="Z3304" i="1" s="1"/>
  <c r="X3306" i="1"/>
  <c r="Z3306" i="1" s="1"/>
  <c r="H3220" i="1"/>
  <c r="Y3971" i="1"/>
  <c r="Y4522" i="1"/>
  <c r="H3224" i="1"/>
  <c r="U3224" i="1" s="1"/>
  <c r="W3224" i="1" s="1"/>
  <c r="Y3947" i="1"/>
  <c r="H4199" i="1"/>
  <c r="U4199" i="1" s="1"/>
  <c r="W4199" i="1" s="1"/>
  <c r="Y4104" i="1"/>
  <c r="H3250" i="1"/>
  <c r="U3250" i="1" s="1"/>
  <c r="W3250" i="1" s="1"/>
  <c r="Y3252" i="1"/>
  <c r="H3825" i="1"/>
  <c r="U3825" i="1" s="1"/>
  <c r="W3825" i="1" s="1"/>
  <c r="X4110" i="1"/>
  <c r="H3814" i="1"/>
  <c r="U3814" i="1" s="1"/>
  <c r="W3814" i="1" s="1"/>
  <c r="Y3256" i="1"/>
  <c r="X3663" i="1"/>
  <c r="X3675" i="1"/>
  <c r="H3687" i="1"/>
  <c r="U3687" i="1" s="1"/>
  <c r="W3687" i="1" s="1"/>
  <c r="H4076" i="1"/>
  <c r="U4076" i="1" s="1"/>
  <c r="W4076" i="1" s="1"/>
  <c r="Y4092" i="1"/>
  <c r="H4097" i="1"/>
  <c r="U4097" i="1" s="1"/>
  <c r="W4097" i="1" s="1"/>
  <c r="X3164" i="1"/>
  <c r="Y4285" i="1"/>
  <c r="H3092" i="1"/>
  <c r="Y3170" i="1"/>
  <c r="Y3781" i="1"/>
  <c r="X4528" i="1"/>
  <c r="Z5460" i="1"/>
  <c r="Z5502" i="1"/>
  <c r="Z5517" i="1"/>
  <c r="Z5523" i="1"/>
  <c r="Z5526" i="1"/>
  <c r="Z5529" i="1"/>
  <c r="Z5535" i="1"/>
  <c r="H4569" i="1"/>
  <c r="U4569" i="1" s="1"/>
  <c r="W4569" i="1" s="1"/>
  <c r="Z4569" i="1" s="1"/>
  <c r="H3778" i="1"/>
  <c r="U3778" i="1" s="1"/>
  <c r="W3778" i="1" s="1"/>
  <c r="Y3442" i="1"/>
  <c r="Y4573" i="1"/>
  <c r="Y4585" i="1"/>
  <c r="X4016" i="1"/>
  <c r="X3880" i="1"/>
  <c r="X3676" i="1"/>
  <c r="X4566" i="1"/>
  <c r="X3449" i="1"/>
  <c r="H3606" i="1"/>
  <c r="H3618" i="1"/>
  <c r="U3618" i="1" s="1"/>
  <c r="W3618" i="1" s="1"/>
  <c r="X4520" i="1"/>
  <c r="H3108" i="1"/>
  <c r="H4876" i="1"/>
  <c r="U4876" i="1" s="1"/>
  <c r="W4876" i="1" s="1"/>
  <c r="H5297" i="1"/>
  <c r="U5297" i="1" s="1"/>
  <c r="W5297" i="1" s="1"/>
  <c r="Y5318" i="1"/>
  <c r="H3788" i="1"/>
  <c r="U3788" i="1" s="1"/>
  <c r="W3788" i="1" s="1"/>
  <c r="X3800" i="1"/>
  <c r="Y3690" i="1"/>
  <c r="X3217" i="1"/>
  <c r="Z3217" i="1" s="1"/>
  <c r="H3219" i="1"/>
  <c r="H3221" i="1"/>
  <c r="X3847" i="1"/>
  <c r="X3871" i="1"/>
  <c r="H3895" i="1"/>
  <c r="U3895" i="1" s="1"/>
  <c r="W3895" i="1" s="1"/>
  <c r="Y3902" i="1"/>
  <c r="H3907" i="1"/>
  <c r="U3907" i="1" s="1"/>
  <c r="W3907" i="1" s="1"/>
  <c r="Y3914" i="1"/>
  <c r="H3919" i="1"/>
  <c r="U3919" i="1" s="1"/>
  <c r="W3919" i="1" s="1"/>
  <c r="Y3926" i="1"/>
  <c r="H3993" i="1"/>
  <c r="U3993" i="1" s="1"/>
  <c r="W3993" i="1" s="1"/>
  <c r="X3167" i="1"/>
  <c r="Y3174" i="1"/>
  <c r="X3179" i="1"/>
  <c r="H4475" i="1"/>
  <c r="U4475" i="1" s="1"/>
  <c r="W4475" i="1" s="1"/>
  <c r="Z4475" i="1" s="1"/>
  <c r="X4430" i="1"/>
  <c r="X3265" i="1"/>
  <c r="H3269" i="1"/>
  <c r="Y3277" i="1"/>
  <c r="X3308" i="1"/>
  <c r="X3874" i="1"/>
  <c r="Y3086" i="1"/>
  <c r="X5431" i="1"/>
  <c r="Y5048" i="1"/>
  <c r="Y5302" i="1"/>
  <c r="X3657" i="1"/>
  <c r="H4572" i="1"/>
  <c r="U4572" i="1" s="1"/>
  <c r="W4572" i="1" s="1"/>
  <c r="Y4607" i="1"/>
  <c r="Y4619" i="1"/>
  <c r="Y4631" i="1"/>
  <c r="Y4657" i="1"/>
  <c r="Y4669" i="1"/>
  <c r="H4697" i="1"/>
  <c r="U4697" i="1" s="1"/>
  <c r="W4697" i="1" s="1"/>
  <c r="H4711" i="1"/>
  <c r="U4711" i="1" s="1"/>
  <c r="W4711" i="1" s="1"/>
  <c r="H4777" i="1"/>
  <c r="U4777" i="1" s="1"/>
  <c r="W4777" i="1" s="1"/>
  <c r="X4836" i="1"/>
  <c r="H3223" i="1"/>
  <c r="Y3225" i="1"/>
  <c r="Y3227" i="1"/>
  <c r="Y3286" i="1"/>
  <c r="Y3099" i="1"/>
  <c r="H3104" i="1"/>
  <c r="X3106" i="1"/>
  <c r="Z3106" i="1" s="1"/>
  <c r="Y3326" i="1"/>
  <c r="Y3577" i="1"/>
  <c r="Y3579" i="1"/>
  <c r="X3680" i="1"/>
  <c r="Y3818" i="1"/>
  <c r="Y3919" i="1"/>
  <c r="Y3945" i="1"/>
  <c r="Y3957" i="1"/>
  <c r="Y4036" i="1"/>
  <c r="H4069" i="1"/>
  <c r="U4069" i="1" s="1"/>
  <c r="W4069" i="1" s="1"/>
  <c r="H4203" i="1"/>
  <c r="U4203" i="1" s="1"/>
  <c r="W4203" i="1" s="1"/>
  <c r="H4215" i="1"/>
  <c r="U4215" i="1" s="1"/>
  <c r="W4215" i="1" s="1"/>
  <c r="H4227" i="1"/>
  <c r="U4227" i="1" s="1"/>
  <c r="W4227" i="1" s="1"/>
  <c r="Y4241" i="1"/>
  <c r="Y4253" i="1"/>
  <c r="X4779" i="1"/>
  <c r="Y5049" i="1"/>
  <c r="X4719" i="1"/>
  <c r="H4726" i="1"/>
  <c r="U4726" i="1" s="1"/>
  <c r="W4726" i="1" s="1"/>
  <c r="Y4733" i="1"/>
  <c r="H4806" i="1"/>
  <c r="U4806" i="1" s="1"/>
  <c r="W4806" i="1" s="1"/>
  <c r="Y4808" i="1"/>
  <c r="H5003" i="1"/>
  <c r="U5003" i="1" s="1"/>
  <c r="W5003" i="1" s="1"/>
  <c r="Y5010" i="1"/>
  <c r="Y5017" i="1"/>
  <c r="H5064" i="1"/>
  <c r="U5064" i="1" s="1"/>
  <c r="W5064" i="1" s="1"/>
  <c r="Y5085" i="1"/>
  <c r="Y5092" i="1"/>
  <c r="Y5130" i="1"/>
  <c r="H3514" i="1"/>
  <c r="U3514" i="1" s="1"/>
  <c r="W3514" i="1" s="1"/>
  <c r="Y3528" i="1"/>
  <c r="Y4307" i="1"/>
  <c r="X3175" i="1"/>
  <c r="Y3182" i="1"/>
  <c r="Y3189" i="1"/>
  <c r="H4525" i="1"/>
  <c r="U4525" i="1" s="1"/>
  <c r="W4525" i="1" s="1"/>
  <c r="Y4603" i="1"/>
  <c r="Y4610" i="1"/>
  <c r="H4653" i="1"/>
  <c r="U4653" i="1" s="1"/>
  <c r="W4653" i="1" s="1"/>
  <c r="X3886" i="1"/>
  <c r="H3103" i="1"/>
  <c r="X3173" i="1"/>
  <c r="H3331" i="1"/>
  <c r="Y3693" i="1"/>
  <c r="X3698" i="1"/>
  <c r="X3820" i="1"/>
  <c r="X3927" i="1"/>
  <c r="Y4030" i="1"/>
  <c r="X4066" i="1"/>
  <c r="Y4147" i="1"/>
  <c r="Y4195" i="1"/>
  <c r="Y4274" i="1"/>
  <c r="H4450" i="1"/>
  <c r="U4450" i="1" s="1"/>
  <c r="W4450" i="1" s="1"/>
  <c r="Y4533" i="1"/>
  <c r="H4538" i="1"/>
  <c r="U4538" i="1" s="1"/>
  <c r="W4538" i="1" s="1"/>
  <c r="Y4661" i="1"/>
  <c r="Y4673" i="1"/>
  <c r="Y4687" i="1"/>
  <c r="H4708" i="1"/>
  <c r="U4708" i="1" s="1"/>
  <c r="W4708" i="1" s="1"/>
  <c r="Y4776" i="1"/>
  <c r="Y4816" i="1"/>
  <c r="Y5046" i="1"/>
  <c r="Y5053" i="1"/>
  <c r="X5305" i="1"/>
  <c r="Y5429" i="1"/>
  <c r="X5434" i="1"/>
  <c r="X3469" i="1"/>
  <c r="Y4987" i="1"/>
  <c r="H5126" i="1"/>
  <c r="U5126" i="1" s="1"/>
  <c r="W5126" i="1" s="1"/>
  <c r="Y3730" i="1"/>
  <c r="H3742" i="1"/>
  <c r="U3742" i="1" s="1"/>
  <c r="W3742" i="1" s="1"/>
  <c r="Y3744" i="1"/>
  <c r="Y3756" i="1"/>
  <c r="O4292" i="1"/>
  <c r="Y3279" i="1"/>
  <c r="Y3468" i="1"/>
  <c r="Y3625" i="1"/>
  <c r="Y4153" i="1"/>
  <c r="Y4177" i="1"/>
  <c r="Y4189" i="1"/>
  <c r="X4230" i="1"/>
  <c r="H4237" i="1"/>
  <c r="U4237" i="1" s="1"/>
  <c r="W4237" i="1" s="1"/>
  <c r="H4249" i="1"/>
  <c r="U4249" i="1" s="1"/>
  <c r="W4249" i="1" s="1"/>
  <c r="H4261" i="1"/>
  <c r="U4261" i="1" s="1"/>
  <c r="W4261" i="1" s="1"/>
  <c r="H3324" i="1"/>
  <c r="U3324" i="1" s="1"/>
  <c r="W3324" i="1" s="1"/>
  <c r="Y3790" i="1"/>
  <c r="Y3628" i="1"/>
  <c r="Y4237" i="1"/>
  <c r="Y4249" i="1"/>
  <c r="H4707" i="1"/>
  <c r="U4707" i="1" s="1"/>
  <c r="W4707" i="1" s="1"/>
  <c r="Y3929" i="1"/>
  <c r="H4514" i="1"/>
  <c r="U4514" i="1" s="1"/>
  <c r="W4514" i="1" s="1"/>
  <c r="H4526" i="1"/>
  <c r="U4526" i="1" s="1"/>
  <c r="W4526" i="1" s="1"/>
  <c r="Y3588" i="1"/>
  <c r="Y3768" i="1"/>
  <c r="H4002" i="1"/>
  <c r="U4002" i="1" s="1"/>
  <c r="W4002" i="1" s="1"/>
  <c r="H4742" i="1"/>
  <c r="U4742" i="1" s="1"/>
  <c r="W4742" i="1" s="1"/>
  <c r="Y4836" i="1"/>
  <c r="X4857" i="1"/>
  <c r="H5009" i="1"/>
  <c r="U5009" i="1" s="1"/>
  <c r="W5009" i="1" s="1"/>
  <c r="H3186" i="1"/>
  <c r="U3186" i="1" s="1"/>
  <c r="W3186" i="1" s="1"/>
  <c r="X3215" i="1"/>
  <c r="Z3215" i="1" s="1"/>
  <c r="Y3217" i="1"/>
  <c r="X3826" i="1"/>
  <c r="Y3232" i="1"/>
  <c r="H3567" i="1"/>
  <c r="Y3608" i="1"/>
  <c r="Y3618" i="1"/>
  <c r="H4015" i="1"/>
  <c r="U4015" i="1" s="1"/>
  <c r="W4015" i="1" s="1"/>
  <c r="H4041" i="1"/>
  <c r="U4041" i="1" s="1"/>
  <c r="W4041" i="1" s="1"/>
  <c r="Y4437" i="1"/>
  <c r="H4449" i="1"/>
  <c r="U4449" i="1" s="1"/>
  <c r="W4449" i="1" s="1"/>
  <c r="Y3112" i="1"/>
  <c r="X3275" i="1"/>
  <c r="H3322" i="1"/>
  <c r="Y3308" i="1"/>
  <c r="Y3447" i="1"/>
  <c r="Y3481" i="1"/>
  <c r="H4459" i="1"/>
  <c r="U4459" i="1" s="1"/>
  <c r="W4459" i="1" s="1"/>
  <c r="H4712" i="1"/>
  <c r="U4712" i="1" s="1"/>
  <c r="W4712" i="1" s="1"/>
  <c r="Y4745" i="1"/>
  <c r="Y4813" i="1"/>
  <c r="H4818" i="1"/>
  <c r="U4818" i="1" s="1"/>
  <c r="W4818" i="1" s="1"/>
  <c r="Z4818" i="1" s="1"/>
  <c r="Y4853" i="1"/>
  <c r="X4914" i="1"/>
  <c r="X4954" i="1"/>
  <c r="Y5003" i="1"/>
  <c r="Y3433" i="1"/>
  <c r="Y4053" i="1"/>
  <c r="H4051" i="1"/>
  <c r="U4051" i="1" s="1"/>
  <c r="W4051" i="1" s="1"/>
  <c r="Y4070" i="1"/>
  <c r="H4197" i="1"/>
  <c r="U4197" i="1" s="1"/>
  <c r="W4197" i="1" s="1"/>
  <c r="H4288" i="1"/>
  <c r="U4288" i="1" s="1"/>
  <c r="W4288" i="1" s="1"/>
  <c r="H3121" i="1"/>
  <c r="Y3590" i="1"/>
  <c r="X3679" i="1"/>
  <c r="H3734" i="1"/>
  <c r="U3734" i="1" s="1"/>
  <c r="W3734" i="1" s="1"/>
  <c r="Y3748" i="1"/>
  <c r="Y3760" i="1"/>
  <c r="Y3772" i="1"/>
  <c r="X3875" i="1"/>
  <c r="Y4126" i="1"/>
  <c r="H4467" i="1"/>
  <c r="U4467" i="1" s="1"/>
  <c r="W4467" i="1" s="1"/>
  <c r="Z4467" i="1" s="1"/>
  <c r="Y4666" i="1"/>
  <c r="Y4809" i="1"/>
  <c r="O3561" i="1"/>
  <c r="H3260" i="1"/>
  <c r="Y3262" i="1"/>
  <c r="Y3264" i="1"/>
  <c r="H4212" i="1"/>
  <c r="U4212" i="1" s="1"/>
  <c r="W4212" i="1" s="1"/>
  <c r="X4870" i="1"/>
  <c r="Y3499" i="1"/>
  <c r="Y3116" i="1"/>
  <c r="Y3449" i="1"/>
  <c r="Y4309" i="1"/>
  <c r="Y4404" i="1"/>
  <c r="Y4468" i="1"/>
  <c r="Y4475" i="1"/>
  <c r="Y4487" i="1"/>
  <c r="Y5435" i="1"/>
  <c r="Y3096" i="1"/>
  <c r="Y3324" i="1"/>
  <c r="Y4239" i="1"/>
  <c r="H4387" i="1"/>
  <c r="U4387" i="1" s="1"/>
  <c r="W4387" i="1" s="1"/>
  <c r="X4617" i="1"/>
  <c r="Y4627" i="1"/>
  <c r="X4742" i="1"/>
  <c r="H4829" i="1"/>
  <c r="U4829" i="1" s="1"/>
  <c r="W4829" i="1" s="1"/>
  <c r="H5240" i="1"/>
  <c r="U5240" i="1" s="1"/>
  <c r="W5240" i="1" s="1"/>
  <c r="Y5301" i="1"/>
  <c r="X5418" i="1"/>
  <c r="X3454" i="1"/>
  <c r="Z3454" i="1" s="1"/>
  <c r="O3793" i="1"/>
  <c r="H4323" i="1"/>
  <c r="Y4577" i="1"/>
  <c r="Y4651" i="1"/>
  <c r="X4660" i="1"/>
  <c r="Y4670" i="1"/>
  <c r="H5012" i="1"/>
  <c r="U5012" i="1" s="1"/>
  <c r="W5012" i="1" s="1"/>
  <c r="Y5148" i="1"/>
  <c r="Y5430" i="1"/>
  <c r="X3168" i="1"/>
  <c r="X3243" i="1"/>
  <c r="H4027" i="1"/>
  <c r="H4065" i="1"/>
  <c r="U4065" i="1" s="1"/>
  <c r="W4065" i="1" s="1"/>
  <c r="H4385" i="1"/>
  <c r="U4385" i="1" s="1"/>
  <c r="W4385" i="1" s="1"/>
  <c r="Y4613" i="1"/>
  <c r="Y4625" i="1"/>
  <c r="H4637" i="1"/>
  <c r="U4637" i="1" s="1"/>
  <c r="W4637" i="1" s="1"/>
  <c r="H4649" i="1"/>
  <c r="U4649" i="1" s="1"/>
  <c r="W4649" i="1" s="1"/>
  <c r="X4668" i="1"/>
  <c r="H4675" i="1"/>
  <c r="U4675" i="1" s="1"/>
  <c r="W4675" i="1" s="1"/>
  <c r="Y4731" i="1"/>
  <c r="H4736" i="1"/>
  <c r="U4736" i="1" s="1"/>
  <c r="W4736" i="1" s="1"/>
  <c r="Z4736" i="1" s="1"/>
  <c r="H4804" i="1"/>
  <c r="U4804" i="1" s="1"/>
  <c r="W4804" i="1" s="1"/>
  <c r="H4830" i="1"/>
  <c r="U4830" i="1" s="1"/>
  <c r="W4830" i="1" s="1"/>
  <c r="H4842" i="1"/>
  <c r="U4842" i="1" s="1"/>
  <c r="W4842" i="1" s="1"/>
  <c r="Y4975" i="1"/>
  <c r="Y4982" i="1"/>
  <c r="Y5123" i="1"/>
  <c r="Y3226" i="1"/>
  <c r="H3235" i="1"/>
  <c r="U3235" i="1" s="1"/>
  <c r="W3235" i="1" s="1"/>
  <c r="Y3237" i="1"/>
  <c r="H4058" i="1"/>
  <c r="U4058" i="1" s="1"/>
  <c r="W4058" i="1" s="1"/>
  <c r="H4109" i="1"/>
  <c r="U4109" i="1" s="1"/>
  <c r="W4109" i="1" s="1"/>
  <c r="H3590" i="1"/>
  <c r="Y3834" i="1"/>
  <c r="H3839" i="1"/>
  <c r="X4837" i="1"/>
  <c r="Y5333" i="1"/>
  <c r="H3561" i="1"/>
  <c r="H3664" i="1"/>
  <c r="U3664" i="1" s="1"/>
  <c r="W3664" i="1" s="1"/>
  <c r="X3863" i="1"/>
  <c r="H4044" i="1"/>
  <c r="U4044" i="1" s="1"/>
  <c r="W4044" i="1" s="1"/>
  <c r="H3266" i="1"/>
  <c r="H3268" i="1"/>
  <c r="H3270" i="1"/>
  <c r="X3272" i="1"/>
  <c r="Z3272" i="1" s="1"/>
  <c r="Y3448" i="1"/>
  <c r="H3480" i="1"/>
  <c r="H3515" i="1"/>
  <c r="U3515" i="1" s="1"/>
  <c r="W3515" i="1" s="1"/>
  <c r="H3564" i="1"/>
  <c r="H3566" i="1"/>
  <c r="U3566" i="1" s="1"/>
  <c r="W3566" i="1" s="1"/>
  <c r="Y3572" i="1"/>
  <c r="Y3679" i="1"/>
  <c r="H3794" i="1"/>
  <c r="U3794" i="1" s="1"/>
  <c r="W3794" i="1" s="1"/>
  <c r="X3806" i="1"/>
  <c r="Y3813" i="1"/>
  <c r="H4040" i="1"/>
  <c r="U4040" i="1" s="1"/>
  <c r="W4040" i="1" s="1"/>
  <c r="Y4047" i="1"/>
  <c r="X4124" i="1"/>
  <c r="Y4169" i="1"/>
  <c r="Y4181" i="1"/>
  <c r="H4320" i="1"/>
  <c r="U4320" i="1" s="1"/>
  <c r="W4320" i="1" s="1"/>
  <c r="Y4322" i="1"/>
  <c r="Y4329" i="1"/>
  <c r="H4334" i="1"/>
  <c r="U4334" i="1" s="1"/>
  <c r="W4334" i="1" s="1"/>
  <c r="Y4341" i="1"/>
  <c r="H4346" i="1"/>
  <c r="U4346" i="1" s="1"/>
  <c r="W4346" i="1" s="1"/>
  <c r="H4353" i="1"/>
  <c r="U4353" i="1" s="1"/>
  <c r="W4353" i="1" s="1"/>
  <c r="H4365" i="1"/>
  <c r="U4365" i="1" s="1"/>
  <c r="W4365" i="1" s="1"/>
  <c r="X4384" i="1"/>
  <c r="Y4391" i="1"/>
  <c r="H4396" i="1"/>
  <c r="U4396" i="1" s="1"/>
  <c r="W4396" i="1" s="1"/>
  <c r="H4415" i="1"/>
  <c r="U4415" i="1" s="1"/>
  <c r="W4415" i="1" s="1"/>
  <c r="H4448" i="1"/>
  <c r="U4448" i="1" s="1"/>
  <c r="W4448" i="1" s="1"/>
  <c r="H4460" i="1"/>
  <c r="U4460" i="1" s="1"/>
  <c r="W4460" i="1" s="1"/>
  <c r="Y4474" i="1"/>
  <c r="X4614" i="1"/>
  <c r="Y4633" i="1"/>
  <c r="Y4659" i="1"/>
  <c r="H4732" i="1"/>
  <c r="U4732" i="1" s="1"/>
  <c r="W4732" i="1" s="1"/>
  <c r="Y4746" i="1"/>
  <c r="Y4814" i="1"/>
  <c r="H4819" i="1"/>
  <c r="U4819" i="1" s="1"/>
  <c r="W4819" i="1" s="1"/>
  <c r="Y4863" i="1"/>
  <c r="X4868" i="1"/>
  <c r="X4908" i="1"/>
  <c r="X4915" i="1"/>
  <c r="H4990" i="1"/>
  <c r="U4990" i="1" s="1"/>
  <c r="W4990" i="1" s="1"/>
  <c r="H4997" i="1"/>
  <c r="U4997" i="1" s="1"/>
  <c r="W4997" i="1" s="1"/>
  <c r="Y5018" i="1"/>
  <c r="Y5100" i="1"/>
  <c r="Y5112" i="1"/>
  <c r="Y5131" i="1"/>
  <c r="X5272" i="1"/>
  <c r="Y5279" i="1"/>
  <c r="X5284" i="1"/>
  <c r="Y5305" i="1"/>
  <c r="X5427" i="1"/>
  <c r="H3085" i="1"/>
  <c r="H3087" i="1"/>
  <c r="Y3136" i="1"/>
  <c r="X3169" i="1"/>
  <c r="Y3176" i="1"/>
  <c r="H3188" i="1"/>
  <c r="U3188" i="1" s="1"/>
  <c r="W3188" i="1" s="1"/>
  <c r="Y3193" i="1"/>
  <c r="Y3266" i="1"/>
  <c r="Y3270" i="1"/>
  <c r="Y3272" i="1"/>
  <c r="X3307" i="1"/>
  <c r="X3334" i="1"/>
  <c r="H3420" i="1"/>
  <c r="U3420" i="1" s="1"/>
  <c r="W3420" i="1" s="1"/>
  <c r="H3439" i="1"/>
  <c r="U3439" i="1" s="1"/>
  <c r="W3439" i="1" s="1"/>
  <c r="X3453" i="1"/>
  <c r="Y3457" i="1"/>
  <c r="Y3564" i="1"/>
  <c r="X4004" i="1"/>
  <c r="Y4313" i="1"/>
  <c r="Y4320" i="1"/>
  <c r="H4327" i="1"/>
  <c r="U4327" i="1" s="1"/>
  <c r="W4327" i="1" s="1"/>
  <c r="Y4334" i="1"/>
  <c r="H4422" i="1"/>
  <c r="U4422" i="1" s="1"/>
  <c r="W4422" i="1" s="1"/>
  <c r="Y4574" i="1"/>
  <c r="X4638" i="1"/>
  <c r="Y4664" i="1"/>
  <c r="X4861" i="1"/>
  <c r="H4992" i="1"/>
  <c r="U4992" i="1" s="1"/>
  <c r="W4992" i="1" s="1"/>
  <c r="H5002" i="1"/>
  <c r="U5002" i="1" s="1"/>
  <c r="W5002" i="1" s="1"/>
  <c r="Y5044" i="1"/>
  <c r="Y5072" i="1"/>
  <c r="H5129" i="1"/>
  <c r="U5129" i="1" s="1"/>
  <c r="W5129" i="1" s="1"/>
  <c r="Y5136" i="1"/>
  <c r="X5159" i="1"/>
  <c r="Y5166" i="1"/>
  <c r="Y5173" i="1"/>
  <c r="X5185" i="1"/>
  <c r="Y5206" i="1"/>
  <c r="Y5403" i="1"/>
  <c r="Y3169" i="1"/>
  <c r="Y3258" i="1"/>
  <c r="Y3305" i="1"/>
  <c r="Y3307" i="1"/>
  <c r="Y3314" i="1"/>
  <c r="X3878" i="1"/>
  <c r="X3890" i="1"/>
  <c r="H4024" i="1"/>
  <c r="U4024" i="1" s="1"/>
  <c r="W4024" i="1" s="1"/>
  <c r="X4074" i="1"/>
  <c r="O4311" i="1"/>
  <c r="H4788" i="1"/>
  <c r="U4788" i="1" s="1"/>
  <c r="W4788" i="1" s="1"/>
  <c r="H4971" i="1"/>
  <c r="U4971" i="1" s="1"/>
  <c r="W4971" i="1" s="1"/>
  <c r="H5119" i="1"/>
  <c r="U5119" i="1" s="1"/>
  <c r="W5119" i="1" s="1"/>
  <c r="Y5126" i="1"/>
  <c r="X4031" i="1"/>
  <c r="Y4499" i="1"/>
  <c r="Y4735" i="1"/>
  <c r="X4740" i="1"/>
  <c r="Y4850" i="1"/>
  <c r="Y4979" i="1"/>
  <c r="Y5096" i="1"/>
  <c r="Y5115" i="1"/>
  <c r="H5120" i="1"/>
  <c r="U5120" i="1" s="1"/>
  <c r="W5120" i="1" s="1"/>
  <c r="Z5120" i="1" s="1"/>
  <c r="Y5197" i="1"/>
  <c r="Y5209" i="1"/>
  <c r="Z5482" i="1"/>
  <c r="Z5485" i="1"/>
  <c r="Z5488" i="1"/>
  <c r="Z5491" i="1"/>
  <c r="Y3121" i="1"/>
  <c r="X3783" i="1"/>
  <c r="X4029" i="1"/>
  <c r="Y4660" i="1"/>
  <c r="H4820" i="1"/>
  <c r="U4820" i="1" s="1"/>
  <c r="W4820" i="1" s="1"/>
  <c r="Y4923" i="1"/>
  <c r="Y4935" i="1"/>
  <c r="Y5031" i="1"/>
  <c r="H5153" i="1"/>
  <c r="U5153" i="1" s="1"/>
  <c r="W5153" i="1" s="1"/>
  <c r="Y5155" i="1"/>
  <c r="X5167" i="1"/>
  <c r="Y5195" i="1"/>
  <c r="H5219" i="1"/>
  <c r="U5219" i="1" s="1"/>
  <c r="W5219" i="1" s="1"/>
  <c r="X5306" i="1"/>
  <c r="Y3607" i="1"/>
  <c r="Y3617" i="1"/>
  <c r="X3674" i="1"/>
  <c r="X3841" i="1"/>
  <c r="X3848" i="1"/>
  <c r="X3884" i="1"/>
  <c r="Y3915" i="1"/>
  <c r="X3994" i="1"/>
  <c r="X4632" i="1"/>
  <c r="H4832" i="1"/>
  <c r="U4832" i="1" s="1"/>
  <c r="W4832" i="1" s="1"/>
  <c r="O3323" i="1"/>
  <c r="Y3841" i="1"/>
  <c r="X3877" i="1"/>
  <c r="Y3896" i="1"/>
  <c r="H3901" i="1"/>
  <c r="U3901" i="1" s="1"/>
  <c r="W3901" i="1" s="1"/>
  <c r="Y3908" i="1"/>
  <c r="H3913" i="1"/>
  <c r="U3913" i="1" s="1"/>
  <c r="W3913" i="1" s="1"/>
  <c r="X3174" i="1"/>
  <c r="Y3181" i="1"/>
  <c r="Y3188" i="1"/>
  <c r="H3252" i="1"/>
  <c r="Y3316" i="1"/>
  <c r="H3465" i="1"/>
  <c r="X3550" i="1"/>
  <c r="X3703" i="1"/>
  <c r="X3715" i="1"/>
  <c r="Y3722" i="1"/>
  <c r="H3727" i="1"/>
  <c r="U3727" i="1" s="1"/>
  <c r="W3727" i="1" s="1"/>
  <c r="H4537" i="1"/>
  <c r="U4537" i="1" s="1"/>
  <c r="W4537" i="1" s="1"/>
  <c r="H4123" i="1"/>
  <c r="U4123" i="1" s="1"/>
  <c r="W4123" i="1" s="1"/>
  <c r="H4209" i="1"/>
  <c r="U4209" i="1" s="1"/>
  <c r="W4209" i="1" s="1"/>
  <c r="Y4649" i="1"/>
  <c r="Y4665" i="1"/>
  <c r="H4696" i="1"/>
  <c r="U4696" i="1" s="1"/>
  <c r="W4696" i="1" s="1"/>
  <c r="X4783" i="1"/>
  <c r="X4835" i="1"/>
  <c r="H4963" i="1"/>
  <c r="U4963" i="1" s="1"/>
  <c r="W4963" i="1" s="1"/>
  <c r="X5078" i="1"/>
  <c r="Y5083" i="1"/>
  <c r="Y5097" i="1"/>
  <c r="H5215" i="1"/>
  <c r="U5215" i="1" s="1"/>
  <c r="W5215" i="1" s="1"/>
  <c r="X5227" i="1"/>
  <c r="H5234" i="1"/>
  <c r="U5234" i="1" s="1"/>
  <c r="W5234" i="1" s="1"/>
  <c r="Y5238" i="1"/>
  <c r="H5241" i="1"/>
  <c r="U5241" i="1" s="1"/>
  <c r="W5241" i="1" s="1"/>
  <c r="Y5264" i="1"/>
  <c r="Y5366" i="1"/>
  <c r="Y5378" i="1"/>
  <c r="H5383" i="1"/>
  <c r="U5383" i="1" s="1"/>
  <c r="W5383" i="1" s="1"/>
  <c r="X5407" i="1"/>
  <c r="H3663" i="1"/>
  <c r="U3663" i="1" s="1"/>
  <c r="W3663" i="1" s="1"/>
  <c r="H3677" i="1"/>
  <c r="U3677" i="1" s="1"/>
  <c r="W3677" i="1" s="1"/>
  <c r="Y3684" i="1"/>
  <c r="Y3844" i="1"/>
  <c r="Y4726" i="1"/>
  <c r="H5053" i="1"/>
  <c r="U5053" i="1" s="1"/>
  <c r="W5053" i="1" s="1"/>
  <c r="Y5055" i="1"/>
  <c r="X5081" i="1"/>
  <c r="H5229" i="1"/>
  <c r="U5229" i="1" s="1"/>
  <c r="W5229" i="1" s="1"/>
  <c r="H5304" i="1"/>
  <c r="U5304" i="1" s="1"/>
  <c r="W5304" i="1" s="1"/>
  <c r="H3100" i="1"/>
  <c r="U3100" i="1" s="1"/>
  <c r="W3100" i="1" s="1"/>
  <c r="Y3102" i="1"/>
  <c r="Y3206" i="1"/>
  <c r="H3675" i="1"/>
  <c r="U3675" i="1" s="1"/>
  <c r="W3675" i="1" s="1"/>
  <c r="X3780" i="1"/>
  <c r="H3828" i="1"/>
  <c r="U3828" i="1" s="1"/>
  <c r="W3828" i="1" s="1"/>
  <c r="Y3830" i="1"/>
  <c r="X3842" i="1"/>
  <c r="X3849" i="1"/>
  <c r="Y3856" i="1"/>
  <c r="H3995" i="1"/>
  <c r="U3995" i="1" s="1"/>
  <c r="W3995" i="1" s="1"/>
  <c r="H4007" i="1"/>
  <c r="U4007" i="1" s="1"/>
  <c r="W4007" i="1" s="1"/>
  <c r="O4301" i="1"/>
  <c r="H4727" i="1"/>
  <c r="U4727" i="1" s="1"/>
  <c r="W4727" i="1" s="1"/>
  <c r="H5015" i="1"/>
  <c r="U5015" i="1" s="1"/>
  <c r="W5015" i="1" s="1"/>
  <c r="Y5138" i="1"/>
  <c r="X5149" i="1"/>
  <c r="Y5154" i="1"/>
  <c r="H5225" i="1"/>
  <c r="U5225" i="1" s="1"/>
  <c r="W5225" i="1" s="1"/>
  <c r="X3196" i="1"/>
  <c r="Z3196" i="1" s="1"/>
  <c r="Y3198" i="1"/>
  <c r="Y3453" i="1"/>
  <c r="H3665" i="1"/>
  <c r="U3665" i="1" s="1"/>
  <c r="W3665" i="1" s="1"/>
  <c r="X4028" i="1"/>
  <c r="Y4722" i="1"/>
  <c r="Y3175" i="1"/>
  <c r="H3187" i="1"/>
  <c r="U3187" i="1" s="1"/>
  <c r="W3187" i="1" s="1"/>
  <c r="H3243" i="1"/>
  <c r="X3255" i="1"/>
  <c r="Z3255" i="1" s="1"/>
  <c r="Y3271" i="1"/>
  <c r="Y3356" i="1"/>
  <c r="Y3360" i="1"/>
  <c r="H3426" i="1"/>
  <c r="U3426" i="1" s="1"/>
  <c r="W3426" i="1" s="1"/>
  <c r="Y3554" i="1"/>
  <c r="H3563" i="1"/>
  <c r="U3563" i="1" s="1"/>
  <c r="W3563" i="1" s="1"/>
  <c r="Y4861" i="1"/>
  <c r="H4873" i="1"/>
  <c r="U4873" i="1" s="1"/>
  <c r="W4873" i="1" s="1"/>
  <c r="H4967" i="1"/>
  <c r="U4967" i="1" s="1"/>
  <c r="W4967" i="1" s="1"/>
  <c r="H4995" i="1"/>
  <c r="U4995" i="1" s="1"/>
  <c r="W4995" i="1" s="1"/>
  <c r="H5007" i="1"/>
  <c r="U5007" i="1" s="1"/>
  <c r="W5007" i="1" s="1"/>
  <c r="Y5084" i="1"/>
  <c r="X5122" i="1"/>
  <c r="X5164" i="1"/>
  <c r="H5420" i="1"/>
  <c r="U5420" i="1" s="1"/>
  <c r="W5420" i="1" s="1"/>
  <c r="Y5424" i="1"/>
  <c r="H5432" i="1"/>
  <c r="U5432" i="1" s="1"/>
  <c r="W5432" i="1" s="1"/>
  <c r="Z5432" i="1" s="1"/>
  <c r="Y3253" i="1"/>
  <c r="H3582" i="1"/>
  <c r="X3812" i="1"/>
  <c r="X3857" i="1"/>
  <c r="X3869" i="1"/>
  <c r="H4120" i="1"/>
  <c r="U4120" i="1" s="1"/>
  <c r="W4120" i="1" s="1"/>
  <c r="Y4165" i="1"/>
  <c r="Y4268" i="1"/>
  <c r="Y4316" i="1"/>
  <c r="X4645" i="1"/>
  <c r="X4667" i="1"/>
  <c r="H4793" i="1"/>
  <c r="U4793" i="1" s="1"/>
  <c r="W4793" i="1" s="1"/>
  <c r="X4960" i="1"/>
  <c r="Y4964" i="1"/>
  <c r="H5065" i="1"/>
  <c r="U5065" i="1" s="1"/>
  <c r="W5065" i="1" s="1"/>
  <c r="H5082" i="1"/>
  <c r="U5082" i="1" s="1"/>
  <c r="W5082" i="1" s="1"/>
  <c r="Y5093" i="1"/>
  <c r="X5096" i="1"/>
  <c r="Y5119" i="1"/>
  <c r="Y5242" i="1"/>
  <c r="H5249" i="1"/>
  <c r="U5249" i="1" s="1"/>
  <c r="W5249" i="1" s="1"/>
  <c r="Y5267" i="1"/>
  <c r="H5270" i="1"/>
  <c r="U5270" i="1" s="1"/>
  <c r="W5270" i="1" s="1"/>
  <c r="X5282" i="1"/>
  <c r="Y3655" i="1"/>
  <c r="X3667" i="1"/>
  <c r="H3396" i="1"/>
  <c r="H3398" i="1"/>
  <c r="H3400" i="1"/>
  <c r="X3402" i="1"/>
  <c r="Z3402" i="1" s="1"/>
  <c r="Y3546" i="1"/>
  <c r="H3558" i="1"/>
  <c r="X3560" i="1"/>
  <c r="Z3560" i="1" s="1"/>
  <c r="H3627" i="1"/>
  <c r="U3627" i="1" s="1"/>
  <c r="W3627" i="1" s="1"/>
  <c r="H3641" i="1"/>
  <c r="U3641" i="1" s="1"/>
  <c r="W3641" i="1" s="1"/>
  <c r="Y3648" i="1"/>
  <c r="Y3660" i="1"/>
  <c r="Y3104" i="1"/>
  <c r="X3108" i="1"/>
  <c r="Z3108" i="1" s="1"/>
  <c r="H3122" i="1"/>
  <c r="Y3221" i="1"/>
  <c r="Y3244" i="1"/>
  <c r="Y3246" i="1"/>
  <c r="Y3248" i="1"/>
  <c r="Y3250" i="1"/>
  <c r="H3357" i="1"/>
  <c r="Y3371" i="1"/>
  <c r="Y3406" i="1"/>
  <c r="H3418" i="1"/>
  <c r="U3418" i="1" s="1"/>
  <c r="W3418" i="1" s="1"/>
  <c r="H3437" i="1"/>
  <c r="U3437" i="1" s="1"/>
  <c r="W3437" i="1" s="1"/>
  <c r="H3499" i="1"/>
  <c r="H3507" i="1"/>
  <c r="H3511" i="1"/>
  <c r="Y3513" i="1"/>
  <c r="X3518" i="1"/>
  <c r="Y3624" i="1"/>
  <c r="Y3627" i="1"/>
  <c r="H3688" i="1"/>
  <c r="U3688" i="1" s="1"/>
  <c r="H3695" i="1"/>
  <c r="U3695" i="1" s="1"/>
  <c r="W3695" i="1" s="1"/>
  <c r="Y3717" i="1"/>
  <c r="H3722" i="1"/>
  <c r="U3722" i="1" s="1"/>
  <c r="W3722" i="1" s="1"/>
  <c r="O3748" i="1"/>
  <c r="H3242" i="1"/>
  <c r="O3353" i="1"/>
  <c r="Y3482" i="1"/>
  <c r="O3310" i="1"/>
  <c r="O3521" i="1"/>
  <c r="O3668" i="1"/>
  <c r="Y5121" i="1"/>
  <c r="O5121" i="1"/>
  <c r="Y3159" i="1"/>
  <c r="Y3322" i="1"/>
  <c r="H3376" i="1"/>
  <c r="H3449" i="1"/>
  <c r="U3449" i="1" s="1"/>
  <c r="W3449" i="1" s="1"/>
  <c r="X3166" i="1"/>
  <c r="Z3166" i="1" s="1"/>
  <c r="X3245" i="1"/>
  <c r="Z3245" i="1" s="1"/>
  <c r="Y3257" i="1"/>
  <c r="O3280" i="1"/>
  <c r="H3366" i="1"/>
  <c r="O3372" i="1"/>
  <c r="H3428" i="1"/>
  <c r="H3438" i="1"/>
  <c r="U3438" i="1" s="1"/>
  <c r="W3438" i="1" s="1"/>
  <c r="Y3514" i="1"/>
  <c r="Y3533" i="1"/>
  <c r="X3659" i="1"/>
  <c r="Y3105" i="1"/>
  <c r="Y3107" i="1"/>
  <c r="H3113" i="1"/>
  <c r="Y3207" i="1"/>
  <c r="X3214" i="1"/>
  <c r="Z3214" i="1" s="1"/>
  <c r="H3216" i="1"/>
  <c r="U3216" i="1" s="1"/>
  <c r="W3216" i="1" s="1"/>
  <c r="Y3218" i="1"/>
  <c r="Y3224" i="1"/>
  <c r="X3233" i="1"/>
  <c r="Y3235" i="1"/>
  <c r="Y3243" i="1"/>
  <c r="Y3245" i="1"/>
  <c r="Y3249" i="1"/>
  <c r="Y3292" i="1"/>
  <c r="Y3299" i="1"/>
  <c r="Y3327" i="1"/>
  <c r="Y3342" i="1"/>
  <c r="H3424" i="1"/>
  <c r="U3424" i="1" s="1"/>
  <c r="W3424" i="1" s="1"/>
  <c r="X3431" i="1"/>
  <c r="Y3438" i="1"/>
  <c r="H3500" i="1"/>
  <c r="X3504" i="1"/>
  <c r="Z3504" i="1" s="1"/>
  <c r="H3510" i="1"/>
  <c r="Y3580" i="1"/>
  <c r="X3582" i="1"/>
  <c r="Z3582" i="1" s="1"/>
  <c r="H3623" i="1"/>
  <c r="U3623" i="1" s="1"/>
  <c r="W3623" i="1" s="1"/>
  <c r="H3626" i="1"/>
  <c r="U3626" i="1" s="1"/>
  <c r="W3626" i="1" s="1"/>
  <c r="Y3647" i="1"/>
  <c r="H3652" i="1"/>
  <c r="U3652" i="1" s="1"/>
  <c r="W3652" i="1" s="1"/>
  <c r="H3682" i="1"/>
  <c r="U3682" i="1" s="1"/>
  <c r="W3682" i="1" s="1"/>
  <c r="H3685" i="1"/>
  <c r="U3685" i="1" s="1"/>
  <c r="W3685" i="1" s="1"/>
  <c r="Y3689" i="1"/>
  <c r="H3704" i="1"/>
  <c r="U3704" i="1" s="1"/>
  <c r="W3704" i="1" s="1"/>
  <c r="Y3711" i="1"/>
  <c r="Y3749" i="1"/>
  <c r="H3754" i="1"/>
  <c r="U3754" i="1" s="1"/>
  <c r="W3754" i="1" s="1"/>
  <c r="Y3761" i="1"/>
  <c r="H3766" i="1"/>
  <c r="U3766" i="1" s="1"/>
  <c r="W3766" i="1" s="1"/>
  <c r="X3097" i="1"/>
  <c r="Z3097" i="1" s="1"/>
  <c r="X3099" i="1"/>
  <c r="Z3099" i="1" s="1"/>
  <c r="Y3117" i="1"/>
  <c r="H3199" i="1"/>
  <c r="U3199" i="1" s="1"/>
  <c r="W3199" i="1" s="1"/>
  <c r="Y3214" i="1"/>
  <c r="Y3216" i="1"/>
  <c r="Y3231" i="1"/>
  <c r="Y3233" i="1"/>
  <c r="X3311" i="1"/>
  <c r="H3318" i="1"/>
  <c r="U3318" i="1" s="1"/>
  <c r="W3318" i="1" s="1"/>
  <c r="X3325" i="1"/>
  <c r="H3475" i="1"/>
  <c r="Y3483" i="1"/>
  <c r="H3494" i="1"/>
  <c r="U3494" i="1" s="1"/>
  <c r="W3494" i="1" s="1"/>
  <c r="Y3496" i="1"/>
  <c r="Y3506" i="1"/>
  <c r="Y3623" i="1"/>
  <c r="Y3626" i="1"/>
  <c r="Y3633" i="1"/>
  <c r="H3645" i="1"/>
  <c r="U3645" i="1" s="1"/>
  <c r="W3645" i="1" s="1"/>
  <c r="Y3671" i="1"/>
  <c r="H3678" i="1"/>
  <c r="U3678" i="1" s="1"/>
  <c r="W3678" i="1" s="1"/>
  <c r="Y3685" i="1"/>
  <c r="Y3735" i="1"/>
  <c r="X3737" i="1"/>
  <c r="H3740" i="1"/>
  <c r="U3740" i="1" s="1"/>
  <c r="W3740" i="1" s="1"/>
  <c r="H3091" i="1"/>
  <c r="H3093" i="1"/>
  <c r="Y3095" i="1"/>
  <c r="X3197" i="1"/>
  <c r="Y3199" i="1"/>
  <c r="H3205" i="1"/>
  <c r="H3309" i="1"/>
  <c r="U3309" i="1" s="1"/>
  <c r="W3309" i="1" s="1"/>
  <c r="Y3311" i="1"/>
  <c r="Y3318" i="1"/>
  <c r="Y3325" i="1"/>
  <c r="Y3344" i="1"/>
  <c r="X3441" i="1"/>
  <c r="Y3443" i="1"/>
  <c r="X3448" i="1"/>
  <c r="X3522" i="1"/>
  <c r="H3603" i="1"/>
  <c r="X3605" i="1"/>
  <c r="Z3605" i="1" s="1"/>
  <c r="H3607" i="1"/>
  <c r="X3609" i="1"/>
  <c r="Z3609" i="1" s="1"/>
  <c r="X3611" i="1"/>
  <c r="Z3611" i="1" s="1"/>
  <c r="H3669" i="1"/>
  <c r="U3669" i="1" s="1"/>
  <c r="W3669" i="1" s="1"/>
  <c r="H3676" i="1"/>
  <c r="U3676" i="1" s="1"/>
  <c r="W3676" i="1" s="1"/>
  <c r="Y3678" i="1"/>
  <c r="X3683" i="1"/>
  <c r="X3844" i="1"/>
  <c r="Y4051" i="1"/>
  <c r="Y4054" i="1"/>
  <c r="Y4159" i="1"/>
  <c r="Y4171" i="1"/>
  <c r="Y4183" i="1"/>
  <c r="Y4405" i="1"/>
  <c r="H4663" i="1"/>
  <c r="U4663" i="1" s="1"/>
  <c r="W4663" i="1" s="1"/>
  <c r="Y4725" i="1"/>
  <c r="X4777" i="1"/>
  <c r="X4827" i="1"/>
  <c r="X5046" i="1"/>
  <c r="X5049" i="1"/>
  <c r="Y5114" i="1"/>
  <c r="X5232" i="1"/>
  <c r="Y5262" i="1"/>
  <c r="Y5276" i="1"/>
  <c r="Y5428" i="1"/>
  <c r="X3840" i="1"/>
  <c r="H4049" i="1"/>
  <c r="U4049" i="1" s="1"/>
  <c r="W4049" i="1" s="1"/>
  <c r="X4142" i="1"/>
  <c r="Y4279" i="1"/>
  <c r="H4455" i="1"/>
  <c r="U4455" i="1" s="1"/>
  <c r="W4455" i="1" s="1"/>
  <c r="H4735" i="1"/>
  <c r="U4735" i="1" s="1"/>
  <c r="W4735" i="1" s="1"/>
  <c r="H5033" i="1"/>
  <c r="U5033" i="1" s="1"/>
  <c r="W5033" i="1" s="1"/>
  <c r="Y5168" i="1"/>
  <c r="Y5175" i="1"/>
  <c r="Z5444" i="1"/>
  <c r="O3781" i="1"/>
  <c r="H3793" i="1"/>
  <c r="U3793" i="1" s="1"/>
  <c r="W3793" i="1" s="1"/>
  <c r="Z3793" i="1" s="1"/>
  <c r="Y3802" i="1"/>
  <c r="H3816" i="1"/>
  <c r="U3816" i="1" s="1"/>
  <c r="W3816" i="1" s="1"/>
  <c r="X3864" i="1"/>
  <c r="X3921" i="1"/>
  <c r="Y3935" i="1"/>
  <c r="Y3969" i="1"/>
  <c r="Y3981" i="1"/>
  <c r="X4022" i="1"/>
  <c r="X4081" i="1"/>
  <c r="H4105" i="1"/>
  <c r="U4105" i="1" s="1"/>
  <c r="W4105" i="1" s="1"/>
  <c r="Y4157" i="1"/>
  <c r="H4195" i="1"/>
  <c r="U4195" i="1" s="1"/>
  <c r="W4195" i="1" s="1"/>
  <c r="H4207" i="1"/>
  <c r="U4207" i="1" s="1"/>
  <c r="W4207" i="1" s="1"/>
  <c r="Y4245" i="1"/>
  <c r="Y4257" i="1"/>
  <c r="O4262" i="1"/>
  <c r="H4286" i="1"/>
  <c r="U4286" i="1" s="1"/>
  <c r="W4286" i="1" s="1"/>
  <c r="H4393" i="1"/>
  <c r="U4393" i="1" s="1"/>
  <c r="W4393" i="1" s="1"/>
  <c r="Y4512" i="1"/>
  <c r="Y4514" i="1"/>
  <c r="Y4723" i="1"/>
  <c r="H4789" i="1"/>
  <c r="U4789" i="1" s="1"/>
  <c r="W4789" i="1" s="1"/>
  <c r="H4796" i="1"/>
  <c r="U4796" i="1" s="1"/>
  <c r="W4796" i="1" s="1"/>
  <c r="Y4846" i="1"/>
  <c r="Y4911" i="1"/>
  <c r="H4920" i="1"/>
  <c r="U4920" i="1" s="1"/>
  <c r="W4920" i="1" s="1"/>
  <c r="Y4930" i="1"/>
  <c r="H4965" i="1"/>
  <c r="U4965" i="1" s="1"/>
  <c r="W4965" i="1" s="1"/>
  <c r="H5054" i="1"/>
  <c r="U5054" i="1" s="1"/>
  <c r="W5054" i="1" s="1"/>
  <c r="X5063" i="1"/>
  <c r="H5079" i="1"/>
  <c r="U5079" i="1" s="1"/>
  <c r="W5079" i="1" s="1"/>
  <c r="Y5091" i="1"/>
  <c r="H5098" i="1"/>
  <c r="U5098" i="1" s="1"/>
  <c r="W5098" i="1" s="1"/>
  <c r="Y5105" i="1"/>
  <c r="H5107" i="1"/>
  <c r="U5107" i="1" s="1"/>
  <c r="W5107" i="1" s="1"/>
  <c r="X5110" i="1"/>
  <c r="H5152" i="1"/>
  <c r="U5152" i="1" s="1"/>
  <c r="W5152" i="1" s="1"/>
  <c r="O5161" i="1"/>
  <c r="H5163" i="1"/>
  <c r="U5163" i="1" s="1"/>
  <c r="W5163" i="1" s="1"/>
  <c r="X5166" i="1"/>
  <c r="Y5180" i="1"/>
  <c r="Y5184" i="1"/>
  <c r="X5206" i="1"/>
  <c r="Y5213" i="1"/>
  <c r="Y5286" i="1"/>
  <c r="X5291" i="1"/>
  <c r="Y5344" i="1"/>
  <c r="X5364" i="1"/>
  <c r="X5373" i="1"/>
  <c r="Y5407" i="1"/>
  <c r="Y5426" i="1"/>
  <c r="X4086" i="1"/>
  <c r="H4107" i="1"/>
  <c r="U4107" i="1" s="1"/>
  <c r="W4107" i="1" s="1"/>
  <c r="Y4112" i="1"/>
  <c r="H4291" i="1"/>
  <c r="U4291" i="1" s="1"/>
  <c r="W4291" i="1" s="1"/>
  <c r="H4465" i="1"/>
  <c r="U4465" i="1" s="1"/>
  <c r="W4465" i="1" s="1"/>
  <c r="H4533" i="1"/>
  <c r="U4533" i="1" s="1"/>
  <c r="W4533" i="1" s="1"/>
  <c r="H4679" i="1"/>
  <c r="U4679" i="1" s="1"/>
  <c r="W4679" i="1" s="1"/>
  <c r="H4724" i="1"/>
  <c r="U4724" i="1" s="1"/>
  <c r="W4724" i="1" s="1"/>
  <c r="Y4972" i="1"/>
  <c r="X5147" i="1"/>
  <c r="X3859" i="1"/>
  <c r="X4008" i="1"/>
  <c r="X4020" i="1"/>
  <c r="H4103" i="1"/>
  <c r="U4103" i="1" s="1"/>
  <c r="W4103" i="1" s="1"/>
  <c r="Y4143" i="1"/>
  <c r="X4148" i="1"/>
  <c r="Y4155" i="1"/>
  <c r="Y4167" i="1"/>
  <c r="Y4179" i="1"/>
  <c r="Y4583" i="1"/>
  <c r="H4638" i="1"/>
  <c r="U4638" i="1" s="1"/>
  <c r="W4638" i="1" s="1"/>
  <c r="O4668" i="1"/>
  <c r="H4703" i="1"/>
  <c r="U4703" i="1" s="1"/>
  <c r="W4703" i="1" s="1"/>
  <c r="Y4717" i="1"/>
  <c r="H4787" i="1"/>
  <c r="U4787" i="1" s="1"/>
  <c r="W4787" i="1" s="1"/>
  <c r="Y4794" i="1"/>
  <c r="X5052" i="1"/>
  <c r="X5134" i="1"/>
  <c r="Y5251" i="1"/>
  <c r="X5277" i="1"/>
  <c r="H5289" i="1"/>
  <c r="U5289" i="1" s="1"/>
  <c r="W5289" i="1" s="1"/>
  <c r="X5296" i="1"/>
  <c r="X5309" i="1"/>
  <c r="Y5433" i="1"/>
  <c r="Z5439" i="1"/>
  <c r="O4287" i="1"/>
  <c r="H4792" i="1"/>
  <c r="U4792" i="1" s="1"/>
  <c r="W4792" i="1" s="1"/>
  <c r="Z5445" i="1"/>
  <c r="Z5457" i="1"/>
  <c r="Y4048" i="1"/>
  <c r="Z4230" i="1"/>
  <c r="Y4581" i="1"/>
  <c r="H4657" i="1"/>
  <c r="U4657" i="1" s="1"/>
  <c r="W4657" i="1" s="1"/>
  <c r="H4694" i="1"/>
  <c r="U4694" i="1" s="1"/>
  <c r="W4694" i="1" s="1"/>
  <c r="H4807" i="1"/>
  <c r="U4807" i="1" s="1"/>
  <c r="W4807" i="1" s="1"/>
  <c r="Y4821" i="1"/>
  <c r="Y4860" i="1"/>
  <c r="Y5117" i="1"/>
  <c r="H5258" i="1"/>
  <c r="U5258" i="1" s="1"/>
  <c r="W5258" i="1" s="1"/>
  <c r="X5393" i="1"/>
  <c r="X5417" i="1"/>
  <c r="Y5431" i="1"/>
  <c r="Y4755" i="1"/>
  <c r="H4984" i="1"/>
  <c r="U4984" i="1" s="1"/>
  <c r="W4984" i="1" s="1"/>
  <c r="Y5082" i="1"/>
  <c r="Y3782" i="1"/>
  <c r="H3787" i="1"/>
  <c r="U3787" i="1" s="1"/>
  <c r="W3787" i="1" s="1"/>
  <c r="Y3791" i="1"/>
  <c r="X3801" i="1"/>
  <c r="Y3817" i="1"/>
  <c r="Y3865" i="1"/>
  <c r="X3870" i="1"/>
  <c r="Y3877" i="1"/>
  <c r="X3882" i="1"/>
  <c r="Y3889" i="1"/>
  <c r="Y3925" i="1"/>
  <c r="Y3939" i="1"/>
  <c r="Y3951" i="1"/>
  <c r="Y3963" i="1"/>
  <c r="Y3975" i="1"/>
  <c r="Y3987" i="1"/>
  <c r="H3992" i="1"/>
  <c r="U3992" i="1" s="1"/>
  <c r="W3992" i="1" s="1"/>
  <c r="H4004" i="1"/>
  <c r="U4004" i="1" s="1"/>
  <c r="W4004" i="1" s="1"/>
  <c r="H4030" i="1"/>
  <c r="U4030" i="1" s="1"/>
  <c r="W4030" i="1" s="1"/>
  <c r="X4087" i="1"/>
  <c r="Y4094" i="1"/>
  <c r="H4096" i="1"/>
  <c r="U4096" i="1" s="1"/>
  <c r="W4096" i="1" s="1"/>
  <c r="H4108" i="1"/>
  <c r="U4108" i="1" s="1"/>
  <c r="W4108" i="1" s="1"/>
  <c r="H4118" i="1"/>
  <c r="U4118" i="1" s="1"/>
  <c r="W4118" i="1" s="1"/>
  <c r="X4144" i="1"/>
  <c r="Y4151" i="1"/>
  <c r="Y4163" i="1"/>
  <c r="Y4175" i="1"/>
  <c r="Y4187" i="1"/>
  <c r="Y4199" i="1"/>
  <c r="H4201" i="1"/>
  <c r="U4201" i="1" s="1"/>
  <c r="W4201" i="1" s="1"/>
  <c r="H4213" i="1"/>
  <c r="U4213" i="1" s="1"/>
  <c r="W4213" i="1" s="1"/>
  <c r="H4225" i="1"/>
  <c r="U4225" i="1" s="1"/>
  <c r="W4225" i="1" s="1"/>
  <c r="Y4251" i="1"/>
  <c r="Y4266" i="1"/>
  <c r="Y4278" i="1"/>
  <c r="H4283" i="1"/>
  <c r="U4283" i="1" s="1"/>
  <c r="W4283" i="1" s="1"/>
  <c r="Y4302" i="1"/>
  <c r="O4307" i="1"/>
  <c r="Y4385" i="1"/>
  <c r="X4390" i="1"/>
  <c r="Y4397" i="1"/>
  <c r="H4454" i="1"/>
  <c r="U4454" i="1" s="1"/>
  <c r="W4454" i="1" s="1"/>
  <c r="Y4461" i="1"/>
  <c r="H4466" i="1"/>
  <c r="U4466" i="1" s="1"/>
  <c r="W4466" i="1" s="1"/>
  <c r="Y4570" i="1"/>
  <c r="Y4589" i="1"/>
  <c r="Y4713" i="1"/>
  <c r="H4725" i="1"/>
  <c r="U4725" i="1" s="1"/>
  <c r="W4725" i="1" s="1"/>
  <c r="Y4732" i="1"/>
  <c r="X4756" i="1"/>
  <c r="H4805" i="1"/>
  <c r="U4805" i="1" s="1"/>
  <c r="W4805" i="1" s="1"/>
  <c r="H4831" i="1"/>
  <c r="U4831" i="1" s="1"/>
  <c r="W4831" i="1" s="1"/>
  <c r="H4840" i="1"/>
  <c r="U4840" i="1" s="1"/>
  <c r="W4840" i="1" s="1"/>
  <c r="X4884" i="1"/>
  <c r="Y4905" i="1"/>
  <c r="Y4924" i="1"/>
  <c r="Y4973" i="1"/>
  <c r="Y4980" i="1"/>
  <c r="X5054" i="1"/>
  <c r="X5057" i="1"/>
  <c r="X5068" i="1"/>
  <c r="O5083" i="1"/>
  <c r="X5104" i="1"/>
  <c r="Y5111" i="1"/>
  <c r="H5127" i="1"/>
  <c r="U5127" i="1" s="1"/>
  <c r="W5127" i="1" s="1"/>
  <c r="Y5137" i="1"/>
  <c r="Y5141" i="1"/>
  <c r="X5186" i="1"/>
  <c r="X5190" i="1"/>
  <c r="Y5207" i="1"/>
  <c r="X5285" i="1"/>
  <c r="Y5289" i="1"/>
  <c r="H5320" i="1"/>
  <c r="U5320" i="1" s="1"/>
  <c r="W5320" i="1" s="1"/>
  <c r="Z5320" i="1" s="1"/>
  <c r="H5358" i="1"/>
  <c r="U5358" i="1" s="1"/>
  <c r="W5358" i="1" s="1"/>
  <c r="X5367" i="1"/>
  <c r="X5370" i="1"/>
  <c r="X5406" i="1"/>
  <c r="H5418" i="1"/>
  <c r="U5418" i="1" s="1"/>
  <c r="W5418" i="1" s="1"/>
  <c r="Y5420" i="1"/>
  <c r="X4009" i="1"/>
  <c r="X4018" i="1"/>
  <c r="X4021" i="1"/>
  <c r="X4530" i="1"/>
  <c r="Y4537" i="1"/>
  <c r="Y4544" i="1"/>
  <c r="Y4556" i="1"/>
  <c r="H4561" i="1"/>
  <c r="U4561" i="1" s="1"/>
  <c r="W4561" i="1" s="1"/>
  <c r="Z4561" i="1" s="1"/>
  <c r="H4720" i="1"/>
  <c r="U4720" i="1" s="1"/>
  <c r="W4720" i="1" s="1"/>
  <c r="Y4805" i="1"/>
  <c r="Y4852" i="1"/>
  <c r="O4882" i="1"/>
  <c r="O5285" i="1"/>
  <c r="Y5320" i="1"/>
  <c r="H5351" i="1"/>
  <c r="U5351" i="1" s="1"/>
  <c r="W5351" i="1" s="1"/>
  <c r="Y5394" i="1"/>
  <c r="H5411" i="1"/>
  <c r="U5411" i="1" s="1"/>
  <c r="W5411" i="1" s="1"/>
  <c r="Y5418" i="1"/>
  <c r="Y5425" i="1"/>
  <c r="Y3780" i="1"/>
  <c r="X3853" i="1"/>
  <c r="X3865" i="1"/>
  <c r="H4014" i="1"/>
  <c r="U4014" i="1" s="1"/>
  <c r="W4014" i="1" s="1"/>
  <c r="H4223" i="1"/>
  <c r="U4223" i="1" s="1"/>
  <c r="W4223" i="1" s="1"/>
  <c r="H4464" i="1"/>
  <c r="U4464" i="1" s="1"/>
  <c r="W4464" i="1" s="1"/>
  <c r="Y4530" i="1"/>
  <c r="H4554" i="1"/>
  <c r="U4554" i="1" s="1"/>
  <c r="W4554" i="1" s="1"/>
  <c r="Y4561" i="1"/>
  <c r="Y4568" i="1"/>
  <c r="Y4580" i="1"/>
  <c r="Y4620" i="1"/>
  <c r="Y4632" i="1"/>
  <c r="X4653" i="1"/>
  <c r="H4716" i="1"/>
  <c r="U4716" i="1" s="1"/>
  <c r="W4716" i="1" s="1"/>
  <c r="H4775" i="1"/>
  <c r="U4775" i="1" s="1"/>
  <c r="W4775" i="1" s="1"/>
  <c r="H4803" i="1"/>
  <c r="U4803" i="1" s="1"/>
  <c r="W4803" i="1" s="1"/>
  <c r="X5018" i="1"/>
  <c r="Y5025" i="1"/>
  <c r="Y5069" i="1"/>
  <c r="Y5109" i="1"/>
  <c r="Y5116" i="1"/>
  <c r="H5257" i="1"/>
  <c r="U5257" i="1" s="1"/>
  <c r="W5257" i="1" s="1"/>
  <c r="H5271" i="1"/>
  <c r="U5271" i="1" s="1"/>
  <c r="W5271" i="1" s="1"/>
  <c r="Y5275" i="1"/>
  <c r="Y5313" i="1"/>
  <c r="X5315" i="1"/>
  <c r="Y5336" i="1"/>
  <c r="Y5348" i="1"/>
  <c r="H5368" i="1"/>
  <c r="U5368" i="1" s="1"/>
  <c r="W5368" i="1" s="1"/>
  <c r="Y5387" i="1"/>
  <c r="X5389" i="1"/>
  <c r="H5392" i="1"/>
  <c r="U5392" i="1" s="1"/>
  <c r="W5392" i="1" s="1"/>
  <c r="Z5464" i="1"/>
  <c r="Z5467" i="1"/>
  <c r="Z5470" i="1"/>
  <c r="Y3097" i="1"/>
  <c r="Y3085" i="1"/>
  <c r="Y3087" i="1"/>
  <c r="Y3089" i="1"/>
  <c r="Y3091" i="1"/>
  <c r="Y3084" i="1"/>
  <c r="X3096" i="1"/>
  <c r="Z3096" i="1" s="1"/>
  <c r="H3114" i="1"/>
  <c r="H3116" i="1"/>
  <c r="X3125" i="1"/>
  <c r="Y3131" i="1"/>
  <c r="Y3133" i="1"/>
  <c r="X3137" i="1"/>
  <c r="Z3137" i="1" s="1"/>
  <c r="X3139" i="1"/>
  <c r="Z3139" i="1" s="1"/>
  <c r="Y3141" i="1"/>
  <c r="Y3149" i="1"/>
  <c r="X3170" i="1"/>
  <c r="Y3200" i="1"/>
  <c r="H3206" i="1"/>
  <c r="X3236" i="1"/>
  <c r="Z3236" i="1" s="1"/>
  <c r="O3411" i="1"/>
  <c r="H3442" i="1"/>
  <c r="Y3444" i="1"/>
  <c r="X3462" i="1"/>
  <c r="X3492" i="1"/>
  <c r="H3555" i="1"/>
  <c r="U3555" i="1" s="1"/>
  <c r="W3555" i="1" s="1"/>
  <c r="H3628" i="1"/>
  <c r="U3628" i="1" s="1"/>
  <c r="W3628" i="1" s="1"/>
  <c r="H3642" i="1"/>
  <c r="U3642" i="1" s="1"/>
  <c r="W3642" i="1" s="1"/>
  <c r="X3649" i="1"/>
  <c r="H3658" i="1"/>
  <c r="U3658" i="1" s="1"/>
  <c r="W3658" i="1" s="1"/>
  <c r="X3669" i="1"/>
  <c r="X3686" i="1"/>
  <c r="Y3695" i="1"/>
  <c r="H3697" i="1"/>
  <c r="U3697" i="1" s="1"/>
  <c r="W3697" i="1" s="1"/>
  <c r="X3700" i="1"/>
  <c r="Y3707" i="1"/>
  <c r="H3709" i="1"/>
  <c r="U3709" i="1" s="1"/>
  <c r="W3709" i="1" s="1"/>
  <c r="X3774" i="1"/>
  <c r="Y3783" i="1"/>
  <c r="X3797" i="1"/>
  <c r="Y3820" i="1"/>
  <c r="X3851" i="1"/>
  <c r="X3858" i="1"/>
  <c r="X3862" i="1"/>
  <c r="X3872" i="1"/>
  <c r="X3879" i="1"/>
  <c r="Y3886" i="1"/>
  <c r="X3891" i="1"/>
  <c r="Y3898" i="1"/>
  <c r="H3903" i="1"/>
  <c r="U3903" i="1" s="1"/>
  <c r="W3903" i="1" s="1"/>
  <c r="Y3910" i="1"/>
  <c r="H3915" i="1"/>
  <c r="U3915" i="1" s="1"/>
  <c r="W3915" i="1" s="1"/>
  <c r="X3996" i="1"/>
  <c r="X4003" i="1"/>
  <c r="X4010" i="1"/>
  <c r="O3254" i="1"/>
  <c r="O3293" i="1"/>
  <c r="O3407" i="1"/>
  <c r="O3505" i="1"/>
  <c r="O3762" i="1"/>
  <c r="O3774" i="1"/>
  <c r="X3993" i="1"/>
  <c r="H4022" i="1"/>
  <c r="U4022" i="1" s="1"/>
  <c r="W4022" i="1" s="1"/>
  <c r="Y3180" i="1"/>
  <c r="Y3187" i="1"/>
  <c r="O3192" i="1"/>
  <c r="X3321" i="1"/>
  <c r="Y3323" i="1"/>
  <c r="O3464" i="1"/>
  <c r="O3833" i="1"/>
  <c r="X3152" i="1"/>
  <c r="Z3152" i="1" s="1"/>
  <c r="X3156" i="1"/>
  <c r="Z3156" i="1" s="1"/>
  <c r="X3158" i="1"/>
  <c r="Z3158" i="1" s="1"/>
  <c r="Y3166" i="1"/>
  <c r="O3211" i="1"/>
  <c r="Y3213" i="1"/>
  <c r="Y3298" i="1"/>
  <c r="Y3336" i="1"/>
  <c r="X3347" i="1"/>
  <c r="H3353" i="1"/>
  <c r="H3361" i="1"/>
  <c r="X3363" i="1"/>
  <c r="Z3363" i="1" s="1"/>
  <c r="X3365" i="1"/>
  <c r="Z3365" i="1" s="1"/>
  <c r="H3373" i="1"/>
  <c r="H3379" i="1"/>
  <c r="O3385" i="1"/>
  <c r="X3417" i="1"/>
  <c r="Y3431" i="1"/>
  <c r="H3436" i="1"/>
  <c r="U3436" i="1" s="1"/>
  <c r="W3436" i="1" s="1"/>
  <c r="X3445" i="1"/>
  <c r="Y3452" i="1"/>
  <c r="Y3475" i="1"/>
  <c r="Y3532" i="1"/>
  <c r="H3541" i="1"/>
  <c r="U3541" i="1" s="1"/>
  <c r="W3541" i="1" s="1"/>
  <c r="X3551" i="1"/>
  <c r="O3555" i="1"/>
  <c r="Y3558" i="1"/>
  <c r="Y3560" i="1"/>
  <c r="H3622" i="1"/>
  <c r="U3622" i="1" s="1"/>
  <c r="W3622" i="1" s="1"/>
  <c r="Y3645" i="1"/>
  <c r="X3673" i="1"/>
  <c r="H3720" i="1"/>
  <c r="U3720" i="1" s="1"/>
  <c r="W3720" i="1" s="1"/>
  <c r="Y3727" i="1"/>
  <c r="H3746" i="1"/>
  <c r="U3746" i="1" s="1"/>
  <c r="W3746" i="1" s="1"/>
  <c r="Y3777" i="1"/>
  <c r="Y3786" i="1"/>
  <c r="X3791" i="1"/>
  <c r="Y3793" i="1"/>
  <c r="Y3847" i="1"/>
  <c r="X3854" i="1"/>
  <c r="X3861" i="1"/>
  <c r="Y3868" i="1"/>
  <c r="X3887" i="1"/>
  <c r="Y3894" i="1"/>
  <c r="H3899" i="1"/>
  <c r="U3899" i="1" s="1"/>
  <c r="W3899" i="1" s="1"/>
  <c r="Y3906" i="1"/>
  <c r="H3911" i="1"/>
  <c r="U3911" i="1" s="1"/>
  <c r="W3911" i="1" s="1"/>
  <c r="Y3918" i="1"/>
  <c r="Y3944" i="1"/>
  <c r="Y3968" i="1"/>
  <c r="H4006" i="1"/>
  <c r="U4006" i="1" s="1"/>
  <c r="W4006" i="1" s="1"/>
  <c r="X4015" i="1"/>
  <c r="H4018" i="1"/>
  <c r="U4018" i="1" s="1"/>
  <c r="W4018" i="1" s="1"/>
  <c r="X4027" i="1"/>
  <c r="Z4027" i="1" s="1"/>
  <c r="Y4029" i="1"/>
  <c r="H3101" i="1"/>
  <c r="X3130" i="1"/>
  <c r="H3132" i="1"/>
  <c r="X3136" i="1"/>
  <c r="Z3136" i="1" s="1"/>
  <c r="X3142" i="1"/>
  <c r="Z3142" i="1" s="1"/>
  <c r="H3146" i="1"/>
  <c r="X3148" i="1"/>
  <c r="Z3148" i="1" s="1"/>
  <c r="X3150" i="1"/>
  <c r="Z3150" i="1" s="1"/>
  <c r="Y3152" i="1"/>
  <c r="Y3154" i="1"/>
  <c r="Y3156" i="1"/>
  <c r="Y3158" i="1"/>
  <c r="Y3162" i="1"/>
  <c r="Y3164" i="1"/>
  <c r="X3171" i="1"/>
  <c r="Y3194" i="1"/>
  <c r="H3201" i="1"/>
  <c r="O3209" i="1"/>
  <c r="X3228" i="1"/>
  <c r="H3232" i="1"/>
  <c r="O3277" i="1"/>
  <c r="Y3284" i="1"/>
  <c r="O3289" i="1"/>
  <c r="H3301" i="1"/>
  <c r="X3312" i="1"/>
  <c r="H3316" i="1"/>
  <c r="U3316" i="1" s="1"/>
  <c r="W3316" i="1" s="1"/>
  <c r="H3328" i="1"/>
  <c r="U3328" i="1" s="1"/>
  <c r="W3328" i="1" s="1"/>
  <c r="Y3332" i="1"/>
  <c r="X3345" i="1"/>
  <c r="Y3347" i="1"/>
  <c r="X3359" i="1"/>
  <c r="Z3359" i="1" s="1"/>
  <c r="Y3361" i="1"/>
  <c r="Y3363" i="1"/>
  <c r="Y3365" i="1"/>
  <c r="H3367" i="1"/>
  <c r="X3369" i="1"/>
  <c r="Z3369" i="1" s="1"/>
  <c r="Y3373" i="1"/>
  <c r="Y3379" i="1"/>
  <c r="Y3381" i="1"/>
  <c r="Y3383" i="1"/>
  <c r="H3405" i="1"/>
  <c r="H3419" i="1"/>
  <c r="U3419" i="1" s="1"/>
  <c r="W3419" i="1" s="1"/>
  <c r="X3422" i="1"/>
  <c r="Y3445" i="1"/>
  <c r="X3516" i="1"/>
  <c r="Y3544" i="1"/>
  <c r="H3546" i="1"/>
  <c r="U3546" i="1" s="1"/>
  <c r="W3546" i="1" s="1"/>
  <c r="H3556" i="1"/>
  <c r="U3556" i="1" s="1"/>
  <c r="W3556" i="1" s="1"/>
  <c r="Y3562" i="1"/>
  <c r="H3570" i="1"/>
  <c r="X3585" i="1"/>
  <c r="X3587" i="1"/>
  <c r="Z3587" i="1" s="1"/>
  <c r="H3605" i="1"/>
  <c r="Y3622" i="1"/>
  <c r="H3629" i="1"/>
  <c r="Y3631" i="1"/>
  <c r="X3643" i="1"/>
  <c r="H3650" i="1"/>
  <c r="U3650" i="1" s="1"/>
  <c r="W3650" i="1" s="1"/>
  <c r="X3661" i="1"/>
  <c r="Y3666" i="1"/>
  <c r="Y3673" i="1"/>
  <c r="X3741" i="1"/>
  <c r="H3795" i="1"/>
  <c r="U3795" i="1" s="1"/>
  <c r="W3795" i="1" s="1"/>
  <c r="Y3805" i="1"/>
  <c r="H3810" i="1"/>
  <c r="U3810" i="1" s="1"/>
  <c r="W3810" i="1" s="1"/>
  <c r="X3817" i="1"/>
  <c r="Y3821" i="1"/>
  <c r="X3845" i="1"/>
  <c r="X3852" i="1"/>
  <c r="X3856" i="1"/>
  <c r="X3866" i="1"/>
  <c r="X3873" i="1"/>
  <c r="X3889" i="1"/>
  <c r="Y3923" i="1"/>
  <c r="X3925" i="1"/>
  <c r="Y3985" i="1"/>
  <c r="X3997" i="1"/>
  <c r="X4011" i="1"/>
  <c r="Y4027" i="1"/>
  <c r="Y3126" i="1"/>
  <c r="X3140" i="1"/>
  <c r="Y3146" i="1"/>
  <c r="Y3150" i="1"/>
  <c r="Y3201" i="1"/>
  <c r="X3205" i="1"/>
  <c r="Z3205" i="1" s="1"/>
  <c r="X3207" i="1"/>
  <c r="Z3207" i="1" s="1"/>
  <c r="Y3209" i="1"/>
  <c r="O3282" i="1"/>
  <c r="H3310" i="1"/>
  <c r="Y3312" i="1"/>
  <c r="X3326" i="1"/>
  <c r="Y3328" i="1"/>
  <c r="Y3341" i="1"/>
  <c r="Y3343" i="1"/>
  <c r="Y3357" i="1"/>
  <c r="Y3359" i="1"/>
  <c r="Y3369" i="1"/>
  <c r="X3427" i="1"/>
  <c r="Y3429" i="1"/>
  <c r="Y3450" i="1"/>
  <c r="H3461" i="1"/>
  <c r="X3463" i="1"/>
  <c r="Z3463" i="1" s="1"/>
  <c r="Y3469" i="1"/>
  <c r="H3496" i="1"/>
  <c r="Y3530" i="1"/>
  <c r="Y3589" i="1"/>
  <c r="Y3591" i="1"/>
  <c r="Y3615" i="1"/>
  <c r="H3624" i="1"/>
  <c r="U3624" i="1" s="1"/>
  <c r="W3624" i="1" s="1"/>
  <c r="Y3643" i="1"/>
  <c r="X3662" i="1"/>
  <c r="X3664" i="1"/>
  <c r="X3671" i="1"/>
  <c r="X3687" i="1"/>
  <c r="X3694" i="1"/>
  <c r="Y3701" i="1"/>
  <c r="Y3713" i="1"/>
  <c r="Y3784" i="1"/>
  <c r="X3789" i="1"/>
  <c r="H3819" i="1"/>
  <c r="U3819" i="1" s="1"/>
  <c r="W3819" i="1" s="1"/>
  <c r="X3822" i="1"/>
  <c r="Y3859" i="1"/>
  <c r="X3868" i="1"/>
  <c r="Y3880" i="1"/>
  <c r="X3885" i="1"/>
  <c r="Y3892" i="1"/>
  <c r="H3897" i="1"/>
  <c r="U3897" i="1" s="1"/>
  <c r="W3897" i="1" s="1"/>
  <c r="Y3904" i="1"/>
  <c r="H3909" i="1"/>
  <c r="U3909" i="1" s="1"/>
  <c r="W3909" i="1" s="1"/>
  <c r="Y3916" i="1"/>
  <c r="H3921" i="1"/>
  <c r="U3921" i="1" s="1"/>
  <c r="W3921" i="1" s="1"/>
  <c r="Y3928" i="1"/>
  <c r="X4025" i="1"/>
  <c r="Y3122" i="1"/>
  <c r="Y3124" i="1"/>
  <c r="Y3140" i="1"/>
  <c r="O3193" i="1"/>
  <c r="O3257" i="1"/>
  <c r="Y3310" i="1"/>
  <c r="X3323" i="1"/>
  <c r="O3413" i="1"/>
  <c r="X3481" i="1"/>
  <c r="Z3481" i="1" s="1"/>
  <c r="H3237" i="1"/>
  <c r="O3446" i="1"/>
  <c r="O3484" i="1"/>
  <c r="O3545" i="1"/>
  <c r="O3754" i="1"/>
  <c r="O3766" i="1"/>
  <c r="H3155" i="1"/>
  <c r="H3157" i="1"/>
  <c r="H3159" i="1"/>
  <c r="H3161" i="1"/>
  <c r="X3165" i="1"/>
  <c r="Y3179" i="1"/>
  <c r="O3191" i="1"/>
  <c r="X3209" i="1"/>
  <c r="Y3212" i="1"/>
  <c r="X3235" i="1"/>
  <c r="X3313" i="1"/>
  <c r="Y3315" i="1"/>
  <c r="H3317" i="1"/>
  <c r="U3317" i="1" s="1"/>
  <c r="W3317" i="1" s="1"/>
  <c r="Y3337" i="1"/>
  <c r="X3344" i="1"/>
  <c r="Z3344" i="1" s="1"/>
  <c r="H3346" i="1"/>
  <c r="H3348" i="1"/>
  <c r="X3350" i="1"/>
  <c r="Z3350" i="1" s="1"/>
  <c r="X3352" i="1"/>
  <c r="Z3352" i="1" s="1"/>
  <c r="H3364" i="1"/>
  <c r="H3374" i="1"/>
  <c r="H3382" i="1"/>
  <c r="X3384" i="1"/>
  <c r="Z3384" i="1" s="1"/>
  <c r="H3416" i="1"/>
  <c r="Y3446" i="1"/>
  <c r="H3448" i="1"/>
  <c r="U3448" i="1" s="1"/>
  <c r="W3448" i="1" s="1"/>
  <c r="H3459" i="1"/>
  <c r="H3470" i="1"/>
  <c r="Y3488" i="1"/>
  <c r="O3508" i="1"/>
  <c r="X3517" i="1"/>
  <c r="Y3526" i="1"/>
  <c r="O3531" i="1"/>
  <c r="Y3559" i="1"/>
  <c r="X3561" i="1"/>
  <c r="Y3563" i="1"/>
  <c r="X3575" i="1"/>
  <c r="Y3632" i="1"/>
  <c r="H3651" i="1"/>
  <c r="U3651" i="1" s="1"/>
  <c r="W3651" i="1" s="1"/>
  <c r="Y3667" i="1"/>
  <c r="Y3683" i="1"/>
  <c r="X3714" i="1"/>
  <c r="H3726" i="1"/>
  <c r="U3726" i="1" s="1"/>
  <c r="W3726" i="1" s="1"/>
  <c r="O3785" i="1"/>
  <c r="Y3803" i="1"/>
  <c r="Y3822" i="1"/>
  <c r="X3846" i="1"/>
  <c r="X3850" i="1"/>
  <c r="Y3862" i="1"/>
  <c r="X3867" i="1"/>
  <c r="X3881" i="1"/>
  <c r="H3893" i="1"/>
  <c r="U3893" i="1" s="1"/>
  <c r="W3893" i="1" s="1"/>
  <c r="Y3900" i="1"/>
  <c r="H3905" i="1"/>
  <c r="U3905" i="1" s="1"/>
  <c r="W3905" i="1" s="1"/>
  <c r="Y3912" i="1"/>
  <c r="H3917" i="1"/>
  <c r="U3917" i="1" s="1"/>
  <c r="W3917" i="1" s="1"/>
  <c r="Y3924" i="1"/>
  <c r="Y3962" i="1"/>
  <c r="X4019" i="1"/>
  <c r="H3133" i="1"/>
  <c r="X3135" i="1"/>
  <c r="Z3135" i="1" s="1"/>
  <c r="O3141" i="1"/>
  <c r="H3143" i="1"/>
  <c r="H3147" i="1"/>
  <c r="H3149" i="1"/>
  <c r="O3151" i="1"/>
  <c r="Y3153" i="1"/>
  <c r="Y3157" i="1"/>
  <c r="Y3165" i="1"/>
  <c r="H3200" i="1"/>
  <c r="H3202" i="1"/>
  <c r="H3214" i="1"/>
  <c r="Y3229" i="1"/>
  <c r="Y3259" i="1"/>
  <c r="X3276" i="1"/>
  <c r="Z3276" i="1" s="1"/>
  <c r="Y3278" i="1"/>
  <c r="Y3290" i="1"/>
  <c r="X3327" i="1"/>
  <c r="X3342" i="1"/>
  <c r="Z3342" i="1" s="1"/>
  <c r="Y3348" i="1"/>
  <c r="H3360" i="1"/>
  <c r="U3360" i="1" s="1"/>
  <c r="W3360" i="1" s="1"/>
  <c r="Y3362" i="1"/>
  <c r="Y3364" i="1"/>
  <c r="X3366" i="1"/>
  <c r="Z3366" i="1" s="1"/>
  <c r="X3370" i="1"/>
  <c r="Z3370" i="1" s="1"/>
  <c r="Y3380" i="1"/>
  <c r="Y3386" i="1"/>
  <c r="O3409" i="1"/>
  <c r="Y3416" i="1"/>
  <c r="Y3557" i="1"/>
  <c r="Y3575" i="1"/>
  <c r="H3580" i="1"/>
  <c r="H3586" i="1"/>
  <c r="X3590" i="1"/>
  <c r="Z3590" i="1" s="1"/>
  <c r="H3594" i="1"/>
  <c r="O3600" i="1"/>
  <c r="X3604" i="1"/>
  <c r="Z3604" i="1" s="1"/>
  <c r="H3612" i="1"/>
  <c r="H3616" i="1"/>
  <c r="H3621" i="1"/>
  <c r="U3621" i="1" s="1"/>
  <c r="W3621" i="1" s="1"/>
  <c r="H3646" i="1"/>
  <c r="U3646" i="1" s="1"/>
  <c r="W3646" i="1" s="1"/>
  <c r="H3649" i="1"/>
  <c r="U3649" i="1" s="1"/>
  <c r="W3649" i="1" s="1"/>
  <c r="O3656" i="1"/>
  <c r="X3681" i="1"/>
  <c r="Y3726" i="1"/>
  <c r="H3731" i="1"/>
  <c r="U3731" i="1" s="1"/>
  <c r="W3731" i="1" s="1"/>
  <c r="H3738" i="1"/>
  <c r="U3738" i="1" s="1"/>
  <c r="W3738" i="1" s="1"/>
  <c r="Y3752" i="1"/>
  <c r="Y3764" i="1"/>
  <c r="X3790" i="1"/>
  <c r="Y3808" i="1"/>
  <c r="Y3811" i="1"/>
  <c r="Y3815" i="1"/>
  <c r="X3823" i="1"/>
  <c r="Y3832" i="1"/>
  <c r="Y3853" i="1"/>
  <c r="X3860" i="1"/>
  <c r="Y3874" i="1"/>
  <c r="X3883" i="1"/>
  <c r="Y3917" i="1"/>
  <c r="Y3933" i="1"/>
  <c r="Y3991" i="1"/>
  <c r="H4003" i="1"/>
  <c r="U4003" i="1" s="1"/>
  <c r="W4003" i="1" s="1"/>
  <c r="X4005" i="1"/>
  <c r="X4026" i="1"/>
  <c r="H4052" i="1"/>
  <c r="U4052" i="1" s="1"/>
  <c r="W4052" i="1" s="1"/>
  <c r="H4279" i="1"/>
  <c r="U4279" i="1" s="1"/>
  <c r="W4279" i="1" s="1"/>
  <c r="X4407" i="1"/>
  <c r="Y4579" i="1"/>
  <c r="Y4596" i="1"/>
  <c r="X4642" i="1"/>
  <c r="X4695" i="1"/>
  <c r="H4698" i="1"/>
  <c r="U4698" i="1" s="1"/>
  <c r="W4698" i="1" s="1"/>
  <c r="Y4709" i="1"/>
  <c r="Y4790" i="1"/>
  <c r="H4869" i="1"/>
  <c r="U4869" i="1" s="1"/>
  <c r="W4869" i="1" s="1"/>
  <c r="H4892" i="1"/>
  <c r="U4892" i="1" s="1"/>
  <c r="W4892" i="1" s="1"/>
  <c r="Y4896" i="1"/>
  <c r="Y4903" i="1"/>
  <c r="Y4925" i="1"/>
  <c r="Y4937" i="1"/>
  <c r="Y4953" i="1"/>
  <c r="H4955" i="1"/>
  <c r="U4955" i="1" s="1"/>
  <c r="W4955" i="1" s="1"/>
  <c r="Y4966" i="1"/>
  <c r="Y4976" i="1"/>
  <c r="H5025" i="1"/>
  <c r="U5025" i="1" s="1"/>
  <c r="W5025" i="1" s="1"/>
  <c r="H5034" i="1"/>
  <c r="U5034" i="1" s="1"/>
  <c r="W5034" i="1" s="1"/>
  <c r="H5037" i="1"/>
  <c r="U5037" i="1" s="1"/>
  <c r="W5037" i="1" s="1"/>
  <c r="Y5043" i="1"/>
  <c r="H5059" i="1"/>
  <c r="U5059" i="1" s="1"/>
  <c r="W5059" i="1" s="1"/>
  <c r="X5075" i="1"/>
  <c r="X5085" i="1"/>
  <c r="Y5101" i="1"/>
  <c r="Y5160" i="1"/>
  <c r="X5168" i="1"/>
  <c r="Y5170" i="1"/>
  <c r="Y5186" i="1"/>
  <c r="H5203" i="1"/>
  <c r="U5203" i="1" s="1"/>
  <c r="W5203" i="1" s="1"/>
  <c r="Y5217" i="1"/>
  <c r="H5243" i="1"/>
  <c r="U5243" i="1" s="1"/>
  <c r="W5243" i="1" s="1"/>
  <c r="X5273" i="1"/>
  <c r="H5285" i="1"/>
  <c r="U5285" i="1" s="1"/>
  <c r="W5285" i="1" s="1"/>
  <c r="Y5287" i="1"/>
  <c r="X5299" i="1"/>
  <c r="O5329" i="1"/>
  <c r="H5360" i="1"/>
  <c r="U5360" i="1" s="1"/>
  <c r="W5360" i="1" s="1"/>
  <c r="Y5398" i="1"/>
  <c r="Y5410" i="1"/>
  <c r="X5412" i="1"/>
  <c r="H5415" i="1"/>
  <c r="U5415" i="1" s="1"/>
  <c r="W5415" i="1" s="1"/>
  <c r="O5436" i="1"/>
  <c r="Z5462" i="1"/>
  <c r="Z5518" i="1"/>
  <c r="Z5521" i="1"/>
  <c r="Z5524" i="1"/>
  <c r="Z5527" i="1"/>
  <c r="O4269" i="1"/>
  <c r="O4403" i="1"/>
  <c r="O4981" i="1"/>
  <c r="H5057" i="1"/>
  <c r="U5057" i="1" s="1"/>
  <c r="W5057" i="1" s="1"/>
  <c r="O5222" i="1"/>
  <c r="H5308" i="1"/>
  <c r="U5308" i="1" s="1"/>
  <c r="W5308" i="1" s="1"/>
  <c r="Y5322" i="1"/>
  <c r="Y5384" i="1"/>
  <c r="Z5451" i="1"/>
  <c r="Z5483" i="1"/>
  <c r="Z5489" i="1"/>
  <c r="Z5495" i="1"/>
  <c r="Y4088" i="1"/>
  <c r="X4115" i="1"/>
  <c r="X4122" i="1"/>
  <c r="Y4131" i="1"/>
  <c r="Y4238" i="1"/>
  <c r="Y4250" i="1"/>
  <c r="Y4521" i="1"/>
  <c r="Y4752" i="1"/>
  <c r="Y4786" i="1"/>
  <c r="Y4793" i="1"/>
  <c r="Y4812" i="1"/>
  <c r="Y4833" i="1"/>
  <c r="O4933" i="1"/>
  <c r="O5318" i="1"/>
  <c r="H4193" i="1"/>
  <c r="U4193" i="1" s="1"/>
  <c r="W4193" i="1" s="1"/>
  <c r="H4205" i="1"/>
  <c r="U4205" i="1" s="1"/>
  <c r="W4205" i="1" s="1"/>
  <c r="H4217" i="1"/>
  <c r="U4217" i="1" s="1"/>
  <c r="W4217" i="1" s="1"/>
  <c r="H4229" i="1"/>
  <c r="U4229" i="1" s="1"/>
  <c r="W4229" i="1" s="1"/>
  <c r="Y4231" i="1"/>
  <c r="Y4243" i="1"/>
  <c r="H4251" i="1"/>
  <c r="U4251" i="1" s="1"/>
  <c r="W4251" i="1" s="1"/>
  <c r="Y4282" i="1"/>
  <c r="H4391" i="1"/>
  <c r="U4391" i="1" s="1"/>
  <c r="W4391" i="1" s="1"/>
  <c r="X4403" i="1"/>
  <c r="H4417" i="1"/>
  <c r="U4417" i="1" s="1"/>
  <c r="W4417" i="1" s="1"/>
  <c r="X4510" i="1"/>
  <c r="Y4575" i="1"/>
  <c r="X4675" i="1"/>
  <c r="Y4705" i="1"/>
  <c r="Y4721" i="1"/>
  <c r="H4733" i="1"/>
  <c r="U4733" i="1" s="1"/>
  <c r="W4733" i="1" s="1"/>
  <c r="Y4740" i="1"/>
  <c r="Y4754" i="1"/>
  <c r="Y4763" i="1"/>
  <c r="H4835" i="1"/>
  <c r="U4835" i="1" s="1"/>
  <c r="W4835" i="1" s="1"/>
  <c r="Y4983" i="1"/>
  <c r="X4992" i="1"/>
  <c r="X5071" i="1"/>
  <c r="Y5078" i="1"/>
  <c r="Y5124" i="1"/>
  <c r="X5141" i="1"/>
  <c r="Y5243" i="1"/>
  <c r="H5278" i="1"/>
  <c r="U5278" i="1" s="1"/>
  <c r="W5278" i="1" s="1"/>
  <c r="Y5436" i="1"/>
  <c r="Y4037" i="1"/>
  <c r="H4046" i="1"/>
  <c r="U4046" i="1" s="1"/>
  <c r="W4046" i="1" s="1"/>
  <c r="H4053" i="1"/>
  <c r="U4053" i="1" s="1"/>
  <c r="W4053" i="1" s="1"/>
  <c r="Y4055" i="1"/>
  <c r="Y4077" i="1"/>
  <c r="X4082" i="1"/>
  <c r="H4094" i="1"/>
  <c r="U4094" i="1" s="1"/>
  <c r="W4094" i="1" s="1"/>
  <c r="X4113" i="1"/>
  <c r="O4120" i="1"/>
  <c r="H4131" i="1"/>
  <c r="U4131" i="1" s="1"/>
  <c r="W4131" i="1" s="1"/>
  <c r="H4134" i="1"/>
  <c r="U4134" i="1" s="1"/>
  <c r="W4134" i="1" s="1"/>
  <c r="X4408" i="1"/>
  <c r="X4411" i="1"/>
  <c r="Y4427" i="1"/>
  <c r="Y4439" i="1"/>
  <c r="Y4458" i="1"/>
  <c r="Y4479" i="1"/>
  <c r="Y4491" i="1"/>
  <c r="H4521" i="1"/>
  <c r="U4521" i="1" s="1"/>
  <c r="W4521" i="1" s="1"/>
  <c r="X4524" i="1"/>
  <c r="Y4526" i="1"/>
  <c r="Y4538" i="1"/>
  <c r="Y4545" i="1"/>
  <c r="X4550" i="1"/>
  <c r="H4602" i="1"/>
  <c r="U4602" i="1" s="1"/>
  <c r="W4602" i="1" s="1"/>
  <c r="Y4604" i="1"/>
  <c r="Y4608" i="1"/>
  <c r="X4628" i="1"/>
  <c r="X4655" i="1"/>
  <c r="Y4662" i="1"/>
  <c r="Y4671" i="1"/>
  <c r="Y4685" i="1"/>
  <c r="H4699" i="1"/>
  <c r="U4699" i="1" s="1"/>
  <c r="W4699" i="1" s="1"/>
  <c r="Y4701" i="1"/>
  <c r="X4706" i="1"/>
  <c r="Y4715" i="1"/>
  <c r="H4729" i="1"/>
  <c r="U4729" i="1" s="1"/>
  <c r="W4729" i="1" s="1"/>
  <c r="H4741" i="1"/>
  <c r="U4741" i="1" s="1"/>
  <c r="W4741" i="1" s="1"/>
  <c r="O4743" i="1"/>
  <c r="Y4750" i="1"/>
  <c r="X4752" i="1"/>
  <c r="Y4791" i="1"/>
  <c r="Y4810" i="1"/>
  <c r="X4822" i="1"/>
  <c r="H4845" i="1"/>
  <c r="U4845" i="1" s="1"/>
  <c r="W4845" i="1" s="1"/>
  <c r="X4867" i="1"/>
  <c r="H4893" i="1"/>
  <c r="U4893" i="1" s="1"/>
  <c r="W4893" i="1" s="1"/>
  <c r="H4909" i="1"/>
  <c r="U4909" i="1" s="1"/>
  <c r="W4909" i="1" s="1"/>
  <c r="Z4909" i="1" s="1"/>
  <c r="X4919" i="1"/>
  <c r="Y4926" i="1"/>
  <c r="Y4967" i="1"/>
  <c r="Y4977" i="1"/>
  <c r="Y4986" i="1"/>
  <c r="Y5033" i="1"/>
  <c r="H5035" i="1"/>
  <c r="U5035" i="1" s="1"/>
  <c r="W5035" i="1" s="1"/>
  <c r="X5060" i="1"/>
  <c r="X5079" i="1"/>
  <c r="Y5081" i="1"/>
  <c r="X5090" i="1"/>
  <c r="X5127" i="1"/>
  <c r="Y5134" i="1"/>
  <c r="H5136" i="1"/>
  <c r="U5136" i="1" s="1"/>
  <c r="W5136" i="1" s="1"/>
  <c r="X5148" i="1"/>
  <c r="H5166" i="1"/>
  <c r="U5166" i="1" s="1"/>
  <c r="W5166" i="1" s="1"/>
  <c r="Y5211" i="1"/>
  <c r="H5244" i="1"/>
  <c r="U5244" i="1" s="1"/>
  <c r="W5244" i="1" s="1"/>
  <c r="Y5246" i="1"/>
  <c r="O5271" i="1"/>
  <c r="Y5288" i="1"/>
  <c r="Y5311" i="1"/>
  <c r="H5385" i="1"/>
  <c r="U5385" i="1" s="1"/>
  <c r="W5385" i="1" s="1"/>
  <c r="Y5392" i="1"/>
  <c r="X5401" i="1"/>
  <c r="H5404" i="1"/>
  <c r="U5404" i="1" s="1"/>
  <c r="W5404" i="1" s="1"/>
  <c r="H5416" i="1"/>
  <c r="U5416" i="1" s="1"/>
  <c r="W5416" i="1" s="1"/>
  <c r="O5430" i="1"/>
  <c r="Z5469" i="1"/>
  <c r="O4273" i="1"/>
  <c r="O4404" i="1"/>
  <c r="Y4411" i="1"/>
  <c r="X4413" i="1"/>
  <c r="Y4451" i="1"/>
  <c r="H4456" i="1"/>
  <c r="U4456" i="1" s="1"/>
  <c r="W4456" i="1" s="1"/>
  <c r="Y4531" i="1"/>
  <c r="X4536" i="1"/>
  <c r="H4555" i="1"/>
  <c r="U4555" i="1" s="1"/>
  <c r="W4555" i="1" s="1"/>
  <c r="X4588" i="1"/>
  <c r="X4644" i="1"/>
  <c r="H4690" i="1"/>
  <c r="U4690" i="1" s="1"/>
  <c r="W4690" i="1" s="1"/>
  <c r="Y4729" i="1"/>
  <c r="H4785" i="1"/>
  <c r="U4785" i="1" s="1"/>
  <c r="W4785" i="1" s="1"/>
  <c r="X4808" i="1"/>
  <c r="H4836" i="1"/>
  <c r="U4836" i="1" s="1"/>
  <c r="W4836" i="1" s="1"/>
  <c r="H4852" i="1"/>
  <c r="U4852" i="1" s="1"/>
  <c r="W4852" i="1" s="1"/>
  <c r="X4863" i="1"/>
  <c r="Y4881" i="1"/>
  <c r="X4905" i="1"/>
  <c r="H4940" i="1"/>
  <c r="U4940" i="1" s="1"/>
  <c r="W4940" i="1" s="1"/>
  <c r="Y4952" i="1"/>
  <c r="Y4970" i="1"/>
  <c r="H4972" i="1"/>
  <c r="U4972" i="1" s="1"/>
  <c r="W4972" i="1" s="1"/>
  <c r="Y4984" i="1"/>
  <c r="O4988" i="1"/>
  <c r="Y4993" i="1"/>
  <c r="H5031" i="1"/>
  <c r="U5031" i="1" s="1"/>
  <c r="W5031" i="1" s="1"/>
  <c r="Y5038" i="1"/>
  <c r="H5042" i="1"/>
  <c r="U5042" i="1" s="1"/>
  <c r="W5042" i="1" s="1"/>
  <c r="X5062" i="1"/>
  <c r="Y5079" i="1"/>
  <c r="Y5086" i="1"/>
  <c r="X5100" i="1"/>
  <c r="Y5104" i="1"/>
  <c r="O5109" i="1"/>
  <c r="H5114" i="1"/>
  <c r="U5114" i="1" s="1"/>
  <c r="W5114" i="1" s="1"/>
  <c r="Y5122" i="1"/>
  <c r="O5134" i="1"/>
  <c r="X5139" i="1"/>
  <c r="X5150" i="1"/>
  <c r="Y5157" i="1"/>
  <c r="Y5237" i="1"/>
  <c r="Y5241" i="1"/>
  <c r="Y5269" i="1"/>
  <c r="X5271" i="1"/>
  <c r="X5276" i="1"/>
  <c r="X5279" i="1"/>
  <c r="X5286" i="1"/>
  <c r="Y5306" i="1"/>
  <c r="H5309" i="1"/>
  <c r="U5309" i="1" s="1"/>
  <c r="W5309" i="1" s="1"/>
  <c r="H5325" i="1"/>
  <c r="U5325" i="1" s="1"/>
  <c r="W5325" i="1" s="1"/>
  <c r="Y5330" i="1"/>
  <c r="X5332" i="1"/>
  <c r="Y5346" i="1"/>
  <c r="H5354" i="1"/>
  <c r="U5354" i="1" s="1"/>
  <c r="W5354" i="1" s="1"/>
  <c r="Y5358" i="1"/>
  <c r="X5375" i="1"/>
  <c r="X5409" i="1"/>
  <c r="X5425" i="1"/>
  <c r="Y5434" i="1"/>
  <c r="Z5484" i="1"/>
  <c r="Z5487" i="1"/>
  <c r="Z5490" i="1"/>
  <c r="Z5493" i="1"/>
  <c r="Z5496" i="1"/>
  <c r="X4080" i="1"/>
  <c r="H4104" i="1"/>
  <c r="U4104" i="1" s="1"/>
  <c r="W4104" i="1" s="1"/>
  <c r="Y4118" i="1"/>
  <c r="O4125" i="1"/>
  <c r="X4671" i="1"/>
  <c r="H4685" i="1"/>
  <c r="U4685" i="1" s="1"/>
  <c r="W4685" i="1" s="1"/>
  <c r="O4701" i="1"/>
  <c r="Y4708" i="1"/>
  <c r="X4780" i="1"/>
  <c r="Y4789" i="1"/>
  <c r="X4803" i="1"/>
  <c r="O4917" i="1"/>
  <c r="Y4965" i="1"/>
  <c r="H4977" i="1"/>
  <c r="U4977" i="1" s="1"/>
  <c r="W4977" i="1" s="1"/>
  <c r="Y5051" i="1"/>
  <c r="H5067" i="1"/>
  <c r="U5067" i="1" s="1"/>
  <c r="W5067" i="1" s="1"/>
  <c r="H5118" i="1"/>
  <c r="U5118" i="1" s="1"/>
  <c r="W5118" i="1" s="1"/>
  <c r="Y5178" i="1"/>
  <c r="X5281" i="1"/>
  <c r="H5288" i="1"/>
  <c r="U5288" i="1" s="1"/>
  <c r="W5288" i="1" s="1"/>
  <c r="X5399" i="1"/>
  <c r="Z5458" i="1"/>
  <c r="Z5481" i="1"/>
  <c r="X4957" i="1"/>
  <c r="H4056" i="1"/>
  <c r="U4056" i="1" s="1"/>
  <c r="W4056" i="1" s="1"/>
  <c r="X4078" i="1"/>
  <c r="Y4085" i="1"/>
  <c r="X4102" i="1"/>
  <c r="Y4137" i="1"/>
  <c r="H4539" i="1"/>
  <c r="U4539" i="1" s="1"/>
  <c r="W4539" i="1" s="1"/>
  <c r="H4565" i="1"/>
  <c r="U4565" i="1" s="1"/>
  <c r="W4565" i="1" s="1"/>
  <c r="H4987" i="1"/>
  <c r="U4987" i="1" s="1"/>
  <c r="W4987" i="1" s="1"/>
  <c r="Y5056" i="1"/>
  <c r="X5392" i="1"/>
  <c r="Y4031" i="1"/>
  <c r="H4047" i="1"/>
  <c r="U4047" i="1" s="1"/>
  <c r="W4047" i="1" s="1"/>
  <c r="Y4052" i="1"/>
  <c r="Y4059" i="1"/>
  <c r="O4114" i="1"/>
  <c r="X4121" i="1"/>
  <c r="Y4123" i="1"/>
  <c r="H4128" i="1"/>
  <c r="Y4130" i="1"/>
  <c r="H4135" i="1"/>
  <c r="U4135" i="1" s="1"/>
  <c r="W4135" i="1" s="1"/>
  <c r="Y4161" i="1"/>
  <c r="Y4173" i="1"/>
  <c r="Y4185" i="1"/>
  <c r="Y4197" i="1"/>
  <c r="H4233" i="1"/>
  <c r="U4233" i="1" s="1"/>
  <c r="W4233" i="1" s="1"/>
  <c r="H4245" i="1"/>
  <c r="U4245" i="1" s="1"/>
  <c r="W4245" i="1" s="1"/>
  <c r="H4257" i="1"/>
  <c r="U4257" i="1" s="1"/>
  <c r="W4257" i="1" s="1"/>
  <c r="H4290" i="1"/>
  <c r="U4290" i="1" s="1"/>
  <c r="W4290" i="1" s="1"/>
  <c r="H4421" i="1"/>
  <c r="U4421" i="1" s="1"/>
  <c r="W4421" i="1" s="1"/>
  <c r="Y4459" i="1"/>
  <c r="Y4466" i="1"/>
  <c r="Y4513" i="1"/>
  <c r="X4532" i="1"/>
  <c r="Y4539" i="1"/>
  <c r="Y4546" i="1"/>
  <c r="Y4572" i="1"/>
  <c r="Y4584" i="1"/>
  <c r="Y4598" i="1"/>
  <c r="X4605" i="1"/>
  <c r="X4629" i="1"/>
  <c r="X4636" i="1"/>
  <c r="H4656" i="1"/>
  <c r="U4656" i="1" s="1"/>
  <c r="W4656" i="1" s="1"/>
  <c r="Z4656" i="1" s="1"/>
  <c r="Y4690" i="1"/>
  <c r="X4704" i="1"/>
  <c r="Y4716" i="1"/>
  <c r="H4730" i="1"/>
  <c r="U4730" i="1" s="1"/>
  <c r="W4730" i="1" s="1"/>
  <c r="Y4737" i="1"/>
  <c r="H4744" i="1"/>
  <c r="U4744" i="1" s="1"/>
  <c r="W4744" i="1" s="1"/>
  <c r="Y4751" i="1"/>
  <c r="Y4769" i="1"/>
  <c r="Y4785" i="1"/>
  <c r="Y4811" i="1"/>
  <c r="Y4825" i="1"/>
  <c r="Y4866" i="1"/>
  <c r="H4898" i="1"/>
  <c r="U4898" i="1" s="1"/>
  <c r="W4898" i="1" s="1"/>
  <c r="O4913" i="1"/>
  <c r="H4917" i="1"/>
  <c r="U4917" i="1" s="1"/>
  <c r="W4917" i="1" s="1"/>
  <c r="Y4955" i="1"/>
  <c r="X4964" i="1"/>
  <c r="X4984" i="1"/>
  <c r="Y5041" i="1"/>
  <c r="Y5047" i="1"/>
  <c r="X5061" i="1"/>
  <c r="Y5089" i="1"/>
  <c r="X5105" i="1"/>
  <c r="H5108" i="1"/>
  <c r="U5108" i="1" s="1"/>
  <c r="W5108" i="1" s="1"/>
  <c r="Z5108" i="1" s="1"/>
  <c r="X5119" i="1"/>
  <c r="H5123" i="1"/>
  <c r="U5123" i="1" s="1"/>
  <c r="W5123" i="1" s="1"/>
  <c r="Y5135" i="1"/>
  <c r="Y5165" i="1"/>
  <c r="X5184" i="1"/>
  <c r="H5214" i="1"/>
  <c r="U5214" i="1" s="1"/>
  <c r="W5214" i="1" s="1"/>
  <c r="X5224" i="1"/>
  <c r="H5238" i="1"/>
  <c r="U5238" i="1" s="1"/>
  <c r="W5238" i="1" s="1"/>
  <c r="H5247" i="1"/>
  <c r="U5247" i="1" s="1"/>
  <c r="W5247" i="1" s="1"/>
  <c r="H5263" i="1"/>
  <c r="U5263" i="1" s="1"/>
  <c r="W5263" i="1" s="1"/>
  <c r="H5275" i="1"/>
  <c r="U5275" i="1" s="1"/>
  <c r="W5275" i="1" s="1"/>
  <c r="H5284" i="1"/>
  <c r="U5284" i="1" s="1"/>
  <c r="W5284" i="1" s="1"/>
  <c r="H5291" i="1"/>
  <c r="U5291" i="1" s="1"/>
  <c r="W5291" i="1" s="1"/>
  <c r="Z5291" i="1" s="1"/>
  <c r="Y5303" i="1"/>
  <c r="X5314" i="1"/>
  <c r="X5324" i="1"/>
  <c r="H5350" i="1"/>
  <c r="U5350" i="1" s="1"/>
  <c r="W5350" i="1" s="1"/>
  <c r="Y5354" i="1"/>
  <c r="H5386" i="1"/>
  <c r="U5386" i="1" s="1"/>
  <c r="W5386" i="1" s="1"/>
  <c r="H5405" i="1"/>
  <c r="U5405" i="1" s="1"/>
  <c r="W5405" i="1" s="1"/>
  <c r="Y5419" i="1"/>
  <c r="X5421" i="1"/>
  <c r="X5424" i="1"/>
  <c r="H5431" i="1"/>
  <c r="U5431" i="1" s="1"/>
  <c r="W5431" i="1" s="1"/>
  <c r="H5435" i="1"/>
  <c r="U5435" i="1" s="1"/>
  <c r="W5435" i="1" s="1"/>
  <c r="X4057" i="1"/>
  <c r="O4076" i="1"/>
  <c r="X4088" i="1"/>
  <c r="H4100" i="1"/>
  <c r="U4100" i="1" s="1"/>
  <c r="W4100" i="1" s="1"/>
  <c r="Y4114" i="1"/>
  <c r="H4116" i="1"/>
  <c r="U4116" i="1" s="1"/>
  <c r="W4116" i="1" s="1"/>
  <c r="X4119" i="1"/>
  <c r="Y4128" i="1"/>
  <c r="H4137" i="1"/>
  <c r="U4137" i="1" s="1"/>
  <c r="W4137" i="1" s="1"/>
  <c r="Y4142" i="1"/>
  <c r="Y4281" i="1"/>
  <c r="X4286" i="1"/>
  <c r="Y4293" i="1"/>
  <c r="X4426" i="1"/>
  <c r="H4457" i="1"/>
  <c r="U4457" i="1" s="1"/>
  <c r="W4457" i="1" s="1"/>
  <c r="H4518" i="1"/>
  <c r="U4518" i="1" s="1"/>
  <c r="W4518" i="1" s="1"/>
  <c r="Y4525" i="1"/>
  <c r="X4589" i="1"/>
  <c r="Y4600" i="1"/>
  <c r="O4603" i="1"/>
  <c r="X4610" i="1"/>
  <c r="Y4614" i="1"/>
  <c r="Y4617" i="1"/>
  <c r="Y4629" i="1"/>
  <c r="Y4636" i="1"/>
  <c r="H4645" i="1"/>
  <c r="U4645" i="1" s="1"/>
  <c r="W4645" i="1" s="1"/>
  <c r="Y4679" i="1"/>
  <c r="H4693" i="1"/>
  <c r="U4693" i="1" s="1"/>
  <c r="W4693" i="1" s="1"/>
  <c r="H4714" i="1"/>
  <c r="U4714" i="1" s="1"/>
  <c r="W4714" i="1" s="1"/>
  <c r="Y4718" i="1"/>
  <c r="H4723" i="1"/>
  <c r="U4723" i="1" s="1"/>
  <c r="W4723" i="1" s="1"/>
  <c r="Y4730" i="1"/>
  <c r="Y4739" i="1"/>
  <c r="X4749" i="1"/>
  <c r="H4762" i="1"/>
  <c r="U4762" i="1" s="1"/>
  <c r="W4762" i="1" s="1"/>
  <c r="X4774" i="1"/>
  <c r="H4800" i="1"/>
  <c r="U4800" i="1" s="1"/>
  <c r="W4800" i="1" s="1"/>
  <c r="Y4823" i="1"/>
  <c r="X4830" i="1"/>
  <c r="Y4848" i="1"/>
  <c r="H4864" i="1"/>
  <c r="U4864" i="1" s="1"/>
  <c r="W4864" i="1" s="1"/>
  <c r="X4878" i="1"/>
  <c r="Y4887" i="1"/>
  <c r="X4906" i="1"/>
  <c r="Y4932" i="1"/>
  <c r="H4957" i="1"/>
  <c r="U4957" i="1" s="1"/>
  <c r="W4957" i="1" s="1"/>
  <c r="Y4959" i="1"/>
  <c r="X4962" i="1"/>
  <c r="H4969" i="1"/>
  <c r="U4969" i="1" s="1"/>
  <c r="W4969" i="1" s="1"/>
  <c r="Y4971" i="1"/>
  <c r="H4973" i="1"/>
  <c r="U4973" i="1" s="1"/>
  <c r="W4973" i="1" s="1"/>
  <c r="H4980" i="1"/>
  <c r="U4980" i="1" s="1"/>
  <c r="W4980" i="1" s="1"/>
  <c r="Y5045" i="1"/>
  <c r="H5087" i="1"/>
  <c r="U5087" i="1" s="1"/>
  <c r="W5087" i="1" s="1"/>
  <c r="H5117" i="1"/>
  <c r="U5117" i="1" s="1"/>
  <c r="W5117" i="1" s="1"/>
  <c r="Y5128" i="1"/>
  <c r="X5133" i="1"/>
  <c r="X5140" i="1"/>
  <c r="Y5142" i="1"/>
  <c r="H5160" i="1"/>
  <c r="U5160" i="1" s="1"/>
  <c r="W5160" i="1" s="1"/>
  <c r="H5207" i="1"/>
  <c r="U5207" i="1" s="1"/>
  <c r="W5207" i="1" s="1"/>
  <c r="Z5207" i="1" s="1"/>
  <c r="H5210" i="1"/>
  <c r="U5210" i="1" s="1"/>
  <c r="W5210" i="1" s="1"/>
  <c r="Y5231" i="1"/>
  <c r="Y5245" i="1"/>
  <c r="H5256" i="1"/>
  <c r="U5256" i="1" s="1"/>
  <c r="W5256" i="1" s="1"/>
  <c r="H5259" i="1"/>
  <c r="U5259" i="1" s="1"/>
  <c r="W5259" i="1" s="1"/>
  <c r="X5280" i="1"/>
  <c r="X5287" i="1"/>
  <c r="X5319" i="1"/>
  <c r="X5333" i="1"/>
  <c r="Y5393" i="1"/>
  <c r="Y5417" i="1"/>
  <c r="Z5456" i="1"/>
  <c r="Z5459" i="1"/>
  <c r="Y3177" i="1"/>
  <c r="H3189" i="1"/>
  <c r="U3189" i="1" s="1"/>
  <c r="W3189" i="1" s="1"/>
  <c r="Y3234" i="1"/>
  <c r="Y3236" i="1"/>
  <c r="Y3240" i="1"/>
  <c r="X3242" i="1"/>
  <c r="Z3242" i="1" s="1"/>
  <c r="H3249" i="1"/>
  <c r="H3263" i="1"/>
  <c r="H3265" i="1"/>
  <c r="O3281" i="1"/>
  <c r="O3305" i="1"/>
  <c r="Y3319" i="1"/>
  <c r="O3325" i="1"/>
  <c r="Y3385" i="1"/>
  <c r="Y3397" i="1"/>
  <c r="Y3399" i="1"/>
  <c r="Y3401" i="1"/>
  <c r="Y3403" i="1"/>
  <c r="X3405" i="1"/>
  <c r="Z3405" i="1" s="1"/>
  <c r="H3425" i="1"/>
  <c r="U3425" i="1" s="1"/>
  <c r="W3425" i="1" s="1"/>
  <c r="O3429" i="1"/>
  <c r="Y3434" i="1"/>
  <c r="Y3451" i="1"/>
  <c r="Y3455" i="1"/>
  <c r="H3471" i="1"/>
  <c r="X3493" i="1"/>
  <c r="Y3497" i="1"/>
  <c r="H3509" i="1"/>
  <c r="X3510" i="1"/>
  <c r="Z3510" i="1" s="1"/>
  <c r="H3549" i="1"/>
  <c r="H3089" i="1"/>
  <c r="Y3093" i="1"/>
  <c r="H3099" i="1"/>
  <c r="X3107" i="1"/>
  <c r="Z3107" i="1" s="1"/>
  <c r="O3108" i="1"/>
  <c r="Y3110" i="1"/>
  <c r="H3120" i="1"/>
  <c r="U3120" i="1" s="1"/>
  <c r="W3120" i="1" s="1"/>
  <c r="X3128" i="1"/>
  <c r="Z3128" i="1" s="1"/>
  <c r="X3162" i="1"/>
  <c r="Z3162" i="1" s="1"/>
  <c r="X3201" i="1"/>
  <c r="Z3201" i="1" s="1"/>
  <c r="Y3203" i="1"/>
  <c r="O3205" i="1"/>
  <c r="X3211" i="1"/>
  <c r="H3218" i="1"/>
  <c r="O3226" i="1"/>
  <c r="O3255" i="1"/>
  <c r="X3259" i="1"/>
  <c r="Z3259" i="1" s="1"/>
  <c r="X3269" i="1"/>
  <c r="Z3269" i="1" s="1"/>
  <c r="O3284" i="1"/>
  <c r="X3346" i="1"/>
  <c r="Z3346" i="1" s="1"/>
  <c r="X3193" i="1"/>
  <c r="Z3193" i="1" s="1"/>
  <c r="H3393" i="1"/>
  <c r="X3397" i="1"/>
  <c r="Z3397" i="1" s="1"/>
  <c r="X3436" i="1"/>
  <c r="X3438" i="1"/>
  <c r="O3463" i="1"/>
  <c r="O3469" i="1"/>
  <c r="H3522" i="1"/>
  <c r="U3522" i="1" s="1"/>
  <c r="W3522" i="1" s="1"/>
  <c r="Y3531" i="1"/>
  <c r="X3105" i="1"/>
  <c r="Z3105" i="1" s="1"/>
  <c r="X3109" i="1"/>
  <c r="Z3109" i="1" s="1"/>
  <c r="X3111" i="1"/>
  <c r="Z3111" i="1" s="1"/>
  <c r="H3123" i="1"/>
  <c r="O3256" i="1"/>
  <c r="X3257" i="1"/>
  <c r="Z3257" i="1" s="1"/>
  <c r="Y3289" i="1"/>
  <c r="Y3349" i="1"/>
  <c r="H3355" i="1"/>
  <c r="O3358" i="1"/>
  <c r="H3372" i="1"/>
  <c r="O3414" i="1"/>
  <c r="Z3453" i="1"/>
  <c r="Y3524" i="1"/>
  <c r="O3529" i="1"/>
  <c r="O3543" i="1"/>
  <c r="O3550" i="1"/>
  <c r="Y3111" i="1"/>
  <c r="X3113" i="1"/>
  <c r="Z3113" i="1" s="1"/>
  <c r="Y3123" i="1"/>
  <c r="Y3125" i="1"/>
  <c r="X3129" i="1"/>
  <c r="Z3129" i="1" s="1"/>
  <c r="H3131" i="1"/>
  <c r="X3132" i="1"/>
  <c r="Z3132" i="1" s="1"/>
  <c r="Y3134" i="1"/>
  <c r="Y3142" i="1"/>
  <c r="X3154" i="1"/>
  <c r="Z3154" i="1" s="1"/>
  <c r="Y3173" i="1"/>
  <c r="X3178" i="1"/>
  <c r="H3185" i="1"/>
  <c r="U3185" i="1" s="1"/>
  <c r="W3185" i="1" s="1"/>
  <c r="Y3196" i="1"/>
  <c r="O3287" i="1"/>
  <c r="O3294" i="1"/>
  <c r="Y3296" i="1"/>
  <c r="Y3313" i="1"/>
  <c r="H3320" i="1"/>
  <c r="U3320" i="1" s="1"/>
  <c r="W3320" i="1" s="1"/>
  <c r="H3326" i="1"/>
  <c r="U3326" i="1" s="1"/>
  <c r="W3326" i="1" s="1"/>
  <c r="O3412" i="1"/>
  <c r="X3421" i="1"/>
  <c r="X3428" i="1"/>
  <c r="Z3428" i="1" s="1"/>
  <c r="H3435" i="1"/>
  <c r="U3435" i="1" s="1"/>
  <c r="W3435" i="1" s="1"/>
  <c r="Y3437" i="1"/>
  <c r="Y3458" i="1"/>
  <c r="H3460" i="1"/>
  <c r="U3460" i="1" s="1"/>
  <c r="W3460" i="1" s="1"/>
  <c r="Y3462" i="1"/>
  <c r="Y3472" i="1"/>
  <c r="H3478" i="1"/>
  <c r="Y3484" i="1"/>
  <c r="Y3502" i="1"/>
  <c r="Y3504" i="1"/>
  <c r="H3506" i="1"/>
  <c r="Y3138" i="1"/>
  <c r="Y3160" i="1"/>
  <c r="Y3178" i="1"/>
  <c r="Y3185" i="1"/>
  <c r="H3222" i="1"/>
  <c r="H3239" i="1"/>
  <c r="Y3287" i="1"/>
  <c r="O3292" i="1"/>
  <c r="Y3294" i="1"/>
  <c r="X3309" i="1"/>
  <c r="Y3320" i="1"/>
  <c r="X3335" i="1"/>
  <c r="Z3335" i="1" s="1"/>
  <c r="H3359" i="1"/>
  <c r="O3410" i="1"/>
  <c r="H3423" i="1"/>
  <c r="U3423" i="1" s="1"/>
  <c r="W3423" i="1" s="1"/>
  <c r="Y3435" i="1"/>
  <c r="H3443" i="1"/>
  <c r="U3443" i="1" s="1"/>
  <c r="W3443" i="1" s="1"/>
  <c r="O3478" i="1"/>
  <c r="O3522" i="1"/>
  <c r="Y3171" i="1"/>
  <c r="X3176" i="1"/>
  <c r="Y3183" i="1"/>
  <c r="H3194" i="1"/>
  <c r="Y3222" i="1"/>
  <c r="H3246" i="1"/>
  <c r="Y3254" i="1"/>
  <c r="H3256" i="1"/>
  <c r="O3269" i="1"/>
  <c r="O3299" i="1"/>
  <c r="O3326" i="1"/>
  <c r="O3345" i="1"/>
  <c r="Y3382" i="1"/>
  <c r="Y3384" i="1"/>
  <c r="Y3394" i="1"/>
  <c r="Y3396" i="1"/>
  <c r="Y3400" i="1"/>
  <c r="Y3402" i="1"/>
  <c r="H3406" i="1"/>
  <c r="U3406" i="1" s="1"/>
  <c r="W3406" i="1" s="1"/>
  <c r="O3408" i="1"/>
  <c r="X3426" i="1"/>
  <c r="X3433" i="1"/>
  <c r="Y3454" i="1"/>
  <c r="Y3466" i="1"/>
  <c r="X3482" i="1"/>
  <c r="Z3482" i="1" s="1"/>
  <c r="Y3498" i="1"/>
  <c r="Y3508" i="1"/>
  <c r="X3509" i="1"/>
  <c r="Z3509" i="1" s="1"/>
  <c r="H3516" i="1"/>
  <c r="U3516" i="1" s="1"/>
  <c r="W3516" i="1" s="1"/>
  <c r="Y3518" i="1"/>
  <c r="Y3527" i="1"/>
  <c r="O3539" i="1"/>
  <c r="O3098" i="1"/>
  <c r="X3192" i="1"/>
  <c r="Z3192" i="1" s="1"/>
  <c r="X3226" i="1"/>
  <c r="Z3226" i="1" s="1"/>
  <c r="X3480" i="1"/>
  <c r="Z3480" i="1" s="1"/>
  <c r="Y3113" i="1"/>
  <c r="X3117" i="1"/>
  <c r="Z3117" i="1" s="1"/>
  <c r="H3119" i="1"/>
  <c r="U3119" i="1" s="1"/>
  <c r="W3119" i="1" s="1"/>
  <c r="Y3127" i="1"/>
  <c r="Y3139" i="1"/>
  <c r="H3255" i="1"/>
  <c r="H3378" i="1"/>
  <c r="H3390" i="1"/>
  <c r="H3392" i="1"/>
  <c r="O3417" i="1"/>
  <c r="O3433" i="1"/>
  <c r="X3439" i="1"/>
  <c r="H3450" i="1"/>
  <c r="U3450" i="1" s="1"/>
  <c r="W3450" i="1" s="1"/>
  <c r="X3466" i="1"/>
  <c r="X3521" i="1"/>
  <c r="H3523" i="1"/>
  <c r="O3544" i="1"/>
  <c r="Y3553" i="1"/>
  <c r="O3126" i="1"/>
  <c r="H3135" i="1"/>
  <c r="H3145" i="1"/>
  <c r="Y3241" i="1"/>
  <c r="X3266" i="1"/>
  <c r="Z3266" i="1" s="1"/>
  <c r="Y3297" i="1"/>
  <c r="H3308" i="1"/>
  <c r="U3308" i="1" s="1"/>
  <c r="W3308" i="1" s="1"/>
  <c r="Y3335" i="1"/>
  <c r="X3355" i="1"/>
  <c r="Z3355" i="1" s="1"/>
  <c r="O3471" i="1"/>
  <c r="O3479" i="1"/>
  <c r="O3092" i="1"/>
  <c r="O3135" i="1"/>
  <c r="H3153" i="1"/>
  <c r="X3161" i="1"/>
  <c r="Z3161" i="1" s="1"/>
  <c r="X3172" i="1"/>
  <c r="Y3186" i="1"/>
  <c r="Y3195" i="1"/>
  <c r="O3221" i="1"/>
  <c r="Y3288" i="1"/>
  <c r="Y3321" i="1"/>
  <c r="H3325" i="1"/>
  <c r="U3325" i="1" s="1"/>
  <c r="W3325" i="1" s="1"/>
  <c r="H3342" i="1"/>
  <c r="Y3354" i="1"/>
  <c r="H3356" i="1"/>
  <c r="O3369" i="1"/>
  <c r="O3422" i="1"/>
  <c r="X3429" i="1"/>
  <c r="O3431" i="1"/>
  <c r="Y3436" i="1"/>
  <c r="O3438" i="1"/>
  <c r="X3459" i="1"/>
  <c r="Z3459" i="1" s="1"/>
  <c r="Y3461" i="1"/>
  <c r="Y3463" i="1"/>
  <c r="H3467" i="1"/>
  <c r="Y3471" i="1"/>
  <c r="Y3473" i="1"/>
  <c r="H3491" i="1"/>
  <c r="Y3503" i="1"/>
  <c r="Y3505" i="1"/>
  <c r="Y3510" i="1"/>
  <c r="Y3512" i="1"/>
  <c r="O3528" i="1"/>
  <c r="Y3535" i="1"/>
  <c r="X3553" i="1"/>
  <c r="X3555" i="1"/>
  <c r="Y3090" i="1"/>
  <c r="X3095" i="1"/>
  <c r="Z3095" i="1" s="1"/>
  <c r="X3116" i="1"/>
  <c r="Z3116" i="1" s="1"/>
  <c r="Y3130" i="1"/>
  <c r="Y3132" i="1"/>
  <c r="Y3172" i="1"/>
  <c r="X3177" i="1"/>
  <c r="Y3184" i="1"/>
  <c r="H3213" i="1"/>
  <c r="U3213" i="1" s="1"/>
  <c r="W3213" i="1" s="1"/>
  <c r="Z3213" i="1" s="1"/>
  <c r="X3221" i="1"/>
  <c r="Z3221" i="1" s="1"/>
  <c r="H3238" i="1"/>
  <c r="H3240" i="1"/>
  <c r="Y3261" i="1"/>
  <c r="O3263" i="1"/>
  <c r="X3268" i="1"/>
  <c r="Z3268" i="1" s="1"/>
  <c r="Y3281" i="1"/>
  <c r="X3315" i="1"/>
  <c r="X3319" i="1"/>
  <c r="O3336" i="1"/>
  <c r="Y3338" i="1"/>
  <c r="O3346" i="1"/>
  <c r="O3359" i="1"/>
  <c r="O3381" i="1"/>
  <c r="X3385" i="1"/>
  <c r="Z3385" i="1" s="1"/>
  <c r="O3393" i="1"/>
  <c r="O3406" i="1"/>
  <c r="O3436" i="1"/>
  <c r="O3451" i="1"/>
  <c r="Y3459" i="1"/>
  <c r="X3465" i="1"/>
  <c r="Z3465" i="1" s="1"/>
  <c r="Y3467" i="1"/>
  <c r="H3477" i="1"/>
  <c r="U3477" i="1" s="1"/>
  <c r="Y3485" i="1"/>
  <c r="Y3487" i="1"/>
  <c r="Y3491" i="1"/>
  <c r="X3497" i="1"/>
  <c r="Z3497" i="1" s="1"/>
  <c r="X3507" i="1"/>
  <c r="Z3507" i="1" s="1"/>
  <c r="O3533" i="1"/>
  <c r="X3574" i="1"/>
  <c r="Z3574" i="1" s="1"/>
  <c r="Y3576" i="1"/>
  <c r="Y3578" i="1"/>
  <c r="H3602" i="1"/>
  <c r="Y3621" i="1"/>
  <c r="X3651" i="1"/>
  <c r="H3654" i="1"/>
  <c r="U3654" i="1" s="1"/>
  <c r="W3654" i="1" s="1"/>
  <c r="H3670" i="1"/>
  <c r="U3670" i="1" s="1"/>
  <c r="W3670" i="1" s="1"/>
  <c r="H3673" i="1"/>
  <c r="U3673" i="1" s="1"/>
  <c r="W3673" i="1" s="1"/>
  <c r="H3681" i="1"/>
  <c r="U3681" i="1" s="1"/>
  <c r="W3681" i="1" s="1"/>
  <c r="O3736" i="1"/>
  <c r="H3999" i="1"/>
  <c r="U3999" i="1" s="1"/>
  <c r="W3999" i="1" s="1"/>
  <c r="H4010" i="1"/>
  <c r="U4010" i="1" s="1"/>
  <c r="W4010" i="1" s="1"/>
  <c r="H4012" i="1"/>
  <c r="U4012" i="1" s="1"/>
  <c r="W4012" i="1" s="1"/>
  <c r="H4035" i="1"/>
  <c r="U4035" i="1" s="1"/>
  <c r="W4035" i="1" s="1"/>
  <c r="X4079" i="1"/>
  <c r="Y4086" i="1"/>
  <c r="H4091" i="1"/>
  <c r="U4091" i="1" s="1"/>
  <c r="W4091" i="1" s="1"/>
  <c r="H4095" i="1"/>
  <c r="U4095" i="1" s="1"/>
  <c r="W4095" i="1" s="1"/>
  <c r="X4098" i="1"/>
  <c r="Y4100" i="1"/>
  <c r="Y4120" i="1"/>
  <c r="H4126" i="1"/>
  <c r="U4126" i="1" s="1"/>
  <c r="W4126" i="1" s="1"/>
  <c r="Y4138" i="1"/>
  <c r="Y4406" i="1"/>
  <c r="Y4410" i="1"/>
  <c r="Y4419" i="1"/>
  <c r="Y4426" i="1"/>
  <c r="H4517" i="1"/>
  <c r="U4517" i="1" s="1"/>
  <c r="W4517" i="1" s="1"/>
  <c r="Y4529" i="1"/>
  <c r="X4602" i="1"/>
  <c r="Y4612" i="1"/>
  <c r="Y4626" i="1"/>
  <c r="H4641" i="1"/>
  <c r="U4641" i="1" s="1"/>
  <c r="W4641" i="1" s="1"/>
  <c r="H4643" i="1"/>
  <c r="U4643" i="1" s="1"/>
  <c r="W4643" i="1" s="1"/>
  <c r="Y4658" i="1"/>
  <c r="H4669" i="1"/>
  <c r="U4669" i="1" s="1"/>
  <c r="W4669" i="1" s="1"/>
  <c r="H4684" i="1"/>
  <c r="U4684" i="1" s="1"/>
  <c r="W4684" i="1" s="1"/>
  <c r="H4689" i="1"/>
  <c r="U4689" i="1" s="1"/>
  <c r="W4689" i="1" s="1"/>
  <c r="X4697" i="1"/>
  <c r="X4699" i="1"/>
  <c r="O4728" i="1"/>
  <c r="H3562" i="1"/>
  <c r="U3562" i="1" s="1"/>
  <c r="W3562" i="1" s="1"/>
  <c r="O3572" i="1"/>
  <c r="Y3574" i="1"/>
  <c r="Y3604" i="1"/>
  <c r="H3617" i="1"/>
  <c r="H3619" i="1"/>
  <c r="U3619" i="1" s="1"/>
  <c r="W3619" i="1" s="1"/>
  <c r="H3625" i="1"/>
  <c r="U3625" i="1" s="1"/>
  <c r="W3625" i="1" s="1"/>
  <c r="O3644" i="1"/>
  <c r="X3645" i="1"/>
  <c r="X3650" i="1"/>
  <c r="X3668" i="1"/>
  <c r="H3732" i="1"/>
  <c r="U3732" i="1" s="1"/>
  <c r="W3732" i="1" s="1"/>
  <c r="Y3753" i="1"/>
  <c r="H3758" i="1"/>
  <c r="U3758" i="1" s="1"/>
  <c r="W3758" i="1" s="1"/>
  <c r="Y3765" i="1"/>
  <c r="H3770" i="1"/>
  <c r="U3770" i="1" s="1"/>
  <c r="W3770" i="1" s="1"/>
  <c r="Y3785" i="1"/>
  <c r="Y3787" i="1"/>
  <c r="Y3789" i="1"/>
  <c r="H3800" i="1"/>
  <c r="U3800" i="1" s="1"/>
  <c r="W3800" i="1" s="1"/>
  <c r="Z3800" i="1" s="1"/>
  <c r="Y3806" i="1"/>
  <c r="H3829" i="1"/>
  <c r="Y3831" i="1"/>
  <c r="H3846" i="1"/>
  <c r="U3846" i="1" s="1"/>
  <c r="W3846" i="1" s="1"/>
  <c r="H3852" i="1"/>
  <c r="U3852" i="1" s="1"/>
  <c r="W3852" i="1" s="1"/>
  <c r="H3858" i="1"/>
  <c r="U3858" i="1" s="1"/>
  <c r="W3858" i="1" s="1"/>
  <c r="H3864" i="1"/>
  <c r="U3864" i="1" s="1"/>
  <c r="W3864" i="1" s="1"/>
  <c r="H3870" i="1"/>
  <c r="U3870" i="1" s="1"/>
  <c r="W3870" i="1" s="1"/>
  <c r="H3876" i="1"/>
  <c r="U3876" i="1" s="1"/>
  <c r="W3876" i="1" s="1"/>
  <c r="H3882" i="1"/>
  <c r="U3882" i="1" s="1"/>
  <c r="W3882" i="1" s="1"/>
  <c r="H3888" i="1"/>
  <c r="U3888" i="1" s="1"/>
  <c r="W3888" i="1" s="1"/>
  <c r="Y3895" i="1"/>
  <c r="Y3907" i="1"/>
  <c r="X3992" i="1"/>
  <c r="H3997" i="1"/>
  <c r="U3997" i="1" s="1"/>
  <c r="W3997" i="1" s="1"/>
  <c r="H4008" i="1"/>
  <c r="U4008" i="1" s="1"/>
  <c r="W4008" i="1" s="1"/>
  <c r="H4021" i="1"/>
  <c r="U4021" i="1" s="1"/>
  <c r="W4021" i="1" s="1"/>
  <c r="X4024" i="1"/>
  <c r="Y4062" i="1"/>
  <c r="X4070" i="1"/>
  <c r="H4114" i="1"/>
  <c r="U4114" i="1" s="1"/>
  <c r="W4114" i="1" s="1"/>
  <c r="O3556" i="1"/>
  <c r="H3578" i="1"/>
  <c r="Y3619" i="1"/>
  <c r="Y3637" i="1"/>
  <c r="H3703" i="1"/>
  <c r="U3703" i="1" s="1"/>
  <c r="W3703" i="1" s="1"/>
  <c r="O3758" i="1"/>
  <c r="O3770" i="1"/>
  <c r="Y3950" i="1"/>
  <c r="Y4042" i="1"/>
  <c r="H4060" i="1"/>
  <c r="U4060" i="1" s="1"/>
  <c r="W4060" i="1" s="1"/>
  <c r="Y4067" i="1"/>
  <c r="H4072" i="1"/>
  <c r="U4072" i="1" s="1"/>
  <c r="W4072" i="1" s="1"/>
  <c r="Y4084" i="1"/>
  <c r="O4104" i="1"/>
  <c r="Y4116" i="1"/>
  <c r="H4125" i="1"/>
  <c r="U4125" i="1" s="1"/>
  <c r="W4125" i="1" s="1"/>
  <c r="X4127" i="1"/>
  <c r="H4129" i="1"/>
  <c r="U4129" i="1" s="1"/>
  <c r="W4129" i="1" s="1"/>
  <c r="Y4136" i="1"/>
  <c r="Y4150" i="1"/>
  <c r="H4224" i="1"/>
  <c r="U4224" i="1" s="1"/>
  <c r="W4224" i="1" s="1"/>
  <c r="O4267" i="1"/>
  <c r="O4397" i="1"/>
  <c r="Y4431" i="1"/>
  <c r="Y4450" i="1"/>
  <c r="Y4457" i="1"/>
  <c r="Y4485" i="1"/>
  <c r="Y4497" i="1"/>
  <c r="X4509" i="1"/>
  <c r="H4522" i="1"/>
  <c r="U4522" i="1" s="1"/>
  <c r="W4522" i="1" s="1"/>
  <c r="H4529" i="1"/>
  <c r="U4529" i="1" s="1"/>
  <c r="W4529" i="1" s="1"/>
  <c r="Y4534" i="1"/>
  <c r="Y4543" i="1"/>
  <c r="Y4555" i="1"/>
  <c r="H4560" i="1"/>
  <c r="U4560" i="1" s="1"/>
  <c r="W4560" i="1" s="1"/>
  <c r="X4615" i="1"/>
  <c r="X4622" i="1"/>
  <c r="Y4624" i="1"/>
  <c r="Y4635" i="1"/>
  <c r="Y4637" i="1"/>
  <c r="H4639" i="1"/>
  <c r="U4639" i="1" s="1"/>
  <c r="W4639" i="1" s="1"/>
  <c r="H4647" i="1"/>
  <c r="U4647" i="1" s="1"/>
  <c r="W4647" i="1" s="1"/>
  <c r="Y4652" i="1"/>
  <c r="H4654" i="1"/>
  <c r="U4654" i="1" s="1"/>
  <c r="W4654" i="1" s="1"/>
  <c r="X4665" i="1"/>
  <c r="Y4667" i="1"/>
  <c r="H4677" i="1"/>
  <c r="U4677" i="1" s="1"/>
  <c r="W4677" i="1" s="1"/>
  <c r="Y4680" i="1"/>
  <c r="X4693" i="1"/>
  <c r="Y4724" i="1"/>
  <c r="Y4736" i="1"/>
  <c r="X4739" i="1"/>
  <c r="Y4743" i="1"/>
  <c r="X4748" i="1"/>
  <c r="X4782" i="1"/>
  <c r="X4860" i="1"/>
  <c r="Y4974" i="1"/>
  <c r="O3558" i="1"/>
  <c r="X3656" i="1"/>
  <c r="H3696" i="1"/>
  <c r="U3696" i="1" s="1"/>
  <c r="W3696" i="1" s="1"/>
  <c r="Y3706" i="1"/>
  <c r="H3708" i="1"/>
  <c r="U3708" i="1" s="1"/>
  <c r="W3708" i="1" s="1"/>
  <c r="X3711" i="1"/>
  <c r="H3730" i="1"/>
  <c r="U3730" i="1" s="1"/>
  <c r="W3730" i="1" s="1"/>
  <c r="X3744" i="1"/>
  <c r="O3756" i="1"/>
  <c r="O3768" i="1"/>
  <c r="Y3824" i="1"/>
  <c r="H3841" i="1"/>
  <c r="U3841" i="1" s="1"/>
  <c r="W3841" i="1" s="1"/>
  <c r="H3845" i="1"/>
  <c r="U3845" i="1" s="1"/>
  <c r="W3845" i="1" s="1"/>
  <c r="H3847" i="1"/>
  <c r="U3847" i="1" s="1"/>
  <c r="W3847" i="1" s="1"/>
  <c r="H3851" i="1"/>
  <c r="U3851" i="1" s="1"/>
  <c r="W3851" i="1" s="1"/>
  <c r="H3853" i="1"/>
  <c r="U3853" i="1" s="1"/>
  <c r="W3853" i="1" s="1"/>
  <c r="H3857" i="1"/>
  <c r="U3857" i="1" s="1"/>
  <c r="W3857" i="1" s="1"/>
  <c r="H3859" i="1"/>
  <c r="U3859" i="1" s="1"/>
  <c r="W3859" i="1" s="1"/>
  <c r="H3863" i="1"/>
  <c r="U3863" i="1" s="1"/>
  <c r="W3863" i="1" s="1"/>
  <c r="Z3863" i="1" s="1"/>
  <c r="H3865" i="1"/>
  <c r="U3865" i="1" s="1"/>
  <c r="W3865" i="1" s="1"/>
  <c r="H3869" i="1"/>
  <c r="U3869" i="1" s="1"/>
  <c r="W3869" i="1" s="1"/>
  <c r="H3871" i="1"/>
  <c r="U3871" i="1" s="1"/>
  <c r="W3871" i="1" s="1"/>
  <c r="H3875" i="1"/>
  <c r="U3875" i="1" s="1"/>
  <c r="W3875" i="1" s="1"/>
  <c r="H3877" i="1"/>
  <c r="U3877" i="1" s="1"/>
  <c r="W3877" i="1" s="1"/>
  <c r="H3881" i="1"/>
  <c r="U3881" i="1" s="1"/>
  <c r="W3881" i="1" s="1"/>
  <c r="H3887" i="1"/>
  <c r="U3887" i="1" s="1"/>
  <c r="W3887" i="1" s="1"/>
  <c r="Y3893" i="1"/>
  <c r="Y3905" i="1"/>
  <c r="Y4255" i="1"/>
  <c r="H4277" i="1"/>
  <c r="U4277" i="1" s="1"/>
  <c r="W4277" i="1" s="1"/>
  <c r="O4305" i="1"/>
  <c r="H4513" i="1"/>
  <c r="U4513" i="1" s="1"/>
  <c r="W4513" i="1" s="1"/>
  <c r="Y4548" i="1"/>
  <c r="H4553" i="1"/>
  <c r="U4553" i="1" s="1"/>
  <c r="W4553" i="1" s="1"/>
  <c r="O4622" i="1"/>
  <c r="Y4711" i="1"/>
  <c r="Y4720" i="1"/>
  <c r="X4788" i="1"/>
  <c r="X4794" i="1"/>
  <c r="Y4858" i="1"/>
  <c r="O4888" i="1"/>
  <c r="Y3635" i="1"/>
  <c r="H3657" i="1"/>
  <c r="U3657" i="1" s="1"/>
  <c r="W3657" i="1" s="1"/>
  <c r="X3685" i="1"/>
  <c r="Y3718" i="1"/>
  <c r="H3723" i="1"/>
  <c r="U3723" i="1" s="1"/>
  <c r="W3723" i="1" s="1"/>
  <c r="Y3922" i="1"/>
  <c r="X4002" i="1"/>
  <c r="H4017" i="1"/>
  <c r="U4017" i="1" s="1"/>
  <c r="W4017" i="1" s="1"/>
  <c r="Y4035" i="1"/>
  <c r="X4045" i="1"/>
  <c r="X4150" i="1"/>
  <c r="H4198" i="1"/>
  <c r="U4198" i="1" s="1"/>
  <c r="W4198" i="1" s="1"/>
  <c r="H4210" i="1"/>
  <c r="U4210" i="1" s="1"/>
  <c r="W4210" i="1" s="1"/>
  <c r="H4222" i="1"/>
  <c r="U4222" i="1" s="1"/>
  <c r="W4222" i="1" s="1"/>
  <c r="Y4236" i="1"/>
  <c r="Y4270" i="1"/>
  <c r="Y4277" i="1"/>
  <c r="Y4291" i="1"/>
  <c r="Y4298" i="1"/>
  <c r="Y4305" i="1"/>
  <c r="Y4317" i="1"/>
  <c r="H4390" i="1"/>
  <c r="U4390" i="1" s="1"/>
  <c r="W4390" i="1" s="1"/>
  <c r="Y4409" i="1"/>
  <c r="Y4422" i="1"/>
  <c r="Y4429" i="1"/>
  <c r="Y4441" i="1"/>
  <c r="Y4448" i="1"/>
  <c r="X4516" i="1"/>
  <c r="Y4518" i="1"/>
  <c r="H4530" i="1"/>
  <c r="U4530" i="1" s="1"/>
  <c r="W4530" i="1" s="1"/>
  <c r="H4534" i="1"/>
  <c r="U4534" i="1" s="1"/>
  <c r="W4534" i="1" s="1"/>
  <c r="Y4541" i="1"/>
  <c r="Y4569" i="1"/>
  <c r="H4571" i="1"/>
  <c r="U4571" i="1" s="1"/>
  <c r="W4571" i="1" s="1"/>
  <c r="O4589" i="1"/>
  <c r="Y4599" i="1"/>
  <c r="Y4605" i="1"/>
  <c r="X4627" i="1"/>
  <c r="H4635" i="1"/>
  <c r="U4635" i="1" s="1"/>
  <c r="W4635" i="1" s="1"/>
  <c r="Y4641" i="1"/>
  <c r="Y4643" i="1"/>
  <c r="H4648" i="1"/>
  <c r="U4648" i="1" s="1"/>
  <c r="W4648" i="1" s="1"/>
  <c r="Z4648" i="1" s="1"/>
  <c r="Y4650" i="1"/>
  <c r="H4659" i="1"/>
  <c r="U4659" i="1" s="1"/>
  <c r="W4659" i="1" s="1"/>
  <c r="H4661" i="1"/>
  <c r="U4661" i="1" s="1"/>
  <c r="W4661" i="1" s="1"/>
  <c r="Y4663" i="1"/>
  <c r="H4672" i="1"/>
  <c r="U4672" i="1" s="1"/>
  <c r="W4672" i="1" s="1"/>
  <c r="Y4674" i="1"/>
  <c r="H4676" i="1"/>
  <c r="U4676" i="1" s="1"/>
  <c r="W4676" i="1" s="1"/>
  <c r="Y4678" i="1"/>
  <c r="H4680" i="1"/>
  <c r="U4680" i="1" s="1"/>
  <c r="W4680" i="1" s="1"/>
  <c r="O4683" i="1"/>
  <c r="Y4689" i="1"/>
  <c r="H4692" i="1"/>
  <c r="U4692" i="1" s="1"/>
  <c r="W4692" i="1" s="1"/>
  <c r="X4716" i="1"/>
  <c r="Y4728" i="1"/>
  <c r="O4731" i="1"/>
  <c r="X4737" i="1"/>
  <c r="Y4757" i="1"/>
  <c r="X4760" i="1"/>
  <c r="Y4771" i="1"/>
  <c r="Y4780" i="1"/>
  <c r="Y4788" i="1"/>
  <c r="Y4792" i="1"/>
  <c r="H4801" i="1"/>
  <c r="U4801" i="1" s="1"/>
  <c r="W4801" i="1" s="1"/>
  <c r="X4801" i="1"/>
  <c r="X3566" i="1"/>
  <c r="X3577" i="1"/>
  <c r="Z3577" i="1" s="1"/>
  <c r="H3579" i="1"/>
  <c r="U3579" i="1" s="1"/>
  <c r="W3579" i="1" s="1"/>
  <c r="Y3581" i="1"/>
  <c r="H3583" i="1"/>
  <c r="U3583" i="1" s="1"/>
  <c r="H3589" i="1"/>
  <c r="O3606" i="1"/>
  <c r="X3652" i="1"/>
  <c r="X3655" i="1"/>
  <c r="Y3659" i="1"/>
  <c r="X3665" i="1"/>
  <c r="H3686" i="1"/>
  <c r="U3686" i="1" s="1"/>
  <c r="W3686" i="1" s="1"/>
  <c r="X3709" i="1"/>
  <c r="H3716" i="1"/>
  <c r="U3716" i="1" s="1"/>
  <c r="W3716" i="1" s="1"/>
  <c r="Y3723" i="1"/>
  <c r="H3728" i="1"/>
  <c r="U3728" i="1" s="1"/>
  <c r="W3728" i="1" s="1"/>
  <c r="Y3773" i="1"/>
  <c r="H3780" i="1"/>
  <c r="U3780" i="1" s="1"/>
  <c r="W3780" i="1" s="1"/>
  <c r="H3782" i="1"/>
  <c r="U3782" i="1" s="1"/>
  <c r="W3782" i="1" s="1"/>
  <c r="H3784" i="1"/>
  <c r="U3784" i="1" s="1"/>
  <c r="W3784" i="1" s="1"/>
  <c r="X3787" i="1"/>
  <c r="O3789" i="1"/>
  <c r="Y3796" i="1"/>
  <c r="Y3804" i="1"/>
  <c r="X3814" i="1"/>
  <c r="O3820" i="1"/>
  <c r="O3822" i="1"/>
  <c r="X3825" i="1"/>
  <c r="Z3825" i="1" s="1"/>
  <c r="Y3879" i="1"/>
  <c r="Y3891" i="1"/>
  <c r="Y3903" i="1"/>
  <c r="Y3927" i="1"/>
  <c r="Y3931" i="1"/>
  <c r="Y3941" i="1"/>
  <c r="Y3953" i="1"/>
  <c r="Y3965" i="1"/>
  <c r="Y3977" i="1"/>
  <c r="Y3989" i="1"/>
  <c r="X3999" i="1"/>
  <c r="X4013" i="1"/>
  <c r="O4263" i="1"/>
  <c r="O4275" i="1"/>
  <c r="O4303" i="1"/>
  <c r="O4315" i="1"/>
  <c r="H4383" i="1"/>
  <c r="U4383" i="1" s="1"/>
  <c r="W4383" i="1" s="1"/>
  <c r="X4414" i="1"/>
  <c r="X4418" i="1"/>
  <c r="Z4418" i="1" s="1"/>
  <c r="O4707" i="1"/>
  <c r="O4886" i="1"/>
  <c r="H4886" i="1"/>
  <c r="U4886" i="1" s="1"/>
  <c r="W4886" i="1" s="1"/>
  <c r="X3573" i="1"/>
  <c r="Z3573" i="1" s="1"/>
  <c r="H3596" i="1"/>
  <c r="O3601" i="1"/>
  <c r="X3644" i="1"/>
  <c r="O3680" i="1"/>
  <c r="Y3920" i="1"/>
  <c r="H3996" i="1"/>
  <c r="U3996" i="1" s="1"/>
  <c r="W3996" i="1" s="1"/>
  <c r="X4000" i="1"/>
  <c r="H4068" i="1"/>
  <c r="U4068" i="1" s="1"/>
  <c r="W4068" i="1" s="1"/>
  <c r="X4071" i="1"/>
  <c r="Y4080" i="1"/>
  <c r="X4092" i="1"/>
  <c r="H4112" i="1"/>
  <c r="U4112" i="1" s="1"/>
  <c r="W4112" i="1" s="1"/>
  <c r="X4117" i="1"/>
  <c r="Y4132" i="1"/>
  <c r="Y4139" i="1"/>
  <c r="Y4146" i="1"/>
  <c r="H4280" i="1"/>
  <c r="U4280" i="1" s="1"/>
  <c r="W4280" i="1" s="1"/>
  <c r="Y4296" i="1"/>
  <c r="Y4303" i="1"/>
  <c r="Y4348" i="1"/>
  <c r="H4360" i="1"/>
  <c r="U4360" i="1" s="1"/>
  <c r="W4360" i="1" s="1"/>
  <c r="H4372" i="1"/>
  <c r="U4372" i="1" s="1"/>
  <c r="W4372" i="1" s="1"/>
  <c r="Z4372" i="1" s="1"/>
  <c r="H4379" i="1"/>
  <c r="U4379" i="1" s="1"/>
  <c r="W4379" i="1" s="1"/>
  <c r="Y4386" i="1"/>
  <c r="H4388" i="1"/>
  <c r="U4388" i="1" s="1"/>
  <c r="W4388" i="1" s="1"/>
  <c r="Y4606" i="1"/>
  <c r="X4611" i="1"/>
  <c r="Y4615" i="1"/>
  <c r="Y4618" i="1"/>
  <c r="H4636" i="1"/>
  <c r="U4636" i="1" s="1"/>
  <c r="W4636" i="1" s="1"/>
  <c r="X4637" i="1"/>
  <c r="Z4637" i="1" s="1"/>
  <c r="Y4639" i="1"/>
  <c r="X4646" i="1"/>
  <c r="Y4654" i="1"/>
  <c r="X4678" i="1"/>
  <c r="O4681" i="1"/>
  <c r="O4991" i="1"/>
  <c r="H4991" i="1"/>
  <c r="U4991" i="1" s="1"/>
  <c r="W4991" i="1" s="1"/>
  <c r="X4991" i="1"/>
  <c r="X3567" i="1"/>
  <c r="Z3567" i="1" s="1"/>
  <c r="X3569" i="1"/>
  <c r="Z3569" i="1" s="1"/>
  <c r="H3571" i="1"/>
  <c r="X3591" i="1"/>
  <c r="Z3591" i="1" s="1"/>
  <c r="Y3603" i="1"/>
  <c r="X3616" i="1"/>
  <c r="Z3616" i="1" s="1"/>
  <c r="Y3620" i="1"/>
  <c r="Y3638" i="1"/>
  <c r="X3647" i="1"/>
  <c r="Y3649" i="1"/>
  <c r="H3653" i="1"/>
  <c r="U3653" i="1" s="1"/>
  <c r="W3653" i="1" s="1"/>
  <c r="H3674" i="1"/>
  <c r="U3674" i="1" s="1"/>
  <c r="W3674" i="1" s="1"/>
  <c r="O3752" i="1"/>
  <c r="O3764" i="1"/>
  <c r="O3778" i="1"/>
  <c r="Y3788" i="1"/>
  <c r="Y3794" i="1"/>
  <c r="Y3798" i="1"/>
  <c r="H3801" i="1"/>
  <c r="U3801" i="1" s="1"/>
  <c r="W3801" i="1" s="1"/>
  <c r="Y3816" i="1"/>
  <c r="X3819" i="1"/>
  <c r="O3830" i="1"/>
  <c r="Y3837" i="1"/>
  <c r="H3849" i="1"/>
  <c r="U3849" i="1" s="1"/>
  <c r="W3849" i="1" s="1"/>
  <c r="H3855" i="1"/>
  <c r="U3855" i="1" s="1"/>
  <c r="W3855" i="1" s="1"/>
  <c r="Z3855" i="1" s="1"/>
  <c r="H3861" i="1"/>
  <c r="U3861" i="1" s="1"/>
  <c r="W3861" i="1" s="1"/>
  <c r="H3867" i="1"/>
  <c r="U3867" i="1" s="1"/>
  <c r="W3867" i="1" s="1"/>
  <c r="H3873" i="1"/>
  <c r="U3873" i="1" s="1"/>
  <c r="W3873" i="1" s="1"/>
  <c r="H3879" i="1"/>
  <c r="U3879" i="1" s="1"/>
  <c r="W3879" i="1" s="1"/>
  <c r="H3885" i="1"/>
  <c r="U3885" i="1" s="1"/>
  <c r="W3885" i="1" s="1"/>
  <c r="H3891" i="1"/>
  <c r="U3891" i="1" s="1"/>
  <c r="W3891" i="1" s="1"/>
  <c r="Y3901" i="1"/>
  <c r="Y3913" i="1"/>
  <c r="H4026" i="1"/>
  <c r="U4026" i="1" s="1"/>
  <c r="W4026" i="1" s="1"/>
  <c r="H4061" i="1"/>
  <c r="U4061" i="1" s="1"/>
  <c r="W4061" i="1" s="1"/>
  <c r="H4073" i="1"/>
  <c r="U4073" i="1" s="1"/>
  <c r="W4073" i="1" s="1"/>
  <c r="Y4082" i="1"/>
  <c r="Y4108" i="1"/>
  <c r="Y3561" i="1"/>
  <c r="O3835" i="1"/>
  <c r="Y4045" i="1"/>
  <c r="H4059" i="1"/>
  <c r="U4059" i="1" s="1"/>
  <c r="W4059" i="1" s="1"/>
  <c r="H4066" i="1"/>
  <c r="U4066" i="1" s="1"/>
  <c r="W4066" i="1" s="1"/>
  <c r="H4099" i="1"/>
  <c r="U4099" i="1" s="1"/>
  <c r="W4099" i="1" s="1"/>
  <c r="X4106" i="1"/>
  <c r="X4146" i="1"/>
  <c r="O4271" i="1"/>
  <c r="O4280" i="1"/>
  <c r="O4299" i="1"/>
  <c r="H4474" i="1"/>
  <c r="U4474" i="1" s="1"/>
  <c r="W4474" i="1" s="1"/>
  <c r="Y4503" i="1"/>
  <c r="H4563" i="1"/>
  <c r="U4563" i="1" s="1"/>
  <c r="W4563" i="1" s="1"/>
  <c r="H4600" i="1"/>
  <c r="U4600" i="1" s="1"/>
  <c r="W4600" i="1" s="1"/>
  <c r="Y4623" i="1"/>
  <c r="Y4634" i="1"/>
  <c r="H4644" i="1"/>
  <c r="U4644" i="1" s="1"/>
  <c r="W4644" i="1" s="1"/>
  <c r="H4664" i="1"/>
  <c r="U4664" i="1" s="1"/>
  <c r="W4664" i="1" s="1"/>
  <c r="Y4672" i="1"/>
  <c r="Y4676" i="1"/>
  <c r="Y4686" i="1"/>
  <c r="Y4710" i="1"/>
  <c r="X4721" i="1"/>
  <c r="Y4727" i="1"/>
  <c r="H4797" i="1"/>
  <c r="U4797" i="1" s="1"/>
  <c r="W4797" i="1" s="1"/>
  <c r="H4841" i="1"/>
  <c r="U4841" i="1" s="1"/>
  <c r="W4841" i="1" s="1"/>
  <c r="X4841" i="1"/>
  <c r="H4875" i="1"/>
  <c r="U4875" i="1" s="1"/>
  <c r="W4875" i="1" s="1"/>
  <c r="X4875" i="1"/>
  <c r="H4966" i="1"/>
  <c r="U4966" i="1" s="1"/>
  <c r="W4966" i="1" s="1"/>
  <c r="X4966" i="1"/>
  <c r="H4989" i="1"/>
  <c r="U4989" i="1" s="1"/>
  <c r="W4989" i="1" s="1"/>
  <c r="O4989" i="1"/>
  <c r="H3597" i="1"/>
  <c r="H3609" i="1"/>
  <c r="O3612" i="1"/>
  <c r="H3662" i="1"/>
  <c r="U3662" i="1" s="1"/>
  <c r="W3662" i="1" s="1"/>
  <c r="H3702" i="1"/>
  <c r="U3702" i="1" s="1"/>
  <c r="W3702" i="1" s="1"/>
  <c r="H3705" i="1"/>
  <c r="U3705" i="1" s="1"/>
  <c r="W3705" i="1" s="1"/>
  <c r="Y3712" i="1"/>
  <c r="Y3719" i="1"/>
  <c r="H3724" i="1"/>
  <c r="U3724" i="1" s="1"/>
  <c r="W3724" i="1" s="1"/>
  <c r="Y3731" i="1"/>
  <c r="Y3745" i="1"/>
  <c r="H3750" i="1"/>
  <c r="U3750" i="1" s="1"/>
  <c r="W3750" i="1" s="1"/>
  <c r="Y3757" i="1"/>
  <c r="H3762" i="1"/>
  <c r="U3762" i="1" s="1"/>
  <c r="W3762" i="1" s="1"/>
  <c r="Y3769" i="1"/>
  <c r="H3774" i="1"/>
  <c r="U3774" i="1" s="1"/>
  <c r="W3774" i="1" s="1"/>
  <c r="Y3776" i="1"/>
  <c r="Y3792" i="1"/>
  <c r="H3797" i="1"/>
  <c r="U3797" i="1" s="1"/>
  <c r="W3797" i="1" s="1"/>
  <c r="Y3801" i="1"/>
  <c r="H3805" i="1"/>
  <c r="U3805" i="1" s="1"/>
  <c r="W3805" i="1" s="1"/>
  <c r="Y3807" i="1"/>
  <c r="Y3810" i="1"/>
  <c r="Y3825" i="1"/>
  <c r="H3842" i="1"/>
  <c r="U3842" i="1" s="1"/>
  <c r="W3842" i="1" s="1"/>
  <c r="H3844" i="1"/>
  <c r="U3844" i="1" s="1"/>
  <c r="W3844" i="1" s="1"/>
  <c r="H3848" i="1"/>
  <c r="U3848" i="1" s="1"/>
  <c r="W3848" i="1" s="1"/>
  <c r="H3850" i="1"/>
  <c r="U3850" i="1" s="1"/>
  <c r="W3850" i="1" s="1"/>
  <c r="H3854" i="1"/>
  <c r="U3854" i="1" s="1"/>
  <c r="W3854" i="1" s="1"/>
  <c r="H3856" i="1"/>
  <c r="U3856" i="1" s="1"/>
  <c r="W3856" i="1" s="1"/>
  <c r="H3860" i="1"/>
  <c r="U3860" i="1" s="1"/>
  <c r="W3860" i="1" s="1"/>
  <c r="H3862" i="1"/>
  <c r="U3862" i="1" s="1"/>
  <c r="W3862" i="1" s="1"/>
  <c r="H3866" i="1"/>
  <c r="U3866" i="1" s="1"/>
  <c r="W3866" i="1" s="1"/>
  <c r="H3868" i="1"/>
  <c r="U3868" i="1" s="1"/>
  <c r="W3868" i="1" s="1"/>
  <c r="H3872" i="1"/>
  <c r="U3872" i="1" s="1"/>
  <c r="W3872" i="1" s="1"/>
  <c r="H3874" i="1"/>
  <c r="U3874" i="1" s="1"/>
  <c r="W3874" i="1" s="1"/>
  <c r="H3878" i="1"/>
  <c r="U3878" i="1" s="1"/>
  <c r="W3878" i="1" s="1"/>
  <c r="Z3878" i="1" s="1"/>
  <c r="H3884" i="1"/>
  <c r="U3884" i="1" s="1"/>
  <c r="W3884" i="1" s="1"/>
  <c r="H3890" i="1"/>
  <c r="U3890" i="1" s="1"/>
  <c r="W3890" i="1" s="1"/>
  <c r="O3892" i="1"/>
  <c r="Y3899" i="1"/>
  <c r="Y3911" i="1"/>
  <c r="Y4032" i="1"/>
  <c r="Y4041" i="1"/>
  <c r="Y4050" i="1"/>
  <c r="H4287" i="1"/>
  <c r="U4287" i="1" s="1"/>
  <c r="W4287" i="1" s="1"/>
  <c r="Y4463" i="1"/>
  <c r="H4556" i="1"/>
  <c r="U4556" i="1" s="1"/>
  <c r="W4556" i="1" s="1"/>
  <c r="O4628" i="1"/>
  <c r="X4659" i="1"/>
  <c r="X4661" i="1"/>
  <c r="O4677" i="1"/>
  <c r="O4734" i="1"/>
  <c r="Y4742" i="1"/>
  <c r="Y4758" i="1"/>
  <c r="O4761" i="1"/>
  <c r="Y4787" i="1"/>
  <c r="X4791" i="1"/>
  <c r="H3666" i="1"/>
  <c r="U3666" i="1" s="1"/>
  <c r="W3666" i="1" s="1"/>
  <c r="Y3705" i="1"/>
  <c r="H3710" i="1"/>
  <c r="U3710" i="1" s="1"/>
  <c r="W3710" i="1" s="1"/>
  <c r="X3717" i="1"/>
  <c r="H3736" i="1"/>
  <c r="U3736" i="1" s="1"/>
  <c r="W3736" i="1" s="1"/>
  <c r="H3998" i="1"/>
  <c r="U3998" i="1" s="1"/>
  <c r="W3998" i="1" s="1"/>
  <c r="H4009" i="1"/>
  <c r="U4009" i="1" s="1"/>
  <c r="W4009" i="1" s="1"/>
  <c r="Y4028" i="1"/>
  <c r="H4039" i="1"/>
  <c r="U4039" i="1" s="1"/>
  <c r="W4039" i="1" s="1"/>
  <c r="Y4043" i="1"/>
  <c r="H4048" i="1"/>
  <c r="U4048" i="1" s="1"/>
  <c r="W4048" i="1" s="1"/>
  <c r="H4064" i="1"/>
  <c r="U4064" i="1" s="1"/>
  <c r="W4064" i="1" s="1"/>
  <c r="Y4071" i="1"/>
  <c r="X4140" i="1"/>
  <c r="H4238" i="1"/>
  <c r="U4238" i="1" s="1"/>
  <c r="W4238" i="1" s="1"/>
  <c r="Y4403" i="1"/>
  <c r="X4421" i="1"/>
  <c r="X4428" i="1"/>
  <c r="Y4435" i="1"/>
  <c r="H4447" i="1"/>
  <c r="U4447" i="1" s="1"/>
  <c r="W4447" i="1" s="1"/>
  <c r="Y4477" i="1"/>
  <c r="Y4489" i="1"/>
  <c r="Y4501" i="1"/>
  <c r="Y4517" i="1"/>
  <c r="Y4547" i="1"/>
  <c r="O4552" i="1"/>
  <c r="O4568" i="1"/>
  <c r="H4589" i="1"/>
  <c r="U4589" i="1" s="1"/>
  <c r="W4589" i="1" s="1"/>
  <c r="Y4611" i="1"/>
  <c r="X4616" i="1"/>
  <c r="O4619" i="1"/>
  <c r="Y4621" i="1"/>
  <c r="Y4628" i="1"/>
  <c r="Y4630" i="1"/>
  <c r="X4640" i="1"/>
  <c r="Y4646" i="1"/>
  <c r="H4655" i="1"/>
  <c r="U4655" i="1" s="1"/>
  <c r="W4655" i="1" s="1"/>
  <c r="H4660" i="1"/>
  <c r="U4660" i="1" s="1"/>
  <c r="W4660" i="1" s="1"/>
  <c r="H4671" i="1"/>
  <c r="U4671" i="1" s="1"/>
  <c r="W4671" i="1" s="1"/>
  <c r="X4673" i="1"/>
  <c r="Y4677" i="1"/>
  <c r="Y4684" i="1"/>
  <c r="H4686" i="1"/>
  <c r="U4686" i="1" s="1"/>
  <c r="W4686" i="1" s="1"/>
  <c r="Y4699" i="1"/>
  <c r="X4703" i="1"/>
  <c r="X4710" i="1"/>
  <c r="Y4734" i="1"/>
  <c r="Y4738" i="1"/>
  <c r="Y4747" i="1"/>
  <c r="Y4756" i="1"/>
  <c r="Y4765" i="1"/>
  <c r="O4787" i="1"/>
  <c r="O3599" i="1"/>
  <c r="Y3616" i="1"/>
  <c r="O3760" i="1"/>
  <c r="O3772" i="1"/>
  <c r="X3778" i="1"/>
  <c r="Z3778" i="1" s="1"/>
  <c r="X3781" i="1"/>
  <c r="H3783" i="1"/>
  <c r="U3783" i="1" s="1"/>
  <c r="W3783" i="1" s="1"/>
  <c r="X3784" i="1"/>
  <c r="X3788" i="1"/>
  <c r="Z3788" i="1" s="1"/>
  <c r="Y3797" i="1"/>
  <c r="Y3819" i="1"/>
  <c r="H3822" i="1"/>
  <c r="U3822" i="1" s="1"/>
  <c r="W3822" i="1" s="1"/>
  <c r="Y3833" i="1"/>
  <c r="Y3897" i="1"/>
  <c r="Y3909" i="1"/>
  <c r="X3923" i="1"/>
  <c r="Y3937" i="1"/>
  <c r="Y3959" i="1"/>
  <c r="Y3983" i="1"/>
  <c r="H4001" i="1"/>
  <c r="U4001" i="1" s="1"/>
  <c r="W4001" i="1" s="1"/>
  <c r="X4014" i="1"/>
  <c r="H4020" i="1"/>
  <c r="U4020" i="1" s="1"/>
  <c r="W4020" i="1" s="1"/>
  <c r="Y4269" i="1"/>
  <c r="O4288" i="1"/>
  <c r="O4309" i="1"/>
  <c r="H4351" i="1"/>
  <c r="U4351" i="1" s="1"/>
  <c r="W4351" i="1" s="1"/>
  <c r="H4389" i="1"/>
  <c r="U4389" i="1" s="1"/>
  <c r="W4389" i="1" s="1"/>
  <c r="X4410" i="1"/>
  <c r="X4423" i="1"/>
  <c r="Y4540" i="1"/>
  <c r="X4565" i="1"/>
  <c r="O4604" i="1"/>
  <c r="O4682" i="1"/>
  <c r="H4985" i="1"/>
  <c r="U4985" i="1" s="1"/>
  <c r="W4985" i="1" s="1"/>
  <c r="X4985" i="1"/>
  <c r="Y4802" i="1"/>
  <c r="Y4843" i="1"/>
  <c r="Y4856" i="1"/>
  <c r="H4897" i="1"/>
  <c r="U4897" i="1" s="1"/>
  <c r="W4897" i="1" s="1"/>
  <c r="O4928" i="1"/>
  <c r="Y4951" i="1"/>
  <c r="H4960" i="1"/>
  <c r="U4960" i="1" s="1"/>
  <c r="W4960" i="1" s="1"/>
  <c r="O4979" i="1"/>
  <c r="Y4981" i="1"/>
  <c r="Y4985" i="1"/>
  <c r="X4993" i="1"/>
  <c r="Y5007" i="1"/>
  <c r="Y5016" i="1"/>
  <c r="H5021" i="1"/>
  <c r="U5021" i="1" s="1"/>
  <c r="W5021" i="1" s="1"/>
  <c r="H5028" i="1"/>
  <c r="U5028" i="1" s="1"/>
  <c r="W5028" i="1" s="1"/>
  <c r="H5039" i="1"/>
  <c r="U5039" i="1" s="1"/>
  <c r="W5039" i="1" s="1"/>
  <c r="Y5052" i="1"/>
  <c r="X5064" i="1"/>
  <c r="Y5076" i="1"/>
  <c r="Y5090" i="1"/>
  <c r="H5097" i="1"/>
  <c r="U5097" i="1" s="1"/>
  <c r="W5097" i="1" s="1"/>
  <c r="Y5107" i="1"/>
  <c r="Y5113" i="1"/>
  <c r="H5139" i="1"/>
  <c r="U5139" i="1" s="1"/>
  <c r="W5139" i="1" s="1"/>
  <c r="H5141" i="1"/>
  <c r="U5141" i="1" s="1"/>
  <c r="W5141" i="1" s="1"/>
  <c r="X5145" i="1"/>
  <c r="X5163" i="1"/>
  <c r="Z5163" i="1" s="1"/>
  <c r="Y5174" i="1"/>
  <c r="X5179" i="1"/>
  <c r="Y5214" i="1"/>
  <c r="Y5219" i="1"/>
  <c r="H5226" i="1"/>
  <c r="U5226" i="1" s="1"/>
  <c r="W5226" i="1" s="1"/>
  <c r="H5230" i="1"/>
  <c r="U5230" i="1" s="1"/>
  <c r="W5230" i="1" s="1"/>
  <c r="H5233" i="1"/>
  <c r="U5233" i="1" s="1"/>
  <c r="W5233" i="1" s="1"/>
  <c r="H5235" i="1"/>
  <c r="U5235" i="1" s="1"/>
  <c r="W5235" i="1" s="1"/>
  <c r="Y5252" i="1"/>
  <c r="Y5256" i="1"/>
  <c r="Y5265" i="1"/>
  <c r="O5276" i="1"/>
  <c r="O5284" i="1"/>
  <c r="X5304" i="1"/>
  <c r="H5306" i="1"/>
  <c r="U5306" i="1" s="1"/>
  <c r="W5306" i="1" s="1"/>
  <c r="H5324" i="1"/>
  <c r="U5324" i="1" s="1"/>
  <c r="W5324" i="1" s="1"/>
  <c r="H5349" i="1"/>
  <c r="U5349" i="1" s="1"/>
  <c r="W5349" i="1" s="1"/>
  <c r="O5367" i="1"/>
  <c r="Y5372" i="1"/>
  <c r="Y5379" i="1"/>
  <c r="Y5386" i="1"/>
  <c r="H5391" i="1"/>
  <c r="U5391" i="1" s="1"/>
  <c r="W5391" i="1" s="1"/>
  <c r="Y5404" i="1"/>
  <c r="Y5408" i="1"/>
  <c r="O5412" i="1"/>
  <c r="H5419" i="1"/>
  <c r="U5419" i="1" s="1"/>
  <c r="W5419" i="1" s="1"/>
  <c r="Z5498" i="1"/>
  <c r="H4798" i="1"/>
  <c r="U4798" i="1" s="1"/>
  <c r="W4798" i="1" s="1"/>
  <c r="X4806" i="1"/>
  <c r="Z4806" i="1" s="1"/>
  <c r="Y4817" i="1"/>
  <c r="H4857" i="1"/>
  <c r="U4857" i="1" s="1"/>
  <c r="W4857" i="1" s="1"/>
  <c r="Z4857" i="1" s="1"/>
  <c r="O4868" i="1"/>
  <c r="O4890" i="1"/>
  <c r="O4912" i="1"/>
  <c r="H4918" i="1"/>
  <c r="U4918" i="1" s="1"/>
  <c r="W4918" i="1" s="1"/>
  <c r="O4921" i="1"/>
  <c r="H4953" i="1"/>
  <c r="U4953" i="1" s="1"/>
  <c r="W4953" i="1" s="1"/>
  <c r="O4975" i="1"/>
  <c r="X5014" i="1"/>
  <c r="Y5028" i="1"/>
  <c r="H5030" i="1"/>
  <c r="U5030" i="1" s="1"/>
  <c r="W5030" i="1" s="1"/>
  <c r="Y5050" i="1"/>
  <c r="X5107" i="1"/>
  <c r="O5197" i="1"/>
  <c r="O5228" i="1"/>
  <c r="H5292" i="1"/>
  <c r="U5292" i="1" s="1"/>
  <c r="W5292" i="1" s="1"/>
  <c r="O5406" i="1"/>
  <c r="Z5441" i="1"/>
  <c r="Z5472" i="1"/>
  <c r="Z5475" i="1"/>
  <c r="Z5501" i="1"/>
  <c r="Z5504" i="1"/>
  <c r="Z5507" i="1"/>
  <c r="Z5530" i="1"/>
  <c r="X4796" i="1"/>
  <c r="Z4796" i="1" s="1"/>
  <c r="X4804" i="1"/>
  <c r="Z4804" i="1" s="1"/>
  <c r="H4822" i="1"/>
  <c r="U4822" i="1" s="1"/>
  <c r="W4822" i="1" s="1"/>
  <c r="Y4828" i="1"/>
  <c r="O4843" i="1"/>
  <c r="Y4857" i="1"/>
  <c r="Y4877" i="1"/>
  <c r="H4891" i="1"/>
  <c r="U4891" i="1" s="1"/>
  <c r="W4891" i="1" s="1"/>
  <c r="Y4912" i="1"/>
  <c r="H4916" i="1"/>
  <c r="U4916" i="1" s="1"/>
  <c r="W4916" i="1" s="1"/>
  <c r="O4958" i="1"/>
  <c r="H4962" i="1"/>
  <c r="U4962" i="1" s="1"/>
  <c r="W4962" i="1" s="1"/>
  <c r="H4964" i="1"/>
  <c r="U4964" i="1" s="1"/>
  <c r="W4964" i="1" s="1"/>
  <c r="Y4968" i="1"/>
  <c r="H4998" i="1"/>
  <c r="U4998" i="1" s="1"/>
  <c r="W4998" i="1" s="1"/>
  <c r="Y5002" i="1"/>
  <c r="Y5005" i="1"/>
  <c r="X5012" i="1"/>
  <c r="Z5012" i="1" s="1"/>
  <c r="Y5014" i="1"/>
  <c r="H5040" i="1"/>
  <c r="U5040" i="1" s="1"/>
  <c r="W5040" i="1" s="1"/>
  <c r="X5056" i="1"/>
  <c r="H5061" i="1"/>
  <c r="U5061" i="1" s="1"/>
  <c r="W5061" i="1" s="1"/>
  <c r="H5063" i="1"/>
  <c r="U5063" i="1" s="1"/>
  <c r="W5063" i="1" s="1"/>
  <c r="Y5074" i="1"/>
  <c r="X5076" i="1"/>
  <c r="X5091" i="1"/>
  <c r="X5116" i="1"/>
  <c r="O5126" i="1"/>
  <c r="O5128" i="1"/>
  <c r="Y5139" i="1"/>
  <c r="X5156" i="1"/>
  <c r="O5195" i="1"/>
  <c r="X5203" i="1"/>
  <c r="H5213" i="1"/>
  <c r="U5213" i="1" s="1"/>
  <c r="W5213" i="1" s="1"/>
  <c r="H5231" i="1"/>
  <c r="U5231" i="1" s="1"/>
  <c r="W5231" i="1" s="1"/>
  <c r="Y5239" i="1"/>
  <c r="H5246" i="1"/>
  <c r="U5246" i="1" s="1"/>
  <c r="W5246" i="1" s="1"/>
  <c r="Y5257" i="1"/>
  <c r="H5261" i="1"/>
  <c r="U5261" i="1" s="1"/>
  <c r="W5261" i="1" s="1"/>
  <c r="O5263" i="1"/>
  <c r="H5272" i="1"/>
  <c r="U5272" i="1" s="1"/>
  <c r="W5272" i="1" s="1"/>
  <c r="H5274" i="1"/>
  <c r="U5274" i="1" s="1"/>
  <c r="W5274" i="1" s="1"/>
  <c r="H5283" i="1"/>
  <c r="U5283" i="1" s="1"/>
  <c r="W5283" i="1" s="1"/>
  <c r="H5286" i="1"/>
  <c r="U5286" i="1" s="1"/>
  <c r="W5286" i="1" s="1"/>
  <c r="X5293" i="1"/>
  <c r="Y5308" i="1"/>
  <c r="H5313" i="1"/>
  <c r="U5313" i="1" s="1"/>
  <c r="W5313" i="1" s="1"/>
  <c r="Y5319" i="1"/>
  <c r="O5333" i="1"/>
  <c r="H5347" i="1"/>
  <c r="U5347" i="1" s="1"/>
  <c r="W5347" i="1" s="1"/>
  <c r="H5356" i="1"/>
  <c r="U5356" i="1" s="1"/>
  <c r="W5356" i="1" s="1"/>
  <c r="X5363" i="1"/>
  <c r="Y5370" i="1"/>
  <c r="Y5377" i="1"/>
  <c r="X5395" i="1"/>
  <c r="H5398" i="1"/>
  <c r="U5398" i="1" s="1"/>
  <c r="W5398" i="1" s="1"/>
  <c r="Y5415" i="1"/>
  <c r="O5417" i="1"/>
  <c r="H5424" i="1"/>
  <c r="U5424" i="1" s="1"/>
  <c r="W5424" i="1" s="1"/>
  <c r="Y5427" i="1"/>
  <c r="H5434" i="1"/>
  <c r="U5434" i="1" s="1"/>
  <c r="W5434" i="1" s="1"/>
  <c r="Z5447" i="1"/>
  <c r="Z5450" i="1"/>
  <c r="X4832" i="1"/>
  <c r="Y4875" i="1"/>
  <c r="H4907" i="1"/>
  <c r="U4907" i="1" s="1"/>
  <c r="W4907" i="1" s="1"/>
  <c r="Z4907" i="1" s="1"/>
  <c r="O4940" i="1"/>
  <c r="O5291" i="1"/>
  <c r="O5340" i="1"/>
  <c r="Y4869" i="1"/>
  <c r="Y4878" i="1"/>
  <c r="X4887" i="1"/>
  <c r="Y4889" i="1"/>
  <c r="Y4910" i="1"/>
  <c r="Y4942" i="1"/>
  <c r="Y4969" i="1"/>
  <c r="X5082" i="1"/>
  <c r="H5093" i="1"/>
  <c r="U5093" i="1" s="1"/>
  <c r="W5093" i="1" s="1"/>
  <c r="O5104" i="1"/>
  <c r="Y5110" i="1"/>
  <c r="H5124" i="1"/>
  <c r="U5124" i="1" s="1"/>
  <c r="W5124" i="1" s="1"/>
  <c r="H5137" i="1"/>
  <c r="U5137" i="1" s="1"/>
  <c r="W5137" i="1" s="1"/>
  <c r="H5143" i="1"/>
  <c r="U5143" i="1" s="1"/>
  <c r="W5143" i="1" s="1"/>
  <c r="Y5163" i="1"/>
  <c r="X5172" i="1"/>
  <c r="Y5179" i="1"/>
  <c r="H5182" i="1"/>
  <c r="U5182" i="1" s="1"/>
  <c r="W5182" i="1" s="1"/>
  <c r="Y5204" i="1"/>
  <c r="H5220" i="1"/>
  <c r="U5220" i="1" s="1"/>
  <c r="W5220" i="1" s="1"/>
  <c r="H5224" i="1"/>
  <c r="U5224" i="1" s="1"/>
  <c r="W5224" i="1" s="1"/>
  <c r="X5229" i="1"/>
  <c r="Z5229" i="1" s="1"/>
  <c r="Y5244" i="1"/>
  <c r="X5250" i="1"/>
  <c r="X5259" i="1"/>
  <c r="H5264" i="1"/>
  <c r="U5264" i="1" s="1"/>
  <c r="W5264" i="1" s="1"/>
  <c r="Y5272" i="1"/>
  <c r="H5281" i="1"/>
  <c r="U5281" i="1" s="1"/>
  <c r="W5281" i="1" s="1"/>
  <c r="H5302" i="1"/>
  <c r="U5302" i="1" s="1"/>
  <c r="W5302" i="1" s="1"/>
  <c r="Y5328" i="1"/>
  <c r="X5331" i="1"/>
  <c r="Y5335" i="1"/>
  <c r="Y5337" i="1"/>
  <c r="H5352" i="1"/>
  <c r="U5352" i="1" s="1"/>
  <c r="W5352" i="1" s="1"/>
  <c r="H5361" i="1"/>
  <c r="U5361" i="1" s="1"/>
  <c r="W5361" i="1" s="1"/>
  <c r="O5380" i="1"/>
  <c r="H5387" i="1"/>
  <c r="U5387" i="1" s="1"/>
  <c r="W5387" i="1" s="1"/>
  <c r="Y5400" i="1"/>
  <c r="O5404" i="1"/>
  <c r="O5422" i="1"/>
  <c r="H5426" i="1"/>
  <c r="U5426" i="1" s="1"/>
  <c r="W5426" i="1" s="1"/>
  <c r="H5428" i="1"/>
  <c r="U5428" i="1" s="1"/>
  <c r="W5428" i="1" s="1"/>
  <c r="Z5453" i="1"/>
  <c r="Z5499" i="1"/>
  <c r="O4982" i="1"/>
  <c r="O4986" i="1"/>
  <c r="H5068" i="1"/>
  <c r="U5068" i="1" s="1"/>
  <c r="W5068" i="1" s="1"/>
  <c r="X5118" i="1"/>
  <c r="O5131" i="1"/>
  <c r="X5404" i="1"/>
  <c r="Z5505" i="1"/>
  <c r="Z5525" i="1"/>
  <c r="X4798" i="1"/>
  <c r="X4816" i="1"/>
  <c r="Y4818" i="1"/>
  <c r="X4829" i="1"/>
  <c r="Y4831" i="1"/>
  <c r="X4840" i="1"/>
  <c r="Y4842" i="1"/>
  <c r="Y4859" i="1"/>
  <c r="X4865" i="1"/>
  <c r="H4903" i="1"/>
  <c r="U4903" i="1" s="1"/>
  <c r="W4903" i="1" s="1"/>
  <c r="Y4936" i="1"/>
  <c r="Y4940" i="1"/>
  <c r="H4961" i="1"/>
  <c r="U4961" i="1" s="1"/>
  <c r="W4961" i="1" s="1"/>
  <c r="H4988" i="1"/>
  <c r="U4988" i="1" s="1"/>
  <c r="W4988" i="1" s="1"/>
  <c r="O4992" i="1"/>
  <c r="Y4998" i="1"/>
  <c r="H5006" i="1"/>
  <c r="U5006" i="1" s="1"/>
  <c r="W5006" i="1" s="1"/>
  <c r="Z5006" i="1" s="1"/>
  <c r="H5010" i="1"/>
  <c r="U5010" i="1" s="1"/>
  <c r="W5010" i="1" s="1"/>
  <c r="Y5029" i="1"/>
  <c r="Y5036" i="1"/>
  <c r="H5089" i="1"/>
  <c r="U5089" i="1" s="1"/>
  <c r="W5089" i="1" s="1"/>
  <c r="X5102" i="1"/>
  <c r="X5114" i="1"/>
  <c r="H5131" i="1"/>
  <c r="U5131" i="1" s="1"/>
  <c r="W5131" i="1" s="1"/>
  <c r="Y5133" i="1"/>
  <c r="Y5150" i="1"/>
  <c r="Y5161" i="1"/>
  <c r="H5184" i="1"/>
  <c r="U5184" i="1" s="1"/>
  <c r="W5184" i="1" s="1"/>
  <c r="Y5200" i="1"/>
  <c r="X5202" i="1"/>
  <c r="Y5218" i="1"/>
  <c r="Y5236" i="1"/>
  <c r="Y5248" i="1"/>
  <c r="Y5255" i="1"/>
  <c r="X5257" i="1"/>
  <c r="Y5268" i="1"/>
  <c r="H5277" i="1"/>
  <c r="U5277" i="1" s="1"/>
  <c r="W5277" i="1" s="1"/>
  <c r="X5289" i="1"/>
  <c r="X5327" i="1"/>
  <c r="Y5347" i="1"/>
  <c r="Y5356" i="1"/>
  <c r="O5409" i="1"/>
  <c r="H4827" i="1"/>
  <c r="U4827" i="1" s="1"/>
  <c r="W4827" i="1" s="1"/>
  <c r="H4858" i="1"/>
  <c r="U4858" i="1" s="1"/>
  <c r="W4858" i="1" s="1"/>
  <c r="O4883" i="1"/>
  <c r="Y4938" i="1"/>
  <c r="Y4950" i="1"/>
  <c r="Y4992" i="1"/>
  <c r="H4999" i="1"/>
  <c r="U4999" i="1" s="1"/>
  <c r="W4999" i="1" s="1"/>
  <c r="H5008" i="1"/>
  <c r="U5008" i="1" s="1"/>
  <c r="W5008" i="1" s="1"/>
  <c r="Z5008" i="1" s="1"/>
  <c r="O5040" i="1"/>
  <c r="X5043" i="1"/>
  <c r="X5066" i="1"/>
  <c r="O5125" i="1"/>
  <c r="O5133" i="1"/>
  <c r="O5313" i="1"/>
  <c r="O5398" i="1"/>
  <c r="X4797" i="1"/>
  <c r="Y4799" i="1"/>
  <c r="Y4827" i="1"/>
  <c r="H4838" i="1"/>
  <c r="U4838" i="1" s="1"/>
  <c r="W4838" i="1" s="1"/>
  <c r="Y4849" i="1"/>
  <c r="H4860" i="1"/>
  <c r="U4860" i="1" s="1"/>
  <c r="W4860" i="1" s="1"/>
  <c r="O4863" i="1"/>
  <c r="H4866" i="1"/>
  <c r="U4866" i="1" s="1"/>
  <c r="W4866" i="1" s="1"/>
  <c r="Y4872" i="1"/>
  <c r="H4901" i="1"/>
  <c r="U4901" i="1" s="1"/>
  <c r="W4901" i="1" s="1"/>
  <c r="O4906" i="1"/>
  <c r="O4932" i="1"/>
  <c r="Y4934" i="1"/>
  <c r="Y4957" i="1"/>
  <c r="Y4978" i="1"/>
  <c r="Y4996" i="1"/>
  <c r="H5004" i="1"/>
  <c r="U5004" i="1" s="1"/>
  <c r="W5004" i="1" s="1"/>
  <c r="Y5020" i="1"/>
  <c r="H5022" i="1"/>
  <c r="U5022" i="1" s="1"/>
  <c r="W5022" i="1" s="1"/>
  <c r="Y5027" i="1"/>
  <c r="H5041" i="1"/>
  <c r="U5041" i="1" s="1"/>
  <c r="W5041" i="1" s="1"/>
  <c r="X5059" i="1"/>
  <c r="H5062" i="1"/>
  <c r="U5062" i="1" s="1"/>
  <c r="W5062" i="1" s="1"/>
  <c r="X5070" i="1"/>
  <c r="O5081" i="1"/>
  <c r="Y5087" i="1"/>
  <c r="H5090" i="1"/>
  <c r="U5090" i="1" s="1"/>
  <c r="W5090" i="1" s="1"/>
  <c r="H5092" i="1"/>
  <c r="U5092" i="1" s="1"/>
  <c r="W5092" i="1" s="1"/>
  <c r="O5096" i="1"/>
  <c r="H5105" i="1"/>
  <c r="U5105" i="1" s="1"/>
  <c r="W5105" i="1" s="1"/>
  <c r="X5111" i="1"/>
  <c r="H5113" i="1"/>
  <c r="U5113" i="1" s="1"/>
  <c r="W5113" i="1" s="1"/>
  <c r="O5115" i="1"/>
  <c r="Y5125" i="1"/>
  <c r="Y5127" i="1"/>
  <c r="H5134" i="1"/>
  <c r="U5134" i="1" s="1"/>
  <c r="W5134" i="1" s="1"/>
  <c r="H5185" i="1"/>
  <c r="U5185" i="1" s="1"/>
  <c r="W5185" i="1" s="1"/>
  <c r="H5187" i="1"/>
  <c r="U5187" i="1" s="1"/>
  <c r="W5187" i="1" s="1"/>
  <c r="H5194" i="1"/>
  <c r="U5194" i="1" s="1"/>
  <c r="W5194" i="1" s="1"/>
  <c r="H5205" i="1"/>
  <c r="U5205" i="1" s="1"/>
  <c r="W5205" i="1" s="1"/>
  <c r="Y5220" i="1"/>
  <c r="X5223" i="1"/>
  <c r="Y5225" i="1"/>
  <c r="Y5232" i="1"/>
  <c r="Y5240" i="1"/>
  <c r="Y5266" i="1"/>
  <c r="X5290" i="1"/>
  <c r="X5307" i="1"/>
  <c r="Y5323" i="1"/>
  <c r="X5325" i="1"/>
  <c r="X5334" i="1"/>
  <c r="Y5345" i="1"/>
  <c r="H5357" i="1"/>
  <c r="U5357" i="1" s="1"/>
  <c r="W5357" i="1" s="1"/>
  <c r="X5369" i="1"/>
  <c r="Y5390" i="1"/>
  <c r="X5398" i="1"/>
  <c r="H5412" i="1"/>
  <c r="U5412" i="1" s="1"/>
  <c r="W5412" i="1" s="1"/>
  <c r="X5414" i="1"/>
  <c r="Y5416" i="1"/>
  <c r="Y5422" i="1"/>
  <c r="Y5432" i="1"/>
  <c r="Z5437" i="1"/>
  <c r="Z5494" i="1"/>
  <c r="Y4868" i="1"/>
  <c r="H4888" i="1"/>
  <c r="U4888" i="1" s="1"/>
  <c r="W4888" i="1" s="1"/>
  <c r="Y4901" i="1"/>
  <c r="O4970" i="1"/>
  <c r="X5087" i="1"/>
  <c r="H5094" i="1"/>
  <c r="U5094" i="1" s="1"/>
  <c r="W5094" i="1" s="1"/>
  <c r="H5121" i="1"/>
  <c r="U5121" i="1" s="1"/>
  <c r="W5121" i="1" s="1"/>
  <c r="Y5129" i="1"/>
  <c r="X5182" i="1"/>
  <c r="O5203" i="1"/>
  <c r="O5221" i="1"/>
  <c r="O5296" i="1"/>
  <c r="H5303" i="1"/>
  <c r="U5303" i="1" s="1"/>
  <c r="W5303" i="1" s="1"/>
  <c r="H5332" i="1"/>
  <c r="U5332" i="1" s="1"/>
  <c r="W5332" i="1" s="1"/>
  <c r="Y5334" i="1"/>
  <c r="O5352" i="1"/>
  <c r="H5355" i="1"/>
  <c r="U5355" i="1" s="1"/>
  <c r="W5355" i="1" s="1"/>
  <c r="H5374" i="1"/>
  <c r="U5374" i="1" s="1"/>
  <c r="W5374" i="1" s="1"/>
  <c r="Y5376" i="1"/>
  <c r="H5388" i="1"/>
  <c r="U5388" i="1" s="1"/>
  <c r="W5388" i="1" s="1"/>
  <c r="H5397" i="1"/>
  <c r="U5397" i="1" s="1"/>
  <c r="W5397" i="1" s="1"/>
  <c r="X5403" i="1"/>
  <c r="Y5414" i="1"/>
  <c r="H5425" i="1"/>
  <c r="U5425" i="1" s="1"/>
  <c r="W5425" i="1" s="1"/>
  <c r="X5426" i="1"/>
  <c r="X5428" i="1"/>
  <c r="O5433" i="1"/>
  <c r="Z5440" i="1"/>
  <c r="Z5471" i="1"/>
  <c r="Z5474" i="1"/>
  <c r="Z5477" i="1"/>
  <c r="Z5506" i="1"/>
  <c r="Z5509" i="1"/>
  <c r="Z5520" i="1"/>
  <c r="X4881" i="1"/>
  <c r="H4899" i="1"/>
  <c r="U4899" i="1" s="1"/>
  <c r="W4899" i="1" s="1"/>
  <c r="O4927" i="1"/>
  <c r="O4930" i="1"/>
  <c r="X4959" i="1"/>
  <c r="O4968" i="1"/>
  <c r="H4976" i="1"/>
  <c r="U4976" i="1" s="1"/>
  <c r="W4976" i="1" s="1"/>
  <c r="H4978" i="1"/>
  <c r="U4978" i="1" s="1"/>
  <c r="W4978" i="1" s="1"/>
  <c r="Y5054" i="1"/>
  <c r="X5058" i="1"/>
  <c r="O5068" i="1"/>
  <c r="O5078" i="1"/>
  <c r="Y5080" i="1"/>
  <c r="O5088" i="1"/>
  <c r="Y5094" i="1"/>
  <c r="H5101" i="1"/>
  <c r="U5101" i="1" s="1"/>
  <c r="W5101" i="1" s="1"/>
  <c r="H5125" i="1"/>
  <c r="U5125" i="1" s="1"/>
  <c r="W5125" i="1" s="1"/>
  <c r="Y5132" i="1"/>
  <c r="H5140" i="1"/>
  <c r="U5140" i="1" s="1"/>
  <c r="W5140" i="1" s="1"/>
  <c r="H5162" i="1"/>
  <c r="U5162" i="1" s="1"/>
  <c r="W5162" i="1" s="1"/>
  <c r="X5165" i="1"/>
  <c r="Y5176" i="1"/>
  <c r="X5178" i="1"/>
  <c r="X5189" i="1"/>
  <c r="Y5212" i="1"/>
  <c r="H5216" i="1"/>
  <c r="U5216" i="1" s="1"/>
  <c r="W5216" i="1" s="1"/>
  <c r="H5237" i="1"/>
  <c r="U5237" i="1" s="1"/>
  <c r="W5237" i="1" s="1"/>
  <c r="X5263" i="1"/>
  <c r="Y5273" i="1"/>
  <c r="X5275" i="1"/>
  <c r="Y5285" i="1"/>
  <c r="O5305" i="1"/>
  <c r="Y5312" i="1"/>
  <c r="X5316" i="1"/>
  <c r="H5319" i="1"/>
  <c r="U5319" i="1" s="1"/>
  <c r="W5319" i="1" s="1"/>
  <c r="H5323" i="1"/>
  <c r="U5323" i="1" s="1"/>
  <c r="W5323" i="1" s="1"/>
  <c r="H5330" i="1"/>
  <c r="U5330" i="1" s="1"/>
  <c r="W5330" i="1" s="1"/>
  <c r="Z5330" i="1" s="1"/>
  <c r="Y5343" i="1"/>
  <c r="O5350" i="1"/>
  <c r="H5353" i="1"/>
  <c r="U5353" i="1" s="1"/>
  <c r="W5353" i="1" s="1"/>
  <c r="O5362" i="1"/>
  <c r="O5392" i="1"/>
  <c r="Y5399" i="1"/>
  <c r="Y5423" i="1"/>
  <c r="H5427" i="1"/>
  <c r="U5427" i="1" s="1"/>
  <c r="W5427" i="1" s="1"/>
  <c r="O5429" i="1"/>
  <c r="O5435" i="1"/>
  <c r="Z5452" i="1"/>
  <c r="Z5512" i="1"/>
  <c r="Z5515" i="1"/>
  <c r="H3082" i="1"/>
  <c r="H3086" i="1"/>
  <c r="X3089" i="1"/>
  <c r="Z3089" i="1" s="1"/>
  <c r="X3091" i="1"/>
  <c r="Z3091" i="1" s="1"/>
  <c r="X3098" i="1"/>
  <c r="Z3098" i="1" s="1"/>
  <c r="O3107" i="1"/>
  <c r="H3156" i="1"/>
  <c r="X3159" i="1"/>
  <c r="Z3159" i="1" s="1"/>
  <c r="H3088" i="1"/>
  <c r="O3118" i="1"/>
  <c r="O3124" i="1"/>
  <c r="H3136" i="1"/>
  <c r="H3148" i="1"/>
  <c r="H3158" i="1"/>
  <c r="O3162" i="1"/>
  <c r="Y3088" i="1"/>
  <c r="Y3100" i="1"/>
  <c r="Y3120" i="1"/>
  <c r="O3122" i="1"/>
  <c r="X3146" i="1"/>
  <c r="Z3146" i="1" s="1"/>
  <c r="Y3148" i="1"/>
  <c r="Y3151" i="1"/>
  <c r="O3161" i="1"/>
  <c r="Y3168" i="1"/>
  <c r="X3092" i="1"/>
  <c r="Z3092" i="1" s="1"/>
  <c r="O3093" i="1"/>
  <c r="H3106" i="1"/>
  <c r="Y3108" i="1"/>
  <c r="H3115" i="1"/>
  <c r="H3118" i="1"/>
  <c r="U3118" i="1" s="1"/>
  <c r="W3118" i="1" s="1"/>
  <c r="X3121" i="1"/>
  <c r="Z3121" i="1" s="1"/>
  <c r="Y3129" i="1"/>
  <c r="H3139" i="1"/>
  <c r="X3143" i="1"/>
  <c r="Z3143" i="1" s="1"/>
  <c r="O3149" i="1"/>
  <c r="X3153" i="1"/>
  <c r="Z3153" i="1" s="1"/>
  <c r="H3160" i="1"/>
  <c r="O3163" i="1"/>
  <c r="Z3164" i="1"/>
  <c r="O3082" i="1"/>
  <c r="Z3082" i="1"/>
  <c r="X3101" i="1"/>
  <c r="Z3101" i="1" s="1"/>
  <c r="Y3103" i="1"/>
  <c r="X3104" i="1"/>
  <c r="Z3104" i="1" s="1"/>
  <c r="Y3106" i="1"/>
  <c r="O3110" i="1"/>
  <c r="Y3115" i="1"/>
  <c r="Y3118" i="1"/>
  <c r="O3128" i="1"/>
  <c r="O3138" i="1"/>
  <c r="X3141" i="1"/>
  <c r="Z3141" i="1" s="1"/>
  <c r="Y3143" i="1"/>
  <c r="O3145" i="1"/>
  <c r="Y3163" i="1"/>
  <c r="H3166" i="1"/>
  <c r="Z3083" i="1"/>
  <c r="X3085" i="1"/>
  <c r="Z3085" i="1" s="1"/>
  <c r="O3094" i="1"/>
  <c r="O3096" i="1"/>
  <c r="Y3101" i="1"/>
  <c r="H3105" i="1"/>
  <c r="H3117" i="1"/>
  <c r="O3119" i="1"/>
  <c r="X3123" i="1"/>
  <c r="Z3123" i="1" s="1"/>
  <c r="Y3128" i="1"/>
  <c r="H3130" i="1"/>
  <c r="X3133" i="1"/>
  <c r="Z3133" i="1" s="1"/>
  <c r="Y3135" i="1"/>
  <c r="Y3145" i="1"/>
  <c r="O3148" i="1"/>
  <c r="X3155" i="1"/>
  <c r="Z3155" i="1" s="1"/>
  <c r="Z3088" i="1"/>
  <c r="X3090" i="1"/>
  <c r="Z3090" i="1" s="1"/>
  <c r="H3107" i="1"/>
  <c r="X3124" i="1"/>
  <c r="Z3124" i="1" s="1"/>
  <c r="O3136" i="1"/>
  <c r="O3150" i="1"/>
  <c r="X3151" i="1"/>
  <c r="H3162" i="1"/>
  <c r="O3165" i="1"/>
  <c r="O3112" i="1"/>
  <c r="O3125" i="1"/>
  <c r="X3126" i="1"/>
  <c r="Z3126" i="1" s="1"/>
  <c r="H3142" i="1"/>
  <c r="O3152" i="1"/>
  <c r="O3085" i="1"/>
  <c r="Y3098" i="1"/>
  <c r="O3109" i="1"/>
  <c r="X3114" i="1"/>
  <c r="Z3114" i="1" s="1"/>
  <c r="Y3119" i="1"/>
  <c r="X3127" i="1"/>
  <c r="Z3127" i="1" s="1"/>
  <c r="H3134" i="1"/>
  <c r="O3137" i="1"/>
  <c r="H3144" i="1"/>
  <c r="Y3155" i="1"/>
  <c r="X3163" i="1"/>
  <c r="Z3163" i="1" s="1"/>
  <c r="H3165" i="1"/>
  <c r="U3165" i="1" s="1"/>
  <c r="W3165" i="1" s="1"/>
  <c r="Y3167" i="1"/>
  <c r="X3084" i="1"/>
  <c r="Z3084" i="1" s="1"/>
  <c r="X3093" i="1"/>
  <c r="Z3093" i="1" s="1"/>
  <c r="O3095" i="1"/>
  <c r="X3100" i="1"/>
  <c r="H3102" i="1"/>
  <c r="U3102" i="1" s="1"/>
  <c r="W3102" i="1" s="1"/>
  <c r="O3104" i="1"/>
  <c r="Y3109" i="1"/>
  <c r="X3110" i="1"/>
  <c r="Z3110" i="1" s="1"/>
  <c r="X3112" i="1"/>
  <c r="Z3112" i="1" s="1"/>
  <c r="Y3114" i="1"/>
  <c r="O3116" i="1"/>
  <c r="O3120" i="1"/>
  <c r="X3122" i="1"/>
  <c r="Z3122" i="1" s="1"/>
  <c r="O3123" i="1"/>
  <c r="H3129" i="1"/>
  <c r="Y3137" i="1"/>
  <c r="X3138" i="1"/>
  <c r="Z3138" i="1" s="1"/>
  <c r="Y3144" i="1"/>
  <c r="X3145" i="1"/>
  <c r="Z3145" i="1" s="1"/>
  <c r="Y3147" i="1"/>
  <c r="X3149" i="1"/>
  <c r="Z3149" i="1" s="1"/>
  <c r="O3154" i="1"/>
  <c r="O3164" i="1"/>
  <c r="H3217" i="1"/>
  <c r="X3223" i="1"/>
  <c r="Z3223" i="1" s="1"/>
  <c r="X3225" i="1"/>
  <c r="Z3225" i="1" s="1"/>
  <c r="X3234" i="1"/>
  <c r="Z3234" i="1" s="1"/>
  <c r="H3236" i="1"/>
  <c r="O3241" i="1"/>
  <c r="H3273" i="1"/>
  <c r="H3275" i="1"/>
  <c r="U3275" i="1" s="1"/>
  <c r="W3275" i="1" s="1"/>
  <c r="Y3283" i="1"/>
  <c r="H3307" i="1"/>
  <c r="U3307" i="1" s="1"/>
  <c r="W3307" i="1" s="1"/>
  <c r="H3315" i="1"/>
  <c r="U3315" i="1" s="1"/>
  <c r="W3315" i="1" s="1"/>
  <c r="X3318" i="1"/>
  <c r="X3322" i="1"/>
  <c r="Z3322" i="1" s="1"/>
  <c r="H3327" i="1"/>
  <c r="O3342" i="1"/>
  <c r="H3352" i="1"/>
  <c r="H3421" i="1"/>
  <c r="U3421" i="1" s="1"/>
  <c r="W3421" i="1" s="1"/>
  <c r="O3424" i="1"/>
  <c r="O3444" i="1"/>
  <c r="H3447" i="1"/>
  <c r="U3447" i="1" s="1"/>
  <c r="W3447" i="1" s="1"/>
  <c r="O3465" i="1"/>
  <c r="X3468" i="1"/>
  <c r="Z3468" i="1" s="1"/>
  <c r="H3554" i="1"/>
  <c r="U3554" i="1" s="1"/>
  <c r="W3554" i="1" s="1"/>
  <c r="X3554" i="1"/>
  <c r="O3554" i="1"/>
  <c r="X3502" i="1"/>
  <c r="Z3502" i="1" s="1"/>
  <c r="H3502" i="1"/>
  <c r="X3513" i="1"/>
  <c r="H3513" i="1"/>
  <c r="U3513" i="1" s="1"/>
  <c r="W3513" i="1" s="1"/>
  <c r="O3203" i="1"/>
  <c r="O3208" i="1"/>
  <c r="O3210" i="1"/>
  <c r="O3212" i="1"/>
  <c r="H3241" i="1"/>
  <c r="X3246" i="1"/>
  <c r="Z3246" i="1" s="1"/>
  <c r="O3253" i="1"/>
  <c r="O3258" i="1"/>
  <c r="O3312" i="1"/>
  <c r="H3323" i="1"/>
  <c r="U3323" i="1" s="1"/>
  <c r="W3323" i="1" s="1"/>
  <c r="O3341" i="1"/>
  <c r="Y3345" i="1"/>
  <c r="O3367" i="1"/>
  <c r="X3382" i="1"/>
  <c r="Z3382" i="1" s="1"/>
  <c r="O3395" i="1"/>
  <c r="X3396" i="1"/>
  <c r="Z3396" i="1" s="1"/>
  <c r="O3399" i="1"/>
  <c r="O3421" i="1"/>
  <c r="O3435" i="1"/>
  <c r="X3440" i="1"/>
  <c r="Z3440" i="1" s="1"/>
  <c r="X3495" i="1"/>
  <c r="Z3495" i="1" s="1"/>
  <c r="H3495" i="1"/>
  <c r="X3496" i="1"/>
  <c r="Z3496" i="1" s="1"/>
  <c r="X3186" i="1"/>
  <c r="X3188" i="1"/>
  <c r="O3190" i="1"/>
  <c r="X3194" i="1"/>
  <c r="Z3194" i="1" s="1"/>
  <c r="Y3208" i="1"/>
  <c r="Y3210" i="1"/>
  <c r="Y3219" i="1"/>
  <c r="X3220" i="1"/>
  <c r="Z3220" i="1" s="1"/>
  <c r="X3224" i="1"/>
  <c r="Z3224" i="1" s="1"/>
  <c r="O3227" i="1"/>
  <c r="O3229" i="1"/>
  <c r="O3231" i="1"/>
  <c r="Y3238" i="1"/>
  <c r="X3239" i="1"/>
  <c r="Z3239" i="1" s="1"/>
  <c r="X3253" i="1"/>
  <c r="Z3253" i="1" s="1"/>
  <c r="X3267" i="1"/>
  <c r="Z3267" i="1" s="1"/>
  <c r="O3297" i="1"/>
  <c r="Z3301" i="1"/>
  <c r="H3304" i="1"/>
  <c r="O3307" i="1"/>
  <c r="X3320" i="1"/>
  <c r="O3334" i="1"/>
  <c r="H3351" i="1"/>
  <c r="Y3366" i="1"/>
  <c r="X3371" i="1"/>
  <c r="X3372" i="1"/>
  <c r="Z3372" i="1" s="1"/>
  <c r="O3384" i="1"/>
  <c r="Z3399" i="1"/>
  <c r="Y3405" i="1"/>
  <c r="H3407" i="1"/>
  <c r="U3407" i="1" s="1"/>
  <c r="W3407" i="1" s="1"/>
  <c r="X3418" i="1"/>
  <c r="O3426" i="1"/>
  <c r="O3437" i="1"/>
  <c r="Y3439" i="1"/>
  <c r="H3441" i="1"/>
  <c r="U3441" i="1" s="1"/>
  <c r="W3441" i="1" s="1"/>
  <c r="X3442" i="1"/>
  <c r="Z3442" i="1" s="1"/>
  <c r="H3444" i="1"/>
  <c r="U3444" i="1" s="1"/>
  <c r="W3444" i="1" s="1"/>
  <c r="H3453" i="1"/>
  <c r="Y3456" i="1"/>
  <c r="H3464" i="1"/>
  <c r="O3467" i="1"/>
  <c r="H3485" i="1"/>
  <c r="X3487" i="1"/>
  <c r="Z3487" i="1" s="1"/>
  <c r="H3487" i="1"/>
  <c r="O3495" i="1"/>
  <c r="O3534" i="1"/>
  <c r="O3186" i="1"/>
  <c r="O3188" i="1"/>
  <c r="H3196" i="1"/>
  <c r="Y3197" i="1"/>
  <c r="O3206" i="1"/>
  <c r="X3248" i="1"/>
  <c r="Z3248" i="1" s="1"/>
  <c r="Z3265" i="1"/>
  <c r="O3267" i="1"/>
  <c r="Y3309" i="1"/>
  <c r="X3314" i="1"/>
  <c r="Z3314" i="1" s="1"/>
  <c r="X3317" i="1"/>
  <c r="O3324" i="1"/>
  <c r="Y3329" i="1"/>
  <c r="X3331" i="1"/>
  <c r="Z3331" i="1" s="1"/>
  <c r="O3333" i="1"/>
  <c r="H3335" i="1"/>
  <c r="O3339" i="1"/>
  <c r="Y3346" i="1"/>
  <c r="Y3351" i="1"/>
  <c r="X3353" i="1"/>
  <c r="Z3353" i="1" s="1"/>
  <c r="O3354" i="1"/>
  <c r="O3356" i="1"/>
  <c r="O3368" i="1"/>
  <c r="Y3374" i="1"/>
  <c r="X3376" i="1"/>
  <c r="Z3376" i="1" s="1"/>
  <c r="O3379" i="1"/>
  <c r="X3383" i="1"/>
  <c r="Z3383" i="1" s="1"/>
  <c r="H3386" i="1"/>
  <c r="U3386" i="1" s="1"/>
  <c r="W3386" i="1" s="1"/>
  <c r="X3390" i="1"/>
  <c r="Z3390" i="1" s="1"/>
  <c r="X3392" i="1"/>
  <c r="Z3392" i="1" s="1"/>
  <c r="O3397" i="1"/>
  <c r="Y3398" i="1"/>
  <c r="Y3407" i="1"/>
  <c r="H3409" i="1"/>
  <c r="U3409" i="1" s="1"/>
  <c r="W3409" i="1" s="1"/>
  <c r="H3411" i="1"/>
  <c r="U3411" i="1" s="1"/>
  <c r="W3411" i="1" s="1"/>
  <c r="H3413" i="1"/>
  <c r="U3413" i="1" s="1"/>
  <c r="W3413" i="1" s="1"/>
  <c r="O3418" i="1"/>
  <c r="X3423" i="1"/>
  <c r="O3439" i="1"/>
  <c r="Y3441" i="1"/>
  <c r="O3448" i="1"/>
  <c r="H3451" i="1"/>
  <c r="U3451" i="1" s="1"/>
  <c r="W3451" i="1" s="1"/>
  <c r="H3462" i="1"/>
  <c r="Y3464" i="1"/>
  <c r="H3493" i="1"/>
  <c r="U3493" i="1" s="1"/>
  <c r="W3493" i="1" s="1"/>
  <c r="X3181" i="1"/>
  <c r="X3183" i="1"/>
  <c r="X3190" i="1"/>
  <c r="Z3190" i="1" s="1"/>
  <c r="H3198" i="1"/>
  <c r="H3203" i="1"/>
  <c r="U3203" i="1" s="1"/>
  <c r="W3203" i="1" s="1"/>
  <c r="O3217" i="1"/>
  <c r="O3225" i="1"/>
  <c r="O3236" i="1"/>
  <c r="O3252" i="1"/>
  <c r="H3272" i="1"/>
  <c r="O3275" i="1"/>
  <c r="O3291" i="1"/>
  <c r="Y3293" i="1"/>
  <c r="O3309" i="1"/>
  <c r="X3310" i="1"/>
  <c r="Z3310" i="1" s="1"/>
  <c r="X3324" i="1"/>
  <c r="Y3331" i="1"/>
  <c r="Y3339" i="1"/>
  <c r="O3347" i="1"/>
  <c r="H3358" i="1"/>
  <c r="Y3368" i="1"/>
  <c r="Y3376" i="1"/>
  <c r="Y3388" i="1"/>
  <c r="Y3390" i="1"/>
  <c r="Y3392" i="1"/>
  <c r="Y3409" i="1"/>
  <c r="Y3411" i="1"/>
  <c r="Y3413" i="1"/>
  <c r="H3415" i="1"/>
  <c r="U3415" i="1" s="1"/>
  <c r="W3415" i="1" s="1"/>
  <c r="O3416" i="1"/>
  <c r="O3423" i="1"/>
  <c r="O3428" i="1"/>
  <c r="H3430" i="1"/>
  <c r="U3430" i="1" s="1"/>
  <c r="W3430" i="1" s="1"/>
  <c r="H3432" i="1"/>
  <c r="U3432" i="1" s="1"/>
  <c r="W3432" i="1" s="1"/>
  <c r="O3441" i="1"/>
  <c r="O3443" i="1"/>
  <c r="X3444" i="1"/>
  <c r="H3446" i="1"/>
  <c r="U3446" i="1" s="1"/>
  <c r="W3446" i="1" s="1"/>
  <c r="O3454" i="1"/>
  <c r="H3469" i="1"/>
  <c r="U3469" i="1" s="1"/>
  <c r="W3469" i="1" s="1"/>
  <c r="Y3470" i="1"/>
  <c r="O3480" i="1"/>
  <c r="X3552" i="1"/>
  <c r="O3552" i="1"/>
  <c r="O3240" i="1"/>
  <c r="O3245" i="1"/>
  <c r="H3274" i="1"/>
  <c r="H3276" i="1"/>
  <c r="Y3280" i="1"/>
  <c r="Y3282" i="1"/>
  <c r="Y3291" i="1"/>
  <c r="Y3295" i="1"/>
  <c r="Z3300" i="1"/>
  <c r="Y3306" i="1"/>
  <c r="H3319" i="1"/>
  <c r="U3319" i="1" s="1"/>
  <c r="W3319" i="1" s="1"/>
  <c r="O3322" i="1"/>
  <c r="O3327" i="1"/>
  <c r="O3337" i="1"/>
  <c r="O3343" i="1"/>
  <c r="Y3358" i="1"/>
  <c r="H3363" i="1"/>
  <c r="X3373" i="1"/>
  <c r="Z3373" i="1" s="1"/>
  <c r="H3380" i="1"/>
  <c r="H3394" i="1"/>
  <c r="X3398" i="1"/>
  <c r="Z3398" i="1" s="1"/>
  <c r="H3402" i="1"/>
  <c r="O3405" i="1"/>
  <c r="Y3415" i="1"/>
  <c r="X3420" i="1"/>
  <c r="X3425" i="1"/>
  <c r="Y3430" i="1"/>
  <c r="Y3432" i="1"/>
  <c r="H3434" i="1"/>
  <c r="U3434" i="1" s="1"/>
  <c r="W3434" i="1" s="1"/>
  <c r="X3435" i="1"/>
  <c r="X3437" i="1"/>
  <c r="O3450" i="1"/>
  <c r="X3451" i="1"/>
  <c r="H3466" i="1"/>
  <c r="U3466" i="1" s="1"/>
  <c r="W3466" i="1" s="1"/>
  <c r="H3472" i="1"/>
  <c r="Y3474" i="1"/>
  <c r="O3204" i="1"/>
  <c r="O3207" i="1"/>
  <c r="X3208" i="1"/>
  <c r="X3210" i="1"/>
  <c r="X3240" i="1"/>
  <c r="Z3240" i="1" s="1"/>
  <c r="O3311" i="1"/>
  <c r="O3366" i="1"/>
  <c r="O3371" i="1"/>
  <c r="X3381" i="1"/>
  <c r="Z3381" i="1" s="1"/>
  <c r="H3385" i="1"/>
  <c r="X3395" i="1"/>
  <c r="Z3395" i="1" s="1"/>
  <c r="H3417" i="1"/>
  <c r="U3417" i="1" s="1"/>
  <c r="W3417" i="1" s="1"/>
  <c r="O3420" i="1"/>
  <c r="H3422" i="1"/>
  <c r="U3422" i="1" s="1"/>
  <c r="W3422" i="1" s="1"/>
  <c r="O3425" i="1"/>
  <c r="O3430" i="1"/>
  <c r="O3432" i="1"/>
  <c r="O3445" i="1"/>
  <c r="X3446" i="1"/>
  <c r="H3463" i="1"/>
  <c r="X3467" i="1"/>
  <c r="Z3467" i="1" s="1"/>
  <c r="X3470" i="1"/>
  <c r="Z3470" i="1" s="1"/>
  <c r="X3505" i="1"/>
  <c r="Z3505" i="1" s="1"/>
  <c r="H3505" i="1"/>
  <c r="O3506" i="1"/>
  <c r="X3212" i="1"/>
  <c r="Z3212" i="1" s="1"/>
  <c r="O3224" i="1"/>
  <c r="X3227" i="1"/>
  <c r="X3229" i="1"/>
  <c r="X3237" i="1"/>
  <c r="Z3237" i="1" s="1"/>
  <c r="O3243" i="1"/>
  <c r="O3248" i="1"/>
  <c r="X3258" i="1"/>
  <c r="Z3258" i="1" s="1"/>
  <c r="O3298" i="1"/>
  <c r="Y3304" i="1"/>
  <c r="X3316" i="1"/>
  <c r="X3341" i="1"/>
  <c r="Z3341" i="1" s="1"/>
  <c r="H3350" i="1"/>
  <c r="O3355" i="1"/>
  <c r="X3356" i="1"/>
  <c r="Z3356" i="1" s="1"/>
  <c r="H3399" i="1"/>
  <c r="H3427" i="1"/>
  <c r="U3427" i="1" s="1"/>
  <c r="W3427" i="1" s="1"/>
  <c r="O3434" i="1"/>
  <c r="O3452" i="1"/>
  <c r="O3466" i="1"/>
  <c r="X3484" i="1"/>
  <c r="Z3484" i="1" s="1"/>
  <c r="H3484" i="1"/>
  <c r="X3185" i="1"/>
  <c r="X3187" i="1"/>
  <c r="X3189" i="1"/>
  <c r="O3196" i="1"/>
  <c r="O3202" i="1"/>
  <c r="Y3211" i="1"/>
  <c r="O3228" i="1"/>
  <c r="O3230" i="1"/>
  <c r="X3231" i="1"/>
  <c r="Z3231" i="1" s="1"/>
  <c r="X3247" i="1"/>
  <c r="Z3247" i="1" s="1"/>
  <c r="Y3267" i="1"/>
  <c r="O3313" i="1"/>
  <c r="O3340" i="1"/>
  <c r="O3447" i="1"/>
  <c r="O3468" i="1"/>
  <c r="X3490" i="1"/>
  <c r="Z3490" i="1" s="1"/>
  <c r="H3490" i="1"/>
  <c r="H3492" i="1"/>
  <c r="U3492" i="1" s="1"/>
  <c r="W3492" i="1" s="1"/>
  <c r="O3185" i="1"/>
  <c r="O3187" i="1"/>
  <c r="O3189" i="1"/>
  <c r="X3195" i="1"/>
  <c r="Z3195" i="1" s="1"/>
  <c r="X3202" i="1"/>
  <c r="Z3202" i="1" s="1"/>
  <c r="H3204" i="1"/>
  <c r="O3213" i="1"/>
  <c r="X3216" i="1"/>
  <c r="Y3220" i="1"/>
  <c r="O3223" i="1"/>
  <c r="Y3228" i="1"/>
  <c r="Y3230" i="1"/>
  <c r="Y3239" i="1"/>
  <c r="O3242" i="1"/>
  <c r="Y3247" i="1"/>
  <c r="H3251" i="1"/>
  <c r="H3254" i="1"/>
  <c r="O3259" i="1"/>
  <c r="Y3285" i="1"/>
  <c r="O3308" i="1"/>
  <c r="H3321" i="1"/>
  <c r="U3321" i="1" s="1"/>
  <c r="W3321" i="1" s="1"/>
  <c r="Y3330" i="1"/>
  <c r="H3332" i="1"/>
  <c r="H3334" i="1"/>
  <c r="U3334" i="1" s="1"/>
  <c r="W3334" i="1" s="1"/>
  <c r="Y3340" i="1"/>
  <c r="Y3350" i="1"/>
  <c r="Y3352" i="1"/>
  <c r="X3357" i="1"/>
  <c r="Z3357" i="1" s="1"/>
  <c r="H3365" i="1"/>
  <c r="Y3367" i="1"/>
  <c r="X3368" i="1"/>
  <c r="Z3368" i="1" s="1"/>
  <c r="Y3372" i="1"/>
  <c r="Y3375" i="1"/>
  <c r="O3382" i="1"/>
  <c r="Y3389" i="1"/>
  <c r="H3391" i="1"/>
  <c r="O3396" i="1"/>
  <c r="H3404" i="1"/>
  <c r="H3408" i="1"/>
  <c r="U3408" i="1" s="1"/>
  <c r="W3408" i="1" s="1"/>
  <c r="H3410" i="1"/>
  <c r="U3410" i="1" s="1"/>
  <c r="W3410" i="1" s="1"/>
  <c r="H3412" i="1"/>
  <c r="U3412" i="1" s="1"/>
  <c r="W3412" i="1" s="1"/>
  <c r="H3414" i="1"/>
  <c r="U3414" i="1" s="1"/>
  <c r="W3414" i="1" s="1"/>
  <c r="O3415" i="1"/>
  <c r="X3419" i="1"/>
  <c r="O3427" i="1"/>
  <c r="X3430" i="1"/>
  <c r="X3432" i="1"/>
  <c r="Y3440" i="1"/>
  <c r="X3443" i="1"/>
  <c r="H3445" i="1"/>
  <c r="U3445" i="1" s="1"/>
  <c r="W3445" i="1" s="1"/>
  <c r="X3471" i="1"/>
  <c r="Z3471" i="1" s="1"/>
  <c r="X3498" i="1"/>
  <c r="Z3498" i="1" s="1"/>
  <c r="O3499" i="1"/>
  <c r="O3510" i="1"/>
  <c r="X3180" i="1"/>
  <c r="X3182" i="1"/>
  <c r="X3184" i="1"/>
  <c r="Z3184" i="1" s="1"/>
  <c r="X3191" i="1"/>
  <c r="Z3191" i="1" s="1"/>
  <c r="H3197" i="1"/>
  <c r="U3197" i="1" s="1"/>
  <c r="W3197" i="1" s="1"/>
  <c r="Z3197" i="1" s="1"/>
  <c r="Y3204" i="1"/>
  <c r="X3206" i="1"/>
  <c r="Z3206" i="1" s="1"/>
  <c r="O3216" i="1"/>
  <c r="O3222" i="1"/>
  <c r="H3225" i="1"/>
  <c r="X3232" i="1"/>
  <c r="Z3232" i="1" s="1"/>
  <c r="O3235" i="1"/>
  <c r="O3244" i="1"/>
  <c r="X3249" i="1"/>
  <c r="Z3249" i="1" s="1"/>
  <c r="Y3251" i="1"/>
  <c r="X3252" i="1"/>
  <c r="Z3252" i="1" s="1"/>
  <c r="X3256" i="1"/>
  <c r="Z3256" i="1" s="1"/>
  <c r="X3263" i="1"/>
  <c r="Z3263" i="1" s="1"/>
  <c r="O3265" i="1"/>
  <c r="O3266" i="1"/>
  <c r="O3276" i="1"/>
  <c r="H3336" i="1"/>
  <c r="O3338" i="1"/>
  <c r="X3343" i="1"/>
  <c r="H3347" i="1"/>
  <c r="H3354" i="1"/>
  <c r="X3358" i="1"/>
  <c r="Z3358" i="1" s="1"/>
  <c r="H3369" i="1"/>
  <c r="O3373" i="1"/>
  <c r="Y3377" i="1"/>
  <c r="X3379" i="1"/>
  <c r="Z3379" i="1" s="1"/>
  <c r="O3380" i="1"/>
  <c r="H3384" i="1"/>
  <c r="Y3387" i="1"/>
  <c r="Y3391" i="1"/>
  <c r="X3393" i="1"/>
  <c r="Z3393" i="1" s="1"/>
  <c r="O3394" i="1"/>
  <c r="Y3408" i="1"/>
  <c r="Y3410" i="1"/>
  <c r="Y3412" i="1"/>
  <c r="Y3414" i="1"/>
  <c r="O3419" i="1"/>
  <c r="X3424" i="1"/>
  <c r="H3429" i="1"/>
  <c r="U3429" i="1" s="1"/>
  <c r="W3429" i="1" s="1"/>
  <c r="H3431" i="1"/>
  <c r="U3431" i="1" s="1"/>
  <c r="W3431" i="1" s="1"/>
  <c r="H3433" i="1"/>
  <c r="U3433" i="1" s="1"/>
  <c r="W3433" i="1" s="1"/>
  <c r="X3434" i="1"/>
  <c r="O3440" i="1"/>
  <c r="O3442" i="1"/>
  <c r="O3449" i="1"/>
  <c r="X3450" i="1"/>
  <c r="X3452" i="1"/>
  <c r="Z3452" i="1" s="1"/>
  <c r="H3454" i="1"/>
  <c r="O3519" i="1"/>
  <c r="Y3486" i="1"/>
  <c r="O3491" i="1"/>
  <c r="O3493" i="1"/>
  <c r="Y3501" i="1"/>
  <c r="H3503" i="1"/>
  <c r="O3516" i="1"/>
  <c r="Y3534" i="1"/>
  <c r="H3540" i="1"/>
  <c r="U3540" i="1" s="1"/>
  <c r="W3540" i="1" s="1"/>
  <c r="H3542" i="1"/>
  <c r="U3542" i="1" s="1"/>
  <c r="W3542" i="1" s="1"/>
  <c r="Y3549" i="1"/>
  <c r="H3557" i="1"/>
  <c r="U3557" i="1" s="1"/>
  <c r="W3557" i="1" s="1"/>
  <c r="H3560" i="1"/>
  <c r="Y3570" i="1"/>
  <c r="H3577" i="1"/>
  <c r="O3585" i="1"/>
  <c r="Y3601" i="1"/>
  <c r="X3602" i="1"/>
  <c r="Z3602" i="1" s="1"/>
  <c r="O3614" i="1"/>
  <c r="Y3639" i="1"/>
  <c r="Y3641" i="1"/>
  <c r="H3643" i="1"/>
  <c r="U3643" i="1" s="1"/>
  <c r="W3643" i="1" s="1"/>
  <c r="Z3643" i="1" s="1"/>
  <c r="O3648" i="1"/>
  <c r="Y3653" i="1"/>
  <c r="H3655" i="1"/>
  <c r="U3655" i="1" s="1"/>
  <c r="W3655" i="1" s="1"/>
  <c r="O3660" i="1"/>
  <c r="Y3665" i="1"/>
  <c r="H3667" i="1"/>
  <c r="U3667" i="1" s="1"/>
  <c r="W3667" i="1" s="1"/>
  <c r="O3672" i="1"/>
  <c r="H3679" i="1"/>
  <c r="U3679" i="1" s="1"/>
  <c r="W3679" i="1" s="1"/>
  <c r="O3684" i="1"/>
  <c r="H3711" i="1"/>
  <c r="U3711" i="1" s="1"/>
  <c r="W3711" i="1" s="1"/>
  <c r="H3717" i="1"/>
  <c r="U3717" i="1" s="1"/>
  <c r="W3717" i="1" s="1"/>
  <c r="O3784" i="1"/>
  <c r="O3797" i="1"/>
  <c r="O3836" i="1"/>
  <c r="O3786" i="1"/>
  <c r="H3791" i="1"/>
  <c r="U3791" i="1" s="1"/>
  <c r="W3791" i="1" s="1"/>
  <c r="O3597" i="1"/>
  <c r="O3746" i="1"/>
  <c r="O3750" i="1"/>
  <c r="O3482" i="1"/>
  <c r="Y3551" i="1"/>
  <c r="X3558" i="1"/>
  <c r="Z3558" i="1" s="1"/>
  <c r="Y3565" i="1"/>
  <c r="O3578" i="1"/>
  <c r="Y3582" i="1"/>
  <c r="Y3586" i="1"/>
  <c r="Y3592" i="1"/>
  <c r="X3594" i="1"/>
  <c r="Z3594" i="1" s="1"/>
  <c r="X3596" i="1"/>
  <c r="Z3596" i="1" s="1"/>
  <c r="Y3609" i="1"/>
  <c r="Y3630" i="1"/>
  <c r="X3646" i="1"/>
  <c r="Y3650" i="1"/>
  <c r="X3658" i="1"/>
  <c r="Y3662" i="1"/>
  <c r="X3670" i="1"/>
  <c r="Y3674" i="1"/>
  <c r="X3682" i="1"/>
  <c r="Y3686" i="1"/>
  <c r="H3694" i="1"/>
  <c r="U3694" i="1" s="1"/>
  <c r="W3694" i="1" s="1"/>
  <c r="H3715" i="1"/>
  <c r="U3715" i="1" s="1"/>
  <c r="W3715" i="1" s="1"/>
  <c r="H3721" i="1"/>
  <c r="U3721" i="1" s="1"/>
  <c r="W3721" i="1" s="1"/>
  <c r="H3725" i="1"/>
  <c r="U3725" i="1" s="1"/>
  <c r="W3725" i="1" s="1"/>
  <c r="H3729" i="1"/>
  <c r="U3729" i="1" s="1"/>
  <c r="W3729" i="1" s="1"/>
  <c r="X3733" i="1"/>
  <c r="Z3733" i="1" s="1"/>
  <c r="Y3740" i="1"/>
  <c r="H3785" i="1"/>
  <c r="U3785" i="1" s="1"/>
  <c r="W3785" i="1" s="1"/>
  <c r="X3802" i="1"/>
  <c r="Z3802" i="1" s="1"/>
  <c r="X3475" i="1"/>
  <c r="Z3475" i="1" s="1"/>
  <c r="X3477" i="1"/>
  <c r="Z3477" i="1" s="1"/>
  <c r="H3479" i="1"/>
  <c r="O3492" i="1"/>
  <c r="H3545" i="1"/>
  <c r="U3545" i="1" s="1"/>
  <c r="W3545" i="1" s="1"/>
  <c r="H3547" i="1"/>
  <c r="U3547" i="1" s="1"/>
  <c r="W3547" i="1" s="1"/>
  <c r="O3570" i="1"/>
  <c r="H3574" i="1"/>
  <c r="H3584" i="1"/>
  <c r="H3588" i="1"/>
  <c r="X3589" i="1"/>
  <c r="Z3589" i="1" s="1"/>
  <c r="Y3594" i="1"/>
  <c r="H3598" i="1"/>
  <c r="U3598" i="1" s="1"/>
  <c r="W3598" i="1" s="1"/>
  <c r="H3600" i="1"/>
  <c r="U3600" i="1" s="1"/>
  <c r="W3600" i="1" s="1"/>
  <c r="X3606" i="1"/>
  <c r="Z3606" i="1" s="1"/>
  <c r="H3613" i="1"/>
  <c r="O3617" i="1"/>
  <c r="X3641" i="1"/>
  <c r="H3647" i="1"/>
  <c r="U3647" i="1" s="1"/>
  <c r="W3647" i="1" s="1"/>
  <c r="X3653" i="1"/>
  <c r="Y3657" i="1"/>
  <c r="H3659" i="1"/>
  <c r="U3659" i="1" s="1"/>
  <c r="W3659" i="1" s="1"/>
  <c r="Y3669" i="1"/>
  <c r="H3671" i="1"/>
  <c r="U3671" i="1" s="1"/>
  <c r="W3671" i="1" s="1"/>
  <c r="X3677" i="1"/>
  <c r="Y3681" i="1"/>
  <c r="H3683" i="1"/>
  <c r="U3683" i="1" s="1"/>
  <c r="W3683" i="1" s="1"/>
  <c r="X3688" i="1"/>
  <c r="Z3688" i="1" s="1"/>
  <c r="Y3697" i="1"/>
  <c r="H3699" i="1"/>
  <c r="U3699" i="1" s="1"/>
  <c r="W3699" i="1" s="1"/>
  <c r="X3748" i="1"/>
  <c r="X3752" i="1"/>
  <c r="X3756" i="1"/>
  <c r="X3760" i="1"/>
  <c r="X3764" i="1"/>
  <c r="X3768" i="1"/>
  <c r="X3772" i="1"/>
  <c r="X3776" i="1"/>
  <c r="O3796" i="1"/>
  <c r="X3804" i="1"/>
  <c r="Y3477" i="1"/>
  <c r="Y3479" i="1"/>
  <c r="O3490" i="1"/>
  <c r="O3497" i="1"/>
  <c r="O3507" i="1"/>
  <c r="Y3511" i="1"/>
  <c r="O3517" i="1"/>
  <c r="Y3520" i="1"/>
  <c r="Y3522" i="1"/>
  <c r="O3535" i="1"/>
  <c r="Y3537" i="1"/>
  <c r="H3539" i="1"/>
  <c r="U3539" i="1" s="1"/>
  <c r="W3539" i="1" s="1"/>
  <c r="H3543" i="1"/>
  <c r="U3543" i="1" s="1"/>
  <c r="W3543" i="1" s="1"/>
  <c r="X3549" i="1"/>
  <c r="Z3549" i="1" s="1"/>
  <c r="H3551" i="1"/>
  <c r="U3551" i="1" s="1"/>
  <c r="W3551" i="1" s="1"/>
  <c r="H3553" i="1"/>
  <c r="U3553" i="1" s="1"/>
  <c r="W3553" i="1" s="1"/>
  <c r="Y3556" i="1"/>
  <c r="O3557" i="1"/>
  <c r="X3559" i="1"/>
  <c r="Z3559" i="1" s="1"/>
  <c r="Y3567" i="1"/>
  <c r="X3576" i="1"/>
  <c r="Z3576" i="1" s="1"/>
  <c r="O3577" i="1"/>
  <c r="H3591" i="1"/>
  <c r="Y3598" i="1"/>
  <c r="Y3600" i="1"/>
  <c r="H3611" i="1"/>
  <c r="Y3613" i="1"/>
  <c r="Y3614" i="1"/>
  <c r="Y3640" i="1"/>
  <c r="X3648" i="1"/>
  <c r="Y3652" i="1"/>
  <c r="X3660" i="1"/>
  <c r="Y3664" i="1"/>
  <c r="X3672" i="1"/>
  <c r="Y3676" i="1"/>
  <c r="X3684" i="1"/>
  <c r="Y3688" i="1"/>
  <c r="H3692" i="1"/>
  <c r="U3692" i="1" s="1"/>
  <c r="W3692" i="1" s="1"/>
  <c r="X3695" i="1"/>
  <c r="X3702" i="1"/>
  <c r="X3705" i="1"/>
  <c r="X3708" i="1"/>
  <c r="H3714" i="1"/>
  <c r="U3714" i="1" s="1"/>
  <c r="W3714" i="1" s="1"/>
  <c r="Y3736" i="1"/>
  <c r="X3786" i="1"/>
  <c r="Z3786" i="1" s="1"/>
  <c r="X3795" i="1"/>
  <c r="Y3800" i="1"/>
  <c r="H3806" i="1"/>
  <c r="U3806" i="1" s="1"/>
  <c r="W3806" i="1" s="1"/>
  <c r="Z3806" i="1" s="1"/>
  <c r="O3814" i="1"/>
  <c r="Y3814" i="1"/>
  <c r="O3573" i="1"/>
  <c r="O3574" i="1"/>
  <c r="O3603" i="1"/>
  <c r="O3615" i="1"/>
  <c r="O3642" i="1"/>
  <c r="O3654" i="1"/>
  <c r="O3666" i="1"/>
  <c r="O3678" i="1"/>
  <c r="O3744" i="1"/>
  <c r="X3746" i="1"/>
  <c r="X3750" i="1"/>
  <c r="X3754" i="1"/>
  <c r="X3758" i="1"/>
  <c r="X3762" i="1"/>
  <c r="X3766" i="1"/>
  <c r="X3770" i="1"/>
  <c r="O3776" i="1"/>
  <c r="O3780" i="1"/>
  <c r="O3788" i="1"/>
  <c r="X3813" i="1"/>
  <c r="H3813" i="1"/>
  <c r="U3813" i="1" s="1"/>
  <c r="W3813" i="1" s="1"/>
  <c r="O3494" i="1"/>
  <c r="Y3550" i="1"/>
  <c r="O3551" i="1"/>
  <c r="X3557" i="1"/>
  <c r="H3569" i="1"/>
  <c r="Y3571" i="1"/>
  <c r="Y3573" i="1"/>
  <c r="H3585" i="1"/>
  <c r="O3586" i="1"/>
  <c r="O3602" i="1"/>
  <c r="H3644" i="1"/>
  <c r="U3644" i="1" s="1"/>
  <c r="W3644" i="1" s="1"/>
  <c r="H3656" i="1"/>
  <c r="U3656" i="1" s="1"/>
  <c r="W3656" i="1" s="1"/>
  <c r="H3668" i="1"/>
  <c r="U3668" i="1" s="1"/>
  <c r="W3668" i="1" s="1"/>
  <c r="H3680" i="1"/>
  <c r="U3680" i="1" s="1"/>
  <c r="W3680" i="1" s="1"/>
  <c r="Z3680" i="1" s="1"/>
  <c r="O3740" i="1"/>
  <c r="Y3746" i="1"/>
  <c r="Y3750" i="1"/>
  <c r="Y3754" i="1"/>
  <c r="Y3758" i="1"/>
  <c r="Y3762" i="1"/>
  <c r="Y3766" i="1"/>
  <c r="Y3770" i="1"/>
  <c r="Y3774" i="1"/>
  <c r="Y3778" i="1"/>
  <c r="O3782" i="1"/>
  <c r="O3802" i="1"/>
  <c r="X3603" i="1"/>
  <c r="Z3603" i="1" s="1"/>
  <c r="O3481" i="1"/>
  <c r="H3489" i="1"/>
  <c r="X3494" i="1"/>
  <c r="Y3500" i="1"/>
  <c r="H3504" i="1"/>
  <c r="O3542" i="1"/>
  <c r="H3548" i="1"/>
  <c r="U3548" i="1" s="1"/>
  <c r="W3548" i="1" s="1"/>
  <c r="H3550" i="1"/>
  <c r="U3550" i="1" s="1"/>
  <c r="W3550" i="1" s="1"/>
  <c r="O3566" i="1"/>
  <c r="Y3583" i="1"/>
  <c r="H3587" i="1"/>
  <c r="O3588" i="1"/>
  <c r="Y3593" i="1"/>
  <c r="H3595" i="1"/>
  <c r="O3598" i="1"/>
  <c r="Y3610" i="1"/>
  <c r="X3612" i="1"/>
  <c r="Z3612" i="1" s="1"/>
  <c r="O3613" i="1"/>
  <c r="X3615" i="1"/>
  <c r="Z3615" i="1" s="1"/>
  <c r="Y3629" i="1"/>
  <c r="Y3636" i="1"/>
  <c r="Y3644" i="1"/>
  <c r="Y3656" i="1"/>
  <c r="Y3668" i="1"/>
  <c r="Y3680" i="1"/>
  <c r="H3700" i="1"/>
  <c r="U3700" i="1" s="1"/>
  <c r="W3700" i="1" s="1"/>
  <c r="X3704" i="1"/>
  <c r="X3710" i="1"/>
  <c r="H3739" i="1"/>
  <c r="U3739" i="1" s="1"/>
  <c r="W3739" i="1" s="1"/>
  <c r="O3741" i="1"/>
  <c r="Y3747" i="1"/>
  <c r="Y3751" i="1"/>
  <c r="Y3755" i="1"/>
  <c r="Y3759" i="1"/>
  <c r="Y3763" i="1"/>
  <c r="Y3767" i="1"/>
  <c r="Y3771" i="1"/>
  <c r="Y3775" i="1"/>
  <c r="Y3779" i="1"/>
  <c r="H3781" i="1"/>
  <c r="U3781" i="1" s="1"/>
  <c r="W3781" i="1" s="1"/>
  <c r="H3789" i="1"/>
  <c r="U3789" i="1" s="1"/>
  <c r="W3789" i="1" s="1"/>
  <c r="H3792" i="1"/>
  <c r="U3792" i="1" s="1"/>
  <c r="W3792" i="1" s="1"/>
  <c r="Y3823" i="1"/>
  <c r="O3823" i="1"/>
  <c r="H3476" i="1"/>
  <c r="X3478" i="1"/>
  <c r="Z3478" i="1" s="1"/>
  <c r="O3496" i="1"/>
  <c r="Y3521" i="1"/>
  <c r="Y3538" i="1"/>
  <c r="Y3542" i="1"/>
  <c r="H3552" i="1"/>
  <c r="U3552" i="1" s="1"/>
  <c r="W3552" i="1" s="1"/>
  <c r="O3553" i="1"/>
  <c r="Y3555" i="1"/>
  <c r="Y3566" i="1"/>
  <c r="H3568" i="1"/>
  <c r="O3575" i="1"/>
  <c r="X3578" i="1"/>
  <c r="Z3578" i="1" s="1"/>
  <c r="O3587" i="1"/>
  <c r="Y3595" i="1"/>
  <c r="X3597" i="1"/>
  <c r="Z3597" i="1" s="1"/>
  <c r="H3599" i="1"/>
  <c r="U3599" i="1" s="1"/>
  <c r="W3599" i="1" s="1"/>
  <c r="O3604" i="1"/>
  <c r="Y3612" i="1"/>
  <c r="Y3651" i="1"/>
  <c r="Y3663" i="1"/>
  <c r="Y3675" i="1"/>
  <c r="Y3687" i="1"/>
  <c r="Y3691" i="1"/>
  <c r="H3693" i="1"/>
  <c r="U3693" i="1" s="1"/>
  <c r="W3693" i="1" s="1"/>
  <c r="X3716" i="1"/>
  <c r="X3745" i="1"/>
  <c r="X3749" i="1"/>
  <c r="X3753" i="1"/>
  <c r="X3757" i="1"/>
  <c r="X3761" i="1"/>
  <c r="X3765" i="1"/>
  <c r="X3769" i="1"/>
  <c r="X3773" i="1"/>
  <c r="X3777" i="1"/>
  <c r="X3785" i="1"/>
  <c r="X3805" i="1"/>
  <c r="O3806" i="1"/>
  <c r="H3809" i="1"/>
  <c r="U3809" i="1" s="1"/>
  <c r="W3809" i="1" s="1"/>
  <c r="O3817" i="1"/>
  <c r="O3819" i="1"/>
  <c r="Y3476" i="1"/>
  <c r="Y3478" i="1"/>
  <c r="H3483" i="1"/>
  <c r="H3498" i="1"/>
  <c r="X3499" i="1"/>
  <c r="Z3499" i="1" s="1"/>
  <c r="H3508" i="1"/>
  <c r="Y3509" i="1"/>
  <c r="X3519" i="1"/>
  <c r="X3523" i="1"/>
  <c r="Z3523" i="1" s="1"/>
  <c r="Y3525" i="1"/>
  <c r="H3544" i="1"/>
  <c r="U3544" i="1" s="1"/>
  <c r="W3544" i="1" s="1"/>
  <c r="O3549" i="1"/>
  <c r="Y3552" i="1"/>
  <c r="X3556" i="1"/>
  <c r="Y3568" i="1"/>
  <c r="X3570" i="1"/>
  <c r="Z3570" i="1" s="1"/>
  <c r="O3571" i="1"/>
  <c r="X3588" i="1"/>
  <c r="Z3588" i="1" s="1"/>
  <c r="O3591" i="1"/>
  <c r="Y3599" i="1"/>
  <c r="H3601" i="1"/>
  <c r="Y3605" i="1"/>
  <c r="H3614" i="1"/>
  <c r="X3617" i="1"/>
  <c r="Z3617" i="1" s="1"/>
  <c r="Y3634" i="1"/>
  <c r="X3642" i="1"/>
  <c r="Y3646" i="1"/>
  <c r="H3648" i="1"/>
  <c r="U3648" i="1" s="1"/>
  <c r="W3648" i="1" s="1"/>
  <c r="X3654" i="1"/>
  <c r="Y3658" i="1"/>
  <c r="H3660" i="1"/>
  <c r="U3660" i="1" s="1"/>
  <c r="W3660" i="1" s="1"/>
  <c r="X3666" i="1"/>
  <c r="Y3670" i="1"/>
  <c r="H3672" i="1"/>
  <c r="U3672" i="1" s="1"/>
  <c r="W3672" i="1" s="1"/>
  <c r="X3678" i="1"/>
  <c r="Y3682" i="1"/>
  <c r="H3684" i="1"/>
  <c r="U3684" i="1" s="1"/>
  <c r="W3684" i="1" s="1"/>
  <c r="H3698" i="1"/>
  <c r="U3698" i="1" s="1"/>
  <c r="W3698" i="1" s="1"/>
  <c r="Z3698" i="1" s="1"/>
  <c r="H3707" i="1"/>
  <c r="U3707" i="1" s="1"/>
  <c r="W3707" i="1" s="1"/>
  <c r="H3735" i="1"/>
  <c r="U3735" i="1" s="1"/>
  <c r="W3735" i="1" s="1"/>
  <c r="O3737" i="1"/>
  <c r="Y3743" i="1"/>
  <c r="X3747" i="1"/>
  <c r="X3751" i="1"/>
  <c r="X3755" i="1"/>
  <c r="X3759" i="1"/>
  <c r="X3763" i="1"/>
  <c r="X3767" i="1"/>
  <c r="X3771" i="1"/>
  <c r="X3775" i="1"/>
  <c r="X3779" i="1"/>
  <c r="X3782" i="1"/>
  <c r="O3790" i="1"/>
  <c r="X3794" i="1"/>
  <c r="X3796" i="1"/>
  <c r="Y3799" i="1"/>
  <c r="Y3809" i="1"/>
  <c r="O3826" i="1"/>
  <c r="O3880" i="1"/>
  <c r="O3883" i="1"/>
  <c r="O3886" i="1"/>
  <c r="O3889" i="1"/>
  <c r="Y3934" i="1"/>
  <c r="Y3956" i="1"/>
  <c r="Y3980" i="1"/>
  <c r="H4000" i="1"/>
  <c r="U4000" i="1" s="1"/>
  <c r="W4000" i="1" s="1"/>
  <c r="X4007" i="1"/>
  <c r="H4011" i="1"/>
  <c r="U4011" i="1" s="1"/>
  <c r="W4011" i="1" s="1"/>
  <c r="H4025" i="1"/>
  <c r="U4025" i="1" s="1"/>
  <c r="W4025" i="1" s="1"/>
  <c r="H4028" i="1"/>
  <c r="U4028" i="1" s="1"/>
  <c r="W4028" i="1" s="1"/>
  <c r="Z4028" i="1" s="1"/>
  <c r="X4033" i="1"/>
  <c r="O4039" i="1"/>
  <c r="H4045" i="1"/>
  <c r="U4045" i="1" s="1"/>
  <c r="W4045" i="1" s="1"/>
  <c r="H4055" i="1"/>
  <c r="U4055" i="1" s="1"/>
  <c r="W4055" i="1" s="1"/>
  <c r="Y4061" i="1"/>
  <c r="X4064" i="1"/>
  <c r="H4070" i="1"/>
  <c r="U4070" i="1" s="1"/>
  <c r="W4070" i="1" s="1"/>
  <c r="Y4076" i="1"/>
  <c r="H4079" i="1"/>
  <c r="U4079" i="1" s="1"/>
  <c r="W4079" i="1" s="1"/>
  <c r="O4082" i="1"/>
  <c r="X4085" i="1"/>
  <c r="Y4087" i="1"/>
  <c r="Y4089" i="1"/>
  <c r="Y4093" i="1"/>
  <c r="Y4097" i="1"/>
  <c r="O4102" i="1"/>
  <c r="Y4110" i="1"/>
  <c r="X4112" i="1"/>
  <c r="O4113" i="1"/>
  <c r="Y4117" i="1"/>
  <c r="H4119" i="1"/>
  <c r="U4119" i="1" s="1"/>
  <c r="W4119" i="1" s="1"/>
  <c r="Y4122" i="1"/>
  <c r="H4124" i="1"/>
  <c r="U4124" i="1" s="1"/>
  <c r="W4124" i="1" s="1"/>
  <c r="Y4127" i="1"/>
  <c r="Y4133" i="1"/>
  <c r="Y4135" i="1"/>
  <c r="Y4148" i="1"/>
  <c r="Y4162" i="1"/>
  <c r="Y4174" i="1"/>
  <c r="Y4186" i="1"/>
  <c r="Y4198" i="1"/>
  <c r="H4200" i="1"/>
  <c r="U4200" i="1" s="1"/>
  <c r="W4200" i="1" s="1"/>
  <c r="Y4267" i="1"/>
  <c r="H4278" i="1"/>
  <c r="U4278" i="1" s="1"/>
  <c r="W4278" i="1" s="1"/>
  <c r="Y4280" i="1"/>
  <c r="O4282" i="1"/>
  <c r="Y4297" i="1"/>
  <c r="Y4308" i="1"/>
  <c r="Y4319" i="1"/>
  <c r="Y4328" i="1"/>
  <c r="H4333" i="1"/>
  <c r="U4333" i="1" s="1"/>
  <c r="W4333" i="1" s="1"/>
  <c r="O4335" i="1"/>
  <c r="Y4340" i="1"/>
  <c r="H4345" i="1"/>
  <c r="U4345" i="1" s="1"/>
  <c r="W4345" i="1" s="1"/>
  <c r="O4347" i="1"/>
  <c r="H4352" i="1"/>
  <c r="U4352" i="1" s="1"/>
  <c r="W4352" i="1" s="1"/>
  <c r="H4364" i="1"/>
  <c r="U4364" i="1" s="1"/>
  <c r="W4364" i="1" s="1"/>
  <c r="H4376" i="1"/>
  <c r="U4376" i="1" s="1"/>
  <c r="W4376" i="1" s="1"/>
  <c r="X4383" i="1"/>
  <c r="X3839" i="1"/>
  <c r="Z3839" i="1" s="1"/>
  <c r="Y3932" i="1"/>
  <c r="Y3942" i="1"/>
  <c r="Y3954" i="1"/>
  <c r="Y3966" i="1"/>
  <c r="Y3978" i="1"/>
  <c r="Y3990" i="1"/>
  <c r="H3994" i="1"/>
  <c r="U3994" i="1" s="1"/>
  <c r="W3994" i="1" s="1"/>
  <c r="X4001" i="1"/>
  <c r="H4005" i="1"/>
  <c r="U4005" i="1" s="1"/>
  <c r="W4005" i="1" s="1"/>
  <c r="H4019" i="1"/>
  <c r="U4019" i="1" s="1"/>
  <c r="W4019" i="1" s="1"/>
  <c r="H4034" i="1"/>
  <c r="U4034" i="1" s="1"/>
  <c r="W4034" i="1" s="1"/>
  <c r="X4035" i="1"/>
  <c r="H4043" i="1"/>
  <c r="U4043" i="1" s="1"/>
  <c r="W4043" i="1" s="1"/>
  <c r="Y4049" i="1"/>
  <c r="X4052" i="1"/>
  <c r="X4058" i="1"/>
  <c r="X4060" i="1"/>
  <c r="Y4068" i="1"/>
  <c r="X4075" i="1"/>
  <c r="Y4079" i="1"/>
  <c r="Y4081" i="1"/>
  <c r="Y4083" i="1"/>
  <c r="O4091" i="1"/>
  <c r="X4093" i="1"/>
  <c r="Y4101" i="1"/>
  <c r="O4106" i="1"/>
  <c r="X4114" i="1"/>
  <c r="O4115" i="1"/>
  <c r="Y4119" i="1"/>
  <c r="H4121" i="1"/>
  <c r="U4121" i="1" s="1"/>
  <c r="W4121" i="1" s="1"/>
  <c r="Y4124" i="1"/>
  <c r="Y4129" i="1"/>
  <c r="Y4144" i="1"/>
  <c r="Y4160" i="1"/>
  <c r="Y4172" i="1"/>
  <c r="Y4184" i="1"/>
  <c r="Y4196" i="1"/>
  <c r="H4232" i="1"/>
  <c r="U4232" i="1" s="1"/>
  <c r="W4232" i="1" s="1"/>
  <c r="H4244" i="1"/>
  <c r="U4244" i="1" s="1"/>
  <c r="W4244" i="1" s="1"/>
  <c r="Y4248" i="1"/>
  <c r="H4256" i="1"/>
  <c r="U4256" i="1" s="1"/>
  <c r="W4256" i="1" s="1"/>
  <c r="Y4260" i="1"/>
  <c r="Y4276" i="1"/>
  <c r="O4278" i="1"/>
  <c r="H4285" i="1"/>
  <c r="U4285" i="1" s="1"/>
  <c r="W4285" i="1" s="1"/>
  <c r="Z4285" i="1" s="1"/>
  <c r="X4287" i="1"/>
  <c r="X4291" i="1"/>
  <c r="Y4304" i="1"/>
  <c r="Y4315" i="1"/>
  <c r="X3808" i="1"/>
  <c r="H3840" i="1"/>
  <c r="U3840" i="1" s="1"/>
  <c r="W3840" i="1" s="1"/>
  <c r="H3843" i="1"/>
  <c r="U3843" i="1" s="1"/>
  <c r="W3843" i="1" s="1"/>
  <c r="X3894" i="1"/>
  <c r="X3896" i="1"/>
  <c r="X3898" i="1"/>
  <c r="X3900" i="1"/>
  <c r="X3902" i="1"/>
  <c r="X3904" i="1"/>
  <c r="X3906" i="1"/>
  <c r="X3908" i="1"/>
  <c r="X3910" i="1"/>
  <c r="X3912" i="1"/>
  <c r="X3914" i="1"/>
  <c r="X3916" i="1"/>
  <c r="X3918" i="1"/>
  <c r="X3920" i="1"/>
  <c r="X3922" i="1"/>
  <c r="X3924" i="1"/>
  <c r="X3926" i="1"/>
  <c r="X3928" i="1"/>
  <c r="Z3928" i="1" s="1"/>
  <c r="X3998" i="1"/>
  <c r="X4012" i="1"/>
  <c r="H4016" i="1"/>
  <c r="U4016" i="1" s="1"/>
  <c r="W4016" i="1" s="1"/>
  <c r="Z4016" i="1" s="1"/>
  <c r="X4023" i="1"/>
  <c r="O4052" i="1"/>
  <c r="O4058" i="1"/>
  <c r="O4108" i="1"/>
  <c r="O4265" i="1"/>
  <c r="Y3838" i="1"/>
  <c r="Y3930" i="1"/>
  <c r="Y3988" i="1"/>
  <c r="X3995" i="1"/>
  <c r="H4013" i="1"/>
  <c r="U4013" i="1" s="1"/>
  <c r="W4013" i="1" s="1"/>
  <c r="H4036" i="1"/>
  <c r="U4036" i="1" s="1"/>
  <c r="W4036" i="1" s="1"/>
  <c r="Y4039" i="1"/>
  <c r="X4046" i="1"/>
  <c r="X4048" i="1"/>
  <c r="H4062" i="1"/>
  <c r="U4062" i="1" s="1"/>
  <c r="W4062" i="1" s="1"/>
  <c r="Z4062" i="1" s="1"/>
  <c r="Y4064" i="1"/>
  <c r="X4073" i="1"/>
  <c r="O4085" i="1"/>
  <c r="H4088" i="1"/>
  <c r="U4088" i="1" s="1"/>
  <c r="W4088" i="1" s="1"/>
  <c r="H4090" i="1"/>
  <c r="U4090" i="1" s="1"/>
  <c r="W4090" i="1" s="1"/>
  <c r="Z4090" i="1" s="1"/>
  <c r="H4092" i="1"/>
  <c r="U4092" i="1" s="1"/>
  <c r="W4092" i="1" s="1"/>
  <c r="X4096" i="1"/>
  <c r="H4098" i="1"/>
  <c r="U4098" i="1" s="1"/>
  <c r="W4098" i="1" s="1"/>
  <c r="Y4105" i="1"/>
  <c r="O4110" i="1"/>
  <c r="X4116" i="1"/>
  <c r="O4117" i="1"/>
  <c r="Y4121" i="1"/>
  <c r="O4122" i="1"/>
  <c r="X4126" i="1"/>
  <c r="O4127" i="1"/>
  <c r="O4138" i="1"/>
  <c r="Y4140" i="1"/>
  <c r="Y4158" i="1"/>
  <c r="Y4170" i="1"/>
  <c r="Y4182" i="1"/>
  <c r="Y4194" i="1"/>
  <c r="H4196" i="1"/>
  <c r="U4196" i="1" s="1"/>
  <c r="W4196" i="1" s="1"/>
  <c r="H4208" i="1"/>
  <c r="U4208" i="1" s="1"/>
  <c r="W4208" i="1" s="1"/>
  <c r="H4220" i="1"/>
  <c r="U4220" i="1" s="1"/>
  <c r="W4220" i="1" s="1"/>
  <c r="Y4234" i="1"/>
  <c r="Y4246" i="1"/>
  <c r="Y4258" i="1"/>
  <c r="Y4272" i="1"/>
  <c r="H4281" i="1"/>
  <c r="U4281" i="1" s="1"/>
  <c r="W4281" i="1" s="1"/>
  <c r="Y4283" i="1"/>
  <c r="Y4300" i="1"/>
  <c r="Y4311" i="1"/>
  <c r="H4322" i="1"/>
  <c r="U4322" i="1" s="1"/>
  <c r="W4322" i="1" s="1"/>
  <c r="Y4324" i="1"/>
  <c r="H4329" i="1"/>
  <c r="U4329" i="1" s="1"/>
  <c r="W4329" i="1" s="1"/>
  <c r="Y4336" i="1"/>
  <c r="H4341" i="1"/>
  <c r="U4341" i="1" s="1"/>
  <c r="W4341" i="1" s="1"/>
  <c r="O4374" i="1"/>
  <c r="Y4376" i="1"/>
  <c r="O4381" i="1"/>
  <c r="X3810" i="1"/>
  <c r="Y3827" i="1"/>
  <c r="Y3836" i="1"/>
  <c r="Y3840" i="1"/>
  <c r="Y3843" i="1"/>
  <c r="Y3846" i="1"/>
  <c r="Y3849" i="1"/>
  <c r="Y3852" i="1"/>
  <c r="Y3855" i="1"/>
  <c r="Y3858" i="1"/>
  <c r="Y3861" i="1"/>
  <c r="Y3864" i="1"/>
  <c r="Y3867" i="1"/>
  <c r="Y3870" i="1"/>
  <c r="Y3873" i="1"/>
  <c r="Y3876" i="1"/>
  <c r="Y3882" i="1"/>
  <c r="Y3885" i="1"/>
  <c r="Y3888" i="1"/>
  <c r="X4006" i="1"/>
  <c r="X4017" i="1"/>
  <c r="O4046" i="1"/>
  <c r="O4112" i="1"/>
  <c r="O4317" i="1"/>
  <c r="O4324" i="1"/>
  <c r="O4336" i="1"/>
  <c r="O4348" i="1"/>
  <c r="H4381" i="1"/>
  <c r="U4381" i="1" s="1"/>
  <c r="W4381" i="1" s="1"/>
  <c r="O4386" i="1"/>
  <c r="H3923" i="1"/>
  <c r="U3923" i="1" s="1"/>
  <c r="W3923" i="1" s="1"/>
  <c r="H3925" i="1"/>
  <c r="U3925" i="1" s="1"/>
  <c r="W3925" i="1" s="1"/>
  <c r="Z3925" i="1" s="1"/>
  <c r="H3927" i="1"/>
  <c r="U3927" i="1" s="1"/>
  <c r="W3927" i="1" s="1"/>
  <c r="Y3974" i="1"/>
  <c r="Y3986" i="1"/>
  <c r="H4029" i="1"/>
  <c r="U4029" i="1" s="1"/>
  <c r="W4029" i="1" s="1"/>
  <c r="X4030" i="1"/>
  <c r="X4032" i="1"/>
  <c r="O4040" i="1"/>
  <c r="H4050" i="1"/>
  <c r="U4050" i="1" s="1"/>
  <c r="W4050" i="1" s="1"/>
  <c r="H4054" i="1"/>
  <c r="U4054" i="1" s="1"/>
  <c r="W4054" i="1" s="1"/>
  <c r="Y4056" i="1"/>
  <c r="Y4058" i="1"/>
  <c r="Y4060" i="1"/>
  <c r="H4071" i="1"/>
  <c r="U4071" i="1" s="1"/>
  <c r="W4071" i="1" s="1"/>
  <c r="O4079" i="1"/>
  <c r="H4082" i="1"/>
  <c r="U4082" i="1" s="1"/>
  <c r="W4082" i="1" s="1"/>
  <c r="X4084" i="1"/>
  <c r="Y4098" i="1"/>
  <c r="X4100" i="1"/>
  <c r="H4102" i="1"/>
  <c r="U4102" i="1" s="1"/>
  <c r="W4102" i="1" s="1"/>
  <c r="Y4109" i="1"/>
  <c r="H4113" i="1"/>
  <c r="U4113" i="1" s="1"/>
  <c r="W4113" i="1" s="1"/>
  <c r="X4118" i="1"/>
  <c r="O4119" i="1"/>
  <c r="X4123" i="1"/>
  <c r="O4124" i="1"/>
  <c r="X4128" i="1"/>
  <c r="Z4128" i="1" s="1"/>
  <c r="H4132" i="1"/>
  <c r="U4132" i="1" s="1"/>
  <c r="W4132" i="1" s="1"/>
  <c r="Y4134" i="1"/>
  <c r="Y4149" i="1"/>
  <c r="Y4156" i="1"/>
  <c r="Y4168" i="1"/>
  <c r="Y4180" i="1"/>
  <c r="Y4192" i="1"/>
  <c r="H4194" i="1"/>
  <c r="U4194" i="1" s="1"/>
  <c r="W4194" i="1" s="1"/>
  <c r="H4206" i="1"/>
  <c r="U4206" i="1" s="1"/>
  <c r="W4206" i="1" s="1"/>
  <c r="H4218" i="1"/>
  <c r="U4218" i="1" s="1"/>
  <c r="W4218" i="1" s="1"/>
  <c r="H4230" i="1"/>
  <c r="Y4232" i="1"/>
  <c r="Y4244" i="1"/>
  <c r="Y4256" i="1"/>
  <c r="O4329" i="1"/>
  <c r="H4339" i="1"/>
  <c r="U4339" i="1" s="1"/>
  <c r="W4339" i="1" s="1"/>
  <c r="O4341" i="1"/>
  <c r="Y4346" i="1"/>
  <c r="X4351" i="1"/>
  <c r="H4358" i="1"/>
  <c r="U4358" i="1" s="1"/>
  <c r="W4358" i="1" s="1"/>
  <c r="H4370" i="1"/>
  <c r="U4370" i="1" s="1"/>
  <c r="W4370" i="1" s="1"/>
  <c r="H4377" i="1"/>
  <c r="U4377" i="1" s="1"/>
  <c r="W4377" i="1" s="1"/>
  <c r="O4285" i="1"/>
  <c r="O4291" i="1"/>
  <c r="O4293" i="1"/>
  <c r="O4313" i="1"/>
  <c r="O3845" i="1"/>
  <c r="O3848" i="1"/>
  <c r="O3851" i="1"/>
  <c r="O3854" i="1"/>
  <c r="O3857" i="1"/>
  <c r="O3860" i="1"/>
  <c r="O3863" i="1"/>
  <c r="O3866" i="1"/>
  <c r="O3869" i="1"/>
  <c r="O3872" i="1"/>
  <c r="O3875" i="1"/>
  <c r="O3878" i="1"/>
  <c r="O3881" i="1"/>
  <c r="O3884" i="1"/>
  <c r="O3887" i="1"/>
  <c r="O3890" i="1"/>
  <c r="O3929" i="1"/>
  <c r="Y3938" i="1"/>
  <c r="Y3948" i="1"/>
  <c r="Y3960" i="1"/>
  <c r="Y3972" i="1"/>
  <c r="Y3984" i="1"/>
  <c r="H4042" i="1"/>
  <c r="U4042" i="1" s="1"/>
  <c r="W4042" i="1" s="1"/>
  <c r="Y4044" i="1"/>
  <c r="Y4046" i="1"/>
  <c r="X4051" i="1"/>
  <c r="X4053" i="1"/>
  <c r="O4057" i="1"/>
  <c r="X4059" i="1"/>
  <c r="H4067" i="1"/>
  <c r="U4067" i="1" s="1"/>
  <c r="W4067" i="1" s="1"/>
  <c r="Y4069" i="1"/>
  <c r="O4073" i="1"/>
  <c r="X4076" i="1"/>
  <c r="Y4078" i="1"/>
  <c r="Y4102" i="1"/>
  <c r="X4104" i="1"/>
  <c r="H4106" i="1"/>
  <c r="U4106" i="1" s="1"/>
  <c r="W4106" i="1" s="1"/>
  <c r="Y4113" i="1"/>
  <c r="H4115" i="1"/>
  <c r="U4115" i="1" s="1"/>
  <c r="W4115" i="1" s="1"/>
  <c r="X4120" i="1"/>
  <c r="O4121" i="1"/>
  <c r="X4125" i="1"/>
  <c r="Y4145" i="1"/>
  <c r="Y4154" i="1"/>
  <c r="Y4166" i="1"/>
  <c r="Y4178" i="1"/>
  <c r="Y4190" i="1"/>
  <c r="H4192" i="1"/>
  <c r="U4192" i="1" s="1"/>
  <c r="W4192" i="1" s="1"/>
  <c r="O4195" i="1"/>
  <c r="H4204" i="1"/>
  <c r="U4204" i="1" s="1"/>
  <c r="W4204" i="1" s="1"/>
  <c r="H4216" i="1"/>
  <c r="U4216" i="1" s="1"/>
  <c r="W4216" i="1" s="1"/>
  <c r="H4228" i="1"/>
  <c r="U4228" i="1" s="1"/>
  <c r="W4228" i="1" s="1"/>
  <c r="Y4242" i="1"/>
  <c r="H4250" i="1"/>
  <c r="U4250" i="1" s="1"/>
  <c r="W4250" i="1" s="1"/>
  <c r="Y4254" i="1"/>
  <c r="Y4275" i="1"/>
  <c r="O4283" i="1"/>
  <c r="Y4408" i="1"/>
  <c r="X3809" i="1"/>
  <c r="O3810" i="1"/>
  <c r="X3816" i="1"/>
  <c r="Y3842" i="1"/>
  <c r="Y3845" i="1"/>
  <c r="Y3848" i="1"/>
  <c r="Y3851" i="1"/>
  <c r="Y3854" i="1"/>
  <c r="Y3857" i="1"/>
  <c r="Y3860" i="1"/>
  <c r="Y3863" i="1"/>
  <c r="Y3866" i="1"/>
  <c r="Y3869" i="1"/>
  <c r="Y3872" i="1"/>
  <c r="Y3875" i="1"/>
  <c r="Y3878" i="1"/>
  <c r="Y3881" i="1"/>
  <c r="Y3884" i="1"/>
  <c r="Y3887" i="1"/>
  <c r="Y3890" i="1"/>
  <c r="X3893" i="1"/>
  <c r="X3895" i="1"/>
  <c r="Z3895" i="1" s="1"/>
  <c r="X3897" i="1"/>
  <c r="X3899" i="1"/>
  <c r="X3901" i="1"/>
  <c r="X3903" i="1"/>
  <c r="X3905" i="1"/>
  <c r="X3907" i="1"/>
  <c r="X3909" i="1"/>
  <c r="Z3909" i="1" s="1"/>
  <c r="X3911" i="1"/>
  <c r="X3913" i="1"/>
  <c r="X3915" i="1"/>
  <c r="X3917" i="1"/>
  <c r="X3919" i="1"/>
  <c r="Z3919" i="1" s="1"/>
  <c r="O3934" i="1"/>
  <c r="X4036" i="1"/>
  <c r="O4051" i="1"/>
  <c r="O4096" i="1"/>
  <c r="O4116" i="1"/>
  <c r="Y4125" i="1"/>
  <c r="O4126" i="1"/>
  <c r="H4221" i="1"/>
  <c r="U4221" i="1" s="1"/>
  <c r="W4221" i="1" s="1"/>
  <c r="Y4235" i="1"/>
  <c r="Y4247" i="1"/>
  <c r="Y4259" i="1"/>
  <c r="Y4262" i="1"/>
  <c r="Y4273" i="1"/>
  <c r="O4281" i="1"/>
  <c r="H4284" i="1"/>
  <c r="U4284" i="1" s="1"/>
  <c r="W4284" i="1" s="1"/>
  <c r="Y4286" i="1"/>
  <c r="X4288" i="1"/>
  <c r="Y4292" i="1"/>
  <c r="Y4301" i="1"/>
  <c r="Y4314" i="1"/>
  <c r="Y3812" i="1"/>
  <c r="Y3828" i="1"/>
  <c r="Y3936" i="1"/>
  <c r="Y3982" i="1"/>
  <c r="Y4038" i="1"/>
  <c r="Y4040" i="1"/>
  <c r="O4045" i="1"/>
  <c r="X4047" i="1"/>
  <c r="H4057" i="1"/>
  <c r="U4057" i="1" s="1"/>
  <c r="W4057" i="1" s="1"/>
  <c r="H4063" i="1"/>
  <c r="U4063" i="1" s="1"/>
  <c r="W4063" i="1" s="1"/>
  <c r="Y4065" i="1"/>
  <c r="X4068" i="1"/>
  <c r="X4072" i="1"/>
  <c r="Y4074" i="1"/>
  <c r="O4088" i="1"/>
  <c r="Y4091" i="1"/>
  <c r="O4098" i="1"/>
  <c r="Y4106" i="1"/>
  <c r="X4108" i="1"/>
  <c r="H4110" i="1"/>
  <c r="U4110" i="1" s="1"/>
  <c r="W4110" i="1" s="1"/>
  <c r="Z4110" i="1" s="1"/>
  <c r="Y4115" i="1"/>
  <c r="H4117" i="1"/>
  <c r="U4117" i="1" s="1"/>
  <c r="W4117" i="1" s="1"/>
  <c r="H4122" i="1"/>
  <c r="U4122" i="1" s="1"/>
  <c r="W4122" i="1" s="1"/>
  <c r="H4127" i="1"/>
  <c r="U4127" i="1" s="1"/>
  <c r="W4127" i="1" s="1"/>
  <c r="X4139" i="1"/>
  <c r="Y4141" i="1"/>
  <c r="Y4152" i="1"/>
  <c r="Y4164" i="1"/>
  <c r="Y4176" i="1"/>
  <c r="Y4188" i="1"/>
  <c r="Y4200" i="1"/>
  <c r="H4202" i="1"/>
  <c r="U4202" i="1" s="1"/>
  <c r="W4202" i="1" s="1"/>
  <c r="H4214" i="1"/>
  <c r="U4214" i="1" s="1"/>
  <c r="W4214" i="1" s="1"/>
  <c r="H4226" i="1"/>
  <c r="U4226" i="1" s="1"/>
  <c r="W4226" i="1" s="1"/>
  <c r="Y4240" i="1"/>
  <c r="Y4252" i="1"/>
  <c r="Y4271" i="1"/>
  <c r="O4279" i="1"/>
  <c r="H4282" i="1"/>
  <c r="U4282" i="1" s="1"/>
  <c r="W4282" i="1" s="1"/>
  <c r="Y4284" i="1"/>
  <c r="Y4299" i="1"/>
  <c r="Y4312" i="1"/>
  <c r="Y4323" i="1"/>
  <c r="Y4351" i="1"/>
  <c r="Y3826" i="1"/>
  <c r="Y3835" i="1"/>
  <c r="H3880" i="1"/>
  <c r="U3880" i="1" s="1"/>
  <c r="W3880" i="1" s="1"/>
  <c r="H3883" i="1"/>
  <c r="U3883" i="1" s="1"/>
  <c r="W3883" i="1" s="1"/>
  <c r="H3886" i="1"/>
  <c r="U3886" i="1" s="1"/>
  <c r="W3886" i="1" s="1"/>
  <c r="H3889" i="1"/>
  <c r="U3889" i="1" s="1"/>
  <c r="W3889" i="1" s="1"/>
  <c r="Z3889" i="1" s="1"/>
  <c r="H3892" i="1"/>
  <c r="U3892" i="1" s="1"/>
  <c r="W3892" i="1" s="1"/>
  <c r="Z3892" i="1" s="1"/>
  <c r="Y4033" i="1"/>
  <c r="Y4063" i="1"/>
  <c r="H4085" i="1"/>
  <c r="U4085" i="1" s="1"/>
  <c r="W4085" i="1" s="1"/>
  <c r="O4100" i="1"/>
  <c r="O4118" i="1"/>
  <c r="O4123" i="1"/>
  <c r="O4128" i="1"/>
  <c r="Y4193" i="1"/>
  <c r="H4219" i="1"/>
  <c r="U4219" i="1" s="1"/>
  <c r="W4219" i="1" s="1"/>
  <c r="Y4233" i="1"/>
  <c r="O4277" i="1"/>
  <c r="O4284" i="1"/>
  <c r="Y4310" i="1"/>
  <c r="H4328" i="1"/>
  <c r="U4328" i="1" s="1"/>
  <c r="W4328" i="1" s="1"/>
  <c r="Y4335" i="1"/>
  <c r="H4340" i="1"/>
  <c r="U4340" i="1" s="1"/>
  <c r="W4340" i="1" s="1"/>
  <c r="Y4347" i="1"/>
  <c r="H4359" i="1"/>
  <c r="U4359" i="1" s="1"/>
  <c r="W4359" i="1" s="1"/>
  <c r="H4371" i="1"/>
  <c r="U4371" i="1" s="1"/>
  <c r="W4371" i="1" s="1"/>
  <c r="H4378" i="1"/>
  <c r="U4378" i="1" s="1"/>
  <c r="W4378" i="1" s="1"/>
  <c r="X4473" i="1"/>
  <c r="H4473" i="1"/>
  <c r="U4473" i="1" s="1"/>
  <c r="W4473" i="1" s="1"/>
  <c r="X4553" i="1"/>
  <c r="X4559" i="1"/>
  <c r="X4603" i="1"/>
  <c r="Y4622" i="1"/>
  <c r="X4657" i="1"/>
  <c r="Z4657" i="1" s="1"/>
  <c r="X4690" i="1"/>
  <c r="Y4707" i="1"/>
  <c r="O4802" i="1"/>
  <c r="X4802" i="1"/>
  <c r="H4802" i="1"/>
  <c r="U4802" i="1" s="1"/>
  <c r="W4802" i="1" s="1"/>
  <c r="H4382" i="1"/>
  <c r="U4382" i="1" s="1"/>
  <c r="W4382" i="1" s="1"/>
  <c r="H4394" i="1"/>
  <c r="U4394" i="1" s="1"/>
  <c r="W4394" i="1" s="1"/>
  <c r="Z4394" i="1" s="1"/>
  <c r="H4404" i="1"/>
  <c r="U4404" i="1" s="1"/>
  <c r="W4404" i="1" s="1"/>
  <c r="Y4407" i="1"/>
  <c r="Y4414" i="1"/>
  <c r="H4416" i="1"/>
  <c r="U4416" i="1" s="1"/>
  <c r="W4416" i="1" s="1"/>
  <c r="H4418" i="1"/>
  <c r="Y4440" i="1"/>
  <c r="Y4447" i="1"/>
  <c r="Y4456" i="1"/>
  <c r="H4463" i="1"/>
  <c r="U4463" i="1" s="1"/>
  <c r="W4463" i="1" s="1"/>
  <c r="Y4465" i="1"/>
  <c r="Y4472" i="1"/>
  <c r="Y4486" i="1"/>
  <c r="Y4498" i="1"/>
  <c r="H4510" i="1"/>
  <c r="U4510" i="1" s="1"/>
  <c r="W4510" i="1" s="1"/>
  <c r="X4514" i="1"/>
  <c r="Y4516" i="1"/>
  <c r="Y4527" i="1"/>
  <c r="H4531" i="1"/>
  <c r="U4531" i="1" s="1"/>
  <c r="W4531" i="1" s="1"/>
  <c r="H4536" i="1"/>
  <c r="U4536" i="1" s="1"/>
  <c r="W4536" i="1" s="1"/>
  <c r="X4538" i="1"/>
  <c r="H4550" i="1"/>
  <c r="U4550" i="1" s="1"/>
  <c r="W4550" i="1" s="1"/>
  <c r="X4564" i="1"/>
  <c r="Z4564" i="1" s="1"/>
  <c r="H4567" i="1"/>
  <c r="U4567" i="1" s="1"/>
  <c r="W4567" i="1" s="1"/>
  <c r="Y4571" i="1"/>
  <c r="Y4582" i="1"/>
  <c r="Y4587" i="1"/>
  <c r="Y4609" i="1"/>
  <c r="O4638" i="1"/>
  <c r="X4639" i="1"/>
  <c r="Y4644" i="1"/>
  <c r="H4646" i="1"/>
  <c r="U4646" i="1" s="1"/>
  <c r="W4646" i="1" s="1"/>
  <c r="Y4647" i="1"/>
  <c r="X4654" i="1"/>
  <c r="O4659" i="1"/>
  <c r="Y4668" i="1"/>
  <c r="O4675" i="1"/>
  <c r="X4677" i="1"/>
  <c r="H4681" i="1"/>
  <c r="U4681" i="1" s="1"/>
  <c r="W4681" i="1" s="1"/>
  <c r="H4683" i="1"/>
  <c r="U4683" i="1" s="1"/>
  <c r="W4683" i="1" s="1"/>
  <c r="X4696" i="1"/>
  <c r="Z4696" i="1" s="1"/>
  <c r="H4704" i="1"/>
  <c r="U4704" i="1" s="1"/>
  <c r="W4704" i="1" s="1"/>
  <c r="H4721" i="1"/>
  <c r="U4721" i="1" s="1"/>
  <c r="W4721" i="1" s="1"/>
  <c r="O4732" i="1"/>
  <c r="O4735" i="1"/>
  <c r="Y4759" i="1"/>
  <c r="Y4761" i="1"/>
  <c r="Y4782" i="1"/>
  <c r="Y4784" i="1"/>
  <c r="X4786" i="1"/>
  <c r="H4791" i="1"/>
  <c r="U4791" i="1" s="1"/>
  <c r="W4791" i="1" s="1"/>
  <c r="H4402" i="1"/>
  <c r="U4402" i="1" s="1"/>
  <c r="W4402" i="1" s="1"/>
  <c r="Y4433" i="1"/>
  <c r="Y4445" i="1"/>
  <c r="H4452" i="1"/>
  <c r="U4452" i="1" s="1"/>
  <c r="W4452" i="1" s="1"/>
  <c r="Y4454" i="1"/>
  <c r="O4554" i="1"/>
  <c r="O4560" i="1"/>
  <c r="O4607" i="1"/>
  <c r="O4613" i="1"/>
  <c r="H4640" i="1"/>
  <c r="U4640" i="1" s="1"/>
  <c r="W4640" i="1" s="1"/>
  <c r="O4643" i="1"/>
  <c r="X4647" i="1"/>
  <c r="O4667" i="1"/>
  <c r="O4679" i="1"/>
  <c r="H4695" i="1"/>
  <c r="U4695" i="1" s="1"/>
  <c r="W4695" i="1" s="1"/>
  <c r="O4708" i="1"/>
  <c r="H4710" i="1"/>
  <c r="U4710" i="1" s="1"/>
  <c r="W4710" i="1" s="1"/>
  <c r="O4729" i="1"/>
  <c r="O4828" i="1"/>
  <c r="X4828" i="1"/>
  <c r="H4828" i="1"/>
  <c r="U4828" i="1" s="1"/>
  <c r="W4828" i="1" s="1"/>
  <c r="X4839" i="1"/>
  <c r="H4839" i="1"/>
  <c r="U4839" i="1" s="1"/>
  <c r="W4839" i="1" s="1"/>
  <c r="O4385" i="1"/>
  <c r="Y4390" i="1"/>
  <c r="H4392" i="1"/>
  <c r="U4392" i="1" s="1"/>
  <c r="W4392" i="1" s="1"/>
  <c r="H4395" i="1"/>
  <c r="U4395" i="1" s="1"/>
  <c r="W4395" i="1" s="1"/>
  <c r="Y4402" i="1"/>
  <c r="Y4412" i="1"/>
  <c r="Y4418" i="1"/>
  <c r="Y4452" i="1"/>
  <c r="H4461" i="1"/>
  <c r="U4461" i="1" s="1"/>
  <c r="W4461" i="1" s="1"/>
  <c r="H4472" i="1"/>
  <c r="U4472" i="1" s="1"/>
  <c r="W4472" i="1" s="1"/>
  <c r="Y4484" i="1"/>
  <c r="Y4496" i="1"/>
  <c r="Y4508" i="1"/>
  <c r="Y4510" i="1"/>
  <c r="Y4523" i="1"/>
  <c r="H4527" i="1"/>
  <c r="U4527" i="1" s="1"/>
  <c r="W4527" i="1" s="1"/>
  <c r="H4532" i="1"/>
  <c r="U4532" i="1" s="1"/>
  <c r="W4532" i="1" s="1"/>
  <c r="X4534" i="1"/>
  <c r="Y4536" i="1"/>
  <c r="Y4550" i="1"/>
  <c r="X4556" i="1"/>
  <c r="Y4562" i="1"/>
  <c r="H4566" i="1"/>
  <c r="U4566" i="1" s="1"/>
  <c r="W4566" i="1" s="1"/>
  <c r="Y4578" i="1"/>
  <c r="Y4602" i="1"/>
  <c r="O4649" i="1"/>
  <c r="Y4656" i="1"/>
  <c r="O4664" i="1"/>
  <c r="X4676" i="1"/>
  <c r="H4678" i="1"/>
  <c r="U4678" i="1" s="1"/>
  <c r="W4678" i="1" s="1"/>
  <c r="X4698" i="1"/>
  <c r="Y4706" i="1"/>
  <c r="H4713" i="1"/>
  <c r="U4713" i="1" s="1"/>
  <c r="W4713" i="1" s="1"/>
  <c r="X4717" i="1"/>
  <c r="Y4719" i="1"/>
  <c r="Y4741" i="1"/>
  <c r="H4745" i="1"/>
  <c r="U4745" i="1" s="1"/>
  <c r="W4745" i="1" s="1"/>
  <c r="Z4745" i="1" s="1"/>
  <c r="X4753" i="1"/>
  <c r="H4761" i="1"/>
  <c r="U4761" i="1" s="1"/>
  <c r="W4761" i="1" s="1"/>
  <c r="Y4772" i="1"/>
  <c r="Y4778" i="1"/>
  <c r="Y4815" i="1"/>
  <c r="O4408" i="1"/>
  <c r="O4587" i="1"/>
  <c r="H4604" i="1"/>
  <c r="U4604" i="1" s="1"/>
  <c r="W4604" i="1" s="1"/>
  <c r="X4635" i="1"/>
  <c r="O4637" i="1"/>
  <c r="O4685" i="1"/>
  <c r="O4723" i="1"/>
  <c r="O4726" i="1"/>
  <c r="Y4482" i="1"/>
  <c r="Y4494" i="1"/>
  <c r="Y4506" i="1"/>
  <c r="Y4519" i="1"/>
  <c r="H4523" i="1"/>
  <c r="U4523" i="1" s="1"/>
  <c r="W4523" i="1" s="1"/>
  <c r="H4528" i="1"/>
  <c r="U4528" i="1" s="1"/>
  <c r="W4528" i="1" s="1"/>
  <c r="Y4532" i="1"/>
  <c r="Y4576" i="1"/>
  <c r="H4603" i="1"/>
  <c r="U4603" i="1" s="1"/>
  <c r="W4603" i="1" s="1"/>
  <c r="Y4638" i="1"/>
  <c r="X4641" i="1"/>
  <c r="Y4653" i="1"/>
  <c r="X4664" i="1"/>
  <c r="H4668" i="1"/>
  <c r="U4668" i="1" s="1"/>
  <c r="W4668" i="1" s="1"/>
  <c r="Z4668" i="1" s="1"/>
  <c r="O4672" i="1"/>
  <c r="Y4675" i="1"/>
  <c r="Y4682" i="1"/>
  <c r="O4687" i="1"/>
  <c r="O4689" i="1"/>
  <c r="Y4704" i="1"/>
  <c r="H4728" i="1"/>
  <c r="U4728" i="1" s="1"/>
  <c r="W4728" i="1" s="1"/>
  <c r="H4731" i="1"/>
  <c r="U4731" i="1" s="1"/>
  <c r="W4731" i="1" s="1"/>
  <c r="H4734" i="1"/>
  <c r="U4734" i="1" s="1"/>
  <c r="W4734" i="1" s="1"/>
  <c r="X4800" i="1"/>
  <c r="Y4824" i="1"/>
  <c r="X4833" i="1"/>
  <c r="H4833" i="1"/>
  <c r="U4833" i="1" s="1"/>
  <c r="W4833" i="1" s="1"/>
  <c r="X4844" i="1"/>
  <c r="H4844" i="1"/>
  <c r="U4844" i="1" s="1"/>
  <c r="W4844" i="1" s="1"/>
  <c r="X4391" i="1"/>
  <c r="O4393" i="1"/>
  <c r="Y4398" i="1"/>
  <c r="Y4425" i="1"/>
  <c r="X4436" i="1"/>
  <c r="Y4446" i="1"/>
  <c r="H4453" i="1"/>
  <c r="U4453" i="1" s="1"/>
  <c r="W4453" i="1" s="1"/>
  <c r="Y4455" i="1"/>
  <c r="Y4471" i="1"/>
  <c r="Y4473" i="1"/>
  <c r="Y4515" i="1"/>
  <c r="H4519" i="1"/>
  <c r="U4519" i="1" s="1"/>
  <c r="W4519" i="1" s="1"/>
  <c r="H4524" i="1"/>
  <c r="U4524" i="1" s="1"/>
  <c r="W4524" i="1" s="1"/>
  <c r="X4526" i="1"/>
  <c r="Z4526" i="1" s="1"/>
  <c r="Y4528" i="1"/>
  <c r="X4539" i="1"/>
  <c r="Y4553" i="1"/>
  <c r="X4554" i="1"/>
  <c r="Y4559" i="1"/>
  <c r="X4560" i="1"/>
  <c r="X4563" i="1"/>
  <c r="Y4588" i="1"/>
  <c r="O4636" i="1"/>
  <c r="Y4640" i="1"/>
  <c r="X4643" i="1"/>
  <c r="Z4643" i="1" s="1"/>
  <c r="Y4655" i="1"/>
  <c r="O4663" i="1"/>
  <c r="H4665" i="1"/>
  <c r="U4665" i="1" s="1"/>
  <c r="W4665" i="1" s="1"/>
  <c r="X4672" i="1"/>
  <c r="H4682" i="1"/>
  <c r="U4682" i="1" s="1"/>
  <c r="W4682" i="1" s="1"/>
  <c r="H4688" i="1"/>
  <c r="U4688" i="1" s="1"/>
  <c r="W4688" i="1" s="1"/>
  <c r="O4705" i="1"/>
  <c r="X4708" i="1"/>
  <c r="Z4708" i="1" s="1"/>
  <c r="Y4712" i="1"/>
  <c r="O4725" i="1"/>
  <c r="Y4753" i="1"/>
  <c r="Y4760" i="1"/>
  <c r="Y4768" i="1"/>
  <c r="Y4783" i="1"/>
  <c r="X4790" i="1"/>
  <c r="O4791" i="1"/>
  <c r="O4799" i="1"/>
  <c r="X4799" i="1"/>
  <c r="H4799" i="1"/>
  <c r="U4799" i="1" s="1"/>
  <c r="W4799" i="1" s="1"/>
  <c r="O4398" i="1"/>
  <c r="X4404" i="1"/>
  <c r="O4415" i="1"/>
  <c r="Y4417" i="1"/>
  <c r="H4557" i="1"/>
  <c r="U4557" i="1" s="1"/>
  <c r="W4557" i="1" s="1"/>
  <c r="O4654" i="1"/>
  <c r="X4663" i="1"/>
  <c r="Z4663" i="1" s="1"/>
  <c r="X4669" i="1"/>
  <c r="O4676" i="1"/>
  <c r="O4678" i="1"/>
  <c r="O4680" i="1"/>
  <c r="Y4692" i="1"/>
  <c r="O4736" i="1"/>
  <c r="O4745" i="1"/>
  <c r="Y4749" i="1"/>
  <c r="X4762" i="1"/>
  <c r="X4775" i="1"/>
  <c r="Y4779" i="1"/>
  <c r="Y4781" i="1"/>
  <c r="X4787" i="1"/>
  <c r="Y4795" i="1"/>
  <c r="Y4384" i="1"/>
  <c r="H4386" i="1"/>
  <c r="U4386" i="1" s="1"/>
  <c r="W4386" i="1" s="1"/>
  <c r="X4389" i="1"/>
  <c r="O4391" i="1"/>
  <c r="Y4396" i="1"/>
  <c r="H4401" i="1"/>
  <c r="U4401" i="1" s="1"/>
  <c r="W4401" i="1" s="1"/>
  <c r="O4411" i="1"/>
  <c r="Y4415" i="1"/>
  <c r="H4419" i="1"/>
  <c r="U4419" i="1" s="1"/>
  <c r="W4419" i="1" s="1"/>
  <c r="Y4421" i="1"/>
  <c r="X4425" i="1"/>
  <c r="X4434" i="1"/>
  <c r="Y4444" i="1"/>
  <c r="H4451" i="1"/>
  <c r="U4451" i="1" s="1"/>
  <c r="W4451" i="1" s="1"/>
  <c r="Y4462" i="1"/>
  <c r="Y4478" i="1"/>
  <c r="Y4490" i="1"/>
  <c r="Y4502" i="1"/>
  <c r="Y4509" i="1"/>
  <c r="Y4511" i="1"/>
  <c r="H4515" i="1"/>
  <c r="U4515" i="1" s="1"/>
  <c r="W4515" i="1" s="1"/>
  <c r="H4520" i="1"/>
  <c r="U4520" i="1" s="1"/>
  <c r="W4520" i="1" s="1"/>
  <c r="Z4520" i="1" s="1"/>
  <c r="X4522" i="1"/>
  <c r="Y4524" i="1"/>
  <c r="Y4535" i="1"/>
  <c r="Y4549" i="1"/>
  <c r="X4555" i="1"/>
  <c r="H4588" i="1"/>
  <c r="U4588" i="1" s="1"/>
  <c r="W4588" i="1" s="1"/>
  <c r="Y4590" i="1"/>
  <c r="Y4597" i="1"/>
  <c r="H4599" i="1"/>
  <c r="U4599" i="1" s="1"/>
  <c r="W4599" i="1" s="1"/>
  <c r="Y4645" i="1"/>
  <c r="O4647" i="1"/>
  <c r="H4667" i="1"/>
  <c r="U4667" i="1" s="1"/>
  <c r="W4667" i="1" s="1"/>
  <c r="O4671" i="1"/>
  <c r="H4673" i="1"/>
  <c r="U4673" i="1" s="1"/>
  <c r="W4673" i="1" s="1"/>
  <c r="O4733" i="1"/>
  <c r="X4741" i="1"/>
  <c r="Y4766" i="1"/>
  <c r="Y4773" i="1"/>
  <c r="O4565" i="1"/>
  <c r="O4569" i="1"/>
  <c r="O4631" i="1"/>
  <c r="O4684" i="1"/>
  <c r="O4686" i="1"/>
  <c r="H4774" i="1"/>
  <c r="U4774" i="1" s="1"/>
  <c r="W4774" i="1" s="1"/>
  <c r="O4821" i="1"/>
  <c r="X4821" i="1"/>
  <c r="H4821" i="1"/>
  <c r="U4821" i="1" s="1"/>
  <c r="W4821" i="1" s="1"/>
  <c r="X4823" i="1"/>
  <c r="H4823" i="1"/>
  <c r="U4823" i="1" s="1"/>
  <c r="W4823" i="1" s="1"/>
  <c r="H4384" i="1"/>
  <c r="U4384" i="1" s="1"/>
  <c r="W4384" i="1" s="1"/>
  <c r="Z4384" i="1" s="1"/>
  <c r="Y4413" i="1"/>
  <c r="X4432" i="1"/>
  <c r="Y4449" i="1"/>
  <c r="Y4460" i="1"/>
  <c r="Y4467" i="1"/>
  <c r="H4509" i="1"/>
  <c r="U4509" i="1" s="1"/>
  <c r="W4509" i="1" s="1"/>
  <c r="H4516" i="1"/>
  <c r="U4516" i="1" s="1"/>
  <c r="W4516" i="1" s="1"/>
  <c r="X4518" i="1"/>
  <c r="Y4520" i="1"/>
  <c r="H4535" i="1"/>
  <c r="U4535" i="1" s="1"/>
  <c r="W4535" i="1" s="1"/>
  <c r="O4553" i="1"/>
  <c r="O4559" i="1"/>
  <c r="Y4567" i="1"/>
  <c r="Y4586" i="1"/>
  <c r="Y4595" i="1"/>
  <c r="Y4642" i="1"/>
  <c r="H4651" i="1"/>
  <c r="U4651" i="1" s="1"/>
  <c r="W4651" i="1" s="1"/>
  <c r="Y4681" i="1"/>
  <c r="Y4683" i="1"/>
  <c r="X4694" i="1"/>
  <c r="H4706" i="1"/>
  <c r="U4706" i="1" s="1"/>
  <c r="W4706" i="1" s="1"/>
  <c r="X4712" i="1"/>
  <c r="H4719" i="1"/>
  <c r="U4719" i="1" s="1"/>
  <c r="W4719" i="1" s="1"/>
  <c r="O4724" i="1"/>
  <c r="O4727" i="1"/>
  <c r="O4730" i="1"/>
  <c r="O4742" i="1"/>
  <c r="Y4744" i="1"/>
  <c r="Y4748" i="1"/>
  <c r="X4792" i="1"/>
  <c r="O4837" i="1"/>
  <c r="Y4840" i="1"/>
  <c r="H4862" i="1"/>
  <c r="U4862" i="1" s="1"/>
  <c r="W4862" i="1" s="1"/>
  <c r="X4869" i="1"/>
  <c r="H4879" i="1"/>
  <c r="U4879" i="1" s="1"/>
  <c r="W4879" i="1" s="1"/>
  <c r="H4881" i="1"/>
  <c r="U4881" i="1" s="1"/>
  <c r="W4881" i="1" s="1"/>
  <c r="O4892" i="1"/>
  <c r="X4899" i="1"/>
  <c r="X4901" i="1"/>
  <c r="X4920" i="1"/>
  <c r="Y4922" i="1"/>
  <c r="Y4931" i="1"/>
  <c r="Y4949" i="1"/>
  <c r="O4959" i="1"/>
  <c r="O4971" i="1"/>
  <c r="X4981" i="1"/>
  <c r="O4983" i="1"/>
  <c r="Y4994" i="1"/>
  <c r="H5011" i="1"/>
  <c r="U5011" i="1" s="1"/>
  <c r="W5011" i="1" s="1"/>
  <c r="Y5015" i="1"/>
  <c r="Y5035" i="1"/>
  <c r="Y5039" i="1"/>
  <c r="Y5042" i="1"/>
  <c r="Y5102" i="1"/>
  <c r="H5106" i="1"/>
  <c r="U5106" i="1" s="1"/>
  <c r="W5106" i="1" s="1"/>
  <c r="Z5106" i="1" s="1"/>
  <c r="X5128" i="1"/>
  <c r="X5143" i="1"/>
  <c r="X4807" i="1"/>
  <c r="Z4807" i="1" s="1"/>
  <c r="X4809" i="1"/>
  <c r="X4815" i="1"/>
  <c r="X4817" i="1"/>
  <c r="O4819" i="1"/>
  <c r="X4820" i="1"/>
  <c r="O4834" i="1"/>
  <c r="Y4837" i="1"/>
  <c r="X4838" i="1"/>
  <c r="X4848" i="1"/>
  <c r="X4854" i="1"/>
  <c r="O4856" i="1"/>
  <c r="Y4862" i="1"/>
  <c r="H4867" i="1"/>
  <c r="U4867" i="1" s="1"/>
  <c r="W4867" i="1" s="1"/>
  <c r="H4870" i="1"/>
  <c r="U4870" i="1" s="1"/>
  <c r="W4870" i="1" s="1"/>
  <c r="X4871" i="1"/>
  <c r="O4901" i="1"/>
  <c r="H4905" i="1"/>
  <c r="U4905" i="1" s="1"/>
  <c r="W4905" i="1" s="1"/>
  <c r="O4909" i="1"/>
  <c r="O4915" i="1"/>
  <c r="X4918" i="1"/>
  <c r="Y4927" i="1"/>
  <c r="Y4929" i="1"/>
  <c r="Y4962" i="1"/>
  <c r="O4966" i="1"/>
  <c r="X4967" i="1"/>
  <c r="Y4988" i="1"/>
  <c r="O4990" i="1"/>
  <c r="H4993" i="1"/>
  <c r="U4993" i="1" s="1"/>
  <c r="W4993" i="1" s="1"/>
  <c r="Y5000" i="1"/>
  <c r="X5002" i="1"/>
  <c r="Z5002" i="1" s="1"/>
  <c r="Y5013" i="1"/>
  <c r="H5020" i="1"/>
  <c r="U5020" i="1" s="1"/>
  <c r="W5020" i="1" s="1"/>
  <c r="Z5020" i="1" s="1"/>
  <c r="Y5022" i="1"/>
  <c r="H5058" i="1"/>
  <c r="U5058" i="1" s="1"/>
  <c r="W5058" i="1" s="1"/>
  <c r="X5065" i="1"/>
  <c r="Y5071" i="1"/>
  <c r="X5073" i="1"/>
  <c r="X5094" i="1"/>
  <c r="X5098" i="1"/>
  <c r="Y5106" i="1"/>
  <c r="H5116" i="1"/>
  <c r="U5116" i="1" s="1"/>
  <c r="W5116" i="1" s="1"/>
  <c r="Y5118" i="1"/>
  <c r="Y4826" i="1"/>
  <c r="O4831" i="1"/>
  <c r="Y4834" i="1"/>
  <c r="X4842" i="1"/>
  <c r="X4850" i="1"/>
  <c r="X4852" i="1"/>
  <c r="Y4854" i="1"/>
  <c r="O4867" i="1"/>
  <c r="O4870" i="1"/>
  <c r="H4872" i="1"/>
  <c r="U4872" i="1" s="1"/>
  <c r="W4872" i="1" s="1"/>
  <c r="H4887" i="1"/>
  <c r="U4887" i="1" s="1"/>
  <c r="W4887" i="1" s="1"/>
  <c r="H4895" i="1"/>
  <c r="U4895" i="1" s="1"/>
  <c r="W4895" i="1" s="1"/>
  <c r="X4916" i="1"/>
  <c r="Y4947" i="1"/>
  <c r="H4954" i="1"/>
  <c r="U4954" i="1" s="1"/>
  <c r="W4954" i="1" s="1"/>
  <c r="O4961" i="1"/>
  <c r="H4968" i="1"/>
  <c r="U4968" i="1" s="1"/>
  <c r="W4968" i="1" s="1"/>
  <c r="O4973" i="1"/>
  <c r="H4982" i="1"/>
  <c r="U4982" i="1" s="1"/>
  <c r="W4982" i="1" s="1"/>
  <c r="H4986" i="1"/>
  <c r="U4986" i="1" s="1"/>
  <c r="W4986" i="1" s="1"/>
  <c r="H5001" i="1"/>
  <c r="U5001" i="1" s="1"/>
  <c r="W5001" i="1" s="1"/>
  <c r="X5007" i="1"/>
  <c r="H5018" i="1"/>
  <c r="U5018" i="1" s="1"/>
  <c r="W5018" i="1" s="1"/>
  <c r="H5052" i="1"/>
  <c r="U5052" i="1" s="1"/>
  <c r="W5052" i="1" s="1"/>
  <c r="H5066" i="1"/>
  <c r="U5066" i="1" s="1"/>
  <c r="W5066" i="1" s="1"/>
  <c r="H5083" i="1"/>
  <c r="U5083" i="1" s="1"/>
  <c r="W5083" i="1" s="1"/>
  <c r="H5088" i="1"/>
  <c r="U5088" i="1" s="1"/>
  <c r="W5088" i="1" s="1"/>
  <c r="O5092" i="1"/>
  <c r="H5110" i="1"/>
  <c r="U5110" i="1" s="1"/>
  <c r="W5110" i="1" s="1"/>
  <c r="X5132" i="1"/>
  <c r="O5132" i="1"/>
  <c r="X4805" i="1"/>
  <c r="O4809" i="1"/>
  <c r="O4811" i="1"/>
  <c r="O4813" i="1"/>
  <c r="O4815" i="1"/>
  <c r="O4817" i="1"/>
  <c r="O4824" i="1"/>
  <c r="O4826" i="1"/>
  <c r="Y4839" i="1"/>
  <c r="H4861" i="1"/>
  <c r="U4861" i="1" s="1"/>
  <c r="W4861" i="1" s="1"/>
  <c r="X4873" i="1"/>
  <c r="H4878" i="1"/>
  <c r="U4878" i="1" s="1"/>
  <c r="W4878" i="1" s="1"/>
  <c r="X4888" i="1"/>
  <c r="O4895" i="1"/>
  <c r="O4920" i="1"/>
  <c r="Y4945" i="1"/>
  <c r="Y4954" i="1"/>
  <c r="Y4956" i="1"/>
  <c r="H4958" i="1"/>
  <c r="U4958" i="1" s="1"/>
  <c r="W4958" i="1" s="1"/>
  <c r="O4963" i="1"/>
  <c r="O4977" i="1"/>
  <c r="X4990" i="1"/>
  <c r="O5039" i="1"/>
  <c r="H5043" i="1"/>
  <c r="U5043" i="1" s="1"/>
  <c r="W5043" i="1" s="1"/>
  <c r="H5060" i="1"/>
  <c r="U5060" i="1" s="1"/>
  <c r="W5060" i="1" s="1"/>
  <c r="X5067" i="1"/>
  <c r="H5085" i="1"/>
  <c r="U5085" i="1" s="1"/>
  <c r="W5085" i="1" s="1"/>
  <c r="H5091" i="1"/>
  <c r="U5091" i="1" s="1"/>
  <c r="W5091" i="1" s="1"/>
  <c r="X5093" i="1"/>
  <c r="H5115" i="1"/>
  <c r="U5115" i="1" s="1"/>
  <c r="W5115" i="1" s="1"/>
  <c r="H5122" i="1"/>
  <c r="U5122" i="1" s="1"/>
  <c r="W5122" i="1" s="1"/>
  <c r="O5123" i="1"/>
  <c r="O4918" i="1"/>
  <c r="H5029" i="1"/>
  <c r="U5029" i="1" s="1"/>
  <c r="W5029" i="1" s="1"/>
  <c r="X5069" i="1"/>
  <c r="X5089" i="1"/>
  <c r="X5095" i="1"/>
  <c r="Y5108" i="1"/>
  <c r="O5141" i="1"/>
  <c r="O5155" i="1"/>
  <c r="X4819" i="1"/>
  <c r="Z4819" i="1" s="1"/>
  <c r="X4834" i="1"/>
  <c r="O4842" i="1"/>
  <c r="O4848" i="1"/>
  <c r="O4854" i="1"/>
  <c r="X4862" i="1"/>
  <c r="X4879" i="1"/>
  <c r="O4887" i="1"/>
  <c r="Y4897" i="1"/>
  <c r="O4900" i="1"/>
  <c r="H4914" i="1"/>
  <c r="U4914" i="1" s="1"/>
  <c r="W4914" i="1" s="1"/>
  <c r="O4916" i="1"/>
  <c r="Y4961" i="1"/>
  <c r="O4965" i="1"/>
  <c r="H4975" i="1"/>
  <c r="U4975" i="1" s="1"/>
  <c r="W4975" i="1" s="1"/>
  <c r="X4983" i="1"/>
  <c r="O4985" i="1"/>
  <c r="O4987" i="1"/>
  <c r="X4989" i="1"/>
  <c r="Y5001" i="1"/>
  <c r="Y5023" i="1"/>
  <c r="H5027" i="1"/>
  <c r="U5027" i="1" s="1"/>
  <c r="W5027" i="1" s="1"/>
  <c r="X5053" i="1"/>
  <c r="X5074" i="1"/>
  <c r="X5099" i="1"/>
  <c r="O5107" i="1"/>
  <c r="X5113" i="1"/>
  <c r="X5117" i="1"/>
  <c r="Y5120" i="1"/>
  <c r="H5132" i="1"/>
  <c r="U5132" i="1" s="1"/>
  <c r="W5132" i="1" s="1"/>
  <c r="Y4830" i="1"/>
  <c r="X4831" i="1"/>
  <c r="O4841" i="1"/>
  <c r="Y4844" i="1"/>
  <c r="O4850" i="1"/>
  <c r="H4863" i="1"/>
  <c r="U4863" i="1" s="1"/>
  <c r="W4863" i="1" s="1"/>
  <c r="Y4870" i="1"/>
  <c r="H4882" i="1"/>
  <c r="U4882" i="1" s="1"/>
  <c r="W4882" i="1" s="1"/>
  <c r="O4891" i="1"/>
  <c r="O4893" i="1"/>
  <c r="H4906" i="1"/>
  <c r="U4906" i="1" s="1"/>
  <c r="W4906" i="1" s="1"/>
  <c r="X4910" i="1"/>
  <c r="O4914" i="1"/>
  <c r="X4917" i="1"/>
  <c r="Y4928" i="1"/>
  <c r="Y4948" i="1"/>
  <c r="O4960" i="1"/>
  <c r="X4961" i="1"/>
  <c r="O4972" i="1"/>
  <c r="Y4991" i="1"/>
  <c r="O4993" i="1"/>
  <c r="Y4999" i="1"/>
  <c r="Y5012" i="1"/>
  <c r="H5032" i="1"/>
  <c r="U5032" i="1" s="1"/>
  <c r="W5032" i="1" s="1"/>
  <c r="Y5034" i="1"/>
  <c r="X5040" i="1"/>
  <c r="Y5077" i="1"/>
  <c r="Y5088" i="1"/>
  <c r="O5097" i="1"/>
  <c r="X5103" i="1"/>
  <c r="X5109" i="1"/>
  <c r="H5112" i="1"/>
  <c r="U5112" i="1" s="1"/>
  <c r="W5112" i="1" s="1"/>
  <c r="O4796" i="1"/>
  <c r="O4838" i="1"/>
  <c r="Y4847" i="1"/>
  <c r="Y4855" i="1"/>
  <c r="X4864" i="1"/>
  <c r="Y4867" i="1"/>
  <c r="X4872" i="1"/>
  <c r="O4889" i="1"/>
  <c r="O4898" i="1"/>
  <c r="H4900" i="1"/>
  <c r="U4900" i="1" s="1"/>
  <c r="W4900" i="1" s="1"/>
  <c r="H4904" i="1"/>
  <c r="U4904" i="1" s="1"/>
  <c r="W4904" i="1" s="1"/>
  <c r="H4908" i="1"/>
  <c r="U4908" i="1" s="1"/>
  <c r="W4908" i="1" s="1"/>
  <c r="H4921" i="1"/>
  <c r="U4921" i="1" s="1"/>
  <c r="W4921" i="1" s="1"/>
  <c r="Z4921" i="1" s="1"/>
  <c r="H4941" i="1"/>
  <c r="U4941" i="1" s="1"/>
  <c r="W4941" i="1" s="1"/>
  <c r="Y4963" i="1"/>
  <c r="O4967" i="1"/>
  <c r="X4968" i="1"/>
  <c r="H4970" i="1"/>
  <c r="U4970" i="1" s="1"/>
  <c r="W4970" i="1" s="1"/>
  <c r="O4974" i="1"/>
  <c r="H4979" i="1"/>
  <c r="U4979" i="1" s="1"/>
  <c r="W4979" i="1" s="1"/>
  <c r="H4981" i="1"/>
  <c r="U4981" i="1" s="1"/>
  <c r="W4981" i="1" s="1"/>
  <c r="X4988" i="1"/>
  <c r="Y4997" i="1"/>
  <c r="Y5021" i="1"/>
  <c r="H5023" i="1"/>
  <c r="U5023" i="1" s="1"/>
  <c r="W5023" i="1" s="1"/>
  <c r="Y5032" i="1"/>
  <c r="Y5040" i="1"/>
  <c r="Y5070" i="1"/>
  <c r="X5083" i="1"/>
  <c r="O5087" i="1"/>
  <c r="X5092" i="1"/>
  <c r="X5097" i="1"/>
  <c r="O5101" i="1"/>
  <c r="X5126" i="1"/>
  <c r="Z5126" i="1" s="1"/>
  <c r="Y4796" i="1"/>
  <c r="O4803" i="1"/>
  <c r="O4823" i="1"/>
  <c r="O4835" i="1"/>
  <c r="Y4845" i="1"/>
  <c r="Y4851" i="1"/>
  <c r="O4860" i="1"/>
  <c r="O4861" i="1"/>
  <c r="H4865" i="1"/>
  <c r="U4865" i="1" s="1"/>
  <c r="W4865" i="1" s="1"/>
  <c r="H4868" i="1"/>
  <c r="U4868" i="1" s="1"/>
  <c r="W4868" i="1" s="1"/>
  <c r="Y4874" i="1"/>
  <c r="Y4876" i="1"/>
  <c r="Y4884" i="1"/>
  <c r="Y4886" i="1"/>
  <c r="H4894" i="1"/>
  <c r="U4894" i="1" s="1"/>
  <c r="W4894" i="1" s="1"/>
  <c r="Y4913" i="1"/>
  <c r="H4919" i="1"/>
  <c r="U4919" i="1" s="1"/>
  <c r="W4919" i="1" s="1"/>
  <c r="Y4921" i="1"/>
  <c r="Y4939" i="1"/>
  <c r="Y4946" i="1"/>
  <c r="X4953" i="1"/>
  <c r="X4955" i="1"/>
  <c r="O4957" i="1"/>
  <c r="Y4958" i="1"/>
  <c r="O4962" i="1"/>
  <c r="X4963" i="1"/>
  <c r="O4976" i="1"/>
  <c r="X4982" i="1"/>
  <c r="O4984" i="1"/>
  <c r="X4986" i="1"/>
  <c r="X4987" i="1"/>
  <c r="Z4987" i="1" s="1"/>
  <c r="Y4990" i="1"/>
  <c r="Y4995" i="1"/>
  <c r="H5000" i="1"/>
  <c r="U5000" i="1" s="1"/>
  <c r="W5000" i="1" s="1"/>
  <c r="X5017" i="1"/>
  <c r="Y5019" i="1"/>
  <c r="Y5030" i="1"/>
  <c r="O5054" i="1"/>
  <c r="Y5075" i="1"/>
  <c r="X5077" i="1"/>
  <c r="H5081" i="1"/>
  <c r="U5081" i="1" s="1"/>
  <c r="W5081" i="1" s="1"/>
  <c r="Z5081" i="1" s="1"/>
  <c r="O5082" i="1"/>
  <c r="X5088" i="1"/>
  <c r="O5094" i="1"/>
  <c r="X5101" i="1"/>
  <c r="O5105" i="1"/>
  <c r="H5111" i="1"/>
  <c r="U5111" i="1" s="1"/>
  <c r="W5111" i="1" s="1"/>
  <c r="O5118" i="1"/>
  <c r="X5121" i="1"/>
  <c r="O5127" i="1"/>
  <c r="H5133" i="1"/>
  <c r="U5133" i="1" s="1"/>
  <c r="W5133" i="1" s="1"/>
  <c r="H5142" i="1"/>
  <c r="U5142" i="1" s="1"/>
  <c r="W5142" i="1" s="1"/>
  <c r="X5142" i="1"/>
  <c r="O4808" i="1"/>
  <c r="O4810" i="1"/>
  <c r="O4812" i="1"/>
  <c r="O4814" i="1"/>
  <c r="O4816" i="1"/>
  <c r="O4818" i="1"/>
  <c r="O4822" i="1"/>
  <c r="O4825" i="1"/>
  <c r="O4832" i="1"/>
  <c r="H4847" i="1"/>
  <c r="U4847" i="1" s="1"/>
  <c r="W4847" i="1" s="1"/>
  <c r="O4866" i="1"/>
  <c r="O4869" i="1"/>
  <c r="O4876" i="1"/>
  <c r="Y4906" i="1"/>
  <c r="O4908" i="1"/>
  <c r="O4939" i="1"/>
  <c r="X4958" i="1"/>
  <c r="O4969" i="1"/>
  <c r="O5122" i="1"/>
  <c r="O5173" i="1"/>
  <c r="X5173" i="1"/>
  <c r="O4805" i="1"/>
  <c r="O4829" i="1"/>
  <c r="H4837" i="1"/>
  <c r="U4837" i="1" s="1"/>
  <c r="W4837" i="1" s="1"/>
  <c r="O4840" i="1"/>
  <c r="H4859" i="1"/>
  <c r="U4859" i="1" s="1"/>
  <c r="W4859" i="1" s="1"/>
  <c r="X4866" i="1"/>
  <c r="Y4880" i="1"/>
  <c r="Y4882" i="1"/>
  <c r="O4884" i="1"/>
  <c r="X4886" i="1"/>
  <c r="Z4886" i="1" s="1"/>
  <c r="H4890" i="1"/>
  <c r="U4890" i="1" s="1"/>
  <c r="W4890" i="1" s="1"/>
  <c r="O4894" i="1"/>
  <c r="Y4900" i="1"/>
  <c r="H4915" i="1"/>
  <c r="U4915" i="1" s="1"/>
  <c r="W4915" i="1" s="1"/>
  <c r="O4919" i="1"/>
  <c r="Y4933" i="1"/>
  <c r="H4959" i="1"/>
  <c r="U4959" i="1" s="1"/>
  <c r="W4959" i="1" s="1"/>
  <c r="Y4960" i="1"/>
  <c r="O4964" i="1"/>
  <c r="X4965" i="1"/>
  <c r="H4974" i="1"/>
  <c r="U4974" i="1" s="1"/>
  <c r="W4974" i="1" s="1"/>
  <c r="O4978" i="1"/>
  <c r="O4980" i="1"/>
  <c r="H4983" i="1"/>
  <c r="U4983" i="1" s="1"/>
  <c r="W4983" i="1" s="1"/>
  <c r="Y4989" i="1"/>
  <c r="H4996" i="1"/>
  <c r="U4996" i="1" s="1"/>
  <c r="W4996" i="1" s="1"/>
  <c r="Y5004" i="1"/>
  <c r="X5015" i="1"/>
  <c r="Y5024" i="1"/>
  <c r="Y5026" i="1"/>
  <c r="Y5037" i="1"/>
  <c r="X5039" i="1"/>
  <c r="X5042" i="1"/>
  <c r="Y5073" i="1"/>
  <c r="H5078" i="1"/>
  <c r="U5078" i="1" s="1"/>
  <c r="W5078" i="1" s="1"/>
  <c r="O5079" i="1"/>
  <c r="Y5098" i="1"/>
  <c r="O5100" i="1"/>
  <c r="H5102" i="1"/>
  <c r="U5102" i="1" s="1"/>
  <c r="W5102" i="1" s="1"/>
  <c r="X5115" i="1"/>
  <c r="H5128" i="1"/>
  <c r="U5128" i="1" s="1"/>
  <c r="W5128" i="1" s="1"/>
  <c r="O5129" i="1"/>
  <c r="H5154" i="1"/>
  <c r="U5154" i="1" s="1"/>
  <c r="W5154" i="1" s="1"/>
  <c r="X5183" i="1"/>
  <c r="H5183" i="1"/>
  <c r="U5183" i="1" s="1"/>
  <c r="W5183" i="1" s="1"/>
  <c r="O5164" i="1"/>
  <c r="O5167" i="1"/>
  <c r="O5179" i="1"/>
  <c r="X5205" i="1"/>
  <c r="O5207" i="1"/>
  <c r="H5223" i="1"/>
  <c r="U5223" i="1" s="1"/>
  <c r="W5223" i="1" s="1"/>
  <c r="X5264" i="1"/>
  <c r="H5273" i="1"/>
  <c r="U5273" i="1" s="1"/>
  <c r="W5273" i="1" s="1"/>
  <c r="H5280" i="1"/>
  <c r="U5280" i="1" s="1"/>
  <c r="W5280" i="1" s="1"/>
  <c r="H5287" i="1"/>
  <c r="U5287" i="1" s="1"/>
  <c r="W5287" i="1" s="1"/>
  <c r="H5307" i="1"/>
  <c r="U5307" i="1" s="1"/>
  <c r="W5307" i="1" s="1"/>
  <c r="H5331" i="1"/>
  <c r="U5331" i="1" s="1"/>
  <c r="W5331" i="1" s="1"/>
  <c r="O5337" i="1"/>
  <c r="H5359" i="1"/>
  <c r="U5359" i="1" s="1"/>
  <c r="W5359" i="1" s="1"/>
  <c r="Y5365" i="1"/>
  <c r="Y5371" i="1"/>
  <c r="O5379" i="1"/>
  <c r="H5384" i="1"/>
  <c r="U5384" i="1" s="1"/>
  <c r="W5384" i="1" s="1"/>
  <c r="Y5388" i="1"/>
  <c r="Y5391" i="1"/>
  <c r="H5394" i="1"/>
  <c r="U5394" i="1" s="1"/>
  <c r="W5394" i="1" s="1"/>
  <c r="Y5397" i="1"/>
  <c r="H5400" i="1"/>
  <c r="U5400" i="1" s="1"/>
  <c r="W5400" i="1" s="1"/>
  <c r="H5408" i="1"/>
  <c r="U5408" i="1" s="1"/>
  <c r="W5408" i="1" s="1"/>
  <c r="Y5411" i="1"/>
  <c r="X5415" i="1"/>
  <c r="O5423" i="1"/>
  <c r="Z5463" i="1"/>
  <c r="Z5479" i="1"/>
  <c r="O5275" i="1"/>
  <c r="O5389" i="1"/>
  <c r="O5395" i="1"/>
  <c r="O5401" i="1"/>
  <c r="O5421" i="1"/>
  <c r="O5426" i="1"/>
  <c r="H5429" i="1"/>
  <c r="U5429" i="1" s="1"/>
  <c r="W5429" i="1" s="1"/>
  <c r="Y5140" i="1"/>
  <c r="Y5147" i="1"/>
  <c r="Y5149" i="1"/>
  <c r="Y5151" i="1"/>
  <c r="H5156" i="1"/>
  <c r="U5156" i="1" s="1"/>
  <c r="W5156" i="1" s="1"/>
  <c r="H5164" i="1"/>
  <c r="U5164" i="1" s="1"/>
  <c r="W5164" i="1" s="1"/>
  <c r="H5167" i="1"/>
  <c r="U5167" i="1" s="1"/>
  <c r="W5167" i="1" s="1"/>
  <c r="X5177" i="1"/>
  <c r="Y5181" i="1"/>
  <c r="O5184" i="1"/>
  <c r="H5186" i="1"/>
  <c r="U5186" i="1" s="1"/>
  <c r="W5186" i="1" s="1"/>
  <c r="X5187" i="1"/>
  <c r="O5189" i="1"/>
  <c r="X5194" i="1"/>
  <c r="H5206" i="1"/>
  <c r="U5206" i="1" s="1"/>
  <c r="W5206" i="1" s="1"/>
  <c r="Y5221" i="1"/>
  <c r="Y5254" i="1"/>
  <c r="X5256" i="1"/>
  <c r="O5258" i="1"/>
  <c r="H5282" i="1"/>
  <c r="U5282" i="1" s="1"/>
  <c r="W5282" i="1" s="1"/>
  <c r="Z5282" i="1" s="1"/>
  <c r="O5307" i="1"/>
  <c r="H5314" i="1"/>
  <c r="U5314" i="1" s="1"/>
  <c r="W5314" i="1" s="1"/>
  <c r="Y5342" i="1"/>
  <c r="Y5145" i="1"/>
  <c r="X5153" i="1"/>
  <c r="H5169" i="1"/>
  <c r="U5169" i="1" s="1"/>
  <c r="W5169" i="1" s="1"/>
  <c r="X5171" i="1"/>
  <c r="O5187" i="1"/>
  <c r="H5190" i="1"/>
  <c r="U5190" i="1" s="1"/>
  <c r="W5190" i="1" s="1"/>
  <c r="O5194" i="1"/>
  <c r="O5200" i="1"/>
  <c r="Y5215" i="1"/>
  <c r="Y5227" i="1"/>
  <c r="X5230" i="1"/>
  <c r="H5251" i="1"/>
  <c r="U5251" i="1" s="1"/>
  <c r="W5251" i="1" s="1"/>
  <c r="Y5258" i="1"/>
  <c r="O5270" i="1"/>
  <c r="O5274" i="1"/>
  <c r="O5277" i="1"/>
  <c r="X5278" i="1"/>
  <c r="O5288" i="1"/>
  <c r="Y5295" i="1"/>
  <c r="Y5297" i="1"/>
  <c r="X5303" i="1"/>
  <c r="O5308" i="1"/>
  <c r="O5312" i="1"/>
  <c r="O5323" i="1"/>
  <c r="Y5340" i="1"/>
  <c r="H5343" i="1"/>
  <c r="U5343" i="1" s="1"/>
  <c r="W5343" i="1" s="1"/>
  <c r="H5345" i="1"/>
  <c r="U5345" i="1" s="1"/>
  <c r="W5345" i="1" s="1"/>
  <c r="Y5368" i="1"/>
  <c r="Y5374" i="1"/>
  <c r="Y5382" i="1"/>
  <c r="O5386" i="1"/>
  <c r="H5396" i="1"/>
  <c r="U5396" i="1" s="1"/>
  <c r="W5396" i="1" s="1"/>
  <c r="H5402" i="1"/>
  <c r="U5402" i="1" s="1"/>
  <c r="W5402" i="1" s="1"/>
  <c r="O5403" i="1"/>
  <c r="Y5405" i="1"/>
  <c r="H5413" i="1"/>
  <c r="U5413" i="1" s="1"/>
  <c r="W5413" i="1" s="1"/>
  <c r="O5414" i="1"/>
  <c r="O5432" i="1"/>
  <c r="Z5461" i="1"/>
  <c r="Z5466" i="1"/>
  <c r="Y5171" i="1"/>
  <c r="X5180" i="1"/>
  <c r="X5192" i="1"/>
  <c r="Y5196" i="1"/>
  <c r="Y5198" i="1"/>
  <c r="O5232" i="1"/>
  <c r="Y5249" i="1"/>
  <c r="H5253" i="1"/>
  <c r="U5253" i="1" s="1"/>
  <c r="W5253" i="1" s="1"/>
  <c r="H5276" i="1"/>
  <c r="U5276" i="1" s="1"/>
  <c r="W5276" i="1" s="1"/>
  <c r="H5279" i="1"/>
  <c r="U5279" i="1" s="1"/>
  <c r="W5279" i="1" s="1"/>
  <c r="H5290" i="1"/>
  <c r="U5290" i="1" s="1"/>
  <c r="W5290" i="1" s="1"/>
  <c r="Y5304" i="1"/>
  <c r="X5308" i="1"/>
  <c r="O5314" i="1"/>
  <c r="Y5329" i="1"/>
  <c r="H5333" i="1"/>
  <c r="U5333" i="1" s="1"/>
  <c r="W5333" i="1" s="1"/>
  <c r="Y5351" i="1"/>
  <c r="Y5359" i="1"/>
  <c r="H5362" i="1"/>
  <c r="U5362" i="1" s="1"/>
  <c r="W5362" i="1" s="1"/>
  <c r="H5376" i="1"/>
  <c r="U5376" i="1" s="1"/>
  <c r="W5376" i="1" s="1"/>
  <c r="Y5380" i="1"/>
  <c r="O5388" i="1"/>
  <c r="H5390" i="1"/>
  <c r="U5390" i="1" s="1"/>
  <c r="W5390" i="1" s="1"/>
  <c r="O5391" i="1"/>
  <c r="H5393" i="1"/>
  <c r="U5393" i="1" s="1"/>
  <c r="W5393" i="1" s="1"/>
  <c r="Y5396" i="1"/>
  <c r="O5397" i="1"/>
  <c r="H5399" i="1"/>
  <c r="U5399" i="1" s="1"/>
  <c r="W5399" i="1" s="1"/>
  <c r="Z5399" i="1" s="1"/>
  <c r="Y5402" i="1"/>
  <c r="H5407" i="1"/>
  <c r="U5407" i="1" s="1"/>
  <c r="W5407" i="1" s="1"/>
  <c r="H5410" i="1"/>
  <c r="U5410" i="1" s="1"/>
  <c r="W5410" i="1" s="1"/>
  <c r="O5411" i="1"/>
  <c r="Y5413" i="1"/>
  <c r="O5420" i="1"/>
  <c r="H5422" i="1"/>
  <c r="U5422" i="1" s="1"/>
  <c r="W5422" i="1" s="1"/>
  <c r="Z5422" i="1" s="1"/>
  <c r="O5425" i="1"/>
  <c r="X5430" i="1"/>
  <c r="X5433" i="1"/>
  <c r="X5436" i="1"/>
  <c r="Z5442" i="1"/>
  <c r="Z5480" i="1"/>
  <c r="H5161" i="1"/>
  <c r="U5161" i="1" s="1"/>
  <c r="W5161" i="1" s="1"/>
  <c r="Y5164" i="1"/>
  <c r="X5169" i="1"/>
  <c r="X5174" i="1"/>
  <c r="O5186" i="1"/>
  <c r="O5231" i="1"/>
  <c r="Y5234" i="1"/>
  <c r="Y5247" i="1"/>
  <c r="O5249" i="1"/>
  <c r="X5270" i="1"/>
  <c r="X5283" i="1"/>
  <c r="X5288" i="1"/>
  <c r="Z5288" i="1" s="1"/>
  <c r="X5323" i="1"/>
  <c r="Y5338" i="1"/>
  <c r="O5351" i="1"/>
  <c r="Y5353" i="1"/>
  <c r="Y5355" i="1"/>
  <c r="Y5357" i="1"/>
  <c r="O5384" i="1"/>
  <c r="X5391" i="1"/>
  <c r="O5394" i="1"/>
  <c r="X5397" i="1"/>
  <c r="O5400" i="1"/>
  <c r="O5408" i="1"/>
  <c r="O5428" i="1"/>
  <c r="O5223" i="1"/>
  <c r="X5247" i="1"/>
  <c r="O5273" i="1"/>
  <c r="X5274" i="1"/>
  <c r="O5287" i="1"/>
  <c r="O5293" i="1"/>
  <c r="O5299" i="1"/>
  <c r="H5327" i="1"/>
  <c r="U5327" i="1" s="1"/>
  <c r="W5327" i="1" s="1"/>
  <c r="H5334" i="1"/>
  <c r="U5334" i="1" s="1"/>
  <c r="W5334" i="1" s="1"/>
  <c r="O5353" i="1"/>
  <c r="X5411" i="1"/>
  <c r="O5416" i="1"/>
  <c r="O5419" i="1"/>
  <c r="X5420" i="1"/>
  <c r="O5180" i="1"/>
  <c r="O5182" i="1"/>
  <c r="O5190" i="1"/>
  <c r="X5208" i="1"/>
  <c r="Y5210" i="1"/>
  <c r="O5229" i="1"/>
  <c r="O5246" i="1"/>
  <c r="X5249" i="1"/>
  <c r="X5258" i="1"/>
  <c r="O5282" i="1"/>
  <c r="O5286" i="1"/>
  <c r="O5334" i="1"/>
  <c r="O5368" i="1"/>
  <c r="O5374" i="1"/>
  <c r="X5388" i="1"/>
  <c r="X5394" i="1"/>
  <c r="X5400" i="1"/>
  <c r="O5405" i="1"/>
  <c r="O5424" i="1"/>
  <c r="O5431" i="1"/>
  <c r="O5434" i="1"/>
  <c r="Z5497" i="1"/>
  <c r="X5152" i="1"/>
  <c r="Z5152" i="1" s="1"/>
  <c r="O5166" i="1"/>
  <c r="O5174" i="1"/>
  <c r="O5185" i="1"/>
  <c r="X5188" i="1"/>
  <c r="Y5203" i="1"/>
  <c r="O5206" i="1"/>
  <c r="Y5208" i="1"/>
  <c r="H5250" i="1"/>
  <c r="U5250" i="1" s="1"/>
  <c r="W5250" i="1" s="1"/>
  <c r="Y5253" i="1"/>
  <c r="X5255" i="1"/>
  <c r="Y5271" i="1"/>
  <c r="Y5277" i="1"/>
  <c r="Y5284" i="1"/>
  <c r="H5294" i="1"/>
  <c r="U5294" i="1" s="1"/>
  <c r="W5294" i="1" s="1"/>
  <c r="H5300" i="1"/>
  <c r="U5300" i="1" s="1"/>
  <c r="W5300" i="1" s="1"/>
  <c r="O5303" i="1"/>
  <c r="O5306" i="1"/>
  <c r="Y5307" i="1"/>
  <c r="Y5314" i="1"/>
  <c r="Y5324" i="1"/>
  <c r="H5348" i="1"/>
  <c r="U5348" i="1" s="1"/>
  <c r="W5348" i="1" s="1"/>
  <c r="Y5383" i="1"/>
  <c r="Y5385" i="1"/>
  <c r="O5387" i="1"/>
  <c r="H5389" i="1"/>
  <c r="U5389" i="1" s="1"/>
  <c r="W5389" i="1" s="1"/>
  <c r="H5395" i="1"/>
  <c r="U5395" i="1" s="1"/>
  <c r="W5395" i="1" s="1"/>
  <c r="O5396" i="1"/>
  <c r="H5401" i="1"/>
  <c r="U5401" i="1" s="1"/>
  <c r="W5401" i="1" s="1"/>
  <c r="O5402" i="1"/>
  <c r="X5405" i="1"/>
  <c r="X5408" i="1"/>
  <c r="Y5412" i="1"/>
  <c r="O5413" i="1"/>
  <c r="X5416" i="1"/>
  <c r="H5421" i="1"/>
  <c r="U5421" i="1" s="1"/>
  <c r="W5421" i="1" s="1"/>
  <c r="X5429" i="1"/>
  <c r="X5435" i="1"/>
  <c r="Z5448" i="1"/>
  <c r="Z5478" i="1"/>
  <c r="Z5532" i="1"/>
  <c r="Y5146" i="1"/>
  <c r="X5154" i="1"/>
  <c r="H5165" i="1"/>
  <c r="U5165" i="1" s="1"/>
  <c r="W5165" i="1" s="1"/>
  <c r="H5168" i="1"/>
  <c r="U5168" i="1" s="1"/>
  <c r="W5168" i="1" s="1"/>
  <c r="Z5168" i="1" s="1"/>
  <c r="Y5172" i="1"/>
  <c r="Y5182" i="1"/>
  <c r="Y5191" i="1"/>
  <c r="X5193" i="1"/>
  <c r="Y5199" i="1"/>
  <c r="X5246" i="1"/>
  <c r="X5253" i="1"/>
  <c r="O5272" i="1"/>
  <c r="Y5281" i="1"/>
  <c r="O5289" i="1"/>
  <c r="Y5294" i="1"/>
  <c r="Y5298" i="1"/>
  <c r="Y5300" i="1"/>
  <c r="X5313" i="1"/>
  <c r="H5315" i="1"/>
  <c r="U5315" i="1" s="1"/>
  <c r="W5315" i="1" s="1"/>
  <c r="Y5317" i="1"/>
  <c r="O5320" i="1"/>
  <c r="Y5326" i="1"/>
  <c r="Y5341" i="1"/>
  <c r="H5344" i="1"/>
  <c r="U5344" i="1" s="1"/>
  <c r="W5344" i="1" s="1"/>
  <c r="H5346" i="1"/>
  <c r="U5346" i="1" s="1"/>
  <c r="W5346" i="1" s="1"/>
  <c r="H5369" i="1"/>
  <c r="U5369" i="1" s="1"/>
  <c r="W5369" i="1" s="1"/>
  <c r="H5375" i="1"/>
  <c r="U5375" i="1" s="1"/>
  <c r="W5375" i="1" s="1"/>
  <c r="O5383" i="1"/>
  <c r="O5385" i="1"/>
  <c r="Y5389" i="1"/>
  <c r="O5390" i="1"/>
  <c r="O5393" i="1"/>
  <c r="Y5395" i="1"/>
  <c r="X5396" i="1"/>
  <c r="O5399" i="1"/>
  <c r="Y5401" i="1"/>
  <c r="X5402" i="1"/>
  <c r="H5406" i="1"/>
  <c r="U5406" i="1" s="1"/>
  <c r="W5406" i="1" s="1"/>
  <c r="O5407" i="1"/>
  <c r="H5409" i="1"/>
  <c r="U5409" i="1" s="1"/>
  <c r="W5409" i="1" s="1"/>
  <c r="O5410" i="1"/>
  <c r="X5413" i="1"/>
  <c r="H5417" i="1"/>
  <c r="U5417" i="1" s="1"/>
  <c r="W5417" i="1" s="1"/>
  <c r="X5419" i="1"/>
  <c r="Y5421" i="1"/>
  <c r="O5427" i="1"/>
  <c r="Z5454" i="1"/>
  <c r="Z5473" i="1"/>
  <c r="Z5503" i="1"/>
  <c r="Z5511" i="1"/>
  <c r="Z5514" i="1"/>
  <c r="Y5144" i="1"/>
  <c r="Y5158" i="1"/>
  <c r="Y5185" i="1"/>
  <c r="O5193" i="1"/>
  <c r="Y5226" i="1"/>
  <c r="H5232" i="1"/>
  <c r="U5232" i="1" s="1"/>
  <c r="W5232" i="1" s="1"/>
  <c r="Y5235" i="1"/>
  <c r="Y5259" i="1"/>
  <c r="O5302" i="1"/>
  <c r="Y5339" i="1"/>
  <c r="Y5350" i="1"/>
  <c r="Y5352" i="1"/>
  <c r="Y5360" i="1"/>
  <c r="H5363" i="1"/>
  <c r="U5363" i="1" s="1"/>
  <c r="W5363" i="1" s="1"/>
  <c r="Y5367" i="1"/>
  <c r="Y5369" i="1"/>
  <c r="Y5373" i="1"/>
  <c r="Y5375" i="1"/>
  <c r="X5376" i="1"/>
  <c r="Y5381" i="1"/>
  <c r="X5390" i="1"/>
  <c r="H5403" i="1"/>
  <c r="U5403" i="1" s="1"/>
  <c r="W5403" i="1" s="1"/>
  <c r="Y5406" i="1"/>
  <c r="Y5409" i="1"/>
  <c r="X5410" i="1"/>
  <c r="H5414" i="1"/>
  <c r="U5414" i="1" s="1"/>
  <c r="W5414" i="1" s="1"/>
  <c r="O5415" i="1"/>
  <c r="O5418" i="1"/>
  <c r="H5430" i="1"/>
  <c r="U5430" i="1" s="1"/>
  <c r="W5430" i="1" s="1"/>
  <c r="H5433" i="1"/>
  <c r="U5433" i="1" s="1"/>
  <c r="W5433" i="1" s="1"/>
  <c r="H5436" i="1"/>
  <c r="U5436" i="1" s="1"/>
  <c r="W5436" i="1" s="1"/>
  <c r="Z5446" i="1"/>
  <c r="Z5449" i="1"/>
  <c r="Z5476" i="1"/>
  <c r="Z5492" i="1"/>
  <c r="Z5500" i="1"/>
  <c r="Z5533" i="1"/>
  <c r="Z3130" i="1"/>
  <c r="Z3243" i="1"/>
  <c r="Z3198" i="1"/>
  <c r="H3084" i="1"/>
  <c r="O3090" i="1"/>
  <c r="O3091" i="1"/>
  <c r="X3094" i="1"/>
  <c r="H3098" i="1"/>
  <c r="O3106" i="1"/>
  <c r="H3112" i="1"/>
  <c r="O3121" i="1"/>
  <c r="H3128" i="1"/>
  <c r="O3134" i="1"/>
  <c r="H3140" i="1"/>
  <c r="U3140" i="1" s="1"/>
  <c r="W3140" i="1" s="1"/>
  <c r="Z3140" i="1" s="1"/>
  <c r="H3141" i="1"/>
  <c r="O3147" i="1"/>
  <c r="H3154" i="1"/>
  <c r="O3160" i="1"/>
  <c r="H3167" i="1"/>
  <c r="U3167" i="1" s="1"/>
  <c r="W3167" i="1" s="1"/>
  <c r="H3168" i="1"/>
  <c r="U3168" i="1" s="1"/>
  <c r="W3168" i="1" s="1"/>
  <c r="Z3168" i="1" s="1"/>
  <c r="H3169" i="1"/>
  <c r="U3169" i="1" s="1"/>
  <c r="W3169" i="1" s="1"/>
  <c r="H3170" i="1"/>
  <c r="U3170" i="1" s="1"/>
  <c r="W3170" i="1" s="1"/>
  <c r="H3171" i="1"/>
  <c r="U3171" i="1" s="1"/>
  <c r="W3171" i="1" s="1"/>
  <c r="H3172" i="1"/>
  <c r="U3172" i="1" s="1"/>
  <c r="W3172" i="1" s="1"/>
  <c r="H3173" i="1"/>
  <c r="U3173" i="1" s="1"/>
  <c r="W3173" i="1" s="1"/>
  <c r="H3174" i="1"/>
  <c r="U3174" i="1" s="1"/>
  <c r="W3174" i="1" s="1"/>
  <c r="H3175" i="1"/>
  <c r="U3175" i="1" s="1"/>
  <c r="W3175" i="1" s="1"/>
  <c r="H3176" i="1"/>
  <c r="U3176" i="1" s="1"/>
  <c r="W3176" i="1" s="1"/>
  <c r="Z3176" i="1" s="1"/>
  <c r="H3177" i="1"/>
  <c r="U3177" i="1" s="1"/>
  <c r="W3177" i="1" s="1"/>
  <c r="H3178" i="1"/>
  <c r="U3178" i="1" s="1"/>
  <c r="W3178" i="1" s="1"/>
  <c r="H3179" i="1"/>
  <c r="U3179" i="1" s="1"/>
  <c r="W3179" i="1" s="1"/>
  <c r="H3180" i="1"/>
  <c r="U3180" i="1" s="1"/>
  <c r="W3180" i="1" s="1"/>
  <c r="H3181" i="1"/>
  <c r="U3181" i="1" s="1"/>
  <c r="W3181" i="1" s="1"/>
  <c r="H3182" i="1"/>
  <c r="U3182" i="1" s="1"/>
  <c r="W3182" i="1" s="1"/>
  <c r="H3183" i="1"/>
  <c r="U3183" i="1" s="1"/>
  <c r="W3183" i="1" s="1"/>
  <c r="H3184" i="1"/>
  <c r="H3195" i="1"/>
  <c r="H3215" i="1"/>
  <c r="H3233" i="1"/>
  <c r="U3233" i="1" s="1"/>
  <c r="W3233" i="1" s="1"/>
  <c r="H3234" i="1"/>
  <c r="H3247" i="1"/>
  <c r="Y3265" i="1"/>
  <c r="O3268" i="1"/>
  <c r="Y3274" i="1"/>
  <c r="H3281" i="1"/>
  <c r="U3281" i="1" s="1"/>
  <c r="W3281" i="1" s="1"/>
  <c r="X3281" i="1"/>
  <c r="H3293" i="1"/>
  <c r="U3293" i="1" s="1"/>
  <c r="W3293" i="1" s="1"/>
  <c r="X3293" i="1"/>
  <c r="Z3327" i="1"/>
  <c r="Y3333" i="1"/>
  <c r="Z3347" i="1"/>
  <c r="Y3353" i="1"/>
  <c r="X3374" i="1"/>
  <c r="Z3374" i="1" s="1"/>
  <c r="O3374" i="1"/>
  <c r="Y3393" i="1"/>
  <c r="H3401" i="1"/>
  <c r="X3401" i="1"/>
  <c r="Z3401" i="1" s="1"/>
  <c r="O3401" i="1"/>
  <c r="H3488" i="1"/>
  <c r="H3279" i="1"/>
  <c r="U3279" i="1" s="1"/>
  <c r="W3279" i="1" s="1"/>
  <c r="X3279" i="1"/>
  <c r="H3286" i="1"/>
  <c r="U3286" i="1" s="1"/>
  <c r="W3286" i="1" s="1"/>
  <c r="X3286" i="1"/>
  <c r="O3081" i="1"/>
  <c r="O3089" i="1"/>
  <c r="H3097" i="1"/>
  <c r="O3105" i="1"/>
  <c r="H3111" i="1"/>
  <c r="O3117" i="1"/>
  <c r="H3127" i="1"/>
  <c r="O3133" i="1"/>
  <c r="O3146" i="1"/>
  <c r="O3159" i="1"/>
  <c r="H3259" i="1"/>
  <c r="X3260" i="1"/>
  <c r="Z3260" i="1" s="1"/>
  <c r="O3260" i="1"/>
  <c r="Y3268" i="1"/>
  <c r="H3271" i="1"/>
  <c r="O3271" i="1"/>
  <c r="H3288" i="1"/>
  <c r="U3288" i="1" s="1"/>
  <c r="W3288" i="1" s="1"/>
  <c r="X3288" i="1"/>
  <c r="H3302" i="1"/>
  <c r="X3302" i="1"/>
  <c r="Z3302" i="1" s="1"/>
  <c r="O3302" i="1"/>
  <c r="X3378" i="1"/>
  <c r="Z3378" i="1" s="1"/>
  <c r="H3403" i="1"/>
  <c r="H3527" i="1"/>
  <c r="U3527" i="1" s="1"/>
  <c r="W3527" i="1" s="1"/>
  <c r="X3527" i="1"/>
  <c r="O3527" i="1"/>
  <c r="X3455" i="1"/>
  <c r="Z3455" i="1" s="1"/>
  <c r="O3455" i="1"/>
  <c r="H3486" i="1"/>
  <c r="X3486" i="1"/>
  <c r="Z3486" i="1" s="1"/>
  <c r="O3486" i="1"/>
  <c r="O3088" i="1"/>
  <c r="Y3092" i="1"/>
  <c r="H3096" i="1"/>
  <c r="H3110" i="1"/>
  <c r="H3125" i="1"/>
  <c r="U3125" i="1" s="1"/>
  <c r="W3125" i="1" s="1"/>
  <c r="H3126" i="1"/>
  <c r="O3132" i="1"/>
  <c r="X3134" i="1"/>
  <c r="Z3134" i="1" s="1"/>
  <c r="H3138" i="1"/>
  <c r="X3147" i="1"/>
  <c r="Z3147" i="1" s="1"/>
  <c r="H3151" i="1"/>
  <c r="U3151" i="1" s="1"/>
  <c r="W3151" i="1" s="1"/>
  <c r="H3152" i="1"/>
  <c r="O3158" i="1"/>
  <c r="X3160" i="1"/>
  <c r="Z3160" i="1" s="1"/>
  <c r="Y3161" i="1"/>
  <c r="H3164" i="1"/>
  <c r="H3193" i="1"/>
  <c r="O3201" i="1"/>
  <c r="X3204" i="1"/>
  <c r="Z3204" i="1" s="1"/>
  <c r="Y3205" i="1"/>
  <c r="H3208" i="1"/>
  <c r="U3208" i="1" s="1"/>
  <c r="W3208" i="1" s="1"/>
  <c r="H3209" i="1"/>
  <c r="U3209" i="1" s="1"/>
  <c r="W3209" i="1" s="1"/>
  <c r="H3210" i="1"/>
  <c r="U3210" i="1" s="1"/>
  <c r="W3210" i="1" s="1"/>
  <c r="H3211" i="1"/>
  <c r="U3211" i="1" s="1"/>
  <c r="W3211" i="1" s="1"/>
  <c r="H3212" i="1"/>
  <c r="O3220" i="1"/>
  <c r="X3222" i="1"/>
  <c r="Z3222" i="1" s="1"/>
  <c r="Y3223" i="1"/>
  <c r="H3227" i="1"/>
  <c r="U3227" i="1" s="1"/>
  <c r="W3227" i="1" s="1"/>
  <c r="H3228" i="1"/>
  <c r="U3228" i="1" s="1"/>
  <c r="W3228" i="1" s="1"/>
  <c r="H3229" i="1"/>
  <c r="U3229" i="1" s="1"/>
  <c r="W3229" i="1" s="1"/>
  <c r="H3230" i="1"/>
  <c r="U3230" i="1" s="1"/>
  <c r="W3230" i="1" s="1"/>
  <c r="Z3230" i="1" s="1"/>
  <c r="H3231" i="1"/>
  <c r="O3239" i="1"/>
  <c r="X3241" i="1"/>
  <c r="Z3241" i="1" s="1"/>
  <c r="Y3242" i="1"/>
  <c r="H3245" i="1"/>
  <c r="X3254" i="1"/>
  <c r="Z3254" i="1" s="1"/>
  <c r="Y3255" i="1"/>
  <c r="H3258" i="1"/>
  <c r="Y3260" i="1"/>
  <c r="H3262" i="1"/>
  <c r="Y3276" i="1"/>
  <c r="H3283" i="1"/>
  <c r="U3283" i="1" s="1"/>
  <c r="W3283" i="1" s="1"/>
  <c r="X3283" i="1"/>
  <c r="O3295" i="1"/>
  <c r="H3333" i="1"/>
  <c r="X3333" i="1"/>
  <c r="Z3333" i="1" s="1"/>
  <c r="X3361" i="1"/>
  <c r="Z3361" i="1" s="1"/>
  <c r="O3361" i="1"/>
  <c r="Y3378" i="1"/>
  <c r="H3458" i="1"/>
  <c r="X3458" i="1"/>
  <c r="Z3458" i="1" s="1"/>
  <c r="O3458" i="1"/>
  <c r="Y3490" i="1"/>
  <c r="O3525" i="1"/>
  <c r="X3329" i="1"/>
  <c r="Z3329" i="1" s="1"/>
  <c r="O3329" i="1"/>
  <c r="X3387" i="1"/>
  <c r="Z3387" i="1" s="1"/>
  <c r="O3387" i="1"/>
  <c r="X3081" i="1"/>
  <c r="Z3081" i="1" s="1"/>
  <c r="H3083" i="1"/>
  <c r="O3087" i="1"/>
  <c r="H3094" i="1"/>
  <c r="U3094" i="1" s="1"/>
  <c r="W3094" i="1" s="1"/>
  <c r="H3095" i="1"/>
  <c r="O3102" i="1"/>
  <c r="O3103" i="1"/>
  <c r="H3109" i="1"/>
  <c r="O3115" i="1"/>
  <c r="X3118" i="1"/>
  <c r="X3119" i="1"/>
  <c r="X3120" i="1"/>
  <c r="H3124" i="1"/>
  <c r="O3131" i="1"/>
  <c r="H3137" i="1"/>
  <c r="O3144" i="1"/>
  <c r="H3150" i="1"/>
  <c r="O3157" i="1"/>
  <c r="H3163" i="1"/>
  <c r="O3199" i="1"/>
  <c r="O3200" i="1"/>
  <c r="X3203" i="1"/>
  <c r="H3207" i="1"/>
  <c r="O3219" i="1"/>
  <c r="H3226" i="1"/>
  <c r="O3238" i="1"/>
  <c r="H3244" i="1"/>
  <c r="O3250" i="1"/>
  <c r="O3251" i="1"/>
  <c r="H3257" i="1"/>
  <c r="H3278" i="1"/>
  <c r="U3278" i="1" s="1"/>
  <c r="W3278" i="1" s="1"/>
  <c r="X3278" i="1"/>
  <c r="O3279" i="1"/>
  <c r="H3290" i="1"/>
  <c r="U3290" i="1" s="1"/>
  <c r="W3290" i="1" s="1"/>
  <c r="X3290" i="1"/>
  <c r="O3306" i="1"/>
  <c r="X3328" i="1"/>
  <c r="O3328" i="1"/>
  <c r="X3348" i="1"/>
  <c r="Z3348" i="1" s="1"/>
  <c r="O3348" i="1"/>
  <c r="X3386" i="1"/>
  <c r="O3386" i="1"/>
  <c r="H3473" i="1"/>
  <c r="U3473" i="1" s="1"/>
  <c r="W3473" i="1" s="1"/>
  <c r="X3473" i="1"/>
  <c r="O3473" i="1"/>
  <c r="H3501" i="1"/>
  <c r="X3501" i="1"/>
  <c r="Z3501" i="1" s="1"/>
  <c r="O3501" i="1"/>
  <c r="X3579" i="1"/>
  <c r="O3579" i="1"/>
  <c r="H3633" i="1"/>
  <c r="U3633" i="1" s="1"/>
  <c r="W3633" i="1" s="1"/>
  <c r="X3633" i="1"/>
  <c r="O3633" i="1"/>
  <c r="O3647" i="1"/>
  <c r="O3659" i="1"/>
  <c r="O3671" i="1"/>
  <c r="O3683" i="1"/>
  <c r="O3086" i="1"/>
  <c r="O3100" i="1"/>
  <c r="O3101" i="1"/>
  <c r="O3114" i="1"/>
  <c r="O3130" i="1"/>
  <c r="O3143" i="1"/>
  <c r="O3156" i="1"/>
  <c r="O3197" i="1"/>
  <c r="O3198" i="1"/>
  <c r="O3218" i="1"/>
  <c r="O3237" i="1"/>
  <c r="O3249" i="1"/>
  <c r="H3264" i="1"/>
  <c r="X3264" i="1"/>
  <c r="Z3264" i="1" s="1"/>
  <c r="H3285" i="1"/>
  <c r="U3285" i="1" s="1"/>
  <c r="W3285" i="1" s="1"/>
  <c r="X3285" i="1"/>
  <c r="O3286" i="1"/>
  <c r="H3330" i="1"/>
  <c r="X3330" i="1"/>
  <c r="Z3330" i="1" s="1"/>
  <c r="O3330" i="1"/>
  <c r="H3388" i="1"/>
  <c r="U3388" i="1" s="1"/>
  <c r="W3388" i="1" s="1"/>
  <c r="X3388" i="1"/>
  <c r="O3388" i="1"/>
  <c r="H3456" i="1"/>
  <c r="U3456" i="1" s="1"/>
  <c r="W3456" i="1" s="1"/>
  <c r="X3456" i="1"/>
  <c r="O3456" i="1"/>
  <c r="H3638" i="1"/>
  <c r="U3638" i="1" s="1"/>
  <c r="W3638" i="1" s="1"/>
  <c r="X3638" i="1"/>
  <c r="O3638" i="1"/>
  <c r="X3087" i="1"/>
  <c r="Z3087" i="1" s="1"/>
  <c r="O3099" i="1"/>
  <c r="X3103" i="1"/>
  <c r="Z3103" i="1" s="1"/>
  <c r="O3113" i="1"/>
  <c r="X3115" i="1"/>
  <c r="Z3115" i="1" s="1"/>
  <c r="O3129" i="1"/>
  <c r="X3131" i="1"/>
  <c r="Z3131" i="1" s="1"/>
  <c r="O3142" i="1"/>
  <c r="X3144" i="1"/>
  <c r="Z3144" i="1" s="1"/>
  <c r="O3155" i="1"/>
  <c r="X3157" i="1"/>
  <c r="Z3157" i="1" s="1"/>
  <c r="X3200" i="1"/>
  <c r="Z3200" i="1" s="1"/>
  <c r="X3219" i="1"/>
  <c r="Z3219" i="1" s="1"/>
  <c r="X3238" i="1"/>
  <c r="Z3238" i="1" s="1"/>
  <c r="X3251" i="1"/>
  <c r="Z3251" i="1" s="1"/>
  <c r="H3280" i="1"/>
  <c r="U3280" i="1" s="1"/>
  <c r="W3280" i="1" s="1"/>
  <c r="X3280" i="1"/>
  <c r="H3292" i="1"/>
  <c r="U3292" i="1" s="1"/>
  <c r="W3292" i="1" s="1"/>
  <c r="X3292" i="1"/>
  <c r="X3485" i="1"/>
  <c r="Z3485" i="1" s="1"/>
  <c r="O3485" i="1"/>
  <c r="X3511" i="1"/>
  <c r="Z3511" i="1" s="1"/>
  <c r="O3511" i="1"/>
  <c r="X3515" i="1"/>
  <c r="O3515" i="1"/>
  <c r="H3532" i="1"/>
  <c r="U3532" i="1" s="1"/>
  <c r="W3532" i="1" s="1"/>
  <c r="X3532" i="1"/>
  <c r="O3532" i="1"/>
  <c r="X3620" i="1"/>
  <c r="O3620" i="1"/>
  <c r="H3620" i="1"/>
  <c r="U3620" i="1" s="1"/>
  <c r="W3620" i="1" s="1"/>
  <c r="X3627" i="1"/>
  <c r="O3627" i="1"/>
  <c r="H3512" i="1"/>
  <c r="U3512" i="1" s="1"/>
  <c r="W3512" i="1" s="1"/>
  <c r="X3512" i="1"/>
  <c r="O3512" i="1"/>
  <c r="X3592" i="1"/>
  <c r="Z3592" i="1" s="1"/>
  <c r="O3592" i="1"/>
  <c r="H3592" i="1"/>
  <c r="O3084" i="1"/>
  <c r="X3102" i="1"/>
  <c r="O3140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95" i="1"/>
  <c r="X3199" i="1"/>
  <c r="O3215" i="1"/>
  <c r="O3233" i="1"/>
  <c r="O3234" i="1"/>
  <c r="O3247" i="1"/>
  <c r="X3250" i="1"/>
  <c r="X3270" i="1"/>
  <c r="Z3270" i="1" s="1"/>
  <c r="O3270" i="1"/>
  <c r="H3287" i="1"/>
  <c r="U3287" i="1" s="1"/>
  <c r="W3287" i="1" s="1"/>
  <c r="X3287" i="1"/>
  <c r="O3288" i="1"/>
  <c r="O3303" i="1"/>
  <c r="O3304" i="1"/>
  <c r="O3335" i="1"/>
  <c r="H3375" i="1"/>
  <c r="X3375" i="1"/>
  <c r="Z3375" i="1" s="1"/>
  <c r="O3375" i="1"/>
  <c r="X3400" i="1"/>
  <c r="Z3400" i="1" s="1"/>
  <c r="O3400" i="1"/>
  <c r="X3489" i="1"/>
  <c r="Z3489" i="1" s="1"/>
  <c r="O3530" i="1"/>
  <c r="H3291" i="1"/>
  <c r="U3291" i="1" s="1"/>
  <c r="W3291" i="1" s="1"/>
  <c r="X3291" i="1"/>
  <c r="O3083" i="1"/>
  <c r="O3097" i="1"/>
  <c r="O3111" i="1"/>
  <c r="O3127" i="1"/>
  <c r="O3139" i="1"/>
  <c r="O3153" i="1"/>
  <c r="O3166" i="1"/>
  <c r="O3194" i="1"/>
  <c r="O3214" i="1"/>
  <c r="O3232" i="1"/>
  <c r="O3246" i="1"/>
  <c r="X3271" i="1"/>
  <c r="Z3271" i="1" s="1"/>
  <c r="Y3275" i="1"/>
  <c r="H3282" i="1"/>
  <c r="U3282" i="1" s="1"/>
  <c r="W3282" i="1" s="1"/>
  <c r="X3282" i="1"/>
  <c r="O3283" i="1"/>
  <c r="H3294" i="1"/>
  <c r="X3294" i="1"/>
  <c r="Z3294" i="1" s="1"/>
  <c r="Y3303" i="1"/>
  <c r="Y3334" i="1"/>
  <c r="X3360" i="1"/>
  <c r="O3360" i="1"/>
  <c r="H3377" i="1"/>
  <c r="X3404" i="1"/>
  <c r="Z3404" i="1" s="1"/>
  <c r="Y3489" i="1"/>
  <c r="H3261" i="1"/>
  <c r="U3261" i="1" s="1"/>
  <c r="W3261" i="1" s="1"/>
  <c r="H3277" i="1"/>
  <c r="U3277" i="1" s="1"/>
  <c r="W3277" i="1" s="1"/>
  <c r="X3277" i="1"/>
  <c r="O3278" i="1"/>
  <c r="H3289" i="1"/>
  <c r="U3289" i="1" s="1"/>
  <c r="W3289" i="1" s="1"/>
  <c r="X3289" i="1"/>
  <c r="O3290" i="1"/>
  <c r="H3305" i="1"/>
  <c r="X3305" i="1"/>
  <c r="Z3305" i="1" s="1"/>
  <c r="H3362" i="1"/>
  <c r="X3362" i="1"/>
  <c r="Z3362" i="1" s="1"/>
  <c r="O3362" i="1"/>
  <c r="Y3404" i="1"/>
  <c r="Z3462" i="1"/>
  <c r="H3474" i="1"/>
  <c r="X3474" i="1"/>
  <c r="Z3474" i="1" s="1"/>
  <c r="O3474" i="1"/>
  <c r="X3520" i="1"/>
  <c r="H3520" i="1"/>
  <c r="U3520" i="1" s="1"/>
  <c r="W3520" i="1" s="1"/>
  <c r="O3520" i="1"/>
  <c r="O3264" i="1"/>
  <c r="H3284" i="1"/>
  <c r="U3284" i="1" s="1"/>
  <c r="W3284" i="1" s="1"/>
  <c r="X3284" i="1"/>
  <c r="O3285" i="1"/>
  <c r="O3296" i="1"/>
  <c r="H3303" i="1"/>
  <c r="X3303" i="1"/>
  <c r="Z3303" i="1" s="1"/>
  <c r="H3329" i="1"/>
  <c r="H3349" i="1"/>
  <c r="X3349" i="1"/>
  <c r="Z3349" i="1" s="1"/>
  <c r="O3349" i="1"/>
  <c r="H3387" i="1"/>
  <c r="H3389" i="1"/>
  <c r="X3389" i="1"/>
  <c r="Z3389" i="1" s="1"/>
  <c r="O3389" i="1"/>
  <c r="H3455" i="1"/>
  <c r="H3457" i="1"/>
  <c r="U3457" i="1" s="1"/>
  <c r="W3457" i="1" s="1"/>
  <c r="X3457" i="1"/>
  <c r="O3457" i="1"/>
  <c r="X3472" i="1"/>
  <c r="Z3472" i="1" s="1"/>
  <c r="O3472" i="1"/>
  <c r="X3500" i="1"/>
  <c r="Z3500" i="1" s="1"/>
  <c r="O3500" i="1"/>
  <c r="O3261" i="1"/>
  <c r="O3262" i="1"/>
  <c r="O3274" i="1"/>
  <c r="X3295" i="1"/>
  <c r="X3296" i="1"/>
  <c r="X3297" i="1"/>
  <c r="X3298" i="1"/>
  <c r="X3299" i="1"/>
  <c r="X3336" i="1"/>
  <c r="Z3336" i="1" s="1"/>
  <c r="X3337" i="1"/>
  <c r="X3338" i="1"/>
  <c r="X3339" i="1"/>
  <c r="X3340" i="1"/>
  <c r="H3345" i="1"/>
  <c r="U3345" i="1" s="1"/>
  <c r="W3345" i="1" s="1"/>
  <c r="O3352" i="1"/>
  <c r="X3354" i="1"/>
  <c r="Z3354" i="1" s="1"/>
  <c r="Y3355" i="1"/>
  <c r="O3365" i="1"/>
  <c r="X3367" i="1"/>
  <c r="Z3367" i="1" s="1"/>
  <c r="H3371" i="1"/>
  <c r="U3371" i="1" s="1"/>
  <c r="W3371" i="1" s="1"/>
  <c r="O3378" i="1"/>
  <c r="X3380" i="1"/>
  <c r="Z3380" i="1" s="1"/>
  <c r="O3392" i="1"/>
  <c r="X3394" i="1"/>
  <c r="Z3394" i="1" s="1"/>
  <c r="Y3395" i="1"/>
  <c r="O3404" i="1"/>
  <c r="X3416" i="1"/>
  <c r="Z3416" i="1" s="1"/>
  <c r="Y3428" i="1"/>
  <c r="O3462" i="1"/>
  <c r="X3464" i="1"/>
  <c r="Z3464" i="1" s="1"/>
  <c r="Y3465" i="1"/>
  <c r="O3477" i="1"/>
  <c r="X3479" i="1"/>
  <c r="Z3479" i="1" s="1"/>
  <c r="Y3480" i="1"/>
  <c r="O3489" i="1"/>
  <c r="X3491" i="1"/>
  <c r="Z3491" i="1" s="1"/>
  <c r="Y3495" i="1"/>
  <c r="O3504" i="1"/>
  <c r="X3506" i="1"/>
  <c r="Z3506" i="1" s="1"/>
  <c r="Y3507" i="1"/>
  <c r="Y3515" i="1"/>
  <c r="H3517" i="1"/>
  <c r="U3517" i="1" s="1"/>
  <c r="W3517" i="1" s="1"/>
  <c r="O3523" i="1"/>
  <c r="H3534" i="1"/>
  <c r="U3534" i="1" s="1"/>
  <c r="W3534" i="1" s="1"/>
  <c r="X3534" i="1"/>
  <c r="Y3539" i="1"/>
  <c r="O3546" i="1"/>
  <c r="H3581" i="1"/>
  <c r="X3581" i="1"/>
  <c r="Z3581" i="1" s="1"/>
  <c r="O3581" i="1"/>
  <c r="Y3596" i="1"/>
  <c r="X3607" i="1"/>
  <c r="Z3607" i="1" s="1"/>
  <c r="O3607" i="1"/>
  <c r="X3622" i="1"/>
  <c r="O3622" i="1"/>
  <c r="H3631" i="1"/>
  <c r="U3631" i="1" s="1"/>
  <c r="W3631" i="1" s="1"/>
  <c r="X3631" i="1"/>
  <c r="O3631" i="1"/>
  <c r="O3649" i="1"/>
  <c r="O3661" i="1"/>
  <c r="O3673" i="1"/>
  <c r="O3685" i="1"/>
  <c r="X3693" i="1"/>
  <c r="Y3700" i="1"/>
  <c r="O3706" i="1"/>
  <c r="H3706" i="1"/>
  <c r="U3706" i="1" s="1"/>
  <c r="W3706" i="1" s="1"/>
  <c r="X3706" i="1"/>
  <c r="H3267" i="1"/>
  <c r="O3273" i="1"/>
  <c r="H3311" i="1"/>
  <c r="U3311" i="1" s="1"/>
  <c r="W3311" i="1" s="1"/>
  <c r="Z3311" i="1" s="1"/>
  <c r="H3312" i="1"/>
  <c r="U3312" i="1" s="1"/>
  <c r="W3312" i="1" s="1"/>
  <c r="Z3312" i="1" s="1"/>
  <c r="H3313" i="1"/>
  <c r="U3313" i="1" s="1"/>
  <c r="W3313" i="1" s="1"/>
  <c r="Z3313" i="1" s="1"/>
  <c r="H3314" i="1"/>
  <c r="O3332" i="1"/>
  <c r="H3343" i="1"/>
  <c r="U3343" i="1" s="1"/>
  <c r="W3343" i="1" s="1"/>
  <c r="H3344" i="1"/>
  <c r="O3351" i="1"/>
  <c r="O3364" i="1"/>
  <c r="H3370" i="1"/>
  <c r="O3377" i="1"/>
  <c r="H3383" i="1"/>
  <c r="O3391" i="1"/>
  <c r="H3397" i="1"/>
  <c r="O3403" i="1"/>
  <c r="X3406" i="1"/>
  <c r="X3407" i="1"/>
  <c r="X3408" i="1"/>
  <c r="X3409" i="1"/>
  <c r="X3410" i="1"/>
  <c r="X3411" i="1"/>
  <c r="X3412" i="1"/>
  <c r="X3413" i="1"/>
  <c r="X3414" i="1"/>
  <c r="X3415" i="1"/>
  <c r="Y3417" i="1"/>
  <c r="Y3418" i="1"/>
  <c r="Y3419" i="1"/>
  <c r="Y3420" i="1"/>
  <c r="Y3421" i="1"/>
  <c r="Y3422" i="1"/>
  <c r="Y3423" i="1"/>
  <c r="Y3424" i="1"/>
  <c r="Y3425" i="1"/>
  <c r="Y3426" i="1"/>
  <c r="Y3427" i="1"/>
  <c r="H3452" i="1"/>
  <c r="O3460" i="1"/>
  <c r="O3461" i="1"/>
  <c r="H3468" i="1"/>
  <c r="O3476" i="1"/>
  <c r="H3482" i="1"/>
  <c r="O3488" i="1"/>
  <c r="Y3492" i="1"/>
  <c r="Y3493" i="1"/>
  <c r="Y3494" i="1"/>
  <c r="H3497" i="1"/>
  <c r="O3503" i="1"/>
  <c r="O3518" i="1"/>
  <c r="H3529" i="1"/>
  <c r="U3529" i="1" s="1"/>
  <c r="W3529" i="1" s="1"/>
  <c r="X3529" i="1"/>
  <c r="O3541" i="1"/>
  <c r="X3629" i="1"/>
  <c r="Z3629" i="1" s="1"/>
  <c r="O3629" i="1"/>
  <c r="H3636" i="1"/>
  <c r="U3636" i="1" s="1"/>
  <c r="W3636" i="1" s="1"/>
  <c r="X3636" i="1"/>
  <c r="O3636" i="1"/>
  <c r="O3712" i="1"/>
  <c r="H3712" i="1"/>
  <c r="U3712" i="1" s="1"/>
  <c r="W3712" i="1" s="1"/>
  <c r="X3712" i="1"/>
  <c r="Y3839" i="1"/>
  <c r="O3839" i="1"/>
  <c r="X3262" i="1"/>
  <c r="Z3262" i="1" s="1"/>
  <c r="O3272" i="1"/>
  <c r="X3274" i="1"/>
  <c r="Z3274" i="1" s="1"/>
  <c r="O3331" i="1"/>
  <c r="O3350" i="1"/>
  <c r="O3363" i="1"/>
  <c r="O3376" i="1"/>
  <c r="O3390" i="1"/>
  <c r="O3402" i="1"/>
  <c r="O3459" i="1"/>
  <c r="O3475" i="1"/>
  <c r="O3487" i="1"/>
  <c r="O3502" i="1"/>
  <c r="O3513" i="1"/>
  <c r="Y3517" i="1"/>
  <c r="H3519" i="1"/>
  <c r="U3519" i="1" s="1"/>
  <c r="W3519" i="1" s="1"/>
  <c r="H3524" i="1"/>
  <c r="U3524" i="1" s="1"/>
  <c r="W3524" i="1" s="1"/>
  <c r="X3524" i="1"/>
  <c r="Y3529" i="1"/>
  <c r="O3536" i="1"/>
  <c r="Y3541" i="1"/>
  <c r="O3548" i="1"/>
  <c r="X3563" i="1"/>
  <c r="O3563" i="1"/>
  <c r="Y3585" i="1"/>
  <c r="Y3611" i="1"/>
  <c r="X3624" i="1"/>
  <c r="O3624" i="1"/>
  <c r="O3651" i="1"/>
  <c r="O3663" i="1"/>
  <c r="O3675" i="1"/>
  <c r="O3687" i="1"/>
  <c r="H3689" i="1"/>
  <c r="U3689" i="1" s="1"/>
  <c r="W3689" i="1" s="1"/>
  <c r="H3691" i="1"/>
  <c r="U3691" i="1" s="1"/>
  <c r="W3691" i="1" s="1"/>
  <c r="Z3691" i="1" s="1"/>
  <c r="Y3698" i="1"/>
  <c r="O3718" i="1"/>
  <c r="H3718" i="1"/>
  <c r="U3718" i="1" s="1"/>
  <c r="W3718" i="1" s="1"/>
  <c r="X3718" i="1"/>
  <c r="O3837" i="1"/>
  <c r="X3261" i="1"/>
  <c r="X3273" i="1"/>
  <c r="Z3273" i="1" s="1"/>
  <c r="H3295" i="1"/>
  <c r="U3295" i="1" s="1"/>
  <c r="W3295" i="1" s="1"/>
  <c r="H3296" i="1"/>
  <c r="U3296" i="1" s="1"/>
  <c r="W3296" i="1" s="1"/>
  <c r="H3297" i="1"/>
  <c r="U3297" i="1" s="1"/>
  <c r="W3297" i="1" s="1"/>
  <c r="H3298" i="1"/>
  <c r="U3298" i="1" s="1"/>
  <c r="W3298" i="1" s="1"/>
  <c r="H3299" i="1"/>
  <c r="U3299" i="1" s="1"/>
  <c r="W3299" i="1" s="1"/>
  <c r="H3300" i="1"/>
  <c r="H3306" i="1"/>
  <c r="X3332" i="1"/>
  <c r="Z3332" i="1" s="1"/>
  <c r="H3337" i="1"/>
  <c r="U3337" i="1" s="1"/>
  <c r="W3337" i="1" s="1"/>
  <c r="H3338" i="1"/>
  <c r="U3338" i="1" s="1"/>
  <c r="W3338" i="1" s="1"/>
  <c r="H3339" i="1"/>
  <c r="U3339" i="1" s="1"/>
  <c r="W3339" i="1" s="1"/>
  <c r="H3340" i="1"/>
  <c r="U3340" i="1" s="1"/>
  <c r="W3340" i="1" s="1"/>
  <c r="H3341" i="1"/>
  <c r="X3351" i="1"/>
  <c r="Z3351" i="1" s="1"/>
  <c r="X3364" i="1"/>
  <c r="Z3364" i="1" s="1"/>
  <c r="H3368" i="1"/>
  <c r="X3377" i="1"/>
  <c r="Z3377" i="1" s="1"/>
  <c r="H3381" i="1"/>
  <c r="X3391" i="1"/>
  <c r="Z3391" i="1" s="1"/>
  <c r="X3403" i="1"/>
  <c r="Z3403" i="1" s="1"/>
  <c r="X3461" i="1"/>
  <c r="Z3461" i="1" s="1"/>
  <c r="X3476" i="1"/>
  <c r="Z3476" i="1" s="1"/>
  <c r="X3488" i="1"/>
  <c r="Z3488" i="1" s="1"/>
  <c r="X3503" i="1"/>
  <c r="Z3503" i="1" s="1"/>
  <c r="H3531" i="1"/>
  <c r="U3531" i="1" s="1"/>
  <c r="W3531" i="1" s="1"/>
  <c r="X3531" i="1"/>
  <c r="Y3536" i="1"/>
  <c r="Y3548" i="1"/>
  <c r="H3565" i="1"/>
  <c r="X3565" i="1"/>
  <c r="Z3565" i="1" s="1"/>
  <c r="O3565" i="1"/>
  <c r="X3619" i="1"/>
  <c r="O3619" i="1"/>
  <c r="H3634" i="1"/>
  <c r="U3634" i="1" s="1"/>
  <c r="W3634" i="1" s="1"/>
  <c r="X3634" i="1"/>
  <c r="O3634" i="1"/>
  <c r="O3646" i="1"/>
  <c r="O3658" i="1"/>
  <c r="O3670" i="1"/>
  <c r="O3682" i="1"/>
  <c r="X3696" i="1"/>
  <c r="X3742" i="1"/>
  <c r="Z3742" i="1" s="1"/>
  <c r="O3742" i="1"/>
  <c r="O3301" i="1"/>
  <c r="X3460" i="1"/>
  <c r="X3514" i="1"/>
  <c r="Y3519" i="1"/>
  <c r="H3521" i="1"/>
  <c r="U3521" i="1" s="1"/>
  <c r="W3521" i="1" s="1"/>
  <c r="H3526" i="1"/>
  <c r="U3526" i="1" s="1"/>
  <c r="W3526" i="1" s="1"/>
  <c r="X3526" i="1"/>
  <c r="O3538" i="1"/>
  <c r="Y3543" i="1"/>
  <c r="Z3561" i="1"/>
  <c r="H3593" i="1"/>
  <c r="X3593" i="1"/>
  <c r="Z3593" i="1" s="1"/>
  <c r="O3593" i="1"/>
  <c r="X3626" i="1"/>
  <c r="O3626" i="1"/>
  <c r="H3639" i="1"/>
  <c r="U3639" i="1" s="1"/>
  <c r="W3639" i="1" s="1"/>
  <c r="X3639" i="1"/>
  <c r="O3639" i="1"/>
  <c r="O3641" i="1"/>
  <c r="O3653" i="1"/>
  <c r="O3665" i="1"/>
  <c r="O3677" i="1"/>
  <c r="Y3696" i="1"/>
  <c r="X3738" i="1"/>
  <c r="Z3738" i="1" s="1"/>
  <c r="O3738" i="1"/>
  <c r="H3533" i="1"/>
  <c r="U3533" i="1" s="1"/>
  <c r="W3533" i="1" s="1"/>
  <c r="X3533" i="1"/>
  <c r="X3621" i="1"/>
  <c r="O3621" i="1"/>
  <c r="H3632" i="1"/>
  <c r="U3632" i="1" s="1"/>
  <c r="W3632" i="1" s="1"/>
  <c r="X3632" i="1"/>
  <c r="O3632" i="1"/>
  <c r="X3734" i="1"/>
  <c r="O3734" i="1"/>
  <c r="X3821" i="1"/>
  <c r="H3821" i="1"/>
  <c r="U3821" i="1" s="1"/>
  <c r="W3821" i="1" s="1"/>
  <c r="O3821" i="1"/>
  <c r="O3315" i="1"/>
  <c r="O3316" i="1"/>
  <c r="O3317" i="1"/>
  <c r="O3318" i="1"/>
  <c r="O3319" i="1"/>
  <c r="O3320" i="1"/>
  <c r="O3321" i="1"/>
  <c r="O3398" i="1"/>
  <c r="O3453" i="1"/>
  <c r="O3470" i="1"/>
  <c r="O3483" i="1"/>
  <c r="O3498" i="1"/>
  <c r="O3509" i="1"/>
  <c r="H3528" i="1"/>
  <c r="U3528" i="1" s="1"/>
  <c r="W3528" i="1" s="1"/>
  <c r="X3528" i="1"/>
  <c r="O3540" i="1"/>
  <c r="Y3545" i="1"/>
  <c r="Y3569" i="1"/>
  <c r="X3580" i="1"/>
  <c r="Z3580" i="1" s="1"/>
  <c r="O3580" i="1"/>
  <c r="X3584" i="1"/>
  <c r="Z3584" i="1" s="1"/>
  <c r="H3608" i="1"/>
  <c r="X3608" i="1"/>
  <c r="Z3608" i="1" s="1"/>
  <c r="O3608" i="1"/>
  <c r="X3628" i="1"/>
  <c r="O3628" i="1"/>
  <c r="H3637" i="1"/>
  <c r="U3637" i="1" s="1"/>
  <c r="W3637" i="1" s="1"/>
  <c r="X3637" i="1"/>
  <c r="O3637" i="1"/>
  <c r="O3643" i="1"/>
  <c r="O3655" i="1"/>
  <c r="O3667" i="1"/>
  <c r="O3679" i="1"/>
  <c r="Y3694" i="1"/>
  <c r="X3699" i="1"/>
  <c r="H3713" i="1"/>
  <c r="U3713" i="1" s="1"/>
  <c r="W3713" i="1" s="1"/>
  <c r="O3300" i="1"/>
  <c r="O3314" i="1"/>
  <c r="O3344" i="1"/>
  <c r="O3357" i="1"/>
  <c r="O3370" i="1"/>
  <c r="O3383" i="1"/>
  <c r="Y3516" i="1"/>
  <c r="H3518" i="1"/>
  <c r="U3518" i="1" s="1"/>
  <c r="W3518" i="1" s="1"/>
  <c r="O3524" i="1"/>
  <c r="H3535" i="1"/>
  <c r="X3535" i="1"/>
  <c r="Z3535" i="1" s="1"/>
  <c r="Y3540" i="1"/>
  <c r="O3547" i="1"/>
  <c r="X3562" i="1"/>
  <c r="Z3562" i="1" s="1"/>
  <c r="O3562" i="1"/>
  <c r="Y3584" i="1"/>
  <c r="Z3585" i="1"/>
  <c r="Y3597" i="1"/>
  <c r="H3610" i="1"/>
  <c r="X3623" i="1"/>
  <c r="O3623" i="1"/>
  <c r="H3630" i="1"/>
  <c r="U3630" i="1" s="1"/>
  <c r="W3630" i="1" s="1"/>
  <c r="X3630" i="1"/>
  <c r="O3630" i="1"/>
  <c r="O3650" i="1"/>
  <c r="O3662" i="1"/>
  <c r="O3674" i="1"/>
  <c r="O3686" i="1"/>
  <c r="X3692" i="1"/>
  <c r="Y3699" i="1"/>
  <c r="H3701" i="1"/>
  <c r="U3701" i="1" s="1"/>
  <c r="W3701" i="1" s="1"/>
  <c r="X3701" i="1"/>
  <c r="H3719" i="1"/>
  <c r="U3719" i="1" s="1"/>
  <c r="W3719" i="1" s="1"/>
  <c r="Y3523" i="1"/>
  <c r="H3530" i="1"/>
  <c r="U3530" i="1" s="1"/>
  <c r="W3530" i="1" s="1"/>
  <c r="X3530" i="1"/>
  <c r="Y3547" i="1"/>
  <c r="X3618" i="1"/>
  <c r="O3618" i="1"/>
  <c r="H3635" i="1"/>
  <c r="U3635" i="1" s="1"/>
  <c r="W3635" i="1" s="1"/>
  <c r="X3635" i="1"/>
  <c r="O3635" i="1"/>
  <c r="O3645" i="1"/>
  <c r="O3657" i="1"/>
  <c r="O3669" i="1"/>
  <c r="O3681" i="1"/>
  <c r="H3690" i="1"/>
  <c r="U3690" i="1" s="1"/>
  <c r="W3690" i="1" s="1"/>
  <c r="Y3692" i="1"/>
  <c r="X3697" i="1"/>
  <c r="H3743" i="1"/>
  <c r="O3514" i="1"/>
  <c r="H3525" i="1"/>
  <c r="U3525" i="1" s="1"/>
  <c r="W3525" i="1" s="1"/>
  <c r="X3525" i="1"/>
  <c r="O3526" i="1"/>
  <c r="O3537" i="1"/>
  <c r="X3564" i="1"/>
  <c r="Z3564" i="1" s="1"/>
  <c r="O3564" i="1"/>
  <c r="X3625" i="1"/>
  <c r="O3625" i="1"/>
  <c r="H3640" i="1"/>
  <c r="X3640" i="1"/>
  <c r="Z3640" i="1" s="1"/>
  <c r="O3640" i="1"/>
  <c r="O3652" i="1"/>
  <c r="O3664" i="1"/>
  <c r="O3676" i="1"/>
  <c r="X3803" i="1"/>
  <c r="H3803" i="1"/>
  <c r="U3803" i="1" s="1"/>
  <c r="W3803" i="1" s="1"/>
  <c r="O3803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O3569" i="1"/>
  <c r="X3571" i="1"/>
  <c r="Z3571" i="1" s="1"/>
  <c r="X3572" i="1"/>
  <c r="O3584" i="1"/>
  <c r="X3586" i="1"/>
  <c r="Z3586" i="1" s="1"/>
  <c r="Y3587" i="1"/>
  <c r="O3596" i="1"/>
  <c r="X3601" i="1"/>
  <c r="Z3601" i="1" s="1"/>
  <c r="Y3602" i="1"/>
  <c r="O3611" i="1"/>
  <c r="X3613" i="1"/>
  <c r="Z3613" i="1" s="1"/>
  <c r="O3692" i="1"/>
  <c r="O3693" i="1"/>
  <c r="O3694" i="1"/>
  <c r="O3695" i="1"/>
  <c r="O3696" i="1"/>
  <c r="O3697" i="1"/>
  <c r="O3698" i="1"/>
  <c r="O3699" i="1"/>
  <c r="O3700" i="1"/>
  <c r="O3705" i="1"/>
  <c r="O3711" i="1"/>
  <c r="O3717" i="1"/>
  <c r="O3722" i="1"/>
  <c r="X3722" i="1"/>
  <c r="O3726" i="1"/>
  <c r="X3726" i="1"/>
  <c r="O3730" i="1"/>
  <c r="Y3734" i="1"/>
  <c r="X3736" i="1"/>
  <c r="Y3738" i="1"/>
  <c r="X3740" i="1"/>
  <c r="Y3742" i="1"/>
  <c r="X3827" i="1"/>
  <c r="O3827" i="1"/>
  <c r="H3827" i="1"/>
  <c r="U3827" i="1" s="1"/>
  <c r="W3827" i="1" s="1"/>
  <c r="Y4007" i="1"/>
  <c r="O4007" i="1"/>
  <c r="H3559" i="1"/>
  <c r="O3568" i="1"/>
  <c r="H3575" i="1"/>
  <c r="U3575" i="1" s="1"/>
  <c r="W3575" i="1" s="1"/>
  <c r="H3576" i="1"/>
  <c r="O3583" i="1"/>
  <c r="O3595" i="1"/>
  <c r="X3598" i="1"/>
  <c r="X3599" i="1"/>
  <c r="X3600" i="1"/>
  <c r="H3604" i="1"/>
  <c r="O3610" i="1"/>
  <c r="H3615" i="1"/>
  <c r="O3689" i="1"/>
  <c r="O3690" i="1"/>
  <c r="O3691" i="1"/>
  <c r="O3735" i="1"/>
  <c r="H3737" i="1"/>
  <c r="U3737" i="1" s="1"/>
  <c r="W3737" i="1" s="1"/>
  <c r="O3739" i="1"/>
  <c r="H3741" i="1"/>
  <c r="U3741" i="1" s="1"/>
  <c r="W3741" i="1" s="1"/>
  <c r="Z3741" i="1" s="1"/>
  <c r="O3743" i="1"/>
  <c r="O3747" i="1"/>
  <c r="O3751" i="1"/>
  <c r="O3755" i="1"/>
  <c r="O3759" i="1"/>
  <c r="O3763" i="1"/>
  <c r="O3767" i="1"/>
  <c r="O3771" i="1"/>
  <c r="O3775" i="1"/>
  <c r="O3779" i="1"/>
  <c r="O3783" i="1"/>
  <c r="O3787" i="1"/>
  <c r="O3794" i="1"/>
  <c r="O3567" i="1"/>
  <c r="O3582" i="1"/>
  <c r="O3594" i="1"/>
  <c r="O3609" i="1"/>
  <c r="O3688" i="1"/>
  <c r="O3704" i="1"/>
  <c r="O3710" i="1"/>
  <c r="O3716" i="1"/>
  <c r="H3733" i="1"/>
  <c r="H3745" i="1"/>
  <c r="U3745" i="1" s="1"/>
  <c r="W3745" i="1" s="1"/>
  <c r="H3749" i="1"/>
  <c r="U3749" i="1" s="1"/>
  <c r="W3749" i="1" s="1"/>
  <c r="H3753" i="1"/>
  <c r="U3753" i="1" s="1"/>
  <c r="W3753" i="1" s="1"/>
  <c r="H3757" i="1"/>
  <c r="U3757" i="1" s="1"/>
  <c r="W3757" i="1" s="1"/>
  <c r="H3761" i="1"/>
  <c r="U3761" i="1" s="1"/>
  <c r="W3761" i="1" s="1"/>
  <c r="H3765" i="1"/>
  <c r="U3765" i="1" s="1"/>
  <c r="W3765" i="1" s="1"/>
  <c r="H3769" i="1"/>
  <c r="U3769" i="1" s="1"/>
  <c r="W3769" i="1" s="1"/>
  <c r="H3773" i="1"/>
  <c r="U3773" i="1" s="1"/>
  <c r="W3773" i="1" s="1"/>
  <c r="H3777" i="1"/>
  <c r="U3777" i="1" s="1"/>
  <c r="W3777" i="1" s="1"/>
  <c r="X3798" i="1"/>
  <c r="H3798" i="1"/>
  <c r="U3798" i="1" s="1"/>
  <c r="W3798" i="1" s="1"/>
  <c r="O3798" i="1"/>
  <c r="X3807" i="1"/>
  <c r="H3807" i="1"/>
  <c r="U3807" i="1" s="1"/>
  <c r="W3807" i="1" s="1"/>
  <c r="O3807" i="1"/>
  <c r="H3536" i="1"/>
  <c r="U3536" i="1" s="1"/>
  <c r="W3536" i="1" s="1"/>
  <c r="H3537" i="1"/>
  <c r="U3537" i="1" s="1"/>
  <c r="W3537" i="1" s="1"/>
  <c r="H3538" i="1"/>
  <c r="U3538" i="1" s="1"/>
  <c r="W3538" i="1" s="1"/>
  <c r="X3568" i="1"/>
  <c r="Z3568" i="1" s="1"/>
  <c r="H3572" i="1"/>
  <c r="U3572" i="1" s="1"/>
  <c r="W3572" i="1" s="1"/>
  <c r="Z3572" i="1" s="1"/>
  <c r="H3573" i="1"/>
  <c r="X3583" i="1"/>
  <c r="Z3583" i="1" s="1"/>
  <c r="X3595" i="1"/>
  <c r="Z3595" i="1" s="1"/>
  <c r="X3610" i="1"/>
  <c r="Z3610" i="1" s="1"/>
  <c r="Y3704" i="1"/>
  <c r="X3707" i="1"/>
  <c r="Y3710" i="1"/>
  <c r="X3713" i="1"/>
  <c r="Y3716" i="1"/>
  <c r="X3719" i="1"/>
  <c r="O3721" i="1"/>
  <c r="X3721" i="1"/>
  <c r="O3725" i="1"/>
  <c r="X3725" i="1"/>
  <c r="O3729" i="1"/>
  <c r="O3733" i="1"/>
  <c r="X3735" i="1"/>
  <c r="Y3737" i="1"/>
  <c r="X3739" i="1"/>
  <c r="Y3741" i="1"/>
  <c r="X3743" i="1"/>
  <c r="Z3743" i="1" s="1"/>
  <c r="X3818" i="1"/>
  <c r="H3818" i="1"/>
  <c r="U3818" i="1" s="1"/>
  <c r="W3818" i="1" s="1"/>
  <c r="O3818" i="1"/>
  <c r="X3689" i="1"/>
  <c r="X3690" i="1"/>
  <c r="O3703" i="1"/>
  <c r="O3709" i="1"/>
  <c r="O3715" i="1"/>
  <c r="Y3721" i="1"/>
  <c r="Y3725" i="1"/>
  <c r="Y3729" i="1"/>
  <c r="Y3733" i="1"/>
  <c r="Y3795" i="1"/>
  <c r="O3825" i="1"/>
  <c r="H3834" i="1"/>
  <c r="U3834" i="1" s="1"/>
  <c r="W3834" i="1" s="1"/>
  <c r="X3834" i="1"/>
  <c r="O3834" i="1"/>
  <c r="Y3703" i="1"/>
  <c r="Y3709" i="1"/>
  <c r="Y3715" i="1"/>
  <c r="H3744" i="1"/>
  <c r="U3744" i="1" s="1"/>
  <c r="W3744" i="1" s="1"/>
  <c r="H3748" i="1"/>
  <c r="U3748" i="1" s="1"/>
  <c r="W3748" i="1" s="1"/>
  <c r="H3752" i="1"/>
  <c r="U3752" i="1" s="1"/>
  <c r="W3752" i="1" s="1"/>
  <c r="H3756" i="1"/>
  <c r="U3756" i="1" s="1"/>
  <c r="W3756" i="1" s="1"/>
  <c r="H3760" i="1"/>
  <c r="U3760" i="1" s="1"/>
  <c r="W3760" i="1" s="1"/>
  <c r="H3764" i="1"/>
  <c r="U3764" i="1" s="1"/>
  <c r="W3764" i="1" s="1"/>
  <c r="H3768" i="1"/>
  <c r="U3768" i="1" s="1"/>
  <c r="W3768" i="1" s="1"/>
  <c r="H3772" i="1"/>
  <c r="U3772" i="1" s="1"/>
  <c r="W3772" i="1" s="1"/>
  <c r="H3776" i="1"/>
  <c r="U3776" i="1" s="1"/>
  <c r="W3776" i="1" s="1"/>
  <c r="X3792" i="1"/>
  <c r="O3792" i="1"/>
  <c r="X3811" i="1"/>
  <c r="H3811" i="1"/>
  <c r="U3811" i="1" s="1"/>
  <c r="W3811" i="1" s="1"/>
  <c r="O3811" i="1"/>
  <c r="X3824" i="1"/>
  <c r="H3824" i="1"/>
  <c r="U3824" i="1" s="1"/>
  <c r="W3824" i="1" s="1"/>
  <c r="O3824" i="1"/>
  <c r="H3832" i="1"/>
  <c r="U3832" i="1" s="1"/>
  <c r="W3832" i="1" s="1"/>
  <c r="X3832" i="1"/>
  <c r="O3832" i="1"/>
  <c r="O3560" i="1"/>
  <c r="O3590" i="1"/>
  <c r="O3605" i="1"/>
  <c r="O3616" i="1"/>
  <c r="O3702" i="1"/>
  <c r="O3708" i="1"/>
  <c r="O3714" i="1"/>
  <c r="O3720" i="1"/>
  <c r="X3720" i="1"/>
  <c r="Z3720" i="1" s="1"/>
  <c r="O3724" i="1"/>
  <c r="X3724" i="1"/>
  <c r="O3728" i="1"/>
  <c r="X3728" i="1"/>
  <c r="O3732" i="1"/>
  <c r="O3800" i="1"/>
  <c r="O3559" i="1"/>
  <c r="O3576" i="1"/>
  <c r="O3589" i="1"/>
  <c r="O3701" i="1"/>
  <c r="Y3702" i="1"/>
  <c r="Y3708" i="1"/>
  <c r="Y3714" i="1"/>
  <c r="Y3720" i="1"/>
  <c r="Y3724" i="1"/>
  <c r="Y3728" i="1"/>
  <c r="Y3732" i="1"/>
  <c r="O3745" i="1"/>
  <c r="O3749" i="1"/>
  <c r="O3753" i="1"/>
  <c r="O3757" i="1"/>
  <c r="O3761" i="1"/>
  <c r="O3765" i="1"/>
  <c r="O3769" i="1"/>
  <c r="O3773" i="1"/>
  <c r="O3777" i="1"/>
  <c r="X3799" i="1"/>
  <c r="H3799" i="1"/>
  <c r="U3799" i="1" s="1"/>
  <c r="W3799" i="1" s="1"/>
  <c r="O3799" i="1"/>
  <c r="O3816" i="1"/>
  <c r="O3707" i="1"/>
  <c r="O3713" i="1"/>
  <c r="O3719" i="1"/>
  <c r="H3747" i="1"/>
  <c r="U3747" i="1" s="1"/>
  <c r="W3747" i="1" s="1"/>
  <c r="H3751" i="1"/>
  <c r="U3751" i="1" s="1"/>
  <c r="W3751" i="1" s="1"/>
  <c r="H3755" i="1"/>
  <c r="U3755" i="1" s="1"/>
  <c r="W3755" i="1" s="1"/>
  <c r="H3759" i="1"/>
  <c r="U3759" i="1" s="1"/>
  <c r="W3759" i="1" s="1"/>
  <c r="H3763" i="1"/>
  <c r="U3763" i="1" s="1"/>
  <c r="W3763" i="1" s="1"/>
  <c r="H3767" i="1"/>
  <c r="U3767" i="1" s="1"/>
  <c r="W3767" i="1" s="1"/>
  <c r="H3771" i="1"/>
  <c r="U3771" i="1" s="1"/>
  <c r="W3771" i="1" s="1"/>
  <c r="H3775" i="1"/>
  <c r="U3775" i="1" s="1"/>
  <c r="W3775" i="1" s="1"/>
  <c r="H3779" i="1"/>
  <c r="U3779" i="1" s="1"/>
  <c r="W3779" i="1" s="1"/>
  <c r="X3815" i="1"/>
  <c r="H3815" i="1"/>
  <c r="U3815" i="1" s="1"/>
  <c r="W3815" i="1" s="1"/>
  <c r="O3815" i="1"/>
  <c r="O3723" i="1"/>
  <c r="X3723" i="1"/>
  <c r="O3727" i="1"/>
  <c r="X3727" i="1"/>
  <c r="O3731" i="1"/>
  <c r="Y3739" i="1"/>
  <c r="O3842" i="1"/>
  <c r="H3931" i="1"/>
  <c r="U3931" i="1" s="1"/>
  <c r="W3931" i="1" s="1"/>
  <c r="X3931" i="1"/>
  <c r="H3936" i="1"/>
  <c r="U3936" i="1" s="1"/>
  <c r="W3936" i="1" s="1"/>
  <c r="X3936" i="1"/>
  <c r="Y4004" i="1"/>
  <c r="O4004" i="1"/>
  <c r="X3729" i="1"/>
  <c r="X3730" i="1"/>
  <c r="X3731" i="1"/>
  <c r="X3732" i="1"/>
  <c r="O3804" i="1"/>
  <c r="O3808" i="1"/>
  <c r="O3812" i="1"/>
  <c r="X3829" i="1"/>
  <c r="Z3829" i="1" s="1"/>
  <c r="O3829" i="1"/>
  <c r="H3836" i="1"/>
  <c r="U3836" i="1" s="1"/>
  <c r="W3836" i="1" s="1"/>
  <c r="X3836" i="1"/>
  <c r="H3929" i="1"/>
  <c r="U3929" i="1" s="1"/>
  <c r="W3929" i="1" s="1"/>
  <c r="X3929" i="1"/>
  <c r="Y4001" i="1"/>
  <c r="O4001" i="1"/>
  <c r="H3790" i="1"/>
  <c r="U3790" i="1" s="1"/>
  <c r="W3790" i="1" s="1"/>
  <c r="H3796" i="1"/>
  <c r="U3796" i="1" s="1"/>
  <c r="W3796" i="1" s="1"/>
  <c r="H3817" i="1"/>
  <c r="U3817" i="1" s="1"/>
  <c r="W3817" i="1" s="1"/>
  <c r="H3820" i="1"/>
  <c r="U3820" i="1" s="1"/>
  <c r="W3820" i="1" s="1"/>
  <c r="Z3820" i="1" s="1"/>
  <c r="H3823" i="1"/>
  <c r="U3823" i="1" s="1"/>
  <c r="W3823" i="1" s="1"/>
  <c r="H3826" i="1"/>
  <c r="U3826" i="1" s="1"/>
  <c r="W3826" i="1" s="1"/>
  <c r="Y3829" i="1"/>
  <c r="H3831" i="1"/>
  <c r="U3831" i="1" s="1"/>
  <c r="W3831" i="1" s="1"/>
  <c r="X3831" i="1"/>
  <c r="O3932" i="1"/>
  <c r="H3934" i="1"/>
  <c r="U3934" i="1" s="1"/>
  <c r="W3934" i="1" s="1"/>
  <c r="X3934" i="1"/>
  <c r="Y3998" i="1"/>
  <c r="O3998" i="1"/>
  <c r="H4141" i="1"/>
  <c r="U4141" i="1" s="1"/>
  <c r="W4141" i="1" s="1"/>
  <c r="O4141" i="1"/>
  <c r="X4141" i="1"/>
  <c r="H3838" i="1"/>
  <c r="U3838" i="1" s="1"/>
  <c r="W3838" i="1" s="1"/>
  <c r="X3838" i="1"/>
  <c r="O3841" i="1"/>
  <c r="O3844" i="1"/>
  <c r="O3847" i="1"/>
  <c r="O3850" i="1"/>
  <c r="O3853" i="1"/>
  <c r="O3856" i="1"/>
  <c r="O3859" i="1"/>
  <c r="O3862" i="1"/>
  <c r="O3865" i="1"/>
  <c r="O3868" i="1"/>
  <c r="O3871" i="1"/>
  <c r="O3874" i="1"/>
  <c r="O3877" i="1"/>
  <c r="H3894" i="1"/>
  <c r="U3894" i="1" s="1"/>
  <c r="W3894" i="1" s="1"/>
  <c r="H3896" i="1"/>
  <c r="U3896" i="1" s="1"/>
  <c r="W3896" i="1" s="1"/>
  <c r="H3898" i="1"/>
  <c r="U3898" i="1" s="1"/>
  <c r="W3898" i="1" s="1"/>
  <c r="H3900" i="1"/>
  <c r="U3900" i="1" s="1"/>
  <c r="W3900" i="1" s="1"/>
  <c r="H3902" i="1"/>
  <c r="U3902" i="1" s="1"/>
  <c r="W3902" i="1" s="1"/>
  <c r="H3904" i="1"/>
  <c r="U3904" i="1" s="1"/>
  <c r="W3904" i="1" s="1"/>
  <c r="H3906" i="1"/>
  <c r="U3906" i="1" s="1"/>
  <c r="W3906" i="1" s="1"/>
  <c r="H3908" i="1"/>
  <c r="U3908" i="1" s="1"/>
  <c r="W3908" i="1" s="1"/>
  <c r="H3910" i="1"/>
  <c r="U3910" i="1" s="1"/>
  <c r="W3910" i="1" s="1"/>
  <c r="H3912" i="1"/>
  <c r="U3912" i="1" s="1"/>
  <c r="W3912" i="1" s="1"/>
  <c r="H3914" i="1"/>
  <c r="U3914" i="1" s="1"/>
  <c r="W3914" i="1" s="1"/>
  <c r="H3916" i="1"/>
  <c r="U3916" i="1" s="1"/>
  <c r="W3916" i="1" s="1"/>
  <c r="H3918" i="1"/>
  <c r="U3918" i="1" s="1"/>
  <c r="W3918" i="1" s="1"/>
  <c r="H3920" i="1"/>
  <c r="U3920" i="1" s="1"/>
  <c r="W3920" i="1" s="1"/>
  <c r="H3922" i="1"/>
  <c r="U3922" i="1" s="1"/>
  <c r="W3922" i="1" s="1"/>
  <c r="H3924" i="1"/>
  <c r="U3924" i="1" s="1"/>
  <c r="W3924" i="1" s="1"/>
  <c r="H3926" i="1"/>
  <c r="U3926" i="1" s="1"/>
  <c r="W3926" i="1" s="1"/>
  <c r="H3928" i="1"/>
  <c r="O3937" i="1"/>
  <c r="Y3995" i="1"/>
  <c r="O3995" i="1"/>
  <c r="H3833" i="1"/>
  <c r="U3833" i="1" s="1"/>
  <c r="W3833" i="1" s="1"/>
  <c r="X3833" i="1"/>
  <c r="O3930" i="1"/>
  <c r="H3932" i="1"/>
  <c r="U3932" i="1" s="1"/>
  <c r="W3932" i="1" s="1"/>
  <c r="X3932" i="1"/>
  <c r="Y3992" i="1"/>
  <c r="O3992" i="1"/>
  <c r="O3935" i="1"/>
  <c r="H3937" i="1"/>
  <c r="U3937" i="1" s="1"/>
  <c r="W3937" i="1" s="1"/>
  <c r="X3937" i="1"/>
  <c r="Y4025" i="1"/>
  <c r="O4025" i="1"/>
  <c r="X3828" i="1"/>
  <c r="O3828" i="1"/>
  <c r="H3835" i="1"/>
  <c r="U3835" i="1" s="1"/>
  <c r="W3835" i="1" s="1"/>
  <c r="X3835" i="1"/>
  <c r="H3930" i="1"/>
  <c r="U3930" i="1" s="1"/>
  <c r="W3930" i="1" s="1"/>
  <c r="X3930" i="1"/>
  <c r="Y4022" i="1"/>
  <c r="O4022" i="1"/>
  <c r="Y4099" i="1"/>
  <c r="O4099" i="1"/>
  <c r="O3791" i="1"/>
  <c r="H3804" i="1"/>
  <c r="U3804" i="1" s="1"/>
  <c r="W3804" i="1" s="1"/>
  <c r="H3808" i="1"/>
  <c r="U3808" i="1" s="1"/>
  <c r="W3808" i="1" s="1"/>
  <c r="H3812" i="1"/>
  <c r="U3812" i="1" s="1"/>
  <c r="W3812" i="1" s="1"/>
  <c r="H3830" i="1"/>
  <c r="U3830" i="1" s="1"/>
  <c r="W3830" i="1" s="1"/>
  <c r="X3830" i="1"/>
  <c r="O3831" i="1"/>
  <c r="O3840" i="1"/>
  <c r="O3843" i="1"/>
  <c r="O3846" i="1"/>
  <c r="O3849" i="1"/>
  <c r="O3852" i="1"/>
  <c r="O3855" i="1"/>
  <c r="O3858" i="1"/>
  <c r="O3861" i="1"/>
  <c r="O3864" i="1"/>
  <c r="O3867" i="1"/>
  <c r="O3870" i="1"/>
  <c r="O3873" i="1"/>
  <c r="O3876" i="1"/>
  <c r="O3879" i="1"/>
  <c r="O3882" i="1"/>
  <c r="O3885" i="1"/>
  <c r="O3888" i="1"/>
  <c r="O3891" i="1"/>
  <c r="O3933" i="1"/>
  <c r="H3935" i="1"/>
  <c r="U3935" i="1" s="1"/>
  <c r="W3935" i="1" s="1"/>
  <c r="X3935" i="1"/>
  <c r="Y4019" i="1"/>
  <c r="O4019" i="1"/>
  <c r="H3837" i="1"/>
  <c r="U3837" i="1" s="1"/>
  <c r="W3837" i="1" s="1"/>
  <c r="X3837" i="1"/>
  <c r="O3838" i="1"/>
  <c r="O3938" i="1"/>
  <c r="Y4016" i="1"/>
  <c r="O4016" i="1"/>
  <c r="O3931" i="1"/>
  <c r="H3933" i="1"/>
  <c r="U3933" i="1" s="1"/>
  <c r="W3933" i="1" s="1"/>
  <c r="X3933" i="1"/>
  <c r="Y4013" i="1"/>
  <c r="O4013" i="1"/>
  <c r="O3795" i="1"/>
  <c r="O3801" i="1"/>
  <c r="O3805" i="1"/>
  <c r="O3809" i="1"/>
  <c r="O3813" i="1"/>
  <c r="O3936" i="1"/>
  <c r="H3938" i="1"/>
  <c r="X3938" i="1"/>
  <c r="Z3938" i="1" s="1"/>
  <c r="Y4010" i="1"/>
  <c r="O4010" i="1"/>
  <c r="H4037" i="1"/>
  <c r="X4042" i="1"/>
  <c r="O4047" i="1"/>
  <c r="X4054" i="1"/>
  <c r="O4059" i="1"/>
  <c r="X4061" i="1"/>
  <c r="X4063" i="1"/>
  <c r="X4065" i="1"/>
  <c r="X4067" i="1"/>
  <c r="X4069" i="1"/>
  <c r="Z4069" i="1" s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H3940" i="1"/>
  <c r="U3940" i="1" s="1"/>
  <c r="W3940" i="1" s="1"/>
  <c r="X3940" i="1"/>
  <c r="O3940" i="1"/>
  <c r="H3943" i="1"/>
  <c r="U3943" i="1" s="1"/>
  <c r="W3943" i="1" s="1"/>
  <c r="X3943" i="1"/>
  <c r="O3943" i="1"/>
  <c r="H3946" i="1"/>
  <c r="U3946" i="1" s="1"/>
  <c r="W3946" i="1" s="1"/>
  <c r="X3946" i="1"/>
  <c r="O3946" i="1"/>
  <c r="H3949" i="1"/>
  <c r="U3949" i="1" s="1"/>
  <c r="W3949" i="1" s="1"/>
  <c r="X3949" i="1"/>
  <c r="O3949" i="1"/>
  <c r="H3952" i="1"/>
  <c r="U3952" i="1" s="1"/>
  <c r="W3952" i="1" s="1"/>
  <c r="X3952" i="1"/>
  <c r="O3952" i="1"/>
  <c r="H3955" i="1"/>
  <c r="U3955" i="1" s="1"/>
  <c r="W3955" i="1" s="1"/>
  <c r="X3955" i="1"/>
  <c r="O3955" i="1"/>
  <c r="H3958" i="1"/>
  <c r="U3958" i="1" s="1"/>
  <c r="W3958" i="1" s="1"/>
  <c r="X3958" i="1"/>
  <c r="O3958" i="1"/>
  <c r="H3961" i="1"/>
  <c r="U3961" i="1" s="1"/>
  <c r="W3961" i="1" s="1"/>
  <c r="X3961" i="1"/>
  <c r="O3961" i="1"/>
  <c r="H3964" i="1"/>
  <c r="U3964" i="1" s="1"/>
  <c r="W3964" i="1" s="1"/>
  <c r="X3964" i="1"/>
  <c r="O3964" i="1"/>
  <c r="H3967" i="1"/>
  <c r="U3967" i="1" s="1"/>
  <c r="W3967" i="1" s="1"/>
  <c r="X3967" i="1"/>
  <c r="O3967" i="1"/>
  <c r="H3970" i="1"/>
  <c r="U3970" i="1" s="1"/>
  <c r="W3970" i="1" s="1"/>
  <c r="X3970" i="1"/>
  <c r="O3970" i="1"/>
  <c r="H3973" i="1"/>
  <c r="U3973" i="1" s="1"/>
  <c r="W3973" i="1" s="1"/>
  <c r="X3973" i="1"/>
  <c r="O3973" i="1"/>
  <c r="H3976" i="1"/>
  <c r="U3976" i="1" s="1"/>
  <c r="W3976" i="1" s="1"/>
  <c r="X3976" i="1"/>
  <c r="O3976" i="1"/>
  <c r="H3979" i="1"/>
  <c r="U3979" i="1" s="1"/>
  <c r="W3979" i="1" s="1"/>
  <c r="X3979" i="1"/>
  <c r="O3979" i="1"/>
  <c r="H3982" i="1"/>
  <c r="U3982" i="1" s="1"/>
  <c r="W3982" i="1" s="1"/>
  <c r="X3982" i="1"/>
  <c r="O3982" i="1"/>
  <c r="H3985" i="1"/>
  <c r="U3985" i="1" s="1"/>
  <c r="W3985" i="1" s="1"/>
  <c r="X3985" i="1"/>
  <c r="O3985" i="1"/>
  <c r="H3988" i="1"/>
  <c r="U3988" i="1" s="1"/>
  <c r="W3988" i="1" s="1"/>
  <c r="X3988" i="1"/>
  <c r="O3988" i="1"/>
  <c r="H3991" i="1"/>
  <c r="U3991" i="1" s="1"/>
  <c r="W3991" i="1" s="1"/>
  <c r="Z3991" i="1" s="1"/>
  <c r="O3991" i="1"/>
  <c r="H4032" i="1"/>
  <c r="U4032" i="1" s="1"/>
  <c r="W4032" i="1" s="1"/>
  <c r="O4042" i="1"/>
  <c r="X4049" i="1"/>
  <c r="Z4049" i="1" s="1"/>
  <c r="O4054" i="1"/>
  <c r="O4061" i="1"/>
  <c r="O4063" i="1"/>
  <c r="O4065" i="1"/>
  <c r="O4067" i="1"/>
  <c r="O4069" i="1"/>
  <c r="O4071" i="1"/>
  <c r="X4094" i="1"/>
  <c r="Z4094" i="1" s="1"/>
  <c r="O4094" i="1"/>
  <c r="Y4103" i="1"/>
  <c r="O4103" i="1"/>
  <c r="X4133" i="1"/>
  <c r="O4133" i="1"/>
  <c r="H4133" i="1"/>
  <c r="U4133" i="1" s="1"/>
  <c r="W4133" i="1" s="1"/>
  <c r="Y3940" i="1"/>
  <c r="Y3943" i="1"/>
  <c r="Y3946" i="1"/>
  <c r="Y3949" i="1"/>
  <c r="Y3952" i="1"/>
  <c r="Y3955" i="1"/>
  <c r="Y3958" i="1"/>
  <c r="Y3961" i="1"/>
  <c r="Y3964" i="1"/>
  <c r="Y3967" i="1"/>
  <c r="Y3970" i="1"/>
  <c r="Y3973" i="1"/>
  <c r="Y3976" i="1"/>
  <c r="Y3979" i="1"/>
  <c r="Y3994" i="1"/>
  <c r="O3994" i="1"/>
  <c r="Y3997" i="1"/>
  <c r="O3997" i="1"/>
  <c r="Y4000" i="1"/>
  <c r="O4000" i="1"/>
  <c r="Y4003" i="1"/>
  <c r="O4003" i="1"/>
  <c r="Y4006" i="1"/>
  <c r="O4006" i="1"/>
  <c r="Y4009" i="1"/>
  <c r="O4009" i="1"/>
  <c r="Y4012" i="1"/>
  <c r="O4012" i="1"/>
  <c r="Y4015" i="1"/>
  <c r="O4015" i="1"/>
  <c r="Y4018" i="1"/>
  <c r="O4018" i="1"/>
  <c r="Y4021" i="1"/>
  <c r="O4021" i="1"/>
  <c r="Y4024" i="1"/>
  <c r="O4024" i="1"/>
  <c r="O4027" i="1"/>
  <c r="X4044" i="1"/>
  <c r="O4049" i="1"/>
  <c r="X4056" i="1"/>
  <c r="Y4073" i="1"/>
  <c r="O4044" i="1"/>
  <c r="O4056" i="1"/>
  <c r="X4077" i="1"/>
  <c r="H4077" i="1"/>
  <c r="U4077" i="1" s="1"/>
  <c r="W4077" i="1" s="1"/>
  <c r="O4077" i="1"/>
  <c r="H4294" i="1"/>
  <c r="U4294" i="1" s="1"/>
  <c r="W4294" i="1" s="1"/>
  <c r="X4294" i="1"/>
  <c r="O4294" i="1"/>
  <c r="Y4107" i="1"/>
  <c r="O4107" i="1"/>
  <c r="H4160" i="1"/>
  <c r="U4160" i="1" s="1"/>
  <c r="W4160" i="1" s="1"/>
  <c r="X4160" i="1"/>
  <c r="O4160" i="1"/>
  <c r="H4172" i="1"/>
  <c r="U4172" i="1" s="1"/>
  <c r="W4172" i="1" s="1"/>
  <c r="X4172" i="1"/>
  <c r="O4172" i="1"/>
  <c r="H4184" i="1"/>
  <c r="U4184" i="1" s="1"/>
  <c r="W4184" i="1" s="1"/>
  <c r="X4184" i="1"/>
  <c r="O4184" i="1"/>
  <c r="O4196" i="1"/>
  <c r="Y4203" i="1"/>
  <c r="O4203" i="1"/>
  <c r="Y4215" i="1"/>
  <c r="O4215" i="1"/>
  <c r="Y4227" i="1"/>
  <c r="O4227" i="1"/>
  <c r="H3939" i="1"/>
  <c r="U3939" i="1" s="1"/>
  <c r="W3939" i="1" s="1"/>
  <c r="X3939" i="1"/>
  <c r="O3939" i="1"/>
  <c r="H3942" i="1"/>
  <c r="U3942" i="1" s="1"/>
  <c r="W3942" i="1" s="1"/>
  <c r="X3942" i="1"/>
  <c r="O3942" i="1"/>
  <c r="H3945" i="1"/>
  <c r="U3945" i="1" s="1"/>
  <c r="W3945" i="1" s="1"/>
  <c r="X3945" i="1"/>
  <c r="O3945" i="1"/>
  <c r="H3948" i="1"/>
  <c r="U3948" i="1" s="1"/>
  <c r="W3948" i="1" s="1"/>
  <c r="X3948" i="1"/>
  <c r="O3948" i="1"/>
  <c r="H3951" i="1"/>
  <c r="U3951" i="1" s="1"/>
  <c r="W3951" i="1" s="1"/>
  <c r="X3951" i="1"/>
  <c r="O3951" i="1"/>
  <c r="H3954" i="1"/>
  <c r="U3954" i="1" s="1"/>
  <c r="W3954" i="1" s="1"/>
  <c r="X3954" i="1"/>
  <c r="O3954" i="1"/>
  <c r="H3957" i="1"/>
  <c r="U3957" i="1" s="1"/>
  <c r="W3957" i="1" s="1"/>
  <c r="X3957" i="1"/>
  <c r="O3957" i="1"/>
  <c r="H3960" i="1"/>
  <c r="U3960" i="1" s="1"/>
  <c r="W3960" i="1" s="1"/>
  <c r="X3960" i="1"/>
  <c r="O3960" i="1"/>
  <c r="H3963" i="1"/>
  <c r="U3963" i="1" s="1"/>
  <c r="W3963" i="1" s="1"/>
  <c r="X3963" i="1"/>
  <c r="O3963" i="1"/>
  <c r="H3966" i="1"/>
  <c r="U3966" i="1" s="1"/>
  <c r="W3966" i="1" s="1"/>
  <c r="X3966" i="1"/>
  <c r="O3966" i="1"/>
  <c r="H3969" i="1"/>
  <c r="U3969" i="1" s="1"/>
  <c r="W3969" i="1" s="1"/>
  <c r="X3969" i="1"/>
  <c r="O3969" i="1"/>
  <c r="H3972" i="1"/>
  <c r="U3972" i="1" s="1"/>
  <c r="W3972" i="1" s="1"/>
  <c r="X3972" i="1"/>
  <c r="O3972" i="1"/>
  <c r="H3975" i="1"/>
  <c r="U3975" i="1" s="1"/>
  <c r="W3975" i="1" s="1"/>
  <c r="X3975" i="1"/>
  <c r="O3975" i="1"/>
  <c r="H3978" i="1"/>
  <c r="U3978" i="1" s="1"/>
  <c r="W3978" i="1" s="1"/>
  <c r="X3978" i="1"/>
  <c r="O3978" i="1"/>
  <c r="H3981" i="1"/>
  <c r="U3981" i="1" s="1"/>
  <c r="W3981" i="1" s="1"/>
  <c r="X3981" i="1"/>
  <c r="O3981" i="1"/>
  <c r="H3984" i="1"/>
  <c r="U3984" i="1" s="1"/>
  <c r="W3984" i="1" s="1"/>
  <c r="X3984" i="1"/>
  <c r="O3984" i="1"/>
  <c r="H3987" i="1"/>
  <c r="U3987" i="1" s="1"/>
  <c r="W3987" i="1" s="1"/>
  <c r="X3987" i="1"/>
  <c r="O3987" i="1"/>
  <c r="H3990" i="1"/>
  <c r="U3990" i="1" s="1"/>
  <c r="W3990" i="1" s="1"/>
  <c r="X3990" i="1"/>
  <c r="O3990" i="1"/>
  <c r="X4083" i="1"/>
  <c r="H4083" i="1"/>
  <c r="U4083" i="1" s="1"/>
  <c r="W4083" i="1" s="1"/>
  <c r="O4083" i="1"/>
  <c r="H4153" i="1"/>
  <c r="U4153" i="1" s="1"/>
  <c r="W4153" i="1" s="1"/>
  <c r="X4153" i="1"/>
  <c r="O4153" i="1"/>
  <c r="H4165" i="1"/>
  <c r="U4165" i="1" s="1"/>
  <c r="W4165" i="1" s="1"/>
  <c r="X4165" i="1"/>
  <c r="O4165" i="1"/>
  <c r="H4177" i="1"/>
  <c r="U4177" i="1" s="1"/>
  <c r="W4177" i="1" s="1"/>
  <c r="X4177" i="1"/>
  <c r="O4177" i="1"/>
  <c r="H4189" i="1"/>
  <c r="U4189" i="1" s="1"/>
  <c r="W4189" i="1" s="1"/>
  <c r="X4189" i="1"/>
  <c r="O4189" i="1"/>
  <c r="Y4208" i="1"/>
  <c r="O4208" i="1"/>
  <c r="Y4220" i="1"/>
  <c r="O4220" i="1"/>
  <c r="H4276" i="1"/>
  <c r="U4276" i="1" s="1"/>
  <c r="W4276" i="1" s="1"/>
  <c r="X4276" i="1"/>
  <c r="O4276" i="1"/>
  <c r="Y3993" i="1"/>
  <c r="O3993" i="1"/>
  <c r="Y3996" i="1"/>
  <c r="O3996" i="1"/>
  <c r="Y3999" i="1"/>
  <c r="O3999" i="1"/>
  <c r="Y4002" i="1"/>
  <c r="O4002" i="1"/>
  <c r="Y4005" i="1"/>
  <c r="O4005" i="1"/>
  <c r="Y4008" i="1"/>
  <c r="O4008" i="1"/>
  <c r="Y4011" i="1"/>
  <c r="O4011" i="1"/>
  <c r="Y4014" i="1"/>
  <c r="O4014" i="1"/>
  <c r="Y4017" i="1"/>
  <c r="O4017" i="1"/>
  <c r="Y4020" i="1"/>
  <c r="O4020" i="1"/>
  <c r="Y4023" i="1"/>
  <c r="O4023" i="1"/>
  <c r="Y4026" i="1"/>
  <c r="O4026" i="1"/>
  <c r="H4031" i="1"/>
  <c r="U4031" i="1" s="1"/>
  <c r="W4031" i="1" s="1"/>
  <c r="O4041" i="1"/>
  <c r="O4053" i="1"/>
  <c r="X4089" i="1"/>
  <c r="H4089" i="1"/>
  <c r="U4089" i="1" s="1"/>
  <c r="W4089" i="1" s="1"/>
  <c r="O4089" i="1"/>
  <c r="X4136" i="1"/>
  <c r="O4136" i="1"/>
  <c r="H4136" i="1"/>
  <c r="U4136" i="1" s="1"/>
  <c r="W4136" i="1" s="1"/>
  <c r="X4043" i="1"/>
  <c r="O4048" i="1"/>
  <c r="X4055" i="1"/>
  <c r="O4060" i="1"/>
  <c r="O4062" i="1"/>
  <c r="O4064" i="1"/>
  <c r="O4066" i="1"/>
  <c r="O4068" i="1"/>
  <c r="O4070" i="1"/>
  <c r="Y4095" i="1"/>
  <c r="O4095" i="1"/>
  <c r="Y4111" i="1"/>
  <c r="O4111" i="1"/>
  <c r="H4033" i="1"/>
  <c r="U4033" i="1" s="1"/>
  <c r="W4033" i="1" s="1"/>
  <c r="H4038" i="1"/>
  <c r="U4038" i="1" s="1"/>
  <c r="W4038" i="1" s="1"/>
  <c r="O4043" i="1"/>
  <c r="X4050" i="1"/>
  <c r="O4055" i="1"/>
  <c r="Y4072" i="1"/>
  <c r="X4130" i="1"/>
  <c r="O4130" i="1"/>
  <c r="H4130" i="1"/>
  <c r="U4130" i="1" s="1"/>
  <c r="W4130" i="1" s="1"/>
  <c r="H3941" i="1"/>
  <c r="U3941" i="1" s="1"/>
  <c r="W3941" i="1" s="1"/>
  <c r="X3941" i="1"/>
  <c r="O3941" i="1"/>
  <c r="H3944" i="1"/>
  <c r="U3944" i="1" s="1"/>
  <c r="W3944" i="1" s="1"/>
  <c r="X3944" i="1"/>
  <c r="O3944" i="1"/>
  <c r="H3947" i="1"/>
  <c r="U3947" i="1" s="1"/>
  <c r="W3947" i="1" s="1"/>
  <c r="X3947" i="1"/>
  <c r="O3947" i="1"/>
  <c r="H3950" i="1"/>
  <c r="U3950" i="1" s="1"/>
  <c r="W3950" i="1" s="1"/>
  <c r="X3950" i="1"/>
  <c r="O3950" i="1"/>
  <c r="H3953" i="1"/>
  <c r="U3953" i="1" s="1"/>
  <c r="W3953" i="1" s="1"/>
  <c r="X3953" i="1"/>
  <c r="O3953" i="1"/>
  <c r="H3956" i="1"/>
  <c r="U3956" i="1" s="1"/>
  <c r="W3956" i="1" s="1"/>
  <c r="X3956" i="1"/>
  <c r="O3956" i="1"/>
  <c r="H3959" i="1"/>
  <c r="U3959" i="1" s="1"/>
  <c r="W3959" i="1" s="1"/>
  <c r="X3959" i="1"/>
  <c r="O3959" i="1"/>
  <c r="H3962" i="1"/>
  <c r="U3962" i="1" s="1"/>
  <c r="W3962" i="1" s="1"/>
  <c r="X3962" i="1"/>
  <c r="O3962" i="1"/>
  <c r="H3965" i="1"/>
  <c r="U3965" i="1" s="1"/>
  <c r="W3965" i="1" s="1"/>
  <c r="X3965" i="1"/>
  <c r="O3965" i="1"/>
  <c r="H3968" i="1"/>
  <c r="U3968" i="1" s="1"/>
  <c r="W3968" i="1" s="1"/>
  <c r="X3968" i="1"/>
  <c r="O3968" i="1"/>
  <c r="H3971" i="1"/>
  <c r="U3971" i="1" s="1"/>
  <c r="W3971" i="1" s="1"/>
  <c r="X3971" i="1"/>
  <c r="O3971" i="1"/>
  <c r="H3974" i="1"/>
  <c r="U3974" i="1" s="1"/>
  <c r="W3974" i="1" s="1"/>
  <c r="X3974" i="1"/>
  <c r="O3974" i="1"/>
  <c r="H3977" i="1"/>
  <c r="U3977" i="1" s="1"/>
  <c r="W3977" i="1" s="1"/>
  <c r="X3977" i="1"/>
  <c r="O3977" i="1"/>
  <c r="H3980" i="1"/>
  <c r="U3980" i="1" s="1"/>
  <c r="W3980" i="1" s="1"/>
  <c r="X3980" i="1"/>
  <c r="O3980" i="1"/>
  <c r="H3983" i="1"/>
  <c r="U3983" i="1" s="1"/>
  <c r="W3983" i="1" s="1"/>
  <c r="X3983" i="1"/>
  <c r="O3983" i="1"/>
  <c r="H3986" i="1"/>
  <c r="U3986" i="1" s="1"/>
  <c r="W3986" i="1" s="1"/>
  <c r="X3986" i="1"/>
  <c r="O3986" i="1"/>
  <c r="H3989" i="1"/>
  <c r="U3989" i="1" s="1"/>
  <c r="W3989" i="1" s="1"/>
  <c r="X3989" i="1"/>
  <c r="O3989" i="1"/>
  <c r="O4038" i="1"/>
  <c r="O4050" i="1"/>
  <c r="O4072" i="1"/>
  <c r="X4091" i="1"/>
  <c r="H4093" i="1"/>
  <c r="U4093" i="1" s="1"/>
  <c r="W4093" i="1" s="1"/>
  <c r="H4158" i="1"/>
  <c r="U4158" i="1" s="1"/>
  <c r="W4158" i="1" s="1"/>
  <c r="X4158" i="1"/>
  <c r="O4158" i="1"/>
  <c r="H4170" i="1"/>
  <c r="U4170" i="1" s="1"/>
  <c r="W4170" i="1" s="1"/>
  <c r="X4170" i="1"/>
  <c r="O4170" i="1"/>
  <c r="H4182" i="1"/>
  <c r="U4182" i="1" s="1"/>
  <c r="W4182" i="1" s="1"/>
  <c r="X4182" i="1"/>
  <c r="O4182" i="1"/>
  <c r="O4194" i="1"/>
  <c r="Y4201" i="1"/>
  <c r="O4201" i="1"/>
  <c r="Y4213" i="1"/>
  <c r="O4213" i="1"/>
  <c r="Y4225" i="1"/>
  <c r="O4225" i="1"/>
  <c r="H4274" i="1"/>
  <c r="U4274" i="1" s="1"/>
  <c r="W4274" i="1" s="1"/>
  <c r="X4274" i="1"/>
  <c r="O4274" i="1"/>
  <c r="O4028" i="1"/>
  <c r="O4029" i="1"/>
  <c r="O4030" i="1"/>
  <c r="O4031" i="1"/>
  <c r="O4032" i="1"/>
  <c r="O4033" i="1"/>
  <c r="O4034" i="1"/>
  <c r="O4035" i="1"/>
  <c r="O4036" i="1"/>
  <c r="O4037" i="1"/>
  <c r="H4075" i="1"/>
  <c r="U4075" i="1" s="1"/>
  <c r="W4075" i="1" s="1"/>
  <c r="O4078" i="1"/>
  <c r="H4081" i="1"/>
  <c r="U4081" i="1" s="1"/>
  <c r="W4081" i="1" s="1"/>
  <c r="O4084" i="1"/>
  <c r="H4087" i="1"/>
  <c r="U4087" i="1" s="1"/>
  <c r="W4087" i="1" s="1"/>
  <c r="O4090" i="1"/>
  <c r="H4138" i="1"/>
  <c r="H4143" i="1"/>
  <c r="U4143" i="1" s="1"/>
  <c r="W4143" i="1" s="1"/>
  <c r="O4143" i="1"/>
  <c r="H4145" i="1"/>
  <c r="U4145" i="1" s="1"/>
  <c r="W4145" i="1" s="1"/>
  <c r="O4145" i="1"/>
  <c r="H4147" i="1"/>
  <c r="U4147" i="1" s="1"/>
  <c r="W4147" i="1" s="1"/>
  <c r="O4147" i="1"/>
  <c r="H4149" i="1"/>
  <c r="U4149" i="1" s="1"/>
  <c r="W4149" i="1" s="1"/>
  <c r="O4149" i="1"/>
  <c r="H4151" i="1"/>
  <c r="U4151" i="1" s="1"/>
  <c r="W4151" i="1" s="1"/>
  <c r="X4151" i="1"/>
  <c r="O4151" i="1"/>
  <c r="H4163" i="1"/>
  <c r="U4163" i="1" s="1"/>
  <c r="W4163" i="1" s="1"/>
  <c r="X4163" i="1"/>
  <c r="O4163" i="1"/>
  <c r="H4175" i="1"/>
  <c r="U4175" i="1" s="1"/>
  <c r="W4175" i="1" s="1"/>
  <c r="X4175" i="1"/>
  <c r="O4175" i="1"/>
  <c r="H4187" i="1"/>
  <c r="U4187" i="1" s="1"/>
  <c r="W4187" i="1" s="1"/>
  <c r="X4187" i="1"/>
  <c r="O4187" i="1"/>
  <c r="O4199" i="1"/>
  <c r="Y4206" i="1"/>
  <c r="O4206" i="1"/>
  <c r="Y4218" i="1"/>
  <c r="O4218" i="1"/>
  <c r="Y4230" i="1"/>
  <c r="O4230" i="1"/>
  <c r="H4242" i="1"/>
  <c r="U4242" i="1" s="1"/>
  <c r="W4242" i="1" s="1"/>
  <c r="H4254" i="1"/>
  <c r="U4254" i="1" s="1"/>
  <c r="W4254" i="1" s="1"/>
  <c r="H4272" i="1"/>
  <c r="U4272" i="1" s="1"/>
  <c r="W4272" i="1" s="1"/>
  <c r="X4272" i="1"/>
  <c r="O4272" i="1"/>
  <c r="H4765" i="1"/>
  <c r="U4765" i="1" s="1"/>
  <c r="W4765" i="1" s="1"/>
  <c r="X4765" i="1"/>
  <c r="O4765" i="1"/>
  <c r="X4129" i="1"/>
  <c r="O4129" i="1"/>
  <c r="X4132" i="1"/>
  <c r="O4132" i="1"/>
  <c r="X4135" i="1"/>
  <c r="Z4135" i="1" s="1"/>
  <c r="O4135" i="1"/>
  <c r="H4156" i="1"/>
  <c r="U4156" i="1" s="1"/>
  <c r="W4156" i="1" s="1"/>
  <c r="X4156" i="1"/>
  <c r="O4156" i="1"/>
  <c r="H4168" i="1"/>
  <c r="U4168" i="1" s="1"/>
  <c r="W4168" i="1" s="1"/>
  <c r="X4168" i="1"/>
  <c r="O4168" i="1"/>
  <c r="H4180" i="1"/>
  <c r="U4180" i="1" s="1"/>
  <c r="W4180" i="1" s="1"/>
  <c r="X4180" i="1"/>
  <c r="O4180" i="1"/>
  <c r="O4192" i="1"/>
  <c r="Y4211" i="1"/>
  <c r="O4211" i="1"/>
  <c r="Y4223" i="1"/>
  <c r="O4223" i="1"/>
  <c r="H4235" i="1"/>
  <c r="U4235" i="1" s="1"/>
  <c r="W4235" i="1" s="1"/>
  <c r="H4247" i="1"/>
  <c r="U4247" i="1" s="1"/>
  <c r="W4247" i="1" s="1"/>
  <c r="H4259" i="1"/>
  <c r="U4259" i="1" s="1"/>
  <c r="W4259" i="1" s="1"/>
  <c r="H4270" i="1"/>
  <c r="U4270" i="1" s="1"/>
  <c r="W4270" i="1" s="1"/>
  <c r="X4270" i="1"/>
  <c r="O4270" i="1"/>
  <c r="X4037" i="1"/>
  <c r="Z4037" i="1" s="1"/>
  <c r="X4038" i="1"/>
  <c r="X4039" i="1"/>
  <c r="X4040" i="1"/>
  <c r="X4041" i="1"/>
  <c r="Z4041" i="1" s="1"/>
  <c r="H4074" i="1"/>
  <c r="U4074" i="1" s="1"/>
  <c r="W4074" i="1" s="1"/>
  <c r="H4080" i="1"/>
  <c r="U4080" i="1" s="1"/>
  <c r="W4080" i="1" s="1"/>
  <c r="H4086" i="1"/>
  <c r="U4086" i="1" s="1"/>
  <c r="W4086" i="1" s="1"/>
  <c r="X4097" i="1"/>
  <c r="X4101" i="1"/>
  <c r="X4105" i="1"/>
  <c r="Z4105" i="1" s="1"/>
  <c r="X4109" i="1"/>
  <c r="H4161" i="1"/>
  <c r="U4161" i="1" s="1"/>
  <c r="W4161" i="1" s="1"/>
  <c r="X4161" i="1"/>
  <c r="O4161" i="1"/>
  <c r="H4173" i="1"/>
  <c r="U4173" i="1" s="1"/>
  <c r="W4173" i="1" s="1"/>
  <c r="X4173" i="1"/>
  <c r="O4173" i="1"/>
  <c r="H4185" i="1"/>
  <c r="U4185" i="1" s="1"/>
  <c r="W4185" i="1" s="1"/>
  <c r="X4185" i="1"/>
  <c r="O4185" i="1"/>
  <c r="O4197" i="1"/>
  <c r="Y4204" i="1"/>
  <c r="O4204" i="1"/>
  <c r="Y4216" i="1"/>
  <c r="O4216" i="1"/>
  <c r="Y4228" i="1"/>
  <c r="O4228" i="1"/>
  <c r="H4240" i="1"/>
  <c r="U4240" i="1" s="1"/>
  <c r="W4240" i="1" s="1"/>
  <c r="H4252" i="1"/>
  <c r="U4252" i="1" s="1"/>
  <c r="W4252" i="1" s="1"/>
  <c r="H4268" i="1"/>
  <c r="U4268" i="1" s="1"/>
  <c r="W4268" i="1" s="1"/>
  <c r="X4268" i="1"/>
  <c r="O4268" i="1"/>
  <c r="H4420" i="1"/>
  <c r="U4420" i="1" s="1"/>
  <c r="W4420" i="1" s="1"/>
  <c r="X4420" i="1"/>
  <c r="H4140" i="1"/>
  <c r="U4140" i="1" s="1"/>
  <c r="W4140" i="1" s="1"/>
  <c r="O4140" i="1"/>
  <c r="H4154" i="1"/>
  <c r="U4154" i="1" s="1"/>
  <c r="W4154" i="1" s="1"/>
  <c r="X4154" i="1"/>
  <c r="O4154" i="1"/>
  <c r="H4166" i="1"/>
  <c r="U4166" i="1" s="1"/>
  <c r="W4166" i="1" s="1"/>
  <c r="X4166" i="1"/>
  <c r="O4166" i="1"/>
  <c r="H4178" i="1"/>
  <c r="U4178" i="1" s="1"/>
  <c r="W4178" i="1" s="1"/>
  <c r="X4178" i="1"/>
  <c r="O4178" i="1"/>
  <c r="H4190" i="1"/>
  <c r="U4190" i="1" s="1"/>
  <c r="W4190" i="1" s="1"/>
  <c r="X4190" i="1"/>
  <c r="O4190" i="1"/>
  <c r="Y4209" i="1"/>
  <c r="O4209" i="1"/>
  <c r="Y4221" i="1"/>
  <c r="O4221" i="1"/>
  <c r="H4266" i="1"/>
  <c r="U4266" i="1" s="1"/>
  <c r="W4266" i="1" s="1"/>
  <c r="X4266" i="1"/>
  <c r="O4266" i="1"/>
  <c r="O4331" i="1"/>
  <c r="O4343" i="1"/>
  <c r="H4350" i="1"/>
  <c r="U4350" i="1" s="1"/>
  <c r="W4350" i="1" s="1"/>
  <c r="X4350" i="1"/>
  <c r="Y4355" i="1"/>
  <c r="O4355" i="1"/>
  <c r="Y4367" i="1"/>
  <c r="O4367" i="1"/>
  <c r="H4159" i="1"/>
  <c r="U4159" i="1" s="1"/>
  <c r="W4159" i="1" s="1"/>
  <c r="X4159" i="1"/>
  <c r="O4159" i="1"/>
  <c r="H4171" i="1"/>
  <c r="U4171" i="1" s="1"/>
  <c r="W4171" i="1" s="1"/>
  <c r="X4171" i="1"/>
  <c r="O4171" i="1"/>
  <c r="H4183" i="1"/>
  <c r="U4183" i="1" s="1"/>
  <c r="W4183" i="1" s="1"/>
  <c r="X4183" i="1"/>
  <c r="O4183" i="1"/>
  <c r="Y4202" i="1"/>
  <c r="O4202" i="1"/>
  <c r="Y4214" i="1"/>
  <c r="O4214" i="1"/>
  <c r="Y4226" i="1"/>
  <c r="O4226" i="1"/>
  <c r="H4289" i="1"/>
  <c r="U4289" i="1" s="1"/>
  <c r="W4289" i="1" s="1"/>
  <c r="O4289" i="1"/>
  <c r="Y4360" i="1"/>
  <c r="O4360" i="1"/>
  <c r="Y4372" i="1"/>
  <c r="O4372" i="1"/>
  <c r="Y4379" i="1"/>
  <c r="O4379" i="1"/>
  <c r="O4093" i="1"/>
  <c r="X4131" i="1"/>
  <c r="O4131" i="1"/>
  <c r="X4134" i="1"/>
  <c r="O4134" i="1"/>
  <c r="X4137" i="1"/>
  <c r="O4137" i="1"/>
  <c r="H4142" i="1"/>
  <c r="U4142" i="1" s="1"/>
  <c r="W4142" i="1" s="1"/>
  <c r="Z4142" i="1" s="1"/>
  <c r="O4142" i="1"/>
  <c r="X4143" i="1"/>
  <c r="X4145" i="1"/>
  <c r="X4147" i="1"/>
  <c r="X4149" i="1"/>
  <c r="H4152" i="1"/>
  <c r="U4152" i="1" s="1"/>
  <c r="W4152" i="1" s="1"/>
  <c r="X4152" i="1"/>
  <c r="O4152" i="1"/>
  <c r="H4164" i="1"/>
  <c r="U4164" i="1" s="1"/>
  <c r="W4164" i="1" s="1"/>
  <c r="X4164" i="1"/>
  <c r="O4164" i="1"/>
  <c r="H4176" i="1"/>
  <c r="U4176" i="1" s="1"/>
  <c r="W4176" i="1" s="1"/>
  <c r="X4176" i="1"/>
  <c r="O4176" i="1"/>
  <c r="H4188" i="1"/>
  <c r="U4188" i="1" s="1"/>
  <c r="W4188" i="1" s="1"/>
  <c r="X4188" i="1"/>
  <c r="O4188" i="1"/>
  <c r="O4200" i="1"/>
  <c r="Y4207" i="1"/>
  <c r="O4207" i="1"/>
  <c r="Y4219" i="1"/>
  <c r="O4219" i="1"/>
  <c r="H4231" i="1"/>
  <c r="U4231" i="1" s="1"/>
  <c r="W4231" i="1" s="1"/>
  <c r="H4243" i="1"/>
  <c r="U4243" i="1" s="1"/>
  <c r="W4243" i="1" s="1"/>
  <c r="H4255" i="1"/>
  <c r="U4255" i="1" s="1"/>
  <c r="W4255" i="1" s="1"/>
  <c r="O4264" i="1"/>
  <c r="O4075" i="1"/>
  <c r="H4078" i="1"/>
  <c r="U4078" i="1" s="1"/>
  <c r="W4078" i="1" s="1"/>
  <c r="O4081" i="1"/>
  <c r="H4084" i="1"/>
  <c r="U4084" i="1" s="1"/>
  <c r="W4084" i="1" s="1"/>
  <c r="O4087" i="1"/>
  <c r="H4144" i="1"/>
  <c r="U4144" i="1" s="1"/>
  <c r="W4144" i="1" s="1"/>
  <c r="O4144" i="1"/>
  <c r="H4146" i="1"/>
  <c r="U4146" i="1" s="1"/>
  <c r="W4146" i="1" s="1"/>
  <c r="O4146" i="1"/>
  <c r="H4148" i="1"/>
  <c r="U4148" i="1" s="1"/>
  <c r="W4148" i="1" s="1"/>
  <c r="O4148" i="1"/>
  <c r="H4150" i="1"/>
  <c r="U4150" i="1" s="1"/>
  <c r="W4150" i="1" s="1"/>
  <c r="O4150" i="1"/>
  <c r="H4157" i="1"/>
  <c r="U4157" i="1" s="1"/>
  <c r="W4157" i="1" s="1"/>
  <c r="X4157" i="1"/>
  <c r="O4157" i="1"/>
  <c r="H4169" i="1"/>
  <c r="U4169" i="1" s="1"/>
  <c r="W4169" i="1" s="1"/>
  <c r="X4169" i="1"/>
  <c r="O4169" i="1"/>
  <c r="H4181" i="1"/>
  <c r="U4181" i="1" s="1"/>
  <c r="W4181" i="1" s="1"/>
  <c r="X4181" i="1"/>
  <c r="O4181" i="1"/>
  <c r="O4193" i="1"/>
  <c r="Y4212" i="1"/>
  <c r="O4212" i="1"/>
  <c r="Y4224" i="1"/>
  <c r="O4224" i="1"/>
  <c r="H4236" i="1"/>
  <c r="U4236" i="1" s="1"/>
  <c r="W4236" i="1" s="1"/>
  <c r="H4248" i="1"/>
  <c r="U4248" i="1" s="1"/>
  <c r="W4248" i="1" s="1"/>
  <c r="H4260" i="1"/>
  <c r="U4260" i="1" s="1"/>
  <c r="W4260" i="1" s="1"/>
  <c r="X4462" i="1"/>
  <c r="O4462" i="1"/>
  <c r="H4462" i="1"/>
  <c r="U4462" i="1" s="1"/>
  <c r="W4462" i="1" s="1"/>
  <c r="O4092" i="1"/>
  <c r="O4097" i="1"/>
  <c r="O4101" i="1"/>
  <c r="O4105" i="1"/>
  <c r="O4109" i="1"/>
  <c r="X4138" i="1"/>
  <c r="Z4138" i="1" s="1"/>
  <c r="H4162" i="1"/>
  <c r="U4162" i="1" s="1"/>
  <c r="W4162" i="1" s="1"/>
  <c r="X4162" i="1"/>
  <c r="O4162" i="1"/>
  <c r="H4174" i="1"/>
  <c r="U4174" i="1" s="1"/>
  <c r="W4174" i="1" s="1"/>
  <c r="X4174" i="1"/>
  <c r="O4174" i="1"/>
  <c r="H4186" i="1"/>
  <c r="U4186" i="1" s="1"/>
  <c r="W4186" i="1" s="1"/>
  <c r="X4186" i="1"/>
  <c r="O4186" i="1"/>
  <c r="O4198" i="1"/>
  <c r="Y4205" i="1"/>
  <c r="O4205" i="1"/>
  <c r="Y4217" i="1"/>
  <c r="O4217" i="1"/>
  <c r="Y4229" i="1"/>
  <c r="O4229" i="1"/>
  <c r="H4241" i="1"/>
  <c r="U4241" i="1" s="1"/>
  <c r="W4241" i="1" s="1"/>
  <c r="H4253" i="1"/>
  <c r="U4253" i="1" s="1"/>
  <c r="W4253" i="1" s="1"/>
  <c r="O4074" i="1"/>
  <c r="O4080" i="1"/>
  <c r="O4086" i="1"/>
  <c r="Y4090" i="1"/>
  <c r="X4095" i="1"/>
  <c r="X4099" i="1"/>
  <c r="X4103" i="1"/>
  <c r="X4107" i="1"/>
  <c r="X4111" i="1"/>
  <c r="H4139" i="1"/>
  <c r="U4139" i="1" s="1"/>
  <c r="W4139" i="1" s="1"/>
  <c r="O4139" i="1"/>
  <c r="H4155" i="1"/>
  <c r="U4155" i="1" s="1"/>
  <c r="W4155" i="1" s="1"/>
  <c r="X4155" i="1"/>
  <c r="O4155" i="1"/>
  <c r="H4167" i="1"/>
  <c r="U4167" i="1" s="1"/>
  <c r="W4167" i="1" s="1"/>
  <c r="X4167" i="1"/>
  <c r="O4167" i="1"/>
  <c r="H4179" i="1"/>
  <c r="U4179" i="1" s="1"/>
  <c r="W4179" i="1" s="1"/>
  <c r="X4179" i="1"/>
  <c r="O4179" i="1"/>
  <c r="H4191" i="1"/>
  <c r="U4191" i="1" s="1"/>
  <c r="W4191" i="1" s="1"/>
  <c r="Z4191" i="1" s="1"/>
  <c r="O4191" i="1"/>
  <c r="Y4210" i="1"/>
  <c r="O4210" i="1"/>
  <c r="Y4222" i="1"/>
  <c r="O4222" i="1"/>
  <c r="H4234" i="1"/>
  <c r="U4234" i="1" s="1"/>
  <c r="W4234" i="1" s="1"/>
  <c r="H4246" i="1"/>
  <c r="U4246" i="1" s="1"/>
  <c r="W4246" i="1" s="1"/>
  <c r="H4258" i="1"/>
  <c r="U4258" i="1" s="1"/>
  <c r="W4258" i="1" s="1"/>
  <c r="X4460" i="1"/>
  <c r="O4460" i="1"/>
  <c r="H4296" i="1"/>
  <c r="U4296" i="1" s="1"/>
  <c r="W4296" i="1" s="1"/>
  <c r="X4296" i="1"/>
  <c r="Y4353" i="1"/>
  <c r="O4353" i="1"/>
  <c r="Y4365" i="1"/>
  <c r="O4365" i="1"/>
  <c r="H4427" i="1"/>
  <c r="U4427" i="1" s="1"/>
  <c r="W4427" i="1" s="1"/>
  <c r="O4427" i="1"/>
  <c r="X4427" i="1"/>
  <c r="X4458" i="1"/>
  <c r="Z4458" i="1" s="1"/>
  <c r="O4458" i="1"/>
  <c r="X4541" i="1"/>
  <c r="O4541" i="1"/>
  <c r="H4541" i="1"/>
  <c r="U4541" i="1" s="1"/>
  <c r="W4541" i="1" s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H4263" i="1"/>
  <c r="U4263" i="1" s="1"/>
  <c r="W4263" i="1" s="1"/>
  <c r="X4263" i="1"/>
  <c r="O4320" i="1"/>
  <c r="O4334" i="1"/>
  <c r="O4346" i="1"/>
  <c r="Y4358" i="1"/>
  <c r="O4358" i="1"/>
  <c r="Y4370" i="1"/>
  <c r="O4370" i="1"/>
  <c r="Y4377" i="1"/>
  <c r="O4377" i="1"/>
  <c r="O4384" i="1"/>
  <c r="O4396" i="1"/>
  <c r="H4409" i="1"/>
  <c r="U4409" i="1" s="1"/>
  <c r="W4409" i="1" s="1"/>
  <c r="X4409" i="1"/>
  <c r="O4409" i="1"/>
  <c r="O4413" i="1"/>
  <c r="X4456" i="1"/>
  <c r="O4456" i="1"/>
  <c r="X4543" i="1"/>
  <c r="O4543" i="1"/>
  <c r="H4543" i="1"/>
  <c r="U4543" i="1" s="1"/>
  <c r="W4543" i="1" s="1"/>
  <c r="Y4695" i="1"/>
  <c r="O4695" i="1"/>
  <c r="Y4263" i="1"/>
  <c r="Y4288" i="1"/>
  <c r="O4296" i="1"/>
  <c r="H4298" i="1"/>
  <c r="U4298" i="1" s="1"/>
  <c r="W4298" i="1" s="1"/>
  <c r="X4298" i="1"/>
  <c r="H4300" i="1"/>
  <c r="U4300" i="1" s="1"/>
  <c r="W4300" i="1" s="1"/>
  <c r="X4300" i="1"/>
  <c r="H4302" i="1"/>
  <c r="U4302" i="1" s="1"/>
  <c r="W4302" i="1" s="1"/>
  <c r="X4302" i="1"/>
  <c r="H4304" i="1"/>
  <c r="U4304" i="1" s="1"/>
  <c r="W4304" i="1" s="1"/>
  <c r="X4304" i="1"/>
  <c r="H4306" i="1"/>
  <c r="U4306" i="1" s="1"/>
  <c r="W4306" i="1" s="1"/>
  <c r="X4306" i="1"/>
  <c r="H4308" i="1"/>
  <c r="U4308" i="1" s="1"/>
  <c r="W4308" i="1" s="1"/>
  <c r="X4308" i="1"/>
  <c r="H4310" i="1"/>
  <c r="U4310" i="1" s="1"/>
  <c r="W4310" i="1" s="1"/>
  <c r="X4310" i="1"/>
  <c r="H4312" i="1"/>
  <c r="U4312" i="1" s="1"/>
  <c r="W4312" i="1" s="1"/>
  <c r="X4312" i="1"/>
  <c r="H4314" i="1"/>
  <c r="U4314" i="1" s="1"/>
  <c r="W4314" i="1" s="1"/>
  <c r="X4314" i="1"/>
  <c r="H4316" i="1"/>
  <c r="U4316" i="1" s="1"/>
  <c r="W4316" i="1" s="1"/>
  <c r="X4316" i="1"/>
  <c r="H4318" i="1"/>
  <c r="U4318" i="1" s="1"/>
  <c r="W4318" i="1" s="1"/>
  <c r="X4318" i="1"/>
  <c r="H4325" i="1"/>
  <c r="U4325" i="1" s="1"/>
  <c r="W4325" i="1" s="1"/>
  <c r="O4327" i="1"/>
  <c r="Y4332" i="1"/>
  <c r="H4337" i="1"/>
  <c r="U4337" i="1" s="1"/>
  <c r="W4337" i="1" s="1"/>
  <c r="O4339" i="1"/>
  <c r="Y4344" i="1"/>
  <c r="O4351" i="1"/>
  <c r="H4356" i="1"/>
  <c r="U4356" i="1" s="1"/>
  <c r="W4356" i="1" s="1"/>
  <c r="Y4363" i="1"/>
  <c r="O4363" i="1"/>
  <c r="H4368" i="1"/>
  <c r="U4368" i="1" s="1"/>
  <c r="W4368" i="1" s="1"/>
  <c r="Y4375" i="1"/>
  <c r="Y4382" i="1"/>
  <c r="X4387" i="1"/>
  <c r="O4389" i="1"/>
  <c r="Y4394" i="1"/>
  <c r="H4399" i="1"/>
  <c r="U4399" i="1" s="1"/>
  <c r="W4399" i="1" s="1"/>
  <c r="O4401" i="1"/>
  <c r="X4454" i="1"/>
  <c r="O4454" i="1"/>
  <c r="O4601" i="1"/>
  <c r="Y4616" i="1"/>
  <c r="O4616" i="1"/>
  <c r="X4261" i="1"/>
  <c r="H4265" i="1"/>
  <c r="U4265" i="1" s="1"/>
  <c r="W4265" i="1" s="1"/>
  <c r="X4265" i="1"/>
  <c r="X4290" i="1"/>
  <c r="H4293" i="1"/>
  <c r="U4293" i="1" s="1"/>
  <c r="W4293" i="1" s="1"/>
  <c r="X4293" i="1"/>
  <c r="Y4295" i="1"/>
  <c r="X4323" i="1"/>
  <c r="Z4323" i="1" s="1"/>
  <c r="Y4325" i="1"/>
  <c r="H4330" i="1"/>
  <c r="U4330" i="1" s="1"/>
  <c r="W4330" i="1" s="1"/>
  <c r="O4332" i="1"/>
  <c r="Y4337" i="1"/>
  <c r="H4342" i="1"/>
  <c r="U4342" i="1" s="1"/>
  <c r="W4342" i="1" s="1"/>
  <c r="O4344" i="1"/>
  <c r="Y4349" i="1"/>
  <c r="Y4356" i="1"/>
  <c r="O4356" i="1"/>
  <c r="H4361" i="1"/>
  <c r="U4361" i="1" s="1"/>
  <c r="W4361" i="1" s="1"/>
  <c r="Y4368" i="1"/>
  <c r="O4368" i="1"/>
  <c r="H4373" i="1"/>
  <c r="U4373" i="1" s="1"/>
  <c r="W4373" i="1" s="1"/>
  <c r="O4375" i="1"/>
  <c r="H4380" i="1"/>
  <c r="U4380" i="1" s="1"/>
  <c r="W4380" i="1" s="1"/>
  <c r="Z4380" i="1" s="1"/>
  <c r="O4382" i="1"/>
  <c r="Y4387" i="1"/>
  <c r="X4392" i="1"/>
  <c r="O4394" i="1"/>
  <c r="Y4399" i="1"/>
  <c r="O4407" i="1"/>
  <c r="O4419" i="1"/>
  <c r="X4419" i="1"/>
  <c r="X4452" i="1"/>
  <c r="O4452" i="1"/>
  <c r="X4231" i="1"/>
  <c r="X4232" i="1"/>
  <c r="X4233" i="1"/>
  <c r="X4234" i="1"/>
  <c r="X4235" i="1"/>
  <c r="X4236" i="1"/>
  <c r="X4237" i="1"/>
  <c r="Z4237" i="1" s="1"/>
  <c r="X4238" i="1"/>
  <c r="X4239" i="1"/>
  <c r="Z4239" i="1" s="1"/>
  <c r="X4240" i="1"/>
  <c r="X4241" i="1"/>
  <c r="X4242" i="1"/>
  <c r="X4243" i="1"/>
  <c r="X4244" i="1"/>
  <c r="X4245" i="1"/>
  <c r="X4246" i="1"/>
  <c r="X4247" i="1"/>
  <c r="X4248" i="1"/>
  <c r="X4249" i="1"/>
  <c r="Z4249" i="1" s="1"/>
  <c r="X4250" i="1"/>
  <c r="X4251" i="1"/>
  <c r="X4252" i="1"/>
  <c r="X4253" i="1"/>
  <c r="X4254" i="1"/>
  <c r="X4255" i="1"/>
  <c r="X4256" i="1"/>
  <c r="X4257" i="1"/>
  <c r="X4258" i="1"/>
  <c r="X4259" i="1"/>
  <c r="X4260" i="1"/>
  <c r="Y4265" i="1"/>
  <c r="O4286" i="1"/>
  <c r="Y4290" i="1"/>
  <c r="O4298" i="1"/>
  <c r="O4300" i="1"/>
  <c r="O4302" i="1"/>
  <c r="O4304" i="1"/>
  <c r="O4306" i="1"/>
  <c r="O4308" i="1"/>
  <c r="O4310" i="1"/>
  <c r="O4312" i="1"/>
  <c r="O4314" i="1"/>
  <c r="O4316" i="1"/>
  <c r="O4318" i="1"/>
  <c r="H4321" i="1"/>
  <c r="U4321" i="1" s="1"/>
  <c r="W4321" i="1" s="1"/>
  <c r="O4325" i="1"/>
  <c r="Y4330" i="1"/>
  <c r="H4335" i="1"/>
  <c r="U4335" i="1" s="1"/>
  <c r="W4335" i="1" s="1"/>
  <c r="O4337" i="1"/>
  <c r="Y4342" i="1"/>
  <c r="H4347" i="1"/>
  <c r="U4347" i="1" s="1"/>
  <c r="W4347" i="1" s="1"/>
  <c r="O4349" i="1"/>
  <c r="H4354" i="1"/>
  <c r="U4354" i="1" s="1"/>
  <c r="W4354" i="1" s="1"/>
  <c r="Y4361" i="1"/>
  <c r="O4361" i="1"/>
  <c r="H4366" i="1"/>
  <c r="U4366" i="1" s="1"/>
  <c r="W4366" i="1" s="1"/>
  <c r="Y4373" i="1"/>
  <c r="Y4380" i="1"/>
  <c r="O4380" i="1"/>
  <c r="X4385" i="1"/>
  <c r="O4387" i="1"/>
  <c r="Y4392" i="1"/>
  <c r="H4397" i="1"/>
  <c r="U4397" i="1" s="1"/>
  <c r="W4397" i="1" s="1"/>
  <c r="O4399" i="1"/>
  <c r="X4450" i="1"/>
  <c r="O4450" i="1"/>
  <c r="H4479" i="1"/>
  <c r="U4479" i="1" s="1"/>
  <c r="W4479" i="1" s="1"/>
  <c r="X4479" i="1"/>
  <c r="O4479" i="1"/>
  <c r="H4491" i="1"/>
  <c r="U4491" i="1" s="1"/>
  <c r="W4491" i="1" s="1"/>
  <c r="X4491" i="1"/>
  <c r="O4491" i="1"/>
  <c r="H4503" i="1"/>
  <c r="U4503" i="1" s="1"/>
  <c r="W4503" i="1" s="1"/>
  <c r="X4503" i="1"/>
  <c r="O4503" i="1"/>
  <c r="H4580" i="1"/>
  <c r="U4580" i="1" s="1"/>
  <c r="W4580" i="1" s="1"/>
  <c r="X4580" i="1"/>
  <c r="O4580" i="1"/>
  <c r="X4192" i="1"/>
  <c r="X4193" i="1"/>
  <c r="Z4193" i="1" s="1"/>
  <c r="X4194" i="1"/>
  <c r="X4195" i="1"/>
  <c r="X4196" i="1"/>
  <c r="X4197" i="1"/>
  <c r="Z4197" i="1" s="1"/>
  <c r="X4198" i="1"/>
  <c r="X4199" i="1"/>
  <c r="X4200" i="1"/>
  <c r="X4201" i="1"/>
  <c r="X4202" i="1"/>
  <c r="X4203" i="1"/>
  <c r="Z4203" i="1" s="1"/>
  <c r="X4204" i="1"/>
  <c r="X4205" i="1"/>
  <c r="X4206" i="1"/>
  <c r="X4207" i="1"/>
  <c r="Z4207" i="1" s="1"/>
  <c r="X4208" i="1"/>
  <c r="X4209" i="1"/>
  <c r="X4210" i="1"/>
  <c r="Z4210" i="1" s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H4262" i="1"/>
  <c r="U4262" i="1" s="1"/>
  <c r="W4262" i="1" s="1"/>
  <c r="X4262" i="1"/>
  <c r="H4267" i="1"/>
  <c r="U4267" i="1" s="1"/>
  <c r="W4267" i="1" s="1"/>
  <c r="X4267" i="1"/>
  <c r="H4269" i="1"/>
  <c r="U4269" i="1" s="1"/>
  <c r="W4269" i="1" s="1"/>
  <c r="X4269" i="1"/>
  <c r="H4271" i="1"/>
  <c r="U4271" i="1" s="1"/>
  <c r="W4271" i="1" s="1"/>
  <c r="X4271" i="1"/>
  <c r="H4273" i="1"/>
  <c r="U4273" i="1" s="1"/>
  <c r="W4273" i="1" s="1"/>
  <c r="X4273" i="1"/>
  <c r="H4275" i="1"/>
  <c r="U4275" i="1" s="1"/>
  <c r="W4275" i="1" s="1"/>
  <c r="X4275" i="1"/>
  <c r="H4295" i="1"/>
  <c r="U4295" i="1" s="1"/>
  <c r="W4295" i="1" s="1"/>
  <c r="X4295" i="1"/>
  <c r="X4319" i="1"/>
  <c r="Y4321" i="1"/>
  <c r="O4330" i="1"/>
  <c r="O4342" i="1"/>
  <c r="H4349" i="1"/>
  <c r="U4349" i="1" s="1"/>
  <c r="W4349" i="1" s="1"/>
  <c r="X4349" i="1"/>
  <c r="Y4354" i="1"/>
  <c r="O4354" i="1"/>
  <c r="Y4366" i="1"/>
  <c r="O4366" i="1"/>
  <c r="O4373" i="1"/>
  <c r="O4392" i="1"/>
  <c r="H4446" i="1"/>
  <c r="U4446" i="1" s="1"/>
  <c r="W4446" i="1" s="1"/>
  <c r="X4446" i="1"/>
  <c r="O4446" i="1"/>
  <c r="X4448" i="1"/>
  <c r="O4448" i="1"/>
  <c r="H4484" i="1"/>
  <c r="U4484" i="1" s="1"/>
  <c r="W4484" i="1" s="1"/>
  <c r="X4484" i="1"/>
  <c r="O4484" i="1"/>
  <c r="H4496" i="1"/>
  <c r="U4496" i="1" s="1"/>
  <c r="W4496" i="1" s="1"/>
  <c r="X4496" i="1"/>
  <c r="O4496" i="1"/>
  <c r="H4508" i="1"/>
  <c r="U4508" i="1" s="1"/>
  <c r="W4508" i="1" s="1"/>
  <c r="X4508" i="1"/>
  <c r="O4508" i="1"/>
  <c r="H4578" i="1"/>
  <c r="U4578" i="1" s="1"/>
  <c r="W4578" i="1" s="1"/>
  <c r="X4578" i="1"/>
  <c r="O4578" i="1"/>
  <c r="Y4359" i="1"/>
  <c r="O4359" i="1"/>
  <c r="Y4371" i="1"/>
  <c r="O4371" i="1"/>
  <c r="Y4378" i="1"/>
  <c r="O4378" i="1"/>
  <c r="H4412" i="1"/>
  <c r="U4412" i="1" s="1"/>
  <c r="W4412" i="1" s="1"/>
  <c r="X4412" i="1"/>
  <c r="O4412" i="1"/>
  <c r="H4439" i="1"/>
  <c r="U4439" i="1" s="1"/>
  <c r="W4439" i="1" s="1"/>
  <c r="X4439" i="1"/>
  <c r="O4439" i="1"/>
  <c r="H4468" i="1"/>
  <c r="U4468" i="1" s="1"/>
  <c r="W4468" i="1" s="1"/>
  <c r="X4468" i="1"/>
  <c r="O4468" i="1"/>
  <c r="H4477" i="1"/>
  <c r="U4477" i="1" s="1"/>
  <c r="W4477" i="1" s="1"/>
  <c r="X4477" i="1"/>
  <c r="O4477" i="1"/>
  <c r="H4489" i="1"/>
  <c r="U4489" i="1" s="1"/>
  <c r="W4489" i="1" s="1"/>
  <c r="X4489" i="1"/>
  <c r="O4489" i="1"/>
  <c r="H4501" i="1"/>
  <c r="U4501" i="1" s="1"/>
  <c r="W4501" i="1" s="1"/>
  <c r="X4501" i="1"/>
  <c r="O4501" i="1"/>
  <c r="Y4287" i="1"/>
  <c r="O4295" i="1"/>
  <c r="H4297" i="1"/>
  <c r="U4297" i="1" s="1"/>
  <c r="W4297" i="1" s="1"/>
  <c r="X4297" i="1"/>
  <c r="H4326" i="1"/>
  <c r="U4326" i="1" s="1"/>
  <c r="W4326" i="1" s="1"/>
  <c r="O4328" i="1"/>
  <c r="Y4333" i="1"/>
  <c r="H4338" i="1"/>
  <c r="U4338" i="1" s="1"/>
  <c r="W4338" i="1" s="1"/>
  <c r="O4340" i="1"/>
  <c r="Y4345" i="1"/>
  <c r="Y4352" i="1"/>
  <c r="O4352" i="1"/>
  <c r="H4357" i="1"/>
  <c r="U4357" i="1" s="1"/>
  <c r="W4357" i="1" s="1"/>
  <c r="Y4364" i="1"/>
  <c r="O4364" i="1"/>
  <c r="H4369" i="1"/>
  <c r="U4369" i="1" s="1"/>
  <c r="W4369" i="1" s="1"/>
  <c r="Y4383" i="1"/>
  <c r="X4388" i="1"/>
  <c r="O4390" i="1"/>
  <c r="Y4395" i="1"/>
  <c r="H4400" i="1"/>
  <c r="U4400" i="1" s="1"/>
  <c r="W4400" i="1" s="1"/>
  <c r="O4402" i="1"/>
  <c r="Y4416" i="1"/>
  <c r="H4444" i="1"/>
  <c r="U4444" i="1" s="1"/>
  <c r="W4444" i="1" s="1"/>
  <c r="X4444" i="1"/>
  <c r="O4444" i="1"/>
  <c r="H4264" i="1"/>
  <c r="U4264" i="1" s="1"/>
  <c r="W4264" i="1" s="1"/>
  <c r="X4264" i="1"/>
  <c r="X4289" i="1"/>
  <c r="O4290" i="1"/>
  <c r="H4292" i="1"/>
  <c r="U4292" i="1" s="1"/>
  <c r="W4292" i="1" s="1"/>
  <c r="X4292" i="1"/>
  <c r="Y4294" i="1"/>
  <c r="H4299" i="1"/>
  <c r="U4299" i="1" s="1"/>
  <c r="W4299" i="1" s="1"/>
  <c r="X4299" i="1"/>
  <c r="H4301" i="1"/>
  <c r="U4301" i="1" s="1"/>
  <c r="W4301" i="1" s="1"/>
  <c r="X4301" i="1"/>
  <c r="H4303" i="1"/>
  <c r="U4303" i="1" s="1"/>
  <c r="W4303" i="1" s="1"/>
  <c r="X4303" i="1"/>
  <c r="H4305" i="1"/>
  <c r="U4305" i="1" s="1"/>
  <c r="W4305" i="1" s="1"/>
  <c r="X4305" i="1"/>
  <c r="H4307" i="1"/>
  <c r="U4307" i="1" s="1"/>
  <c r="W4307" i="1" s="1"/>
  <c r="X4307" i="1"/>
  <c r="H4309" i="1"/>
  <c r="U4309" i="1" s="1"/>
  <c r="W4309" i="1" s="1"/>
  <c r="X4309" i="1"/>
  <c r="H4311" i="1"/>
  <c r="U4311" i="1" s="1"/>
  <c r="W4311" i="1" s="1"/>
  <c r="X4311" i="1"/>
  <c r="H4313" i="1"/>
  <c r="U4313" i="1" s="1"/>
  <c r="W4313" i="1" s="1"/>
  <c r="X4313" i="1"/>
  <c r="H4315" i="1"/>
  <c r="U4315" i="1" s="1"/>
  <c r="W4315" i="1" s="1"/>
  <c r="X4315" i="1"/>
  <c r="H4317" i="1"/>
  <c r="U4317" i="1" s="1"/>
  <c r="W4317" i="1" s="1"/>
  <c r="X4317" i="1"/>
  <c r="H4319" i="1"/>
  <c r="U4319" i="1" s="1"/>
  <c r="W4319" i="1" s="1"/>
  <c r="O4319" i="1"/>
  <c r="Y4326" i="1"/>
  <c r="H4331" i="1"/>
  <c r="U4331" i="1" s="1"/>
  <c r="W4331" i="1" s="1"/>
  <c r="O4333" i="1"/>
  <c r="Y4338" i="1"/>
  <c r="H4343" i="1"/>
  <c r="U4343" i="1" s="1"/>
  <c r="W4343" i="1" s="1"/>
  <c r="O4345" i="1"/>
  <c r="Y4350" i="1"/>
  <c r="Y4357" i="1"/>
  <c r="O4357" i="1"/>
  <c r="H4362" i="1"/>
  <c r="U4362" i="1" s="1"/>
  <c r="W4362" i="1" s="1"/>
  <c r="Y4369" i="1"/>
  <c r="O4369" i="1"/>
  <c r="H4374" i="1"/>
  <c r="U4374" i="1" s="1"/>
  <c r="W4374" i="1" s="1"/>
  <c r="O4376" i="1"/>
  <c r="X4381" i="1"/>
  <c r="O4383" i="1"/>
  <c r="Y4388" i="1"/>
  <c r="X4393" i="1"/>
  <c r="O4395" i="1"/>
  <c r="Y4400" i="1"/>
  <c r="H4406" i="1"/>
  <c r="U4406" i="1" s="1"/>
  <c r="W4406" i="1" s="1"/>
  <c r="X4406" i="1"/>
  <c r="O4406" i="1"/>
  <c r="O4410" i="1"/>
  <c r="X4466" i="1"/>
  <c r="O4466" i="1"/>
  <c r="X4548" i="1"/>
  <c r="O4548" i="1"/>
  <c r="H4548" i="1"/>
  <c r="U4548" i="1" s="1"/>
  <c r="W4548" i="1" s="1"/>
  <c r="Y4261" i="1"/>
  <c r="Y4264" i="1"/>
  <c r="Y4289" i="1"/>
  <c r="O4297" i="1"/>
  <c r="H4324" i="1"/>
  <c r="U4324" i="1" s="1"/>
  <c r="W4324" i="1" s="1"/>
  <c r="O4326" i="1"/>
  <c r="Y4331" i="1"/>
  <c r="H4336" i="1"/>
  <c r="U4336" i="1" s="1"/>
  <c r="W4336" i="1" s="1"/>
  <c r="O4338" i="1"/>
  <c r="Y4343" i="1"/>
  <c r="H4348" i="1"/>
  <c r="U4348" i="1" s="1"/>
  <c r="W4348" i="1" s="1"/>
  <c r="O4350" i="1"/>
  <c r="H4355" i="1"/>
  <c r="U4355" i="1" s="1"/>
  <c r="W4355" i="1" s="1"/>
  <c r="Y4362" i="1"/>
  <c r="O4362" i="1"/>
  <c r="H4367" i="1"/>
  <c r="U4367" i="1" s="1"/>
  <c r="W4367" i="1" s="1"/>
  <c r="Y4374" i="1"/>
  <c r="Y4381" i="1"/>
  <c r="X4386" i="1"/>
  <c r="O4388" i="1"/>
  <c r="Y4393" i="1"/>
  <c r="H4398" i="1"/>
  <c r="U4398" i="1" s="1"/>
  <c r="W4398" i="1" s="1"/>
  <c r="O4400" i="1"/>
  <c r="O4422" i="1"/>
  <c r="X4422" i="1"/>
  <c r="X4464" i="1"/>
  <c r="O4464" i="1"/>
  <c r="H4429" i="1"/>
  <c r="U4429" i="1" s="1"/>
  <c r="W4429" i="1" s="1"/>
  <c r="O4429" i="1"/>
  <c r="H4431" i="1"/>
  <c r="U4431" i="1" s="1"/>
  <c r="W4431" i="1" s="1"/>
  <c r="O4431" i="1"/>
  <c r="H4433" i="1"/>
  <c r="U4433" i="1" s="1"/>
  <c r="W4433" i="1" s="1"/>
  <c r="O4433" i="1"/>
  <c r="H4435" i="1"/>
  <c r="U4435" i="1" s="1"/>
  <c r="W4435" i="1" s="1"/>
  <c r="O4435" i="1"/>
  <c r="H4437" i="1"/>
  <c r="U4437" i="1" s="1"/>
  <c r="W4437" i="1" s="1"/>
  <c r="X4437" i="1"/>
  <c r="O4437" i="1"/>
  <c r="H4471" i="1"/>
  <c r="U4471" i="1" s="1"/>
  <c r="W4471" i="1" s="1"/>
  <c r="X4471" i="1"/>
  <c r="O4471" i="1"/>
  <c r="H4482" i="1"/>
  <c r="U4482" i="1" s="1"/>
  <c r="W4482" i="1" s="1"/>
  <c r="X4482" i="1"/>
  <c r="O4482" i="1"/>
  <c r="H4494" i="1"/>
  <c r="U4494" i="1" s="1"/>
  <c r="W4494" i="1" s="1"/>
  <c r="X4494" i="1"/>
  <c r="O4494" i="1"/>
  <c r="H4506" i="1"/>
  <c r="U4506" i="1" s="1"/>
  <c r="W4506" i="1" s="1"/>
  <c r="X4506" i="1"/>
  <c r="O4506" i="1"/>
  <c r="X4512" i="1"/>
  <c r="Z4512" i="1" s="1"/>
  <c r="O4512" i="1"/>
  <c r="H4512" i="1"/>
  <c r="H4552" i="1"/>
  <c r="U4552" i="1" s="1"/>
  <c r="W4552" i="1" s="1"/>
  <c r="X4552" i="1"/>
  <c r="H4562" i="1"/>
  <c r="U4562" i="1" s="1"/>
  <c r="W4562" i="1" s="1"/>
  <c r="X4562" i="1"/>
  <c r="O4562" i="1"/>
  <c r="O4321" i="1"/>
  <c r="O4322" i="1"/>
  <c r="O4323" i="1"/>
  <c r="H4424" i="1"/>
  <c r="U4424" i="1" s="1"/>
  <c r="W4424" i="1" s="1"/>
  <c r="O4424" i="1"/>
  <c r="H4442" i="1"/>
  <c r="U4442" i="1" s="1"/>
  <c r="W4442" i="1" s="1"/>
  <c r="X4442" i="1"/>
  <c r="O4442" i="1"/>
  <c r="O4475" i="1"/>
  <c r="H4487" i="1"/>
  <c r="U4487" i="1" s="1"/>
  <c r="W4487" i="1" s="1"/>
  <c r="X4487" i="1"/>
  <c r="O4487" i="1"/>
  <c r="H4499" i="1"/>
  <c r="U4499" i="1" s="1"/>
  <c r="W4499" i="1" s="1"/>
  <c r="X4499" i="1"/>
  <c r="O4499" i="1"/>
  <c r="X4545" i="1"/>
  <c r="O4545" i="1"/>
  <c r="H4545" i="1"/>
  <c r="U4545" i="1" s="1"/>
  <c r="W4545" i="1" s="1"/>
  <c r="H4558" i="1"/>
  <c r="U4558" i="1" s="1"/>
  <c r="W4558" i="1" s="1"/>
  <c r="X4558" i="1"/>
  <c r="X4570" i="1"/>
  <c r="O4570" i="1"/>
  <c r="H4570" i="1"/>
  <c r="U4570" i="1" s="1"/>
  <c r="W4570" i="1" s="1"/>
  <c r="Y4697" i="1"/>
  <c r="O4697" i="1"/>
  <c r="H4405" i="1"/>
  <c r="U4405" i="1" s="1"/>
  <c r="W4405" i="1" s="1"/>
  <c r="Y4424" i="1"/>
  <c r="Y4442" i="1"/>
  <c r="H4469" i="1"/>
  <c r="U4469" i="1" s="1"/>
  <c r="W4469" i="1" s="1"/>
  <c r="X4469" i="1"/>
  <c r="O4469" i="1"/>
  <c r="H4480" i="1"/>
  <c r="U4480" i="1" s="1"/>
  <c r="W4480" i="1" s="1"/>
  <c r="X4480" i="1"/>
  <c r="O4480" i="1"/>
  <c r="H4492" i="1"/>
  <c r="U4492" i="1" s="1"/>
  <c r="W4492" i="1" s="1"/>
  <c r="X4492" i="1"/>
  <c r="O4492" i="1"/>
  <c r="H4504" i="1"/>
  <c r="U4504" i="1" s="1"/>
  <c r="W4504" i="1" s="1"/>
  <c r="X4504" i="1"/>
  <c r="O4504" i="1"/>
  <c r="X4540" i="1"/>
  <c r="O4540" i="1"/>
  <c r="H4540" i="1"/>
  <c r="U4540" i="1" s="1"/>
  <c r="W4540" i="1" s="1"/>
  <c r="H4662" i="1"/>
  <c r="U4662" i="1" s="1"/>
  <c r="W4662" i="1" s="1"/>
  <c r="X4662" i="1"/>
  <c r="O4662" i="1"/>
  <c r="X4277" i="1"/>
  <c r="Z4277" i="1" s="1"/>
  <c r="X4278" i="1"/>
  <c r="X4279" i="1"/>
  <c r="X4280" i="1"/>
  <c r="X4281" i="1"/>
  <c r="X4282" i="1"/>
  <c r="X4283" i="1"/>
  <c r="X4284" i="1"/>
  <c r="X4320" i="1"/>
  <c r="X4324" i="1"/>
  <c r="X4325" i="1"/>
  <c r="X4326" i="1"/>
  <c r="X4327" i="1"/>
  <c r="Z4327" i="1" s="1"/>
  <c r="X4328" i="1"/>
  <c r="X4329" i="1"/>
  <c r="X4330" i="1"/>
  <c r="X4331" i="1"/>
  <c r="X4332" i="1"/>
  <c r="X4333" i="1"/>
  <c r="X4334" i="1"/>
  <c r="Z4334" i="1" s="1"/>
  <c r="X4335" i="1"/>
  <c r="X4336" i="1"/>
  <c r="X4337" i="1"/>
  <c r="X4338" i="1"/>
  <c r="X4339" i="1"/>
  <c r="X4340" i="1"/>
  <c r="X4341" i="1"/>
  <c r="X4342" i="1"/>
  <c r="X4343" i="1"/>
  <c r="X4344" i="1"/>
  <c r="Z4344" i="1" s="1"/>
  <c r="X4345" i="1"/>
  <c r="X4346" i="1"/>
  <c r="Z4346" i="1" s="1"/>
  <c r="X4347" i="1"/>
  <c r="X4348" i="1"/>
  <c r="X4373" i="1"/>
  <c r="X4374" i="1"/>
  <c r="X4375" i="1"/>
  <c r="Z4375" i="1" s="1"/>
  <c r="X4395" i="1"/>
  <c r="X4396" i="1"/>
  <c r="Z4396" i="1" s="1"/>
  <c r="X4397" i="1"/>
  <c r="X4398" i="1"/>
  <c r="X4399" i="1"/>
  <c r="X4400" i="1"/>
  <c r="X4401" i="1"/>
  <c r="X4402" i="1"/>
  <c r="H4408" i="1"/>
  <c r="U4408" i="1" s="1"/>
  <c r="W4408" i="1" s="1"/>
  <c r="Z4408" i="1" s="1"/>
  <c r="H4411" i="1"/>
  <c r="U4411" i="1" s="1"/>
  <c r="W4411" i="1" s="1"/>
  <c r="Z4411" i="1" s="1"/>
  <c r="H4414" i="1"/>
  <c r="U4414" i="1" s="1"/>
  <c r="W4414" i="1" s="1"/>
  <c r="O4414" i="1"/>
  <c r="O4418" i="1"/>
  <c r="O4421" i="1"/>
  <c r="H4426" i="1"/>
  <c r="U4426" i="1" s="1"/>
  <c r="W4426" i="1" s="1"/>
  <c r="O4426" i="1"/>
  <c r="H4440" i="1"/>
  <c r="U4440" i="1" s="1"/>
  <c r="W4440" i="1" s="1"/>
  <c r="X4440" i="1"/>
  <c r="O4440" i="1"/>
  <c r="Y4469" i="1"/>
  <c r="Y4480" i="1"/>
  <c r="H4485" i="1"/>
  <c r="U4485" i="1" s="1"/>
  <c r="W4485" i="1" s="1"/>
  <c r="X4485" i="1"/>
  <c r="O4485" i="1"/>
  <c r="Y4492" i="1"/>
  <c r="H4497" i="1"/>
  <c r="U4497" i="1" s="1"/>
  <c r="W4497" i="1" s="1"/>
  <c r="X4497" i="1"/>
  <c r="O4497" i="1"/>
  <c r="Y4504" i="1"/>
  <c r="X4547" i="1"/>
  <c r="O4547" i="1"/>
  <c r="H4547" i="1"/>
  <c r="U4547" i="1" s="1"/>
  <c r="W4547" i="1" s="1"/>
  <c r="O4558" i="1"/>
  <c r="Y4564" i="1"/>
  <c r="O4564" i="1"/>
  <c r="X4321" i="1"/>
  <c r="X4322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6" i="1"/>
  <c r="X4377" i="1"/>
  <c r="X4378" i="1"/>
  <c r="X4379" i="1"/>
  <c r="Z4379" i="1" s="1"/>
  <c r="H4445" i="1"/>
  <c r="U4445" i="1" s="1"/>
  <c r="W4445" i="1" s="1"/>
  <c r="X4445" i="1"/>
  <c r="O4445" i="1"/>
  <c r="X4447" i="1"/>
  <c r="O4447" i="1"/>
  <c r="X4449" i="1"/>
  <c r="O4449" i="1"/>
  <c r="X4451" i="1"/>
  <c r="O4451" i="1"/>
  <c r="X4453" i="1"/>
  <c r="O4453" i="1"/>
  <c r="X4455" i="1"/>
  <c r="O4455" i="1"/>
  <c r="X4457" i="1"/>
  <c r="O4457" i="1"/>
  <c r="X4459" i="1"/>
  <c r="O4459" i="1"/>
  <c r="X4461" i="1"/>
  <c r="O4461" i="1"/>
  <c r="X4463" i="1"/>
  <c r="O4463" i="1"/>
  <c r="X4465" i="1"/>
  <c r="O4465" i="1"/>
  <c r="O4467" i="1"/>
  <c r="H4478" i="1"/>
  <c r="U4478" i="1" s="1"/>
  <c r="W4478" i="1" s="1"/>
  <c r="X4478" i="1"/>
  <c r="O4478" i="1"/>
  <c r="H4490" i="1"/>
  <c r="U4490" i="1" s="1"/>
  <c r="W4490" i="1" s="1"/>
  <c r="X4490" i="1"/>
  <c r="O4490" i="1"/>
  <c r="H4502" i="1"/>
  <c r="U4502" i="1" s="1"/>
  <c r="W4502" i="1" s="1"/>
  <c r="X4502" i="1"/>
  <c r="O4502" i="1"/>
  <c r="X4542" i="1"/>
  <c r="O4542" i="1"/>
  <c r="H4542" i="1"/>
  <c r="U4542" i="1" s="1"/>
  <c r="W4542" i="1" s="1"/>
  <c r="H4551" i="1"/>
  <c r="U4551" i="1" s="1"/>
  <c r="W4551" i="1" s="1"/>
  <c r="H4568" i="1"/>
  <c r="U4568" i="1" s="1"/>
  <c r="W4568" i="1" s="1"/>
  <c r="X4568" i="1"/>
  <c r="H4670" i="1"/>
  <c r="U4670" i="1" s="1"/>
  <c r="W4670" i="1" s="1"/>
  <c r="X4670" i="1"/>
  <c r="O4670" i="1"/>
  <c r="H4428" i="1"/>
  <c r="U4428" i="1" s="1"/>
  <c r="W4428" i="1" s="1"/>
  <c r="O4428" i="1"/>
  <c r="X4429" i="1"/>
  <c r="X4431" i="1"/>
  <c r="X4433" i="1"/>
  <c r="X4435" i="1"/>
  <c r="H4438" i="1"/>
  <c r="U4438" i="1" s="1"/>
  <c r="W4438" i="1" s="1"/>
  <c r="X4438" i="1"/>
  <c r="O4438" i="1"/>
  <c r="H4483" i="1"/>
  <c r="U4483" i="1" s="1"/>
  <c r="W4483" i="1" s="1"/>
  <c r="X4483" i="1"/>
  <c r="O4483" i="1"/>
  <c r="H4495" i="1"/>
  <c r="U4495" i="1" s="1"/>
  <c r="W4495" i="1" s="1"/>
  <c r="X4495" i="1"/>
  <c r="O4495" i="1"/>
  <c r="H4507" i="1"/>
  <c r="U4507" i="1" s="1"/>
  <c r="W4507" i="1" s="1"/>
  <c r="X4507" i="1"/>
  <c r="O4507" i="1"/>
  <c r="X4549" i="1"/>
  <c r="O4549" i="1"/>
  <c r="H4549" i="1"/>
  <c r="U4549" i="1" s="1"/>
  <c r="W4549" i="1" s="1"/>
  <c r="Y4551" i="1"/>
  <c r="O4551" i="1"/>
  <c r="H4403" i="1"/>
  <c r="U4403" i="1" s="1"/>
  <c r="W4403" i="1" s="1"/>
  <c r="X4415" i="1"/>
  <c r="X4417" i="1"/>
  <c r="Z4417" i="1" s="1"/>
  <c r="O4417" i="1"/>
  <c r="H4423" i="1"/>
  <c r="U4423" i="1" s="1"/>
  <c r="W4423" i="1" s="1"/>
  <c r="O4423" i="1"/>
  <c r="Y4428" i="1"/>
  <c r="H4430" i="1"/>
  <c r="U4430" i="1" s="1"/>
  <c r="W4430" i="1" s="1"/>
  <c r="Z4430" i="1" s="1"/>
  <c r="O4430" i="1"/>
  <c r="H4432" i="1"/>
  <c r="U4432" i="1" s="1"/>
  <c r="W4432" i="1" s="1"/>
  <c r="O4432" i="1"/>
  <c r="H4434" i="1"/>
  <c r="U4434" i="1" s="1"/>
  <c r="W4434" i="1" s="1"/>
  <c r="O4434" i="1"/>
  <c r="H4436" i="1"/>
  <c r="U4436" i="1" s="1"/>
  <c r="W4436" i="1" s="1"/>
  <c r="O4436" i="1"/>
  <c r="Y4438" i="1"/>
  <c r="H4443" i="1"/>
  <c r="U4443" i="1" s="1"/>
  <c r="W4443" i="1" s="1"/>
  <c r="X4443" i="1"/>
  <c r="O4443" i="1"/>
  <c r="H4476" i="1"/>
  <c r="U4476" i="1" s="1"/>
  <c r="W4476" i="1" s="1"/>
  <c r="X4476" i="1"/>
  <c r="O4476" i="1"/>
  <c r="Y4483" i="1"/>
  <c r="H4488" i="1"/>
  <c r="U4488" i="1" s="1"/>
  <c r="W4488" i="1" s="1"/>
  <c r="X4488" i="1"/>
  <c r="O4488" i="1"/>
  <c r="Y4495" i="1"/>
  <c r="H4500" i="1"/>
  <c r="U4500" i="1" s="1"/>
  <c r="W4500" i="1" s="1"/>
  <c r="X4500" i="1"/>
  <c r="O4500" i="1"/>
  <c r="Y4507" i="1"/>
  <c r="X4511" i="1"/>
  <c r="O4511" i="1"/>
  <c r="H4511" i="1"/>
  <c r="U4511" i="1" s="1"/>
  <c r="W4511" i="1" s="1"/>
  <c r="X4544" i="1"/>
  <c r="O4544" i="1"/>
  <c r="H4544" i="1"/>
  <c r="U4544" i="1" s="1"/>
  <c r="W4544" i="1" s="1"/>
  <c r="Y4557" i="1"/>
  <c r="O4557" i="1"/>
  <c r="Y4563" i="1"/>
  <c r="O4405" i="1"/>
  <c r="H4407" i="1"/>
  <c r="U4407" i="1" s="1"/>
  <c r="W4407" i="1" s="1"/>
  <c r="H4410" i="1"/>
  <c r="U4410" i="1" s="1"/>
  <c r="W4410" i="1" s="1"/>
  <c r="H4413" i="1"/>
  <c r="U4413" i="1" s="1"/>
  <c r="W4413" i="1" s="1"/>
  <c r="O4420" i="1"/>
  <c r="Y4423" i="1"/>
  <c r="X4424" i="1"/>
  <c r="Y4430" i="1"/>
  <c r="Y4432" i="1"/>
  <c r="Y4434" i="1"/>
  <c r="Y4436" i="1"/>
  <c r="Y4443" i="1"/>
  <c r="H4470" i="1"/>
  <c r="U4470" i="1" s="1"/>
  <c r="W4470" i="1" s="1"/>
  <c r="X4470" i="1"/>
  <c r="O4470" i="1"/>
  <c r="X4472" i="1"/>
  <c r="X4474" i="1"/>
  <c r="Y4476" i="1"/>
  <c r="H4481" i="1"/>
  <c r="U4481" i="1" s="1"/>
  <c r="W4481" i="1" s="1"/>
  <c r="X4481" i="1"/>
  <c r="O4481" i="1"/>
  <c r="Y4488" i="1"/>
  <c r="H4493" i="1"/>
  <c r="U4493" i="1" s="1"/>
  <c r="W4493" i="1" s="1"/>
  <c r="X4493" i="1"/>
  <c r="O4493" i="1"/>
  <c r="Y4500" i="1"/>
  <c r="H4505" i="1"/>
  <c r="U4505" i="1" s="1"/>
  <c r="W4505" i="1" s="1"/>
  <c r="X4505" i="1"/>
  <c r="O4505" i="1"/>
  <c r="X4513" i="1"/>
  <c r="X4515" i="1"/>
  <c r="X4517" i="1"/>
  <c r="X4519" i="1"/>
  <c r="X4521" i="1"/>
  <c r="Z4521" i="1" s="1"/>
  <c r="X4523" i="1"/>
  <c r="X4525" i="1"/>
  <c r="X4527" i="1"/>
  <c r="X4529" i="1"/>
  <c r="X4531" i="1"/>
  <c r="X4533" i="1"/>
  <c r="X4535" i="1"/>
  <c r="X4537" i="1"/>
  <c r="Z4537" i="1" s="1"/>
  <c r="X4405" i="1"/>
  <c r="X4416" i="1"/>
  <c r="O4416" i="1"/>
  <c r="Y4420" i="1"/>
  <c r="H4425" i="1"/>
  <c r="U4425" i="1" s="1"/>
  <c r="W4425" i="1" s="1"/>
  <c r="O4425" i="1"/>
  <c r="H4441" i="1"/>
  <c r="U4441" i="1" s="1"/>
  <c r="W4441" i="1" s="1"/>
  <c r="X4441" i="1"/>
  <c r="O4441" i="1"/>
  <c r="Y4470" i="1"/>
  <c r="Y4481" i="1"/>
  <c r="H4486" i="1"/>
  <c r="U4486" i="1" s="1"/>
  <c r="W4486" i="1" s="1"/>
  <c r="X4486" i="1"/>
  <c r="O4486" i="1"/>
  <c r="Y4493" i="1"/>
  <c r="H4498" i="1"/>
  <c r="U4498" i="1" s="1"/>
  <c r="W4498" i="1" s="1"/>
  <c r="X4498" i="1"/>
  <c r="O4498" i="1"/>
  <c r="Y4505" i="1"/>
  <c r="X4546" i="1"/>
  <c r="O4546" i="1"/>
  <c r="H4546" i="1"/>
  <c r="U4546" i="1" s="1"/>
  <c r="W4546" i="1" s="1"/>
  <c r="H4573" i="1"/>
  <c r="U4573" i="1" s="1"/>
  <c r="W4573" i="1" s="1"/>
  <c r="X4573" i="1"/>
  <c r="O4573" i="1"/>
  <c r="H4585" i="1"/>
  <c r="U4585" i="1" s="1"/>
  <c r="W4585" i="1" s="1"/>
  <c r="X4585" i="1"/>
  <c r="O4585" i="1"/>
  <c r="H4626" i="1"/>
  <c r="U4626" i="1" s="1"/>
  <c r="W4626" i="1" s="1"/>
  <c r="O4626" i="1"/>
  <c r="O4563" i="1"/>
  <c r="H4575" i="1"/>
  <c r="U4575" i="1" s="1"/>
  <c r="W4575" i="1" s="1"/>
  <c r="X4575" i="1"/>
  <c r="O4575" i="1"/>
  <c r="H4587" i="1"/>
  <c r="U4587" i="1" s="1"/>
  <c r="W4587" i="1" s="1"/>
  <c r="X4590" i="1"/>
  <c r="H4613" i="1"/>
  <c r="U4613" i="1" s="1"/>
  <c r="W4613" i="1" s="1"/>
  <c r="X4613" i="1"/>
  <c r="H4631" i="1"/>
  <c r="U4631" i="1" s="1"/>
  <c r="W4631" i="1" s="1"/>
  <c r="X4631" i="1"/>
  <c r="H4582" i="1"/>
  <c r="U4582" i="1" s="1"/>
  <c r="W4582" i="1" s="1"/>
  <c r="X4582" i="1"/>
  <c r="O4582" i="1"/>
  <c r="H4592" i="1"/>
  <c r="U4592" i="1" s="1"/>
  <c r="W4592" i="1" s="1"/>
  <c r="X4592" i="1"/>
  <c r="O4592" i="1"/>
  <c r="H4594" i="1"/>
  <c r="U4594" i="1" s="1"/>
  <c r="W4594" i="1" s="1"/>
  <c r="X4594" i="1"/>
  <c r="O4594" i="1"/>
  <c r="H4596" i="1"/>
  <c r="U4596" i="1" s="1"/>
  <c r="W4596" i="1" s="1"/>
  <c r="X4596" i="1"/>
  <c r="O4596" i="1"/>
  <c r="X4598" i="1"/>
  <c r="H4598" i="1"/>
  <c r="U4598" i="1" s="1"/>
  <c r="W4598" i="1" s="1"/>
  <c r="O4598" i="1"/>
  <c r="H4608" i="1"/>
  <c r="U4608" i="1" s="1"/>
  <c r="W4608" i="1" s="1"/>
  <c r="O4608" i="1"/>
  <c r="H4620" i="1"/>
  <c r="U4620" i="1" s="1"/>
  <c r="W4620" i="1" s="1"/>
  <c r="O4620" i="1"/>
  <c r="O4709" i="1"/>
  <c r="H4709" i="1"/>
  <c r="U4709" i="1" s="1"/>
  <c r="W4709" i="1" s="1"/>
  <c r="X4709" i="1"/>
  <c r="O4567" i="1"/>
  <c r="H4577" i="1"/>
  <c r="U4577" i="1" s="1"/>
  <c r="W4577" i="1" s="1"/>
  <c r="X4577" i="1"/>
  <c r="O4577" i="1"/>
  <c r="O4588" i="1"/>
  <c r="Y4592" i="1"/>
  <c r="Y4594" i="1"/>
  <c r="X4633" i="1"/>
  <c r="O4472" i="1"/>
  <c r="O4473" i="1"/>
  <c r="O4474" i="1"/>
  <c r="O4509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50" i="1"/>
  <c r="X4551" i="1"/>
  <c r="Y4554" i="1"/>
  <c r="O4556" i="1"/>
  <c r="X4557" i="1"/>
  <c r="Y4560" i="1"/>
  <c r="Y4565" i="1"/>
  <c r="X4567" i="1"/>
  <c r="X4572" i="1"/>
  <c r="O4572" i="1"/>
  <c r="H4584" i="1"/>
  <c r="U4584" i="1" s="1"/>
  <c r="W4584" i="1" s="1"/>
  <c r="X4584" i="1"/>
  <c r="O4584" i="1"/>
  <c r="H4590" i="1"/>
  <c r="U4590" i="1" s="1"/>
  <c r="W4590" i="1" s="1"/>
  <c r="H4625" i="1"/>
  <c r="U4625" i="1" s="1"/>
  <c r="W4625" i="1" s="1"/>
  <c r="X4625" i="1"/>
  <c r="X4626" i="1"/>
  <c r="H4658" i="1"/>
  <c r="U4658" i="1" s="1"/>
  <c r="W4658" i="1" s="1"/>
  <c r="X4658" i="1"/>
  <c r="O4658" i="1"/>
  <c r="Y4688" i="1"/>
  <c r="O4688" i="1"/>
  <c r="O4722" i="1"/>
  <c r="H4722" i="1"/>
  <c r="U4722" i="1" s="1"/>
  <c r="W4722" i="1" s="1"/>
  <c r="X4722" i="1"/>
  <c r="O4510" i="1"/>
  <c r="O4539" i="1"/>
  <c r="H4579" i="1"/>
  <c r="U4579" i="1" s="1"/>
  <c r="W4579" i="1" s="1"/>
  <c r="X4579" i="1"/>
  <c r="O4579" i="1"/>
  <c r="H4650" i="1"/>
  <c r="U4650" i="1" s="1"/>
  <c r="W4650" i="1" s="1"/>
  <c r="X4650" i="1"/>
  <c r="O4650" i="1"/>
  <c r="H4666" i="1"/>
  <c r="U4666" i="1" s="1"/>
  <c r="W4666" i="1" s="1"/>
  <c r="X4666" i="1"/>
  <c r="O4666" i="1"/>
  <c r="O4555" i="1"/>
  <c r="O4561" i="1"/>
  <c r="O4566" i="1"/>
  <c r="H4574" i="1"/>
  <c r="U4574" i="1" s="1"/>
  <c r="W4574" i="1" s="1"/>
  <c r="X4574" i="1"/>
  <c r="O4574" i="1"/>
  <c r="H4586" i="1"/>
  <c r="U4586" i="1" s="1"/>
  <c r="W4586" i="1" s="1"/>
  <c r="X4586" i="1"/>
  <c r="O4586" i="1"/>
  <c r="H4769" i="1"/>
  <c r="U4769" i="1" s="1"/>
  <c r="W4769" i="1" s="1"/>
  <c r="X4769" i="1"/>
  <c r="O4769" i="1"/>
  <c r="H4581" i="1"/>
  <c r="U4581" i="1" s="1"/>
  <c r="W4581" i="1" s="1"/>
  <c r="X4581" i="1"/>
  <c r="O4581" i="1"/>
  <c r="H4607" i="1"/>
  <c r="U4607" i="1" s="1"/>
  <c r="W4607" i="1" s="1"/>
  <c r="X4607" i="1"/>
  <c r="X4608" i="1"/>
  <c r="O4610" i="1"/>
  <c r="H4619" i="1"/>
  <c r="U4619" i="1" s="1"/>
  <c r="W4619" i="1" s="1"/>
  <c r="X4619" i="1"/>
  <c r="X4620" i="1"/>
  <c r="O4674" i="1"/>
  <c r="H4674" i="1"/>
  <c r="U4674" i="1" s="1"/>
  <c r="W4674" i="1" s="1"/>
  <c r="X4674" i="1"/>
  <c r="O4746" i="1"/>
  <c r="H4746" i="1"/>
  <c r="U4746" i="1" s="1"/>
  <c r="W4746" i="1" s="1"/>
  <c r="X4746" i="1"/>
  <c r="Y4552" i="1"/>
  <c r="Y4558" i="1"/>
  <c r="X4571" i="1"/>
  <c r="O4571" i="1"/>
  <c r="H4576" i="1"/>
  <c r="U4576" i="1" s="1"/>
  <c r="W4576" i="1" s="1"/>
  <c r="X4576" i="1"/>
  <c r="O4576" i="1"/>
  <c r="X4587" i="1"/>
  <c r="H4591" i="1"/>
  <c r="U4591" i="1" s="1"/>
  <c r="W4591" i="1" s="1"/>
  <c r="X4591" i="1"/>
  <c r="O4591" i="1"/>
  <c r="H4593" i="1"/>
  <c r="U4593" i="1" s="1"/>
  <c r="W4593" i="1" s="1"/>
  <c r="X4593" i="1"/>
  <c r="O4593" i="1"/>
  <c r="H4595" i="1"/>
  <c r="U4595" i="1" s="1"/>
  <c r="W4595" i="1" s="1"/>
  <c r="X4595" i="1"/>
  <c r="O4595" i="1"/>
  <c r="H4597" i="1"/>
  <c r="U4597" i="1" s="1"/>
  <c r="W4597" i="1" s="1"/>
  <c r="X4597" i="1"/>
  <c r="O4597" i="1"/>
  <c r="H4601" i="1"/>
  <c r="U4601" i="1" s="1"/>
  <c r="W4601" i="1" s="1"/>
  <c r="X4609" i="1"/>
  <c r="H4614" i="1"/>
  <c r="U4614" i="1" s="1"/>
  <c r="W4614" i="1" s="1"/>
  <c r="O4614" i="1"/>
  <c r="H4632" i="1"/>
  <c r="U4632" i="1" s="1"/>
  <c r="W4632" i="1" s="1"/>
  <c r="O4632" i="1"/>
  <c r="Y4702" i="1"/>
  <c r="O4702" i="1"/>
  <c r="H4583" i="1"/>
  <c r="U4583" i="1" s="1"/>
  <c r="W4583" i="1" s="1"/>
  <c r="X4583" i="1"/>
  <c r="O4583" i="1"/>
  <c r="Y4591" i="1"/>
  <c r="Y4593" i="1"/>
  <c r="O4599" i="1"/>
  <c r="Y4601" i="1"/>
  <c r="O4602" i="1"/>
  <c r="X4621" i="1"/>
  <c r="O4625" i="1"/>
  <c r="Y4700" i="1"/>
  <c r="O4700" i="1"/>
  <c r="H4759" i="1"/>
  <c r="U4759" i="1" s="1"/>
  <c r="W4759" i="1" s="1"/>
  <c r="X4759" i="1"/>
  <c r="O4759" i="1"/>
  <c r="Y4764" i="1"/>
  <c r="O4764" i="1"/>
  <c r="X4773" i="1"/>
  <c r="H4773" i="1"/>
  <c r="U4773" i="1" s="1"/>
  <c r="W4773" i="1" s="1"/>
  <c r="O4600" i="1"/>
  <c r="X4604" i="1"/>
  <c r="O4609" i="1"/>
  <c r="O4615" i="1"/>
  <c r="O4621" i="1"/>
  <c r="O4627" i="1"/>
  <c r="O4633" i="1"/>
  <c r="O4642" i="1"/>
  <c r="O4646" i="1"/>
  <c r="O4651" i="1"/>
  <c r="X4785" i="1"/>
  <c r="Z4785" i="1" s="1"/>
  <c r="O4785" i="1"/>
  <c r="X4793" i="1"/>
  <c r="Z4793" i="1" s="1"/>
  <c r="O4793" i="1"/>
  <c r="O4800" i="1"/>
  <c r="O4855" i="1"/>
  <c r="H4855" i="1"/>
  <c r="U4855" i="1" s="1"/>
  <c r="W4855" i="1" s="1"/>
  <c r="X4855" i="1"/>
  <c r="H4606" i="1"/>
  <c r="U4606" i="1" s="1"/>
  <c r="W4606" i="1" s="1"/>
  <c r="H4612" i="1"/>
  <c r="U4612" i="1" s="1"/>
  <c r="W4612" i="1" s="1"/>
  <c r="H4618" i="1"/>
  <c r="U4618" i="1" s="1"/>
  <c r="W4618" i="1" s="1"/>
  <c r="H4624" i="1"/>
  <c r="U4624" i="1" s="1"/>
  <c r="W4624" i="1" s="1"/>
  <c r="H4630" i="1"/>
  <c r="U4630" i="1" s="1"/>
  <c r="W4630" i="1" s="1"/>
  <c r="O4714" i="1"/>
  <c r="X4714" i="1"/>
  <c r="O4750" i="1"/>
  <c r="H4750" i="1"/>
  <c r="U4750" i="1" s="1"/>
  <c r="W4750" i="1" s="1"/>
  <c r="H4763" i="1"/>
  <c r="U4763" i="1" s="1"/>
  <c r="W4763" i="1" s="1"/>
  <c r="X4763" i="1"/>
  <c r="O4763" i="1"/>
  <c r="H4772" i="1"/>
  <c r="U4772" i="1" s="1"/>
  <c r="W4772" i="1" s="1"/>
  <c r="X4772" i="1"/>
  <c r="O4772" i="1"/>
  <c r="H4934" i="1"/>
  <c r="U4934" i="1" s="1"/>
  <c r="W4934" i="1" s="1"/>
  <c r="X4934" i="1"/>
  <c r="O4934" i="1"/>
  <c r="O4590" i="1"/>
  <c r="X4651" i="1"/>
  <c r="O4653" i="1"/>
  <c r="H4687" i="1"/>
  <c r="U4687" i="1" s="1"/>
  <c r="W4687" i="1" s="1"/>
  <c r="Y4694" i="1"/>
  <c r="O4694" i="1"/>
  <c r="H4701" i="1"/>
  <c r="U4701" i="1" s="1"/>
  <c r="W4701" i="1" s="1"/>
  <c r="X4701" i="1"/>
  <c r="O4706" i="1"/>
  <c r="Y4714" i="1"/>
  <c r="Y4767" i="1"/>
  <c r="O4767" i="1"/>
  <c r="H4605" i="1"/>
  <c r="U4605" i="1" s="1"/>
  <c r="W4605" i="1" s="1"/>
  <c r="H4611" i="1"/>
  <c r="U4611" i="1" s="1"/>
  <c r="W4611" i="1" s="1"/>
  <c r="H4617" i="1"/>
  <c r="U4617" i="1" s="1"/>
  <c r="W4617" i="1" s="1"/>
  <c r="Z4617" i="1" s="1"/>
  <c r="H4623" i="1"/>
  <c r="U4623" i="1" s="1"/>
  <c r="W4623" i="1" s="1"/>
  <c r="Z4623" i="1" s="1"/>
  <c r="H4629" i="1"/>
  <c r="U4629" i="1" s="1"/>
  <c r="W4629" i="1" s="1"/>
  <c r="O4635" i="1"/>
  <c r="O4641" i="1"/>
  <c r="O4645" i="1"/>
  <c r="O4754" i="1"/>
  <c r="H4754" i="1"/>
  <c r="U4754" i="1" s="1"/>
  <c r="W4754" i="1" s="1"/>
  <c r="H4768" i="1"/>
  <c r="U4768" i="1" s="1"/>
  <c r="W4768" i="1" s="1"/>
  <c r="X4768" i="1"/>
  <c r="O4768" i="1"/>
  <c r="O4797" i="1"/>
  <c r="O4652" i="1"/>
  <c r="H4652" i="1"/>
  <c r="U4652" i="1" s="1"/>
  <c r="W4652" i="1" s="1"/>
  <c r="X4652" i="1"/>
  <c r="Y4696" i="1"/>
  <c r="O4696" i="1"/>
  <c r="Y4703" i="1"/>
  <c r="O4703" i="1"/>
  <c r="H4743" i="1"/>
  <c r="U4743" i="1" s="1"/>
  <c r="W4743" i="1" s="1"/>
  <c r="X4743" i="1"/>
  <c r="H4610" i="1"/>
  <c r="U4610" i="1" s="1"/>
  <c r="W4610" i="1" s="1"/>
  <c r="H4616" i="1"/>
  <c r="U4616" i="1" s="1"/>
  <c r="W4616" i="1" s="1"/>
  <c r="H4622" i="1"/>
  <c r="U4622" i="1" s="1"/>
  <c r="W4622" i="1" s="1"/>
  <c r="H4628" i="1"/>
  <c r="U4628" i="1" s="1"/>
  <c r="W4628" i="1" s="1"/>
  <c r="O4634" i="1"/>
  <c r="H4634" i="1"/>
  <c r="U4634" i="1" s="1"/>
  <c r="W4634" i="1" s="1"/>
  <c r="X4634" i="1"/>
  <c r="O4640" i="1"/>
  <c r="O4656" i="1"/>
  <c r="O4657" i="1"/>
  <c r="O4661" i="1"/>
  <c r="O4665" i="1"/>
  <c r="O4669" i="1"/>
  <c r="O4673" i="1"/>
  <c r="Y4691" i="1"/>
  <c r="H4766" i="1"/>
  <c r="U4766" i="1" s="1"/>
  <c r="W4766" i="1" s="1"/>
  <c r="X4766" i="1"/>
  <c r="O4766" i="1"/>
  <c r="H4795" i="1"/>
  <c r="U4795" i="1" s="1"/>
  <c r="W4795" i="1" s="1"/>
  <c r="X4795" i="1"/>
  <c r="O4807" i="1"/>
  <c r="Y4807" i="1"/>
  <c r="X4601" i="1"/>
  <c r="O4606" i="1"/>
  <c r="O4612" i="1"/>
  <c r="O4618" i="1"/>
  <c r="O4624" i="1"/>
  <c r="O4630" i="1"/>
  <c r="O4644" i="1"/>
  <c r="O4648" i="1"/>
  <c r="Y4698" i="1"/>
  <c r="O4698" i="1"/>
  <c r="O4699" i="1"/>
  <c r="H4705" i="1"/>
  <c r="U4705" i="1" s="1"/>
  <c r="W4705" i="1" s="1"/>
  <c r="X4705" i="1"/>
  <c r="O4715" i="1"/>
  <c r="H4715" i="1"/>
  <c r="U4715" i="1" s="1"/>
  <c r="W4715" i="1" s="1"/>
  <c r="X4715" i="1"/>
  <c r="H4718" i="1"/>
  <c r="U4718" i="1" s="1"/>
  <c r="W4718" i="1" s="1"/>
  <c r="X4718" i="1"/>
  <c r="O4738" i="1"/>
  <c r="H4738" i="1"/>
  <c r="U4738" i="1" s="1"/>
  <c r="W4738" i="1" s="1"/>
  <c r="X4738" i="1"/>
  <c r="X4750" i="1"/>
  <c r="Y4770" i="1"/>
  <c r="O4770" i="1"/>
  <c r="X4789" i="1"/>
  <c r="Z4789" i="1" s="1"/>
  <c r="O4789" i="1"/>
  <c r="O4806" i="1"/>
  <c r="X4600" i="1"/>
  <c r="H4609" i="1"/>
  <c r="U4609" i="1" s="1"/>
  <c r="W4609" i="1" s="1"/>
  <c r="H4615" i="1"/>
  <c r="U4615" i="1" s="1"/>
  <c r="W4615" i="1" s="1"/>
  <c r="H4621" i="1"/>
  <c r="U4621" i="1" s="1"/>
  <c r="W4621" i="1" s="1"/>
  <c r="H4627" i="1"/>
  <c r="U4627" i="1" s="1"/>
  <c r="W4627" i="1" s="1"/>
  <c r="H4633" i="1"/>
  <c r="U4633" i="1" s="1"/>
  <c r="W4633" i="1" s="1"/>
  <c r="O4639" i="1"/>
  <c r="Y4648" i="1"/>
  <c r="H4691" i="1"/>
  <c r="U4691" i="1" s="1"/>
  <c r="W4691" i="1" s="1"/>
  <c r="X4691" i="1"/>
  <c r="Y4693" i="1"/>
  <c r="O4693" i="1"/>
  <c r="H4760" i="1"/>
  <c r="U4760" i="1" s="1"/>
  <c r="W4760" i="1" s="1"/>
  <c r="O4760" i="1"/>
  <c r="Y4762" i="1"/>
  <c r="O4762" i="1"/>
  <c r="H4771" i="1"/>
  <c r="U4771" i="1" s="1"/>
  <c r="W4771" i="1" s="1"/>
  <c r="X4771" i="1"/>
  <c r="O4771" i="1"/>
  <c r="X4599" i="1"/>
  <c r="O4605" i="1"/>
  <c r="X4606" i="1"/>
  <c r="O4611" i="1"/>
  <c r="X4612" i="1"/>
  <c r="O4617" i="1"/>
  <c r="X4618" i="1"/>
  <c r="O4623" i="1"/>
  <c r="X4624" i="1"/>
  <c r="O4629" i="1"/>
  <c r="X4630" i="1"/>
  <c r="X4649" i="1"/>
  <c r="O4655" i="1"/>
  <c r="O4660" i="1"/>
  <c r="H4700" i="1"/>
  <c r="U4700" i="1" s="1"/>
  <c r="W4700" i="1" s="1"/>
  <c r="X4700" i="1"/>
  <c r="H4702" i="1"/>
  <c r="U4702" i="1" s="1"/>
  <c r="W4702" i="1" s="1"/>
  <c r="X4702" i="1"/>
  <c r="H4717" i="1"/>
  <c r="U4717" i="1" s="1"/>
  <c r="W4717" i="1" s="1"/>
  <c r="X4754" i="1"/>
  <c r="O4690" i="1"/>
  <c r="X4707" i="1"/>
  <c r="O4713" i="1"/>
  <c r="X4720" i="1"/>
  <c r="X4723" i="1"/>
  <c r="X4724" i="1"/>
  <c r="X4725" i="1"/>
  <c r="X4726" i="1"/>
  <c r="X4727" i="1"/>
  <c r="X4728" i="1"/>
  <c r="X4729" i="1"/>
  <c r="Z4729" i="1" s="1"/>
  <c r="X4730" i="1"/>
  <c r="X4731" i="1"/>
  <c r="X4732" i="1"/>
  <c r="X4733" i="1"/>
  <c r="X4734" i="1"/>
  <c r="X4735" i="1"/>
  <c r="O4747" i="1"/>
  <c r="H4747" i="1"/>
  <c r="U4747" i="1" s="1"/>
  <c r="W4747" i="1" s="1"/>
  <c r="O4751" i="1"/>
  <c r="H4751" i="1"/>
  <c r="U4751" i="1" s="1"/>
  <c r="W4751" i="1" s="1"/>
  <c r="O4755" i="1"/>
  <c r="H4755" i="1"/>
  <c r="U4755" i="1" s="1"/>
  <c r="W4755" i="1" s="1"/>
  <c r="X4761" i="1"/>
  <c r="Y4775" i="1"/>
  <c r="O4775" i="1"/>
  <c r="Y4797" i="1"/>
  <c r="Y4800" i="1"/>
  <c r="Y4803" i="1"/>
  <c r="Y4806" i="1"/>
  <c r="X4811" i="1"/>
  <c r="X4824" i="1"/>
  <c r="O4846" i="1"/>
  <c r="H4846" i="1"/>
  <c r="U4846" i="1" s="1"/>
  <c r="W4846" i="1" s="1"/>
  <c r="Y4864" i="1"/>
  <c r="O4864" i="1"/>
  <c r="H4880" i="1"/>
  <c r="U4880" i="1" s="1"/>
  <c r="W4880" i="1" s="1"/>
  <c r="X4880" i="1"/>
  <c r="O4880" i="1"/>
  <c r="H4943" i="1"/>
  <c r="U4943" i="1" s="1"/>
  <c r="W4943" i="1" s="1"/>
  <c r="X4943" i="1"/>
  <c r="H5130" i="1"/>
  <c r="U5130" i="1" s="1"/>
  <c r="W5130" i="1" s="1"/>
  <c r="O5130" i="1"/>
  <c r="X4679" i="1"/>
  <c r="Z4679" i="1" s="1"/>
  <c r="X4680" i="1"/>
  <c r="X4681" i="1"/>
  <c r="X4682" i="1"/>
  <c r="X4683" i="1"/>
  <c r="X4684" i="1"/>
  <c r="Z4684" i="1" s="1"/>
  <c r="X4685" i="1"/>
  <c r="Z4685" i="1" s="1"/>
  <c r="X4686" i="1"/>
  <c r="O4691" i="1"/>
  <c r="O4704" i="1"/>
  <c r="O4712" i="1"/>
  <c r="O4737" i="1"/>
  <c r="H4737" i="1"/>
  <c r="U4737" i="1" s="1"/>
  <c r="W4737" i="1" s="1"/>
  <c r="O4744" i="1"/>
  <c r="H4778" i="1"/>
  <c r="U4778" i="1" s="1"/>
  <c r="W4778" i="1" s="1"/>
  <c r="O4778" i="1"/>
  <c r="H4781" i="1"/>
  <c r="U4781" i="1" s="1"/>
  <c r="W4781" i="1" s="1"/>
  <c r="O4781" i="1"/>
  <c r="H4784" i="1"/>
  <c r="U4784" i="1" s="1"/>
  <c r="W4784" i="1" s="1"/>
  <c r="X4784" i="1"/>
  <c r="O4786" i="1"/>
  <c r="O4790" i="1"/>
  <c r="O4794" i="1"/>
  <c r="X4885" i="1"/>
  <c r="O4885" i="1"/>
  <c r="H4885" i="1"/>
  <c r="U4885" i="1" s="1"/>
  <c r="W4885" i="1" s="1"/>
  <c r="H4946" i="1"/>
  <c r="U4946" i="1" s="1"/>
  <c r="W4946" i="1" s="1"/>
  <c r="X4946" i="1"/>
  <c r="O4946" i="1"/>
  <c r="X4687" i="1"/>
  <c r="X4688" i="1"/>
  <c r="X4689" i="1"/>
  <c r="O4692" i="1"/>
  <c r="O4710" i="1"/>
  <c r="O4711" i="1"/>
  <c r="O4758" i="1"/>
  <c r="H4758" i="1"/>
  <c r="U4758" i="1" s="1"/>
  <c r="W4758" i="1" s="1"/>
  <c r="X4758" i="1"/>
  <c r="X4813" i="1"/>
  <c r="H4826" i="1"/>
  <c r="U4826" i="1" s="1"/>
  <c r="W4826" i="1" s="1"/>
  <c r="Z4826" i="1" s="1"/>
  <c r="Y4829" i="1"/>
  <c r="Y4832" i="1"/>
  <c r="Y4835" i="1"/>
  <c r="Y4838" i="1"/>
  <c r="Y4841" i="1"/>
  <c r="H4877" i="1"/>
  <c r="U4877" i="1" s="1"/>
  <c r="W4877" i="1" s="1"/>
  <c r="O4877" i="1"/>
  <c r="X4877" i="1"/>
  <c r="O4899" i="1"/>
  <c r="Y4899" i="1"/>
  <c r="Y4941" i="1"/>
  <c r="O4941" i="1"/>
  <c r="X5072" i="1"/>
  <c r="O5072" i="1"/>
  <c r="O4721" i="1"/>
  <c r="O4740" i="1"/>
  <c r="H4740" i="1"/>
  <c r="U4740" i="1" s="1"/>
  <c r="W4740" i="1" s="1"/>
  <c r="Z4740" i="1" s="1"/>
  <c r="X4744" i="1"/>
  <c r="Z4744" i="1" s="1"/>
  <c r="O4820" i="1"/>
  <c r="Y4873" i="1"/>
  <c r="O4873" i="1"/>
  <c r="H4922" i="1"/>
  <c r="U4922" i="1" s="1"/>
  <c r="W4922" i="1" s="1"/>
  <c r="X4922" i="1"/>
  <c r="O4922" i="1"/>
  <c r="Y5057" i="1"/>
  <c r="O5057" i="1"/>
  <c r="X4692" i="1"/>
  <c r="Z4692" i="1" s="1"/>
  <c r="O4720" i="1"/>
  <c r="O4774" i="1"/>
  <c r="Y4777" i="1"/>
  <c r="O4777" i="1"/>
  <c r="H4780" i="1"/>
  <c r="U4780" i="1" s="1"/>
  <c r="W4780" i="1" s="1"/>
  <c r="O4780" i="1"/>
  <c r="H4783" i="1"/>
  <c r="U4783" i="1" s="1"/>
  <c r="W4783" i="1" s="1"/>
  <c r="Z4783" i="1" s="1"/>
  <c r="O4783" i="1"/>
  <c r="O4795" i="1"/>
  <c r="X4810" i="1"/>
  <c r="Y4820" i="1"/>
  <c r="H4843" i="1"/>
  <c r="U4843" i="1" s="1"/>
  <c r="W4843" i="1" s="1"/>
  <c r="X4846" i="1"/>
  <c r="O4719" i="1"/>
  <c r="O4749" i="1"/>
  <c r="H4749" i="1"/>
  <c r="U4749" i="1" s="1"/>
  <c r="W4749" i="1" s="1"/>
  <c r="O4753" i="1"/>
  <c r="H4753" i="1"/>
  <c r="U4753" i="1" s="1"/>
  <c r="W4753" i="1" s="1"/>
  <c r="O4757" i="1"/>
  <c r="H4757" i="1"/>
  <c r="U4757" i="1" s="1"/>
  <c r="W4757" i="1" s="1"/>
  <c r="X4757" i="1"/>
  <c r="X4845" i="1"/>
  <c r="O4845" i="1"/>
  <c r="H4929" i="1"/>
  <c r="U4929" i="1" s="1"/>
  <c r="W4929" i="1" s="1"/>
  <c r="X4929" i="1"/>
  <c r="O4929" i="1"/>
  <c r="X4713" i="1"/>
  <c r="O4718" i="1"/>
  <c r="O4739" i="1"/>
  <c r="H4739" i="1"/>
  <c r="U4739" i="1" s="1"/>
  <c r="W4739" i="1" s="1"/>
  <c r="O4741" i="1"/>
  <c r="X4747" i="1"/>
  <c r="X4751" i="1"/>
  <c r="X4755" i="1"/>
  <c r="H4764" i="1"/>
  <c r="U4764" i="1" s="1"/>
  <c r="W4764" i="1" s="1"/>
  <c r="X4764" i="1"/>
  <c r="H4767" i="1"/>
  <c r="U4767" i="1" s="1"/>
  <c r="W4767" i="1" s="1"/>
  <c r="X4767" i="1"/>
  <c r="H4770" i="1"/>
  <c r="U4770" i="1" s="1"/>
  <c r="W4770" i="1" s="1"/>
  <c r="X4770" i="1"/>
  <c r="H4776" i="1"/>
  <c r="U4776" i="1" s="1"/>
  <c r="W4776" i="1" s="1"/>
  <c r="X4776" i="1"/>
  <c r="O4776" i="1"/>
  <c r="X4778" i="1"/>
  <c r="X4781" i="1"/>
  <c r="O4784" i="1"/>
  <c r="H4786" i="1"/>
  <c r="U4786" i="1" s="1"/>
  <c r="W4786" i="1" s="1"/>
  <c r="O4788" i="1"/>
  <c r="H4790" i="1"/>
  <c r="U4790" i="1" s="1"/>
  <c r="W4790" i="1" s="1"/>
  <c r="O4792" i="1"/>
  <c r="H4794" i="1"/>
  <c r="U4794" i="1" s="1"/>
  <c r="W4794" i="1" s="1"/>
  <c r="Z4794" i="1" s="1"/>
  <c r="O4798" i="1"/>
  <c r="O4801" i="1"/>
  <c r="O4804" i="1"/>
  <c r="X4812" i="1"/>
  <c r="X4825" i="1"/>
  <c r="Y4865" i="1"/>
  <c r="O4865" i="1"/>
  <c r="H4874" i="1"/>
  <c r="U4874" i="1" s="1"/>
  <c r="W4874" i="1" s="1"/>
  <c r="X4874" i="1"/>
  <c r="O4874" i="1"/>
  <c r="H4883" i="1"/>
  <c r="U4883" i="1" s="1"/>
  <c r="W4883" i="1" s="1"/>
  <c r="X4883" i="1"/>
  <c r="O4904" i="1"/>
  <c r="Y4904" i="1"/>
  <c r="O4717" i="1"/>
  <c r="Y4798" i="1"/>
  <c r="Y4801" i="1"/>
  <c r="Y4804" i="1"/>
  <c r="X4849" i="1"/>
  <c r="O4849" i="1"/>
  <c r="H4849" i="1"/>
  <c r="U4849" i="1" s="1"/>
  <c r="W4849" i="1" s="1"/>
  <c r="X4711" i="1"/>
  <c r="O4716" i="1"/>
  <c r="O4748" i="1"/>
  <c r="H4748" i="1"/>
  <c r="U4748" i="1" s="1"/>
  <c r="W4748" i="1" s="1"/>
  <c r="O4752" i="1"/>
  <c r="H4752" i="1"/>
  <c r="U4752" i="1" s="1"/>
  <c r="W4752" i="1" s="1"/>
  <c r="O4756" i="1"/>
  <c r="H4756" i="1"/>
  <c r="U4756" i="1" s="1"/>
  <c r="W4756" i="1" s="1"/>
  <c r="Z4756" i="1" s="1"/>
  <c r="O4773" i="1"/>
  <c r="Y4774" i="1"/>
  <c r="H4779" i="1"/>
  <c r="U4779" i="1" s="1"/>
  <c r="W4779" i="1" s="1"/>
  <c r="O4779" i="1"/>
  <c r="H4782" i="1"/>
  <c r="U4782" i="1" s="1"/>
  <c r="W4782" i="1" s="1"/>
  <c r="O4782" i="1"/>
  <c r="X4814" i="1"/>
  <c r="Y4819" i="1"/>
  <c r="Y4822" i="1"/>
  <c r="O4827" i="1"/>
  <c r="O4830" i="1"/>
  <c r="O4833" i="1"/>
  <c r="O4836" i="1"/>
  <c r="O4839" i="1"/>
  <c r="X4851" i="1"/>
  <c r="H4851" i="1"/>
  <c r="U4851" i="1" s="1"/>
  <c r="W4851" i="1" s="1"/>
  <c r="O4851" i="1"/>
  <c r="X4853" i="1"/>
  <c r="O4853" i="1"/>
  <c r="H4853" i="1"/>
  <c r="U4853" i="1" s="1"/>
  <c r="W4853" i="1" s="1"/>
  <c r="O4871" i="1"/>
  <c r="Y4871" i="1"/>
  <c r="Y4879" i="1"/>
  <c r="O4879" i="1"/>
  <c r="Y4902" i="1"/>
  <c r="X5016" i="1"/>
  <c r="H5016" i="1"/>
  <c r="U5016" i="1" s="1"/>
  <c r="W5016" i="1" s="1"/>
  <c r="O5016" i="1"/>
  <c r="H4808" i="1"/>
  <c r="U4808" i="1" s="1"/>
  <c r="W4808" i="1" s="1"/>
  <c r="H4809" i="1"/>
  <c r="U4809" i="1" s="1"/>
  <c r="W4809" i="1" s="1"/>
  <c r="H4810" i="1"/>
  <c r="U4810" i="1" s="1"/>
  <c r="W4810" i="1" s="1"/>
  <c r="H4811" i="1"/>
  <c r="U4811" i="1" s="1"/>
  <c r="W4811" i="1" s="1"/>
  <c r="H4812" i="1"/>
  <c r="U4812" i="1" s="1"/>
  <c r="W4812" i="1" s="1"/>
  <c r="H4813" i="1"/>
  <c r="U4813" i="1" s="1"/>
  <c r="W4813" i="1" s="1"/>
  <c r="H4814" i="1"/>
  <c r="U4814" i="1" s="1"/>
  <c r="W4814" i="1" s="1"/>
  <c r="H4815" i="1"/>
  <c r="U4815" i="1" s="1"/>
  <c r="W4815" i="1" s="1"/>
  <c r="H4816" i="1"/>
  <c r="U4816" i="1" s="1"/>
  <c r="W4816" i="1" s="1"/>
  <c r="H4817" i="1"/>
  <c r="U4817" i="1" s="1"/>
  <c r="W4817" i="1" s="1"/>
  <c r="H4824" i="1"/>
  <c r="U4824" i="1" s="1"/>
  <c r="W4824" i="1" s="1"/>
  <c r="H4825" i="1"/>
  <c r="U4825" i="1" s="1"/>
  <c r="W4825" i="1" s="1"/>
  <c r="H4850" i="1"/>
  <c r="U4850" i="1" s="1"/>
  <c r="W4850" i="1" s="1"/>
  <c r="O4852" i="1"/>
  <c r="H4854" i="1"/>
  <c r="U4854" i="1" s="1"/>
  <c r="W4854" i="1" s="1"/>
  <c r="H4896" i="1"/>
  <c r="U4896" i="1" s="1"/>
  <c r="W4896" i="1" s="1"/>
  <c r="X4913" i="1"/>
  <c r="H4924" i="1"/>
  <c r="U4924" i="1" s="1"/>
  <c r="W4924" i="1" s="1"/>
  <c r="X4924" i="1"/>
  <c r="H4936" i="1"/>
  <c r="U4936" i="1" s="1"/>
  <c r="W4936" i="1" s="1"/>
  <c r="X4936" i="1"/>
  <c r="H4951" i="1"/>
  <c r="U4951" i="1" s="1"/>
  <c r="W4951" i="1" s="1"/>
  <c r="X4951" i="1"/>
  <c r="O4951" i="1"/>
  <c r="X5036" i="1"/>
  <c r="O5036" i="1"/>
  <c r="H5036" i="1"/>
  <c r="U5036" i="1" s="1"/>
  <c r="W5036" i="1" s="1"/>
  <c r="X5038" i="1"/>
  <c r="O5038" i="1"/>
  <c r="H5038" i="1"/>
  <c r="U5038" i="1" s="1"/>
  <c r="W5038" i="1" s="1"/>
  <c r="O5135" i="1"/>
  <c r="H5135" i="1"/>
  <c r="U5135" i="1" s="1"/>
  <c r="W5135" i="1" s="1"/>
  <c r="X4843" i="1"/>
  <c r="O4847" i="1"/>
  <c r="X4856" i="1"/>
  <c r="O4859" i="1"/>
  <c r="O4875" i="1"/>
  <c r="O4881" i="1"/>
  <c r="Y4890" i="1"/>
  <c r="Y4893" i="1"/>
  <c r="H4911" i="1"/>
  <c r="U4911" i="1" s="1"/>
  <c r="W4911" i="1" s="1"/>
  <c r="X4911" i="1"/>
  <c r="H4931" i="1"/>
  <c r="U4931" i="1" s="1"/>
  <c r="W4931" i="1" s="1"/>
  <c r="X4931" i="1"/>
  <c r="Y4944" i="1"/>
  <c r="O4944" i="1"/>
  <c r="Y5008" i="1"/>
  <c r="O5008" i="1"/>
  <c r="O4858" i="1"/>
  <c r="X4876" i="1"/>
  <c r="Z4876" i="1" s="1"/>
  <c r="X4882" i="1"/>
  <c r="H4884" i="1"/>
  <c r="U4884" i="1" s="1"/>
  <c r="W4884" i="1" s="1"/>
  <c r="Y4885" i="1"/>
  <c r="H4889" i="1"/>
  <c r="U4889" i="1" s="1"/>
  <c r="W4889" i="1" s="1"/>
  <c r="O4896" i="1"/>
  <c r="X4903" i="1"/>
  <c r="Y4908" i="1"/>
  <c r="H4910" i="1"/>
  <c r="U4910" i="1" s="1"/>
  <c r="W4910" i="1" s="1"/>
  <c r="Y4915" i="1"/>
  <c r="Y4917" i="1"/>
  <c r="Y4919" i="1"/>
  <c r="O4924" i="1"/>
  <c r="H4926" i="1"/>
  <c r="U4926" i="1" s="1"/>
  <c r="W4926" i="1" s="1"/>
  <c r="X4926" i="1"/>
  <c r="O4936" i="1"/>
  <c r="H4938" i="1"/>
  <c r="U4938" i="1" s="1"/>
  <c r="W4938" i="1" s="1"/>
  <c r="X4938" i="1"/>
  <c r="H4949" i="1"/>
  <c r="U4949" i="1" s="1"/>
  <c r="W4949" i="1" s="1"/>
  <c r="X4949" i="1"/>
  <c r="O4949" i="1"/>
  <c r="O5177" i="1"/>
  <c r="Y5177" i="1"/>
  <c r="H4871" i="1"/>
  <c r="U4871" i="1" s="1"/>
  <c r="W4871" i="1" s="1"/>
  <c r="X4889" i="1"/>
  <c r="X4898" i="1"/>
  <c r="Z4898" i="1" s="1"/>
  <c r="O4903" i="1"/>
  <c r="O4911" i="1"/>
  <c r="H4913" i="1"/>
  <c r="U4913" i="1" s="1"/>
  <c r="W4913" i="1" s="1"/>
  <c r="O4931" i="1"/>
  <c r="H4933" i="1"/>
  <c r="U4933" i="1" s="1"/>
  <c r="W4933" i="1" s="1"/>
  <c r="X4933" i="1"/>
  <c r="O4942" i="1"/>
  <c r="H4944" i="1"/>
  <c r="U4944" i="1" s="1"/>
  <c r="W4944" i="1" s="1"/>
  <c r="X4944" i="1"/>
  <c r="H4994" i="1"/>
  <c r="U4994" i="1" s="1"/>
  <c r="W4994" i="1" s="1"/>
  <c r="X4994" i="1"/>
  <c r="X5019" i="1"/>
  <c r="H5019" i="1"/>
  <c r="U5019" i="1" s="1"/>
  <c r="W5019" i="1" s="1"/>
  <c r="O5019" i="1"/>
  <c r="O4926" i="1"/>
  <c r="H4928" i="1"/>
  <c r="U4928" i="1" s="1"/>
  <c r="W4928" i="1" s="1"/>
  <c r="X4928" i="1"/>
  <c r="O4938" i="1"/>
  <c r="H4942" i="1"/>
  <c r="U4942" i="1" s="1"/>
  <c r="W4942" i="1" s="1"/>
  <c r="H4947" i="1"/>
  <c r="U4947" i="1" s="1"/>
  <c r="W4947" i="1" s="1"/>
  <c r="X4947" i="1"/>
  <c r="O4947" i="1"/>
  <c r="X5084" i="1"/>
  <c r="O5084" i="1"/>
  <c r="H5084" i="1"/>
  <c r="U5084" i="1" s="1"/>
  <c r="W5084" i="1" s="1"/>
  <c r="O4844" i="1"/>
  <c r="H4848" i="1"/>
  <c r="U4848" i="1" s="1"/>
  <c r="W4848" i="1" s="1"/>
  <c r="O4857" i="1"/>
  <c r="O4862" i="1"/>
  <c r="Y4883" i="1"/>
  <c r="Y4892" i="1"/>
  <c r="Y4895" i="1"/>
  <c r="X4900" i="1"/>
  <c r="O4905" i="1"/>
  <c r="H4923" i="1"/>
  <c r="U4923" i="1" s="1"/>
  <c r="W4923" i="1" s="1"/>
  <c r="X4923" i="1"/>
  <c r="H4935" i="1"/>
  <c r="U4935" i="1" s="1"/>
  <c r="W4935" i="1" s="1"/>
  <c r="X4935" i="1"/>
  <c r="H4952" i="1"/>
  <c r="U4952" i="1" s="1"/>
  <c r="W4952" i="1" s="1"/>
  <c r="X4952" i="1"/>
  <c r="O4952" i="1"/>
  <c r="X5013" i="1"/>
  <c r="H5013" i="1"/>
  <c r="U5013" i="1" s="1"/>
  <c r="W5013" i="1" s="1"/>
  <c r="O5013" i="1"/>
  <c r="X5024" i="1"/>
  <c r="O5024" i="1"/>
  <c r="H5024" i="1"/>
  <c r="U5024" i="1" s="1"/>
  <c r="W5024" i="1" s="1"/>
  <c r="X5026" i="1"/>
  <c r="O5026" i="1"/>
  <c r="H5026" i="1"/>
  <c r="U5026" i="1" s="1"/>
  <c r="W5026" i="1" s="1"/>
  <c r="O5075" i="1"/>
  <c r="H4930" i="1"/>
  <c r="U4930" i="1" s="1"/>
  <c r="W4930" i="1" s="1"/>
  <c r="X4930" i="1"/>
  <c r="X4939" i="1"/>
  <c r="H4945" i="1"/>
  <c r="U4945" i="1" s="1"/>
  <c r="W4945" i="1" s="1"/>
  <c r="X4945" i="1"/>
  <c r="O4945" i="1"/>
  <c r="O5086" i="1"/>
  <c r="X5086" i="1"/>
  <c r="H5086" i="1"/>
  <c r="U5086" i="1" s="1"/>
  <c r="W5086" i="1" s="1"/>
  <c r="X4847" i="1"/>
  <c r="H4856" i="1"/>
  <c r="U4856" i="1" s="1"/>
  <c r="W4856" i="1" s="1"/>
  <c r="O4872" i="1"/>
  <c r="O4878" i="1"/>
  <c r="Y4888" i="1"/>
  <c r="H4902" i="1"/>
  <c r="U4902" i="1" s="1"/>
  <c r="W4902" i="1" s="1"/>
  <c r="Y4907" i="1"/>
  <c r="O4907" i="1"/>
  <c r="O4923" i="1"/>
  <c r="H4925" i="1"/>
  <c r="U4925" i="1" s="1"/>
  <c r="W4925" i="1" s="1"/>
  <c r="X4925" i="1"/>
  <c r="O4935" i="1"/>
  <c r="H4937" i="1"/>
  <c r="U4937" i="1" s="1"/>
  <c r="W4937" i="1" s="1"/>
  <c r="X4937" i="1"/>
  <c r="H4950" i="1"/>
  <c r="U4950" i="1" s="1"/>
  <c r="W4950" i="1" s="1"/>
  <c r="X4950" i="1"/>
  <c r="O4950" i="1"/>
  <c r="X4956" i="1"/>
  <c r="O4956" i="1"/>
  <c r="H4956" i="1"/>
  <c r="U4956" i="1" s="1"/>
  <c r="W4956" i="1" s="1"/>
  <c r="Y5066" i="1"/>
  <c r="O5066" i="1"/>
  <c r="O5069" i="1"/>
  <c r="X4897" i="1"/>
  <c r="O4902" i="1"/>
  <c r="O4910" i="1"/>
  <c r="H4912" i="1"/>
  <c r="U4912" i="1" s="1"/>
  <c r="W4912" i="1" s="1"/>
  <c r="X4912" i="1"/>
  <c r="Y4914" i="1"/>
  <c r="Y4916" i="1"/>
  <c r="Y4918" i="1"/>
  <c r="Y4920" i="1"/>
  <c r="H4932" i="1"/>
  <c r="U4932" i="1" s="1"/>
  <c r="W4932" i="1" s="1"/>
  <c r="X4932" i="1"/>
  <c r="Y4943" i="1"/>
  <c r="O4943" i="1"/>
  <c r="X5005" i="1"/>
  <c r="O5005" i="1"/>
  <c r="H5005" i="1"/>
  <c r="U5005" i="1" s="1"/>
  <c r="W5005" i="1" s="1"/>
  <c r="Y5063" i="1"/>
  <c r="O5063" i="1"/>
  <c r="X4858" i="1"/>
  <c r="X4859" i="1"/>
  <c r="Y4891" i="1"/>
  <c r="Y4894" i="1"/>
  <c r="O4897" i="1"/>
  <c r="Y4898" i="1"/>
  <c r="X4904" i="1"/>
  <c r="Y4909" i="1"/>
  <c r="O4925" i="1"/>
  <c r="H4927" i="1"/>
  <c r="U4927" i="1" s="1"/>
  <c r="W4927" i="1" s="1"/>
  <c r="X4927" i="1"/>
  <c r="O4937" i="1"/>
  <c r="H4939" i="1"/>
  <c r="U4939" i="1" s="1"/>
  <c r="W4939" i="1" s="1"/>
  <c r="H4948" i="1"/>
  <c r="U4948" i="1" s="1"/>
  <c r="W4948" i="1" s="1"/>
  <c r="X4948" i="1"/>
  <c r="O4948" i="1"/>
  <c r="Y5060" i="1"/>
  <c r="O5060" i="1"/>
  <c r="X4969" i="1"/>
  <c r="Z4969" i="1" s="1"/>
  <c r="X4970" i="1"/>
  <c r="X4971" i="1"/>
  <c r="X4972" i="1"/>
  <c r="Z4972" i="1" s="1"/>
  <c r="X4973" i="1"/>
  <c r="X4974" i="1"/>
  <c r="X4975" i="1"/>
  <c r="X4976" i="1"/>
  <c r="X4977" i="1"/>
  <c r="Z4977" i="1" s="1"/>
  <c r="X4978" i="1"/>
  <c r="X4979" i="1"/>
  <c r="X4980" i="1"/>
  <c r="O4994" i="1"/>
  <c r="O4995" i="1"/>
  <c r="O4996" i="1"/>
  <c r="O4997" i="1"/>
  <c r="O4998" i="1"/>
  <c r="O4999" i="1"/>
  <c r="O5000" i="1"/>
  <c r="O5001" i="1"/>
  <c r="X5010" i="1"/>
  <c r="O5010" i="1"/>
  <c r="O5014" i="1"/>
  <c r="O5017" i="1"/>
  <c r="O5020" i="1"/>
  <c r="X5031" i="1"/>
  <c r="O5031" i="1"/>
  <c r="O5045" i="1"/>
  <c r="H5045" i="1"/>
  <c r="U5045" i="1" s="1"/>
  <c r="W5045" i="1" s="1"/>
  <c r="O5048" i="1"/>
  <c r="H5048" i="1"/>
  <c r="U5048" i="1" s="1"/>
  <c r="W5048" i="1" s="1"/>
  <c r="O5051" i="1"/>
  <c r="H5051" i="1"/>
  <c r="U5051" i="1" s="1"/>
  <c r="W5051" i="1" s="1"/>
  <c r="X5051" i="1"/>
  <c r="Y5068" i="1"/>
  <c r="H5071" i="1"/>
  <c r="U5071" i="1" s="1"/>
  <c r="W5071" i="1" s="1"/>
  <c r="H5074" i="1"/>
  <c r="U5074" i="1" s="1"/>
  <c r="W5074" i="1" s="1"/>
  <c r="H5077" i="1"/>
  <c r="U5077" i="1" s="1"/>
  <c r="W5077" i="1" s="1"/>
  <c r="H5080" i="1"/>
  <c r="U5080" i="1" s="1"/>
  <c r="W5080" i="1" s="1"/>
  <c r="X5080" i="1"/>
  <c r="O5080" i="1"/>
  <c r="X5021" i="1"/>
  <c r="O5021" i="1"/>
  <c r="X5033" i="1"/>
  <c r="O5033" i="1"/>
  <c r="X5041" i="1"/>
  <c r="Z5041" i="1" s="1"/>
  <c r="O5041" i="1"/>
  <c r="Y5280" i="1"/>
  <c r="O5280" i="1"/>
  <c r="X4995" i="1"/>
  <c r="X4996" i="1"/>
  <c r="X4997" i="1"/>
  <c r="Z4997" i="1" s="1"/>
  <c r="X4998" i="1"/>
  <c r="X4999" i="1"/>
  <c r="X5000" i="1"/>
  <c r="X5001" i="1"/>
  <c r="X5004" i="1"/>
  <c r="O5004" i="1"/>
  <c r="X5028" i="1"/>
  <c r="O5028" i="1"/>
  <c r="Y5059" i="1"/>
  <c r="O5059" i="1"/>
  <c r="Y5062" i="1"/>
  <c r="O5062" i="1"/>
  <c r="Y5065" i="1"/>
  <c r="O5065" i="1"/>
  <c r="X5023" i="1"/>
  <c r="O5023" i="1"/>
  <c r="X5035" i="1"/>
  <c r="Z5035" i="1" s="1"/>
  <c r="O5035" i="1"/>
  <c r="O5044" i="1"/>
  <c r="H5044" i="1"/>
  <c r="U5044" i="1" s="1"/>
  <c r="W5044" i="1" s="1"/>
  <c r="O5047" i="1"/>
  <c r="H5047" i="1"/>
  <c r="U5047" i="1" s="1"/>
  <c r="W5047" i="1" s="1"/>
  <c r="O5050" i="1"/>
  <c r="H5050" i="1"/>
  <c r="U5050" i="1" s="1"/>
  <c r="W5050" i="1" s="1"/>
  <c r="H5070" i="1"/>
  <c r="U5070" i="1" s="1"/>
  <c r="W5070" i="1" s="1"/>
  <c r="Z5070" i="1" s="1"/>
  <c r="H5073" i="1"/>
  <c r="U5073" i="1" s="1"/>
  <c r="W5073" i="1" s="1"/>
  <c r="H5076" i="1"/>
  <c r="U5076" i="1" s="1"/>
  <c r="W5076" i="1" s="1"/>
  <c r="O5137" i="1"/>
  <c r="X4890" i="1"/>
  <c r="X4891" i="1"/>
  <c r="X4892" i="1"/>
  <c r="X4893" i="1"/>
  <c r="Z4893" i="1" s="1"/>
  <c r="X4894" i="1"/>
  <c r="X4895" i="1"/>
  <c r="X4940" i="1"/>
  <c r="X4941" i="1"/>
  <c r="O4953" i="1"/>
  <c r="O4954" i="1"/>
  <c r="X5009" i="1"/>
  <c r="Z5009" i="1" s="1"/>
  <c r="O5009" i="1"/>
  <c r="X5030" i="1"/>
  <c r="O5030" i="1"/>
  <c r="X5045" i="1"/>
  <c r="X5048" i="1"/>
  <c r="O5071" i="1"/>
  <c r="O5074" i="1"/>
  <c r="O5077" i="1"/>
  <c r="Y5095" i="1"/>
  <c r="O5095" i="1"/>
  <c r="O5124" i="1"/>
  <c r="X4896" i="1"/>
  <c r="X4902" i="1"/>
  <c r="X4942" i="1"/>
  <c r="O4955" i="1"/>
  <c r="X5003" i="1"/>
  <c r="O5003" i="1"/>
  <c r="Y5009" i="1"/>
  <c r="H5014" i="1"/>
  <c r="U5014" i="1" s="1"/>
  <c r="W5014" i="1" s="1"/>
  <c r="H5017" i="1"/>
  <c r="U5017" i="1" s="1"/>
  <c r="W5017" i="1" s="1"/>
  <c r="X5025" i="1"/>
  <c r="O5025" i="1"/>
  <c r="X5037" i="1"/>
  <c r="Z5037" i="1" s="1"/>
  <c r="O5037" i="1"/>
  <c r="O5053" i="1"/>
  <c r="O5055" i="1"/>
  <c r="H5158" i="1"/>
  <c r="U5158" i="1" s="1"/>
  <c r="W5158" i="1" s="1"/>
  <c r="O5158" i="1"/>
  <c r="X5158" i="1"/>
  <c r="X5239" i="1"/>
  <c r="O5239" i="1"/>
  <c r="H5239" i="1"/>
  <c r="U5239" i="1" s="1"/>
  <c r="W5239" i="1" s="1"/>
  <c r="O5002" i="1"/>
  <c r="O5006" i="1"/>
  <c r="O5007" i="1"/>
  <c r="X5011" i="1"/>
  <c r="O5011" i="1"/>
  <c r="X5032" i="1"/>
  <c r="O5032" i="1"/>
  <c r="O5043" i="1"/>
  <c r="Y5058" i="1"/>
  <c r="O5058" i="1"/>
  <c r="Y5061" i="1"/>
  <c r="O5061" i="1"/>
  <c r="Y5064" i="1"/>
  <c r="O5064" i="1"/>
  <c r="Y5067" i="1"/>
  <c r="O5067" i="1"/>
  <c r="Y5099" i="1"/>
  <c r="O5099" i="1"/>
  <c r="Y5006" i="1"/>
  <c r="Y5011" i="1"/>
  <c r="O5012" i="1"/>
  <c r="O5015" i="1"/>
  <c r="O5018" i="1"/>
  <c r="X5027" i="1"/>
  <c r="O5027" i="1"/>
  <c r="O5046" i="1"/>
  <c r="H5046" i="1"/>
  <c r="U5046" i="1" s="1"/>
  <c r="W5046" i="1" s="1"/>
  <c r="O5049" i="1"/>
  <c r="H5049" i="1"/>
  <c r="U5049" i="1" s="1"/>
  <c r="W5049" i="1" s="1"/>
  <c r="H5055" i="1"/>
  <c r="U5055" i="1" s="1"/>
  <c r="W5055" i="1" s="1"/>
  <c r="X5055" i="1"/>
  <c r="H5069" i="1"/>
  <c r="U5069" i="1" s="1"/>
  <c r="W5069" i="1" s="1"/>
  <c r="H5072" i="1"/>
  <c r="U5072" i="1" s="1"/>
  <c r="W5072" i="1" s="1"/>
  <c r="H5075" i="1"/>
  <c r="U5075" i="1" s="1"/>
  <c r="W5075" i="1" s="1"/>
  <c r="H5144" i="1"/>
  <c r="U5144" i="1" s="1"/>
  <c r="W5144" i="1" s="1"/>
  <c r="O5144" i="1"/>
  <c r="X5144" i="1"/>
  <c r="H5146" i="1"/>
  <c r="U5146" i="1" s="1"/>
  <c r="W5146" i="1" s="1"/>
  <c r="O5146" i="1"/>
  <c r="X5146" i="1"/>
  <c r="Y5169" i="1"/>
  <c r="O5169" i="1"/>
  <c r="X5022" i="1"/>
  <c r="O5022" i="1"/>
  <c r="X5034" i="1"/>
  <c r="Z5034" i="1" s="1"/>
  <c r="O5034" i="1"/>
  <c r="X5044" i="1"/>
  <c r="X5047" i="1"/>
  <c r="X5050" i="1"/>
  <c r="O5052" i="1"/>
  <c r="H5056" i="1"/>
  <c r="U5056" i="1" s="1"/>
  <c r="W5056" i="1" s="1"/>
  <c r="O5056" i="1"/>
  <c r="O5070" i="1"/>
  <c r="O5073" i="1"/>
  <c r="O5076" i="1"/>
  <c r="Y5103" i="1"/>
  <c r="O5103" i="1"/>
  <c r="O5136" i="1"/>
  <c r="H5138" i="1"/>
  <c r="U5138" i="1" s="1"/>
  <c r="W5138" i="1" s="1"/>
  <c r="X5191" i="1"/>
  <c r="O5191" i="1"/>
  <c r="H5204" i="1"/>
  <c r="U5204" i="1" s="1"/>
  <c r="W5204" i="1" s="1"/>
  <c r="O5204" i="1"/>
  <c r="X5204" i="1"/>
  <c r="X5029" i="1"/>
  <c r="O5029" i="1"/>
  <c r="O5209" i="1"/>
  <c r="H5209" i="1"/>
  <c r="U5209" i="1" s="1"/>
  <c r="W5209" i="1" s="1"/>
  <c r="Z5209" i="1" s="1"/>
  <c r="H5095" i="1"/>
  <c r="U5095" i="1" s="1"/>
  <c r="W5095" i="1" s="1"/>
  <c r="H5099" i="1"/>
  <c r="U5099" i="1" s="1"/>
  <c r="W5099" i="1" s="1"/>
  <c r="H5103" i="1"/>
  <c r="U5103" i="1" s="1"/>
  <c r="W5103" i="1" s="1"/>
  <c r="O5112" i="1"/>
  <c r="X5123" i="1"/>
  <c r="Z5123" i="1" s="1"/>
  <c r="X5129" i="1"/>
  <c r="Z5129" i="1" s="1"/>
  <c r="X5135" i="1"/>
  <c r="H5149" i="1"/>
  <c r="U5149" i="1" s="1"/>
  <c r="W5149" i="1" s="1"/>
  <c r="Z5149" i="1" s="1"/>
  <c r="O5149" i="1"/>
  <c r="Y5152" i="1"/>
  <c r="O5152" i="1"/>
  <c r="H5155" i="1"/>
  <c r="U5155" i="1" s="1"/>
  <c r="W5155" i="1" s="1"/>
  <c r="X5155" i="1"/>
  <c r="O5117" i="1"/>
  <c r="O5140" i="1"/>
  <c r="O5142" i="1"/>
  <c r="H5151" i="1"/>
  <c r="U5151" i="1" s="1"/>
  <c r="W5151" i="1" s="1"/>
  <c r="X5151" i="1"/>
  <c r="O5151" i="1"/>
  <c r="X5226" i="1"/>
  <c r="O5226" i="1"/>
  <c r="H5262" i="1"/>
  <c r="U5262" i="1" s="1"/>
  <c r="W5262" i="1" s="1"/>
  <c r="X5262" i="1"/>
  <c r="O5093" i="1"/>
  <c r="O5116" i="1"/>
  <c r="O5139" i="1"/>
  <c r="X5236" i="1"/>
  <c r="O5236" i="1"/>
  <c r="H5236" i="1"/>
  <c r="U5236" i="1" s="1"/>
  <c r="W5236" i="1" s="1"/>
  <c r="X5260" i="1"/>
  <c r="H5260" i="1"/>
  <c r="U5260" i="1" s="1"/>
  <c r="W5260" i="1" s="1"/>
  <c r="H5109" i="1"/>
  <c r="U5109" i="1" s="1"/>
  <c r="W5109" i="1" s="1"/>
  <c r="H5148" i="1"/>
  <c r="U5148" i="1" s="1"/>
  <c r="W5148" i="1" s="1"/>
  <c r="O5148" i="1"/>
  <c r="O5165" i="1"/>
  <c r="H5175" i="1"/>
  <c r="U5175" i="1" s="1"/>
  <c r="W5175" i="1" s="1"/>
  <c r="X5175" i="1"/>
  <c r="Y5183" i="1"/>
  <c r="O5183" i="1"/>
  <c r="H5221" i="1"/>
  <c r="U5221" i="1" s="1"/>
  <c r="W5221" i="1" s="1"/>
  <c r="Z5221" i="1" s="1"/>
  <c r="O5138" i="1"/>
  <c r="Y5143" i="1"/>
  <c r="O5143" i="1"/>
  <c r="Y5188" i="1"/>
  <c r="O5188" i="1"/>
  <c r="Y5192" i="1"/>
  <c r="O5192" i="1"/>
  <c r="O5042" i="1"/>
  <c r="O5085" i="1"/>
  <c r="O5111" i="1"/>
  <c r="H5150" i="1"/>
  <c r="U5150" i="1" s="1"/>
  <c r="W5150" i="1" s="1"/>
  <c r="O5150" i="1"/>
  <c r="O5160" i="1"/>
  <c r="Y5162" i="1"/>
  <c r="O5162" i="1"/>
  <c r="O5171" i="1"/>
  <c r="X5212" i="1"/>
  <c r="O5212" i="1"/>
  <c r="H5212" i="1"/>
  <c r="U5212" i="1" s="1"/>
  <c r="W5212" i="1" s="1"/>
  <c r="O5091" i="1"/>
  <c r="O5098" i="1"/>
  <c r="O5102" i="1"/>
  <c r="O5106" i="1"/>
  <c r="O5114" i="1"/>
  <c r="O5120" i="1"/>
  <c r="X5125" i="1"/>
  <c r="X5131" i="1"/>
  <c r="X5137" i="1"/>
  <c r="Z5137" i="1" s="1"/>
  <c r="H5145" i="1"/>
  <c r="U5145" i="1" s="1"/>
  <c r="W5145" i="1" s="1"/>
  <c r="O5145" i="1"/>
  <c r="Y5153" i="1"/>
  <c r="O5153" i="1"/>
  <c r="H5157" i="1"/>
  <c r="U5157" i="1" s="1"/>
  <c r="W5157" i="1" s="1"/>
  <c r="O5157" i="1"/>
  <c r="Y5159" i="1"/>
  <c r="O5205" i="1"/>
  <c r="Y5205" i="1"/>
  <c r="H5252" i="1"/>
  <c r="U5252" i="1" s="1"/>
  <c r="W5252" i="1" s="1"/>
  <c r="X5252" i="1"/>
  <c r="O5252" i="1"/>
  <c r="H5254" i="1"/>
  <c r="U5254" i="1" s="1"/>
  <c r="W5254" i="1" s="1"/>
  <c r="X5254" i="1"/>
  <c r="O5254" i="1"/>
  <c r="O5090" i="1"/>
  <c r="H5096" i="1"/>
  <c r="U5096" i="1" s="1"/>
  <c r="W5096" i="1" s="1"/>
  <c r="Z5096" i="1" s="1"/>
  <c r="H5100" i="1"/>
  <c r="U5100" i="1" s="1"/>
  <c r="W5100" i="1" s="1"/>
  <c r="H5104" i="1"/>
  <c r="U5104" i="1" s="1"/>
  <c r="W5104" i="1" s="1"/>
  <c r="O5110" i="1"/>
  <c r="O5154" i="1"/>
  <c r="O5250" i="1"/>
  <c r="Y5250" i="1"/>
  <c r="O5089" i="1"/>
  <c r="O5108" i="1"/>
  <c r="O5113" i="1"/>
  <c r="O5119" i="1"/>
  <c r="X5124" i="1"/>
  <c r="Z5124" i="1" s="1"/>
  <c r="X5130" i="1"/>
  <c r="X5136" i="1"/>
  <c r="H5147" i="1"/>
  <c r="U5147" i="1" s="1"/>
  <c r="W5147" i="1" s="1"/>
  <c r="Z5147" i="1" s="1"/>
  <c r="O5147" i="1"/>
  <c r="Y5156" i="1"/>
  <c r="X5157" i="1"/>
  <c r="H5159" i="1"/>
  <c r="U5159" i="1" s="1"/>
  <c r="W5159" i="1" s="1"/>
  <c r="O5159" i="1"/>
  <c r="O5168" i="1"/>
  <c r="O5175" i="1"/>
  <c r="H5181" i="1"/>
  <c r="U5181" i="1" s="1"/>
  <c r="W5181" i="1" s="1"/>
  <c r="X5181" i="1"/>
  <c r="O5181" i="1"/>
  <c r="Y5202" i="1"/>
  <c r="O5202" i="1"/>
  <c r="O5163" i="1"/>
  <c r="Y5167" i="1"/>
  <c r="H5170" i="1"/>
  <c r="U5170" i="1" s="1"/>
  <c r="W5170" i="1" s="1"/>
  <c r="H5176" i="1"/>
  <c r="U5176" i="1" s="1"/>
  <c r="W5176" i="1" s="1"/>
  <c r="Y5327" i="1"/>
  <c r="O5327" i="1"/>
  <c r="X5112" i="1"/>
  <c r="X5138" i="1"/>
  <c r="O5172" i="1"/>
  <c r="O5178" i="1"/>
  <c r="H5188" i="1"/>
  <c r="U5188" i="1" s="1"/>
  <c r="W5188" i="1" s="1"/>
  <c r="H5192" i="1"/>
  <c r="U5192" i="1" s="1"/>
  <c r="W5192" i="1" s="1"/>
  <c r="H5196" i="1"/>
  <c r="U5196" i="1" s="1"/>
  <c r="W5196" i="1" s="1"/>
  <c r="X5196" i="1"/>
  <c r="H5199" i="1"/>
  <c r="U5199" i="1" s="1"/>
  <c r="W5199" i="1" s="1"/>
  <c r="X5199" i="1"/>
  <c r="H5202" i="1"/>
  <c r="U5202" i="1" s="1"/>
  <c r="W5202" i="1" s="1"/>
  <c r="Y5216" i="1"/>
  <c r="X5218" i="1"/>
  <c r="O5218" i="1"/>
  <c r="H5218" i="1"/>
  <c r="U5218" i="1" s="1"/>
  <c r="W5218" i="1" s="1"/>
  <c r="Y5224" i="1"/>
  <c r="O5224" i="1"/>
  <c r="O5248" i="1"/>
  <c r="Y5260" i="1"/>
  <c r="H5266" i="1"/>
  <c r="U5266" i="1" s="1"/>
  <c r="W5266" i="1" s="1"/>
  <c r="O5266" i="1"/>
  <c r="Y5283" i="1"/>
  <c r="X5310" i="1"/>
  <c r="H5310" i="1"/>
  <c r="U5310" i="1" s="1"/>
  <c r="W5310" i="1" s="1"/>
  <c r="Y5325" i="1"/>
  <c r="O5325" i="1"/>
  <c r="O5156" i="1"/>
  <c r="X5162" i="1"/>
  <c r="H5174" i="1"/>
  <c r="U5174" i="1" s="1"/>
  <c r="W5174" i="1" s="1"/>
  <c r="H5180" i="1"/>
  <c r="U5180" i="1" s="1"/>
  <c r="W5180" i="1" s="1"/>
  <c r="Y5187" i="1"/>
  <c r="H5191" i="1"/>
  <c r="U5191" i="1" s="1"/>
  <c r="W5191" i="1" s="1"/>
  <c r="H5195" i="1"/>
  <c r="U5195" i="1" s="1"/>
  <c r="W5195" i="1" s="1"/>
  <c r="O5208" i="1"/>
  <c r="H5228" i="1"/>
  <c r="U5228" i="1" s="1"/>
  <c r="W5228" i="1" s="1"/>
  <c r="X5228" i="1"/>
  <c r="Y5274" i="1"/>
  <c r="Y5282" i="1"/>
  <c r="Y5361" i="1"/>
  <c r="O5361" i="1"/>
  <c r="X5161" i="1"/>
  <c r="O5170" i="1"/>
  <c r="O5176" i="1"/>
  <c r="H5198" i="1"/>
  <c r="U5198" i="1" s="1"/>
  <c r="W5198" i="1" s="1"/>
  <c r="X5198" i="1"/>
  <c r="H5201" i="1"/>
  <c r="U5201" i="1" s="1"/>
  <c r="W5201" i="1" s="1"/>
  <c r="X5201" i="1"/>
  <c r="X5215" i="1"/>
  <c r="O5215" i="1"/>
  <c r="X5244" i="1"/>
  <c r="O5244" i="1"/>
  <c r="H5265" i="1"/>
  <c r="U5265" i="1" s="1"/>
  <c r="W5265" i="1" s="1"/>
  <c r="O5265" i="1"/>
  <c r="X5265" i="1"/>
  <c r="O5283" i="1"/>
  <c r="H5322" i="1"/>
  <c r="U5322" i="1" s="1"/>
  <c r="W5322" i="1" s="1"/>
  <c r="X5322" i="1"/>
  <c r="O5322" i="1"/>
  <c r="Y5349" i="1"/>
  <c r="O5349" i="1"/>
  <c r="O5359" i="1"/>
  <c r="X5160" i="1"/>
  <c r="Z5160" i="1" s="1"/>
  <c r="H5173" i="1"/>
  <c r="U5173" i="1" s="1"/>
  <c r="W5173" i="1" s="1"/>
  <c r="H5179" i="1"/>
  <c r="U5179" i="1" s="1"/>
  <c r="W5179" i="1" s="1"/>
  <c r="O5196" i="1"/>
  <c r="O5199" i="1"/>
  <c r="Y5201" i="1"/>
  <c r="H5217" i="1"/>
  <c r="U5217" i="1" s="1"/>
  <c r="W5217" i="1" s="1"/>
  <c r="Y5233" i="1"/>
  <c r="O5259" i="1"/>
  <c r="Y5261" i="1"/>
  <c r="X5266" i="1"/>
  <c r="Y5270" i="1"/>
  <c r="O5279" i="1"/>
  <c r="O5347" i="1"/>
  <c r="X5170" i="1"/>
  <c r="H5172" i="1"/>
  <c r="U5172" i="1" s="1"/>
  <c r="W5172" i="1" s="1"/>
  <c r="X5176" i="1"/>
  <c r="H5178" i="1"/>
  <c r="U5178" i="1" s="1"/>
  <c r="W5178" i="1" s="1"/>
  <c r="Y5190" i="1"/>
  <c r="Y5194" i="1"/>
  <c r="H5211" i="1"/>
  <c r="U5211" i="1" s="1"/>
  <c r="W5211" i="1" s="1"/>
  <c r="X5220" i="1"/>
  <c r="O5220" i="1"/>
  <c r="O5225" i="1"/>
  <c r="Y5230" i="1"/>
  <c r="O5230" i="1"/>
  <c r="X5238" i="1"/>
  <c r="O5238" i="1"/>
  <c r="H5248" i="1"/>
  <c r="U5248" i="1" s="1"/>
  <c r="W5248" i="1" s="1"/>
  <c r="X5248" i="1"/>
  <c r="H5267" i="1"/>
  <c r="U5267" i="1" s="1"/>
  <c r="W5267" i="1" s="1"/>
  <c r="X5267" i="1"/>
  <c r="O5267" i="1"/>
  <c r="H5197" i="1"/>
  <c r="U5197" i="1" s="1"/>
  <c r="W5197" i="1" s="1"/>
  <c r="X5197" i="1"/>
  <c r="H5200" i="1"/>
  <c r="U5200" i="1" s="1"/>
  <c r="W5200" i="1" s="1"/>
  <c r="X5200" i="1"/>
  <c r="H5222" i="1"/>
  <c r="U5222" i="1" s="1"/>
  <c r="W5222" i="1" s="1"/>
  <c r="X5222" i="1"/>
  <c r="O5290" i="1"/>
  <c r="Y5290" i="1"/>
  <c r="X5317" i="1"/>
  <c r="H5317" i="1"/>
  <c r="U5317" i="1" s="1"/>
  <c r="W5317" i="1" s="1"/>
  <c r="X5326" i="1"/>
  <c r="H5326" i="1"/>
  <c r="U5326" i="1" s="1"/>
  <c r="W5326" i="1" s="1"/>
  <c r="H5171" i="1"/>
  <c r="U5171" i="1" s="1"/>
  <c r="W5171" i="1" s="1"/>
  <c r="H5177" i="1"/>
  <c r="U5177" i="1" s="1"/>
  <c r="W5177" i="1" s="1"/>
  <c r="H5189" i="1"/>
  <c r="U5189" i="1" s="1"/>
  <c r="W5189" i="1" s="1"/>
  <c r="H5193" i="1"/>
  <c r="U5193" i="1" s="1"/>
  <c r="W5193" i="1" s="1"/>
  <c r="O5198" i="1"/>
  <c r="O5201" i="1"/>
  <c r="H5208" i="1"/>
  <c r="U5208" i="1" s="1"/>
  <c r="W5208" i="1" s="1"/>
  <c r="X5214" i="1"/>
  <c r="Z5214" i="1" s="1"/>
  <c r="O5214" i="1"/>
  <c r="O5227" i="1"/>
  <c r="Y5291" i="1"/>
  <c r="Y5189" i="1"/>
  <c r="Y5193" i="1"/>
  <c r="X5242" i="1"/>
  <c r="O5242" i="1"/>
  <c r="H5242" i="1"/>
  <c r="U5242" i="1" s="1"/>
  <c r="W5242" i="1" s="1"/>
  <c r="X5245" i="1"/>
  <c r="O5245" i="1"/>
  <c r="H5245" i="1"/>
  <c r="U5245" i="1" s="1"/>
  <c r="W5245" i="1" s="1"/>
  <c r="O5278" i="1"/>
  <c r="Y5278" i="1"/>
  <c r="X5210" i="1"/>
  <c r="O5210" i="1"/>
  <c r="X5216" i="1"/>
  <c r="O5216" i="1"/>
  <c r="Y5222" i="1"/>
  <c r="X5225" i="1"/>
  <c r="H5227" i="1"/>
  <c r="U5227" i="1" s="1"/>
  <c r="W5227" i="1" s="1"/>
  <c r="Y5228" i="1"/>
  <c r="X5231" i="1"/>
  <c r="X5234" i="1"/>
  <c r="O5234" i="1"/>
  <c r="X5240" i="1"/>
  <c r="O5240" i="1"/>
  <c r="X5251" i="1"/>
  <c r="O5260" i="1"/>
  <c r="H5269" i="1"/>
  <c r="U5269" i="1" s="1"/>
  <c r="W5269" i="1" s="1"/>
  <c r="X5269" i="1"/>
  <c r="X5294" i="1"/>
  <c r="X5297" i="1"/>
  <c r="X5300" i="1"/>
  <c r="Y5310" i="1"/>
  <c r="O5310" i="1"/>
  <c r="H5341" i="1"/>
  <c r="U5341" i="1" s="1"/>
  <c r="W5341" i="1" s="1"/>
  <c r="X5341" i="1"/>
  <c r="O5341" i="1"/>
  <c r="Z5438" i="1"/>
  <c r="X5233" i="1"/>
  <c r="O5233" i="1"/>
  <c r="H5268" i="1"/>
  <c r="U5268" i="1" s="1"/>
  <c r="W5268" i="1" s="1"/>
  <c r="Y5292" i="1"/>
  <c r="H5295" i="1"/>
  <c r="U5295" i="1" s="1"/>
  <c r="W5295" i="1" s="1"/>
  <c r="H5298" i="1"/>
  <c r="U5298" i="1" s="1"/>
  <c r="W5298" i="1" s="1"/>
  <c r="H5301" i="1"/>
  <c r="U5301" i="1" s="1"/>
  <c r="W5301" i="1" s="1"/>
  <c r="X5301" i="1"/>
  <c r="X5312" i="1"/>
  <c r="H5312" i="1"/>
  <c r="U5312" i="1" s="1"/>
  <c r="W5312" i="1" s="1"/>
  <c r="Y5315" i="1"/>
  <c r="O5315" i="1"/>
  <c r="Y5332" i="1"/>
  <c r="O5332" i="1"/>
  <c r="Z5455" i="1"/>
  <c r="X5261" i="1"/>
  <c r="O5281" i="1"/>
  <c r="Y5309" i="1"/>
  <c r="O5309" i="1"/>
  <c r="O5317" i="1"/>
  <c r="Y5331" i="1"/>
  <c r="O5331" i="1"/>
  <c r="X5213" i="1"/>
  <c r="Z5213" i="1" s="1"/>
  <c r="O5213" i="1"/>
  <c r="X5219" i="1"/>
  <c r="O5219" i="1"/>
  <c r="X5237" i="1"/>
  <c r="O5237" i="1"/>
  <c r="X5243" i="1"/>
  <c r="O5243" i="1"/>
  <c r="O5247" i="1"/>
  <c r="O5253" i="1"/>
  <c r="O5257" i="1"/>
  <c r="O5268" i="1"/>
  <c r="O5269" i="1"/>
  <c r="O5292" i="1"/>
  <c r="O5295" i="1"/>
  <c r="O5298" i="1"/>
  <c r="H5316" i="1"/>
  <c r="U5316" i="1" s="1"/>
  <c r="W5316" i="1" s="1"/>
  <c r="H5321" i="1"/>
  <c r="U5321" i="1" s="1"/>
  <c r="W5321" i="1" s="1"/>
  <c r="Z5321" i="1" s="1"/>
  <c r="O5321" i="1"/>
  <c r="X5195" i="1"/>
  <c r="Y5263" i="1"/>
  <c r="O5301" i="1"/>
  <c r="O5304" i="1"/>
  <c r="X5311" i="1"/>
  <c r="H5311" i="1"/>
  <c r="U5311" i="1" s="1"/>
  <c r="W5311" i="1" s="1"/>
  <c r="O5319" i="1"/>
  <c r="Y5321" i="1"/>
  <c r="O5328" i="1"/>
  <c r="O5256" i="1"/>
  <c r="O5262" i="1"/>
  <c r="X5292" i="1"/>
  <c r="X5295" i="1"/>
  <c r="X5298" i="1"/>
  <c r="Y5316" i="1"/>
  <c r="O5316" i="1"/>
  <c r="O5255" i="1"/>
  <c r="H5255" i="1"/>
  <c r="U5255" i="1" s="1"/>
  <c r="W5255" i="1" s="1"/>
  <c r="X5268" i="1"/>
  <c r="H5293" i="1"/>
  <c r="U5293" i="1" s="1"/>
  <c r="W5293" i="1" s="1"/>
  <c r="H5296" i="1"/>
  <c r="U5296" i="1" s="1"/>
  <c r="W5296" i="1" s="1"/>
  <c r="H5299" i="1"/>
  <c r="U5299" i="1" s="1"/>
  <c r="W5299" i="1" s="1"/>
  <c r="O5311" i="1"/>
  <c r="X5318" i="1"/>
  <c r="H5318" i="1"/>
  <c r="U5318" i="1" s="1"/>
  <c r="W5318" i="1" s="1"/>
  <c r="O5354" i="1"/>
  <c r="X5211" i="1"/>
  <c r="O5211" i="1"/>
  <c r="X5217" i="1"/>
  <c r="O5217" i="1"/>
  <c r="Y5223" i="1"/>
  <c r="Y5229" i="1"/>
  <c r="X5235" i="1"/>
  <c r="Z5235" i="1" s="1"/>
  <c r="O5235" i="1"/>
  <c r="X5241" i="1"/>
  <c r="O5241" i="1"/>
  <c r="O5251" i="1"/>
  <c r="O5261" i="1"/>
  <c r="O5264" i="1"/>
  <c r="Y5293" i="1"/>
  <c r="O5294" i="1"/>
  <c r="Y5296" i="1"/>
  <c r="O5297" i="1"/>
  <c r="Y5299" i="1"/>
  <c r="O5300" i="1"/>
  <c r="O5342" i="1"/>
  <c r="H5335" i="1"/>
  <c r="U5335" i="1" s="1"/>
  <c r="W5335" i="1" s="1"/>
  <c r="X5335" i="1"/>
  <c r="H5338" i="1"/>
  <c r="U5338" i="1" s="1"/>
  <c r="W5338" i="1" s="1"/>
  <c r="X5338" i="1"/>
  <c r="H5365" i="1"/>
  <c r="U5365" i="1" s="1"/>
  <c r="W5365" i="1" s="1"/>
  <c r="X5365" i="1"/>
  <c r="O5365" i="1"/>
  <c r="O5336" i="1"/>
  <c r="O5339" i="1"/>
  <c r="O5344" i="1"/>
  <c r="O5356" i="1"/>
  <c r="H5371" i="1"/>
  <c r="U5371" i="1" s="1"/>
  <c r="W5371" i="1" s="1"/>
  <c r="X5371" i="1"/>
  <c r="O5371" i="1"/>
  <c r="O5373" i="1"/>
  <c r="H5305" i="1"/>
  <c r="U5305" i="1" s="1"/>
  <c r="W5305" i="1" s="1"/>
  <c r="O5346" i="1"/>
  <c r="O5358" i="1"/>
  <c r="H5377" i="1"/>
  <c r="U5377" i="1" s="1"/>
  <c r="W5377" i="1" s="1"/>
  <c r="X5377" i="1"/>
  <c r="O5377" i="1"/>
  <c r="O5326" i="1"/>
  <c r="H5329" i="1"/>
  <c r="U5329" i="1" s="1"/>
  <c r="W5329" i="1" s="1"/>
  <c r="X5329" i="1"/>
  <c r="H5337" i="1"/>
  <c r="U5337" i="1" s="1"/>
  <c r="W5337" i="1" s="1"/>
  <c r="X5337" i="1"/>
  <c r="H5340" i="1"/>
  <c r="U5340" i="1" s="1"/>
  <c r="W5340" i="1" s="1"/>
  <c r="X5340" i="1"/>
  <c r="O5335" i="1"/>
  <c r="O5338" i="1"/>
  <c r="O5348" i="1"/>
  <c r="O5360" i="1"/>
  <c r="H5366" i="1"/>
  <c r="U5366" i="1" s="1"/>
  <c r="W5366" i="1" s="1"/>
  <c r="X5366" i="1"/>
  <c r="O5366" i="1"/>
  <c r="Z5508" i="1"/>
  <c r="O5330" i="1"/>
  <c r="H5342" i="1"/>
  <c r="U5342" i="1" s="1"/>
  <c r="W5342" i="1" s="1"/>
  <c r="X5342" i="1"/>
  <c r="O5343" i="1"/>
  <c r="O5355" i="1"/>
  <c r="H5372" i="1"/>
  <c r="U5372" i="1" s="1"/>
  <c r="W5372" i="1" s="1"/>
  <c r="X5372" i="1"/>
  <c r="O5372" i="1"/>
  <c r="Z5443" i="1"/>
  <c r="X5302" i="1"/>
  <c r="H5328" i="1"/>
  <c r="U5328" i="1" s="1"/>
  <c r="W5328" i="1" s="1"/>
  <c r="X5328" i="1"/>
  <c r="O5324" i="1"/>
  <c r="H5336" i="1"/>
  <c r="U5336" i="1" s="1"/>
  <c r="W5336" i="1" s="1"/>
  <c r="X5336" i="1"/>
  <c r="H5339" i="1"/>
  <c r="U5339" i="1" s="1"/>
  <c r="W5339" i="1" s="1"/>
  <c r="X5339" i="1"/>
  <c r="O5345" i="1"/>
  <c r="O5357" i="1"/>
  <c r="H5378" i="1"/>
  <c r="U5378" i="1" s="1"/>
  <c r="W5378" i="1" s="1"/>
  <c r="X5378" i="1"/>
  <c r="O5378" i="1"/>
  <c r="H5382" i="1"/>
  <c r="U5382" i="1" s="1"/>
  <c r="W5382" i="1" s="1"/>
  <c r="X5382" i="1"/>
  <c r="O5382" i="1"/>
  <c r="X5343" i="1"/>
  <c r="X5344" i="1"/>
  <c r="X5345" i="1"/>
  <c r="X5346" i="1"/>
  <c r="X5347" i="1"/>
  <c r="Z5347" i="1" s="1"/>
  <c r="X5348" i="1"/>
  <c r="X5349" i="1"/>
  <c r="X5350" i="1"/>
  <c r="X5351" i="1"/>
  <c r="X5352" i="1"/>
  <c r="X5353" i="1"/>
  <c r="X5354" i="1"/>
  <c r="Z5354" i="1" s="1"/>
  <c r="X5355" i="1"/>
  <c r="X5356" i="1"/>
  <c r="X5357" i="1"/>
  <c r="X5358" i="1"/>
  <c r="Z5358" i="1" s="1"/>
  <c r="X5359" i="1"/>
  <c r="X5360" i="1"/>
  <c r="Z5360" i="1" s="1"/>
  <c r="X5361" i="1"/>
  <c r="X5362" i="1"/>
  <c r="H5364" i="1"/>
  <c r="U5364" i="1" s="1"/>
  <c r="W5364" i="1" s="1"/>
  <c r="X5368" i="1"/>
  <c r="H5370" i="1"/>
  <c r="U5370" i="1" s="1"/>
  <c r="W5370" i="1" s="1"/>
  <c r="Z5370" i="1" s="1"/>
  <c r="X5374" i="1"/>
  <c r="H5381" i="1"/>
  <c r="U5381" i="1" s="1"/>
  <c r="W5381" i="1" s="1"/>
  <c r="X5381" i="1"/>
  <c r="Y5364" i="1"/>
  <c r="Z5486" i="1"/>
  <c r="Y5363" i="1"/>
  <c r="H5380" i="1"/>
  <c r="U5380" i="1" s="1"/>
  <c r="W5380" i="1" s="1"/>
  <c r="X5380" i="1"/>
  <c r="Y5362" i="1"/>
  <c r="O5364" i="1"/>
  <c r="O5370" i="1"/>
  <c r="O5376" i="1"/>
  <c r="O5381" i="1"/>
  <c r="H5367" i="1"/>
  <c r="U5367" i="1" s="1"/>
  <c r="W5367" i="1" s="1"/>
  <c r="Z5367" i="1" s="1"/>
  <c r="H5373" i="1"/>
  <c r="U5373" i="1" s="1"/>
  <c r="W5373" i="1" s="1"/>
  <c r="Z5373" i="1" s="1"/>
  <c r="H5379" i="1"/>
  <c r="U5379" i="1" s="1"/>
  <c r="W5379" i="1" s="1"/>
  <c r="X5379" i="1"/>
  <c r="O5363" i="1"/>
  <c r="O5369" i="1"/>
  <c r="O5375" i="1"/>
  <c r="X5383" i="1"/>
  <c r="X5384" i="1"/>
  <c r="X5385" i="1"/>
  <c r="Z5385" i="1" s="1"/>
  <c r="X5386" i="1"/>
  <c r="Z5386" i="1" s="1"/>
  <c r="X5387" i="1"/>
  <c r="Z5387" i="1" s="1"/>
  <c r="H5423" i="1"/>
  <c r="U5423" i="1" s="1"/>
  <c r="W5423" i="1" s="1"/>
  <c r="Z5423" i="1" s="1"/>
  <c r="Z4616" i="1" l="1"/>
  <c r="Z5405" i="1"/>
  <c r="Z4774" i="1"/>
  <c r="Z3848" i="1"/>
  <c r="Z3875" i="1"/>
  <c r="Z5280" i="1"/>
  <c r="Z3872" i="1"/>
  <c r="Z4539" i="1"/>
  <c r="Z3646" i="1"/>
  <c r="Z3665" i="1"/>
  <c r="Z4651" i="1"/>
  <c r="Z4604" i="1"/>
  <c r="Z3662" i="1"/>
  <c r="Z4019" i="1"/>
  <c r="Z4057" i="1"/>
  <c r="Z4955" i="1"/>
  <c r="Z3795" i="1"/>
  <c r="Z4704" i="1"/>
  <c r="Z4554" i="1"/>
  <c r="Z3862" i="1"/>
  <c r="Z4645" i="1"/>
  <c r="Z3328" i="1"/>
  <c r="Z3171" i="1"/>
  <c r="Z3868" i="1"/>
  <c r="Z3686" i="1"/>
  <c r="Z5219" i="1"/>
  <c r="Z5104" i="1"/>
  <c r="Z4459" i="1"/>
  <c r="Z3880" i="1"/>
  <c r="Z5418" i="1"/>
  <c r="Z3995" i="1"/>
  <c r="Z3876" i="1"/>
  <c r="Z3927" i="1"/>
  <c r="Z4711" i="1"/>
  <c r="Z4717" i="1"/>
  <c r="Z4363" i="1"/>
  <c r="Z4916" i="1"/>
  <c r="Z4559" i="1"/>
  <c r="Z3822" i="1"/>
  <c r="Z4026" i="1"/>
  <c r="Z3449" i="1"/>
  <c r="Z5003" i="1"/>
  <c r="Z4118" i="1"/>
  <c r="Z3493" i="1"/>
  <c r="Z4530" i="1"/>
  <c r="Z4599" i="1"/>
  <c r="Z3725" i="1"/>
  <c r="Z3563" i="1"/>
  <c r="Z4878" i="1"/>
  <c r="Z4124" i="1"/>
  <c r="Z5259" i="1"/>
  <c r="Z4960" i="1"/>
  <c r="Z4653" i="1"/>
  <c r="Z3675" i="1"/>
  <c r="Z4817" i="1"/>
  <c r="Z4199" i="1"/>
  <c r="Z3227" i="1"/>
  <c r="Z3320" i="1"/>
  <c r="Z5011" i="1"/>
  <c r="Z4455" i="1"/>
  <c r="Z3737" i="1"/>
  <c r="Z5407" i="1"/>
  <c r="Z4719" i="1"/>
  <c r="Z5000" i="1"/>
  <c r="Z5251" i="1"/>
  <c r="Z5027" i="1"/>
  <c r="Z4059" i="1"/>
  <c r="Z3203" i="1"/>
  <c r="Z4871" i="1"/>
  <c r="Z4703" i="1"/>
  <c r="Z5057" i="1"/>
  <c r="Z4352" i="1"/>
  <c r="Z4401" i="1"/>
  <c r="Z3751" i="1"/>
  <c r="Z5054" i="1"/>
  <c r="Z4286" i="1"/>
  <c r="Z3173" i="1"/>
  <c r="Z3843" i="1"/>
  <c r="Z4454" i="1"/>
  <c r="Z3514" i="1"/>
  <c r="Z3626" i="1"/>
  <c r="Z3915" i="1"/>
  <c r="Z3642" i="1"/>
  <c r="Z5434" i="1"/>
  <c r="Z3888" i="1"/>
  <c r="Z4884" i="1"/>
  <c r="Z4320" i="1"/>
  <c r="Z3768" i="1"/>
  <c r="Z4954" i="1"/>
  <c r="Z5393" i="1"/>
  <c r="Z3275" i="1"/>
  <c r="Z4107" i="1"/>
  <c r="Z3870" i="1"/>
  <c r="Z4103" i="1"/>
  <c r="Z4775" i="1"/>
  <c r="Z4707" i="1"/>
  <c r="Z4030" i="1"/>
  <c r="Z4827" i="1"/>
  <c r="Z4201" i="1"/>
  <c r="Z4212" i="1"/>
  <c r="Z3861" i="1"/>
  <c r="Z4415" i="1"/>
  <c r="Z4238" i="1"/>
  <c r="Z3730" i="1"/>
  <c r="Z5261" i="1"/>
  <c r="Z4627" i="1"/>
  <c r="Z4422" i="1"/>
  <c r="Z4450" i="1"/>
  <c r="Z3905" i="1"/>
  <c r="Z5059" i="1"/>
  <c r="Z5111" i="1"/>
  <c r="Z5220" i="1"/>
  <c r="Z4329" i="1"/>
  <c r="Z3840" i="1"/>
  <c r="Z4114" i="1"/>
  <c r="Z4832" i="1"/>
  <c r="Z4697" i="1"/>
  <c r="Z3663" i="1"/>
  <c r="Z5271" i="1"/>
  <c r="Z3874" i="1"/>
  <c r="Z5064" i="1"/>
  <c r="Z4664" i="1"/>
  <c r="Z5272" i="1"/>
  <c r="Z4509" i="1"/>
  <c r="Z4635" i="1"/>
  <c r="Z4014" i="1"/>
  <c r="Z4513" i="1"/>
  <c r="Z3744" i="1"/>
  <c r="Z3469" i="1"/>
  <c r="Z3797" i="1"/>
  <c r="Z5015" i="1"/>
  <c r="Z3624" i="1"/>
  <c r="Z3912" i="1"/>
  <c r="Z3796" i="1"/>
  <c r="Z3371" i="1"/>
  <c r="Z4838" i="1"/>
  <c r="Z5189" i="1"/>
  <c r="Z3692" i="1"/>
  <c r="Z4721" i="1"/>
  <c r="Z4680" i="1"/>
  <c r="Z4202" i="1"/>
  <c r="Z3924" i="1"/>
  <c r="Z5040" i="1"/>
  <c r="Z5017" i="1"/>
  <c r="Z4472" i="1"/>
  <c r="Z4192" i="1"/>
  <c r="Z4382" i="1"/>
  <c r="Z5346" i="1"/>
  <c r="Z5419" i="1"/>
  <c r="Z3923" i="1"/>
  <c r="Z3705" i="1"/>
  <c r="Z3429" i="1"/>
  <c r="Z5179" i="1"/>
  <c r="Z4872" i="1"/>
  <c r="Z4079" i="1"/>
  <c r="Z4665" i="1"/>
  <c r="Z4660" i="1"/>
  <c r="Z5071" i="1"/>
  <c r="Z4322" i="1"/>
  <c r="Z5043" i="1"/>
  <c r="Z3714" i="1"/>
  <c r="Z4962" i="1"/>
  <c r="Z3856" i="1"/>
  <c r="Z3823" i="1"/>
  <c r="Z5435" i="1"/>
  <c r="Z3731" i="1"/>
  <c r="Z3622" i="1"/>
  <c r="Z3175" i="1"/>
  <c r="Z4518" i="1"/>
  <c r="Z3899" i="1"/>
  <c r="Z5281" i="1"/>
  <c r="Z4786" i="1"/>
  <c r="Z5025" i="1"/>
  <c r="Z3772" i="1"/>
  <c r="Z3628" i="1"/>
  <c r="Z5114" i="1"/>
  <c r="Z4194" i="1"/>
  <c r="Z3747" i="1"/>
  <c r="Z5021" i="1"/>
  <c r="Z5244" i="1"/>
  <c r="Z4858" i="1"/>
  <c r="Z5022" i="1"/>
  <c r="Z5250" i="1"/>
  <c r="Z4971" i="1"/>
  <c r="Z3696" i="1"/>
  <c r="Z5117" i="1"/>
  <c r="Z3913" i="1"/>
  <c r="Z4076" i="1"/>
  <c r="Z3710" i="1"/>
  <c r="Z3702" i="1"/>
  <c r="Z5425" i="1"/>
  <c r="Z5192" i="1"/>
  <c r="Z4892" i="1"/>
  <c r="Z4737" i="1"/>
  <c r="Z4245" i="1"/>
  <c r="Z3521" i="1"/>
  <c r="Z4035" i="1"/>
  <c r="Z3445" i="1"/>
  <c r="Z4538" i="1"/>
  <c r="Z4614" i="1"/>
  <c r="Z4332" i="1"/>
  <c r="Z3519" i="1"/>
  <c r="Z4861" i="1"/>
  <c r="Z4690" i="1"/>
  <c r="Z4034" i="1"/>
  <c r="Z4025" i="1"/>
  <c r="Z3654" i="1"/>
  <c r="Z4278" i="1"/>
  <c r="Z5095" i="1"/>
  <c r="Z4976" i="1"/>
  <c r="Z4723" i="1"/>
  <c r="Z4251" i="1"/>
  <c r="Z4065" i="1"/>
  <c r="Z3767" i="1"/>
  <c r="Z3386" i="1"/>
  <c r="Z3229" i="1"/>
  <c r="Z4919" i="1"/>
  <c r="Z4654" i="1"/>
  <c r="Z3852" i="1"/>
  <c r="Z5109" i="1"/>
  <c r="Z4752" i="1"/>
  <c r="Z4739" i="1"/>
  <c r="Z3734" i="1"/>
  <c r="Z3360" i="1"/>
  <c r="Z4905" i="1"/>
  <c r="Z4566" i="1"/>
  <c r="Z4072" i="1"/>
  <c r="Z4106" i="1"/>
  <c r="Z4119" i="1"/>
  <c r="Z3780" i="1"/>
  <c r="Z3871" i="1"/>
  <c r="Z5349" i="1"/>
  <c r="Z5383" i="1"/>
  <c r="Z5362" i="1"/>
  <c r="Z4689" i="1"/>
  <c r="Z4686" i="1"/>
  <c r="Z4615" i="1"/>
  <c r="Z4078" i="1"/>
  <c r="Z5273" i="1"/>
  <c r="Z4104" i="1"/>
  <c r="Z5355" i="1"/>
  <c r="Z5345" i="1"/>
  <c r="Z5231" i="1"/>
  <c r="Z5238" i="1"/>
  <c r="Z5215" i="1"/>
  <c r="Z5030" i="1"/>
  <c r="Z5010" i="1"/>
  <c r="Z4571" i="1"/>
  <c r="Z3693" i="1"/>
  <c r="Z5401" i="1"/>
  <c r="Z4986" i="1"/>
  <c r="Z4126" i="1"/>
  <c r="Z4045" i="1"/>
  <c r="Z3321" i="1"/>
  <c r="Z5046" i="1"/>
  <c r="Z4629" i="1"/>
  <c r="Z5416" i="1"/>
  <c r="Z5131" i="1"/>
  <c r="Z4290" i="1"/>
  <c r="Z4111" i="1"/>
  <c r="Z4726" i="1"/>
  <c r="Z4393" i="1"/>
  <c r="Z3683" i="1"/>
  <c r="Z5100" i="1"/>
  <c r="Z4995" i="1"/>
  <c r="Z4610" i="1"/>
  <c r="Z4213" i="1"/>
  <c r="Z4460" i="1"/>
  <c r="Z3170" i="1"/>
  <c r="Z4915" i="1"/>
  <c r="Z5063" i="1"/>
  <c r="Z4735" i="1"/>
  <c r="Z4223" i="1"/>
  <c r="Z4244" i="1"/>
  <c r="Z3914" i="1"/>
  <c r="Z4834" i="1"/>
  <c r="Z4053" i="1"/>
  <c r="Z4102" i="1"/>
  <c r="Z4198" i="1"/>
  <c r="Z3740" i="1"/>
  <c r="Z3179" i="1"/>
  <c r="Z5052" i="1"/>
  <c r="Z4391" i="1"/>
  <c r="Z3891" i="1"/>
  <c r="Z5246" i="1"/>
  <c r="Z4820" i="1"/>
  <c r="Z3420" i="1"/>
  <c r="Z5148" i="1"/>
  <c r="Z4370" i="1"/>
  <c r="Z4101" i="1"/>
  <c r="Z3901" i="1"/>
  <c r="Z3996" i="1"/>
  <c r="Z5285" i="1"/>
  <c r="Z4137" i="1"/>
  <c r="Z4097" i="1"/>
  <c r="Z4087" i="1"/>
  <c r="Z5417" i="1"/>
  <c r="Z4870" i="1"/>
  <c r="Z4881" i="1"/>
  <c r="Z4196" i="1"/>
  <c r="Z3916" i="1"/>
  <c r="Z3900" i="1"/>
  <c r="Z3748" i="1"/>
  <c r="Z5274" i="1"/>
  <c r="Z5121" i="1"/>
  <c r="Z3650" i="1"/>
  <c r="Z5001" i="1"/>
  <c r="Z4809" i="1"/>
  <c r="Z4359" i="1"/>
  <c r="Z4208" i="1"/>
  <c r="Z4452" i="1"/>
  <c r="Z3764" i="1"/>
  <c r="Z5165" i="1"/>
  <c r="Z5290" i="1"/>
  <c r="Z4677" i="1"/>
  <c r="Z5289" i="1"/>
  <c r="Z4351" i="1"/>
  <c r="Z5208" i="1"/>
  <c r="Z5073" i="1"/>
  <c r="Z5077" i="1"/>
  <c r="Z4847" i="1"/>
  <c r="Z4214" i="1"/>
  <c r="Z4959" i="1"/>
  <c r="Z3711" i="1"/>
  <c r="Z3421" i="1"/>
  <c r="Z3890" i="1"/>
  <c r="Z4642" i="1"/>
  <c r="Z4894" i="1"/>
  <c r="Z4139" i="1"/>
  <c r="Z4140" i="1"/>
  <c r="Z3579" i="1"/>
  <c r="Z4122" i="1"/>
  <c r="Z4115" i="1"/>
  <c r="Z3316" i="1"/>
  <c r="Z3417" i="1"/>
  <c r="Z5099" i="1"/>
  <c r="Z4970" i="1"/>
  <c r="Z4474" i="1"/>
  <c r="Z3752" i="1"/>
  <c r="Z3172" i="1"/>
  <c r="Z4800" i="1"/>
  <c r="Z4536" i="1"/>
  <c r="Z3883" i="1"/>
  <c r="Z4127" i="1"/>
  <c r="Z3319" i="1"/>
  <c r="Z3854" i="1"/>
  <c r="Z4222" i="1"/>
  <c r="Z4095" i="1"/>
  <c r="Z4093" i="1"/>
  <c r="Z3753" i="1"/>
  <c r="Z3415" i="1"/>
  <c r="Z5334" i="1"/>
  <c r="Z4510" i="1"/>
  <c r="Z4082" i="1"/>
  <c r="Z4052" i="1"/>
  <c r="Z3427" i="1"/>
  <c r="Z3165" i="1"/>
  <c r="Z3309" i="1"/>
  <c r="Z5344" i="1"/>
  <c r="Z5193" i="1"/>
  <c r="Z5226" i="1"/>
  <c r="Z5028" i="1"/>
  <c r="Z4221" i="1"/>
  <c r="Z5375" i="1"/>
  <c r="Z4639" i="1"/>
  <c r="Z4125" i="1"/>
  <c r="Z4017" i="1"/>
  <c r="Z3746" i="1"/>
  <c r="Z5286" i="1"/>
  <c r="Z4655" i="1"/>
  <c r="Z3860" i="1"/>
  <c r="Z5172" i="1"/>
  <c r="Z5125" i="1"/>
  <c r="Z4979" i="1"/>
  <c r="Z4432" i="1"/>
  <c r="Z4228" i="1"/>
  <c r="Z4084" i="1"/>
  <c r="Z3808" i="1"/>
  <c r="Z5279" i="1"/>
  <c r="Z4762" i="1"/>
  <c r="Z4565" i="1"/>
  <c r="Z3516" i="1"/>
  <c r="Z5384" i="1"/>
  <c r="Z5233" i="1"/>
  <c r="Z4611" i="1"/>
  <c r="Z4073" i="1"/>
  <c r="Z3864" i="1"/>
  <c r="Z3661" i="1"/>
  <c r="Z5076" i="1"/>
  <c r="Z4211" i="1"/>
  <c r="Z4678" i="1"/>
  <c r="Z5305" i="1"/>
  <c r="Z4676" i="1"/>
  <c r="Z4012" i="1"/>
  <c r="Z3721" i="1"/>
  <c r="Z4904" i="1"/>
  <c r="Z4815" i="1"/>
  <c r="Z4200" i="1"/>
  <c r="Z4887" i="1"/>
  <c r="Z4560" i="1"/>
  <c r="Z4092" i="1"/>
  <c r="Z3716" i="1"/>
  <c r="Z3656" i="1"/>
  <c r="Z4854" i="1"/>
  <c r="Z3644" i="1"/>
  <c r="Z4557" i="1"/>
  <c r="Z4206" i="1"/>
  <c r="Z4860" i="1"/>
  <c r="Z4917" i="1"/>
  <c r="Z4390" i="1"/>
  <c r="Z4023" i="1"/>
  <c r="Z3450" i="1"/>
  <c r="Z3598" i="1"/>
  <c r="Z3315" i="1"/>
  <c r="Z5352" i="1"/>
  <c r="Z3543" i="1"/>
  <c r="Z4659" i="1"/>
  <c r="Z5243" i="1"/>
  <c r="Z4572" i="1"/>
  <c r="Z4233" i="1"/>
  <c r="Z3250" i="1"/>
  <c r="Z3653" i="1"/>
  <c r="Z3687" i="1"/>
  <c r="Z4232" i="1"/>
  <c r="Z3676" i="1"/>
  <c r="Z4720" i="1"/>
  <c r="Z4039" i="1"/>
  <c r="Z4061" i="1"/>
  <c r="Z3777" i="1"/>
  <c r="Z3548" i="1"/>
  <c r="Z3447" i="1"/>
  <c r="Z3845" i="1"/>
  <c r="Z5255" i="1"/>
  <c r="Z5237" i="1"/>
  <c r="Z4891" i="1"/>
  <c r="Z4779" i="1"/>
  <c r="Z4358" i="1"/>
  <c r="Z3547" i="1"/>
  <c r="Z4449" i="1"/>
  <c r="Z4032" i="1"/>
  <c r="Z3699" i="1"/>
  <c r="Z5202" i="1"/>
  <c r="Z5159" i="1"/>
  <c r="Z4410" i="1"/>
  <c r="Z4345" i="1"/>
  <c r="Z3781" i="1"/>
  <c r="Z4532" i="1"/>
  <c r="Z5060" i="1"/>
  <c r="Z4675" i="1"/>
  <c r="Z4798" i="1"/>
  <c r="Z5032" i="1"/>
  <c r="Z4517" i="1"/>
  <c r="Z4694" i="1"/>
  <c r="Z4058" i="1"/>
  <c r="Z4822" i="1"/>
  <c r="Z5296" i="1"/>
  <c r="Z5029" i="1"/>
  <c r="Z4283" i="1"/>
  <c r="Z3756" i="1"/>
  <c r="Z4748" i="1"/>
  <c r="Z4780" i="1"/>
  <c r="Z5210" i="1"/>
  <c r="Z4725" i="1"/>
  <c r="Z4205" i="1"/>
  <c r="Z4129" i="1"/>
  <c r="Z3125" i="1"/>
  <c r="Z3177" i="1"/>
  <c r="Z4113" i="1"/>
  <c r="Z4850" i="1"/>
  <c r="Z4808" i="1"/>
  <c r="Z4724" i="1"/>
  <c r="Z4353" i="1"/>
  <c r="Z4426" i="1"/>
  <c r="Z4524" i="1"/>
  <c r="Z3911" i="1"/>
  <c r="Z4215" i="1"/>
  <c r="Z4031" i="1"/>
  <c r="Z3233" i="1"/>
  <c r="Z4328" i="1"/>
  <c r="Z5420" i="1"/>
  <c r="Z5053" i="1"/>
  <c r="Z3907" i="1"/>
  <c r="Z3704" i="1"/>
  <c r="Z4144" i="1"/>
  <c r="Z3627" i="1"/>
  <c r="Z3188" i="1"/>
  <c r="Z3814" i="1"/>
  <c r="Z4816" i="1"/>
  <c r="Z4732" i="1"/>
  <c r="Z4525" i="1"/>
  <c r="Z5314" i="1"/>
  <c r="Z4695" i="1"/>
  <c r="Z4002" i="1"/>
  <c r="Z5297" i="1"/>
  <c r="Z4261" i="1"/>
  <c r="Z3697" i="1"/>
  <c r="Z5411" i="1"/>
  <c r="Z3994" i="1"/>
  <c r="Z4829" i="1"/>
  <c r="Z4712" i="1"/>
  <c r="Z5178" i="1"/>
  <c r="Z4713" i="1"/>
  <c r="Z3407" i="1"/>
  <c r="Z3181" i="1"/>
  <c r="Z3997" i="1"/>
  <c r="Z5223" i="1"/>
  <c r="Z5369" i="1"/>
  <c r="Z5188" i="1"/>
  <c r="Z4918" i="1"/>
  <c r="Z4688" i="1"/>
  <c r="Z4453" i="1"/>
  <c r="Z4903" i="1"/>
  <c r="Z4376" i="1"/>
  <c r="Z3792" i="1"/>
  <c r="Z3998" i="1"/>
  <c r="Z5353" i="1"/>
  <c r="Z4428" i="1"/>
  <c r="Z5331" i="1"/>
  <c r="Z3810" i="1"/>
  <c r="Z5145" i="1"/>
  <c r="Z4402" i="1"/>
  <c r="Z4040" i="1"/>
  <c r="Z4054" i="1"/>
  <c r="Z3540" i="1"/>
  <c r="Z3411" i="1"/>
  <c r="Z3118" i="1"/>
  <c r="Z4416" i="1"/>
  <c r="Z4461" i="1"/>
  <c r="Z3759" i="1"/>
  <c r="Z3773" i="1"/>
  <c r="Z3410" i="1"/>
  <c r="Z5101" i="1"/>
  <c r="Z4753" i="1"/>
  <c r="Z4567" i="1"/>
  <c r="Z4515" i="1"/>
  <c r="Z5392" i="1"/>
  <c r="Z3674" i="1"/>
  <c r="Z4900" i="1"/>
  <c r="Z3408" i="1"/>
  <c r="Z5307" i="1"/>
  <c r="Z5067" i="1"/>
  <c r="Z3494" i="1"/>
  <c r="Z5421" i="1"/>
  <c r="Z4865" i="1"/>
  <c r="Z4588" i="1"/>
  <c r="Z5313" i="1"/>
  <c r="Z5089" i="1"/>
  <c r="Z3566" i="1"/>
  <c r="Z4121" i="1"/>
  <c r="Z3441" i="1"/>
  <c r="Z4638" i="1"/>
  <c r="Z4378" i="1"/>
  <c r="Z3869" i="1"/>
  <c r="Z3906" i="1"/>
  <c r="Z4982" i="1"/>
  <c r="Z3187" i="1"/>
  <c r="Z4523" i="1"/>
  <c r="Z5133" i="1"/>
  <c r="Z3657" i="1"/>
  <c r="Z5388" i="1"/>
  <c r="Z4519" i="1"/>
  <c r="Z4064" i="1"/>
  <c r="Z5319" i="1"/>
  <c r="Z5185" i="1"/>
  <c r="Z4699" i="1"/>
  <c r="Z3787" i="1"/>
  <c r="Z4288" i="1"/>
  <c r="Z4015" i="1"/>
  <c r="Z4632" i="1"/>
  <c r="Z5167" i="1"/>
  <c r="Z5110" i="1"/>
  <c r="Z5309" i="1"/>
  <c r="Z4535" i="1"/>
  <c r="Z4281" i="1"/>
  <c r="Z4195" i="1"/>
  <c r="Z5270" i="1"/>
  <c r="Z4088" i="1"/>
  <c r="Z5325" i="1"/>
  <c r="Z5257" i="1"/>
  <c r="Z3842" i="1"/>
  <c r="Z4413" i="1"/>
  <c r="Z4457" i="1"/>
  <c r="Z4365" i="1"/>
  <c r="Z5142" i="1"/>
  <c r="Z4516" i="1"/>
  <c r="Z4522" i="1"/>
  <c r="Z4647" i="1"/>
  <c r="Z3700" i="1"/>
  <c r="Z5107" i="1"/>
  <c r="Z3645" i="1"/>
  <c r="Z4973" i="1"/>
  <c r="Z4910" i="1"/>
  <c r="Z4217" i="1"/>
  <c r="Z4109" i="1"/>
  <c r="Z3345" i="1"/>
  <c r="Z4667" i="1"/>
  <c r="Z4036" i="1"/>
  <c r="Z3849" i="1"/>
  <c r="Z4395" i="1"/>
  <c r="Z4204" i="1"/>
  <c r="Z4383" i="1"/>
  <c r="Z3671" i="1"/>
  <c r="Z3655" i="1"/>
  <c r="Z4527" i="1"/>
  <c r="Z4339" i="1"/>
  <c r="Z4227" i="1"/>
  <c r="Z3804" i="1"/>
  <c r="Z5194" i="1"/>
  <c r="Z3324" i="1"/>
  <c r="Z3438" i="1"/>
  <c r="Z3649" i="1"/>
  <c r="Z5240" i="1"/>
  <c r="Z5241" i="1"/>
  <c r="Z5069" i="1"/>
  <c r="Z5031" i="1"/>
  <c r="Z4845" i="1"/>
  <c r="Z4226" i="1"/>
  <c r="Z3151" i="1"/>
  <c r="Z5412" i="1"/>
  <c r="Z5068" i="1"/>
  <c r="Z3426" i="1"/>
  <c r="Z4730" i="1"/>
  <c r="Z3735" i="1"/>
  <c r="Z4528" i="1"/>
  <c r="Z3762" i="1"/>
  <c r="Z4004" i="1"/>
  <c r="Z4451" i="1"/>
  <c r="Z4371" i="1"/>
  <c r="Z4063" i="1"/>
  <c r="Z3414" i="1"/>
  <c r="Z4698" i="1"/>
  <c r="Z3695" i="1"/>
  <c r="Z4066" i="1"/>
  <c r="Z4859" i="1"/>
  <c r="Z3904" i="1"/>
  <c r="Z3317" i="1"/>
  <c r="Z3885" i="1"/>
  <c r="Z5177" i="1"/>
  <c r="Z5364" i="1"/>
  <c r="Z4386" i="1"/>
  <c r="Z3575" i="1"/>
  <c r="Z3541" i="1"/>
  <c r="Z3412" i="1"/>
  <c r="Z3668" i="1"/>
  <c r="Z3641" i="1"/>
  <c r="Z3850" i="1"/>
  <c r="Z3879" i="1"/>
  <c r="Z3308" i="1"/>
  <c r="Z4866" i="1"/>
  <c r="Z3708" i="1"/>
  <c r="Z4669" i="1"/>
  <c r="Z4009" i="1"/>
  <c r="Z4291" i="1"/>
  <c r="Z5079" i="1"/>
  <c r="Z3844" i="1"/>
  <c r="Z3664" i="1"/>
  <c r="Z3847" i="1"/>
  <c r="Z3775" i="1"/>
  <c r="Z5113" i="1"/>
  <c r="Z4514" i="1"/>
  <c r="Z3425" i="1"/>
  <c r="Z3819" i="1"/>
  <c r="Z3882" i="1"/>
  <c r="Z4388" i="1"/>
  <c r="Z5206" i="1"/>
  <c r="Z5066" i="1"/>
  <c r="Z4644" i="1"/>
  <c r="Z4734" i="1"/>
  <c r="Z3728" i="1"/>
  <c r="Z3618" i="1"/>
  <c r="Z3413" i="1"/>
  <c r="Z4788" i="1"/>
  <c r="Z5368" i="1"/>
  <c r="Z3183" i="1"/>
  <c r="Z5018" i="1"/>
  <c r="Z3677" i="1"/>
  <c r="Z4464" i="1"/>
  <c r="Z3727" i="1"/>
  <c r="Z3724" i="1"/>
  <c r="Z3208" i="1"/>
  <c r="Z5276" i="1"/>
  <c r="Z5007" i="1"/>
  <c r="Z3841" i="1"/>
  <c r="Z4148" i="1"/>
  <c r="Z5186" i="1"/>
  <c r="Z3805" i="1"/>
  <c r="Z5049" i="1"/>
  <c r="Z3625" i="1"/>
  <c r="Z3180" i="1"/>
  <c r="Z4710" i="1"/>
  <c r="Z4120" i="1"/>
  <c r="Z4146" i="1"/>
  <c r="Z3761" i="1"/>
  <c r="Z3343" i="1"/>
  <c r="Z4013" i="1"/>
  <c r="Z5134" i="1"/>
  <c r="Z3652" i="1"/>
  <c r="Z5033" i="1"/>
  <c r="Z4425" i="1"/>
  <c r="Z4225" i="1"/>
  <c r="Z4117" i="1"/>
  <c r="Z3439" i="1"/>
  <c r="Z5180" i="1"/>
  <c r="Z4436" i="1"/>
  <c r="Z4387" i="1"/>
  <c r="Z4990" i="1"/>
  <c r="Z4996" i="1"/>
  <c r="Z4760" i="1"/>
  <c r="Z4466" i="1"/>
  <c r="Z4055" i="1"/>
  <c r="Z3826" i="1"/>
  <c r="Z3703" i="1"/>
  <c r="Z4024" i="1"/>
  <c r="Z3553" i="1"/>
  <c r="Z5332" i="1"/>
  <c r="Z5112" i="1"/>
  <c r="Z3406" i="1"/>
  <c r="Z5187" i="1"/>
  <c r="Z4071" i="1"/>
  <c r="Z4006" i="1"/>
  <c r="Z4589" i="1"/>
  <c r="Z4563" i="1"/>
  <c r="Z3877" i="1"/>
  <c r="Z3694" i="1"/>
  <c r="Z3709" i="1"/>
  <c r="Z4835" i="1"/>
  <c r="Z3783" i="1"/>
  <c r="Z5284" i="1"/>
  <c r="Z5431" i="1"/>
  <c r="Z3167" i="1"/>
  <c r="Z5091" i="1"/>
  <c r="Z5116" i="1"/>
  <c r="Z3186" i="1"/>
  <c r="Z5302" i="1"/>
  <c r="Z3178" i="1"/>
  <c r="Z4868" i="1"/>
  <c r="Z4914" i="1"/>
  <c r="Z4993" i="1"/>
  <c r="Z3893" i="1"/>
  <c r="Z4116" i="1"/>
  <c r="Z5062" i="1"/>
  <c r="Z4008" i="1"/>
  <c r="Z4836" i="1"/>
  <c r="Z4341" i="1"/>
  <c r="Z3771" i="1"/>
  <c r="Z3736" i="1"/>
  <c r="Z5323" i="1"/>
  <c r="Z3323" i="1"/>
  <c r="Z4419" i="1"/>
  <c r="Z3621" i="1"/>
  <c r="Z4550" i="1"/>
  <c r="Z3100" i="1"/>
  <c r="Z5087" i="1"/>
  <c r="Z4831" i="1"/>
  <c r="Z4998" i="1"/>
  <c r="Z4056" i="1"/>
  <c r="Z3515" i="1"/>
  <c r="Z4873" i="1"/>
  <c r="Z4869" i="1"/>
  <c r="Z4646" i="1"/>
  <c r="Z4882" i="1"/>
  <c r="Z4681" i="1"/>
  <c r="Z4728" i="1"/>
  <c r="Z4360" i="1"/>
  <c r="Z3920" i="1"/>
  <c r="Z3896" i="1"/>
  <c r="Z3210" i="1"/>
  <c r="Z5102" i="1"/>
  <c r="Z4837" i="1"/>
  <c r="Z5065" i="1"/>
  <c r="Z3758" i="1"/>
  <c r="Z5263" i="1"/>
  <c r="Z5224" i="1"/>
  <c r="Z5403" i="1"/>
  <c r="Z4842" i="1"/>
  <c r="Z4005" i="1"/>
  <c r="Z3853" i="1"/>
  <c r="Z5356" i="1"/>
  <c r="Z4600" i="1"/>
  <c r="Z3812" i="1"/>
  <c r="Z4029" i="1"/>
  <c r="Z3437" i="1"/>
  <c r="Z4080" i="1"/>
  <c r="Z3757" i="1"/>
  <c r="Z4963" i="1"/>
  <c r="Z3435" i="1"/>
  <c r="Z3307" i="1"/>
  <c r="Z3325" i="1"/>
  <c r="Z4731" i="1"/>
  <c r="Z4075" i="1"/>
  <c r="Z3739" i="1"/>
  <c r="Z3754" i="1"/>
  <c r="Z4978" i="1"/>
  <c r="Z4683" i="1"/>
  <c r="Z5042" i="1"/>
  <c r="Z4920" i="1"/>
  <c r="Z3897" i="1"/>
  <c r="Z3418" i="1"/>
  <c r="Z4830" i="1"/>
  <c r="Z3779" i="1"/>
  <c r="Z5230" i="1"/>
  <c r="Z4863" i="1"/>
  <c r="Z4901" i="1"/>
  <c r="Z3492" i="1"/>
  <c r="Z3318" i="1"/>
  <c r="Z5306" i="1"/>
  <c r="Z3326" i="1"/>
  <c r="Z5359" i="1"/>
  <c r="Z3678" i="1"/>
  <c r="Z3717" i="1"/>
  <c r="Z5304" i="1"/>
  <c r="Z4975" i="1"/>
  <c r="Z4340" i="1"/>
  <c r="Z4132" i="1"/>
  <c r="Z4042" i="1"/>
  <c r="Z5414" i="1"/>
  <c r="Z5097" i="1"/>
  <c r="Z4805" i="1"/>
  <c r="Z5094" i="1"/>
  <c r="Z3886" i="1"/>
  <c r="Z3859" i="1"/>
  <c r="Z5162" i="1"/>
  <c r="Z5256" i="1"/>
  <c r="Z5264" i="1"/>
  <c r="Z4068" i="1"/>
  <c r="Z4098" i="1"/>
  <c r="Z3679" i="1"/>
  <c r="Z3422" i="1"/>
  <c r="Z5090" i="1"/>
  <c r="Z5294" i="1"/>
  <c r="Z4790" i="1"/>
  <c r="Z4456" i="1"/>
  <c r="Z3922" i="1"/>
  <c r="Z3898" i="1"/>
  <c r="Z4864" i="1"/>
  <c r="Z4007" i="1"/>
  <c r="Z3670" i="1"/>
  <c r="Z5173" i="1"/>
  <c r="Z4224" i="1"/>
  <c r="Z5278" i="1"/>
  <c r="Z5143" i="1"/>
  <c r="Z4706" i="1"/>
  <c r="Z3550" i="1"/>
  <c r="Z3667" i="1"/>
  <c r="Z4714" i="1"/>
  <c r="Z4134" i="1"/>
  <c r="Z3729" i="1"/>
  <c r="Z3765" i="1"/>
  <c r="Z3722" i="1"/>
  <c r="Z3228" i="1"/>
  <c r="Z4673" i="1"/>
  <c r="Z3816" i="1"/>
  <c r="Z3659" i="1"/>
  <c r="Z3801" i="1"/>
  <c r="Z4777" i="1"/>
  <c r="Z5343" i="1"/>
  <c r="Z5374" i="1"/>
  <c r="Z4890" i="1"/>
  <c r="Z4733" i="1"/>
  <c r="Z4284" i="1"/>
  <c r="Z4047" i="1"/>
  <c r="Z4001" i="1"/>
  <c r="Z3881" i="1"/>
  <c r="Z3993" i="1"/>
  <c r="Z5429" i="1"/>
  <c r="Z3297" i="1"/>
  <c r="Z4875" i="1"/>
  <c r="Z4672" i="1"/>
  <c r="Z3443" i="1"/>
  <c r="Z5140" i="1"/>
  <c r="Z4957" i="1"/>
  <c r="Z4636" i="1"/>
  <c r="Z4421" i="1"/>
  <c r="Z4671" i="1"/>
  <c r="Z3887" i="1"/>
  <c r="Z3436" i="1"/>
  <c r="Z4825" i="1"/>
  <c r="Z4983" i="1"/>
  <c r="Z4219" i="1"/>
  <c r="Z3846" i="1"/>
  <c r="Z3651" i="1"/>
  <c r="Z4803" i="1"/>
  <c r="Z3908" i="1"/>
  <c r="Z4542" i="1"/>
  <c r="Z4473" i="1"/>
  <c r="Z3884" i="1"/>
  <c r="Z5119" i="1"/>
  <c r="Z4051" i="1"/>
  <c r="Z4403" i="1"/>
  <c r="Z4381" i="1"/>
  <c r="Z3763" i="1"/>
  <c r="Z5122" i="1"/>
  <c r="Z3851" i="1"/>
  <c r="Z4649" i="1"/>
  <c r="Z4392" i="1"/>
  <c r="Z4050" i="1"/>
  <c r="Z4044" i="1"/>
  <c r="Z3539" i="1"/>
  <c r="Z3211" i="1"/>
  <c r="Z4096" i="1"/>
  <c r="Z4018" i="1"/>
  <c r="Z3682" i="1"/>
  <c r="Z3673" i="1"/>
  <c r="Z4022" i="1"/>
  <c r="Z4761" i="1"/>
  <c r="Z4447" i="1"/>
  <c r="Z3209" i="1"/>
  <c r="Z3174" i="1"/>
  <c r="Z5363" i="1"/>
  <c r="Z5275" i="1"/>
  <c r="Z5258" i="1"/>
  <c r="Z4020" i="1"/>
  <c r="Z5166" i="1"/>
  <c r="Z5078" i="1"/>
  <c r="Z5174" i="1"/>
  <c r="Z4941" i="1"/>
  <c r="Z4033" i="1"/>
  <c r="Z3102" i="1"/>
  <c r="Z5409" i="1"/>
  <c r="Z5333" i="1"/>
  <c r="Z5085" i="1"/>
  <c r="Z3794" i="1"/>
  <c r="Z3216" i="1"/>
  <c r="Z5118" i="1"/>
  <c r="Z5424" i="1"/>
  <c r="Z3873" i="1"/>
  <c r="Z4602" i="1"/>
  <c r="Z4003" i="1"/>
  <c r="Z4099" i="1"/>
  <c r="Z4043" i="1"/>
  <c r="Z3828" i="1"/>
  <c r="Z5397" i="1"/>
  <c r="Z4553" i="1"/>
  <c r="Z4693" i="1"/>
  <c r="Z5184" i="1"/>
  <c r="Z4964" i="1"/>
  <c r="Z3448" i="1"/>
  <c r="Z5292" i="1"/>
  <c r="Z5227" i="1"/>
  <c r="Z4531" i="1"/>
  <c r="Z3599" i="1"/>
  <c r="Z3460" i="1"/>
  <c r="Z5190" i="1"/>
  <c r="Z4112" i="1"/>
  <c r="Z3648" i="1"/>
  <c r="Z3658" i="1"/>
  <c r="Z3433" i="1"/>
  <c r="Z5105" i="1"/>
  <c r="Z3784" i="1"/>
  <c r="Z4749" i="1"/>
  <c r="Z4407" i="1"/>
  <c r="Z3910" i="1"/>
  <c r="Z3749" i="1"/>
  <c r="Z3545" i="1"/>
  <c r="Z3518" i="1"/>
  <c r="Z3199" i="1"/>
  <c r="Z5391" i="1"/>
  <c r="Z3917" i="1"/>
  <c r="Z4123" i="1"/>
  <c r="Z4628" i="1"/>
  <c r="Z4216" i="1"/>
  <c r="Z4150" i="1"/>
  <c r="Z3544" i="1"/>
  <c r="Z3619" i="1"/>
  <c r="Z3169" i="1"/>
  <c r="Z3556" i="1"/>
  <c r="Z4899" i="1"/>
  <c r="Z4389" i="1"/>
  <c r="Z4287" i="1"/>
  <c r="Z5299" i="1"/>
  <c r="Z4622" i="1"/>
  <c r="Z4465" i="1"/>
  <c r="Z3647" i="1"/>
  <c r="Z3424" i="1"/>
  <c r="Z4991" i="1"/>
  <c r="Z3235" i="1"/>
  <c r="Z5316" i="1"/>
  <c r="Z4089" i="1"/>
  <c r="Z5058" i="1"/>
  <c r="Z4992" i="1"/>
  <c r="Z4742" i="1"/>
  <c r="Z4448" i="1"/>
  <c r="Z3409" i="1"/>
  <c r="Z5039" i="1"/>
  <c r="Z4965" i="1"/>
  <c r="Z4908" i="1"/>
  <c r="Z4787" i="1"/>
  <c r="Z3466" i="1"/>
  <c r="Z5082" i="1"/>
  <c r="Z4974" i="1"/>
  <c r="Z4333" i="1"/>
  <c r="Z3817" i="1"/>
  <c r="Z3542" i="1"/>
  <c r="Z5283" i="1"/>
  <c r="Z4792" i="1"/>
  <c r="Z4048" i="1"/>
  <c r="Z4966" i="1"/>
  <c r="Z3865" i="1"/>
  <c r="Z3992" i="1"/>
  <c r="Z5350" i="1"/>
  <c r="Z4091" i="1"/>
  <c r="Z3776" i="1"/>
  <c r="Z3120" i="1"/>
  <c r="Z5406" i="1"/>
  <c r="Z4988" i="1"/>
  <c r="Z5093" i="1"/>
  <c r="Z3419" i="1"/>
  <c r="Z5141" i="1"/>
  <c r="Z4727" i="1"/>
  <c r="Z3790" i="1"/>
  <c r="Z3732" i="1"/>
  <c r="Z3119" i="1"/>
  <c r="Z5156" i="1"/>
  <c r="Z4953" i="1"/>
  <c r="Z4961" i="1"/>
  <c r="Z3766" i="1"/>
  <c r="Z3189" i="1"/>
  <c r="Z5427" i="1"/>
  <c r="Z5139" i="1"/>
  <c r="Z5348" i="1"/>
  <c r="Z4782" i="1"/>
  <c r="Z4280" i="1"/>
  <c r="Z4220" i="1"/>
  <c r="Z4256" i="1"/>
  <c r="Z4086" i="1"/>
  <c r="Z4067" i="1"/>
  <c r="Z5308" i="1"/>
  <c r="Z3857" i="1"/>
  <c r="Z4529" i="1"/>
  <c r="Z4385" i="1"/>
  <c r="Z3769" i="1"/>
  <c r="Z5205" i="1"/>
  <c r="Z5092" i="1"/>
  <c r="Z3903" i="1"/>
  <c r="Z4100" i="1"/>
  <c r="Z3551" i="1"/>
  <c r="Z3774" i="1"/>
  <c r="Z5267" i="1"/>
  <c r="Z4897" i="1"/>
  <c r="Z4848" i="1"/>
  <c r="Z4262" i="1"/>
  <c r="Z4218" i="1"/>
  <c r="Z4491" i="1"/>
  <c r="Z4318" i="1"/>
  <c r="Z4306" i="1"/>
  <c r="Z4152" i="1"/>
  <c r="Z4131" i="1"/>
  <c r="Z4159" i="1"/>
  <c r="Z4074" i="1"/>
  <c r="Z4182" i="1"/>
  <c r="Z3918" i="1"/>
  <c r="Z3894" i="1"/>
  <c r="Z3723" i="1"/>
  <c r="Z5395" i="1"/>
  <c r="Z4640" i="1"/>
  <c r="Z4791" i="1"/>
  <c r="Z4011" i="1"/>
  <c r="Z3921" i="1"/>
  <c r="Z3866" i="1"/>
  <c r="Z4010" i="1"/>
  <c r="Z3669" i="1"/>
  <c r="Z4021" i="1"/>
  <c r="Z4984" i="1"/>
  <c r="Z5277" i="1"/>
  <c r="Z5098" i="1"/>
  <c r="Z5249" i="1"/>
  <c r="Z4377" i="1"/>
  <c r="Z4229" i="1"/>
  <c r="Z5415" i="1"/>
  <c r="Z4967" i="1"/>
  <c r="Z4867" i="1"/>
  <c r="Z4840" i="1"/>
  <c r="Z3555" i="1"/>
  <c r="Z4906" i="1"/>
  <c r="Z5061" i="1"/>
  <c r="Z4741" i="1"/>
  <c r="Z3600" i="1"/>
  <c r="Z4989" i="1"/>
  <c r="Z4852" i="1"/>
  <c r="Z3715" i="1"/>
  <c r="Z5324" i="1"/>
  <c r="Z4980" i="1"/>
  <c r="Z5023" i="1"/>
  <c r="Z5146" i="1"/>
  <c r="Z4999" i="1"/>
  <c r="Z3338" i="1"/>
  <c r="Z3620" i="1"/>
  <c r="Z5315" i="1"/>
  <c r="Z5327" i="1"/>
  <c r="Z5203" i="1"/>
  <c r="Z4716" i="1"/>
  <c r="Z4534" i="1"/>
  <c r="Z5127" i="1"/>
  <c r="Z5161" i="1"/>
  <c r="Z5150" i="1"/>
  <c r="Z4250" i="1"/>
  <c r="Z3707" i="1"/>
  <c r="Z3623" i="1"/>
  <c r="Z3782" i="1"/>
  <c r="Z3791" i="1"/>
  <c r="Z3334" i="1"/>
  <c r="Z3867" i="1"/>
  <c r="Z5004" i="1"/>
  <c r="Z4824" i="1"/>
  <c r="Z4282" i="1"/>
  <c r="Z4176" i="1"/>
  <c r="Z4183" i="1"/>
  <c r="Z4190" i="1"/>
  <c r="Z4158" i="1"/>
  <c r="Z3984" i="1"/>
  <c r="Z3972" i="1"/>
  <c r="Z3745" i="1"/>
  <c r="Z3666" i="1"/>
  <c r="Z5234" i="1"/>
  <c r="Z4533" i="1"/>
  <c r="Z4476" i="1"/>
  <c r="Z4431" i="1"/>
  <c r="Z3517" i="1"/>
  <c r="Z5232" i="1"/>
  <c r="Z5389" i="1"/>
  <c r="Z5247" i="1"/>
  <c r="Z5153" i="1"/>
  <c r="Z3660" i="1"/>
  <c r="Z3858" i="1"/>
  <c r="Z5056" i="1"/>
  <c r="Z4364" i="1"/>
  <c r="Z3926" i="1"/>
  <c r="Z3902" i="1"/>
  <c r="Z4888" i="1"/>
  <c r="Z4641" i="1"/>
  <c r="Z4000" i="1"/>
  <c r="Z3185" i="1"/>
  <c r="Z5300" i="1"/>
  <c r="Z4279" i="1"/>
  <c r="Z4209" i="1"/>
  <c r="Z4257" i="1"/>
  <c r="Z3288" i="1"/>
  <c r="Z4060" i="1"/>
  <c r="Z4070" i="1"/>
  <c r="Z3750" i="1"/>
  <c r="Z3431" i="1"/>
  <c r="Z3685" i="1"/>
  <c r="Z3423" i="1"/>
  <c r="Z5225" i="1"/>
  <c r="Z4081" i="1"/>
  <c r="Z3726" i="1"/>
  <c r="Z5136" i="1"/>
  <c r="Z5218" i="1"/>
  <c r="Z5103" i="1"/>
  <c r="Z4940" i="1"/>
  <c r="Z4605" i="1"/>
  <c r="Z4414" i="1"/>
  <c r="Z3755" i="1"/>
  <c r="Z5303" i="1"/>
  <c r="Z5287" i="1"/>
  <c r="Z4085" i="1"/>
  <c r="Z4046" i="1"/>
  <c r="Z5404" i="1"/>
  <c r="Z3522" i="1"/>
  <c r="Z5361" i="1"/>
  <c r="Z5293" i="1"/>
  <c r="Z5014" i="1"/>
  <c r="Z4895" i="1"/>
  <c r="Z4463" i="1"/>
  <c r="Z3760" i="1"/>
  <c r="Z4108" i="1"/>
  <c r="Z3684" i="1"/>
  <c r="Z3789" i="1"/>
  <c r="Z4423" i="1"/>
  <c r="Z5216" i="1"/>
  <c r="Z5075" i="1"/>
  <c r="Z5074" i="1"/>
  <c r="Z4682" i="1"/>
  <c r="Z3182" i="1"/>
  <c r="Z5164" i="1"/>
  <c r="Z4555" i="1"/>
  <c r="Z4556" i="1"/>
  <c r="Z3552" i="1"/>
  <c r="Z5351" i="1"/>
  <c r="Z5044" i="1"/>
  <c r="Z4434" i="1"/>
  <c r="Z4547" i="1"/>
  <c r="Z5171" i="1"/>
  <c r="Z5357" i="1"/>
  <c r="Z3546" i="1"/>
  <c r="Z3284" i="1"/>
  <c r="Z3770" i="1"/>
  <c r="Z4743" i="1"/>
  <c r="Z4297" i="1"/>
  <c r="Z4477" i="1"/>
  <c r="Z3537" i="1"/>
  <c r="Z3533" i="1"/>
  <c r="Z4609" i="1"/>
  <c r="Z4273" i="1"/>
  <c r="Z4175" i="1"/>
  <c r="Z4172" i="1"/>
  <c r="Z4603" i="1"/>
  <c r="Z5170" i="1"/>
  <c r="Z4702" i="1"/>
  <c r="Z4311" i="1"/>
  <c r="Z4299" i="1"/>
  <c r="Z3803" i="1"/>
  <c r="Z4652" i="1"/>
  <c r="Z4309" i="1"/>
  <c r="Z4439" i="1"/>
  <c r="Z4267" i="1"/>
  <c r="Z4168" i="1"/>
  <c r="Z4765" i="1"/>
  <c r="Z3933" i="1"/>
  <c r="Z4802" i="1"/>
  <c r="Z4757" i="1"/>
  <c r="Z4317" i="1"/>
  <c r="Z4305" i="1"/>
  <c r="Z4409" i="1"/>
  <c r="Z4169" i="1"/>
  <c r="Z4185" i="1"/>
  <c r="Z3837" i="1"/>
  <c r="Z3513" i="1"/>
  <c r="Z3990" i="1"/>
  <c r="Z3978" i="1"/>
  <c r="Z3966" i="1"/>
  <c r="Z5115" i="1"/>
  <c r="Z4968" i="1"/>
  <c r="Z5382" i="1"/>
  <c r="Z3528" i="1"/>
  <c r="Z4981" i="1"/>
  <c r="Z4801" i="1"/>
  <c r="Z3681" i="1"/>
  <c r="Z3296" i="1"/>
  <c r="Z3824" i="1"/>
  <c r="Z3827" i="1"/>
  <c r="Z3295" i="1"/>
  <c r="Z4590" i="1"/>
  <c r="Z4766" i="1"/>
  <c r="Z3634" i="1"/>
  <c r="Z5269" i="1"/>
  <c r="Z4471" i="1"/>
  <c r="Z4181" i="1"/>
  <c r="Z3701" i="1"/>
  <c r="Z3672" i="1"/>
  <c r="Z4841" i="1"/>
  <c r="Z4939" i="1"/>
  <c r="Z4956" i="1"/>
  <c r="Z4619" i="1"/>
  <c r="Z4596" i="1"/>
  <c r="Z3718" i="1"/>
  <c r="Z3520" i="1"/>
  <c r="Z5200" i="1"/>
  <c r="Z5151" i="1"/>
  <c r="Z4928" i="1"/>
  <c r="Z5016" i="1"/>
  <c r="Z4594" i="1"/>
  <c r="Z4662" i="1"/>
  <c r="Z4480" i="1"/>
  <c r="Z4235" i="1"/>
  <c r="Z5376" i="1"/>
  <c r="Z5426" i="1"/>
  <c r="Z5398" i="1"/>
  <c r="Z3954" i="1"/>
  <c r="Z3942" i="1"/>
  <c r="Z3999" i="1"/>
  <c r="Z4932" i="1"/>
  <c r="Z4935" i="1"/>
  <c r="Z4558" i="1"/>
  <c r="Z4552" i="1"/>
  <c r="Z4435" i="1"/>
  <c r="Z3934" i="1"/>
  <c r="Z3834" i="1"/>
  <c r="Z4839" i="1"/>
  <c r="Z4579" i="1"/>
  <c r="Z4608" i="1"/>
  <c r="Z4592" i="1"/>
  <c r="Z4511" i="1"/>
  <c r="Z4490" i="1"/>
  <c r="Z4545" i="1"/>
  <c r="Z4442" i="1"/>
  <c r="Z4316" i="1"/>
  <c r="Z4304" i="1"/>
  <c r="Z4157" i="1"/>
  <c r="Z4136" i="1"/>
  <c r="Z3982" i="1"/>
  <c r="Z3970" i="1"/>
  <c r="Z3958" i="1"/>
  <c r="Z3946" i="1"/>
  <c r="Z5379" i="1"/>
  <c r="Z5080" i="1"/>
  <c r="Z5048" i="1"/>
  <c r="Z4948" i="1"/>
  <c r="Z4772" i="1"/>
  <c r="Z4170" i="1"/>
  <c r="Z3987" i="1"/>
  <c r="Z3975" i="1"/>
  <c r="Z3963" i="1"/>
  <c r="Z3951" i="1"/>
  <c r="Z3939" i="1"/>
  <c r="Z3935" i="1"/>
  <c r="Z3299" i="1"/>
  <c r="Z5183" i="1"/>
  <c r="Z4821" i="1"/>
  <c r="Z4797" i="1"/>
  <c r="Z5318" i="1"/>
  <c r="Z5341" i="1"/>
  <c r="Z5013" i="1"/>
  <c r="Z4911" i="1"/>
  <c r="Z4812" i="1"/>
  <c r="Z4784" i="1"/>
  <c r="Z4582" i="1"/>
  <c r="Z4505" i="1"/>
  <c r="Z3286" i="1"/>
  <c r="Z3960" i="1"/>
  <c r="Z3948" i="1"/>
  <c r="Z4912" i="1"/>
  <c r="Z4633" i="1"/>
  <c r="Z4750" i="1"/>
  <c r="Z4666" i="1"/>
  <c r="Z4584" i="1"/>
  <c r="Z4578" i="1"/>
  <c r="Z4083" i="1"/>
  <c r="Z3936" i="1"/>
  <c r="Z5128" i="1"/>
  <c r="Z3451" i="1"/>
  <c r="Z5380" i="1"/>
  <c r="Z5196" i="1"/>
  <c r="Z4930" i="1"/>
  <c r="Z4853" i="1"/>
  <c r="Z4661" i="1"/>
  <c r="Z5242" i="1"/>
  <c r="Z5222" i="1"/>
  <c r="Z5055" i="1"/>
  <c r="Z4778" i="1"/>
  <c r="Z4412" i="1"/>
  <c r="Z4174" i="1"/>
  <c r="Z4171" i="1"/>
  <c r="Z3983" i="1"/>
  <c r="Z3971" i="1"/>
  <c r="Z3959" i="1"/>
  <c r="Z3947" i="1"/>
  <c r="Z3981" i="1"/>
  <c r="Z3969" i="1"/>
  <c r="Z4958" i="1"/>
  <c r="Z4985" i="1"/>
  <c r="Z3798" i="1"/>
  <c r="Z5428" i="1"/>
  <c r="Z5182" i="1"/>
  <c r="Z4754" i="1"/>
  <c r="Z4427" i="1"/>
  <c r="Z5433" i="1"/>
  <c r="Z4823" i="1"/>
  <c r="Z4799" i="1"/>
  <c r="Z5394" i="1"/>
  <c r="Z5201" i="1"/>
  <c r="Z5228" i="1"/>
  <c r="Z4950" i="1"/>
  <c r="Z4938" i="1"/>
  <c r="Z4931" i="1"/>
  <c r="Z4764" i="1"/>
  <c r="Z4877" i="1"/>
  <c r="Z4718" i="1"/>
  <c r="Z4795" i="1"/>
  <c r="Z4593" i="1"/>
  <c r="Z4586" i="1"/>
  <c r="Z4709" i="1"/>
  <c r="Z4631" i="1"/>
  <c r="Z4438" i="1"/>
  <c r="Z4313" i="1"/>
  <c r="Z4301" i="1"/>
  <c r="Z4357" i="1"/>
  <c r="Z4508" i="1"/>
  <c r="Z4269" i="1"/>
  <c r="Z4420" i="1"/>
  <c r="Z4130" i="1"/>
  <c r="Z4165" i="1"/>
  <c r="Z3836" i="1"/>
  <c r="Z3279" i="1"/>
  <c r="Z4879" i="1"/>
  <c r="Z3446" i="1"/>
  <c r="Z5381" i="1"/>
  <c r="Z5336" i="1"/>
  <c r="Z5340" i="1"/>
  <c r="Z5248" i="1"/>
  <c r="Z5322" i="1"/>
  <c r="Z5176" i="1"/>
  <c r="Z5175" i="1"/>
  <c r="Z4856" i="1"/>
  <c r="Z5019" i="1"/>
  <c r="Z4700" i="1"/>
  <c r="Z4630" i="1"/>
  <c r="Z4746" i="1"/>
  <c r="Z4470" i="1"/>
  <c r="Z4443" i="1"/>
  <c r="Z4444" i="1"/>
  <c r="Z4468" i="1"/>
  <c r="Z4503" i="1"/>
  <c r="Z4310" i="1"/>
  <c r="Z4298" i="1"/>
  <c r="Z4188" i="1"/>
  <c r="Z4180" i="1"/>
  <c r="Z3815" i="1"/>
  <c r="Z3690" i="1"/>
  <c r="Z5390" i="1"/>
  <c r="Z5169" i="1"/>
  <c r="Z5132" i="1"/>
  <c r="Z5088" i="1"/>
  <c r="Z4828" i="1"/>
  <c r="Z3809" i="1"/>
  <c r="Z3298" i="1"/>
  <c r="Z5083" i="1"/>
  <c r="Z4862" i="1"/>
  <c r="Z5337" i="1"/>
  <c r="Z5266" i="1"/>
  <c r="Z5262" i="1"/>
  <c r="Z4926" i="1"/>
  <c r="Z4896" i="1"/>
  <c r="Z4811" i="1"/>
  <c r="Z4591" i="1"/>
  <c r="Z4498" i="1"/>
  <c r="Z4493" i="1"/>
  <c r="Z4507" i="1"/>
  <c r="Z4243" i="1"/>
  <c r="Z4153" i="1"/>
  <c r="Z3530" i="1"/>
  <c r="Z3639" i="1"/>
  <c r="Z3526" i="1"/>
  <c r="Z3457" i="1"/>
  <c r="Z3291" i="1"/>
  <c r="Z5430" i="1"/>
  <c r="Z3813" i="1"/>
  <c r="Z4810" i="1"/>
  <c r="Z4612" i="1"/>
  <c r="Z4241" i="1"/>
  <c r="Z4231" i="1"/>
  <c r="Z5253" i="1"/>
  <c r="Z5413" i="1"/>
  <c r="Z5154" i="1"/>
  <c r="Z4404" i="1"/>
  <c r="Z3432" i="1"/>
  <c r="Z4606" i="1"/>
  <c r="Z3719" i="1"/>
  <c r="Z3278" i="1"/>
  <c r="Z3283" i="1"/>
  <c r="Z5410" i="1"/>
  <c r="Z3557" i="1"/>
  <c r="Z3430" i="1"/>
  <c r="Z3554" i="1"/>
  <c r="Z4923" i="1"/>
  <c r="Z4944" i="1"/>
  <c r="Z4781" i="1"/>
  <c r="Z4759" i="1"/>
  <c r="Z4583" i="1"/>
  <c r="Z4495" i="1"/>
  <c r="Z4570" i="1"/>
  <c r="Z4149" i="1"/>
  <c r="Z4189" i="1"/>
  <c r="Z3532" i="1"/>
  <c r="Z3292" i="1"/>
  <c r="Z5366" i="1"/>
  <c r="Z5197" i="1"/>
  <c r="Z4755" i="1"/>
  <c r="Z4771" i="1"/>
  <c r="Z4763" i="1"/>
  <c r="Z4598" i="1"/>
  <c r="Z4573" i="1"/>
  <c r="Z4486" i="1"/>
  <c r="Z4481" i="1"/>
  <c r="Z4479" i="1"/>
  <c r="Z4263" i="1"/>
  <c r="Z4164" i="1"/>
  <c r="Z4156" i="1"/>
  <c r="Z3835" i="1"/>
  <c r="Z3712" i="1"/>
  <c r="Z5402" i="1"/>
  <c r="Z4844" i="1"/>
  <c r="Z3434" i="1"/>
  <c r="Z4846" i="1"/>
  <c r="Z4321" i="1"/>
  <c r="Z4248" i="1"/>
  <c r="Z5396" i="1"/>
  <c r="Z5408" i="1"/>
  <c r="Z3785" i="1"/>
  <c r="Z3444" i="1"/>
  <c r="Z5317" i="1"/>
  <c r="Z4927" i="1"/>
  <c r="Z4933" i="1"/>
  <c r="Z4951" i="1"/>
  <c r="Z4851" i="1"/>
  <c r="Z4849" i="1"/>
  <c r="Z4885" i="1"/>
  <c r="Z4751" i="1"/>
  <c r="Z4768" i="1"/>
  <c r="Z4595" i="1"/>
  <c r="Z4577" i="1"/>
  <c r="Z4549" i="1"/>
  <c r="Z4314" i="1"/>
  <c r="Z4302" i="1"/>
  <c r="Z4236" i="1"/>
  <c r="Z4242" i="1"/>
  <c r="Z4177" i="1"/>
  <c r="Z3818" i="1"/>
  <c r="Z3388" i="1"/>
  <c r="Z3293" i="1"/>
  <c r="Z5436" i="1"/>
  <c r="Z5400" i="1"/>
  <c r="Z4833" i="1"/>
  <c r="Z4264" i="1"/>
  <c r="Z3525" i="1"/>
  <c r="Z3636" i="1"/>
  <c r="Z5328" i="1"/>
  <c r="Z5329" i="1"/>
  <c r="Z5365" i="1"/>
  <c r="Z5268" i="1"/>
  <c r="Z5181" i="1"/>
  <c r="Z5155" i="1"/>
  <c r="Z5138" i="1"/>
  <c r="Z5045" i="1"/>
  <c r="Z5024" i="1"/>
  <c r="Z4952" i="1"/>
  <c r="Z4942" i="1"/>
  <c r="Z4913" i="1"/>
  <c r="Z4874" i="1"/>
  <c r="Z4929" i="1"/>
  <c r="Z4618" i="1"/>
  <c r="Z4773" i="1"/>
  <c r="Z4658" i="1"/>
  <c r="Z4546" i="1"/>
  <c r="Z4485" i="1"/>
  <c r="Z4499" i="1"/>
  <c r="Z4336" i="1"/>
  <c r="Z4315" i="1"/>
  <c r="Z4303" i="1"/>
  <c r="Z4501" i="1"/>
  <c r="Z4271" i="1"/>
  <c r="Z4366" i="1"/>
  <c r="Z4373" i="1"/>
  <c r="Z4330" i="1"/>
  <c r="Z4325" i="1"/>
  <c r="Z4308" i="1"/>
  <c r="Z4166" i="1"/>
  <c r="Z4252" i="1"/>
  <c r="Z4259" i="1"/>
  <c r="Z4147" i="1"/>
  <c r="Z4274" i="1"/>
  <c r="Z4294" i="1"/>
  <c r="Z3988" i="1"/>
  <c r="Z3976" i="1"/>
  <c r="Z3964" i="1"/>
  <c r="Z3952" i="1"/>
  <c r="Z3940" i="1"/>
  <c r="Z3830" i="1"/>
  <c r="Z3930" i="1"/>
  <c r="Z4141" i="1"/>
  <c r="Z3632" i="1"/>
  <c r="Z3531" i="1"/>
  <c r="Z3689" i="1"/>
  <c r="Z3534" i="1"/>
  <c r="Z3280" i="1"/>
  <c r="Z3633" i="1"/>
  <c r="Z3473" i="1"/>
  <c r="Z4767" i="1"/>
  <c r="Z4624" i="1"/>
  <c r="Z4502" i="1"/>
  <c r="Z4155" i="1"/>
  <c r="Z3637" i="1"/>
  <c r="Z3631" i="1"/>
  <c r="Z5378" i="1"/>
  <c r="Z5217" i="1"/>
  <c r="Z5310" i="1"/>
  <c r="Z5144" i="1"/>
  <c r="Z4889" i="1"/>
  <c r="Z4483" i="1"/>
  <c r="Z4670" i="1"/>
  <c r="Z4429" i="1"/>
  <c r="Z4343" i="1"/>
  <c r="Z4295" i="1"/>
  <c r="Z4253" i="1"/>
  <c r="Z4289" i="1"/>
  <c r="Z4240" i="1"/>
  <c r="Z4247" i="1"/>
  <c r="Z3957" i="1"/>
  <c r="Z3945" i="1"/>
  <c r="Z4184" i="1"/>
  <c r="Z3811" i="1"/>
  <c r="Z3807" i="1"/>
  <c r="Z3630" i="1"/>
  <c r="Z3713" i="1"/>
  <c r="Z3706" i="1"/>
  <c r="Z3456" i="1"/>
  <c r="Z3285" i="1"/>
  <c r="Z5295" i="1"/>
  <c r="Z3986" i="1"/>
  <c r="Z5084" i="1"/>
  <c r="Z4843" i="1"/>
  <c r="Z5130" i="1"/>
  <c r="Z4747" i="1"/>
  <c r="Z4620" i="1"/>
  <c r="Z4326" i="1"/>
  <c r="Z4368" i="1"/>
  <c r="Z4145" i="1"/>
  <c r="Z3340" i="1"/>
  <c r="Z4492" i="1"/>
  <c r="Z4338" i="1"/>
  <c r="Z4187" i="1"/>
  <c r="Z3950" i="1"/>
  <c r="Z5338" i="1"/>
  <c r="Z5198" i="1"/>
  <c r="Z5157" i="1"/>
  <c r="Z5260" i="1"/>
  <c r="Z5239" i="1"/>
  <c r="Z5005" i="1"/>
  <c r="Z4902" i="1"/>
  <c r="Z4945" i="1"/>
  <c r="Z5135" i="1"/>
  <c r="Z4936" i="1"/>
  <c r="Z4621" i="1"/>
  <c r="Z4738" i="1"/>
  <c r="Z4687" i="1"/>
  <c r="Z4625" i="1"/>
  <c r="Z4613" i="1"/>
  <c r="Z4626" i="1"/>
  <c r="Z4441" i="1"/>
  <c r="Z4568" i="1"/>
  <c r="Z4540" i="1"/>
  <c r="Z4487" i="1"/>
  <c r="Z4324" i="1"/>
  <c r="Z4369" i="1"/>
  <c r="Z4489" i="1"/>
  <c r="Z4446" i="1"/>
  <c r="Z4397" i="1"/>
  <c r="Z4354" i="1"/>
  <c r="Z4361" i="1"/>
  <c r="Z4258" i="1"/>
  <c r="Z4186" i="1"/>
  <c r="Z4154" i="1"/>
  <c r="Z4077" i="1"/>
  <c r="Z4133" i="1"/>
  <c r="Z3985" i="1"/>
  <c r="Z3973" i="1"/>
  <c r="Z3961" i="1"/>
  <c r="Z3949" i="1"/>
  <c r="Z3931" i="1"/>
  <c r="Z3635" i="1"/>
  <c r="Z3339" i="1"/>
  <c r="Z3290" i="1"/>
  <c r="Z4268" i="1"/>
  <c r="Z5195" i="1"/>
  <c r="Z5072" i="1"/>
  <c r="Z4814" i="1"/>
  <c r="Z4601" i="1"/>
  <c r="Z4367" i="1"/>
  <c r="Z4331" i="1"/>
  <c r="Z4246" i="1"/>
  <c r="Z4462" i="1"/>
  <c r="Z4143" i="1"/>
  <c r="Z4580" i="1"/>
  <c r="Z5339" i="1"/>
  <c r="Z5372" i="1"/>
  <c r="Z5377" i="1"/>
  <c r="Z5371" i="1"/>
  <c r="Z5335" i="1"/>
  <c r="Z5311" i="1"/>
  <c r="Z5312" i="1"/>
  <c r="Z5326" i="1"/>
  <c r="Z5191" i="1"/>
  <c r="Z5199" i="1"/>
  <c r="Z5254" i="1"/>
  <c r="Z5236" i="1"/>
  <c r="Z4994" i="1"/>
  <c r="Z5038" i="1"/>
  <c r="Z4924" i="1"/>
  <c r="Z4813" i="1"/>
  <c r="Z4943" i="1"/>
  <c r="Z4607" i="1"/>
  <c r="Z4722" i="1"/>
  <c r="Z4587" i="1"/>
  <c r="Z4500" i="1"/>
  <c r="Z4551" i="1"/>
  <c r="Z4478" i="1"/>
  <c r="Z4445" i="1"/>
  <c r="Z4440" i="1"/>
  <c r="Z4469" i="1"/>
  <c r="Z4562" i="1"/>
  <c r="Z4506" i="1"/>
  <c r="Z4437" i="1"/>
  <c r="Z4374" i="1"/>
  <c r="Z4496" i="1"/>
  <c r="Z4349" i="1"/>
  <c r="Z4347" i="1"/>
  <c r="Z4293" i="1"/>
  <c r="Z4356" i="1"/>
  <c r="Z4543" i="1"/>
  <c r="Z4234" i="1"/>
  <c r="Z4179" i="1"/>
  <c r="Z4266" i="1"/>
  <c r="Z4173" i="1"/>
  <c r="Z4163" i="1"/>
  <c r="Z3980" i="1"/>
  <c r="Z3968" i="1"/>
  <c r="Z3956" i="1"/>
  <c r="Z3944" i="1"/>
  <c r="Z3932" i="1"/>
  <c r="Z3799" i="1"/>
  <c r="Z3821" i="1"/>
  <c r="Z3337" i="1"/>
  <c r="Z3289" i="1"/>
  <c r="Z4949" i="1"/>
  <c r="Z5265" i="1"/>
  <c r="Z5050" i="1"/>
  <c r="Z4038" i="1"/>
  <c r="Z4925" i="1"/>
  <c r="Z4776" i="1"/>
  <c r="Z4855" i="1"/>
  <c r="Z4597" i="1"/>
  <c r="Z4585" i="1"/>
  <c r="Z4355" i="1"/>
  <c r="Z4292" i="1"/>
  <c r="Z4399" i="1"/>
  <c r="Z4160" i="1"/>
  <c r="Z4701" i="1"/>
  <c r="Z4482" i="1"/>
  <c r="Z3962" i="1"/>
  <c r="Z5301" i="1"/>
  <c r="Z5245" i="1"/>
  <c r="Z5252" i="1"/>
  <c r="Z5212" i="1"/>
  <c r="Z5204" i="1"/>
  <c r="Z5047" i="1"/>
  <c r="Z5051" i="1"/>
  <c r="Z4937" i="1"/>
  <c r="Z5036" i="1"/>
  <c r="Z4922" i="1"/>
  <c r="Z4758" i="1"/>
  <c r="Z4946" i="1"/>
  <c r="Z4880" i="1"/>
  <c r="Z4715" i="1"/>
  <c r="Z4634" i="1"/>
  <c r="Z4576" i="1"/>
  <c r="Z4581" i="1"/>
  <c r="Z4575" i="1"/>
  <c r="Z4544" i="1"/>
  <c r="Z4497" i="1"/>
  <c r="Z4504" i="1"/>
  <c r="Z4405" i="1"/>
  <c r="Z4494" i="1"/>
  <c r="Z4548" i="1"/>
  <c r="Z4406" i="1"/>
  <c r="Z4362" i="1"/>
  <c r="Z4319" i="1"/>
  <c r="Z4307" i="1"/>
  <c r="Z4484" i="1"/>
  <c r="Z4275" i="1"/>
  <c r="Z4335" i="1"/>
  <c r="Z4265" i="1"/>
  <c r="Z4312" i="1"/>
  <c r="Z4300" i="1"/>
  <c r="Z4296" i="1"/>
  <c r="Z4167" i="1"/>
  <c r="Z4161" i="1"/>
  <c r="Z4272" i="1"/>
  <c r="Z4151" i="1"/>
  <c r="Z3989" i="1"/>
  <c r="Z3977" i="1"/>
  <c r="Z3965" i="1"/>
  <c r="Z3953" i="1"/>
  <c r="Z3941" i="1"/>
  <c r="Z3833" i="1"/>
  <c r="Z3929" i="1"/>
  <c r="Z3832" i="1"/>
  <c r="Z3529" i="1"/>
  <c r="Z3277" i="1"/>
  <c r="Z3638" i="1"/>
  <c r="Z3527" i="1"/>
  <c r="Z3281" i="1"/>
  <c r="Z4947" i="1"/>
  <c r="Z4705" i="1"/>
  <c r="Z4769" i="1"/>
  <c r="Z4270" i="1"/>
  <c r="Z3974" i="1"/>
  <c r="Z3937" i="1"/>
  <c r="Z3536" i="1"/>
  <c r="Z5342" i="1"/>
  <c r="Z5298" i="1"/>
  <c r="Z5211" i="1"/>
  <c r="Z5158" i="1"/>
  <c r="Z5086" i="1"/>
  <c r="Z5026" i="1"/>
  <c r="Z4883" i="1"/>
  <c r="Z4770" i="1"/>
  <c r="Z4691" i="1"/>
  <c r="Z4934" i="1"/>
  <c r="Z4674" i="1"/>
  <c r="Z4574" i="1"/>
  <c r="Z4650" i="1"/>
  <c r="Z4488" i="1"/>
  <c r="Z4424" i="1"/>
  <c r="Z4433" i="1"/>
  <c r="Z4398" i="1"/>
  <c r="Z4348" i="1"/>
  <c r="Z4400" i="1"/>
  <c r="Z4342" i="1"/>
  <c r="Z4337" i="1"/>
  <c r="Z4541" i="1"/>
  <c r="Z4162" i="1"/>
  <c r="Z4260" i="1"/>
  <c r="Z4255" i="1"/>
  <c r="Z4350" i="1"/>
  <c r="Z4178" i="1"/>
  <c r="Z4254" i="1"/>
  <c r="Z4276" i="1"/>
  <c r="Z3979" i="1"/>
  <c r="Z3967" i="1"/>
  <c r="Z3955" i="1"/>
  <c r="Z3943" i="1"/>
  <c r="Z3838" i="1"/>
  <c r="Z3831" i="1"/>
  <c r="Z3538" i="1"/>
  <c r="Z3524" i="1"/>
  <c r="Z3261" i="1"/>
  <c r="Z3282" i="1"/>
  <c r="Z3287" i="1"/>
  <c r="Z3512" i="1"/>
  <c r="Z3094" i="1"/>
</calcChain>
</file>

<file path=xl/sharedStrings.xml><?xml version="1.0" encoding="utf-8"?>
<sst xmlns="http://schemas.openxmlformats.org/spreadsheetml/2006/main" count="55829" uniqueCount="973">
  <si>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</si>
  <si>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</si>
  <si>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</si>
  <si>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</si>
  <si>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</si>
  <si>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</si>
  <si>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</si>
  <si>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</si>
  <si>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</si>
  <si>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</si>
  <si>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</si>
  <si>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</si>
  <si>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</si>
  <si>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</si>
  <si>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</si>
  <si>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</si>
  <si>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</si>
  <si>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</si>
  <si>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</si>
  <si>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</si>
  <si>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</si>
  <si>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</si>
  <si>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</si>
  <si>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</si>
  <si>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</si>
  <si>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</si>
  <si>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</si>
  <si>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</si>
  <si>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</si>
  <si>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</si>
  <si>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</si>
  <si>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</si>
  <si>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</si>
  <si>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</si>
  <si>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</si>
  <si>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</si>
  <si>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</si>
  <si>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</si>
  <si>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</si>
  <si>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</si>
  <si>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</si>
  <si>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</si>
  <si>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</si>
  <si>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</si>
  <si>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</si>
  <si>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</si>
  <si>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</si>
  <si>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</si>
  <si>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</si>
  <si>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</si>
  <si>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</si>
  <si>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</si>
  <si>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</si>
  <si>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</si>
  <si>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</si>
  <si>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</si>
  <si>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</si>
  <si>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</si>
  <si>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</si>
  <si>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</si>
  <si>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</si>
  <si>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</si>
  <si>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</si>
  <si>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</si>
  <si>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</si>
  <si>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</si>
  <si>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</si>
  <si>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</si>
  <si>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</si>
  <si>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</si>
  <si>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</si>
  <si>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</si>
  <si>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</si>
  <si>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</si>
  <si>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</si>
  <si>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</si>
  <si>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</si>
  <si>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</si>
  <si>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</si>
  <si>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</si>
  <si>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</si>
  <si>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</si>
  <si>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</si>
  <si>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</si>
  <si>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</si>
  <si>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</si>
  <si>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</si>
  <si>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</si>
  <si>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</si>
  <si>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</si>
  <si>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</si>
  <si>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</si>
  <si>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</si>
  <si>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</si>
  <si>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</si>
  <si>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</si>
  <si>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</si>
  <si>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</si>
  <si>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</si>
  <si>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</si>
  <si>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</si>
  <si>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</si>
  <si>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</si>
  <si>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</si>
  <si>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</si>
  <si>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</si>
  <si>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</si>
  <si>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</si>
  <si>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</si>
  <si>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</si>
  <si>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</si>
  <si>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</si>
  <si>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</si>
  <si>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</si>
  <si>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</si>
  <si>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</si>
  <si>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</si>
  <si>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</si>
  <si>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</si>
  <si>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</si>
  <si>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</si>
  <si>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</si>
  <si>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</si>
  <si>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</si>
  <si>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</si>
  <si>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</si>
  <si>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</si>
  <si>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</si>
  <si>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</si>
  <si>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</si>
  <si>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</si>
  <si>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</si>
  <si>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</si>
  <si>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</si>
  <si>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</si>
  <si>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</si>
  <si>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</si>
  <si>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</si>
  <si>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</si>
  <si>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</si>
  <si>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</si>
  <si>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</si>
  <si>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</si>
  <si>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</si>
  <si>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</si>
  <si>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</si>
  <si>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</si>
  <si>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</si>
  <si>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</si>
  <si>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</si>
  <si>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</si>
  <si>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</si>
  <si>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</si>
  <si>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</si>
  <si>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</si>
  <si>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</si>
  <si>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</si>
  <si>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</si>
  <si>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</si>
  <si>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</si>
  <si>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</si>
  <si>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</si>
  <si>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</si>
  <si>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</si>
  <si>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</si>
  <si>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</si>
  <si>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</si>
  <si>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</si>
  <si>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</si>
  <si>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</si>
  <si>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</si>
  <si>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</si>
  <si>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</si>
  <si>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</si>
  <si>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</si>
  <si>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</si>
  <si>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</si>
  <si>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</si>
  <si>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</si>
  <si>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</si>
  <si>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</si>
  <si>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</si>
  <si>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</si>
  <si>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</si>
  <si>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</si>
  <si>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</si>
  <si>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</si>
  <si>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</si>
  <si>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</si>
  <si>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</si>
  <si>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</si>
  <si>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</si>
  <si>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</si>
  <si>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</si>
  <si>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</si>
  <si>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</si>
  <si>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</si>
  <si>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</si>
  <si>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</si>
  <si>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</si>
  <si>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</si>
  <si>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</si>
  <si>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</si>
  <si>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</si>
  <si>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</si>
  <si>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</si>
  <si>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</si>
  <si>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</si>
  <si>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</si>
  <si>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</si>
  <si>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</si>
  <si>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</si>
  <si>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</si>
  <si>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</si>
  <si>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</si>
  <si>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</si>
  <si>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</si>
  <si>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</si>
  <si>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</si>
  <si>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</si>
  <si>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</si>
  <si>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</si>
  <si>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</si>
  <si>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</si>
  <si>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</si>
  <si>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</si>
  <si>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</si>
  <si>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</si>
  <si>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</si>
  <si>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</si>
  <si>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</si>
  <si>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</si>
  <si>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</si>
  <si>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</si>
  <si>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</si>
  <si>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</si>
  <si>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</si>
  <si>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</si>
  <si>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</si>
  <si>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</si>
  <si>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</si>
  <si>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</si>
  <si>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</si>
  <si>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</si>
  <si>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</si>
  <si>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</si>
  <si>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</si>
  <si>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</si>
  <si>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</si>
  <si>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</si>
  <si>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</si>
  <si>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</si>
  <si>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</si>
  <si>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</si>
  <si>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</si>
  <si>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</si>
  <si>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</si>
  <si>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</si>
  <si>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</si>
  <si>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</si>
  <si>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</si>
  <si>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</si>
  <si>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</si>
  <si>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</si>
  <si>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</si>
  <si>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</si>
  <si>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</si>
  <si>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</si>
  <si>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</si>
  <si>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</si>
  <si>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</si>
  <si>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</si>
  <si>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</si>
  <si>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</si>
  <si>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</si>
  <si>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</si>
  <si>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</si>
  <si>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</si>
  <si>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</si>
  <si>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</si>
  <si>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</si>
  <si>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</si>
  <si>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</si>
  <si>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</si>
  <si>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</si>
  <si>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</si>
  <si>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</si>
  <si>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</si>
  <si>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</si>
  <si>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</si>
  <si>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</si>
  <si>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</si>
  <si>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</si>
  <si>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</si>
  <si>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</si>
  <si>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</si>
  <si>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</si>
  <si>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</si>
  <si>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</si>
  <si>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</si>
  <si>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</si>
  <si>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</si>
  <si>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</si>
  <si>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</si>
  <si>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</si>
  <si>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</si>
  <si>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</si>
  <si>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</si>
  <si>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</si>
  <si>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</si>
  <si>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</si>
  <si>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</si>
  <si>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</si>
  <si>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</si>
  <si>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</si>
  <si>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</si>
  <si>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</si>
  <si>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</si>
  <si>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</si>
  <si>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</si>
  <si>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</si>
  <si>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</si>
  <si>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</si>
  <si>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</si>
  <si>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</si>
  <si>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</si>
  <si>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</si>
  <si>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</si>
  <si>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</si>
  <si>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</si>
  <si>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</si>
  <si>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</si>
  <si>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</si>
  <si>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</si>
  <si>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</si>
  <si>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</si>
  <si>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</si>
  <si>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</si>
  <si>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</si>
  <si>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</si>
  <si>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</si>
  <si>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</si>
  <si>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</si>
  <si>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</si>
  <si>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</si>
  <si>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</si>
  <si>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</si>
  <si>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</si>
  <si>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</si>
  <si>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</si>
  <si>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</si>
  <si>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</si>
  <si>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</si>
  <si>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</si>
  <si>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</si>
  <si>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</si>
  <si>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</si>
  <si>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</si>
  <si>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</si>
  <si>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</si>
  <si>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</si>
  <si>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</si>
  <si>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</si>
  <si>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</si>
  <si>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</si>
  <si>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</si>
  <si>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</si>
  <si>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</si>
  <si>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</si>
  <si>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</si>
  <si>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</si>
  <si>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</si>
  <si>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</si>
  <si>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</si>
  <si>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</si>
  <si>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</si>
  <si>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</si>
  <si>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</si>
  <si>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</si>
  <si>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</si>
  <si>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</si>
  <si>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</si>
  <si>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</si>
  <si>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</si>
  <si>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</si>
  <si>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</si>
  <si>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</si>
  <si>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</si>
  <si>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</si>
  <si>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</si>
  <si>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</si>
  <si>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</si>
  <si>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</si>
  <si>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</si>
  <si>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</si>
  <si>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</si>
  <si>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</si>
  <si>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</si>
  <si>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</si>
  <si>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</si>
  <si>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</si>
  <si>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</si>
  <si>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</si>
  <si>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</si>
  <si>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</si>
  <si>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</si>
  <si>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</si>
  <si>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</si>
  <si>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</si>
  <si>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</si>
  <si>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</si>
  <si>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</si>
  <si>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</si>
  <si>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</si>
  <si>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</si>
  <si>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</si>
  <si>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</si>
  <si>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</si>
  <si>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</si>
  <si>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</si>
  <si>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</si>
  <si>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</si>
  <si>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</si>
  <si>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</si>
  <si>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</si>
  <si>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</si>
  <si>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</si>
  <si>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</si>
  <si>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</si>
  <si>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</si>
  <si>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</si>
  <si>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</si>
  <si>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</si>
  <si>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</si>
  <si>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</si>
  <si>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</si>
  <si>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</si>
  <si>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</si>
  <si>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</si>
  <si>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</si>
  <si>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</si>
  <si>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</si>
  <si>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</si>
  <si>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</si>
  <si>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</si>
  <si>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</si>
  <si>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</si>
  <si>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</si>
  <si>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</si>
  <si>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</si>
  <si>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</si>
  <si>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</si>
  <si>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</si>
  <si>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</si>
  <si>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</si>
  <si>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</si>
  <si>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</si>
  <si>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</si>
  <si>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</si>
  <si>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</si>
  <si>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</si>
  <si>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</si>
  <si>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</si>
  <si>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</si>
  <si>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</si>
  <si>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</si>
  <si>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</si>
  <si>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</si>
  <si>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</si>
  <si>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</si>
  <si>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</si>
  <si>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</si>
  <si>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</si>
  <si>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</si>
  <si>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</si>
  <si>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</si>
  <si>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</si>
  <si>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</si>
  <si>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</si>
  <si>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</si>
  <si>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</si>
  <si>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</si>
  <si>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</si>
  <si>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</si>
  <si>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</si>
  <si>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</si>
  <si>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</si>
  <si>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</si>
  <si>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</si>
  <si>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</si>
  <si>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</si>
  <si>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</si>
  <si>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</si>
  <si>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</si>
  <si>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</si>
  <si>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</si>
  <si>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</si>
  <si>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</si>
  <si>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</si>
  <si>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</si>
  <si>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</si>
  <si>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</si>
  <si>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</si>
  <si>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</si>
  <si>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</si>
  <si>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</si>
  <si>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</si>
  <si>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</si>
  <si>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</si>
  <si>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</si>
  <si>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</si>
  <si>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</si>
  <si>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</si>
  <si>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</si>
  <si>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</si>
  <si>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</si>
  <si>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</si>
  <si>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</si>
  <si>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</si>
  <si>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</si>
  <si>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</si>
  <si>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</si>
  <si>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</si>
  <si>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</si>
  <si>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</si>
  <si>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</si>
  <si>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</si>
  <si>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</si>
  <si>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</si>
  <si>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</si>
  <si>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</si>
  <si>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</si>
  <si>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</si>
  <si>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</si>
  <si>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</si>
  <si>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</si>
  <si>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</si>
  <si>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</si>
  <si>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</si>
  <si>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</si>
  <si>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</si>
  <si>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</si>
  <si>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</si>
  <si>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</si>
  <si>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</si>
  <si>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</si>
  <si>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</si>
  <si>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</si>
  <si>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</si>
  <si>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</si>
  <si>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</si>
  <si>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</si>
  <si>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</si>
  <si>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</si>
  <si>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</si>
  <si>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</si>
  <si>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</si>
  <si>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</si>
  <si>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</si>
  <si>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</si>
  <si>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</si>
  <si>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</si>
  <si>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</si>
  <si>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</si>
  <si>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</si>
  <si>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</si>
  <si>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</si>
  <si>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</si>
  <si>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</si>
  <si>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</si>
  <si>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</si>
  <si>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</si>
  <si>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</si>
  <si>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</si>
  <si>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</si>
  <si>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</si>
  <si>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</si>
  <si>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</si>
  <si>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</si>
  <si>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</si>
  <si>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</si>
  <si>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</si>
  <si>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</si>
  <si>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</si>
  <si>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</si>
  <si>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</si>
  <si>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</si>
  <si>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</si>
  <si>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</si>
  <si>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</si>
  <si>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</si>
  <si>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</si>
  <si>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</si>
  <si>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</si>
  <si>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</si>
  <si>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</si>
  <si>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</si>
  <si>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</si>
  <si>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</si>
  <si>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</si>
  <si>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</si>
  <si>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</si>
  <si>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</si>
  <si>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</si>
  <si>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</si>
  <si>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</si>
  <si>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</si>
  <si>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</si>
  <si>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</si>
  <si>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</si>
  <si>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</si>
  <si>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</si>
  <si>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</si>
  <si>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</si>
  <si>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</si>
  <si>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</si>
  <si>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</si>
  <si>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</si>
  <si>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</si>
  <si>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</si>
  <si>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</si>
  <si>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</si>
  <si>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</si>
  <si>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</si>
  <si>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</si>
  <si>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</si>
  <si>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</si>
  <si>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</si>
  <si>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</si>
  <si>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</si>
  <si>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</si>
  <si>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</si>
  <si>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</si>
  <si>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</si>
  <si>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</si>
  <si>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</si>
  <si>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</si>
  <si>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</si>
  <si>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</si>
  <si>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</si>
  <si>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</si>
  <si>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</si>
  <si>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</si>
  <si>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</si>
  <si>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</si>
  <si>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</si>
  <si>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</si>
  <si>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</si>
  <si>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</si>
  <si>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</si>
  <si>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</si>
  <si>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</si>
  <si>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</si>
  <si>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</si>
  <si>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</si>
  <si>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</si>
  <si>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</si>
  <si>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</si>
  <si>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</si>
  <si>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</si>
  <si>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</si>
  <si>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</si>
  <si>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</si>
  <si>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</si>
  <si>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</si>
  <si>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</si>
  <si>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</si>
  <si>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</si>
  <si>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</si>
  <si>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</si>
  <si>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</si>
  <si>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</si>
  <si>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</si>
  <si>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</si>
  <si>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</si>
  <si>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</si>
  <si>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</si>
  <si>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</si>
  <si>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</si>
  <si>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</si>
  <si>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</si>
  <si>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</si>
  <si>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</si>
  <si>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</si>
  <si>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</si>
  <si>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</si>
  <si>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</si>
  <si>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</si>
  <si>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</si>
  <si>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</si>
  <si>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</si>
  <si>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</si>
  <si>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</si>
  <si>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</si>
  <si>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</si>
  <si>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</si>
  <si>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</si>
  <si>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</si>
  <si>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</si>
  <si>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</si>
  <si>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</si>
  <si>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</si>
  <si>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</si>
  <si>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</si>
  <si>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</si>
  <si>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</si>
  <si>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</si>
  <si>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</si>
  <si>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</si>
  <si>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</si>
  <si>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</si>
  <si>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</si>
  <si>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</si>
  <si>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</si>
  <si>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</si>
  <si>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</si>
  <si>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</si>
  <si>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</si>
  <si>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</si>
  <si>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</si>
  <si>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</si>
  <si>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</si>
  <si>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</si>
  <si>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</si>
  <si>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</si>
  <si>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</si>
  <si>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</si>
  <si>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</si>
  <si>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</si>
  <si>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</si>
  <si>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</si>
  <si>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</si>
  <si>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</si>
  <si>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</si>
  <si>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</si>
  <si>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</si>
  <si>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</si>
  <si>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</si>
  <si>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</si>
  <si>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</si>
  <si>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</si>
  <si>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</si>
  <si>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</si>
  <si>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</si>
  <si>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</si>
  <si>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</si>
  <si>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</si>
  <si>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</si>
  <si>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</si>
  <si>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</si>
  <si>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</si>
  <si>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</si>
  <si>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</si>
  <si>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</si>
  <si>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</si>
  <si>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</si>
  <si>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</si>
  <si>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</si>
  <si>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</si>
  <si>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</si>
  <si>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</si>
  <si>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</si>
  <si>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</si>
  <si>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</si>
  <si>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</si>
  <si>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</si>
  <si>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</si>
  <si>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</si>
  <si>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</si>
  <si>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</si>
  <si>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</si>
  <si>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</si>
  <si>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</si>
  <si>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</si>
  <si>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</si>
  <si>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</si>
  <si>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</si>
  <si>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</si>
  <si>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</si>
  <si>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</si>
  <si>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</si>
  <si>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</si>
  <si>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</si>
  <si>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</si>
  <si>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</si>
  <si>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</si>
  <si>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</si>
  <si>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</si>
  <si>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</si>
  <si>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</si>
  <si>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</si>
  <si>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</si>
  <si>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</si>
  <si>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</si>
  <si>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</si>
  <si>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</si>
  <si>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</si>
  <si>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</si>
  <si>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</si>
  <si>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</si>
  <si>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</si>
  <si>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</si>
  <si>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</si>
  <si>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</si>
  <si>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</si>
  <si>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</si>
  <si>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</si>
  <si>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</si>
  <si>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</si>
  <si>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</si>
  <si>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</si>
  <si>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</si>
  <si>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</si>
  <si>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</si>
  <si>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</si>
  <si>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</si>
  <si>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</si>
  <si>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</si>
  <si>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</si>
  <si>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</si>
  <si>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</si>
  <si>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</si>
  <si>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</si>
  <si>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</si>
  <si>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</si>
  <si>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</si>
  <si>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</si>
  <si>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</si>
  <si>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</si>
  <si>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</si>
  <si>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</si>
  <si>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</si>
  <si>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</si>
  <si>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</si>
  <si>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</si>
  <si>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</si>
  <si>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</si>
  <si>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</si>
  <si>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</si>
  <si>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</si>
  <si>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</si>
  <si>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</si>
  <si>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</si>
  <si>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</si>
  <si>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</si>
  <si>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</si>
  <si>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</si>
  <si>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</si>
  <si>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</si>
  <si>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</si>
  <si>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</si>
  <si>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</si>
  <si>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</si>
  <si>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</si>
  <si>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</si>
  <si>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</si>
  <si>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</si>
  <si>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</si>
  <si>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</si>
  <si>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</si>
  <si>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</si>
  <si>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</si>
  <si>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</si>
  <si>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</si>
  <si>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</si>
  <si>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</si>
  <si>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</si>
  <si>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</si>
  <si>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</si>
  <si>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</si>
  <si>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</si>
  <si>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</si>
  <si>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</si>
  <si>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</si>
  <si>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</si>
  <si>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</si>
  <si>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</si>
  <si>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</si>
  <si>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</si>
  <si>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</si>
  <si>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</si>
  <si>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</si>
  <si>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</si>
  <si>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</si>
  <si>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</si>
  <si>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</si>
  <si>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</si>
  <si>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</si>
  <si>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</si>
  <si>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</si>
  <si>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</si>
  <si>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</si>
  <si>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</si>
  <si>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</si>
  <si>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</si>
  <si>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</si>
  <si>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</si>
  <si>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</si>
  <si>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</si>
  <si>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</si>
  <si>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</si>
  <si>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</si>
  <si>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</si>
  <si>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</si>
  <si>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</si>
  <si>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</si>
  <si>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</si>
  <si>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</si>
  <si>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</si>
  <si>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</si>
  <si>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</si>
  <si>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</si>
  <si>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</si>
  <si>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</si>
  <si>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</si>
  <si>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</si>
  <si>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</si>
  <si>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</si>
  <si>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</si>
  <si>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</si>
  <si>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</si>
  <si>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</si>
  <si>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</si>
  <si>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</si>
  <si>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</si>
  <si>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</si>
  <si>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</si>
  <si>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</si>
  <si>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</si>
  <si>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</si>
  <si>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</si>
  <si>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</si>
  <si>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</si>
  <si>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</si>
  <si>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</si>
  <si>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</si>
  <si>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</si>
  <si>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</si>
  <si>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</si>
  <si>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</si>
  <si>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</si>
  <si>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</si>
  <si>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</si>
  <si>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</si>
  <si>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</si>
  <si>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</si>
  <si>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</si>
  <si>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</si>
  <si>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</si>
  <si>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</si>
  <si>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</si>
  <si>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</si>
  <si>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</si>
  <si>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</si>
  <si>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</si>
  <si>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</si>
  <si>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</si>
  <si>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</si>
  <si>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</si>
  <si>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</si>
  <si>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</si>
  <si>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</si>
  <si>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</si>
  <si>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</si>
  <si>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</si>
  <si>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</si>
  <si>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</si>
  <si>
    <t>HECTOR RAFAEL DE LA CRUZ BATISTA</t>
  </si>
  <si>
    <t>EDGAR GARCIA CABRERA</t>
  </si>
  <si>
    <t>WENDY MARTINEZ AGRAMONTE</t>
  </si>
  <si>
    <t>CARLOS MANUEL TRINIDAD</t>
  </si>
  <si>
    <t>ANNELINE ESCOTO</t>
  </si>
  <si>
    <t>SUB GERENTE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</si>
</sst>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04"/>
  <sheetViews>
    <sheetView tabSelected="1" zoomScale="90" zoomScaleNormal="90" workbookViewId="0">
      <selection activeCell="B34" sqref="B34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343078.86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65" si="3">IF(G2&lt;=74808,G2*1.1%,953.69)</f>
        <v>953.69</v>
      </c>
      <c r="L2">
        <v>6589.14</v>
      </c>
      <c r="M2">
        <f t="shared" ref="M2:M65" si="4">IF(G2&lt;=187020,G2*7.09%,11530.11)</f>
        <v>11530.11</v>
      </c>
      <c r="O2">
        <f t="shared" ref="O2:O65" si="5">+I2+J2+K2+L2+M2+N2</f>
        <v>54964.94</v>
      </c>
      <c r="P2">
        <v>25</v>
      </c>
      <c r="U2">
        <v>74234.92</v>
      </c>
      <c r="W2">
        <f t="shared" ref="W2:W65" si="6">P2+Q2+R2+S2+T2+U2</f>
        <v>74259.92</v>
      </c>
      <c r="X2">
        <f t="shared" ref="X2:X65" si="7">+I2+L2+N2</f>
        <v>16921.14</v>
      </c>
      <c r="Y2">
        <f t="shared" ref="Y2:Y18" si="8">+J2+M2</f>
        <v>37090.11</v>
      </c>
      <c r="Z2">
        <f>+G2-(W2+X2)</f>
        <v>268818.94</v>
      </c>
      <c r="AA2" t="s">
        <v>942</v>
      </c>
      <c r="AB2">
        <v>2026</v>
      </c>
    </row>
    <row r="3" spans="1:28" x14ac:dyDescent="0.25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284800.86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6589.14</v>
      </c>
      <c r="M3">
        <f t="shared" si="4"/>
        <v>11530.11</v>
      </c>
      <c r="O3">
        <f t="shared" si="5"/>
        <v>48982.939999999995</v>
      </c>
      <c r="P3">
        <v>25</v>
      </c>
      <c r="S3">
        <v>1328.8</v>
      </c>
      <c r="U3">
        <v>59665.42</v>
      </c>
      <c r="W3">
        <f t="shared" si="6"/>
        <v>61019.22</v>
      </c>
      <c r="X3">
        <f t="shared" si="7"/>
        <v>15199.14</v>
      </c>
      <c r="Y3">
        <f t="shared" si="8"/>
        <v>32830.11</v>
      </c>
      <c r="Z3">
        <f t="shared" ref="Z3:Z66" si="9">+G3-(W3+X3)</f>
        <v>223781.64</v>
      </c>
      <c r="AA3" t="s">
        <v>942</v>
      </c>
      <c r="AB3">
        <v>2026</v>
      </c>
    </row>
    <row r="4" spans="1:28" x14ac:dyDescent="0.25">
      <c r="A4">
        <f t="shared" ref="A4:A67" si="10">+A3+1</f>
        <v>3</v>
      </c>
      <c r="B4" t="s">
        <v>971</v>
      </c>
      <c r="C4" t="s">
        <v>102</v>
      </c>
      <c r="D4" t="s">
        <v>7</v>
      </c>
      <c r="E4" t="s">
        <v>972</v>
      </c>
      <c r="F4" t="s">
        <v>98</v>
      </c>
      <c r="G4">
        <v>300000</v>
      </c>
      <c r="H4">
        <f t="shared" si="0"/>
        <v>284800.86</v>
      </c>
      <c r="I4">
        <f t="shared" si="1"/>
        <v>8610</v>
      </c>
      <c r="J4">
        <f t="shared" si="2"/>
        <v>21299.999999999996</v>
      </c>
      <c r="K4">
        <f t="shared" si="3"/>
        <v>953.69</v>
      </c>
      <c r="L4">
        <v>6589.14</v>
      </c>
      <c r="M4">
        <f t="shared" si="4"/>
        <v>11530.11</v>
      </c>
      <c r="O4">
        <f t="shared" si="5"/>
        <v>48982.939999999995</v>
      </c>
      <c r="P4">
        <v>25</v>
      </c>
      <c r="S4">
        <v>0</v>
      </c>
      <c r="U4">
        <v>59665.42</v>
      </c>
      <c r="W4">
        <f t="shared" si="6"/>
        <v>59690.42</v>
      </c>
      <c r="X4">
        <f t="shared" si="7"/>
        <v>15199.14</v>
      </c>
      <c r="Y4">
        <f t="shared" si="8"/>
        <v>32830.11</v>
      </c>
      <c r="Z4">
        <f t="shared" si="9"/>
        <v>225110.44</v>
      </c>
      <c r="AA4" t="s">
        <v>942</v>
      </c>
      <c r="AB4">
        <v>2026</v>
      </c>
    </row>
    <row r="5" spans="1:28" x14ac:dyDescent="0.25">
      <c r="A5">
        <f t="shared" si="10"/>
        <v>4</v>
      </c>
      <c r="B5" t="s">
        <v>952</v>
      </c>
      <c r="C5" t="s">
        <v>103</v>
      </c>
      <c r="D5" t="s">
        <v>7</v>
      </c>
      <c r="E5" t="s">
        <v>80</v>
      </c>
      <c r="F5" t="s">
        <v>99</v>
      </c>
      <c r="G5">
        <v>200000</v>
      </c>
      <c r="H5">
        <f t="shared" si="0"/>
        <v>188180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v>6080</v>
      </c>
      <c r="M5">
        <f t="shared" si="4"/>
        <v>11530.11</v>
      </c>
      <c r="O5">
        <f t="shared" si="5"/>
        <v>38503.800000000003</v>
      </c>
      <c r="P5">
        <v>25</v>
      </c>
      <c r="S5">
        <v>0</v>
      </c>
      <c r="T5">
        <v>200</v>
      </c>
      <c r="U5">
        <v>35627.870000000003</v>
      </c>
      <c r="W5">
        <f t="shared" si="6"/>
        <v>35852.870000000003</v>
      </c>
      <c r="X5">
        <f t="shared" si="7"/>
        <v>11820</v>
      </c>
      <c r="Y5">
        <f t="shared" si="8"/>
        <v>25730.11</v>
      </c>
      <c r="Z5">
        <f t="shared" si="9"/>
        <v>152327.13</v>
      </c>
      <c r="AA5" t="s">
        <v>942</v>
      </c>
      <c r="AB5">
        <v>2026</v>
      </c>
    </row>
    <row r="6" spans="1:28" x14ac:dyDescent="0.25">
      <c r="A6">
        <f t="shared" si="10"/>
        <v>5</v>
      </c>
      <c r="B6" t="s">
        <v>115</v>
      </c>
      <c r="C6" t="s">
        <v>103</v>
      </c>
      <c r="D6" t="s">
        <v>21</v>
      </c>
      <c r="E6" t="s">
        <v>81</v>
      </c>
      <c r="F6" t="s">
        <v>84</v>
      </c>
      <c r="G6">
        <v>200000</v>
      </c>
      <c r="H6" t="e">
        <f t="shared" si="0"/>
        <v>#VALUE!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v>6080</v>
      </c>
      <c r="M6">
        <f t="shared" si="4"/>
        <v>11530.11</v>
      </c>
      <c r="N6" t="e">
        <f>+N1*3</f>
        <v>#VALUE!</v>
      </c>
      <c r="O6" t="e">
        <f t="shared" si="5"/>
        <v>#VALUE!</v>
      </c>
      <c r="P6">
        <v>25</v>
      </c>
      <c r="Q6">
        <v>50000</v>
      </c>
      <c r="S6">
        <v>1328.8</v>
      </c>
      <c r="U6">
        <v>35627.870000000003</v>
      </c>
      <c r="W6">
        <f t="shared" si="6"/>
        <v>86981.670000000013</v>
      </c>
      <c r="X6" t="e">
        <f t="shared" si="7"/>
        <v>#VALUE!</v>
      </c>
      <c r="Y6">
        <f t="shared" si="8"/>
        <v>25730.11</v>
      </c>
      <c r="Z6" t="e">
        <f>+G6-(W6+X6)+6314.82</f>
        <v>#VALUE!</v>
      </c>
      <c r="AA6" t="s">
        <v>942</v>
      </c>
      <c r="AB6">
        <v>2026</v>
      </c>
    </row>
    <row r="7" spans="1:28" x14ac:dyDescent="0.25">
      <c r="A7">
        <f t="shared" si="10"/>
        <v>6</v>
      </c>
      <c r="B7" t="s">
        <v>116</v>
      </c>
      <c r="C7" t="s">
        <v>102</v>
      </c>
      <c r="D7" t="s">
        <v>4</v>
      </c>
      <c r="E7" t="s">
        <v>917</v>
      </c>
      <c r="F7" t="s">
        <v>84</v>
      </c>
      <c r="G7">
        <v>200000</v>
      </c>
      <c r="H7">
        <f t="shared" si="0"/>
        <v>188180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v>6080</v>
      </c>
      <c r="M7">
        <f t="shared" si="4"/>
        <v>11530.11</v>
      </c>
      <c r="O7">
        <f t="shared" si="5"/>
        <v>38503.800000000003</v>
      </c>
      <c r="P7">
        <v>25</v>
      </c>
      <c r="Q7">
        <v>9445.1</v>
      </c>
      <c r="S7">
        <v>1328.8</v>
      </c>
      <c r="T7">
        <v>200</v>
      </c>
      <c r="U7">
        <v>35627.870000000003</v>
      </c>
      <c r="W7">
        <f t="shared" si="6"/>
        <v>46626.770000000004</v>
      </c>
      <c r="X7">
        <f t="shared" si="7"/>
        <v>11820</v>
      </c>
      <c r="Y7">
        <f t="shared" si="8"/>
        <v>25730.11</v>
      </c>
      <c r="Z7">
        <f t="shared" si="9"/>
        <v>141553.22999999998</v>
      </c>
      <c r="AA7" t="s">
        <v>942</v>
      </c>
      <c r="AB7">
        <v>2026</v>
      </c>
    </row>
    <row r="8" spans="1:28" x14ac:dyDescent="0.25">
      <c r="A8">
        <f t="shared" si="10"/>
        <v>7</v>
      </c>
      <c r="B8" t="s">
        <v>117</v>
      </c>
      <c r="C8" t="s">
        <v>102</v>
      </c>
      <c r="D8" t="s">
        <v>958</v>
      </c>
      <c r="E8" t="s">
        <v>918</v>
      </c>
      <c r="F8" t="s">
        <v>84</v>
      </c>
      <c r="G8">
        <v>200000</v>
      </c>
      <c r="H8">
        <f t="shared" si="0"/>
        <v>188180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v>6080</v>
      </c>
      <c r="M8">
        <f t="shared" si="4"/>
        <v>11530.11</v>
      </c>
      <c r="O8">
        <f t="shared" si="5"/>
        <v>38503.800000000003</v>
      </c>
      <c r="P8">
        <v>25</v>
      </c>
      <c r="S8">
        <v>1328.8</v>
      </c>
      <c r="T8">
        <v>200</v>
      </c>
      <c r="U8">
        <v>35627.870000000003</v>
      </c>
      <c r="W8">
        <f t="shared" si="6"/>
        <v>37181.670000000006</v>
      </c>
      <c r="X8">
        <f t="shared" si="7"/>
        <v>11820</v>
      </c>
      <c r="Y8">
        <f t="shared" si="8"/>
        <v>25730.11</v>
      </c>
      <c r="Z8">
        <f t="shared" si="9"/>
        <v>150998.32999999999</v>
      </c>
      <c r="AA8" t="s">
        <v>942</v>
      </c>
      <c r="AB8">
        <v>2026</v>
      </c>
    </row>
    <row r="9" spans="1:28" x14ac:dyDescent="0.25">
      <c r="A9">
        <f t="shared" si="10"/>
        <v>8</v>
      </c>
      <c r="B9" t="s">
        <v>119</v>
      </c>
      <c r="C9" t="s">
        <v>103</v>
      </c>
      <c r="D9" t="s">
        <v>10</v>
      </c>
      <c r="E9" t="s">
        <v>919</v>
      </c>
      <c r="F9" t="s">
        <v>84</v>
      </c>
      <c r="G9">
        <v>200000</v>
      </c>
      <c r="H9">
        <f t="shared" si="0"/>
        <v>188180</v>
      </c>
      <c r="I9">
        <f t="shared" si="1"/>
        <v>5740</v>
      </c>
      <c r="J9">
        <f t="shared" si="2"/>
        <v>14199.999999999998</v>
      </c>
      <c r="K9">
        <f t="shared" si="3"/>
        <v>953.69</v>
      </c>
      <c r="L9">
        <v>6080</v>
      </c>
      <c r="M9">
        <f t="shared" si="4"/>
        <v>11530.11</v>
      </c>
      <c r="O9">
        <f t="shared" si="5"/>
        <v>38503.800000000003</v>
      </c>
      <c r="P9">
        <v>25</v>
      </c>
      <c r="Q9">
        <v>21364.49</v>
      </c>
      <c r="S9">
        <v>1328.8</v>
      </c>
      <c r="T9">
        <v>200</v>
      </c>
      <c r="U9">
        <v>35627.870000000003</v>
      </c>
      <c r="W9">
        <f t="shared" si="6"/>
        <v>58546.16</v>
      </c>
      <c r="X9">
        <f t="shared" si="7"/>
        <v>11820</v>
      </c>
      <c r="Y9">
        <f t="shared" si="8"/>
        <v>25730.11</v>
      </c>
      <c r="Z9">
        <f t="shared" si="9"/>
        <v>129633.84</v>
      </c>
      <c r="AA9" t="s">
        <v>942</v>
      </c>
      <c r="AB9">
        <v>2026</v>
      </c>
    </row>
    <row r="10" spans="1:28" x14ac:dyDescent="0.25">
      <c r="A10">
        <f t="shared" si="10"/>
        <v>9</v>
      </c>
      <c r="B10" t="s">
        <v>947</v>
      </c>
      <c r="C10" t="s">
        <v>102</v>
      </c>
      <c r="D10" t="s">
        <v>27</v>
      </c>
      <c r="E10" t="s">
        <v>62</v>
      </c>
      <c r="F10" t="s">
        <v>99</v>
      </c>
      <c r="G10">
        <v>155000</v>
      </c>
      <c r="H10">
        <f t="shared" si="0"/>
        <v>145839.5</v>
      </c>
      <c r="I10">
        <f t="shared" si="1"/>
        <v>4448.5</v>
      </c>
      <c r="J10">
        <f t="shared" si="2"/>
        <v>11004.999999999998</v>
      </c>
      <c r="K10">
        <f t="shared" si="3"/>
        <v>953.69</v>
      </c>
      <c r="L10">
        <f t="shared" ref="L10:L73" si="11">IF(G10&lt;=187020,G10*3.04%,4943.8)</f>
        <v>4712</v>
      </c>
      <c r="M10">
        <f t="shared" si="4"/>
        <v>10989.5</v>
      </c>
      <c r="O10">
        <f t="shared" si="5"/>
        <v>32108.69</v>
      </c>
      <c r="P10">
        <v>25</v>
      </c>
      <c r="S10">
        <v>704.96</v>
      </c>
      <c r="T10">
        <v>200</v>
      </c>
      <c r="U10">
        <v>25042.74</v>
      </c>
      <c r="W10">
        <f t="shared" si="6"/>
        <v>25972.7</v>
      </c>
      <c r="X10">
        <f t="shared" si="7"/>
        <v>9160.5</v>
      </c>
      <c r="Y10">
        <f t="shared" si="8"/>
        <v>21994.5</v>
      </c>
      <c r="Z10">
        <f t="shared" si="9"/>
        <v>119866.8</v>
      </c>
      <c r="AA10" t="s">
        <v>942</v>
      </c>
      <c r="AB10">
        <v>2026</v>
      </c>
    </row>
    <row r="11" spans="1:28" x14ac:dyDescent="0.25">
      <c r="A11">
        <f t="shared" si="10"/>
        <v>10</v>
      </c>
      <c r="B11" t="s">
        <v>137</v>
      </c>
      <c r="C11" t="s">
        <v>102</v>
      </c>
      <c r="D11" t="s">
        <v>22</v>
      </c>
      <c r="E11" t="s">
        <v>921</v>
      </c>
      <c r="F11" t="s">
        <v>85</v>
      </c>
      <c r="G11">
        <v>140000</v>
      </c>
      <c r="H11" t="e">
        <f t="shared" si="0"/>
        <v>#VALUE!</v>
      </c>
      <c r="I11">
        <f t="shared" si="1"/>
        <v>4018</v>
      </c>
      <c r="J11">
        <f t="shared" si="2"/>
        <v>9940</v>
      </c>
      <c r="K11">
        <f t="shared" si="3"/>
        <v>953.69</v>
      </c>
      <c r="L11">
        <f t="shared" si="11"/>
        <v>4256</v>
      </c>
      <c r="M11">
        <f t="shared" si="4"/>
        <v>9926</v>
      </c>
      <c r="N11" t="str">
        <f>+N1</f>
        <v>Registro
Dependientes 1350.12
Adicionales (4*)</v>
      </c>
      <c r="O11" t="e">
        <f t="shared" si="5"/>
        <v>#VALUE!</v>
      </c>
      <c r="P11">
        <v>25</v>
      </c>
      <c r="Q11">
        <v>1000</v>
      </c>
      <c r="S11">
        <v>1028.48</v>
      </c>
      <c r="T11">
        <v>200</v>
      </c>
      <c r="U11">
        <v>21034.42</v>
      </c>
      <c r="W11">
        <f t="shared" si="6"/>
        <v>23287.899999999998</v>
      </c>
      <c r="X11" t="e">
        <f t="shared" si="7"/>
        <v>#VALUE!</v>
      </c>
      <c r="Y11">
        <f t="shared" si="8"/>
        <v>19866</v>
      </c>
      <c r="Z11" t="e">
        <f t="shared" si="9"/>
        <v>#VALUE!</v>
      </c>
      <c r="AA11" t="s">
        <v>942</v>
      </c>
      <c r="AB11">
        <v>2026</v>
      </c>
    </row>
    <row r="12" spans="1:28" x14ac:dyDescent="0.25">
      <c r="A12">
        <f t="shared" si="10"/>
        <v>11</v>
      </c>
      <c r="B12" t="s">
        <v>123</v>
      </c>
      <c r="C12" t="s">
        <v>102</v>
      </c>
      <c r="D12" t="s">
        <v>10</v>
      </c>
      <c r="E12" t="s">
        <v>922</v>
      </c>
      <c r="F12" t="s">
        <v>84</v>
      </c>
      <c r="G12">
        <v>145000</v>
      </c>
      <c r="H12">
        <f t="shared" si="0"/>
        <v>136430.5</v>
      </c>
      <c r="I12">
        <f t="shared" si="1"/>
        <v>4161.5</v>
      </c>
      <c r="J12">
        <f t="shared" si="2"/>
        <v>10294.999999999998</v>
      </c>
      <c r="K12">
        <f t="shared" si="3"/>
        <v>953.69</v>
      </c>
      <c r="L12">
        <f t="shared" si="11"/>
        <v>4408</v>
      </c>
      <c r="M12">
        <f t="shared" si="4"/>
        <v>10280.5</v>
      </c>
      <c r="O12">
        <f t="shared" si="5"/>
        <v>30098.69</v>
      </c>
      <c r="P12">
        <v>25</v>
      </c>
      <c r="Q12">
        <v>30491.65</v>
      </c>
      <c r="S12">
        <v>0</v>
      </c>
      <c r="T12">
        <v>200</v>
      </c>
      <c r="U12">
        <v>22690.49</v>
      </c>
      <c r="W12">
        <f t="shared" si="6"/>
        <v>53407.14</v>
      </c>
      <c r="X12">
        <f t="shared" si="7"/>
        <v>8569.5</v>
      </c>
      <c r="Y12">
        <f t="shared" si="8"/>
        <v>20575.5</v>
      </c>
      <c r="Z12">
        <f t="shared" si="9"/>
        <v>83023.360000000001</v>
      </c>
      <c r="AA12" t="s">
        <v>942</v>
      </c>
      <c r="AB12">
        <v>2026</v>
      </c>
    </row>
    <row r="13" spans="1:28" x14ac:dyDescent="0.25">
      <c r="A13">
        <f t="shared" si="10"/>
        <v>12</v>
      </c>
      <c r="B13" t="s">
        <v>125</v>
      </c>
      <c r="C13" t="s">
        <v>102</v>
      </c>
      <c r="D13" t="s">
        <v>94</v>
      </c>
      <c r="E13" t="s">
        <v>923</v>
      </c>
      <c r="F13" t="s">
        <v>85</v>
      </c>
      <c r="G13">
        <v>116000</v>
      </c>
      <c r="H13" t="e">
        <f t="shared" si="0"/>
        <v>#VALUE!</v>
      </c>
      <c r="I13">
        <f t="shared" si="1"/>
        <v>3329.2</v>
      </c>
      <c r="J13">
        <f t="shared" si="2"/>
        <v>8236</v>
      </c>
      <c r="K13">
        <f t="shared" si="3"/>
        <v>953.69</v>
      </c>
      <c r="L13">
        <f t="shared" si="11"/>
        <v>3526.4</v>
      </c>
      <c r="M13">
        <f t="shared" si="4"/>
        <v>8224.4</v>
      </c>
      <c r="N13" t="e">
        <f>+N1*1</f>
        <v>#VALUE!</v>
      </c>
      <c r="O13" t="e">
        <f t="shared" si="5"/>
        <v>#VALUE!</v>
      </c>
      <c r="P13">
        <v>25</v>
      </c>
      <c r="Q13">
        <v>5000</v>
      </c>
      <c r="S13">
        <v>797.28</v>
      </c>
      <c r="T13">
        <v>200</v>
      </c>
      <c r="U13">
        <v>3526.4</v>
      </c>
      <c r="W13">
        <f t="shared" si="6"/>
        <v>9548.68</v>
      </c>
      <c r="X13" t="e">
        <f t="shared" si="7"/>
        <v>#VALUE!</v>
      </c>
      <c r="Y13">
        <f t="shared" si="8"/>
        <v>16460.400000000001</v>
      </c>
      <c r="Z13" t="e">
        <f t="shared" si="9"/>
        <v>#VALUE!</v>
      </c>
      <c r="AA13" t="s">
        <v>942</v>
      </c>
      <c r="AB13">
        <v>2026</v>
      </c>
    </row>
    <row r="14" spans="1:28" x14ac:dyDescent="0.25">
      <c r="A14">
        <f t="shared" si="10"/>
        <v>13</v>
      </c>
      <c r="B14" t="s">
        <v>126</v>
      </c>
      <c r="C14" t="s">
        <v>103</v>
      </c>
      <c r="D14" t="s">
        <v>94</v>
      </c>
      <c r="E14" t="s">
        <v>924</v>
      </c>
      <c r="F14" t="s">
        <v>84</v>
      </c>
      <c r="G14">
        <v>60000</v>
      </c>
      <c r="H14">
        <f t="shared" si="0"/>
        <v>56454</v>
      </c>
      <c r="I14">
        <f t="shared" si="1"/>
        <v>1722</v>
      </c>
      <c r="J14">
        <f t="shared" si="2"/>
        <v>4260</v>
      </c>
      <c r="K14">
        <f t="shared" si="3"/>
        <v>660.00000000000011</v>
      </c>
      <c r="L14">
        <f t="shared" si="11"/>
        <v>1824</v>
      </c>
      <c r="M14">
        <f t="shared" si="4"/>
        <v>4254</v>
      </c>
      <c r="O14">
        <f t="shared" si="5"/>
        <v>12720</v>
      </c>
      <c r="P14">
        <v>25</v>
      </c>
      <c r="Q14">
        <v>1000</v>
      </c>
      <c r="S14">
        <v>1037.26</v>
      </c>
      <c r="T14">
        <v>200</v>
      </c>
      <c r="U14">
        <v>3486.68</v>
      </c>
      <c r="W14">
        <f t="shared" si="6"/>
        <v>5748.9400000000005</v>
      </c>
      <c r="X14">
        <f t="shared" si="7"/>
        <v>3546</v>
      </c>
      <c r="Y14">
        <f t="shared" si="8"/>
        <v>8514</v>
      </c>
      <c r="Z14">
        <f t="shared" si="9"/>
        <v>50705.06</v>
      </c>
      <c r="AA14" t="s">
        <v>942</v>
      </c>
      <c r="AB14">
        <v>2026</v>
      </c>
    </row>
    <row r="15" spans="1:28" x14ac:dyDescent="0.25">
      <c r="A15">
        <f t="shared" si="10"/>
        <v>14</v>
      </c>
      <c r="B15" t="s">
        <v>128</v>
      </c>
      <c r="C15" t="s">
        <v>102</v>
      </c>
      <c r="D15" t="s">
        <v>12</v>
      </c>
      <c r="E15" t="s">
        <v>925</v>
      </c>
      <c r="F15" t="s">
        <v>84</v>
      </c>
      <c r="G15">
        <v>165000</v>
      </c>
      <c r="H15">
        <f t="shared" si="0"/>
        <v>155248.5</v>
      </c>
      <c r="I15">
        <f t="shared" si="1"/>
        <v>4735.5</v>
      </c>
      <c r="J15">
        <f t="shared" si="2"/>
        <v>11714.999999999998</v>
      </c>
      <c r="K15">
        <f t="shared" si="3"/>
        <v>953.69</v>
      </c>
      <c r="L15">
        <f t="shared" si="11"/>
        <v>5016</v>
      </c>
      <c r="M15">
        <f t="shared" si="4"/>
        <v>11698.5</v>
      </c>
      <c r="O15">
        <f t="shared" si="5"/>
        <v>34118.69</v>
      </c>
      <c r="P15">
        <v>25</v>
      </c>
      <c r="S15">
        <v>1255.96</v>
      </c>
      <c r="T15">
        <v>200</v>
      </c>
      <c r="U15">
        <v>27394.99</v>
      </c>
      <c r="W15">
        <f t="shared" si="6"/>
        <v>28875.95</v>
      </c>
      <c r="X15">
        <f t="shared" si="7"/>
        <v>9751.5</v>
      </c>
      <c r="Y15">
        <f t="shared" si="8"/>
        <v>23413.5</v>
      </c>
      <c r="Z15">
        <f t="shared" si="9"/>
        <v>126372.55</v>
      </c>
      <c r="AA15" t="s">
        <v>942</v>
      </c>
      <c r="AB15">
        <v>2026</v>
      </c>
    </row>
    <row r="16" spans="1:28" x14ac:dyDescent="0.25">
      <c r="A16">
        <f t="shared" si="10"/>
        <v>15</v>
      </c>
      <c r="B16" t="s">
        <v>140</v>
      </c>
      <c r="C16" t="s">
        <v>102</v>
      </c>
      <c r="D16" t="s">
        <v>8</v>
      </c>
      <c r="E16" t="s">
        <v>959</v>
      </c>
      <c r="F16" t="s">
        <v>84</v>
      </c>
      <c r="G16">
        <v>130000</v>
      </c>
      <c r="H16">
        <f t="shared" si="0"/>
        <v>122317</v>
      </c>
      <c r="I16">
        <f t="shared" si="1"/>
        <v>3731</v>
      </c>
      <c r="J16">
        <f t="shared" si="2"/>
        <v>9230</v>
      </c>
      <c r="K16">
        <f t="shared" si="3"/>
        <v>953.69</v>
      </c>
      <c r="L16">
        <f t="shared" si="11"/>
        <v>3952</v>
      </c>
      <c r="M16">
        <f t="shared" si="4"/>
        <v>9217</v>
      </c>
      <c r="O16">
        <f t="shared" si="5"/>
        <v>27083.690000000002</v>
      </c>
      <c r="P16">
        <v>25</v>
      </c>
      <c r="S16">
        <v>0</v>
      </c>
      <c r="T16">
        <v>200</v>
      </c>
      <c r="U16">
        <v>19162</v>
      </c>
      <c r="W16">
        <f t="shared" si="6"/>
        <v>19387</v>
      </c>
      <c r="X16">
        <f t="shared" si="7"/>
        <v>7683</v>
      </c>
      <c r="Y16">
        <f t="shared" si="8"/>
        <v>18447</v>
      </c>
      <c r="Z16">
        <f t="shared" si="9"/>
        <v>102930</v>
      </c>
      <c r="AA16" t="s">
        <v>942</v>
      </c>
      <c r="AB16">
        <v>2026</v>
      </c>
    </row>
    <row r="17" spans="1:28" x14ac:dyDescent="0.25">
      <c r="A17">
        <f t="shared" si="10"/>
        <v>16</v>
      </c>
      <c r="B17" t="s">
        <v>129</v>
      </c>
      <c r="C17" t="s">
        <v>102</v>
      </c>
      <c r="D17" t="s">
        <v>16</v>
      </c>
      <c r="E17" t="s">
        <v>79</v>
      </c>
      <c r="F17" t="s">
        <v>84</v>
      </c>
      <c r="G17">
        <v>80000</v>
      </c>
      <c r="H17">
        <f t="shared" si="0"/>
        <v>75272</v>
      </c>
      <c r="I17">
        <f t="shared" si="1"/>
        <v>2296</v>
      </c>
      <c r="J17">
        <f t="shared" si="2"/>
        <v>5679.9999999999991</v>
      </c>
      <c r="K17">
        <f t="shared" si="3"/>
        <v>953.69</v>
      </c>
      <c r="L17">
        <f t="shared" si="11"/>
        <v>2432</v>
      </c>
      <c r="M17">
        <f t="shared" si="4"/>
        <v>5672</v>
      </c>
      <c r="O17">
        <f t="shared" si="5"/>
        <v>17033.689999999999</v>
      </c>
      <c r="P17">
        <v>25</v>
      </c>
      <c r="Q17">
        <v>5400.64</v>
      </c>
      <c r="S17">
        <v>875.85</v>
      </c>
      <c r="T17">
        <v>200</v>
      </c>
      <c r="U17">
        <v>3648</v>
      </c>
      <c r="W17">
        <f t="shared" si="6"/>
        <v>10149.490000000002</v>
      </c>
      <c r="X17">
        <f t="shared" si="7"/>
        <v>4728</v>
      </c>
      <c r="Y17">
        <f t="shared" si="8"/>
        <v>11352</v>
      </c>
      <c r="Z17">
        <f t="shared" si="9"/>
        <v>65122.509999999995</v>
      </c>
      <c r="AA17" t="s">
        <v>942</v>
      </c>
      <c r="AB17">
        <v>2026</v>
      </c>
    </row>
    <row r="18" spans="1:28" x14ac:dyDescent="0.25">
      <c r="A18">
        <f t="shared" si="10"/>
        <v>17</v>
      </c>
      <c r="B18" t="s">
        <v>130</v>
      </c>
      <c r="C18" t="s">
        <v>102</v>
      </c>
      <c r="D18" t="s">
        <v>16</v>
      </c>
      <c r="E18" t="s">
        <v>61</v>
      </c>
      <c r="F18" t="s">
        <v>84</v>
      </c>
      <c r="G18">
        <v>95000</v>
      </c>
      <c r="H18" t="e">
        <f t="shared" si="0"/>
        <v>#VALUE!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f t="shared" si="11"/>
        <v>2888</v>
      </c>
      <c r="M18">
        <f t="shared" si="4"/>
        <v>6735.5</v>
      </c>
      <c r="N18" t="e">
        <f>+N1*3</f>
        <v>#VALUE!</v>
      </c>
      <c r="O18" t="e">
        <f t="shared" si="5"/>
        <v>#VALUE!</v>
      </c>
      <c r="P18">
        <v>25</v>
      </c>
      <c r="Q18">
        <v>1200</v>
      </c>
      <c r="S18">
        <v>1707.8</v>
      </c>
      <c r="T18">
        <v>200</v>
      </c>
      <c r="U18">
        <v>2888</v>
      </c>
      <c r="W18">
        <f t="shared" si="6"/>
        <v>6020.8</v>
      </c>
      <c r="X18" t="e">
        <f t="shared" si="7"/>
        <v>#VALUE!</v>
      </c>
      <c r="Y18">
        <f t="shared" si="8"/>
        <v>13480.5</v>
      </c>
      <c r="Z18" t="e">
        <f t="shared" si="9"/>
        <v>#VALUE!</v>
      </c>
      <c r="AA18" t="s">
        <v>942</v>
      </c>
      <c r="AB18">
        <v>2026</v>
      </c>
    </row>
    <row r="19" spans="1:28" x14ac:dyDescent="0.25">
      <c r="A19">
        <f t="shared" si="10"/>
        <v>18</v>
      </c>
      <c r="B19" t="s">
        <v>132</v>
      </c>
      <c r="C19" t="s">
        <v>102</v>
      </c>
      <c r="D19" t="s">
        <v>4</v>
      </c>
      <c r="E19" t="s">
        <v>24</v>
      </c>
      <c r="F19" t="s">
        <v>84</v>
      </c>
      <c r="G19">
        <v>95000</v>
      </c>
      <c r="H19" t="e">
        <f t="shared" si="0"/>
        <v>#VALUE!</v>
      </c>
      <c r="I19">
        <f t="shared" si="1"/>
        <v>2726.5</v>
      </c>
      <c r="J19">
        <f t="shared" si="2"/>
        <v>6744.9999999999991</v>
      </c>
      <c r="K19">
        <f t="shared" si="3"/>
        <v>953.69</v>
      </c>
      <c r="L19">
        <f t="shared" si="11"/>
        <v>2888</v>
      </c>
      <c r="M19">
        <f t="shared" si="4"/>
        <v>6735.5</v>
      </c>
      <c r="N19" t="e">
        <f>+N1*2</f>
        <v>#VALUE!</v>
      </c>
      <c r="O19" t="e">
        <f t="shared" si="5"/>
        <v>#VALUE!</v>
      </c>
      <c r="P19">
        <v>25</v>
      </c>
      <c r="S19">
        <v>1633.53</v>
      </c>
      <c r="T19">
        <v>200</v>
      </c>
      <c r="U19">
        <v>2888</v>
      </c>
      <c r="W19">
        <f t="shared" si="6"/>
        <v>4746.53</v>
      </c>
      <c r="X19" t="e">
        <f t="shared" si="7"/>
        <v>#VALUE!</v>
      </c>
      <c r="Y19">
        <f>+J19++K19+M19</f>
        <v>14434.189999999999</v>
      </c>
      <c r="Z19" t="e">
        <f t="shared" si="9"/>
        <v>#VALUE!</v>
      </c>
      <c r="AA19" t="s">
        <v>942</v>
      </c>
      <c r="AB19">
        <v>2026</v>
      </c>
    </row>
    <row r="20" spans="1:28" x14ac:dyDescent="0.25">
      <c r="A20">
        <f t="shared" si="10"/>
        <v>19</v>
      </c>
      <c r="B20" t="s">
        <v>133</v>
      </c>
      <c r="C20" t="s">
        <v>103</v>
      </c>
      <c r="D20" t="s">
        <v>828</v>
      </c>
      <c r="E20" t="s">
        <v>829</v>
      </c>
      <c r="F20" t="s">
        <v>84</v>
      </c>
      <c r="G20">
        <v>95000</v>
      </c>
      <c r="H20">
        <f t="shared" si="0"/>
        <v>89385.5</v>
      </c>
      <c r="I20">
        <f t="shared" si="1"/>
        <v>2726.5</v>
      </c>
      <c r="J20">
        <f t="shared" si="2"/>
        <v>6744.9999999999991</v>
      </c>
      <c r="K20">
        <f t="shared" si="3"/>
        <v>953.69</v>
      </c>
      <c r="L20">
        <f t="shared" si="11"/>
        <v>2888</v>
      </c>
      <c r="M20">
        <f t="shared" si="4"/>
        <v>6735.5</v>
      </c>
      <c r="O20">
        <f t="shared" si="5"/>
        <v>20048.690000000002</v>
      </c>
      <c r="P20">
        <v>25</v>
      </c>
      <c r="Q20">
        <v>950</v>
      </c>
      <c r="S20">
        <v>2106.5300000000002</v>
      </c>
      <c r="T20">
        <v>200</v>
      </c>
      <c r="U20">
        <v>2888</v>
      </c>
      <c r="W20">
        <f t="shared" si="6"/>
        <v>6169.5300000000007</v>
      </c>
      <c r="X20">
        <f t="shared" si="7"/>
        <v>5614.5</v>
      </c>
      <c r="Y20">
        <f t="shared" ref="Y20:Y83" si="12">+J20+M20</f>
        <v>13480.5</v>
      </c>
      <c r="Z20">
        <f t="shared" si="9"/>
        <v>83215.97</v>
      </c>
      <c r="AA20" t="s">
        <v>942</v>
      </c>
      <c r="AB20">
        <v>2026</v>
      </c>
    </row>
    <row r="21" spans="1:28" x14ac:dyDescent="0.25">
      <c r="A21">
        <f t="shared" si="10"/>
        <v>20</v>
      </c>
      <c r="B21" t="s">
        <v>134</v>
      </c>
      <c r="C21" t="s">
        <v>102</v>
      </c>
      <c r="D21" t="s">
        <v>16</v>
      </c>
      <c r="E21" t="s">
        <v>45</v>
      </c>
      <c r="F21" t="s">
        <v>84</v>
      </c>
      <c r="G21">
        <v>90000</v>
      </c>
      <c r="H21">
        <f t="shared" si="0"/>
        <v>82761.22</v>
      </c>
      <c r="I21">
        <f t="shared" si="1"/>
        <v>2583</v>
      </c>
      <c r="J21">
        <f t="shared" si="2"/>
        <v>6389.9999999999991</v>
      </c>
      <c r="K21">
        <f t="shared" si="3"/>
        <v>953.69</v>
      </c>
      <c r="L21">
        <f t="shared" si="11"/>
        <v>2736</v>
      </c>
      <c r="M21">
        <f t="shared" si="4"/>
        <v>6381</v>
      </c>
      <c r="N21">
        <v>1919.78</v>
      </c>
      <c r="O21">
        <f t="shared" si="5"/>
        <v>20963.47</v>
      </c>
      <c r="P21">
        <v>25</v>
      </c>
      <c r="Q21">
        <v>3168.68</v>
      </c>
      <c r="S21">
        <v>1435.85</v>
      </c>
      <c r="T21">
        <v>200</v>
      </c>
      <c r="U21">
        <v>2736</v>
      </c>
      <c r="W21">
        <f t="shared" si="6"/>
        <v>7565.53</v>
      </c>
      <c r="X21">
        <f t="shared" si="7"/>
        <v>7238.78</v>
      </c>
      <c r="Y21">
        <f t="shared" si="12"/>
        <v>12771</v>
      </c>
      <c r="Z21">
        <f t="shared" si="9"/>
        <v>75195.69</v>
      </c>
      <c r="AA21" t="s">
        <v>942</v>
      </c>
      <c r="AB21">
        <v>2026</v>
      </c>
    </row>
    <row r="22" spans="1:28" x14ac:dyDescent="0.25">
      <c r="A22">
        <f t="shared" si="10"/>
        <v>21</v>
      </c>
      <c r="B22" t="s">
        <v>864</v>
      </c>
      <c r="C22" t="s">
        <v>103</v>
      </c>
      <c r="D22" t="s">
        <v>94</v>
      </c>
      <c r="E22" t="s">
        <v>865</v>
      </c>
      <c r="F22" t="s">
        <v>85</v>
      </c>
      <c r="G22">
        <v>80000</v>
      </c>
      <c r="H22">
        <f t="shared" si="0"/>
        <v>75272</v>
      </c>
      <c r="I22">
        <f t="shared" si="1"/>
        <v>2296</v>
      </c>
      <c r="J22">
        <f t="shared" si="2"/>
        <v>5679.9999999999991</v>
      </c>
      <c r="K22">
        <f t="shared" si="3"/>
        <v>953.69</v>
      </c>
      <c r="L22">
        <f t="shared" si="11"/>
        <v>2432</v>
      </c>
      <c r="M22">
        <f t="shared" si="4"/>
        <v>5672</v>
      </c>
      <c r="O22">
        <f t="shared" si="5"/>
        <v>17033.689999999999</v>
      </c>
      <c r="P22">
        <v>25</v>
      </c>
      <c r="S22">
        <v>1206.54</v>
      </c>
      <c r="T22">
        <v>200</v>
      </c>
      <c r="U22">
        <v>3648</v>
      </c>
      <c r="W22">
        <f t="shared" si="6"/>
        <v>5079.54</v>
      </c>
      <c r="X22">
        <f t="shared" si="7"/>
        <v>4728</v>
      </c>
      <c r="Y22">
        <f t="shared" si="12"/>
        <v>11352</v>
      </c>
      <c r="Z22">
        <f t="shared" si="9"/>
        <v>70192.459999999992</v>
      </c>
      <c r="AA22" t="s">
        <v>942</v>
      </c>
      <c r="AB22">
        <v>2026</v>
      </c>
    </row>
    <row r="23" spans="1:28" x14ac:dyDescent="0.25">
      <c r="A23">
        <f t="shared" si="10"/>
        <v>22</v>
      </c>
      <c r="B23" t="s">
        <v>144</v>
      </c>
      <c r="C23" t="s">
        <v>103</v>
      </c>
      <c r="D23" t="s">
        <v>10</v>
      </c>
      <c r="E23" t="s">
        <v>927</v>
      </c>
      <c r="F23" t="s">
        <v>85</v>
      </c>
      <c r="G23">
        <v>95000</v>
      </c>
      <c r="H23" t="e">
        <f t="shared" si="0"/>
        <v>#VALUE!</v>
      </c>
      <c r="I23">
        <f t="shared" si="1"/>
        <v>2726.5</v>
      </c>
      <c r="J23">
        <f t="shared" si="2"/>
        <v>6744.9999999999991</v>
      </c>
      <c r="K23">
        <f t="shared" si="3"/>
        <v>953.69</v>
      </c>
      <c r="L23">
        <f t="shared" si="11"/>
        <v>2888</v>
      </c>
      <c r="M23">
        <f t="shared" si="4"/>
        <v>6735.5</v>
      </c>
      <c r="N23" t="e">
        <f>+N1*2</f>
        <v>#VALUE!</v>
      </c>
      <c r="O23" t="e">
        <f t="shared" si="5"/>
        <v>#VALUE!</v>
      </c>
      <c r="P23">
        <v>25</v>
      </c>
      <c r="S23">
        <v>1617.49</v>
      </c>
      <c r="U23">
        <v>2888</v>
      </c>
      <c r="W23">
        <f t="shared" si="6"/>
        <v>4530.49</v>
      </c>
      <c r="X23" t="e">
        <f t="shared" si="7"/>
        <v>#VALUE!</v>
      </c>
      <c r="Y23">
        <f t="shared" si="12"/>
        <v>13480.5</v>
      </c>
      <c r="Z23" t="e">
        <f t="shared" si="9"/>
        <v>#VALUE!</v>
      </c>
      <c r="AA23" t="s">
        <v>942</v>
      </c>
      <c r="AB23">
        <v>2026</v>
      </c>
    </row>
    <row r="24" spans="1:28" x14ac:dyDescent="0.25">
      <c r="A24">
        <f t="shared" si="10"/>
        <v>23</v>
      </c>
      <c r="B24" t="s">
        <v>145</v>
      </c>
      <c r="C24" t="s">
        <v>102</v>
      </c>
      <c r="D24" t="s">
        <v>10</v>
      </c>
      <c r="E24" t="s">
        <v>928</v>
      </c>
      <c r="F24" t="s">
        <v>84</v>
      </c>
      <c r="G24">
        <v>95000</v>
      </c>
      <c r="H24" t="e">
        <f t="shared" si="0"/>
        <v>#VALUE!</v>
      </c>
      <c r="I24">
        <f t="shared" si="1"/>
        <v>2726.5</v>
      </c>
      <c r="J24">
        <f t="shared" si="2"/>
        <v>6744.9999999999991</v>
      </c>
      <c r="K24">
        <f t="shared" si="3"/>
        <v>953.69</v>
      </c>
      <c r="L24">
        <f t="shared" si="11"/>
        <v>2888</v>
      </c>
      <c r="M24">
        <f t="shared" si="4"/>
        <v>6735.5</v>
      </c>
      <c r="N24" t="e">
        <f>+N1*2</f>
        <v>#VALUE!</v>
      </c>
      <c r="O24" t="e">
        <f t="shared" si="5"/>
        <v>#VALUE!</v>
      </c>
      <c r="P24">
        <v>25</v>
      </c>
      <c r="T24">
        <v>200</v>
      </c>
      <c r="U24">
        <v>2888</v>
      </c>
      <c r="W24">
        <f t="shared" si="6"/>
        <v>3113</v>
      </c>
      <c r="X24" t="e">
        <f t="shared" si="7"/>
        <v>#VALUE!</v>
      </c>
      <c r="Y24">
        <f t="shared" si="12"/>
        <v>13480.5</v>
      </c>
      <c r="Z24" t="e">
        <f t="shared" si="9"/>
        <v>#VALUE!</v>
      </c>
      <c r="AA24" t="s">
        <v>942</v>
      </c>
      <c r="AB24">
        <v>2026</v>
      </c>
    </row>
    <row r="25" spans="1:28" x14ac:dyDescent="0.25">
      <c r="A25">
        <f t="shared" si="10"/>
        <v>24</v>
      </c>
      <c r="B25" t="s">
        <v>866</v>
      </c>
      <c r="C25" t="s">
        <v>102</v>
      </c>
      <c r="D25" t="s">
        <v>10</v>
      </c>
      <c r="E25" t="s">
        <v>929</v>
      </c>
      <c r="F25" t="s">
        <v>84</v>
      </c>
      <c r="G25">
        <v>80000</v>
      </c>
      <c r="H25">
        <f t="shared" si="0"/>
        <v>75272</v>
      </c>
      <c r="I25">
        <f t="shared" si="1"/>
        <v>2296</v>
      </c>
      <c r="J25">
        <f t="shared" si="2"/>
        <v>5679.9999999999991</v>
      </c>
      <c r="K25">
        <f t="shared" si="3"/>
        <v>953.69</v>
      </c>
      <c r="L25">
        <f t="shared" si="11"/>
        <v>2432</v>
      </c>
      <c r="M25">
        <f t="shared" si="4"/>
        <v>5672</v>
      </c>
      <c r="O25">
        <f t="shared" si="5"/>
        <v>17033.689999999999</v>
      </c>
      <c r="P25">
        <v>25</v>
      </c>
      <c r="S25">
        <v>789.47</v>
      </c>
      <c r="T25">
        <v>200</v>
      </c>
      <c r="U25">
        <v>3648</v>
      </c>
      <c r="W25">
        <f t="shared" si="6"/>
        <v>4662.47</v>
      </c>
      <c r="X25">
        <f t="shared" si="7"/>
        <v>4728</v>
      </c>
      <c r="Y25">
        <f t="shared" si="12"/>
        <v>11352</v>
      </c>
      <c r="Z25">
        <f t="shared" si="9"/>
        <v>70609.53</v>
      </c>
      <c r="AA25" t="s">
        <v>942</v>
      </c>
      <c r="AB25">
        <v>2026</v>
      </c>
    </row>
    <row r="26" spans="1:28" x14ac:dyDescent="0.25">
      <c r="A26">
        <f t="shared" si="10"/>
        <v>25</v>
      </c>
      <c r="B26" t="s">
        <v>148</v>
      </c>
      <c r="C26" t="s">
        <v>103</v>
      </c>
      <c r="D26" t="s">
        <v>10</v>
      </c>
      <c r="E26" t="s">
        <v>929</v>
      </c>
      <c r="F26" t="s">
        <v>84</v>
      </c>
      <c r="G26">
        <v>80000</v>
      </c>
      <c r="H26">
        <f t="shared" si="0"/>
        <v>75272</v>
      </c>
      <c r="I26">
        <f t="shared" si="1"/>
        <v>2296</v>
      </c>
      <c r="J26">
        <f t="shared" si="2"/>
        <v>5679.9999999999991</v>
      </c>
      <c r="K26">
        <f t="shared" si="3"/>
        <v>953.69</v>
      </c>
      <c r="L26">
        <f t="shared" si="11"/>
        <v>2432</v>
      </c>
      <c r="M26">
        <f t="shared" si="4"/>
        <v>5672</v>
      </c>
      <c r="O26">
        <f t="shared" si="5"/>
        <v>17033.689999999999</v>
      </c>
      <c r="P26">
        <v>25</v>
      </c>
      <c r="S26">
        <v>1217.24</v>
      </c>
      <c r="T26">
        <v>200</v>
      </c>
      <c r="U26">
        <v>3648</v>
      </c>
      <c r="W26">
        <f t="shared" si="6"/>
        <v>5090.24</v>
      </c>
      <c r="X26">
        <f t="shared" si="7"/>
        <v>4728</v>
      </c>
      <c r="Y26">
        <f t="shared" si="12"/>
        <v>11352</v>
      </c>
      <c r="Z26">
        <f t="shared" si="9"/>
        <v>70181.759999999995</v>
      </c>
      <c r="AA26" t="s">
        <v>942</v>
      </c>
      <c r="AB26">
        <v>2026</v>
      </c>
    </row>
    <row r="27" spans="1:28" x14ac:dyDescent="0.25">
      <c r="A27">
        <f t="shared" si="10"/>
        <v>26</v>
      </c>
      <c r="B27" t="s">
        <v>149</v>
      </c>
      <c r="C27" t="s">
        <v>102</v>
      </c>
      <c r="D27" t="s">
        <v>10</v>
      </c>
      <c r="E27" t="s">
        <v>928</v>
      </c>
      <c r="F27" t="s">
        <v>84</v>
      </c>
      <c r="G27">
        <v>95000</v>
      </c>
      <c r="H27" t="e">
        <f t="shared" si="0"/>
        <v>#VALUE!</v>
      </c>
      <c r="I27">
        <f t="shared" si="1"/>
        <v>2726.5</v>
      </c>
      <c r="J27">
        <f t="shared" si="2"/>
        <v>6744.9999999999991</v>
      </c>
      <c r="K27">
        <f t="shared" si="3"/>
        <v>953.69</v>
      </c>
      <c r="L27">
        <f t="shared" si="11"/>
        <v>2888</v>
      </c>
      <c r="M27">
        <f t="shared" si="4"/>
        <v>6735.5</v>
      </c>
      <c r="N27" t="e">
        <f>+N1*1</f>
        <v>#VALUE!</v>
      </c>
      <c r="O27" t="e">
        <f t="shared" si="5"/>
        <v>#VALUE!</v>
      </c>
      <c r="P27">
        <v>25</v>
      </c>
      <c r="Q27">
        <v>24969.64</v>
      </c>
      <c r="S27">
        <v>1732.56</v>
      </c>
      <c r="T27">
        <v>200</v>
      </c>
      <c r="U27">
        <v>2888</v>
      </c>
      <c r="W27">
        <f t="shared" si="6"/>
        <v>29815.200000000001</v>
      </c>
      <c r="X27" t="e">
        <f t="shared" si="7"/>
        <v>#VALUE!</v>
      </c>
      <c r="Y27">
        <f t="shared" si="12"/>
        <v>13480.5</v>
      </c>
      <c r="Z27" t="e">
        <f t="shared" si="9"/>
        <v>#VALUE!</v>
      </c>
      <c r="AA27" t="s">
        <v>942</v>
      </c>
      <c r="AB27">
        <v>2026</v>
      </c>
    </row>
    <row r="28" spans="1:28" x14ac:dyDescent="0.25">
      <c r="A28">
        <f t="shared" si="10"/>
        <v>27</v>
      </c>
      <c r="B28" t="s">
        <v>151</v>
      </c>
      <c r="C28" t="s">
        <v>102</v>
      </c>
      <c r="D28" t="s">
        <v>793</v>
      </c>
      <c r="E28" t="s">
        <v>66</v>
      </c>
      <c r="F28" t="s">
        <v>84</v>
      </c>
      <c r="G28">
        <v>95000</v>
      </c>
      <c r="H28">
        <f t="shared" si="0"/>
        <v>89385.5</v>
      </c>
      <c r="I28">
        <f t="shared" si="1"/>
        <v>2726.5</v>
      </c>
      <c r="J28">
        <f t="shared" si="2"/>
        <v>6744.9999999999991</v>
      </c>
      <c r="K28">
        <f t="shared" si="3"/>
        <v>953.69</v>
      </c>
      <c r="L28">
        <f t="shared" si="11"/>
        <v>2888</v>
      </c>
      <c r="M28">
        <f t="shared" si="4"/>
        <v>6735.5</v>
      </c>
      <c r="O28">
        <f t="shared" si="5"/>
        <v>20048.690000000002</v>
      </c>
      <c r="P28">
        <v>25</v>
      </c>
      <c r="Q28">
        <v>4000</v>
      </c>
      <c r="S28">
        <v>1594.56</v>
      </c>
      <c r="T28">
        <v>200</v>
      </c>
      <c r="U28">
        <v>2888</v>
      </c>
      <c r="W28">
        <f t="shared" si="6"/>
        <v>8707.56</v>
      </c>
      <c r="X28">
        <f t="shared" si="7"/>
        <v>5614.5</v>
      </c>
      <c r="Y28">
        <f t="shared" si="12"/>
        <v>13480.5</v>
      </c>
      <c r="Z28">
        <f t="shared" si="9"/>
        <v>80677.94</v>
      </c>
      <c r="AA28" t="s">
        <v>942</v>
      </c>
      <c r="AB28">
        <v>2026</v>
      </c>
    </row>
    <row r="29" spans="1:28" x14ac:dyDescent="0.25">
      <c r="A29">
        <f t="shared" si="10"/>
        <v>28</v>
      </c>
      <c r="B29" t="s">
        <v>153</v>
      </c>
      <c r="C29" t="s">
        <v>102</v>
      </c>
      <c r="D29" t="s">
        <v>17</v>
      </c>
      <c r="E29" t="s">
        <v>930</v>
      </c>
      <c r="F29" t="s">
        <v>84</v>
      </c>
      <c r="G29">
        <v>95000</v>
      </c>
      <c r="H29" t="e">
        <f t="shared" si="0"/>
        <v>#VALUE!</v>
      </c>
      <c r="I29">
        <f t="shared" si="1"/>
        <v>2726.5</v>
      </c>
      <c r="J29">
        <f t="shared" si="2"/>
        <v>6744.9999999999991</v>
      </c>
      <c r="K29">
        <f t="shared" si="3"/>
        <v>953.69</v>
      </c>
      <c r="L29">
        <f t="shared" si="11"/>
        <v>2888</v>
      </c>
      <c r="M29">
        <f t="shared" si="4"/>
        <v>6735.5</v>
      </c>
      <c r="N29" t="e">
        <f>+N1*1</f>
        <v>#VALUE!</v>
      </c>
      <c r="O29" t="e">
        <f t="shared" si="5"/>
        <v>#VALUE!</v>
      </c>
      <c r="P29">
        <v>25</v>
      </c>
      <c r="Q29">
        <v>5000</v>
      </c>
      <c r="S29">
        <v>1824.62</v>
      </c>
      <c r="T29">
        <v>200</v>
      </c>
      <c r="U29">
        <v>2888</v>
      </c>
      <c r="W29">
        <f t="shared" si="6"/>
        <v>9937.619999999999</v>
      </c>
      <c r="X29" t="e">
        <f t="shared" si="7"/>
        <v>#VALUE!</v>
      </c>
      <c r="Y29">
        <f t="shared" si="12"/>
        <v>13480.5</v>
      </c>
      <c r="Z29" t="e">
        <f t="shared" si="9"/>
        <v>#VALUE!</v>
      </c>
      <c r="AA29" t="s">
        <v>942</v>
      </c>
      <c r="AB29">
        <v>2026</v>
      </c>
    </row>
    <row r="30" spans="1:28" x14ac:dyDescent="0.25">
      <c r="A30">
        <f t="shared" si="10"/>
        <v>29</v>
      </c>
      <c r="B30" t="s">
        <v>868</v>
      </c>
      <c r="C30" t="s">
        <v>103</v>
      </c>
      <c r="D30" t="s">
        <v>800</v>
      </c>
      <c r="E30" t="s">
        <v>83</v>
      </c>
      <c r="F30" t="s">
        <v>84</v>
      </c>
      <c r="G30">
        <v>60000</v>
      </c>
      <c r="H30">
        <f t="shared" si="0"/>
        <v>56454</v>
      </c>
      <c r="I30">
        <f t="shared" si="1"/>
        <v>1722</v>
      </c>
      <c r="J30">
        <f t="shared" si="2"/>
        <v>4260</v>
      </c>
      <c r="K30">
        <f t="shared" si="3"/>
        <v>660.00000000000011</v>
      </c>
      <c r="L30">
        <f t="shared" si="11"/>
        <v>1824</v>
      </c>
      <c r="M30">
        <f t="shared" si="4"/>
        <v>4254</v>
      </c>
      <c r="O30">
        <f t="shared" si="5"/>
        <v>12720</v>
      </c>
      <c r="P30">
        <v>25</v>
      </c>
      <c r="S30">
        <v>2059.44</v>
      </c>
      <c r="T30">
        <v>200</v>
      </c>
      <c r="U30">
        <v>3486.68</v>
      </c>
      <c r="W30">
        <f t="shared" si="6"/>
        <v>5771.12</v>
      </c>
      <c r="X30">
        <f t="shared" si="7"/>
        <v>3546</v>
      </c>
      <c r="Y30">
        <f t="shared" si="12"/>
        <v>8514</v>
      </c>
      <c r="Z30">
        <f t="shared" si="9"/>
        <v>50682.880000000005</v>
      </c>
      <c r="AA30" t="s">
        <v>942</v>
      </c>
      <c r="AB30">
        <v>2026</v>
      </c>
    </row>
    <row r="31" spans="1:28" x14ac:dyDescent="0.25">
      <c r="A31">
        <f t="shared" si="10"/>
        <v>30</v>
      </c>
      <c r="B31" t="s">
        <v>124</v>
      </c>
      <c r="C31" t="s">
        <v>103</v>
      </c>
      <c r="D31" t="s">
        <v>10</v>
      </c>
      <c r="E31" t="s">
        <v>706</v>
      </c>
      <c r="F31" t="s">
        <v>84</v>
      </c>
      <c r="G31">
        <v>48000</v>
      </c>
      <c r="H31">
        <f t="shared" si="0"/>
        <v>45163.199999999997</v>
      </c>
      <c r="I31">
        <f t="shared" si="1"/>
        <v>1377.6</v>
      </c>
      <c r="J31">
        <f t="shared" si="2"/>
        <v>3407.9999999999995</v>
      </c>
      <c r="K31">
        <f t="shared" si="3"/>
        <v>528</v>
      </c>
      <c r="L31">
        <f t="shared" si="11"/>
        <v>1459.2</v>
      </c>
      <c r="M31">
        <f t="shared" si="4"/>
        <v>3403.2000000000003</v>
      </c>
      <c r="O31">
        <f t="shared" si="5"/>
        <v>10176</v>
      </c>
      <c r="P31">
        <v>25</v>
      </c>
      <c r="S31">
        <v>1259.17</v>
      </c>
      <c r="T31">
        <v>200</v>
      </c>
      <c r="U31">
        <v>1865.5</v>
      </c>
      <c r="W31">
        <f t="shared" si="6"/>
        <v>3349.67</v>
      </c>
      <c r="X31">
        <f t="shared" si="7"/>
        <v>2836.8</v>
      </c>
      <c r="Y31">
        <f t="shared" si="12"/>
        <v>6811.2</v>
      </c>
      <c r="Z31">
        <f t="shared" si="9"/>
        <v>41813.53</v>
      </c>
      <c r="AA31" t="s">
        <v>942</v>
      </c>
      <c r="AB31">
        <v>2026</v>
      </c>
    </row>
    <row r="32" spans="1:28" x14ac:dyDescent="0.25">
      <c r="A32">
        <f t="shared" si="10"/>
        <v>31</v>
      </c>
      <c r="B32" t="s">
        <v>157</v>
      </c>
      <c r="C32" t="s">
        <v>102</v>
      </c>
      <c r="D32" t="s">
        <v>10</v>
      </c>
      <c r="E32" t="s">
        <v>46</v>
      </c>
      <c r="F32" t="s">
        <v>84</v>
      </c>
      <c r="G32">
        <v>60000</v>
      </c>
      <c r="H32">
        <f t="shared" si="0"/>
        <v>56454</v>
      </c>
      <c r="I32">
        <f t="shared" si="1"/>
        <v>1722</v>
      </c>
      <c r="J32">
        <f t="shared" si="2"/>
        <v>4260</v>
      </c>
      <c r="K32">
        <f t="shared" si="3"/>
        <v>660.00000000000011</v>
      </c>
      <c r="L32">
        <f t="shared" si="11"/>
        <v>1824</v>
      </c>
      <c r="M32">
        <f t="shared" si="4"/>
        <v>4254</v>
      </c>
      <c r="O32">
        <f t="shared" si="5"/>
        <v>12720</v>
      </c>
      <c r="P32">
        <v>25</v>
      </c>
      <c r="Q32">
        <v>1875.2</v>
      </c>
      <c r="S32">
        <v>1210.3800000000001</v>
      </c>
      <c r="T32">
        <v>200</v>
      </c>
      <c r="U32">
        <v>3486.68</v>
      </c>
      <c r="W32">
        <f t="shared" si="6"/>
        <v>6797.26</v>
      </c>
      <c r="X32">
        <f t="shared" si="7"/>
        <v>3546</v>
      </c>
      <c r="Y32">
        <f t="shared" si="12"/>
        <v>8514</v>
      </c>
      <c r="Z32">
        <f t="shared" si="9"/>
        <v>49656.74</v>
      </c>
      <c r="AA32" t="s">
        <v>942</v>
      </c>
      <c r="AB32">
        <v>2026</v>
      </c>
    </row>
    <row r="33" spans="1:28" x14ac:dyDescent="0.25">
      <c r="A33">
        <f t="shared" si="10"/>
        <v>32</v>
      </c>
      <c r="B33" t="s">
        <v>159</v>
      </c>
      <c r="C33" t="s">
        <v>103</v>
      </c>
      <c r="D33" t="s">
        <v>21</v>
      </c>
      <c r="E33" t="s">
        <v>932</v>
      </c>
      <c r="F33" t="s">
        <v>84</v>
      </c>
      <c r="G33">
        <v>60000</v>
      </c>
      <c r="H33" t="e">
        <f t="shared" si="0"/>
        <v>#VALUE!</v>
      </c>
      <c r="I33">
        <f t="shared" si="1"/>
        <v>1722</v>
      </c>
      <c r="J33">
        <f t="shared" si="2"/>
        <v>4260</v>
      </c>
      <c r="K33">
        <f t="shared" si="3"/>
        <v>660.00000000000011</v>
      </c>
      <c r="L33">
        <f t="shared" si="11"/>
        <v>1824</v>
      </c>
      <c r="M33">
        <f t="shared" si="4"/>
        <v>4254</v>
      </c>
      <c r="N33" t="e">
        <f>+N1*1</f>
        <v>#VALUE!</v>
      </c>
      <c r="O33" t="e">
        <f t="shared" si="5"/>
        <v>#VALUE!</v>
      </c>
      <c r="P33">
        <v>25</v>
      </c>
      <c r="Q33">
        <v>3552.23</v>
      </c>
      <c r="S33">
        <v>743.93</v>
      </c>
      <c r="T33">
        <v>200</v>
      </c>
      <c r="U33">
        <v>3486.68</v>
      </c>
      <c r="W33">
        <f t="shared" si="6"/>
        <v>8007.84</v>
      </c>
      <c r="X33" t="e">
        <f t="shared" si="7"/>
        <v>#VALUE!</v>
      </c>
      <c r="Y33">
        <f t="shared" si="12"/>
        <v>8514</v>
      </c>
      <c r="Z33" t="e">
        <f t="shared" si="9"/>
        <v>#VALUE!</v>
      </c>
      <c r="AA33" t="s">
        <v>942</v>
      </c>
      <c r="AB33">
        <v>2026</v>
      </c>
    </row>
    <row r="34" spans="1:28" x14ac:dyDescent="0.25">
      <c r="A34">
        <f t="shared" si="10"/>
        <v>33</v>
      </c>
      <c r="B34" t="s">
        <v>150</v>
      </c>
      <c r="C34" t="s">
        <v>102</v>
      </c>
      <c r="D34" t="s">
        <v>16</v>
      </c>
      <c r="E34" t="s">
        <v>95</v>
      </c>
      <c r="F34" t="s">
        <v>84</v>
      </c>
      <c r="G34">
        <v>60000</v>
      </c>
      <c r="H34">
        <f t="shared" si="0"/>
        <v>56454</v>
      </c>
      <c r="I34">
        <f t="shared" si="1"/>
        <v>1722</v>
      </c>
      <c r="J34">
        <f t="shared" si="2"/>
        <v>4260</v>
      </c>
      <c r="K34">
        <f t="shared" si="3"/>
        <v>660.00000000000011</v>
      </c>
      <c r="L34">
        <f t="shared" si="11"/>
        <v>1824</v>
      </c>
      <c r="M34">
        <f t="shared" si="4"/>
        <v>4254</v>
      </c>
      <c r="O34">
        <f t="shared" si="5"/>
        <v>12720</v>
      </c>
      <c r="P34">
        <v>25</v>
      </c>
      <c r="Q34">
        <v>500</v>
      </c>
      <c r="S34">
        <v>1160.1099999999999</v>
      </c>
      <c r="T34">
        <v>200</v>
      </c>
      <c r="U34">
        <v>3486.68</v>
      </c>
      <c r="W34">
        <f t="shared" si="6"/>
        <v>5371.79</v>
      </c>
      <c r="X34">
        <f t="shared" si="7"/>
        <v>3546</v>
      </c>
      <c r="Y34">
        <f t="shared" si="12"/>
        <v>8514</v>
      </c>
      <c r="Z34">
        <f t="shared" si="9"/>
        <v>51082.21</v>
      </c>
      <c r="AA34" t="s">
        <v>942</v>
      </c>
      <c r="AB34">
        <v>2026</v>
      </c>
    </row>
    <row r="35" spans="1:28" x14ac:dyDescent="0.25">
      <c r="A35">
        <f t="shared" si="10"/>
        <v>34</v>
      </c>
      <c r="B35" t="s">
        <v>160</v>
      </c>
      <c r="C35" t="s">
        <v>102</v>
      </c>
      <c r="D35" t="s">
        <v>4</v>
      </c>
      <c r="E35" t="s">
        <v>93</v>
      </c>
      <c r="F35" t="s">
        <v>84</v>
      </c>
      <c r="G35">
        <v>60000</v>
      </c>
      <c r="H35">
        <f t="shared" si="0"/>
        <v>56454</v>
      </c>
      <c r="I35">
        <f t="shared" si="1"/>
        <v>1722</v>
      </c>
      <c r="J35">
        <f t="shared" si="2"/>
        <v>4260</v>
      </c>
      <c r="K35">
        <f t="shared" si="3"/>
        <v>660.00000000000011</v>
      </c>
      <c r="L35">
        <f t="shared" si="11"/>
        <v>1824</v>
      </c>
      <c r="M35">
        <f t="shared" si="4"/>
        <v>4254</v>
      </c>
      <c r="O35">
        <f t="shared" si="5"/>
        <v>12720</v>
      </c>
      <c r="P35">
        <v>25</v>
      </c>
      <c r="Q35">
        <v>3168.68</v>
      </c>
      <c r="S35">
        <v>1714.45</v>
      </c>
      <c r="T35">
        <v>200</v>
      </c>
      <c r="U35">
        <v>3486.68</v>
      </c>
      <c r="W35">
        <f t="shared" si="6"/>
        <v>8594.81</v>
      </c>
      <c r="X35">
        <f t="shared" si="7"/>
        <v>3546</v>
      </c>
      <c r="Y35">
        <f t="shared" si="12"/>
        <v>8514</v>
      </c>
      <c r="Z35">
        <f t="shared" si="9"/>
        <v>47859.19</v>
      </c>
      <c r="AA35" t="s">
        <v>942</v>
      </c>
      <c r="AB35">
        <v>2026</v>
      </c>
    </row>
    <row r="36" spans="1:28" x14ac:dyDescent="0.25">
      <c r="A36">
        <f t="shared" si="10"/>
        <v>35</v>
      </c>
      <c r="B36" t="s">
        <v>806</v>
      </c>
      <c r="C36" t="s">
        <v>102</v>
      </c>
      <c r="D36" t="s">
        <v>12</v>
      </c>
      <c r="E36" t="s">
        <v>32</v>
      </c>
      <c r="F36" t="s">
        <v>99</v>
      </c>
      <c r="G36">
        <v>80000</v>
      </c>
      <c r="H36">
        <f t="shared" si="0"/>
        <v>75272</v>
      </c>
      <c r="I36">
        <f t="shared" si="1"/>
        <v>2296</v>
      </c>
      <c r="J36">
        <f t="shared" si="2"/>
        <v>5679.9999999999991</v>
      </c>
      <c r="K36">
        <f t="shared" si="3"/>
        <v>953.69</v>
      </c>
      <c r="L36">
        <f t="shared" si="11"/>
        <v>2432</v>
      </c>
      <c r="M36">
        <f t="shared" si="4"/>
        <v>5672</v>
      </c>
      <c r="O36">
        <f t="shared" si="5"/>
        <v>17033.689999999999</v>
      </c>
      <c r="P36">
        <v>25</v>
      </c>
      <c r="Q36">
        <v>9860.77</v>
      </c>
      <c r="S36">
        <v>1125.44</v>
      </c>
      <c r="T36">
        <v>200</v>
      </c>
      <c r="U36">
        <v>3648</v>
      </c>
      <c r="W36">
        <f t="shared" si="6"/>
        <v>14859.210000000001</v>
      </c>
      <c r="X36">
        <f t="shared" si="7"/>
        <v>4728</v>
      </c>
      <c r="Y36">
        <f t="shared" si="12"/>
        <v>11352</v>
      </c>
      <c r="Z36">
        <f t="shared" si="9"/>
        <v>60412.79</v>
      </c>
      <c r="AA36" t="s">
        <v>942</v>
      </c>
      <c r="AB36">
        <v>2026</v>
      </c>
    </row>
    <row r="37" spans="1:28" x14ac:dyDescent="0.25">
      <c r="A37">
        <f t="shared" si="10"/>
        <v>36</v>
      </c>
      <c r="B37" t="s">
        <v>162</v>
      </c>
      <c r="C37" t="s">
        <v>102</v>
      </c>
      <c r="D37" t="s">
        <v>15</v>
      </c>
      <c r="E37" t="s">
        <v>92</v>
      </c>
      <c r="F37" t="s">
        <v>99</v>
      </c>
      <c r="G37">
        <v>100000</v>
      </c>
      <c r="H37" t="e">
        <f t="shared" si="0"/>
        <v>#VALUE!</v>
      </c>
      <c r="I37">
        <f t="shared" si="1"/>
        <v>2870</v>
      </c>
      <c r="J37">
        <f t="shared" si="2"/>
        <v>7099.9999999999991</v>
      </c>
      <c r="K37">
        <f t="shared" si="3"/>
        <v>953.69</v>
      </c>
      <c r="L37">
        <f t="shared" si="11"/>
        <v>3040</v>
      </c>
      <c r="M37">
        <f t="shared" si="4"/>
        <v>7090.0000000000009</v>
      </c>
      <c r="N37" t="e">
        <f>+N1*3</f>
        <v>#VALUE!</v>
      </c>
      <c r="O37" t="e">
        <f t="shared" si="5"/>
        <v>#VALUE!</v>
      </c>
      <c r="P37">
        <v>25</v>
      </c>
      <c r="S37">
        <v>797.28</v>
      </c>
      <c r="T37">
        <v>200</v>
      </c>
      <c r="U37">
        <v>3040</v>
      </c>
      <c r="W37">
        <f t="shared" si="6"/>
        <v>4062.2799999999997</v>
      </c>
      <c r="X37" t="e">
        <f t="shared" si="7"/>
        <v>#VALUE!</v>
      </c>
      <c r="Y37">
        <f t="shared" si="12"/>
        <v>14190</v>
      </c>
      <c r="Z37" t="e">
        <f t="shared" si="9"/>
        <v>#VALUE!</v>
      </c>
      <c r="AA37" t="s">
        <v>942</v>
      </c>
      <c r="AB37">
        <v>2026</v>
      </c>
    </row>
    <row r="38" spans="1:28" x14ac:dyDescent="0.25">
      <c r="A38">
        <f t="shared" si="10"/>
        <v>37</v>
      </c>
      <c r="B38" t="s">
        <v>874</v>
      </c>
      <c r="C38" t="s">
        <v>103</v>
      </c>
      <c r="D38" t="s">
        <v>10</v>
      </c>
      <c r="E38" t="s">
        <v>32</v>
      </c>
      <c r="F38" t="s">
        <v>84</v>
      </c>
      <c r="G38">
        <v>46000</v>
      </c>
      <c r="H38">
        <f t="shared" si="0"/>
        <v>43281.4</v>
      </c>
      <c r="I38">
        <f t="shared" si="1"/>
        <v>1320.2</v>
      </c>
      <c r="J38">
        <f t="shared" si="2"/>
        <v>3265.9999999999995</v>
      </c>
      <c r="K38">
        <f t="shared" si="3"/>
        <v>506.00000000000006</v>
      </c>
      <c r="L38">
        <f t="shared" si="11"/>
        <v>1398.4</v>
      </c>
      <c r="M38">
        <f t="shared" si="4"/>
        <v>3261.4</v>
      </c>
      <c r="O38">
        <f t="shared" si="5"/>
        <v>9752</v>
      </c>
      <c r="P38">
        <v>25</v>
      </c>
      <c r="S38">
        <v>374.83</v>
      </c>
      <c r="T38">
        <v>200</v>
      </c>
      <c r="U38">
        <f>IF((H38*12)&gt;867123.01,(79776+(((H38*12)-867123.01)*0.25))/12,IF((H38*12)&gt;624329.01,(31216+(((H38*12)-624329.01)*0.2))/12,IF((H38*12)&gt;416220.01,(((H38*12)-416220.01)*0.15)/12,0)))</f>
        <v>1289.4598750000005</v>
      </c>
      <c r="W38">
        <f t="shared" si="6"/>
        <v>1889.2898750000004</v>
      </c>
      <c r="X38">
        <f t="shared" si="7"/>
        <v>2718.6000000000004</v>
      </c>
      <c r="Y38">
        <f t="shared" si="12"/>
        <v>6527.4</v>
      </c>
      <c r="Z38">
        <f t="shared" si="9"/>
        <v>41392.110124999999</v>
      </c>
      <c r="AA38" t="s">
        <v>942</v>
      </c>
      <c r="AB38">
        <v>2026</v>
      </c>
    </row>
    <row r="39" spans="1:28" x14ac:dyDescent="0.25">
      <c r="A39">
        <f t="shared" si="10"/>
        <v>38</v>
      </c>
      <c r="B39" t="s">
        <v>167</v>
      </c>
      <c r="C39" t="s">
        <v>102</v>
      </c>
      <c r="D39" t="s">
        <v>6</v>
      </c>
      <c r="E39" t="s">
        <v>32</v>
      </c>
      <c r="F39" t="s">
        <v>100</v>
      </c>
      <c r="G39">
        <v>53000</v>
      </c>
      <c r="H39">
        <f t="shared" si="0"/>
        <v>49867.7</v>
      </c>
      <c r="I39">
        <f t="shared" si="1"/>
        <v>1521.1</v>
      </c>
      <c r="J39">
        <f t="shared" si="2"/>
        <v>3762.9999999999995</v>
      </c>
      <c r="K39">
        <f t="shared" si="3"/>
        <v>583.00000000000011</v>
      </c>
      <c r="L39">
        <f t="shared" si="11"/>
        <v>1611.2</v>
      </c>
      <c r="M39">
        <f t="shared" si="4"/>
        <v>3757.7000000000003</v>
      </c>
      <c r="O39">
        <f t="shared" si="5"/>
        <v>11236</v>
      </c>
      <c r="P39">
        <v>25</v>
      </c>
      <c r="Q39">
        <v>5000</v>
      </c>
      <c r="S39">
        <v>114.99</v>
      </c>
      <c r="T39">
        <v>200</v>
      </c>
      <c r="U39">
        <v>2277.41</v>
      </c>
      <c r="W39">
        <f t="shared" si="6"/>
        <v>7617.4</v>
      </c>
      <c r="X39">
        <f t="shared" si="7"/>
        <v>3132.3</v>
      </c>
      <c r="Y39">
        <f t="shared" si="12"/>
        <v>7520.7</v>
      </c>
      <c r="Z39">
        <f t="shared" si="9"/>
        <v>42250.3</v>
      </c>
      <c r="AA39" t="s">
        <v>942</v>
      </c>
      <c r="AB39">
        <v>2026</v>
      </c>
    </row>
    <row r="40" spans="1:28" x14ac:dyDescent="0.25">
      <c r="A40">
        <f t="shared" si="10"/>
        <v>39</v>
      </c>
      <c r="B40" t="s">
        <v>169</v>
      </c>
      <c r="C40" t="s">
        <v>102</v>
      </c>
      <c r="D40" t="s">
        <v>6</v>
      </c>
      <c r="E40" t="s">
        <v>32</v>
      </c>
      <c r="F40" t="s">
        <v>100</v>
      </c>
      <c r="G40">
        <v>36000</v>
      </c>
      <c r="H40">
        <f t="shared" si="0"/>
        <v>33872.400000000001</v>
      </c>
      <c r="I40">
        <f t="shared" si="1"/>
        <v>1033.2</v>
      </c>
      <c r="J40">
        <f t="shared" si="2"/>
        <v>2555.9999999999995</v>
      </c>
      <c r="K40">
        <f t="shared" si="3"/>
        <v>396.00000000000006</v>
      </c>
      <c r="L40">
        <f t="shared" si="11"/>
        <v>1094.4000000000001</v>
      </c>
      <c r="M40">
        <f t="shared" si="4"/>
        <v>2552.4</v>
      </c>
      <c r="O40">
        <f t="shared" si="5"/>
        <v>7632</v>
      </c>
      <c r="P40">
        <v>25</v>
      </c>
      <c r="T40">
        <v>200</v>
      </c>
      <c r="U40">
        <v>0</v>
      </c>
      <c r="W40">
        <f t="shared" si="6"/>
        <v>225</v>
      </c>
      <c r="X40">
        <f t="shared" si="7"/>
        <v>2127.6000000000004</v>
      </c>
      <c r="Y40">
        <f t="shared" si="12"/>
        <v>5108.3999999999996</v>
      </c>
      <c r="Z40">
        <f t="shared" si="9"/>
        <v>33647.4</v>
      </c>
      <c r="AA40" t="s">
        <v>942</v>
      </c>
      <c r="AB40">
        <v>2026</v>
      </c>
    </row>
    <row r="41" spans="1:28" x14ac:dyDescent="0.25">
      <c r="A41">
        <f t="shared" si="10"/>
        <v>40</v>
      </c>
      <c r="B41" t="s">
        <v>170</v>
      </c>
      <c r="C41" t="s">
        <v>102</v>
      </c>
      <c r="D41" t="s">
        <v>17</v>
      </c>
      <c r="E41" t="s">
        <v>32</v>
      </c>
      <c r="F41" t="s">
        <v>100</v>
      </c>
      <c r="G41">
        <v>46000</v>
      </c>
      <c r="H41" t="e">
        <f t="shared" si="0"/>
        <v>#VALUE!</v>
      </c>
      <c r="I41">
        <f t="shared" si="1"/>
        <v>1320.2</v>
      </c>
      <c r="J41">
        <f t="shared" si="2"/>
        <v>3265.9999999999995</v>
      </c>
      <c r="K41">
        <f t="shared" si="3"/>
        <v>506.00000000000006</v>
      </c>
      <c r="L41">
        <f t="shared" si="11"/>
        <v>1398.4</v>
      </c>
      <c r="M41">
        <f t="shared" si="4"/>
        <v>3261.4</v>
      </c>
      <c r="N41" t="e">
        <f>+N1*3</f>
        <v>#VALUE!</v>
      </c>
      <c r="O41" t="e">
        <f t="shared" si="5"/>
        <v>#VALUE!</v>
      </c>
      <c r="P41">
        <v>25</v>
      </c>
      <c r="Q41">
        <v>2860.81</v>
      </c>
      <c r="S41">
        <v>797.28</v>
      </c>
      <c r="T41">
        <v>200</v>
      </c>
      <c r="U41">
        <v>1289.46</v>
      </c>
      <c r="W41">
        <f t="shared" si="6"/>
        <v>5172.55</v>
      </c>
      <c r="X41" t="e">
        <f t="shared" si="7"/>
        <v>#VALUE!</v>
      </c>
      <c r="Y41">
        <f t="shared" si="12"/>
        <v>6527.4</v>
      </c>
      <c r="Z41" t="e">
        <f t="shared" si="9"/>
        <v>#VALUE!</v>
      </c>
      <c r="AA41" t="s">
        <v>942</v>
      </c>
      <c r="AB41">
        <v>2026</v>
      </c>
    </row>
    <row r="42" spans="1:28" x14ac:dyDescent="0.25">
      <c r="A42">
        <f t="shared" si="10"/>
        <v>41</v>
      </c>
      <c r="B42" t="s">
        <v>172</v>
      </c>
      <c r="C42" t="s">
        <v>102</v>
      </c>
      <c r="D42" t="s">
        <v>6</v>
      </c>
      <c r="E42" t="s">
        <v>32</v>
      </c>
      <c r="F42" t="s">
        <v>100</v>
      </c>
      <c r="G42">
        <v>46000</v>
      </c>
      <c r="H42">
        <f t="shared" si="0"/>
        <v>43281.4</v>
      </c>
      <c r="I42">
        <f t="shared" si="1"/>
        <v>1320.2</v>
      </c>
      <c r="J42">
        <f t="shared" si="2"/>
        <v>3265.9999999999995</v>
      </c>
      <c r="K42">
        <f t="shared" si="3"/>
        <v>506.00000000000006</v>
      </c>
      <c r="L42">
        <f t="shared" si="11"/>
        <v>1398.4</v>
      </c>
      <c r="M42">
        <f t="shared" si="4"/>
        <v>3261.4</v>
      </c>
      <c r="O42">
        <f t="shared" si="5"/>
        <v>9752</v>
      </c>
      <c r="P42">
        <v>25</v>
      </c>
      <c r="S42">
        <v>428.64</v>
      </c>
      <c r="T42">
        <v>200</v>
      </c>
      <c r="U42">
        <v>1289.46</v>
      </c>
      <c r="W42">
        <f t="shared" si="6"/>
        <v>1943.1</v>
      </c>
      <c r="X42">
        <f t="shared" si="7"/>
        <v>2718.6000000000004</v>
      </c>
      <c r="Y42">
        <f t="shared" si="12"/>
        <v>6527.4</v>
      </c>
      <c r="Z42">
        <f t="shared" si="9"/>
        <v>41338.300000000003</v>
      </c>
      <c r="AA42" t="s">
        <v>942</v>
      </c>
      <c r="AB42">
        <v>2026</v>
      </c>
    </row>
    <row r="43" spans="1:28" x14ac:dyDescent="0.25">
      <c r="A43">
        <f t="shared" si="10"/>
        <v>42</v>
      </c>
      <c r="B43" t="s">
        <v>938</v>
      </c>
      <c r="C43" t="s">
        <v>102</v>
      </c>
      <c r="D43" t="s">
        <v>6</v>
      </c>
      <c r="E43" t="s">
        <v>32</v>
      </c>
      <c r="F43" t="s">
        <v>100</v>
      </c>
      <c r="G43">
        <v>36000</v>
      </c>
      <c r="H43">
        <f t="shared" si="0"/>
        <v>33872.400000000001</v>
      </c>
      <c r="I43">
        <f t="shared" si="1"/>
        <v>1033.2</v>
      </c>
      <c r="J43">
        <f t="shared" si="2"/>
        <v>2555.9999999999995</v>
      </c>
      <c r="K43">
        <f t="shared" si="3"/>
        <v>396.00000000000006</v>
      </c>
      <c r="L43">
        <f t="shared" si="11"/>
        <v>1094.4000000000001</v>
      </c>
      <c r="M43">
        <f t="shared" si="4"/>
        <v>2552.4</v>
      </c>
      <c r="O43">
        <f t="shared" si="5"/>
        <v>7632</v>
      </c>
      <c r="P43">
        <v>25</v>
      </c>
      <c r="S43">
        <v>797.28</v>
      </c>
      <c r="T43">
        <v>200</v>
      </c>
      <c r="U43">
        <v>0</v>
      </c>
      <c r="W43">
        <f t="shared" si="6"/>
        <v>1022.28</v>
      </c>
      <c r="X43">
        <f t="shared" si="7"/>
        <v>2127.6000000000004</v>
      </c>
      <c r="Y43">
        <f t="shared" si="12"/>
        <v>5108.3999999999996</v>
      </c>
      <c r="Z43">
        <f t="shared" si="9"/>
        <v>32850.120000000003</v>
      </c>
      <c r="AA43" t="s">
        <v>942</v>
      </c>
      <c r="AB43">
        <v>2026</v>
      </c>
    </row>
    <row r="44" spans="1:28" x14ac:dyDescent="0.25">
      <c r="A44">
        <f t="shared" si="10"/>
        <v>43</v>
      </c>
      <c r="B44" t="s">
        <v>173</v>
      </c>
      <c r="C44" t="s">
        <v>102</v>
      </c>
      <c r="D44" t="s">
        <v>6</v>
      </c>
      <c r="E44" t="s">
        <v>32</v>
      </c>
      <c r="F44" t="s">
        <v>100</v>
      </c>
      <c r="G44">
        <v>46000</v>
      </c>
      <c r="H44" t="e">
        <f t="shared" si="0"/>
        <v>#VALUE!</v>
      </c>
      <c r="I44">
        <f t="shared" si="1"/>
        <v>1320.2</v>
      </c>
      <c r="J44">
        <f t="shared" si="2"/>
        <v>3265.9999999999995</v>
      </c>
      <c r="K44">
        <f t="shared" si="3"/>
        <v>506.00000000000006</v>
      </c>
      <c r="L44">
        <f t="shared" si="11"/>
        <v>1398.4</v>
      </c>
      <c r="M44">
        <f t="shared" si="4"/>
        <v>3261.4</v>
      </c>
      <c r="N44" t="str">
        <f>+N1</f>
        <v>Registro
Dependientes 1350.12
Adicionales (4*)</v>
      </c>
      <c r="O44" t="e">
        <f t="shared" si="5"/>
        <v>#VALUE!</v>
      </c>
      <c r="P44">
        <v>25</v>
      </c>
      <c r="T44">
        <v>200</v>
      </c>
      <c r="U44">
        <v>1289.46</v>
      </c>
      <c r="W44">
        <f t="shared" si="6"/>
        <v>1514.46</v>
      </c>
      <c r="X44" t="e">
        <f t="shared" si="7"/>
        <v>#VALUE!</v>
      </c>
      <c r="Y44">
        <f t="shared" si="12"/>
        <v>6527.4</v>
      </c>
      <c r="Z44" t="e">
        <f t="shared" si="9"/>
        <v>#VALUE!</v>
      </c>
      <c r="AA44" t="s">
        <v>942</v>
      </c>
      <c r="AB44">
        <v>2026</v>
      </c>
    </row>
    <row r="45" spans="1:28" x14ac:dyDescent="0.25">
      <c r="A45">
        <f t="shared" si="10"/>
        <v>44</v>
      </c>
      <c r="B45" t="s">
        <v>177</v>
      </c>
      <c r="C45" t="s">
        <v>102</v>
      </c>
      <c r="D45" t="s">
        <v>22</v>
      </c>
      <c r="E45" t="s">
        <v>32</v>
      </c>
      <c r="F45" t="s">
        <v>100</v>
      </c>
      <c r="G45">
        <v>46000</v>
      </c>
      <c r="H45">
        <f t="shared" si="0"/>
        <v>43281.4</v>
      </c>
      <c r="I45">
        <f t="shared" si="1"/>
        <v>1320.2</v>
      </c>
      <c r="J45">
        <f t="shared" si="2"/>
        <v>3265.9999999999995</v>
      </c>
      <c r="K45">
        <f t="shared" si="3"/>
        <v>506.00000000000006</v>
      </c>
      <c r="L45">
        <f t="shared" si="11"/>
        <v>1398.4</v>
      </c>
      <c r="M45">
        <f t="shared" si="4"/>
        <v>3261.4</v>
      </c>
      <c r="O45">
        <f t="shared" si="5"/>
        <v>9752</v>
      </c>
      <c r="P45">
        <v>25</v>
      </c>
      <c r="Q45">
        <v>3000</v>
      </c>
      <c r="S45">
        <v>857.32</v>
      </c>
      <c r="T45">
        <v>200</v>
      </c>
      <c r="U45">
        <v>1289.46</v>
      </c>
      <c r="W45">
        <f t="shared" si="6"/>
        <v>5371.7800000000007</v>
      </c>
      <c r="X45">
        <f t="shared" si="7"/>
        <v>2718.6000000000004</v>
      </c>
      <c r="Y45">
        <f t="shared" si="12"/>
        <v>6527.4</v>
      </c>
      <c r="Z45">
        <f t="shared" si="9"/>
        <v>37909.619999999995</v>
      </c>
      <c r="AA45" t="s">
        <v>942</v>
      </c>
      <c r="AB45">
        <v>2026</v>
      </c>
    </row>
    <row r="46" spans="1:28" x14ac:dyDescent="0.25">
      <c r="A46">
        <f t="shared" si="10"/>
        <v>45</v>
      </c>
      <c r="B46" t="s">
        <v>939</v>
      </c>
      <c r="C46" t="s">
        <v>103</v>
      </c>
      <c r="D46" t="s">
        <v>6</v>
      </c>
      <c r="E46" t="s">
        <v>32</v>
      </c>
      <c r="F46" t="s">
        <v>100</v>
      </c>
      <c r="G46">
        <v>36000</v>
      </c>
      <c r="H46">
        <f t="shared" si="0"/>
        <v>33872.400000000001</v>
      </c>
      <c r="I46">
        <f t="shared" si="1"/>
        <v>1033.2</v>
      </c>
      <c r="J46">
        <f t="shared" si="2"/>
        <v>2555.9999999999995</v>
      </c>
      <c r="K46">
        <f t="shared" si="3"/>
        <v>396.00000000000006</v>
      </c>
      <c r="L46">
        <f t="shared" si="11"/>
        <v>1094.4000000000001</v>
      </c>
      <c r="M46">
        <f t="shared" si="4"/>
        <v>2552.4</v>
      </c>
      <c r="O46">
        <f t="shared" si="5"/>
        <v>7632</v>
      </c>
      <c r="P46">
        <v>25</v>
      </c>
      <c r="Q46">
        <v>2000</v>
      </c>
      <c r="S46">
        <v>398.64</v>
      </c>
      <c r="T46">
        <v>200</v>
      </c>
      <c r="U46">
        <v>0</v>
      </c>
      <c r="W46">
        <f t="shared" si="6"/>
        <v>2623.64</v>
      </c>
      <c r="X46">
        <f t="shared" si="7"/>
        <v>2127.6000000000004</v>
      </c>
      <c r="Y46">
        <f t="shared" si="12"/>
        <v>5108.3999999999996</v>
      </c>
      <c r="Z46">
        <f t="shared" si="9"/>
        <v>31248.760000000002</v>
      </c>
      <c r="AA46" t="s">
        <v>942</v>
      </c>
      <c r="AB46">
        <v>2026</v>
      </c>
    </row>
    <row r="47" spans="1:28" x14ac:dyDescent="0.25">
      <c r="A47">
        <f t="shared" si="10"/>
        <v>46</v>
      </c>
      <c r="B47" t="s">
        <v>817</v>
      </c>
      <c r="C47" t="s">
        <v>102</v>
      </c>
      <c r="D47" t="s">
        <v>16</v>
      </c>
      <c r="E47" t="s">
        <v>953</v>
      </c>
      <c r="F47" t="s">
        <v>100</v>
      </c>
      <c r="G47">
        <v>46000</v>
      </c>
      <c r="H47">
        <f t="shared" si="0"/>
        <v>43281.4</v>
      </c>
      <c r="I47">
        <f t="shared" si="1"/>
        <v>1320.2</v>
      </c>
      <c r="J47">
        <f t="shared" si="2"/>
        <v>3265.9999999999995</v>
      </c>
      <c r="K47">
        <f t="shared" si="3"/>
        <v>506.00000000000006</v>
      </c>
      <c r="L47">
        <f t="shared" si="11"/>
        <v>1398.4</v>
      </c>
      <c r="M47">
        <f t="shared" si="4"/>
        <v>3261.4</v>
      </c>
      <c r="O47">
        <f t="shared" si="5"/>
        <v>9752</v>
      </c>
      <c r="P47">
        <v>25</v>
      </c>
      <c r="Q47">
        <v>500</v>
      </c>
      <c r="S47">
        <v>847.66</v>
      </c>
      <c r="T47">
        <v>200</v>
      </c>
      <c r="U47">
        <v>1289.46</v>
      </c>
      <c r="W47">
        <f t="shared" si="6"/>
        <v>2862.12</v>
      </c>
      <c r="X47">
        <f t="shared" si="7"/>
        <v>2718.6000000000004</v>
      </c>
      <c r="Y47">
        <f t="shared" si="12"/>
        <v>6527.4</v>
      </c>
      <c r="Z47">
        <f t="shared" si="9"/>
        <v>40419.279999999999</v>
      </c>
      <c r="AA47" t="s">
        <v>942</v>
      </c>
      <c r="AB47">
        <v>2026</v>
      </c>
    </row>
    <row r="48" spans="1:28" x14ac:dyDescent="0.25">
      <c r="A48">
        <f t="shared" si="10"/>
        <v>47</v>
      </c>
      <c r="B48" t="s">
        <v>179</v>
      </c>
      <c r="C48" t="s">
        <v>103</v>
      </c>
      <c r="D48" t="s">
        <v>800</v>
      </c>
      <c r="E48" t="s">
        <v>32</v>
      </c>
      <c r="F48" t="s">
        <v>100</v>
      </c>
      <c r="G48">
        <v>46000</v>
      </c>
      <c r="H48">
        <f t="shared" si="0"/>
        <v>43281.4</v>
      </c>
      <c r="I48">
        <f t="shared" si="1"/>
        <v>1320.2</v>
      </c>
      <c r="J48">
        <f t="shared" si="2"/>
        <v>3265.9999999999995</v>
      </c>
      <c r="K48">
        <f t="shared" si="3"/>
        <v>506.00000000000006</v>
      </c>
      <c r="L48">
        <f t="shared" si="11"/>
        <v>1398.4</v>
      </c>
      <c r="M48">
        <f t="shared" si="4"/>
        <v>3261.4</v>
      </c>
      <c r="O48">
        <f t="shared" si="5"/>
        <v>9752</v>
      </c>
      <c r="P48">
        <v>25</v>
      </c>
      <c r="Q48">
        <v>1000</v>
      </c>
      <c r="S48">
        <v>1178.58</v>
      </c>
      <c r="T48">
        <v>200</v>
      </c>
      <c r="U48">
        <v>1289.46</v>
      </c>
      <c r="W48">
        <f t="shared" si="6"/>
        <v>3693.04</v>
      </c>
      <c r="X48">
        <f t="shared" si="7"/>
        <v>2718.6000000000004</v>
      </c>
      <c r="Y48">
        <f t="shared" si="12"/>
        <v>6527.4</v>
      </c>
      <c r="Z48">
        <f t="shared" si="9"/>
        <v>39588.36</v>
      </c>
      <c r="AA48" t="s">
        <v>942</v>
      </c>
      <c r="AB48">
        <v>2026</v>
      </c>
    </row>
    <row r="49" spans="1:28" x14ac:dyDescent="0.25">
      <c r="A49">
        <f t="shared" si="10"/>
        <v>48</v>
      </c>
      <c r="B49" t="s">
        <v>180</v>
      </c>
      <c r="C49" t="s">
        <v>103</v>
      </c>
      <c r="D49" t="s">
        <v>22</v>
      </c>
      <c r="E49" t="s">
        <v>32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3"/>
        <v>396.00000000000006</v>
      </c>
      <c r="L49">
        <f t="shared" si="11"/>
        <v>1094.4000000000001</v>
      </c>
      <c r="M49">
        <f t="shared" si="4"/>
        <v>2552.4</v>
      </c>
      <c r="O49">
        <f t="shared" si="5"/>
        <v>7632</v>
      </c>
      <c r="P49">
        <v>25</v>
      </c>
      <c r="S49">
        <v>1816.99</v>
      </c>
      <c r="T49">
        <v>200</v>
      </c>
      <c r="U49">
        <v>0</v>
      </c>
      <c r="W49">
        <f t="shared" si="6"/>
        <v>2041.99</v>
      </c>
      <c r="X49">
        <f t="shared" si="7"/>
        <v>2127.6000000000004</v>
      </c>
      <c r="Y49">
        <f t="shared" si="12"/>
        <v>5108.3999999999996</v>
      </c>
      <c r="Z49">
        <f t="shared" si="9"/>
        <v>31830.41</v>
      </c>
      <c r="AA49" t="s">
        <v>942</v>
      </c>
      <c r="AB49">
        <v>2026</v>
      </c>
    </row>
    <row r="50" spans="1:28" x14ac:dyDescent="0.25">
      <c r="A50">
        <f t="shared" si="10"/>
        <v>49</v>
      </c>
      <c r="B50" t="s">
        <v>183</v>
      </c>
      <c r="C50" t="s">
        <v>103</v>
      </c>
      <c r="D50" t="s">
        <v>22</v>
      </c>
      <c r="E50" t="s">
        <v>52</v>
      </c>
      <c r="F50" t="s">
        <v>100</v>
      </c>
      <c r="G50">
        <v>36000</v>
      </c>
      <c r="H50">
        <f t="shared" si="0"/>
        <v>33872.400000000001</v>
      </c>
      <c r="I50">
        <f t="shared" si="1"/>
        <v>1033.2</v>
      </c>
      <c r="J50">
        <f t="shared" si="2"/>
        <v>2555.9999999999995</v>
      </c>
      <c r="K50">
        <f t="shared" si="3"/>
        <v>396.00000000000006</v>
      </c>
      <c r="L50">
        <f t="shared" si="11"/>
        <v>1094.4000000000001</v>
      </c>
      <c r="M50">
        <f t="shared" si="4"/>
        <v>2552.4</v>
      </c>
      <c r="O50">
        <f t="shared" si="5"/>
        <v>7632</v>
      </c>
      <c r="P50">
        <v>25</v>
      </c>
      <c r="Q50">
        <v>1500</v>
      </c>
      <c r="S50">
        <v>797.28</v>
      </c>
      <c r="T50">
        <v>200</v>
      </c>
      <c r="U50">
        <v>0</v>
      </c>
      <c r="W50">
        <f t="shared" si="6"/>
        <v>2522.2799999999997</v>
      </c>
      <c r="X50">
        <f t="shared" si="7"/>
        <v>2127.6000000000004</v>
      </c>
      <c r="Y50">
        <f t="shared" si="12"/>
        <v>5108.3999999999996</v>
      </c>
      <c r="Z50">
        <f t="shared" si="9"/>
        <v>31350.12</v>
      </c>
      <c r="AA50" t="s">
        <v>942</v>
      </c>
      <c r="AB50">
        <v>2026</v>
      </c>
    </row>
    <row r="51" spans="1:28" x14ac:dyDescent="0.25">
      <c r="A51">
        <f t="shared" si="10"/>
        <v>50</v>
      </c>
      <c r="B51" t="s">
        <v>960</v>
      </c>
      <c r="C51" t="s">
        <v>102</v>
      </c>
      <c r="D51" t="s">
        <v>22</v>
      </c>
      <c r="E51" t="s">
        <v>52</v>
      </c>
      <c r="F51" t="s">
        <v>100</v>
      </c>
      <c r="G51">
        <v>36000</v>
      </c>
      <c r="H51">
        <f t="shared" si="0"/>
        <v>33872.400000000001</v>
      </c>
      <c r="I51">
        <f t="shared" si="1"/>
        <v>1033.2</v>
      </c>
      <c r="J51">
        <f t="shared" si="2"/>
        <v>2555.9999999999995</v>
      </c>
      <c r="K51">
        <f t="shared" si="3"/>
        <v>396.00000000000006</v>
      </c>
      <c r="L51">
        <f t="shared" si="11"/>
        <v>1094.4000000000001</v>
      </c>
      <c r="M51">
        <f t="shared" si="4"/>
        <v>2552.4</v>
      </c>
      <c r="O51">
        <f t="shared" si="5"/>
        <v>7632</v>
      </c>
      <c r="P51">
        <v>25</v>
      </c>
      <c r="S51">
        <v>2420.35</v>
      </c>
      <c r="T51">
        <v>200</v>
      </c>
      <c r="U51">
        <v>0</v>
      </c>
      <c r="W51">
        <f t="shared" si="6"/>
        <v>2645.35</v>
      </c>
      <c r="X51">
        <f t="shared" si="7"/>
        <v>2127.6000000000004</v>
      </c>
      <c r="Y51">
        <f t="shared" si="12"/>
        <v>5108.3999999999996</v>
      </c>
      <c r="Z51">
        <f t="shared" si="9"/>
        <v>31227.05</v>
      </c>
      <c r="AA51" t="s">
        <v>942</v>
      </c>
      <c r="AB51">
        <v>2026</v>
      </c>
    </row>
    <row r="52" spans="1:28" x14ac:dyDescent="0.25">
      <c r="A52">
        <f t="shared" si="10"/>
        <v>51</v>
      </c>
      <c r="B52" t="s">
        <v>185</v>
      </c>
      <c r="C52" t="s">
        <v>103</v>
      </c>
      <c r="D52" t="s">
        <v>22</v>
      </c>
      <c r="E52" t="s">
        <v>789</v>
      </c>
      <c r="F52" t="s">
        <v>100</v>
      </c>
      <c r="G52">
        <v>46000</v>
      </c>
      <c r="H52" t="e">
        <f t="shared" si="0"/>
        <v>#VALUE!</v>
      </c>
      <c r="I52">
        <f t="shared" si="1"/>
        <v>1320.2</v>
      </c>
      <c r="J52">
        <f t="shared" si="2"/>
        <v>3265.9999999999995</v>
      </c>
      <c r="K52">
        <f t="shared" si="3"/>
        <v>506.00000000000006</v>
      </c>
      <c r="L52">
        <f t="shared" si="11"/>
        <v>1398.4</v>
      </c>
      <c r="M52">
        <f t="shared" si="4"/>
        <v>3261.4</v>
      </c>
      <c r="N52" t="e">
        <f>+N1*1</f>
        <v>#VALUE!</v>
      </c>
      <c r="O52" t="e">
        <f t="shared" si="5"/>
        <v>#VALUE!</v>
      </c>
      <c r="P52">
        <v>25</v>
      </c>
      <c r="Q52">
        <v>200</v>
      </c>
      <c r="S52">
        <v>797.28</v>
      </c>
      <c r="T52">
        <v>200</v>
      </c>
      <c r="U52">
        <v>1289.46</v>
      </c>
      <c r="W52">
        <f t="shared" si="6"/>
        <v>2511.7399999999998</v>
      </c>
      <c r="X52" t="e">
        <f t="shared" si="7"/>
        <v>#VALUE!</v>
      </c>
      <c r="Y52">
        <f t="shared" si="12"/>
        <v>6527.4</v>
      </c>
      <c r="Z52" t="e">
        <f t="shared" si="9"/>
        <v>#VALUE!</v>
      </c>
      <c r="AA52" t="s">
        <v>942</v>
      </c>
      <c r="AB52">
        <v>2026</v>
      </c>
    </row>
    <row r="53" spans="1:28" x14ac:dyDescent="0.25">
      <c r="A53">
        <f t="shared" si="10"/>
        <v>52</v>
      </c>
      <c r="B53" t="s">
        <v>186</v>
      </c>
      <c r="C53" t="s">
        <v>102</v>
      </c>
      <c r="D53" t="s">
        <v>800</v>
      </c>
      <c r="E53" t="s">
        <v>36</v>
      </c>
      <c r="F53" t="s">
        <v>100</v>
      </c>
      <c r="G53">
        <v>46000</v>
      </c>
      <c r="H53">
        <f t="shared" si="0"/>
        <v>43281.4</v>
      </c>
      <c r="I53">
        <f t="shared" si="1"/>
        <v>1320.2</v>
      </c>
      <c r="J53">
        <f t="shared" si="2"/>
        <v>3265.9999999999995</v>
      </c>
      <c r="K53">
        <f t="shared" si="3"/>
        <v>506.00000000000006</v>
      </c>
      <c r="L53">
        <f t="shared" si="11"/>
        <v>1398.4</v>
      </c>
      <c r="M53">
        <f t="shared" si="4"/>
        <v>3261.4</v>
      </c>
      <c r="O53">
        <f t="shared" si="5"/>
        <v>9752</v>
      </c>
      <c r="P53">
        <v>25</v>
      </c>
      <c r="S53">
        <v>575.41</v>
      </c>
      <c r="T53">
        <v>200</v>
      </c>
      <c r="U53">
        <v>1289.46</v>
      </c>
      <c r="W53">
        <f t="shared" si="6"/>
        <v>2089.87</v>
      </c>
      <c r="X53">
        <f t="shared" si="7"/>
        <v>2718.6000000000004</v>
      </c>
      <c r="Y53">
        <f t="shared" si="12"/>
        <v>6527.4</v>
      </c>
      <c r="Z53">
        <f t="shared" si="9"/>
        <v>41191.53</v>
      </c>
      <c r="AA53" t="s">
        <v>942</v>
      </c>
      <c r="AB53">
        <v>2026</v>
      </c>
    </row>
    <row r="54" spans="1:28" x14ac:dyDescent="0.25">
      <c r="A54">
        <f t="shared" si="10"/>
        <v>53</v>
      </c>
      <c r="B54" t="s">
        <v>188</v>
      </c>
      <c r="C54" t="s">
        <v>102</v>
      </c>
      <c r="D54" t="s">
        <v>10</v>
      </c>
      <c r="E54" t="s">
        <v>33</v>
      </c>
      <c r="F54" t="s">
        <v>100</v>
      </c>
      <c r="G54">
        <v>36000</v>
      </c>
      <c r="H54" t="e">
        <f t="shared" si="0"/>
        <v>#VALUE!</v>
      </c>
      <c r="I54">
        <f t="shared" si="1"/>
        <v>1033.2</v>
      </c>
      <c r="J54">
        <f t="shared" si="2"/>
        <v>2555.9999999999995</v>
      </c>
      <c r="K54">
        <f t="shared" si="3"/>
        <v>396.00000000000006</v>
      </c>
      <c r="L54">
        <f t="shared" si="11"/>
        <v>1094.4000000000001</v>
      </c>
      <c r="M54">
        <f t="shared" si="4"/>
        <v>2552.4</v>
      </c>
      <c r="N54" t="e">
        <f>+N1*2</f>
        <v>#VALUE!</v>
      </c>
      <c r="O54" t="e">
        <f t="shared" si="5"/>
        <v>#VALUE!</v>
      </c>
      <c r="P54">
        <v>25</v>
      </c>
      <c r="S54">
        <v>1954.54</v>
      </c>
      <c r="T54">
        <v>200</v>
      </c>
      <c r="U54">
        <v>0</v>
      </c>
      <c r="W54">
        <f t="shared" si="6"/>
        <v>2179.54</v>
      </c>
      <c r="X54" t="e">
        <f t="shared" si="7"/>
        <v>#VALUE!</v>
      </c>
      <c r="Y54">
        <f t="shared" si="12"/>
        <v>5108.3999999999996</v>
      </c>
      <c r="Z54" t="e">
        <f t="shared" si="9"/>
        <v>#VALUE!</v>
      </c>
      <c r="AA54" t="s">
        <v>942</v>
      </c>
      <c r="AB54">
        <v>2026</v>
      </c>
    </row>
    <row r="55" spans="1:28" x14ac:dyDescent="0.25">
      <c r="A55">
        <f t="shared" si="10"/>
        <v>54</v>
      </c>
      <c r="B55" t="s">
        <v>190</v>
      </c>
      <c r="C55" t="s">
        <v>102</v>
      </c>
      <c r="D55" t="s">
        <v>801</v>
      </c>
      <c r="E55" t="s">
        <v>38</v>
      </c>
      <c r="F55" t="s">
        <v>100</v>
      </c>
      <c r="G55">
        <v>36000</v>
      </c>
      <c r="H55">
        <f t="shared" si="0"/>
        <v>33872.400000000001</v>
      </c>
      <c r="I55">
        <f t="shared" si="1"/>
        <v>1033.2</v>
      </c>
      <c r="J55">
        <f t="shared" si="2"/>
        <v>2555.9999999999995</v>
      </c>
      <c r="K55">
        <f t="shared" si="3"/>
        <v>396.00000000000006</v>
      </c>
      <c r="L55">
        <f t="shared" si="11"/>
        <v>1094.4000000000001</v>
      </c>
      <c r="M55">
        <f t="shared" si="4"/>
        <v>2552.4</v>
      </c>
      <c r="O55">
        <f t="shared" si="5"/>
        <v>7632</v>
      </c>
      <c r="P55">
        <v>25</v>
      </c>
      <c r="Q55">
        <v>2000</v>
      </c>
      <c r="S55">
        <v>458.67</v>
      </c>
      <c r="T55">
        <v>200</v>
      </c>
      <c r="U55">
        <v>0</v>
      </c>
      <c r="W55">
        <f t="shared" si="6"/>
        <v>2683.67</v>
      </c>
      <c r="X55">
        <f t="shared" si="7"/>
        <v>2127.6000000000004</v>
      </c>
      <c r="Y55">
        <f t="shared" si="12"/>
        <v>5108.3999999999996</v>
      </c>
      <c r="Z55">
        <f t="shared" si="9"/>
        <v>31188.73</v>
      </c>
      <c r="AA55" t="s">
        <v>942</v>
      </c>
      <c r="AB55">
        <v>2026</v>
      </c>
    </row>
    <row r="56" spans="1:28" x14ac:dyDescent="0.25">
      <c r="A56">
        <f t="shared" si="10"/>
        <v>55</v>
      </c>
      <c r="B56" t="s">
        <v>201</v>
      </c>
      <c r="C56" t="s">
        <v>102</v>
      </c>
      <c r="D56" t="s">
        <v>22</v>
      </c>
      <c r="E56" t="s">
        <v>859</v>
      </c>
      <c r="F56" t="s">
        <v>100</v>
      </c>
      <c r="G56">
        <v>36000</v>
      </c>
      <c r="H56">
        <f t="shared" si="0"/>
        <v>33872.400000000001</v>
      </c>
      <c r="I56">
        <f t="shared" si="1"/>
        <v>1033.2</v>
      </c>
      <c r="J56">
        <f t="shared" si="2"/>
        <v>2555.9999999999995</v>
      </c>
      <c r="K56">
        <f t="shared" si="3"/>
        <v>396.00000000000006</v>
      </c>
      <c r="L56">
        <f t="shared" si="11"/>
        <v>1094.4000000000001</v>
      </c>
      <c r="M56">
        <f t="shared" si="4"/>
        <v>2552.4</v>
      </c>
      <c r="O56">
        <f t="shared" si="5"/>
        <v>7632</v>
      </c>
      <c r="P56">
        <v>25</v>
      </c>
      <c r="Q56">
        <v>1000</v>
      </c>
      <c r="S56">
        <v>746.16</v>
      </c>
      <c r="T56">
        <v>200</v>
      </c>
      <c r="U56">
        <v>0</v>
      </c>
      <c r="W56">
        <f t="shared" si="6"/>
        <v>1971.1599999999999</v>
      </c>
      <c r="X56">
        <f t="shared" si="7"/>
        <v>2127.6000000000004</v>
      </c>
      <c r="Y56">
        <f t="shared" si="12"/>
        <v>5108.3999999999996</v>
      </c>
      <c r="Z56">
        <f t="shared" si="9"/>
        <v>31901.239999999998</v>
      </c>
      <c r="AA56" t="s">
        <v>942</v>
      </c>
      <c r="AB56">
        <v>2026</v>
      </c>
    </row>
    <row r="57" spans="1:28" x14ac:dyDescent="0.25">
      <c r="A57">
        <f t="shared" si="10"/>
        <v>56</v>
      </c>
      <c r="B57" t="s">
        <v>207</v>
      </c>
      <c r="C57" t="s">
        <v>103</v>
      </c>
      <c r="D57" t="s">
        <v>6</v>
      </c>
      <c r="E57" t="s">
        <v>883</v>
      </c>
      <c r="F57" t="s">
        <v>100</v>
      </c>
      <c r="G57">
        <v>25000</v>
      </c>
      <c r="H57" t="e">
        <f t="shared" si="0"/>
        <v>#VALUE!</v>
      </c>
      <c r="I57">
        <f t="shared" si="1"/>
        <v>717.5</v>
      </c>
      <c r="J57">
        <f t="shared" si="2"/>
        <v>1774.9999999999998</v>
      </c>
      <c r="K57">
        <f t="shared" si="3"/>
        <v>275</v>
      </c>
      <c r="L57">
        <f t="shared" si="11"/>
        <v>760</v>
      </c>
      <c r="M57">
        <f t="shared" si="4"/>
        <v>1772.5000000000002</v>
      </c>
      <c r="N57" t="str">
        <f>+N1</f>
        <v>Registro
Dependientes 1350.12
Adicionales (4*)</v>
      </c>
      <c r="O57" t="e">
        <f t="shared" si="5"/>
        <v>#VALUE!</v>
      </c>
      <c r="P57">
        <v>25</v>
      </c>
      <c r="Q57">
        <v>1000</v>
      </c>
      <c r="T57">
        <v>200</v>
      </c>
      <c r="U57">
        <v>0</v>
      </c>
      <c r="W57">
        <f t="shared" si="6"/>
        <v>1225</v>
      </c>
      <c r="X57" t="e">
        <f t="shared" si="7"/>
        <v>#VALUE!</v>
      </c>
      <c r="Y57">
        <f t="shared" si="12"/>
        <v>3547.5</v>
      </c>
      <c r="Z57" t="e">
        <f t="shared" si="9"/>
        <v>#VALUE!</v>
      </c>
      <c r="AA57" t="s">
        <v>942</v>
      </c>
      <c r="AB57">
        <v>2026</v>
      </c>
    </row>
    <row r="58" spans="1:28" x14ac:dyDescent="0.25">
      <c r="A58">
        <f t="shared" si="10"/>
        <v>57</v>
      </c>
      <c r="B58" t="s">
        <v>812</v>
      </c>
      <c r="C58" t="s">
        <v>102</v>
      </c>
      <c r="D58" t="s">
        <v>793</v>
      </c>
      <c r="E58" t="s">
        <v>619</v>
      </c>
      <c r="F58" t="s">
        <v>85</v>
      </c>
      <c r="G58">
        <v>30000</v>
      </c>
      <c r="H58">
        <f t="shared" si="0"/>
        <v>28227</v>
      </c>
      <c r="I58">
        <f t="shared" si="1"/>
        <v>861</v>
      </c>
      <c r="J58">
        <f t="shared" si="2"/>
        <v>2130</v>
      </c>
      <c r="K58">
        <f t="shared" si="3"/>
        <v>330.00000000000006</v>
      </c>
      <c r="L58">
        <f t="shared" si="11"/>
        <v>912</v>
      </c>
      <c r="M58">
        <f t="shared" si="4"/>
        <v>2127</v>
      </c>
      <c r="O58">
        <f t="shared" si="5"/>
        <v>6360</v>
      </c>
      <c r="P58">
        <v>25</v>
      </c>
      <c r="T58">
        <v>200</v>
      </c>
      <c r="U58">
        <v>0</v>
      </c>
      <c r="W58">
        <f t="shared" si="6"/>
        <v>225</v>
      </c>
      <c r="X58">
        <f t="shared" si="7"/>
        <v>1773</v>
      </c>
      <c r="Y58">
        <f t="shared" si="12"/>
        <v>4257</v>
      </c>
      <c r="Z58">
        <f t="shared" si="9"/>
        <v>28002</v>
      </c>
      <c r="AA58" t="s">
        <v>942</v>
      </c>
      <c r="AB58">
        <v>2026</v>
      </c>
    </row>
    <row r="59" spans="1:28" x14ac:dyDescent="0.25">
      <c r="A59">
        <f t="shared" si="10"/>
        <v>58</v>
      </c>
      <c r="B59" t="s">
        <v>833</v>
      </c>
      <c r="C59" t="s">
        <v>102</v>
      </c>
      <c r="D59" t="s">
        <v>22</v>
      </c>
      <c r="E59" t="s">
        <v>33</v>
      </c>
      <c r="F59" t="s">
        <v>100</v>
      </c>
      <c r="G59">
        <v>36000</v>
      </c>
      <c r="H59">
        <f t="shared" si="0"/>
        <v>33872.400000000001</v>
      </c>
      <c r="I59">
        <f t="shared" si="1"/>
        <v>1033.2</v>
      </c>
      <c r="J59">
        <f t="shared" si="2"/>
        <v>2555.9999999999995</v>
      </c>
      <c r="K59">
        <f t="shared" si="3"/>
        <v>396.00000000000006</v>
      </c>
      <c r="L59">
        <f t="shared" si="11"/>
        <v>1094.4000000000001</v>
      </c>
      <c r="M59">
        <f t="shared" si="4"/>
        <v>2552.4</v>
      </c>
      <c r="O59">
        <f t="shared" si="5"/>
        <v>7632</v>
      </c>
      <c r="P59">
        <v>25</v>
      </c>
      <c r="S59">
        <v>797.28</v>
      </c>
      <c r="T59">
        <v>200</v>
      </c>
      <c r="U59">
        <v>0</v>
      </c>
      <c r="W59">
        <f t="shared" si="6"/>
        <v>1022.28</v>
      </c>
      <c r="X59">
        <f t="shared" si="7"/>
        <v>2127.6000000000004</v>
      </c>
      <c r="Y59">
        <f t="shared" si="12"/>
        <v>5108.3999999999996</v>
      </c>
      <c r="Z59">
        <f t="shared" si="9"/>
        <v>32850.120000000003</v>
      </c>
      <c r="AA59" t="s">
        <v>942</v>
      </c>
      <c r="AB59">
        <v>2026</v>
      </c>
    </row>
    <row r="60" spans="1:28" x14ac:dyDescent="0.25">
      <c r="A60">
        <f t="shared" si="10"/>
        <v>59</v>
      </c>
      <c r="B60" t="s">
        <v>878</v>
      </c>
      <c r="C60" t="s">
        <v>103</v>
      </c>
      <c r="D60" t="s">
        <v>94</v>
      </c>
      <c r="E60" t="s">
        <v>933</v>
      </c>
      <c r="F60" t="s">
        <v>84</v>
      </c>
      <c r="G60">
        <v>30000</v>
      </c>
      <c r="H60">
        <f t="shared" si="0"/>
        <v>28227</v>
      </c>
      <c r="I60">
        <f t="shared" si="1"/>
        <v>861</v>
      </c>
      <c r="J60">
        <f t="shared" si="2"/>
        <v>2130</v>
      </c>
      <c r="K60">
        <f t="shared" si="3"/>
        <v>330.00000000000006</v>
      </c>
      <c r="L60">
        <f t="shared" si="11"/>
        <v>912</v>
      </c>
      <c r="M60">
        <f t="shared" si="4"/>
        <v>2127</v>
      </c>
      <c r="O60">
        <f t="shared" si="5"/>
        <v>6360</v>
      </c>
      <c r="P60">
        <v>25</v>
      </c>
      <c r="Q60">
        <v>4760.8</v>
      </c>
      <c r="T60">
        <v>200</v>
      </c>
      <c r="U60">
        <v>0</v>
      </c>
      <c r="W60">
        <f t="shared" si="6"/>
        <v>4985.8</v>
      </c>
      <c r="X60">
        <f t="shared" si="7"/>
        <v>1773</v>
      </c>
      <c r="Y60">
        <f t="shared" si="12"/>
        <v>4257</v>
      </c>
      <c r="Z60">
        <f t="shared" si="9"/>
        <v>23241.200000000001</v>
      </c>
      <c r="AA60" t="s">
        <v>942</v>
      </c>
      <c r="AB60">
        <v>2026</v>
      </c>
    </row>
    <row r="61" spans="1:28" x14ac:dyDescent="0.25">
      <c r="A61">
        <f t="shared" si="10"/>
        <v>60</v>
      </c>
      <c r="B61" t="s">
        <v>961</v>
      </c>
      <c r="C61" t="s">
        <v>103</v>
      </c>
      <c r="D61" t="s">
        <v>94</v>
      </c>
      <c r="E61" t="s">
        <v>933</v>
      </c>
      <c r="F61" t="s">
        <v>84</v>
      </c>
      <c r="G61">
        <v>25000</v>
      </c>
      <c r="H61">
        <f t="shared" si="0"/>
        <v>23522.5</v>
      </c>
      <c r="I61">
        <f t="shared" si="1"/>
        <v>717.5</v>
      </c>
      <c r="J61">
        <f t="shared" si="2"/>
        <v>1774.9999999999998</v>
      </c>
      <c r="K61">
        <f t="shared" si="3"/>
        <v>275</v>
      </c>
      <c r="L61">
        <f t="shared" si="11"/>
        <v>760</v>
      </c>
      <c r="M61">
        <f t="shared" si="4"/>
        <v>1772.5000000000002</v>
      </c>
      <c r="O61">
        <f t="shared" si="5"/>
        <v>5300</v>
      </c>
      <c r="P61">
        <v>25</v>
      </c>
      <c r="Q61">
        <v>1000</v>
      </c>
      <c r="T61">
        <v>200</v>
      </c>
      <c r="U61">
        <v>0</v>
      </c>
      <c r="W61">
        <f t="shared" si="6"/>
        <v>1225</v>
      </c>
      <c r="X61">
        <f t="shared" si="7"/>
        <v>1477.5</v>
      </c>
      <c r="Y61">
        <f t="shared" si="12"/>
        <v>3547.5</v>
      </c>
      <c r="Z61">
        <f t="shared" si="9"/>
        <v>22297.5</v>
      </c>
      <c r="AA61" t="s">
        <v>942</v>
      </c>
      <c r="AB61">
        <v>2026</v>
      </c>
    </row>
    <row r="62" spans="1:28" x14ac:dyDescent="0.25">
      <c r="A62">
        <f t="shared" si="10"/>
        <v>61</v>
      </c>
      <c r="B62" t="s">
        <v>206</v>
      </c>
      <c r="C62" t="s">
        <v>103</v>
      </c>
      <c r="D62" t="s">
        <v>94</v>
      </c>
      <c r="E62" t="s">
        <v>883</v>
      </c>
      <c r="F62" t="s">
        <v>84</v>
      </c>
      <c r="G62">
        <v>25000</v>
      </c>
      <c r="H62">
        <f t="shared" si="0"/>
        <v>23522.5</v>
      </c>
      <c r="I62">
        <f t="shared" si="1"/>
        <v>717.5</v>
      </c>
      <c r="J62">
        <f t="shared" si="2"/>
        <v>1774.9999999999998</v>
      </c>
      <c r="K62">
        <f t="shared" si="3"/>
        <v>275</v>
      </c>
      <c r="L62">
        <f t="shared" si="11"/>
        <v>760</v>
      </c>
      <c r="M62">
        <f t="shared" si="4"/>
        <v>1772.5000000000002</v>
      </c>
      <c r="O62">
        <f t="shared" si="5"/>
        <v>5300</v>
      </c>
      <c r="P62">
        <v>25</v>
      </c>
      <c r="Q62">
        <v>5000</v>
      </c>
      <c r="S62">
        <v>45</v>
      </c>
      <c r="T62">
        <v>200</v>
      </c>
      <c r="U62">
        <v>0</v>
      </c>
      <c r="W62">
        <f t="shared" si="6"/>
        <v>5270</v>
      </c>
      <c r="X62">
        <f t="shared" si="7"/>
        <v>1477.5</v>
      </c>
      <c r="Y62">
        <f t="shared" si="12"/>
        <v>3547.5</v>
      </c>
      <c r="Z62">
        <f t="shared" si="9"/>
        <v>18252.5</v>
      </c>
      <c r="AA62" t="s">
        <v>942</v>
      </c>
      <c r="AB62">
        <v>2026</v>
      </c>
    </row>
    <row r="63" spans="1:28" x14ac:dyDescent="0.25">
      <c r="A63">
        <f t="shared" si="10"/>
        <v>62</v>
      </c>
      <c r="B63" t="s">
        <v>837</v>
      </c>
      <c r="C63" t="s">
        <v>103</v>
      </c>
      <c r="D63" t="s">
        <v>800</v>
      </c>
      <c r="E63" t="s">
        <v>52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3"/>
        <v>286.00000000000006</v>
      </c>
      <c r="L63">
        <f t="shared" si="11"/>
        <v>790.4</v>
      </c>
      <c r="M63">
        <f t="shared" si="4"/>
        <v>1843.4</v>
      </c>
      <c r="O63">
        <f t="shared" si="5"/>
        <v>5512</v>
      </c>
      <c r="P63">
        <v>25</v>
      </c>
      <c r="Q63">
        <v>1000</v>
      </c>
      <c r="T63">
        <v>200</v>
      </c>
      <c r="U63">
        <v>0</v>
      </c>
      <c r="W63">
        <f t="shared" si="6"/>
        <v>1225</v>
      </c>
      <c r="X63">
        <f t="shared" si="7"/>
        <v>1536.6</v>
      </c>
      <c r="Y63">
        <f t="shared" si="12"/>
        <v>3689.3999999999996</v>
      </c>
      <c r="Z63">
        <f t="shared" si="9"/>
        <v>23238.400000000001</v>
      </c>
      <c r="AA63" t="s">
        <v>942</v>
      </c>
      <c r="AB63">
        <v>2026</v>
      </c>
    </row>
    <row r="64" spans="1:28" x14ac:dyDescent="0.25">
      <c r="A64">
        <f t="shared" si="10"/>
        <v>63</v>
      </c>
      <c r="B64" t="s">
        <v>838</v>
      </c>
      <c r="C64" t="s">
        <v>102</v>
      </c>
      <c r="D64" t="s">
        <v>839</v>
      </c>
      <c r="E64" t="s">
        <v>33</v>
      </c>
      <c r="F64" t="s">
        <v>100</v>
      </c>
      <c r="G64">
        <v>26000</v>
      </c>
      <c r="H64">
        <f t="shared" si="0"/>
        <v>24463.4</v>
      </c>
      <c r="I64">
        <f t="shared" si="1"/>
        <v>746.2</v>
      </c>
      <c r="J64">
        <f t="shared" si="2"/>
        <v>1845.9999999999998</v>
      </c>
      <c r="K64">
        <f t="shared" si="3"/>
        <v>286.00000000000006</v>
      </c>
      <c r="L64">
        <f t="shared" si="11"/>
        <v>790.4</v>
      </c>
      <c r="M64">
        <f t="shared" si="4"/>
        <v>1843.4</v>
      </c>
      <c r="O64">
        <f t="shared" si="5"/>
        <v>5512</v>
      </c>
      <c r="P64">
        <v>25</v>
      </c>
      <c r="Q64">
        <v>3000</v>
      </c>
      <c r="S64">
        <v>45</v>
      </c>
      <c r="T64">
        <v>200</v>
      </c>
      <c r="U64">
        <v>0</v>
      </c>
      <c r="W64">
        <f t="shared" si="6"/>
        <v>3270</v>
      </c>
      <c r="X64">
        <f t="shared" si="7"/>
        <v>1536.6</v>
      </c>
      <c r="Y64">
        <f t="shared" si="12"/>
        <v>3689.3999999999996</v>
      </c>
      <c r="Z64">
        <f t="shared" si="9"/>
        <v>21193.4</v>
      </c>
      <c r="AA64" t="s">
        <v>942</v>
      </c>
      <c r="AB64">
        <v>2026</v>
      </c>
    </row>
    <row r="65" spans="1:28" x14ac:dyDescent="0.25">
      <c r="A65">
        <f t="shared" si="10"/>
        <v>64</v>
      </c>
      <c r="B65" t="s">
        <v>962</v>
      </c>
      <c r="C65" t="s">
        <v>102</v>
      </c>
      <c r="D65" t="s">
        <v>839</v>
      </c>
      <c r="E65" t="s">
        <v>33</v>
      </c>
      <c r="F65" t="s">
        <v>100</v>
      </c>
      <c r="G65">
        <v>26000</v>
      </c>
      <c r="H65">
        <f t="shared" si="0"/>
        <v>24463.4</v>
      </c>
      <c r="I65">
        <f t="shared" si="1"/>
        <v>746.2</v>
      </c>
      <c r="J65">
        <f t="shared" si="2"/>
        <v>1845.9999999999998</v>
      </c>
      <c r="K65">
        <f t="shared" si="3"/>
        <v>286.00000000000006</v>
      </c>
      <c r="L65">
        <f t="shared" si="11"/>
        <v>790.4</v>
      </c>
      <c r="M65">
        <f t="shared" si="4"/>
        <v>1843.4</v>
      </c>
      <c r="O65">
        <f t="shared" si="5"/>
        <v>5512</v>
      </c>
      <c r="P65">
        <v>25</v>
      </c>
      <c r="S65">
        <v>283.99</v>
      </c>
      <c r="T65">
        <v>200</v>
      </c>
      <c r="U65">
        <v>0</v>
      </c>
      <c r="W65">
        <f t="shared" si="6"/>
        <v>508.99</v>
      </c>
      <c r="X65">
        <f t="shared" si="7"/>
        <v>1536.6</v>
      </c>
      <c r="Y65">
        <f t="shared" si="12"/>
        <v>3689.3999999999996</v>
      </c>
      <c r="Z65">
        <f t="shared" si="9"/>
        <v>23954.41</v>
      </c>
      <c r="AA65" t="s">
        <v>942</v>
      </c>
      <c r="AB65">
        <v>2026</v>
      </c>
    </row>
    <row r="66" spans="1:28" x14ac:dyDescent="0.25">
      <c r="A66">
        <f t="shared" si="10"/>
        <v>65</v>
      </c>
      <c r="B66" t="s">
        <v>904</v>
      </c>
      <c r="C66" t="s">
        <v>103</v>
      </c>
      <c r="D66" t="s">
        <v>94</v>
      </c>
      <c r="E66" t="s">
        <v>943</v>
      </c>
      <c r="F66" t="s">
        <v>100</v>
      </c>
      <c r="G66">
        <v>30000</v>
      </c>
      <c r="H66">
        <f t="shared" ref="H66:H102" si="13">+G66-(I66+L66+N66)</f>
        <v>28227</v>
      </c>
      <c r="I66">
        <f t="shared" ref="I66:I102" si="14">IF(G66&lt;=374040,G66*2.87%,9334.68)</f>
        <v>861</v>
      </c>
      <c r="J66">
        <f t="shared" ref="J66:J102" si="15">IF(G66&lt;=374040,G66*7.1%,23092.75)</f>
        <v>2130</v>
      </c>
      <c r="K66">
        <f t="shared" ref="K66:K102" si="16">IF(G66&lt;=74808,G66*1.1%,953.69)</f>
        <v>330.00000000000006</v>
      </c>
      <c r="L66">
        <f t="shared" si="11"/>
        <v>912</v>
      </c>
      <c r="M66">
        <f t="shared" ref="M66:M97" si="17">IF(G66&lt;=187020,G66*7.09%,11530.11)</f>
        <v>2127</v>
      </c>
      <c r="O66">
        <f t="shared" ref="O66:O102" si="18">+I66+J66+K66+L66+M66+N66</f>
        <v>6360</v>
      </c>
      <c r="P66">
        <v>25</v>
      </c>
      <c r="T66">
        <v>200</v>
      </c>
      <c r="U66">
        <v>0</v>
      </c>
      <c r="W66">
        <f t="shared" ref="W66:W102" si="19">P66+Q66+R66+S66+T66+U66</f>
        <v>225</v>
      </c>
      <c r="X66">
        <f t="shared" ref="X66:X102" si="20">+I66+L66+N66</f>
        <v>1773</v>
      </c>
      <c r="Y66">
        <f t="shared" si="12"/>
        <v>4257</v>
      </c>
      <c r="Z66">
        <f t="shared" si="9"/>
        <v>28002</v>
      </c>
      <c r="AA66" t="s">
        <v>942</v>
      </c>
      <c r="AB66">
        <v>2026</v>
      </c>
    </row>
    <row r="67" spans="1:28" x14ac:dyDescent="0.25">
      <c r="A67">
        <f t="shared" si="10"/>
        <v>66</v>
      </c>
      <c r="B67" t="s">
        <v>842</v>
      </c>
      <c r="C67" t="s">
        <v>102</v>
      </c>
      <c r="D67" t="s">
        <v>823</v>
      </c>
      <c r="E67" t="s">
        <v>843</v>
      </c>
      <c r="F67" t="s">
        <v>100</v>
      </c>
      <c r="G67">
        <v>46000</v>
      </c>
      <c r="H67">
        <f t="shared" si="13"/>
        <v>43281.4</v>
      </c>
      <c r="I67">
        <f t="shared" si="14"/>
        <v>1320.2</v>
      </c>
      <c r="J67">
        <f t="shared" si="15"/>
        <v>3265.9999999999995</v>
      </c>
      <c r="K67">
        <f t="shared" si="16"/>
        <v>506.00000000000006</v>
      </c>
      <c r="L67">
        <f t="shared" si="11"/>
        <v>1398.4</v>
      </c>
      <c r="M67">
        <f t="shared" si="17"/>
        <v>3261.4</v>
      </c>
      <c r="O67">
        <f t="shared" si="18"/>
        <v>9752</v>
      </c>
      <c r="P67">
        <v>25</v>
      </c>
      <c r="S67">
        <v>130.03</v>
      </c>
      <c r="T67">
        <v>200</v>
      </c>
      <c r="U67">
        <v>1289.46</v>
      </c>
      <c r="W67">
        <f t="shared" si="19"/>
        <v>1644.49</v>
      </c>
      <c r="X67">
        <f t="shared" si="20"/>
        <v>2718.6000000000004</v>
      </c>
      <c r="Y67">
        <f t="shared" si="12"/>
        <v>6527.4</v>
      </c>
      <c r="Z67">
        <f t="shared" ref="Z67:Z98" si="21">+G67-(W67+X67)</f>
        <v>41636.910000000003</v>
      </c>
      <c r="AA67" t="s">
        <v>942</v>
      </c>
      <c r="AB67">
        <v>2026</v>
      </c>
    </row>
    <row r="68" spans="1:28" x14ac:dyDescent="0.25">
      <c r="A68">
        <f t="shared" ref="A68:A102" si="22">+A67+1</f>
        <v>67</v>
      </c>
      <c r="B68" t="s">
        <v>845</v>
      </c>
      <c r="C68" t="s">
        <v>103</v>
      </c>
      <c r="D68" t="s">
        <v>94</v>
      </c>
      <c r="E68" t="s">
        <v>52</v>
      </c>
      <c r="F68" t="s">
        <v>100</v>
      </c>
      <c r="G68">
        <v>46000</v>
      </c>
      <c r="H68">
        <f t="shared" si="13"/>
        <v>43281.4</v>
      </c>
      <c r="I68">
        <f t="shared" si="14"/>
        <v>1320.2</v>
      </c>
      <c r="J68">
        <f t="shared" si="15"/>
        <v>3265.9999999999995</v>
      </c>
      <c r="K68">
        <f t="shared" si="16"/>
        <v>506.00000000000006</v>
      </c>
      <c r="L68">
        <f t="shared" si="11"/>
        <v>1398.4</v>
      </c>
      <c r="M68">
        <f t="shared" si="17"/>
        <v>3261.4</v>
      </c>
      <c r="O68">
        <f t="shared" si="18"/>
        <v>9752</v>
      </c>
      <c r="P68">
        <v>25</v>
      </c>
      <c r="S68">
        <v>398.64</v>
      </c>
      <c r="T68">
        <v>200</v>
      </c>
      <c r="U68">
        <v>1289.47</v>
      </c>
      <c r="W68">
        <f t="shared" si="19"/>
        <v>1913.1100000000001</v>
      </c>
      <c r="X68">
        <f t="shared" si="20"/>
        <v>2718.6000000000004</v>
      </c>
      <c r="Y68">
        <f t="shared" si="12"/>
        <v>6527.4</v>
      </c>
      <c r="Z68">
        <f t="shared" si="21"/>
        <v>41368.29</v>
      </c>
      <c r="AA68" t="s">
        <v>942</v>
      </c>
      <c r="AB68">
        <v>2026</v>
      </c>
    </row>
    <row r="69" spans="1:28" x14ac:dyDescent="0.25">
      <c r="A69">
        <f t="shared" si="22"/>
        <v>68</v>
      </c>
      <c r="B69" t="s">
        <v>912</v>
      </c>
      <c r="C69" t="s">
        <v>103</v>
      </c>
      <c r="D69" t="s">
        <v>94</v>
      </c>
      <c r="E69" t="s">
        <v>32</v>
      </c>
      <c r="F69" t="s">
        <v>100</v>
      </c>
      <c r="G69">
        <v>46000</v>
      </c>
      <c r="H69" t="e">
        <f t="shared" si="13"/>
        <v>#VALUE!</v>
      </c>
      <c r="I69">
        <f t="shared" si="14"/>
        <v>1320.2</v>
      </c>
      <c r="J69">
        <f t="shared" si="15"/>
        <v>3265.9999999999995</v>
      </c>
      <c r="K69">
        <f t="shared" si="16"/>
        <v>506.00000000000006</v>
      </c>
      <c r="L69">
        <f t="shared" si="11"/>
        <v>1398.4</v>
      </c>
      <c r="M69">
        <f t="shared" si="17"/>
        <v>3261.4</v>
      </c>
      <c r="N69" t="str">
        <f>+N1</f>
        <v>Registro
Dependientes 1350.12
Adicionales (4*)</v>
      </c>
      <c r="O69" t="e">
        <f t="shared" si="18"/>
        <v>#VALUE!</v>
      </c>
      <c r="P69">
        <v>25</v>
      </c>
      <c r="Q69">
        <v>1000</v>
      </c>
      <c r="S69">
        <v>655.8</v>
      </c>
      <c r="T69">
        <v>200</v>
      </c>
      <c r="U69" t="e">
        <f>IF((H69*12)&gt;867123.01,(79776+(((H69*12)-867123.01)*0.25))/12,IF((H69*12)&gt;624329.01,(31216+(((H69*12)-624329.01)*0.2))/12,IF((H69*12)&gt;416220.01,(((H69*12)-416220.01)*0.15)/12,0)))</f>
        <v>#VALUE!</v>
      </c>
      <c r="W69" t="e">
        <f t="shared" si="19"/>
        <v>#VALUE!</v>
      </c>
      <c r="X69" t="e">
        <f t="shared" si="20"/>
        <v>#VALUE!</v>
      </c>
      <c r="Y69">
        <f t="shared" si="12"/>
        <v>6527.4</v>
      </c>
      <c r="Z69" t="e">
        <f t="shared" si="21"/>
        <v>#VALUE!</v>
      </c>
      <c r="AA69" t="s">
        <v>942</v>
      </c>
      <c r="AB69">
        <v>2026</v>
      </c>
    </row>
    <row r="70" spans="1:28" x14ac:dyDescent="0.25">
      <c r="A70">
        <f t="shared" si="22"/>
        <v>69</v>
      </c>
      <c r="B70" t="s">
        <v>855</v>
      </c>
      <c r="C70" t="s">
        <v>103</v>
      </c>
      <c r="D70" t="s">
        <v>94</v>
      </c>
      <c r="E70" t="s">
        <v>52</v>
      </c>
      <c r="F70" t="s">
        <v>100</v>
      </c>
      <c r="G70">
        <v>46000</v>
      </c>
      <c r="H70">
        <f t="shared" si="13"/>
        <v>43281.4</v>
      </c>
      <c r="I70">
        <f t="shared" si="14"/>
        <v>1320.2</v>
      </c>
      <c r="J70">
        <f t="shared" si="15"/>
        <v>3265.9999999999995</v>
      </c>
      <c r="K70">
        <f t="shared" si="16"/>
        <v>506.00000000000006</v>
      </c>
      <c r="L70">
        <f t="shared" si="11"/>
        <v>1398.4</v>
      </c>
      <c r="M70">
        <f t="shared" si="17"/>
        <v>3261.4</v>
      </c>
      <c r="O70">
        <f t="shared" si="18"/>
        <v>9752</v>
      </c>
      <c r="P70">
        <v>25</v>
      </c>
      <c r="S70">
        <v>1325.7</v>
      </c>
      <c r="T70">
        <v>200</v>
      </c>
      <c r="U70">
        <v>1289.46</v>
      </c>
      <c r="W70">
        <f t="shared" si="19"/>
        <v>2840.16</v>
      </c>
      <c r="X70">
        <f t="shared" si="20"/>
        <v>2718.6000000000004</v>
      </c>
      <c r="Y70">
        <f t="shared" si="12"/>
        <v>6527.4</v>
      </c>
      <c r="Z70">
        <f t="shared" si="21"/>
        <v>40441.24</v>
      </c>
      <c r="AA70" t="s">
        <v>942</v>
      </c>
      <c r="AB70">
        <v>2026</v>
      </c>
    </row>
    <row r="71" spans="1:28" x14ac:dyDescent="0.25">
      <c r="A71">
        <f t="shared" si="22"/>
        <v>70</v>
      </c>
      <c r="B71" t="s">
        <v>857</v>
      </c>
      <c r="C71" t="s">
        <v>102</v>
      </c>
      <c r="D71" t="s">
        <v>858</v>
      </c>
      <c r="E71" t="s">
        <v>859</v>
      </c>
      <c r="F71" t="s">
        <v>100</v>
      </c>
      <c r="G71">
        <v>30000</v>
      </c>
      <c r="H71">
        <f t="shared" si="13"/>
        <v>28227</v>
      </c>
      <c r="I71">
        <f t="shared" si="14"/>
        <v>861</v>
      </c>
      <c r="J71">
        <f t="shared" si="15"/>
        <v>2130</v>
      </c>
      <c r="K71">
        <f t="shared" si="16"/>
        <v>330.00000000000006</v>
      </c>
      <c r="L71">
        <f t="shared" si="11"/>
        <v>912</v>
      </c>
      <c r="M71">
        <f t="shared" si="17"/>
        <v>2127</v>
      </c>
      <c r="O71">
        <f t="shared" si="18"/>
        <v>6360</v>
      </c>
      <c r="P71">
        <v>25</v>
      </c>
      <c r="Q71">
        <v>500</v>
      </c>
      <c r="T71">
        <v>200</v>
      </c>
      <c r="U71">
        <v>0</v>
      </c>
      <c r="W71">
        <f t="shared" si="19"/>
        <v>725</v>
      </c>
      <c r="X71">
        <f t="shared" si="20"/>
        <v>1773</v>
      </c>
      <c r="Y71">
        <f t="shared" si="12"/>
        <v>4257</v>
      </c>
      <c r="Z71">
        <f t="shared" si="21"/>
        <v>27502</v>
      </c>
      <c r="AA71" t="s">
        <v>942</v>
      </c>
      <c r="AB71">
        <v>2026</v>
      </c>
    </row>
    <row r="72" spans="1:28" x14ac:dyDescent="0.25">
      <c r="A72">
        <f t="shared" si="22"/>
        <v>71</v>
      </c>
      <c r="B72" t="s">
        <v>202</v>
      </c>
      <c r="C72" t="s">
        <v>102</v>
      </c>
      <c r="D72" t="s">
        <v>22</v>
      </c>
      <c r="E72" t="s">
        <v>37</v>
      </c>
      <c r="F72" t="s">
        <v>100</v>
      </c>
      <c r="G72">
        <v>36000</v>
      </c>
      <c r="H72">
        <f t="shared" si="13"/>
        <v>33872.400000000001</v>
      </c>
      <c r="I72">
        <f t="shared" si="14"/>
        <v>1033.2</v>
      </c>
      <c r="J72">
        <f t="shared" si="15"/>
        <v>2555.9999999999995</v>
      </c>
      <c r="K72">
        <f t="shared" si="16"/>
        <v>396.00000000000006</v>
      </c>
      <c r="L72">
        <f t="shared" si="11"/>
        <v>1094.4000000000001</v>
      </c>
      <c r="M72">
        <f t="shared" si="17"/>
        <v>2552.4</v>
      </c>
      <c r="O72">
        <f t="shared" si="18"/>
        <v>7632</v>
      </c>
      <c r="P72">
        <v>25</v>
      </c>
      <c r="Q72">
        <v>1000</v>
      </c>
      <c r="S72">
        <v>1195.92</v>
      </c>
      <c r="T72">
        <v>200</v>
      </c>
      <c r="U72">
        <f t="shared" ref="U72:U96" si="23">IF((H72*12)&gt;867123.01,(79776+(((H72*12)-867123.01)*0.25))/12,IF((H72*12)&gt;624329.01,(31216+(((H72*12)-624329.01)*0.2))/12,IF((H72*12)&gt;416220.01,(((H72*12)-416220.01)*0.15)/12,0)))</f>
        <v>0</v>
      </c>
      <c r="W72">
        <f t="shared" si="19"/>
        <v>2420.92</v>
      </c>
      <c r="X72">
        <f t="shared" si="20"/>
        <v>2127.6000000000004</v>
      </c>
      <c r="Y72">
        <f t="shared" si="12"/>
        <v>5108.3999999999996</v>
      </c>
      <c r="Z72">
        <f t="shared" si="21"/>
        <v>31451.48</v>
      </c>
      <c r="AA72" t="s">
        <v>942</v>
      </c>
      <c r="AB72">
        <v>2026</v>
      </c>
    </row>
    <row r="73" spans="1:28" x14ac:dyDescent="0.25">
      <c r="A73">
        <f t="shared" si="22"/>
        <v>72</v>
      </c>
      <c r="B73" t="s">
        <v>203</v>
      </c>
      <c r="C73" t="s">
        <v>102</v>
      </c>
      <c r="D73" t="s">
        <v>6</v>
      </c>
      <c r="E73" t="s">
        <v>37</v>
      </c>
      <c r="F73" t="s">
        <v>100</v>
      </c>
      <c r="G73">
        <v>15000</v>
      </c>
      <c r="H73">
        <f t="shared" si="13"/>
        <v>14113.5</v>
      </c>
      <c r="I73">
        <f t="shared" si="14"/>
        <v>430.5</v>
      </c>
      <c r="J73">
        <f t="shared" si="15"/>
        <v>1065</v>
      </c>
      <c r="K73">
        <f t="shared" si="16"/>
        <v>165.00000000000003</v>
      </c>
      <c r="L73">
        <f t="shared" si="11"/>
        <v>456</v>
      </c>
      <c r="M73">
        <f t="shared" si="17"/>
        <v>1063.5</v>
      </c>
      <c r="O73">
        <f t="shared" si="18"/>
        <v>3180</v>
      </c>
      <c r="P73">
        <v>25</v>
      </c>
      <c r="T73">
        <v>200</v>
      </c>
      <c r="U73">
        <f t="shared" si="23"/>
        <v>0</v>
      </c>
      <c r="W73">
        <f t="shared" si="19"/>
        <v>225</v>
      </c>
      <c r="X73">
        <f t="shared" si="20"/>
        <v>886.5</v>
      </c>
      <c r="Y73">
        <f t="shared" si="12"/>
        <v>2128.5</v>
      </c>
      <c r="Z73">
        <f t="shared" si="21"/>
        <v>13888.5</v>
      </c>
      <c r="AA73" t="s">
        <v>942</v>
      </c>
      <c r="AB73">
        <v>2026</v>
      </c>
    </row>
    <row r="74" spans="1:28" x14ac:dyDescent="0.25">
      <c r="A74">
        <f t="shared" si="22"/>
        <v>73</v>
      </c>
      <c r="B74" t="s">
        <v>204</v>
      </c>
      <c r="C74" t="s">
        <v>102</v>
      </c>
      <c r="D74" t="s">
        <v>6</v>
      </c>
      <c r="E74" t="s">
        <v>37</v>
      </c>
      <c r="F74" t="s">
        <v>100</v>
      </c>
      <c r="G74">
        <v>15000</v>
      </c>
      <c r="H74">
        <f t="shared" si="13"/>
        <v>14113.5</v>
      </c>
      <c r="I74">
        <f t="shared" si="14"/>
        <v>430.5</v>
      </c>
      <c r="J74">
        <f t="shared" si="15"/>
        <v>1065</v>
      </c>
      <c r="K74">
        <f t="shared" si="16"/>
        <v>165.00000000000003</v>
      </c>
      <c r="L74">
        <f t="shared" ref="L74:L102" si="24">IF(G74&lt;=187020,G74*3.04%,4943.8)</f>
        <v>456</v>
      </c>
      <c r="M74">
        <f t="shared" si="17"/>
        <v>1063.5</v>
      </c>
      <c r="O74">
        <f t="shared" si="18"/>
        <v>3180</v>
      </c>
      <c r="P74">
        <v>25</v>
      </c>
      <c r="T74">
        <v>200</v>
      </c>
      <c r="U74">
        <f t="shared" si="23"/>
        <v>0</v>
      </c>
      <c r="W74">
        <f t="shared" si="19"/>
        <v>225</v>
      </c>
      <c r="X74">
        <f t="shared" si="20"/>
        <v>886.5</v>
      </c>
      <c r="Y74">
        <f t="shared" si="12"/>
        <v>2128.5</v>
      </c>
      <c r="Z74">
        <f t="shared" si="21"/>
        <v>13888.5</v>
      </c>
      <c r="AA74" t="s">
        <v>942</v>
      </c>
      <c r="AB74">
        <v>2026</v>
      </c>
    </row>
    <row r="75" spans="1:28" x14ac:dyDescent="0.25">
      <c r="A75">
        <f t="shared" si="22"/>
        <v>74</v>
      </c>
      <c r="B75" t="s">
        <v>205</v>
      </c>
      <c r="C75" t="s">
        <v>102</v>
      </c>
      <c r="D75" t="s">
        <v>6</v>
      </c>
      <c r="E75" t="s">
        <v>37</v>
      </c>
      <c r="F75" t="s">
        <v>100</v>
      </c>
      <c r="G75">
        <v>25000</v>
      </c>
      <c r="H75">
        <f t="shared" si="13"/>
        <v>23522.5</v>
      </c>
      <c r="I75">
        <f t="shared" si="14"/>
        <v>717.5</v>
      </c>
      <c r="J75">
        <f t="shared" si="15"/>
        <v>1774.9999999999998</v>
      </c>
      <c r="K75">
        <f t="shared" si="16"/>
        <v>275</v>
      </c>
      <c r="L75">
        <f t="shared" si="24"/>
        <v>760</v>
      </c>
      <c r="M75">
        <f t="shared" si="17"/>
        <v>1772.5000000000002</v>
      </c>
      <c r="O75">
        <f t="shared" si="18"/>
        <v>5300</v>
      </c>
      <c r="P75">
        <v>25</v>
      </c>
      <c r="T75">
        <v>200</v>
      </c>
      <c r="U75">
        <f t="shared" si="23"/>
        <v>0</v>
      </c>
      <c r="W75">
        <f t="shared" si="19"/>
        <v>225</v>
      </c>
      <c r="X75">
        <f t="shared" si="20"/>
        <v>1477.5</v>
      </c>
      <c r="Y75">
        <f t="shared" si="12"/>
        <v>3547.5</v>
      </c>
      <c r="Z75">
        <f t="shared" si="21"/>
        <v>23297.5</v>
      </c>
      <c r="AA75" t="s">
        <v>942</v>
      </c>
      <c r="AB75">
        <v>2026</v>
      </c>
    </row>
    <row r="76" spans="1:28" x14ac:dyDescent="0.25">
      <c r="A76">
        <f t="shared" si="22"/>
        <v>75</v>
      </c>
      <c r="B76" t="s">
        <v>810</v>
      </c>
      <c r="C76" t="s">
        <v>102</v>
      </c>
      <c r="D76" t="s">
        <v>94</v>
      </c>
      <c r="E76" t="s">
        <v>37</v>
      </c>
      <c r="F76" t="s">
        <v>100</v>
      </c>
      <c r="G76">
        <v>25000</v>
      </c>
      <c r="H76">
        <f t="shared" si="13"/>
        <v>23522.5</v>
      </c>
      <c r="I76">
        <f t="shared" si="14"/>
        <v>717.5</v>
      </c>
      <c r="J76">
        <f t="shared" si="15"/>
        <v>1774.9999999999998</v>
      </c>
      <c r="K76">
        <f t="shared" si="16"/>
        <v>275</v>
      </c>
      <c r="L76">
        <f t="shared" si="24"/>
        <v>760</v>
      </c>
      <c r="M76">
        <f t="shared" si="17"/>
        <v>1772.5000000000002</v>
      </c>
      <c r="O76">
        <f t="shared" si="18"/>
        <v>5300</v>
      </c>
      <c r="P76">
        <v>25</v>
      </c>
      <c r="Q76">
        <v>500</v>
      </c>
      <c r="T76">
        <v>200</v>
      </c>
      <c r="U76">
        <f t="shared" si="23"/>
        <v>0</v>
      </c>
      <c r="W76">
        <f t="shared" si="19"/>
        <v>725</v>
      </c>
      <c r="X76">
        <f t="shared" si="20"/>
        <v>1477.5</v>
      </c>
      <c r="Y76">
        <f t="shared" si="12"/>
        <v>3547.5</v>
      </c>
      <c r="Z76">
        <f t="shared" si="21"/>
        <v>22797.5</v>
      </c>
      <c r="AA76" t="s">
        <v>942</v>
      </c>
      <c r="AB76">
        <v>2026</v>
      </c>
    </row>
    <row r="77" spans="1:28" x14ac:dyDescent="0.25">
      <c r="A77">
        <f t="shared" si="22"/>
        <v>76</v>
      </c>
      <c r="B77" t="s">
        <v>193</v>
      </c>
      <c r="C77" t="s">
        <v>103</v>
      </c>
      <c r="D77" t="s">
        <v>22</v>
      </c>
      <c r="E77" t="s">
        <v>95</v>
      </c>
      <c r="F77" t="s">
        <v>100</v>
      </c>
      <c r="G77">
        <v>30000</v>
      </c>
      <c r="H77" t="e">
        <f t="shared" si="13"/>
        <v>#VALUE!</v>
      </c>
      <c r="I77">
        <f t="shared" si="14"/>
        <v>861</v>
      </c>
      <c r="J77">
        <f t="shared" si="15"/>
        <v>2130</v>
      </c>
      <c r="K77">
        <f t="shared" si="16"/>
        <v>330.00000000000006</v>
      </c>
      <c r="L77">
        <f t="shared" si="24"/>
        <v>912</v>
      </c>
      <c r="M77">
        <f t="shared" si="17"/>
        <v>2127</v>
      </c>
      <c r="N77" t="e">
        <f>+N1*1</f>
        <v>#VALUE!</v>
      </c>
      <c r="O77" t="e">
        <f t="shared" si="18"/>
        <v>#VALUE!</v>
      </c>
      <c r="P77">
        <v>25</v>
      </c>
      <c r="Q77">
        <v>500</v>
      </c>
      <c r="S77">
        <v>1594.56</v>
      </c>
      <c r="T77">
        <v>200</v>
      </c>
      <c r="U77" t="e">
        <f t="shared" si="23"/>
        <v>#VALUE!</v>
      </c>
      <c r="W77" t="e">
        <f t="shared" si="19"/>
        <v>#VALUE!</v>
      </c>
      <c r="X77" t="e">
        <f t="shared" si="20"/>
        <v>#VALUE!</v>
      </c>
      <c r="Y77">
        <f t="shared" si="12"/>
        <v>4257</v>
      </c>
      <c r="Z77" t="e">
        <f t="shared" si="21"/>
        <v>#VALUE!</v>
      </c>
      <c r="AA77" t="s">
        <v>942</v>
      </c>
      <c r="AB77">
        <v>2026</v>
      </c>
    </row>
    <row r="78" spans="1:28" x14ac:dyDescent="0.25">
      <c r="A78">
        <f t="shared" si="22"/>
        <v>77</v>
      </c>
      <c r="B78" t="s">
        <v>197</v>
      </c>
      <c r="C78" t="s">
        <v>103</v>
      </c>
      <c r="D78" t="s">
        <v>94</v>
      </c>
      <c r="E78" t="s">
        <v>963</v>
      </c>
      <c r="F78" t="s">
        <v>100</v>
      </c>
      <c r="G78">
        <v>36000</v>
      </c>
      <c r="H78">
        <f t="shared" si="13"/>
        <v>33872.400000000001</v>
      </c>
      <c r="I78">
        <f t="shared" si="14"/>
        <v>1033.2</v>
      </c>
      <c r="J78">
        <f t="shared" si="15"/>
        <v>2555.9999999999995</v>
      </c>
      <c r="K78">
        <f t="shared" si="16"/>
        <v>396.00000000000006</v>
      </c>
      <c r="L78">
        <f t="shared" si="24"/>
        <v>1094.4000000000001</v>
      </c>
      <c r="M78">
        <f t="shared" si="17"/>
        <v>2552.4</v>
      </c>
      <c r="O78">
        <f t="shared" si="18"/>
        <v>7632</v>
      </c>
      <c r="P78">
        <v>25</v>
      </c>
      <c r="T78">
        <v>200</v>
      </c>
      <c r="U78">
        <f t="shared" si="23"/>
        <v>0</v>
      </c>
      <c r="W78">
        <f t="shared" si="19"/>
        <v>225</v>
      </c>
      <c r="X78">
        <f t="shared" si="20"/>
        <v>2127.6000000000004</v>
      </c>
      <c r="Y78">
        <f t="shared" si="12"/>
        <v>5108.3999999999996</v>
      </c>
      <c r="Z78">
        <f t="shared" si="21"/>
        <v>33647.4</v>
      </c>
      <c r="AA78" t="s">
        <v>942</v>
      </c>
      <c r="AB78">
        <v>2026</v>
      </c>
    </row>
    <row r="79" spans="1:28" x14ac:dyDescent="0.25">
      <c r="A79">
        <f t="shared" si="22"/>
        <v>78</v>
      </c>
      <c r="B79" t="s">
        <v>895</v>
      </c>
      <c r="C79" t="s">
        <v>103</v>
      </c>
      <c r="D79" t="s">
        <v>22</v>
      </c>
      <c r="E79" t="s">
        <v>54</v>
      </c>
      <c r="F79" t="s">
        <v>100</v>
      </c>
      <c r="G79">
        <v>30000</v>
      </c>
      <c r="H79">
        <f t="shared" si="13"/>
        <v>28227</v>
      </c>
      <c r="I79">
        <f t="shared" si="14"/>
        <v>861</v>
      </c>
      <c r="J79">
        <f t="shared" si="15"/>
        <v>2130</v>
      </c>
      <c r="K79">
        <f t="shared" si="16"/>
        <v>330.00000000000006</v>
      </c>
      <c r="L79">
        <f t="shared" si="24"/>
        <v>912</v>
      </c>
      <c r="M79">
        <f t="shared" si="17"/>
        <v>2127</v>
      </c>
      <c r="O79">
        <f t="shared" si="18"/>
        <v>6360</v>
      </c>
      <c r="P79">
        <v>25</v>
      </c>
      <c r="Q79">
        <v>2000</v>
      </c>
      <c r="T79">
        <v>200</v>
      </c>
      <c r="U79">
        <f t="shared" si="23"/>
        <v>0</v>
      </c>
      <c r="W79">
        <f t="shared" si="19"/>
        <v>2225</v>
      </c>
      <c r="X79">
        <f t="shared" si="20"/>
        <v>1773</v>
      </c>
      <c r="Y79">
        <f t="shared" si="12"/>
        <v>4257</v>
      </c>
      <c r="Z79">
        <f t="shared" si="21"/>
        <v>26002</v>
      </c>
      <c r="AA79" t="s">
        <v>942</v>
      </c>
      <c r="AB79">
        <v>2026</v>
      </c>
    </row>
    <row r="80" spans="1:28" x14ac:dyDescent="0.25">
      <c r="A80">
        <f t="shared" si="22"/>
        <v>79</v>
      </c>
      <c r="B80" t="s">
        <v>948</v>
      </c>
      <c r="C80" t="s">
        <v>103</v>
      </c>
      <c r="D80" t="s">
        <v>22</v>
      </c>
      <c r="E80" t="s">
        <v>54</v>
      </c>
      <c r="F80" t="s">
        <v>100</v>
      </c>
      <c r="G80">
        <v>45000</v>
      </c>
      <c r="H80">
        <f t="shared" si="13"/>
        <v>42340.5</v>
      </c>
      <c r="I80">
        <f t="shared" si="14"/>
        <v>1291.5</v>
      </c>
      <c r="J80">
        <f t="shared" si="15"/>
        <v>3194.9999999999995</v>
      </c>
      <c r="K80">
        <f t="shared" si="16"/>
        <v>495.00000000000006</v>
      </c>
      <c r="L80">
        <f t="shared" si="24"/>
        <v>1368</v>
      </c>
      <c r="M80">
        <f t="shared" si="17"/>
        <v>3190.5</v>
      </c>
      <c r="O80">
        <f t="shared" si="18"/>
        <v>9540</v>
      </c>
      <c r="P80">
        <v>25</v>
      </c>
      <c r="T80">
        <v>200</v>
      </c>
      <c r="U80">
        <f>IF((H80*12)&gt;867123.01,(79776+(((H80*12)-867123.01)*0.25))/12,IF((H80*12)&gt;624329.01,(31216+(((H80*12)-624329.01)*0.2))/12,IF((H80*12)&gt;416220.01,(((H80*12)-416220.01)*0.15)/12,0)))</f>
        <v>1148.3248749999998</v>
      </c>
      <c r="W80">
        <f t="shared" si="19"/>
        <v>1373.3248749999998</v>
      </c>
      <c r="X80">
        <f t="shared" si="20"/>
        <v>2659.5</v>
      </c>
      <c r="Y80">
        <f t="shared" si="12"/>
        <v>6385.5</v>
      </c>
      <c r="Z80">
        <f>+G80-(W80+X80)</f>
        <v>40967.175125000002</v>
      </c>
      <c r="AA80" t="s">
        <v>942</v>
      </c>
      <c r="AB80">
        <v>2026</v>
      </c>
    </row>
    <row r="81" spans="1:28" x14ac:dyDescent="0.25">
      <c r="A81">
        <f t="shared" si="22"/>
        <v>80</v>
      </c>
      <c r="B81" t="s">
        <v>200</v>
      </c>
      <c r="C81" t="s">
        <v>103</v>
      </c>
      <c r="D81" t="s">
        <v>22</v>
      </c>
      <c r="E81" t="s">
        <v>60</v>
      </c>
      <c r="F81" t="s">
        <v>100</v>
      </c>
      <c r="G81">
        <v>35000</v>
      </c>
      <c r="H81">
        <f t="shared" si="13"/>
        <v>32931.5</v>
      </c>
      <c r="I81">
        <f t="shared" si="14"/>
        <v>1004.5</v>
      </c>
      <c r="J81">
        <f t="shared" si="15"/>
        <v>2485</v>
      </c>
      <c r="K81">
        <f t="shared" si="16"/>
        <v>385.00000000000006</v>
      </c>
      <c r="L81">
        <f t="shared" si="24"/>
        <v>1064</v>
      </c>
      <c r="M81">
        <f t="shared" si="17"/>
        <v>2481.5</v>
      </c>
      <c r="O81">
        <f t="shared" si="18"/>
        <v>7420</v>
      </c>
      <c r="P81">
        <v>25</v>
      </c>
      <c r="Q81">
        <v>18073.28</v>
      </c>
      <c r="S81">
        <v>1787.02</v>
      </c>
      <c r="T81">
        <v>200</v>
      </c>
      <c r="U81">
        <f t="shared" si="23"/>
        <v>0</v>
      </c>
      <c r="W81">
        <f t="shared" si="19"/>
        <v>20085.3</v>
      </c>
      <c r="X81">
        <f t="shared" si="20"/>
        <v>2068.5</v>
      </c>
      <c r="Y81">
        <f t="shared" si="12"/>
        <v>4966.5</v>
      </c>
      <c r="Z81">
        <f t="shared" ref="Z81:Z102" si="25">+G81-(W81+X81)</f>
        <v>12846.2</v>
      </c>
      <c r="AA81" t="s">
        <v>942</v>
      </c>
      <c r="AB81">
        <v>2026</v>
      </c>
    </row>
    <row r="82" spans="1:28" x14ac:dyDescent="0.25">
      <c r="A82">
        <f t="shared" si="22"/>
        <v>81</v>
      </c>
      <c r="B82" t="s">
        <v>910</v>
      </c>
      <c r="C82" t="s">
        <v>103</v>
      </c>
      <c r="D82" t="s">
        <v>10</v>
      </c>
      <c r="E82" t="s">
        <v>963</v>
      </c>
      <c r="F82" t="s">
        <v>100</v>
      </c>
      <c r="G82">
        <v>36000</v>
      </c>
      <c r="H82">
        <f t="shared" si="13"/>
        <v>33872.400000000001</v>
      </c>
      <c r="I82">
        <f t="shared" si="14"/>
        <v>1033.2</v>
      </c>
      <c r="J82">
        <f t="shared" si="15"/>
        <v>2555.9999999999995</v>
      </c>
      <c r="K82">
        <f t="shared" si="16"/>
        <v>396.00000000000006</v>
      </c>
      <c r="L82">
        <f t="shared" si="24"/>
        <v>1094.4000000000001</v>
      </c>
      <c r="M82">
        <f t="shared" si="17"/>
        <v>2552.4</v>
      </c>
      <c r="O82">
        <f t="shared" si="18"/>
        <v>7632</v>
      </c>
      <c r="P82">
        <v>25</v>
      </c>
      <c r="T82">
        <v>200</v>
      </c>
      <c r="U82">
        <f t="shared" si="23"/>
        <v>0</v>
      </c>
      <c r="W82">
        <f t="shared" si="19"/>
        <v>225</v>
      </c>
      <c r="X82">
        <f t="shared" si="20"/>
        <v>2127.6000000000004</v>
      </c>
      <c r="Y82">
        <f t="shared" si="12"/>
        <v>5108.3999999999996</v>
      </c>
      <c r="Z82">
        <f t="shared" si="25"/>
        <v>33647.4</v>
      </c>
      <c r="AA82" t="s">
        <v>942</v>
      </c>
      <c r="AB82">
        <v>2026</v>
      </c>
    </row>
    <row r="83" spans="1:28" x14ac:dyDescent="0.25">
      <c r="A83">
        <f t="shared" si="22"/>
        <v>82</v>
      </c>
      <c r="B83" t="s">
        <v>949</v>
      </c>
      <c r="C83" t="s">
        <v>103</v>
      </c>
      <c r="D83" t="s">
        <v>22</v>
      </c>
      <c r="E83" t="s">
        <v>964</v>
      </c>
      <c r="F83" t="s">
        <v>84</v>
      </c>
      <c r="G83">
        <v>36000</v>
      </c>
      <c r="H83">
        <f t="shared" si="13"/>
        <v>33872.400000000001</v>
      </c>
      <c r="I83">
        <f t="shared" si="14"/>
        <v>1033.2</v>
      </c>
      <c r="J83">
        <f t="shared" si="15"/>
        <v>2555.9999999999995</v>
      </c>
      <c r="K83">
        <f t="shared" si="16"/>
        <v>396.00000000000006</v>
      </c>
      <c r="L83">
        <f t="shared" si="24"/>
        <v>1094.4000000000001</v>
      </c>
      <c r="M83">
        <f t="shared" si="17"/>
        <v>2552.4</v>
      </c>
      <c r="O83">
        <f t="shared" si="18"/>
        <v>7632</v>
      </c>
      <c r="P83">
        <v>25</v>
      </c>
      <c r="S83">
        <v>45</v>
      </c>
      <c r="T83">
        <v>200</v>
      </c>
      <c r="U83">
        <f t="shared" si="23"/>
        <v>0</v>
      </c>
      <c r="W83">
        <f t="shared" si="19"/>
        <v>270</v>
      </c>
      <c r="X83">
        <f t="shared" si="20"/>
        <v>2127.6000000000004</v>
      </c>
      <c r="Y83">
        <f t="shared" si="12"/>
        <v>5108.3999999999996</v>
      </c>
      <c r="Z83">
        <f t="shared" si="25"/>
        <v>33602.400000000001</v>
      </c>
      <c r="AA83" t="s">
        <v>942</v>
      </c>
      <c r="AB83">
        <v>2026</v>
      </c>
    </row>
    <row r="84" spans="1:28" x14ac:dyDescent="0.25">
      <c r="A84">
        <f t="shared" si="22"/>
        <v>83</v>
      </c>
      <c r="B84" t="s">
        <v>954</v>
      </c>
      <c r="C84" t="s">
        <v>103</v>
      </c>
      <c r="D84" t="s">
        <v>22</v>
      </c>
      <c r="E84" t="s">
        <v>32</v>
      </c>
      <c r="F84" t="s">
        <v>84</v>
      </c>
      <c r="G84">
        <v>36000</v>
      </c>
      <c r="H84">
        <f t="shared" si="13"/>
        <v>33872.400000000001</v>
      </c>
      <c r="I84">
        <f t="shared" si="14"/>
        <v>1033.2</v>
      </c>
      <c r="J84">
        <f t="shared" si="15"/>
        <v>2555.9999999999995</v>
      </c>
      <c r="K84">
        <f t="shared" si="16"/>
        <v>396.00000000000006</v>
      </c>
      <c r="L84">
        <f t="shared" si="24"/>
        <v>1094.4000000000001</v>
      </c>
      <c r="M84">
        <f t="shared" si="17"/>
        <v>2552.4</v>
      </c>
      <c r="O84">
        <f t="shared" si="18"/>
        <v>7632</v>
      </c>
      <c r="P84">
        <v>25</v>
      </c>
      <c r="S84">
        <v>869.86</v>
      </c>
      <c r="T84">
        <v>200</v>
      </c>
      <c r="U84">
        <f t="shared" si="23"/>
        <v>0</v>
      </c>
      <c r="W84">
        <f t="shared" si="19"/>
        <v>1094.8600000000001</v>
      </c>
      <c r="X84">
        <f t="shared" si="20"/>
        <v>2127.6000000000004</v>
      </c>
      <c r="Y84">
        <f t="shared" ref="Y84:Y102" si="26">+J84+M84</f>
        <v>5108.3999999999996</v>
      </c>
      <c r="Z84">
        <f t="shared" si="25"/>
        <v>32777.54</v>
      </c>
      <c r="AA84" t="s">
        <v>942</v>
      </c>
      <c r="AB84">
        <v>2026</v>
      </c>
    </row>
    <row r="85" spans="1:28" x14ac:dyDescent="0.25">
      <c r="A85">
        <f t="shared" si="22"/>
        <v>84</v>
      </c>
      <c r="B85" t="s">
        <v>955</v>
      </c>
      <c r="C85" t="s">
        <v>102</v>
      </c>
      <c r="D85" t="s">
        <v>6</v>
      </c>
      <c r="E85" t="s">
        <v>32</v>
      </c>
      <c r="F85" t="s">
        <v>84</v>
      </c>
      <c r="G85">
        <v>36000</v>
      </c>
      <c r="H85">
        <f t="shared" si="13"/>
        <v>33872.400000000001</v>
      </c>
      <c r="I85">
        <f t="shared" si="14"/>
        <v>1033.2</v>
      </c>
      <c r="J85">
        <f t="shared" si="15"/>
        <v>2555.9999999999995</v>
      </c>
      <c r="K85">
        <f t="shared" si="16"/>
        <v>396.00000000000006</v>
      </c>
      <c r="L85">
        <f t="shared" si="24"/>
        <v>1094.4000000000001</v>
      </c>
      <c r="M85">
        <f t="shared" si="17"/>
        <v>2552.4</v>
      </c>
      <c r="O85">
        <f t="shared" si="18"/>
        <v>7632</v>
      </c>
      <c r="P85">
        <v>25</v>
      </c>
      <c r="Q85">
        <v>0</v>
      </c>
      <c r="S85">
        <v>689.96</v>
      </c>
      <c r="T85">
        <v>200</v>
      </c>
      <c r="U85">
        <f t="shared" si="23"/>
        <v>0</v>
      </c>
      <c r="W85">
        <f t="shared" si="19"/>
        <v>914.96</v>
      </c>
      <c r="X85">
        <f t="shared" si="20"/>
        <v>2127.6000000000004</v>
      </c>
      <c r="Y85">
        <f t="shared" si="26"/>
        <v>5108.3999999999996</v>
      </c>
      <c r="Z85">
        <f t="shared" si="25"/>
        <v>32957.440000000002</v>
      </c>
      <c r="AA85" t="s">
        <v>942</v>
      </c>
      <c r="AB85">
        <v>2026</v>
      </c>
    </row>
    <row r="86" spans="1:28" x14ac:dyDescent="0.25">
      <c r="A86">
        <f t="shared" si="22"/>
        <v>85</v>
      </c>
      <c r="B86" t="s">
        <v>905</v>
      </c>
      <c r="C86" t="s">
        <v>102</v>
      </c>
      <c r="D86" t="s">
        <v>17</v>
      </c>
      <c r="E86" t="s">
        <v>32</v>
      </c>
      <c r="F86" t="s">
        <v>84</v>
      </c>
      <c r="G86">
        <v>36000</v>
      </c>
      <c r="H86">
        <f t="shared" si="13"/>
        <v>33872.400000000001</v>
      </c>
      <c r="I86">
        <f t="shared" si="14"/>
        <v>1033.2</v>
      </c>
      <c r="J86">
        <f t="shared" si="15"/>
        <v>2555.9999999999995</v>
      </c>
      <c r="K86">
        <f t="shared" si="16"/>
        <v>396.00000000000006</v>
      </c>
      <c r="L86">
        <f t="shared" si="24"/>
        <v>1094.4000000000001</v>
      </c>
      <c r="M86">
        <f t="shared" si="17"/>
        <v>2552.4</v>
      </c>
      <c r="O86">
        <f t="shared" si="18"/>
        <v>7632</v>
      </c>
      <c r="P86">
        <v>25</v>
      </c>
      <c r="S86">
        <v>797.28</v>
      </c>
      <c r="T86">
        <v>200</v>
      </c>
      <c r="U86">
        <f t="shared" si="23"/>
        <v>0</v>
      </c>
      <c r="W86">
        <f t="shared" si="19"/>
        <v>1022.28</v>
      </c>
      <c r="X86">
        <f t="shared" si="20"/>
        <v>2127.6000000000004</v>
      </c>
      <c r="Y86">
        <f t="shared" si="26"/>
        <v>5108.3999999999996</v>
      </c>
      <c r="Z86">
        <f t="shared" si="25"/>
        <v>32850.120000000003</v>
      </c>
      <c r="AA86" t="s">
        <v>942</v>
      </c>
      <c r="AB86">
        <v>2026</v>
      </c>
    </row>
    <row r="87" spans="1:28" x14ac:dyDescent="0.25">
      <c r="A87">
        <f t="shared" si="22"/>
        <v>86</v>
      </c>
      <c r="B87" t="s">
        <v>898</v>
      </c>
      <c r="C87" t="s">
        <v>103</v>
      </c>
      <c r="D87" t="s">
        <v>22</v>
      </c>
      <c r="E87" t="s">
        <v>54</v>
      </c>
      <c r="F87" t="s">
        <v>84</v>
      </c>
      <c r="G87">
        <v>36000</v>
      </c>
      <c r="H87">
        <f t="shared" si="13"/>
        <v>33872.400000000001</v>
      </c>
      <c r="I87">
        <f t="shared" si="14"/>
        <v>1033.2</v>
      </c>
      <c r="J87">
        <f t="shared" si="15"/>
        <v>2555.9999999999995</v>
      </c>
      <c r="K87">
        <f t="shared" si="16"/>
        <v>396.00000000000006</v>
      </c>
      <c r="L87">
        <f t="shared" si="24"/>
        <v>1094.4000000000001</v>
      </c>
      <c r="M87">
        <f t="shared" si="17"/>
        <v>2552.4</v>
      </c>
      <c r="O87">
        <f t="shared" si="18"/>
        <v>7632</v>
      </c>
      <c r="P87">
        <v>25</v>
      </c>
      <c r="T87">
        <v>200</v>
      </c>
      <c r="U87">
        <f t="shared" si="23"/>
        <v>0</v>
      </c>
      <c r="W87">
        <f t="shared" si="19"/>
        <v>225</v>
      </c>
      <c r="X87">
        <f t="shared" si="20"/>
        <v>2127.6000000000004</v>
      </c>
      <c r="Y87">
        <f t="shared" si="26"/>
        <v>5108.3999999999996</v>
      </c>
      <c r="Z87">
        <f t="shared" si="25"/>
        <v>33647.4</v>
      </c>
      <c r="AA87" t="s">
        <v>942</v>
      </c>
      <c r="AB87">
        <v>2026</v>
      </c>
    </row>
    <row r="88" spans="1:28" x14ac:dyDescent="0.25">
      <c r="A88">
        <f t="shared" si="22"/>
        <v>87</v>
      </c>
      <c r="B88" t="s">
        <v>899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3"/>
        <v>23522.5</v>
      </c>
      <c r="I88">
        <f t="shared" si="14"/>
        <v>717.5</v>
      </c>
      <c r="J88">
        <f t="shared" si="15"/>
        <v>1774.9999999999998</v>
      </c>
      <c r="K88">
        <f t="shared" si="16"/>
        <v>275</v>
      </c>
      <c r="L88">
        <f t="shared" si="24"/>
        <v>760</v>
      </c>
      <c r="M88">
        <f t="shared" si="17"/>
        <v>1772.5000000000002</v>
      </c>
      <c r="O88">
        <f t="shared" si="18"/>
        <v>5300</v>
      </c>
      <c r="P88">
        <v>25</v>
      </c>
      <c r="Q88">
        <v>1000</v>
      </c>
      <c r="T88">
        <v>200</v>
      </c>
      <c r="U88">
        <f t="shared" si="23"/>
        <v>0</v>
      </c>
      <c r="W88">
        <f t="shared" si="19"/>
        <v>1225</v>
      </c>
      <c r="X88">
        <f t="shared" si="20"/>
        <v>1477.5</v>
      </c>
      <c r="Y88">
        <f t="shared" si="26"/>
        <v>3547.5</v>
      </c>
      <c r="Z88">
        <f t="shared" si="25"/>
        <v>22297.5</v>
      </c>
      <c r="AA88" t="s">
        <v>942</v>
      </c>
      <c r="AB88">
        <v>2026</v>
      </c>
    </row>
    <row r="89" spans="1:28" x14ac:dyDescent="0.25">
      <c r="A89">
        <f t="shared" si="22"/>
        <v>88</v>
      </c>
      <c r="B89" t="s">
        <v>956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3"/>
        <v>23522.5</v>
      </c>
      <c r="I89">
        <f t="shared" si="14"/>
        <v>717.5</v>
      </c>
      <c r="J89">
        <f t="shared" si="15"/>
        <v>1774.9999999999998</v>
      </c>
      <c r="K89">
        <f t="shared" si="16"/>
        <v>275</v>
      </c>
      <c r="L89">
        <f t="shared" si="24"/>
        <v>760</v>
      </c>
      <c r="M89">
        <f t="shared" si="17"/>
        <v>1772.5000000000002</v>
      </c>
      <c r="O89">
        <f t="shared" si="18"/>
        <v>5300</v>
      </c>
      <c r="P89">
        <v>25</v>
      </c>
      <c r="S89">
        <v>0</v>
      </c>
      <c r="T89">
        <v>200</v>
      </c>
      <c r="U89">
        <f t="shared" si="23"/>
        <v>0</v>
      </c>
      <c r="W89">
        <f t="shared" si="19"/>
        <v>225</v>
      </c>
      <c r="X89">
        <f t="shared" si="20"/>
        <v>1477.5</v>
      </c>
      <c r="Y89">
        <f t="shared" si="26"/>
        <v>3547.5</v>
      </c>
      <c r="Z89">
        <f t="shared" si="25"/>
        <v>23297.5</v>
      </c>
      <c r="AA89" t="s">
        <v>942</v>
      </c>
      <c r="AB89">
        <v>2026</v>
      </c>
    </row>
    <row r="90" spans="1:28" x14ac:dyDescent="0.25">
      <c r="A90">
        <f t="shared" si="22"/>
        <v>89</v>
      </c>
      <c r="B90" t="s">
        <v>900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3"/>
        <v>23522.5</v>
      </c>
      <c r="I90">
        <f t="shared" si="14"/>
        <v>717.5</v>
      </c>
      <c r="J90">
        <f t="shared" si="15"/>
        <v>1774.9999999999998</v>
      </c>
      <c r="K90">
        <f t="shared" si="16"/>
        <v>275</v>
      </c>
      <c r="L90">
        <f t="shared" si="24"/>
        <v>760</v>
      </c>
      <c r="M90">
        <f t="shared" si="17"/>
        <v>1772.5000000000002</v>
      </c>
      <c r="O90">
        <f t="shared" si="18"/>
        <v>5300</v>
      </c>
      <c r="P90">
        <v>25</v>
      </c>
      <c r="Q90">
        <v>5000</v>
      </c>
      <c r="T90">
        <v>200</v>
      </c>
      <c r="U90">
        <f t="shared" si="23"/>
        <v>0</v>
      </c>
      <c r="W90">
        <f t="shared" si="19"/>
        <v>5225</v>
      </c>
      <c r="X90">
        <f t="shared" si="20"/>
        <v>1477.5</v>
      </c>
      <c r="Y90">
        <f t="shared" si="26"/>
        <v>3547.5</v>
      </c>
      <c r="Z90">
        <f t="shared" si="25"/>
        <v>18297.5</v>
      </c>
      <c r="AA90" t="s">
        <v>942</v>
      </c>
      <c r="AB90">
        <v>2026</v>
      </c>
    </row>
    <row r="91" spans="1:28" x14ac:dyDescent="0.25">
      <c r="A91">
        <f t="shared" si="22"/>
        <v>90</v>
      </c>
      <c r="B91" t="s">
        <v>965</v>
      </c>
      <c r="C91" t="s">
        <v>102</v>
      </c>
      <c r="D91" t="s">
        <v>22</v>
      </c>
      <c r="E91" t="s">
        <v>37</v>
      </c>
      <c r="F91" t="s">
        <v>84</v>
      </c>
      <c r="G91">
        <v>25000</v>
      </c>
      <c r="H91">
        <f t="shared" si="13"/>
        <v>23522.5</v>
      </c>
      <c r="I91">
        <f t="shared" si="14"/>
        <v>717.5</v>
      </c>
      <c r="J91">
        <f t="shared" si="15"/>
        <v>1774.9999999999998</v>
      </c>
      <c r="K91">
        <f t="shared" si="16"/>
        <v>275</v>
      </c>
      <c r="L91">
        <f t="shared" si="24"/>
        <v>760</v>
      </c>
      <c r="M91">
        <f t="shared" si="17"/>
        <v>1772.5000000000002</v>
      </c>
      <c r="O91">
        <f t="shared" si="18"/>
        <v>5300</v>
      </c>
      <c r="P91">
        <v>25</v>
      </c>
      <c r="Q91">
        <v>1000</v>
      </c>
      <c r="T91">
        <v>200</v>
      </c>
      <c r="U91">
        <f t="shared" si="23"/>
        <v>0</v>
      </c>
      <c r="W91">
        <f t="shared" si="19"/>
        <v>1225</v>
      </c>
      <c r="X91">
        <f t="shared" si="20"/>
        <v>1477.5</v>
      </c>
      <c r="Y91">
        <f t="shared" si="26"/>
        <v>3547.5</v>
      </c>
      <c r="Z91">
        <f t="shared" si="25"/>
        <v>22297.5</v>
      </c>
      <c r="AA91" t="s">
        <v>942</v>
      </c>
      <c r="AB91">
        <v>2026</v>
      </c>
    </row>
    <row r="92" spans="1:28" x14ac:dyDescent="0.25">
      <c r="A92">
        <f t="shared" si="22"/>
        <v>91</v>
      </c>
      <c r="B92" t="s">
        <v>901</v>
      </c>
      <c r="C92" t="s">
        <v>102</v>
      </c>
      <c r="D92" t="s">
        <v>801</v>
      </c>
      <c r="E92" t="s">
        <v>33</v>
      </c>
      <c r="F92" t="s">
        <v>84</v>
      </c>
      <c r="G92">
        <v>30000</v>
      </c>
      <c r="H92">
        <f t="shared" si="13"/>
        <v>28227</v>
      </c>
      <c r="I92">
        <f t="shared" si="14"/>
        <v>861</v>
      </c>
      <c r="J92">
        <f t="shared" si="15"/>
        <v>2130</v>
      </c>
      <c r="K92">
        <f t="shared" si="16"/>
        <v>330.00000000000006</v>
      </c>
      <c r="L92">
        <f t="shared" si="24"/>
        <v>912</v>
      </c>
      <c r="M92">
        <f t="shared" si="17"/>
        <v>2127</v>
      </c>
      <c r="O92">
        <f t="shared" si="18"/>
        <v>6360</v>
      </c>
      <c r="P92">
        <v>25</v>
      </c>
      <c r="Q92">
        <v>0</v>
      </c>
      <c r="T92">
        <v>200</v>
      </c>
      <c r="U92">
        <f t="shared" si="23"/>
        <v>0</v>
      </c>
      <c r="W92">
        <f t="shared" si="19"/>
        <v>225</v>
      </c>
      <c r="X92">
        <f t="shared" si="20"/>
        <v>1773</v>
      </c>
      <c r="Y92">
        <f t="shared" si="26"/>
        <v>4257</v>
      </c>
      <c r="Z92">
        <f t="shared" si="25"/>
        <v>28002</v>
      </c>
      <c r="AA92" t="s">
        <v>942</v>
      </c>
      <c r="AB92">
        <v>2026</v>
      </c>
    </row>
    <row r="93" spans="1:28" x14ac:dyDescent="0.25">
      <c r="A93">
        <f t="shared" si="22"/>
        <v>92</v>
      </c>
      <c r="B93" t="s">
        <v>902</v>
      </c>
      <c r="C93" t="s">
        <v>102</v>
      </c>
      <c r="D93" t="s">
        <v>22</v>
      </c>
      <c r="E93" t="s">
        <v>37</v>
      </c>
      <c r="F93" t="s">
        <v>84</v>
      </c>
      <c r="G93">
        <v>25000</v>
      </c>
      <c r="H93">
        <f t="shared" si="13"/>
        <v>23522.5</v>
      </c>
      <c r="I93">
        <f t="shared" si="14"/>
        <v>717.5</v>
      </c>
      <c r="J93">
        <f t="shared" si="15"/>
        <v>1774.9999999999998</v>
      </c>
      <c r="K93">
        <f t="shared" si="16"/>
        <v>275</v>
      </c>
      <c r="L93">
        <f t="shared" si="24"/>
        <v>760</v>
      </c>
      <c r="M93">
        <f t="shared" si="17"/>
        <v>1772.5000000000002</v>
      </c>
      <c r="O93">
        <f t="shared" si="18"/>
        <v>5300</v>
      </c>
      <c r="P93">
        <v>25</v>
      </c>
      <c r="T93">
        <v>200</v>
      </c>
      <c r="U93">
        <f t="shared" si="23"/>
        <v>0</v>
      </c>
      <c r="W93">
        <f t="shared" si="19"/>
        <v>225</v>
      </c>
      <c r="X93">
        <f t="shared" si="20"/>
        <v>1477.5</v>
      </c>
      <c r="Y93">
        <f t="shared" si="26"/>
        <v>3547.5</v>
      </c>
      <c r="Z93">
        <f t="shared" si="25"/>
        <v>23297.5</v>
      </c>
      <c r="AA93" t="s">
        <v>942</v>
      </c>
      <c r="AB93">
        <v>2026</v>
      </c>
    </row>
    <row r="94" spans="1:28" x14ac:dyDescent="0.25">
      <c r="A94">
        <f t="shared" si="22"/>
        <v>93</v>
      </c>
      <c r="B94" t="s">
        <v>903</v>
      </c>
      <c r="C94" t="s">
        <v>102</v>
      </c>
      <c r="D94" t="s">
        <v>22</v>
      </c>
      <c r="E94" t="s">
        <v>37</v>
      </c>
      <c r="F94" t="s">
        <v>84</v>
      </c>
      <c r="G94">
        <v>25000</v>
      </c>
      <c r="H94">
        <f t="shared" si="13"/>
        <v>23522.5</v>
      </c>
      <c r="I94">
        <f t="shared" si="14"/>
        <v>717.5</v>
      </c>
      <c r="J94">
        <f t="shared" si="15"/>
        <v>1774.9999999999998</v>
      </c>
      <c r="K94">
        <f t="shared" si="16"/>
        <v>275</v>
      </c>
      <c r="L94">
        <f t="shared" si="24"/>
        <v>760</v>
      </c>
      <c r="M94">
        <f t="shared" si="17"/>
        <v>1772.5000000000002</v>
      </c>
      <c r="O94">
        <f t="shared" si="18"/>
        <v>5300</v>
      </c>
      <c r="P94">
        <v>25</v>
      </c>
      <c r="T94">
        <v>200</v>
      </c>
      <c r="U94">
        <f t="shared" si="23"/>
        <v>0</v>
      </c>
      <c r="W94">
        <f t="shared" si="19"/>
        <v>225</v>
      </c>
      <c r="X94">
        <f t="shared" si="20"/>
        <v>1477.5</v>
      </c>
      <c r="Y94">
        <f t="shared" si="26"/>
        <v>3547.5</v>
      </c>
      <c r="Z94">
        <f t="shared" si="25"/>
        <v>23297.5</v>
      </c>
      <c r="AA94" t="s">
        <v>942</v>
      </c>
      <c r="AB94">
        <v>2026</v>
      </c>
    </row>
    <row r="95" spans="1:28" x14ac:dyDescent="0.25">
      <c r="A95">
        <f t="shared" si="22"/>
        <v>94</v>
      </c>
      <c r="B95" t="s">
        <v>957</v>
      </c>
      <c r="C95" t="s">
        <v>102</v>
      </c>
      <c r="D95" t="s">
        <v>22</v>
      </c>
      <c r="E95" t="s">
        <v>37</v>
      </c>
      <c r="F95" t="s">
        <v>84</v>
      </c>
      <c r="G95">
        <v>25000</v>
      </c>
      <c r="H95">
        <f t="shared" si="13"/>
        <v>23522.5</v>
      </c>
      <c r="I95">
        <f t="shared" si="14"/>
        <v>717.5</v>
      </c>
      <c r="J95">
        <f t="shared" si="15"/>
        <v>1774.9999999999998</v>
      </c>
      <c r="K95">
        <f t="shared" si="16"/>
        <v>275</v>
      </c>
      <c r="L95">
        <f t="shared" si="24"/>
        <v>760</v>
      </c>
      <c r="M95">
        <f t="shared" si="17"/>
        <v>1772.5000000000002</v>
      </c>
      <c r="O95">
        <f t="shared" si="18"/>
        <v>5300</v>
      </c>
      <c r="P95">
        <v>25</v>
      </c>
      <c r="Q95">
        <v>500</v>
      </c>
      <c r="T95">
        <v>200</v>
      </c>
      <c r="U95">
        <f t="shared" si="23"/>
        <v>0</v>
      </c>
      <c r="W95">
        <f t="shared" si="19"/>
        <v>725</v>
      </c>
      <c r="X95">
        <f t="shared" si="20"/>
        <v>1477.5</v>
      </c>
      <c r="Y95">
        <f t="shared" si="26"/>
        <v>3547.5</v>
      </c>
      <c r="Z95">
        <f t="shared" si="25"/>
        <v>22797.5</v>
      </c>
      <c r="AA95" t="s">
        <v>942</v>
      </c>
      <c r="AB95">
        <v>2026</v>
      </c>
    </row>
    <row r="96" spans="1:28" x14ac:dyDescent="0.25">
      <c r="A96">
        <f t="shared" si="22"/>
        <v>95</v>
      </c>
      <c r="B96" t="s">
        <v>950</v>
      </c>
      <c r="C96" t="s">
        <v>102</v>
      </c>
      <c r="D96" t="s">
        <v>22</v>
      </c>
      <c r="E96" t="s">
        <v>32</v>
      </c>
      <c r="F96" t="s">
        <v>84</v>
      </c>
      <c r="G96">
        <v>30000</v>
      </c>
      <c r="H96">
        <f t="shared" si="13"/>
        <v>28227</v>
      </c>
      <c r="I96">
        <f t="shared" si="14"/>
        <v>861</v>
      </c>
      <c r="J96">
        <f t="shared" si="15"/>
        <v>2130</v>
      </c>
      <c r="K96">
        <f t="shared" si="16"/>
        <v>330.00000000000006</v>
      </c>
      <c r="L96">
        <f t="shared" si="24"/>
        <v>912</v>
      </c>
      <c r="M96">
        <f t="shared" si="17"/>
        <v>2127</v>
      </c>
      <c r="O96">
        <f t="shared" si="18"/>
        <v>6360</v>
      </c>
      <c r="P96">
        <v>25</v>
      </c>
      <c r="S96">
        <v>56.8</v>
      </c>
      <c r="T96">
        <v>200</v>
      </c>
      <c r="U96">
        <f t="shared" si="23"/>
        <v>0</v>
      </c>
      <c r="W96">
        <f t="shared" si="19"/>
        <v>281.8</v>
      </c>
      <c r="X96">
        <f t="shared" si="20"/>
        <v>1773</v>
      </c>
      <c r="Y96">
        <f t="shared" si="26"/>
        <v>4257</v>
      </c>
      <c r="Z96">
        <f t="shared" si="25"/>
        <v>27945.200000000001</v>
      </c>
      <c r="AA96" t="s">
        <v>942</v>
      </c>
      <c r="AB96">
        <v>2026</v>
      </c>
    </row>
    <row r="97" spans="1:28" x14ac:dyDescent="0.25">
      <c r="A97">
        <f t="shared" si="22"/>
        <v>96</v>
      </c>
      <c r="B97" t="s">
        <v>951</v>
      </c>
      <c r="C97" t="s">
        <v>102</v>
      </c>
      <c r="D97" t="s">
        <v>801</v>
      </c>
      <c r="E97" t="s">
        <v>966</v>
      </c>
      <c r="F97" t="s">
        <v>84</v>
      </c>
      <c r="G97">
        <v>110000</v>
      </c>
      <c r="H97">
        <f t="shared" si="13"/>
        <v>103726.52</v>
      </c>
      <c r="I97">
        <f t="shared" si="14"/>
        <v>3157</v>
      </c>
      <c r="J97">
        <f t="shared" si="15"/>
        <v>7809.9999999999991</v>
      </c>
      <c r="K97">
        <f t="shared" si="16"/>
        <v>953.69</v>
      </c>
      <c r="L97">
        <f>IF(G97&lt;=187020,G97*3.04%,4943.8)-227.52</f>
        <v>3116.48</v>
      </c>
      <c r="M97">
        <f t="shared" si="17"/>
        <v>7799.0000000000009</v>
      </c>
      <c r="O97">
        <f t="shared" si="18"/>
        <v>22836.170000000002</v>
      </c>
      <c r="P97">
        <v>25</v>
      </c>
      <c r="S97">
        <v>734.95</v>
      </c>
      <c r="T97">
        <v>200</v>
      </c>
      <c r="U97">
        <v>3344</v>
      </c>
      <c r="W97">
        <f t="shared" si="19"/>
        <v>4303.95</v>
      </c>
      <c r="X97">
        <f t="shared" si="20"/>
        <v>6273.48</v>
      </c>
      <c r="Y97">
        <f t="shared" si="26"/>
        <v>15609</v>
      </c>
      <c r="Z97">
        <f t="shared" si="25"/>
        <v>99422.57</v>
      </c>
      <c r="AA97" t="s">
        <v>942</v>
      </c>
      <c r="AB97">
        <v>2026</v>
      </c>
    </row>
    <row r="98" spans="1:28" x14ac:dyDescent="0.25">
      <c r="A98">
        <f t="shared" si="22"/>
        <v>97</v>
      </c>
      <c r="B98" t="s">
        <v>945</v>
      </c>
      <c r="C98" t="s">
        <v>102</v>
      </c>
      <c r="D98" t="s">
        <v>22</v>
      </c>
      <c r="E98" t="s">
        <v>37</v>
      </c>
      <c r="F98" t="s">
        <v>84</v>
      </c>
      <c r="G98">
        <v>25000</v>
      </c>
      <c r="H98">
        <f t="shared" si="13"/>
        <v>23522.5</v>
      </c>
      <c r="I98">
        <f t="shared" si="14"/>
        <v>717.5</v>
      </c>
      <c r="J98">
        <f t="shared" si="15"/>
        <v>1774.9999999999998</v>
      </c>
      <c r="K98">
        <f t="shared" si="16"/>
        <v>275</v>
      </c>
      <c r="L98">
        <f>IF(G98&lt;=187020,G98*3.04%,4943.8)</f>
        <v>760</v>
      </c>
      <c r="M98">
        <f>IF(G98&lt;=187020,G98*7.09%,11530.11)</f>
        <v>1772.5000000000002</v>
      </c>
      <c r="O98">
        <f t="shared" si="18"/>
        <v>5300</v>
      </c>
      <c r="P98">
        <v>25</v>
      </c>
      <c r="S98">
        <v>0</v>
      </c>
      <c r="T98">
        <v>200</v>
      </c>
      <c r="U98">
        <f t="shared" ref="U98:U99" si="27">IF((H98*12)&gt;867123.01,(79776+(((H98*12)-867123.01)*0.25))/12,IF((H98*12)&gt;624329.01,(31216+(((H98*12)-624329.01)*0.2))/12,IF((H98*12)&gt;416220.01,(((H98*12)-416220.01)*0.15)/12,0)))</f>
        <v>0</v>
      </c>
      <c r="W98">
        <f t="shared" si="19"/>
        <v>225</v>
      </c>
      <c r="X98">
        <f t="shared" si="20"/>
        <v>1477.5</v>
      </c>
      <c r="Y98">
        <f t="shared" si="26"/>
        <v>3547.5</v>
      </c>
      <c r="Z98">
        <f t="shared" si="25"/>
        <v>23297.5</v>
      </c>
      <c r="AA98" t="s">
        <v>942</v>
      </c>
      <c r="AB98">
        <v>2026</v>
      </c>
    </row>
    <row r="99" spans="1:28" x14ac:dyDescent="0.25">
      <c r="A99">
        <f t="shared" si="22"/>
        <v>98</v>
      </c>
      <c r="B99" t="s">
        <v>967</v>
      </c>
      <c r="C99" t="s">
        <v>103</v>
      </c>
      <c r="D99" t="s">
        <v>22</v>
      </c>
      <c r="E99" t="s">
        <v>54</v>
      </c>
      <c r="F99" t="s">
        <v>100</v>
      </c>
      <c r="G99">
        <v>25000</v>
      </c>
      <c r="H99">
        <f t="shared" si="13"/>
        <v>23522.5</v>
      </c>
      <c r="I99">
        <f t="shared" si="14"/>
        <v>717.5</v>
      </c>
      <c r="J99">
        <f t="shared" si="15"/>
        <v>1774.9999999999998</v>
      </c>
      <c r="K99">
        <f t="shared" si="16"/>
        <v>275</v>
      </c>
      <c r="L99">
        <f t="shared" ref="L99" si="28">IF(G99&lt;=187020,G99*3.04%,4943.8)</f>
        <v>760</v>
      </c>
      <c r="M99">
        <f t="shared" ref="M99:M102" si="29">IF(G99&lt;=187020,G99*7.09%,11530.11)</f>
        <v>1772.5000000000002</v>
      </c>
      <c r="O99">
        <f t="shared" si="18"/>
        <v>5300</v>
      </c>
      <c r="P99">
        <v>25</v>
      </c>
      <c r="S99">
        <v>48.7</v>
      </c>
      <c r="T99">
        <v>200</v>
      </c>
      <c r="U99">
        <f t="shared" si="27"/>
        <v>0</v>
      </c>
      <c r="W99">
        <f t="shared" si="19"/>
        <v>273.7</v>
      </c>
      <c r="X99">
        <f t="shared" si="20"/>
        <v>1477.5</v>
      </c>
      <c r="Y99">
        <f t="shared" si="26"/>
        <v>3547.5</v>
      </c>
      <c r="Z99">
        <f t="shared" si="25"/>
        <v>23248.799999999999</v>
      </c>
      <c r="AA99" t="s">
        <v>942</v>
      </c>
      <c r="AB99">
        <v>2026</v>
      </c>
    </row>
    <row r="100" spans="1:28" x14ac:dyDescent="0.25">
      <c r="A100">
        <f t="shared" si="22"/>
        <v>99</v>
      </c>
      <c r="B100" t="s">
        <v>968</v>
      </c>
      <c r="C100" t="s">
        <v>103</v>
      </c>
      <c r="D100" t="s">
        <v>7</v>
      </c>
      <c r="E100" t="s">
        <v>80</v>
      </c>
      <c r="F100" t="s">
        <v>99</v>
      </c>
      <c r="G100">
        <v>200000</v>
      </c>
      <c r="H100">
        <f t="shared" si="13"/>
        <v>188180</v>
      </c>
      <c r="I100">
        <f t="shared" si="14"/>
        <v>5740</v>
      </c>
      <c r="J100">
        <f t="shared" si="15"/>
        <v>14199.999999999998</v>
      </c>
      <c r="K100">
        <f t="shared" si="16"/>
        <v>953.69</v>
      </c>
      <c r="L100">
        <v>6080</v>
      </c>
      <c r="M100">
        <f t="shared" si="29"/>
        <v>11530.11</v>
      </c>
      <c r="O100">
        <f t="shared" si="18"/>
        <v>38503.800000000003</v>
      </c>
      <c r="P100">
        <v>25</v>
      </c>
      <c r="S100">
        <v>0</v>
      </c>
      <c r="T100">
        <v>200</v>
      </c>
      <c r="U100">
        <v>35627.870000000003</v>
      </c>
      <c r="W100">
        <f t="shared" si="19"/>
        <v>35852.870000000003</v>
      </c>
      <c r="X100">
        <f t="shared" si="20"/>
        <v>11820</v>
      </c>
      <c r="Y100">
        <f t="shared" si="26"/>
        <v>25730.11</v>
      </c>
      <c r="Z100">
        <f t="shared" si="25"/>
        <v>152327.13</v>
      </c>
      <c r="AA100" t="s">
        <v>942</v>
      </c>
      <c r="AB100">
        <v>2026</v>
      </c>
    </row>
    <row r="101" spans="1:28" x14ac:dyDescent="0.25">
      <c r="A101">
        <f t="shared" si="22"/>
        <v>100</v>
      </c>
      <c r="B101" t="s">
        <v>969</v>
      </c>
      <c r="C101" t="s">
        <v>102</v>
      </c>
      <c r="D101" t="s">
        <v>27</v>
      </c>
      <c r="E101" t="s">
        <v>62</v>
      </c>
      <c r="F101" t="s">
        <v>99</v>
      </c>
      <c r="G101">
        <v>60000</v>
      </c>
      <c r="H101">
        <f t="shared" si="13"/>
        <v>56454</v>
      </c>
      <c r="I101">
        <f t="shared" si="14"/>
        <v>1722</v>
      </c>
      <c r="J101">
        <f t="shared" si="15"/>
        <v>4260</v>
      </c>
      <c r="K101">
        <f t="shared" si="16"/>
        <v>660.00000000000011</v>
      </c>
      <c r="L101">
        <f t="shared" ref="L101:L102" si="30">IF(G101&lt;=187020,G101*3.04%,4943.8)</f>
        <v>1824</v>
      </c>
      <c r="M101">
        <f t="shared" si="29"/>
        <v>4254</v>
      </c>
      <c r="O101">
        <f t="shared" si="18"/>
        <v>12720</v>
      </c>
      <c r="P101">
        <v>25</v>
      </c>
      <c r="S101">
        <v>509.89</v>
      </c>
      <c r="T101">
        <v>200</v>
      </c>
      <c r="U101">
        <v>0</v>
      </c>
      <c r="W101">
        <f t="shared" si="19"/>
        <v>734.89</v>
      </c>
      <c r="X101">
        <f t="shared" si="20"/>
        <v>3546</v>
      </c>
      <c r="Y101">
        <f t="shared" si="26"/>
        <v>8514</v>
      </c>
      <c r="Z101">
        <f t="shared" si="25"/>
        <v>55719.11</v>
      </c>
      <c r="AA101" t="s">
        <v>942</v>
      </c>
      <c r="AB101">
        <v>2026</v>
      </c>
    </row>
    <row r="102" spans="1:28" x14ac:dyDescent="0.25">
      <c r="A102">
        <f t="shared" si="22"/>
        <v>101</v>
      </c>
      <c r="B102" t="s">
        <v>970</v>
      </c>
      <c r="C102" t="s">
        <v>103</v>
      </c>
      <c r="D102" t="s">
        <v>22</v>
      </c>
      <c r="E102" t="s">
        <v>54</v>
      </c>
      <c r="F102" t="s">
        <v>100</v>
      </c>
      <c r="G102">
        <v>25000</v>
      </c>
      <c r="H102">
        <f t="shared" si="13"/>
        <v>23522.5</v>
      </c>
      <c r="I102">
        <f t="shared" si="14"/>
        <v>717.5</v>
      </c>
      <c r="J102">
        <f t="shared" si="15"/>
        <v>1774.9999999999998</v>
      </c>
      <c r="K102">
        <f t="shared" si="16"/>
        <v>275</v>
      </c>
      <c r="L102">
        <f t="shared" si="30"/>
        <v>760</v>
      </c>
      <c r="M102">
        <f t="shared" si="29"/>
        <v>1772.5000000000002</v>
      </c>
      <c r="O102">
        <f t="shared" si="18"/>
        <v>5300</v>
      </c>
      <c r="P102">
        <v>25</v>
      </c>
      <c r="T102">
        <v>200</v>
      </c>
      <c r="U102">
        <f t="shared" ref="U102" si="31">IF((H102*12)&gt;867123.01,(79776+(((H102*12)-867123.01)*0.25))/12,IF((H102*12)&gt;624329.01,(31216+(((H102*12)-624329.01)*0.2))/12,IF((H102*12)&gt;416220.01,(((H102*12)-416220.01)*0.15)/12,0)))</f>
        <v>0</v>
      </c>
      <c r="W102">
        <f t="shared" si="19"/>
        <v>225</v>
      </c>
      <c r="X102">
        <f t="shared" si="20"/>
        <v>1477.5</v>
      </c>
      <c r="Y102">
        <f t="shared" si="26"/>
        <v>3547.5</v>
      </c>
      <c r="Z102">
        <f t="shared" si="25"/>
        <v>23297.5</v>
      </c>
      <c r="AA102" t="s">
        <v>942</v>
      </c>
      <c r="AB102">
        <v>2026</v>
      </c>
    </row>
    <row r="103" spans="1:28" x14ac:dyDescent="0.25">
      <c r="A103">
        <v>1</v>
      </c>
      <c r="B103" t="s">
        <v>946</v>
      </c>
      <c r="C103" t="s">
        <v>102</v>
      </c>
      <c r="D103" t="s">
        <v>7</v>
      </c>
      <c r="E103" t="s">
        <v>27</v>
      </c>
      <c r="F103" t="s">
        <v>98</v>
      </c>
      <c r="G103">
        <v>360000</v>
      </c>
      <c r="H103">
        <f t="shared" ref="H103:H166" si="32">+G103-(I103+L103+N103)</f>
        <v>343078.86</v>
      </c>
      <c r="I103">
        <f t="shared" ref="I103:I166" si="33">IF(G103&lt;=374040,G103*2.87%,9334.68)</f>
        <v>10332</v>
      </c>
      <c r="J103">
        <f t="shared" ref="J103:J166" si="34">IF(G103&lt;=374040,G103*7.1%,23092.75)</f>
        <v>25559.999999999996</v>
      </c>
      <c r="K103">
        <f t="shared" ref="K103:K120" si="35">IF(G103&lt;=74808,G103*1.1%,953.69)</f>
        <v>953.69</v>
      </c>
      <c r="L103">
        <v>6589.14</v>
      </c>
      <c r="M103">
        <f t="shared" ref="M103:M166" si="36">IF(G103&lt;=187020,G103*7.09%,11530.11)</f>
        <v>11530.11</v>
      </c>
      <c r="O103">
        <f t="shared" ref="O103:O166" si="37">+I103+J103+K103+L103+M103+N103</f>
        <v>54964.94</v>
      </c>
      <c r="P103">
        <v>25</v>
      </c>
      <c r="U103">
        <v>74352.58</v>
      </c>
      <c r="W103">
        <f t="shared" ref="W103:W166" si="38">P103+Q103+R103+S103+T103+U103</f>
        <v>74377.58</v>
      </c>
      <c r="X103">
        <f t="shared" ref="X103:X166" si="39">+I103+L103+N103</f>
        <v>16921.14</v>
      </c>
      <c r="Y103">
        <f t="shared" ref="Y103:Y119" si="40">+J103+M103</f>
        <v>37090.11</v>
      </c>
      <c r="Z103">
        <f>+G103-(W103+X103)</f>
        <v>268701.28000000003</v>
      </c>
      <c r="AA103" t="s">
        <v>644</v>
      </c>
      <c r="AB103">
        <v>2026</v>
      </c>
    </row>
    <row r="104" spans="1:28" x14ac:dyDescent="0.25">
      <c r="A104">
        <f>+A103+1</f>
        <v>2</v>
      </c>
      <c r="B104" t="s">
        <v>110</v>
      </c>
      <c r="C104" t="s">
        <v>103</v>
      </c>
      <c r="D104" t="s">
        <v>10</v>
      </c>
      <c r="E104" t="s">
        <v>53</v>
      </c>
      <c r="F104" t="s">
        <v>98</v>
      </c>
      <c r="G104">
        <v>300000</v>
      </c>
      <c r="H104">
        <f t="shared" si="32"/>
        <v>284800.86</v>
      </c>
      <c r="I104">
        <f t="shared" si="33"/>
        <v>8610</v>
      </c>
      <c r="J104">
        <f t="shared" si="34"/>
        <v>21299.999999999996</v>
      </c>
      <c r="K104">
        <f t="shared" si="35"/>
        <v>953.69</v>
      </c>
      <c r="L104">
        <v>6589.14</v>
      </c>
      <c r="M104">
        <f t="shared" si="36"/>
        <v>11530.11</v>
      </c>
      <c r="O104">
        <f t="shared" si="37"/>
        <v>48982.939999999995</v>
      </c>
      <c r="P104">
        <v>25</v>
      </c>
      <c r="S104">
        <v>1328.8</v>
      </c>
      <c r="U104">
        <v>59783.08</v>
      </c>
      <c r="W104">
        <f t="shared" si="38"/>
        <v>61136.880000000005</v>
      </c>
      <c r="X104">
        <f t="shared" si="39"/>
        <v>15199.14</v>
      </c>
      <c r="Y104">
        <f t="shared" si="40"/>
        <v>32830.11</v>
      </c>
      <c r="Z104">
        <f t="shared" ref="Z104:Z167" si="41">+G104-(W104+X104)</f>
        <v>223663.97999999998</v>
      </c>
      <c r="AA104" t="s">
        <v>644</v>
      </c>
      <c r="AB104">
        <v>2026</v>
      </c>
    </row>
    <row r="105" spans="1:28" x14ac:dyDescent="0.25">
      <c r="A105">
        <f>+A104+1</f>
        <v>3</v>
      </c>
      <c r="B105" t="s">
        <v>971</v>
      </c>
      <c r="C105" t="s">
        <v>103</v>
      </c>
      <c r="D105" t="s">
        <v>7</v>
      </c>
      <c r="E105" t="s">
        <v>972</v>
      </c>
      <c r="F105" t="s">
        <v>98</v>
      </c>
      <c r="G105">
        <v>300000</v>
      </c>
      <c r="H105">
        <f t="shared" si="32"/>
        <v>284800.86</v>
      </c>
      <c r="I105">
        <f t="shared" si="33"/>
        <v>8610</v>
      </c>
      <c r="J105">
        <f t="shared" si="34"/>
        <v>21299.999999999996</v>
      </c>
      <c r="K105">
        <f t="shared" si="35"/>
        <v>953.69</v>
      </c>
      <c r="L105">
        <v>6589.14</v>
      </c>
      <c r="M105">
        <f t="shared" si="36"/>
        <v>11530.11</v>
      </c>
      <c r="O105">
        <f t="shared" si="37"/>
        <v>48982.939999999995</v>
      </c>
      <c r="P105">
        <v>25</v>
      </c>
      <c r="S105">
        <v>1328.8</v>
      </c>
      <c r="U105">
        <v>59783.08</v>
      </c>
      <c r="W105">
        <f t="shared" si="38"/>
        <v>61136.880000000005</v>
      </c>
      <c r="X105">
        <f t="shared" si="39"/>
        <v>15199.14</v>
      </c>
      <c r="Y105">
        <f t="shared" si="40"/>
        <v>32830.11</v>
      </c>
      <c r="Z105">
        <f t="shared" si="41"/>
        <v>223663.97999999998</v>
      </c>
      <c r="AA105" t="s">
        <v>644</v>
      </c>
      <c r="AB105">
        <v>2026</v>
      </c>
    </row>
    <row r="106" spans="1:28" x14ac:dyDescent="0.25">
      <c r="A106">
        <f>+A105+1</f>
        <v>4</v>
      </c>
      <c r="B106" t="s">
        <v>952</v>
      </c>
      <c r="C106" t="s">
        <v>103</v>
      </c>
      <c r="D106" t="s">
        <v>7</v>
      </c>
      <c r="E106" t="s">
        <v>80</v>
      </c>
      <c r="F106" t="s">
        <v>99</v>
      </c>
      <c r="G106">
        <v>200000</v>
      </c>
      <c r="H106">
        <f t="shared" si="32"/>
        <v>188180</v>
      </c>
      <c r="I106">
        <f t="shared" si="33"/>
        <v>5740</v>
      </c>
      <c r="J106">
        <f t="shared" si="34"/>
        <v>14199.999999999998</v>
      </c>
      <c r="K106">
        <f t="shared" si="35"/>
        <v>953.69</v>
      </c>
      <c r="L106">
        <v>6080</v>
      </c>
      <c r="M106">
        <f t="shared" si="36"/>
        <v>11530.11</v>
      </c>
      <c r="O106">
        <f t="shared" si="37"/>
        <v>38503.800000000003</v>
      </c>
      <c r="P106">
        <v>25</v>
      </c>
      <c r="S106">
        <v>45</v>
      </c>
      <c r="T106">
        <v>200</v>
      </c>
      <c r="U106">
        <v>35627.870000000003</v>
      </c>
      <c r="W106">
        <f t="shared" si="38"/>
        <v>35897.870000000003</v>
      </c>
      <c r="X106">
        <f t="shared" si="39"/>
        <v>11820</v>
      </c>
      <c r="Y106">
        <f t="shared" si="40"/>
        <v>25730.11</v>
      </c>
      <c r="Z106">
        <f t="shared" si="41"/>
        <v>152282.13</v>
      </c>
      <c r="AA106" t="s">
        <v>644</v>
      </c>
      <c r="AB106">
        <v>2026</v>
      </c>
    </row>
    <row r="107" spans="1:28" x14ac:dyDescent="0.25">
      <c r="A107">
        <f t="shared" ref="A107:A170" si="42">+A106+1</f>
        <v>5</v>
      </c>
      <c r="B107" t="s">
        <v>115</v>
      </c>
      <c r="C107" t="s">
        <v>103</v>
      </c>
      <c r="D107" t="s">
        <v>21</v>
      </c>
      <c r="E107" t="s">
        <v>81</v>
      </c>
      <c r="F107" t="s">
        <v>84</v>
      </c>
      <c r="G107">
        <v>200000</v>
      </c>
      <c r="H107" t="e">
        <f t="shared" si="32"/>
        <v>#VALUE!</v>
      </c>
      <c r="I107">
        <f t="shared" si="33"/>
        <v>5740</v>
      </c>
      <c r="J107">
        <f t="shared" si="34"/>
        <v>14199.999999999998</v>
      </c>
      <c r="K107">
        <f t="shared" si="35"/>
        <v>953.69</v>
      </c>
      <c r="L107">
        <v>6080</v>
      </c>
      <c r="M107">
        <f t="shared" si="36"/>
        <v>11530.11</v>
      </c>
      <c r="N107" t="e">
        <f>+N1*3</f>
        <v>#VALUE!</v>
      </c>
      <c r="O107" t="e">
        <f t="shared" si="37"/>
        <v>#VALUE!</v>
      </c>
      <c r="P107">
        <v>25</v>
      </c>
      <c r="Q107">
        <v>54422.400000000001</v>
      </c>
      <c r="S107">
        <v>1328.8</v>
      </c>
      <c r="U107">
        <v>35627.870000000003</v>
      </c>
      <c r="W107">
        <f t="shared" si="38"/>
        <v>91404.07</v>
      </c>
      <c r="X107" t="e">
        <f t="shared" si="39"/>
        <v>#VALUE!</v>
      </c>
      <c r="Y107">
        <f t="shared" si="40"/>
        <v>25730.11</v>
      </c>
      <c r="Z107" t="e">
        <f>+G107-(W107+X107)+6314.82</f>
        <v>#VALUE!</v>
      </c>
      <c r="AA107" t="s">
        <v>644</v>
      </c>
      <c r="AB107">
        <v>2026</v>
      </c>
    </row>
    <row r="108" spans="1:28" x14ac:dyDescent="0.25">
      <c r="A108">
        <f t="shared" si="42"/>
        <v>6</v>
      </c>
      <c r="B108" t="s">
        <v>116</v>
      </c>
      <c r="C108" t="s">
        <v>102</v>
      </c>
      <c r="D108" t="s">
        <v>4</v>
      </c>
      <c r="E108" t="s">
        <v>917</v>
      </c>
      <c r="F108" t="s">
        <v>84</v>
      </c>
      <c r="G108">
        <v>200000</v>
      </c>
      <c r="H108">
        <f t="shared" si="32"/>
        <v>189316.2</v>
      </c>
      <c r="I108">
        <f t="shared" si="33"/>
        <v>5740</v>
      </c>
      <c r="J108">
        <f t="shared" si="34"/>
        <v>14199.999999999998</v>
      </c>
      <c r="K108">
        <f t="shared" si="35"/>
        <v>953.69</v>
      </c>
      <c r="L108">
        <f t="shared" ref="L108:L119" si="43">IF(G108&lt;=187020,G108*3.04%,4943.8)</f>
        <v>4943.8</v>
      </c>
      <c r="M108">
        <f t="shared" si="36"/>
        <v>11530.11</v>
      </c>
      <c r="O108">
        <f t="shared" si="37"/>
        <v>37367.599999999999</v>
      </c>
      <c r="P108">
        <v>25</v>
      </c>
      <c r="Q108">
        <v>9445.1</v>
      </c>
      <c r="S108">
        <v>1328.8</v>
      </c>
      <c r="T108">
        <v>200</v>
      </c>
      <c r="U108">
        <v>35627.870000000003</v>
      </c>
      <c r="W108">
        <f t="shared" si="38"/>
        <v>46626.770000000004</v>
      </c>
      <c r="X108">
        <f t="shared" si="39"/>
        <v>10683.8</v>
      </c>
      <c r="Y108">
        <f t="shared" si="40"/>
        <v>25730.11</v>
      </c>
      <c r="Z108">
        <f t="shared" si="41"/>
        <v>142689.43</v>
      </c>
      <c r="AA108" t="s">
        <v>644</v>
      </c>
      <c r="AB108">
        <v>2026</v>
      </c>
    </row>
    <row r="109" spans="1:28" x14ac:dyDescent="0.25">
      <c r="A109">
        <f t="shared" si="42"/>
        <v>7</v>
      </c>
      <c r="B109" t="s">
        <v>117</v>
      </c>
      <c r="C109" t="s">
        <v>102</v>
      </c>
      <c r="D109" t="s">
        <v>958</v>
      </c>
      <c r="E109" t="s">
        <v>918</v>
      </c>
      <c r="F109" t="s">
        <v>84</v>
      </c>
      <c r="G109">
        <v>200000</v>
      </c>
      <c r="H109">
        <f t="shared" si="32"/>
        <v>189316.2</v>
      </c>
      <c r="I109">
        <f t="shared" si="33"/>
        <v>5740</v>
      </c>
      <c r="J109">
        <f t="shared" si="34"/>
        <v>14199.999999999998</v>
      </c>
      <c r="K109">
        <f t="shared" si="35"/>
        <v>953.69</v>
      </c>
      <c r="L109">
        <f t="shared" si="43"/>
        <v>4943.8</v>
      </c>
      <c r="M109">
        <f t="shared" si="36"/>
        <v>11530.11</v>
      </c>
      <c r="O109">
        <f t="shared" si="37"/>
        <v>37367.599999999999</v>
      </c>
      <c r="P109">
        <v>25</v>
      </c>
      <c r="S109">
        <v>1993.2</v>
      </c>
      <c r="T109">
        <v>200</v>
      </c>
      <c r="U109">
        <v>35627.870000000003</v>
      </c>
      <c r="W109">
        <f t="shared" si="38"/>
        <v>37846.07</v>
      </c>
      <c r="X109">
        <f t="shared" si="39"/>
        <v>10683.8</v>
      </c>
      <c r="Y109">
        <f t="shared" si="40"/>
        <v>25730.11</v>
      </c>
      <c r="Z109">
        <f t="shared" si="41"/>
        <v>151470.13</v>
      </c>
      <c r="AA109" t="s">
        <v>644</v>
      </c>
      <c r="AB109">
        <v>2026</v>
      </c>
    </row>
    <row r="110" spans="1:28" x14ac:dyDescent="0.25">
      <c r="A110">
        <f t="shared" si="42"/>
        <v>8</v>
      </c>
      <c r="B110" t="s">
        <v>119</v>
      </c>
      <c r="C110" t="s">
        <v>103</v>
      </c>
      <c r="D110" t="s">
        <v>10</v>
      </c>
      <c r="E110" t="s">
        <v>919</v>
      </c>
      <c r="F110" t="s">
        <v>84</v>
      </c>
      <c r="G110">
        <v>200000</v>
      </c>
      <c r="H110">
        <f t="shared" si="32"/>
        <v>189316.2</v>
      </c>
      <c r="I110">
        <f t="shared" si="33"/>
        <v>5740</v>
      </c>
      <c r="J110">
        <f t="shared" si="34"/>
        <v>14199.999999999998</v>
      </c>
      <c r="K110">
        <f t="shared" si="35"/>
        <v>953.69</v>
      </c>
      <c r="L110">
        <f t="shared" si="43"/>
        <v>4943.8</v>
      </c>
      <c r="M110">
        <f t="shared" si="36"/>
        <v>11530.11</v>
      </c>
      <c r="O110">
        <f t="shared" si="37"/>
        <v>37367.599999999999</v>
      </c>
      <c r="P110">
        <v>25</v>
      </c>
      <c r="Q110">
        <v>21364.49</v>
      </c>
      <c r="S110">
        <v>1328.8</v>
      </c>
      <c r="T110">
        <v>200</v>
      </c>
      <c r="U110">
        <v>35627.870000000003</v>
      </c>
      <c r="W110">
        <f t="shared" si="38"/>
        <v>58546.16</v>
      </c>
      <c r="X110">
        <f t="shared" si="39"/>
        <v>10683.8</v>
      </c>
      <c r="Y110">
        <f t="shared" si="40"/>
        <v>25730.11</v>
      </c>
      <c r="Z110">
        <f t="shared" si="41"/>
        <v>130770.04</v>
      </c>
      <c r="AA110" t="s">
        <v>644</v>
      </c>
      <c r="AB110">
        <v>2026</v>
      </c>
    </row>
    <row r="111" spans="1:28" x14ac:dyDescent="0.25">
      <c r="A111">
        <f t="shared" si="42"/>
        <v>9</v>
      </c>
      <c r="B111" t="s">
        <v>947</v>
      </c>
      <c r="C111" t="s">
        <v>102</v>
      </c>
      <c r="D111" t="s">
        <v>27</v>
      </c>
      <c r="E111" t="s">
        <v>62</v>
      </c>
      <c r="F111" t="s">
        <v>99</v>
      </c>
      <c r="G111">
        <v>155000</v>
      </c>
      <c r="H111">
        <f t="shared" si="32"/>
        <v>145839.5</v>
      </c>
      <c r="I111">
        <f t="shared" si="33"/>
        <v>4448.5</v>
      </c>
      <c r="J111">
        <f t="shared" si="34"/>
        <v>11004.999999999998</v>
      </c>
      <c r="K111">
        <f t="shared" si="35"/>
        <v>953.69</v>
      </c>
      <c r="L111">
        <f t="shared" si="43"/>
        <v>4712</v>
      </c>
      <c r="M111">
        <f t="shared" si="36"/>
        <v>10989.5</v>
      </c>
      <c r="O111">
        <f t="shared" si="37"/>
        <v>32108.69</v>
      </c>
      <c r="P111">
        <v>25</v>
      </c>
      <c r="S111">
        <v>869.94</v>
      </c>
      <c r="T111">
        <v>200</v>
      </c>
      <c r="U111">
        <v>23690.49</v>
      </c>
      <c r="W111">
        <f t="shared" si="38"/>
        <v>24785.43</v>
      </c>
      <c r="X111">
        <f t="shared" si="39"/>
        <v>9160.5</v>
      </c>
      <c r="Y111">
        <f t="shared" si="40"/>
        <v>21994.5</v>
      </c>
      <c r="Z111">
        <f t="shared" si="41"/>
        <v>121054.07</v>
      </c>
      <c r="AA111" t="s">
        <v>644</v>
      </c>
      <c r="AB111">
        <v>2026</v>
      </c>
    </row>
    <row r="112" spans="1:28" x14ac:dyDescent="0.25">
      <c r="A112">
        <f t="shared" si="42"/>
        <v>10</v>
      </c>
      <c r="B112" t="s">
        <v>137</v>
      </c>
      <c r="C112" t="s">
        <v>102</v>
      </c>
      <c r="D112" t="s">
        <v>22</v>
      </c>
      <c r="E112" t="s">
        <v>921</v>
      </c>
      <c r="F112" t="s">
        <v>85</v>
      </c>
      <c r="G112">
        <v>140000</v>
      </c>
      <c r="H112" t="e">
        <f t="shared" si="32"/>
        <v>#VALUE!</v>
      </c>
      <c r="I112">
        <f t="shared" si="33"/>
        <v>4018</v>
      </c>
      <c r="J112">
        <f t="shared" si="34"/>
        <v>9940</v>
      </c>
      <c r="K112">
        <f t="shared" si="35"/>
        <v>953.69</v>
      </c>
      <c r="L112">
        <f t="shared" si="43"/>
        <v>4256</v>
      </c>
      <c r="M112">
        <f t="shared" si="36"/>
        <v>9926</v>
      </c>
      <c r="N112" t="str">
        <f>+N1</f>
        <v>Registro
Dependientes 1350.12
Adicionales (4*)</v>
      </c>
      <c r="O112" t="e">
        <f t="shared" si="37"/>
        <v>#VALUE!</v>
      </c>
      <c r="P112">
        <v>25</v>
      </c>
      <c r="Q112">
        <v>1000</v>
      </c>
      <c r="S112">
        <v>1328.4</v>
      </c>
      <c r="T112">
        <v>200</v>
      </c>
      <c r="U112">
        <v>21034.42</v>
      </c>
      <c r="W112">
        <f t="shared" si="38"/>
        <v>23587.82</v>
      </c>
      <c r="X112" t="e">
        <f t="shared" si="39"/>
        <v>#VALUE!</v>
      </c>
      <c r="Y112">
        <f t="shared" si="40"/>
        <v>19866</v>
      </c>
      <c r="Z112" t="e">
        <f t="shared" si="41"/>
        <v>#VALUE!</v>
      </c>
      <c r="AA112" t="s">
        <v>644</v>
      </c>
      <c r="AB112">
        <v>2026</v>
      </c>
    </row>
    <row r="113" spans="1:28" x14ac:dyDescent="0.25">
      <c r="A113">
        <f t="shared" si="42"/>
        <v>11</v>
      </c>
      <c r="B113" t="s">
        <v>123</v>
      </c>
      <c r="C113" t="s">
        <v>102</v>
      </c>
      <c r="D113" t="s">
        <v>10</v>
      </c>
      <c r="E113" t="s">
        <v>922</v>
      </c>
      <c r="F113" t="s">
        <v>84</v>
      </c>
      <c r="G113">
        <v>145000</v>
      </c>
      <c r="H113">
        <f t="shared" si="32"/>
        <v>136430.5</v>
      </c>
      <c r="I113">
        <f t="shared" si="33"/>
        <v>4161.5</v>
      </c>
      <c r="J113">
        <f t="shared" si="34"/>
        <v>10294.999999999998</v>
      </c>
      <c r="K113">
        <f t="shared" si="35"/>
        <v>953.69</v>
      </c>
      <c r="L113">
        <f t="shared" si="43"/>
        <v>4408</v>
      </c>
      <c r="M113">
        <f t="shared" si="36"/>
        <v>10280.5</v>
      </c>
      <c r="O113">
        <f t="shared" si="37"/>
        <v>30098.69</v>
      </c>
      <c r="P113">
        <v>25</v>
      </c>
      <c r="Q113">
        <v>30491.65</v>
      </c>
      <c r="S113">
        <v>824.78</v>
      </c>
      <c r="T113">
        <v>200</v>
      </c>
      <c r="U113">
        <v>22690.49</v>
      </c>
      <c r="W113">
        <f t="shared" si="38"/>
        <v>54231.92</v>
      </c>
      <c r="X113">
        <f t="shared" si="39"/>
        <v>8569.5</v>
      </c>
      <c r="Y113">
        <f t="shared" si="40"/>
        <v>20575.5</v>
      </c>
      <c r="Z113">
        <f t="shared" si="41"/>
        <v>82198.58</v>
      </c>
      <c r="AA113" t="s">
        <v>644</v>
      </c>
      <c r="AB113">
        <v>2026</v>
      </c>
    </row>
    <row r="114" spans="1:28" x14ac:dyDescent="0.25">
      <c r="A114">
        <f t="shared" si="42"/>
        <v>12</v>
      </c>
      <c r="B114" t="s">
        <v>125</v>
      </c>
      <c r="C114" t="s">
        <v>102</v>
      </c>
      <c r="D114" t="s">
        <v>94</v>
      </c>
      <c r="E114" t="s">
        <v>923</v>
      </c>
      <c r="F114" t="s">
        <v>85</v>
      </c>
      <c r="G114">
        <v>116000</v>
      </c>
      <c r="H114" t="e">
        <f t="shared" si="32"/>
        <v>#VALUE!</v>
      </c>
      <c r="I114">
        <f t="shared" si="33"/>
        <v>3329.2</v>
      </c>
      <c r="J114">
        <f t="shared" si="34"/>
        <v>8236</v>
      </c>
      <c r="K114">
        <f t="shared" si="35"/>
        <v>953.69</v>
      </c>
      <c r="L114">
        <f t="shared" si="43"/>
        <v>3526.4</v>
      </c>
      <c r="M114">
        <f t="shared" si="36"/>
        <v>8224.4</v>
      </c>
      <c r="N114" t="e">
        <f>+N1*1</f>
        <v>#VALUE!</v>
      </c>
      <c r="O114" t="e">
        <f t="shared" si="37"/>
        <v>#VALUE!</v>
      </c>
      <c r="P114">
        <v>25</v>
      </c>
      <c r="Q114">
        <v>5000</v>
      </c>
      <c r="S114">
        <v>797.28</v>
      </c>
      <c r="T114">
        <v>200</v>
      </c>
      <c r="U114">
        <v>10684.52</v>
      </c>
      <c r="W114">
        <f t="shared" si="38"/>
        <v>16706.8</v>
      </c>
      <c r="X114" t="e">
        <f t="shared" si="39"/>
        <v>#VALUE!</v>
      </c>
      <c r="Y114">
        <f t="shared" si="40"/>
        <v>16460.400000000001</v>
      </c>
      <c r="Z114" t="e">
        <f t="shared" si="41"/>
        <v>#VALUE!</v>
      </c>
      <c r="AA114" t="s">
        <v>644</v>
      </c>
      <c r="AB114">
        <v>2026</v>
      </c>
    </row>
    <row r="115" spans="1:28" x14ac:dyDescent="0.25">
      <c r="A115">
        <f t="shared" si="42"/>
        <v>13</v>
      </c>
      <c r="B115" t="s">
        <v>126</v>
      </c>
      <c r="C115" t="s">
        <v>103</v>
      </c>
      <c r="D115" t="s">
        <v>94</v>
      </c>
      <c r="E115" t="s">
        <v>924</v>
      </c>
      <c r="F115" t="s">
        <v>84</v>
      </c>
      <c r="G115">
        <v>60000</v>
      </c>
      <c r="H115">
        <f t="shared" si="32"/>
        <v>56454</v>
      </c>
      <c r="I115">
        <f t="shared" si="33"/>
        <v>1722</v>
      </c>
      <c r="J115">
        <f t="shared" si="34"/>
        <v>4260</v>
      </c>
      <c r="K115">
        <f t="shared" si="35"/>
        <v>660.00000000000011</v>
      </c>
      <c r="L115">
        <f t="shared" si="43"/>
        <v>1824</v>
      </c>
      <c r="M115">
        <f t="shared" si="36"/>
        <v>4254</v>
      </c>
      <c r="O115">
        <f t="shared" si="37"/>
        <v>12720</v>
      </c>
      <c r="P115">
        <v>25</v>
      </c>
      <c r="Q115">
        <v>1000</v>
      </c>
      <c r="S115">
        <v>797.28</v>
      </c>
      <c r="T115">
        <v>200</v>
      </c>
      <c r="U115">
        <v>3486.68</v>
      </c>
      <c r="W115">
        <f t="shared" si="38"/>
        <v>5508.96</v>
      </c>
      <c r="X115">
        <f t="shared" si="39"/>
        <v>3546</v>
      </c>
      <c r="Y115">
        <f t="shared" si="40"/>
        <v>8514</v>
      </c>
      <c r="Z115">
        <f t="shared" si="41"/>
        <v>50945.04</v>
      </c>
      <c r="AA115" t="s">
        <v>644</v>
      </c>
      <c r="AB115">
        <v>2026</v>
      </c>
    </row>
    <row r="116" spans="1:28" x14ac:dyDescent="0.25">
      <c r="A116">
        <f t="shared" si="42"/>
        <v>14</v>
      </c>
      <c r="B116" t="s">
        <v>128</v>
      </c>
      <c r="C116" t="s">
        <v>102</v>
      </c>
      <c r="D116" t="s">
        <v>12</v>
      </c>
      <c r="E116" t="s">
        <v>925</v>
      </c>
      <c r="F116" t="s">
        <v>84</v>
      </c>
      <c r="G116">
        <v>165000</v>
      </c>
      <c r="H116">
        <f t="shared" si="32"/>
        <v>155248.5</v>
      </c>
      <c r="I116">
        <f t="shared" si="33"/>
        <v>4735.5</v>
      </c>
      <c r="J116">
        <f t="shared" si="34"/>
        <v>11714.999999999998</v>
      </c>
      <c r="K116">
        <f t="shared" si="35"/>
        <v>953.69</v>
      </c>
      <c r="L116">
        <f t="shared" si="43"/>
        <v>5016</v>
      </c>
      <c r="M116">
        <f t="shared" si="36"/>
        <v>11698.5</v>
      </c>
      <c r="O116">
        <f t="shared" si="37"/>
        <v>34118.69</v>
      </c>
      <c r="P116">
        <v>25</v>
      </c>
      <c r="S116">
        <v>1300.9000000000001</v>
      </c>
      <c r="T116">
        <v>200</v>
      </c>
      <c r="U116">
        <v>25042.74</v>
      </c>
      <c r="W116">
        <f t="shared" si="38"/>
        <v>26568.640000000003</v>
      </c>
      <c r="X116">
        <f t="shared" si="39"/>
        <v>9751.5</v>
      </c>
      <c r="Y116">
        <f t="shared" si="40"/>
        <v>23413.5</v>
      </c>
      <c r="Z116">
        <f t="shared" si="41"/>
        <v>128679.86</v>
      </c>
      <c r="AA116" t="s">
        <v>644</v>
      </c>
      <c r="AB116">
        <v>2026</v>
      </c>
    </row>
    <row r="117" spans="1:28" x14ac:dyDescent="0.25">
      <c r="A117">
        <f t="shared" si="42"/>
        <v>15</v>
      </c>
      <c r="B117" t="s">
        <v>140</v>
      </c>
      <c r="C117" t="s">
        <v>102</v>
      </c>
      <c r="D117" t="s">
        <v>8</v>
      </c>
      <c r="E117" t="s">
        <v>959</v>
      </c>
      <c r="F117" t="s">
        <v>84</v>
      </c>
      <c r="G117">
        <v>130000</v>
      </c>
      <c r="H117">
        <f t="shared" si="32"/>
        <v>122317</v>
      </c>
      <c r="I117">
        <f t="shared" si="33"/>
        <v>3731</v>
      </c>
      <c r="J117">
        <f t="shared" si="34"/>
        <v>9230</v>
      </c>
      <c r="K117">
        <f t="shared" si="35"/>
        <v>953.69</v>
      </c>
      <c r="L117">
        <f t="shared" si="43"/>
        <v>3952</v>
      </c>
      <c r="M117">
        <f t="shared" si="36"/>
        <v>9217</v>
      </c>
      <c r="O117">
        <f t="shared" si="37"/>
        <v>27083.690000000002</v>
      </c>
      <c r="P117">
        <v>25</v>
      </c>
      <c r="S117">
        <v>2657.6</v>
      </c>
      <c r="T117">
        <v>200</v>
      </c>
      <c r="U117">
        <v>25042.74</v>
      </c>
      <c r="W117">
        <f t="shared" si="38"/>
        <v>27925.34</v>
      </c>
      <c r="X117">
        <f t="shared" si="39"/>
        <v>7683</v>
      </c>
      <c r="Y117">
        <f t="shared" si="40"/>
        <v>18447</v>
      </c>
      <c r="Z117">
        <f t="shared" si="41"/>
        <v>94391.66</v>
      </c>
      <c r="AA117" t="s">
        <v>644</v>
      </c>
      <c r="AB117">
        <v>2026</v>
      </c>
    </row>
    <row r="118" spans="1:28" x14ac:dyDescent="0.25">
      <c r="A118">
        <f t="shared" si="42"/>
        <v>16</v>
      </c>
      <c r="B118" t="s">
        <v>129</v>
      </c>
      <c r="C118" t="s">
        <v>102</v>
      </c>
      <c r="D118" t="s">
        <v>16</v>
      </c>
      <c r="E118" t="s">
        <v>79</v>
      </c>
      <c r="F118" t="s">
        <v>84</v>
      </c>
      <c r="G118">
        <v>80000</v>
      </c>
      <c r="H118">
        <f t="shared" si="32"/>
        <v>75272</v>
      </c>
      <c r="I118">
        <f t="shared" si="33"/>
        <v>2296</v>
      </c>
      <c r="J118">
        <f t="shared" si="34"/>
        <v>5679.9999999999991</v>
      </c>
      <c r="K118">
        <f t="shared" si="35"/>
        <v>953.69</v>
      </c>
      <c r="L118">
        <f t="shared" si="43"/>
        <v>2432</v>
      </c>
      <c r="M118">
        <f t="shared" si="36"/>
        <v>5672</v>
      </c>
      <c r="O118">
        <f t="shared" si="37"/>
        <v>17033.689999999999</v>
      </c>
      <c r="P118">
        <v>25</v>
      </c>
      <c r="Q118">
        <v>5400.64</v>
      </c>
      <c r="S118">
        <v>875.85</v>
      </c>
      <c r="T118">
        <v>200</v>
      </c>
      <c r="U118">
        <f>7400.87+1246.72</f>
        <v>8647.59</v>
      </c>
      <c r="W118">
        <f t="shared" si="38"/>
        <v>15149.080000000002</v>
      </c>
      <c r="X118">
        <f t="shared" si="39"/>
        <v>4728</v>
      </c>
      <c r="Y118">
        <f t="shared" si="40"/>
        <v>11352</v>
      </c>
      <c r="Z118">
        <f t="shared" si="41"/>
        <v>60122.92</v>
      </c>
      <c r="AA118" t="s">
        <v>644</v>
      </c>
      <c r="AB118">
        <v>2026</v>
      </c>
    </row>
    <row r="119" spans="1:28" x14ac:dyDescent="0.25">
      <c r="A119">
        <f t="shared" si="42"/>
        <v>17</v>
      </c>
      <c r="B119" t="s">
        <v>130</v>
      </c>
      <c r="C119" t="s">
        <v>102</v>
      </c>
      <c r="D119" t="s">
        <v>16</v>
      </c>
      <c r="E119" t="s">
        <v>61</v>
      </c>
      <c r="F119" t="s">
        <v>84</v>
      </c>
      <c r="G119">
        <v>95000</v>
      </c>
      <c r="H119" t="e">
        <f t="shared" si="32"/>
        <v>#VALUE!</v>
      </c>
      <c r="I119">
        <f t="shared" si="33"/>
        <v>2726.5</v>
      </c>
      <c r="J119">
        <f t="shared" si="34"/>
        <v>6744.9999999999991</v>
      </c>
      <c r="K119">
        <f t="shared" si="35"/>
        <v>953.69</v>
      </c>
      <c r="L119">
        <f t="shared" si="43"/>
        <v>2888</v>
      </c>
      <c r="M119">
        <f t="shared" si="36"/>
        <v>6735.5</v>
      </c>
      <c r="N119" t="e">
        <f>+N1*3</f>
        <v>#VALUE!</v>
      </c>
      <c r="O119" t="e">
        <f t="shared" si="37"/>
        <v>#VALUE!</v>
      </c>
      <c r="P119">
        <v>25</v>
      </c>
      <c r="Q119">
        <v>1200</v>
      </c>
      <c r="S119">
        <v>2246.77</v>
      </c>
      <c r="T119">
        <v>200</v>
      </c>
      <c r="U119">
        <v>10929.24</v>
      </c>
      <c r="W119">
        <f t="shared" si="38"/>
        <v>14601.01</v>
      </c>
      <c r="X119" t="e">
        <f t="shared" si="39"/>
        <v>#VALUE!</v>
      </c>
      <c r="Y119">
        <f t="shared" si="40"/>
        <v>13480.5</v>
      </c>
      <c r="Z119" t="e">
        <f t="shared" si="41"/>
        <v>#VALUE!</v>
      </c>
      <c r="AA119" t="s">
        <v>644</v>
      </c>
      <c r="AB119">
        <v>2026</v>
      </c>
    </row>
    <row r="120" spans="1:28" x14ac:dyDescent="0.25">
      <c r="A120">
        <f t="shared" si="42"/>
        <v>18</v>
      </c>
      <c r="B120" t="s">
        <v>132</v>
      </c>
      <c r="C120" t="s">
        <v>102</v>
      </c>
      <c r="D120" t="s">
        <v>4</v>
      </c>
      <c r="E120" t="s">
        <v>24</v>
      </c>
      <c r="F120" t="s">
        <v>84</v>
      </c>
      <c r="G120">
        <v>95000</v>
      </c>
      <c r="H120" t="e">
        <f t="shared" si="32"/>
        <v>#VALUE!</v>
      </c>
      <c r="I120">
        <f t="shared" si="33"/>
        <v>2726.5</v>
      </c>
      <c r="J120">
        <f t="shared" si="34"/>
        <v>6744.9999999999991</v>
      </c>
      <c r="K120">
        <f t="shared" si="35"/>
        <v>953.69</v>
      </c>
      <c r="L120">
        <f>IF(G120&lt;=187020,G120*3.04%,4943.8)-227.52</f>
        <v>2660.48</v>
      </c>
      <c r="M120">
        <f t="shared" si="36"/>
        <v>6735.5</v>
      </c>
      <c r="N120" t="e">
        <f>+N1*2</f>
        <v>#VALUE!</v>
      </c>
      <c r="O120" t="e">
        <f t="shared" si="37"/>
        <v>#VALUE!</v>
      </c>
      <c r="P120">
        <v>25</v>
      </c>
      <c r="S120">
        <v>1803.91</v>
      </c>
      <c r="T120">
        <v>200</v>
      </c>
      <c r="U120">
        <v>10929.24</v>
      </c>
      <c r="W120">
        <f t="shared" si="38"/>
        <v>12958.15</v>
      </c>
      <c r="X120" t="e">
        <f t="shared" si="39"/>
        <v>#VALUE!</v>
      </c>
      <c r="Y120">
        <f>+J120++K120+M120</f>
        <v>14434.189999999999</v>
      </c>
      <c r="Z120" t="e">
        <f t="shared" si="41"/>
        <v>#VALUE!</v>
      </c>
      <c r="AA120" t="s">
        <v>644</v>
      </c>
      <c r="AB120">
        <v>2026</v>
      </c>
    </row>
    <row r="121" spans="1:28" x14ac:dyDescent="0.25">
      <c r="A121">
        <f t="shared" si="42"/>
        <v>19</v>
      </c>
      <c r="B121" t="s">
        <v>133</v>
      </c>
      <c r="C121" t="s">
        <v>103</v>
      </c>
      <c r="D121" t="s">
        <v>828</v>
      </c>
      <c r="E121" t="s">
        <v>829</v>
      </c>
      <c r="F121" t="s">
        <v>84</v>
      </c>
      <c r="G121">
        <v>95000</v>
      </c>
      <c r="H121">
        <f t="shared" si="32"/>
        <v>89613.02</v>
      </c>
      <c r="I121">
        <f t="shared" si="33"/>
        <v>2726.5</v>
      </c>
      <c r="J121">
        <f t="shared" si="34"/>
        <v>6744.9999999999991</v>
      </c>
      <c r="K121">
        <f>IF(G121&lt;=74808,G121*1.1%,953.69)-184.22</f>
        <v>769.47</v>
      </c>
      <c r="L121">
        <f>IF(G121&lt;=187020,G121*3.04%,4943.8)-227.52</f>
        <v>2660.48</v>
      </c>
      <c r="M121">
        <f t="shared" si="36"/>
        <v>6735.5</v>
      </c>
      <c r="O121">
        <f t="shared" si="37"/>
        <v>19636.949999999997</v>
      </c>
      <c r="P121">
        <v>25</v>
      </c>
      <c r="Q121">
        <v>950</v>
      </c>
      <c r="S121">
        <v>2512.48</v>
      </c>
      <c r="T121">
        <v>200</v>
      </c>
      <c r="U121">
        <v>10929.24</v>
      </c>
      <c r="W121">
        <f t="shared" si="38"/>
        <v>14616.72</v>
      </c>
      <c r="X121">
        <f t="shared" si="39"/>
        <v>5386.98</v>
      </c>
      <c r="Y121">
        <f t="shared" ref="Y121:Y184" si="44">+J121+M121</f>
        <v>13480.5</v>
      </c>
      <c r="Z121">
        <f t="shared" si="41"/>
        <v>74996.3</v>
      </c>
      <c r="AA121" t="s">
        <v>644</v>
      </c>
      <c r="AB121">
        <v>2026</v>
      </c>
    </row>
    <row r="122" spans="1:28" x14ac:dyDescent="0.25">
      <c r="A122">
        <f t="shared" si="42"/>
        <v>20</v>
      </c>
      <c r="B122" t="s">
        <v>134</v>
      </c>
      <c r="C122" t="s">
        <v>102</v>
      </c>
      <c r="D122" t="s">
        <v>16</v>
      </c>
      <c r="E122" t="s">
        <v>45</v>
      </c>
      <c r="F122" t="s">
        <v>84</v>
      </c>
      <c r="G122">
        <v>90000</v>
      </c>
      <c r="H122">
        <f t="shared" si="32"/>
        <v>84681</v>
      </c>
      <c r="I122">
        <f t="shared" si="33"/>
        <v>2583</v>
      </c>
      <c r="J122">
        <f t="shared" si="34"/>
        <v>6389.9999999999991</v>
      </c>
      <c r="K122">
        <f t="shared" ref="K122:K136" si="45">IF(G122&lt;=74808,G122*1.1%,953.69)</f>
        <v>953.69</v>
      </c>
      <c r="L122">
        <f t="shared" ref="L122:L185" si="46">IF(G122&lt;=187020,G122*3.04%,4943.8)</f>
        <v>2736</v>
      </c>
      <c r="M122">
        <f t="shared" si="36"/>
        <v>6381</v>
      </c>
      <c r="O122">
        <f t="shared" si="37"/>
        <v>19043.690000000002</v>
      </c>
      <c r="P122">
        <v>25</v>
      </c>
      <c r="Q122">
        <v>3168.68</v>
      </c>
      <c r="S122">
        <v>2191.7399999999998</v>
      </c>
      <c r="T122">
        <v>200</v>
      </c>
      <c r="U122">
        <v>6920.92</v>
      </c>
      <c r="W122">
        <f t="shared" si="38"/>
        <v>12506.34</v>
      </c>
      <c r="X122">
        <f t="shared" si="39"/>
        <v>5319</v>
      </c>
      <c r="Y122">
        <f t="shared" si="44"/>
        <v>12771</v>
      </c>
      <c r="Z122">
        <f t="shared" si="41"/>
        <v>72174.66</v>
      </c>
      <c r="AA122" t="s">
        <v>644</v>
      </c>
      <c r="AB122">
        <v>2026</v>
      </c>
    </row>
    <row r="123" spans="1:28" x14ac:dyDescent="0.25">
      <c r="A123">
        <f t="shared" si="42"/>
        <v>21</v>
      </c>
      <c r="B123" t="s">
        <v>864</v>
      </c>
      <c r="C123" t="s">
        <v>103</v>
      </c>
      <c r="D123" t="s">
        <v>94</v>
      </c>
      <c r="E123" t="s">
        <v>865</v>
      </c>
      <c r="F123" t="s">
        <v>85</v>
      </c>
      <c r="G123">
        <v>80000</v>
      </c>
      <c r="H123">
        <f t="shared" si="32"/>
        <v>75272</v>
      </c>
      <c r="I123">
        <f t="shared" si="33"/>
        <v>2296</v>
      </c>
      <c r="J123">
        <f t="shared" si="34"/>
        <v>5679.9999999999991</v>
      </c>
      <c r="K123">
        <f t="shared" si="45"/>
        <v>953.69</v>
      </c>
      <c r="L123">
        <f t="shared" si="46"/>
        <v>2432</v>
      </c>
      <c r="M123">
        <f t="shared" si="36"/>
        <v>5672</v>
      </c>
      <c r="O123">
        <f t="shared" si="37"/>
        <v>17033.689999999999</v>
      </c>
      <c r="P123">
        <v>25</v>
      </c>
      <c r="S123">
        <v>2069.92</v>
      </c>
      <c r="T123">
        <v>200</v>
      </c>
      <c r="U123">
        <f>7400.87+1246.72</f>
        <v>8647.59</v>
      </c>
      <c r="W123">
        <f t="shared" si="38"/>
        <v>10942.51</v>
      </c>
      <c r="X123">
        <f t="shared" si="39"/>
        <v>4728</v>
      </c>
      <c r="Y123">
        <f t="shared" si="44"/>
        <v>11352</v>
      </c>
      <c r="Z123">
        <f t="shared" si="41"/>
        <v>64329.49</v>
      </c>
      <c r="AA123" t="s">
        <v>644</v>
      </c>
      <c r="AB123">
        <v>2026</v>
      </c>
    </row>
    <row r="124" spans="1:28" x14ac:dyDescent="0.25">
      <c r="A124">
        <f t="shared" si="42"/>
        <v>22</v>
      </c>
      <c r="B124" t="s">
        <v>144</v>
      </c>
      <c r="C124" t="s">
        <v>103</v>
      </c>
      <c r="D124" t="s">
        <v>10</v>
      </c>
      <c r="E124" t="s">
        <v>927</v>
      </c>
      <c r="F124" t="s">
        <v>85</v>
      </c>
      <c r="G124">
        <v>95000</v>
      </c>
      <c r="H124" t="e">
        <f t="shared" si="32"/>
        <v>#VALUE!</v>
      </c>
      <c r="I124">
        <f t="shared" si="33"/>
        <v>2726.5</v>
      </c>
      <c r="J124">
        <f t="shared" si="34"/>
        <v>6744.9999999999991</v>
      </c>
      <c r="K124">
        <f t="shared" si="45"/>
        <v>953.69</v>
      </c>
      <c r="L124">
        <f t="shared" si="46"/>
        <v>2888</v>
      </c>
      <c r="M124">
        <f t="shared" si="36"/>
        <v>6735.5</v>
      </c>
      <c r="N124" t="e">
        <f>+N1*2</f>
        <v>#VALUE!</v>
      </c>
      <c r="O124" t="e">
        <f t="shared" si="37"/>
        <v>#VALUE!</v>
      </c>
      <c r="P124">
        <v>25</v>
      </c>
      <c r="S124">
        <v>2319.5500000000002</v>
      </c>
      <c r="T124">
        <v>200</v>
      </c>
      <c r="U124">
        <v>10929.24</v>
      </c>
      <c r="W124">
        <f t="shared" si="38"/>
        <v>13473.79</v>
      </c>
      <c r="X124" t="e">
        <f t="shared" si="39"/>
        <v>#VALUE!</v>
      </c>
      <c r="Y124">
        <f t="shared" si="44"/>
        <v>13480.5</v>
      </c>
      <c r="Z124" t="e">
        <f t="shared" si="41"/>
        <v>#VALUE!</v>
      </c>
      <c r="AA124" t="s">
        <v>644</v>
      </c>
      <c r="AB124">
        <v>2026</v>
      </c>
    </row>
    <row r="125" spans="1:28" x14ac:dyDescent="0.25">
      <c r="A125">
        <f t="shared" si="42"/>
        <v>23</v>
      </c>
      <c r="B125" t="s">
        <v>145</v>
      </c>
      <c r="C125" t="s">
        <v>102</v>
      </c>
      <c r="D125" t="s">
        <v>10</v>
      </c>
      <c r="E125" t="s">
        <v>928</v>
      </c>
      <c r="F125" t="s">
        <v>84</v>
      </c>
      <c r="G125">
        <v>95000</v>
      </c>
      <c r="H125" t="e">
        <f t="shared" si="32"/>
        <v>#VALUE!</v>
      </c>
      <c r="I125">
        <f t="shared" si="33"/>
        <v>2726.5</v>
      </c>
      <c r="J125">
        <f t="shared" si="34"/>
        <v>6744.9999999999991</v>
      </c>
      <c r="K125">
        <f t="shared" si="45"/>
        <v>953.69</v>
      </c>
      <c r="L125">
        <f t="shared" si="46"/>
        <v>2888</v>
      </c>
      <c r="M125">
        <f t="shared" si="36"/>
        <v>6735.5</v>
      </c>
      <c r="N125" t="e">
        <f>+N1*2</f>
        <v>#VALUE!</v>
      </c>
      <c r="O125" t="e">
        <f t="shared" si="37"/>
        <v>#VALUE!</v>
      </c>
      <c r="P125">
        <v>25</v>
      </c>
      <c r="T125">
        <v>200</v>
      </c>
      <c r="U125">
        <v>10929.24</v>
      </c>
      <c r="W125">
        <f t="shared" si="38"/>
        <v>11154.24</v>
      </c>
      <c r="X125" t="e">
        <f t="shared" si="39"/>
        <v>#VALUE!</v>
      </c>
      <c r="Y125">
        <f t="shared" si="44"/>
        <v>13480.5</v>
      </c>
      <c r="Z125" t="e">
        <f t="shared" si="41"/>
        <v>#VALUE!</v>
      </c>
      <c r="AA125" t="s">
        <v>644</v>
      </c>
      <c r="AB125">
        <v>2026</v>
      </c>
    </row>
    <row r="126" spans="1:28" x14ac:dyDescent="0.25">
      <c r="A126">
        <f t="shared" si="42"/>
        <v>24</v>
      </c>
      <c r="B126" t="s">
        <v>866</v>
      </c>
      <c r="C126" t="s">
        <v>102</v>
      </c>
      <c r="D126" t="s">
        <v>10</v>
      </c>
      <c r="E126" t="s">
        <v>929</v>
      </c>
      <c r="F126" t="s">
        <v>84</v>
      </c>
      <c r="G126">
        <v>80000</v>
      </c>
      <c r="H126">
        <f t="shared" si="32"/>
        <v>75272</v>
      </c>
      <c r="I126">
        <f t="shared" si="33"/>
        <v>2296</v>
      </c>
      <c r="J126">
        <f t="shared" si="34"/>
        <v>5679.9999999999991</v>
      </c>
      <c r="K126">
        <f t="shared" si="45"/>
        <v>953.69</v>
      </c>
      <c r="L126">
        <f t="shared" si="46"/>
        <v>2432</v>
      </c>
      <c r="M126">
        <f t="shared" si="36"/>
        <v>5672</v>
      </c>
      <c r="O126">
        <f t="shared" si="37"/>
        <v>17033.689999999999</v>
      </c>
      <c r="P126">
        <v>25</v>
      </c>
      <c r="S126">
        <v>1180.0999999999999</v>
      </c>
      <c r="T126">
        <v>200</v>
      </c>
      <c r="U126">
        <f>7400.87+1246.72</f>
        <v>8647.59</v>
      </c>
      <c r="W126">
        <f t="shared" si="38"/>
        <v>10052.69</v>
      </c>
      <c r="X126">
        <f t="shared" si="39"/>
        <v>4728</v>
      </c>
      <c r="Y126">
        <f t="shared" si="44"/>
        <v>11352</v>
      </c>
      <c r="Z126">
        <f t="shared" si="41"/>
        <v>65219.31</v>
      </c>
      <c r="AA126" t="s">
        <v>644</v>
      </c>
      <c r="AB126">
        <v>2026</v>
      </c>
    </row>
    <row r="127" spans="1:28" x14ac:dyDescent="0.25">
      <c r="A127">
        <f t="shared" si="42"/>
        <v>25</v>
      </c>
      <c r="B127" t="s">
        <v>148</v>
      </c>
      <c r="C127" t="s">
        <v>103</v>
      </c>
      <c r="D127" t="s">
        <v>10</v>
      </c>
      <c r="E127" t="s">
        <v>929</v>
      </c>
      <c r="F127" t="s">
        <v>84</v>
      </c>
      <c r="G127">
        <v>80000</v>
      </c>
      <c r="H127">
        <f t="shared" si="32"/>
        <v>75272</v>
      </c>
      <c r="I127">
        <f t="shared" si="33"/>
        <v>2296</v>
      </c>
      <c r="J127">
        <f t="shared" si="34"/>
        <v>5679.9999999999991</v>
      </c>
      <c r="K127">
        <f t="shared" si="45"/>
        <v>953.69</v>
      </c>
      <c r="L127">
        <f t="shared" si="46"/>
        <v>2432</v>
      </c>
      <c r="M127">
        <f t="shared" si="36"/>
        <v>5672</v>
      </c>
      <c r="O127">
        <f t="shared" si="37"/>
        <v>17033.689999999999</v>
      </c>
      <c r="P127">
        <v>25</v>
      </c>
      <c r="S127">
        <v>1428.24</v>
      </c>
      <c r="T127">
        <v>200</v>
      </c>
      <c r="U127">
        <v>7400.87</v>
      </c>
      <c r="W127">
        <f t="shared" si="38"/>
        <v>9054.11</v>
      </c>
      <c r="X127">
        <f t="shared" si="39"/>
        <v>4728</v>
      </c>
      <c r="Y127">
        <f t="shared" si="44"/>
        <v>11352</v>
      </c>
      <c r="Z127">
        <f t="shared" si="41"/>
        <v>66217.89</v>
      </c>
      <c r="AA127" t="s">
        <v>644</v>
      </c>
      <c r="AB127">
        <v>2026</v>
      </c>
    </row>
    <row r="128" spans="1:28" x14ac:dyDescent="0.25">
      <c r="A128">
        <f t="shared" si="42"/>
        <v>26</v>
      </c>
      <c r="B128" t="s">
        <v>149</v>
      </c>
      <c r="C128" t="s">
        <v>102</v>
      </c>
      <c r="D128" t="s">
        <v>10</v>
      </c>
      <c r="E128" t="s">
        <v>928</v>
      </c>
      <c r="F128" t="s">
        <v>84</v>
      </c>
      <c r="G128">
        <v>95000</v>
      </c>
      <c r="H128" t="e">
        <f t="shared" si="32"/>
        <v>#VALUE!</v>
      </c>
      <c r="I128">
        <f t="shared" si="33"/>
        <v>2726.5</v>
      </c>
      <c r="J128">
        <f t="shared" si="34"/>
        <v>6744.9999999999991</v>
      </c>
      <c r="K128">
        <f t="shared" si="45"/>
        <v>953.69</v>
      </c>
      <c r="L128">
        <f t="shared" si="46"/>
        <v>2888</v>
      </c>
      <c r="M128">
        <f t="shared" si="36"/>
        <v>6735.5</v>
      </c>
      <c r="N128" t="e">
        <f>+N1*1</f>
        <v>#VALUE!</v>
      </c>
      <c r="O128" t="e">
        <f t="shared" si="37"/>
        <v>#VALUE!</v>
      </c>
      <c r="P128">
        <v>25</v>
      </c>
      <c r="Q128">
        <v>5000</v>
      </c>
      <c r="S128">
        <v>2252.5500000000002</v>
      </c>
      <c r="T128">
        <v>200</v>
      </c>
      <c r="U128">
        <v>10449.299999999999</v>
      </c>
      <c r="W128">
        <f t="shared" si="38"/>
        <v>17926.849999999999</v>
      </c>
      <c r="X128" t="e">
        <f t="shared" si="39"/>
        <v>#VALUE!</v>
      </c>
      <c r="Y128">
        <f t="shared" si="44"/>
        <v>13480.5</v>
      </c>
      <c r="Z128" t="e">
        <f t="shared" si="41"/>
        <v>#VALUE!</v>
      </c>
      <c r="AA128" t="s">
        <v>644</v>
      </c>
      <c r="AB128">
        <v>2026</v>
      </c>
    </row>
    <row r="129" spans="1:28" x14ac:dyDescent="0.25">
      <c r="A129">
        <f t="shared" si="42"/>
        <v>27</v>
      </c>
      <c r="B129" t="s">
        <v>151</v>
      </c>
      <c r="C129" t="s">
        <v>102</v>
      </c>
      <c r="D129" t="s">
        <v>793</v>
      </c>
      <c r="E129" t="s">
        <v>66</v>
      </c>
      <c r="F129" t="s">
        <v>84</v>
      </c>
      <c r="G129">
        <v>95000</v>
      </c>
      <c r="H129">
        <f t="shared" si="32"/>
        <v>89385.5</v>
      </c>
      <c r="I129">
        <f t="shared" si="33"/>
        <v>2726.5</v>
      </c>
      <c r="J129">
        <f t="shared" si="34"/>
        <v>6744.9999999999991</v>
      </c>
      <c r="K129">
        <f t="shared" si="45"/>
        <v>953.69</v>
      </c>
      <c r="L129">
        <f t="shared" si="46"/>
        <v>2888</v>
      </c>
      <c r="M129">
        <f t="shared" si="36"/>
        <v>6735.5</v>
      </c>
      <c r="O129">
        <f t="shared" si="37"/>
        <v>20048.690000000002</v>
      </c>
      <c r="P129">
        <v>25</v>
      </c>
      <c r="Q129">
        <v>4000</v>
      </c>
      <c r="S129">
        <v>1594.56</v>
      </c>
      <c r="T129">
        <v>200</v>
      </c>
      <c r="U129">
        <v>10929.24</v>
      </c>
      <c r="W129">
        <f t="shared" si="38"/>
        <v>16748.8</v>
      </c>
      <c r="X129">
        <f t="shared" si="39"/>
        <v>5614.5</v>
      </c>
      <c r="Y129">
        <f t="shared" si="44"/>
        <v>13480.5</v>
      </c>
      <c r="Z129">
        <f t="shared" si="41"/>
        <v>72636.7</v>
      </c>
      <c r="AA129" t="s">
        <v>644</v>
      </c>
      <c r="AB129">
        <v>2026</v>
      </c>
    </row>
    <row r="130" spans="1:28" x14ac:dyDescent="0.25">
      <c r="A130">
        <f t="shared" si="42"/>
        <v>28</v>
      </c>
      <c r="B130" t="s">
        <v>153</v>
      </c>
      <c r="C130" t="s">
        <v>102</v>
      </c>
      <c r="D130" t="s">
        <v>17</v>
      </c>
      <c r="E130" t="s">
        <v>930</v>
      </c>
      <c r="F130" t="s">
        <v>84</v>
      </c>
      <c r="G130">
        <v>95000</v>
      </c>
      <c r="H130" t="e">
        <f t="shared" si="32"/>
        <v>#VALUE!</v>
      </c>
      <c r="I130">
        <f t="shared" si="33"/>
        <v>2726.5</v>
      </c>
      <c r="J130">
        <f t="shared" si="34"/>
        <v>6744.9999999999991</v>
      </c>
      <c r="K130">
        <f t="shared" si="45"/>
        <v>953.69</v>
      </c>
      <c r="L130">
        <f t="shared" si="46"/>
        <v>2888</v>
      </c>
      <c r="M130">
        <f t="shared" si="36"/>
        <v>6735.5</v>
      </c>
      <c r="N130" t="e">
        <f>+N1*1</f>
        <v>#VALUE!</v>
      </c>
      <c r="O130" t="e">
        <f t="shared" si="37"/>
        <v>#VALUE!</v>
      </c>
      <c r="P130">
        <v>25</v>
      </c>
      <c r="Q130">
        <v>2496.96</v>
      </c>
      <c r="S130">
        <v>1465.95</v>
      </c>
      <c r="T130">
        <v>200</v>
      </c>
      <c r="U130">
        <v>10449.299999999999</v>
      </c>
      <c r="W130">
        <f t="shared" si="38"/>
        <v>14637.21</v>
      </c>
      <c r="X130" t="e">
        <f t="shared" si="39"/>
        <v>#VALUE!</v>
      </c>
      <c r="Y130">
        <f t="shared" si="44"/>
        <v>13480.5</v>
      </c>
      <c r="Z130" t="e">
        <f t="shared" si="41"/>
        <v>#VALUE!</v>
      </c>
      <c r="AA130" t="s">
        <v>644</v>
      </c>
      <c r="AB130">
        <v>2026</v>
      </c>
    </row>
    <row r="131" spans="1:28" x14ac:dyDescent="0.25">
      <c r="A131">
        <f t="shared" si="42"/>
        <v>29</v>
      </c>
      <c r="B131" t="s">
        <v>868</v>
      </c>
      <c r="C131" t="s">
        <v>103</v>
      </c>
      <c r="D131" t="s">
        <v>800</v>
      </c>
      <c r="E131" t="s">
        <v>83</v>
      </c>
      <c r="F131" t="s">
        <v>84</v>
      </c>
      <c r="G131">
        <v>60000</v>
      </c>
      <c r="H131">
        <f t="shared" si="32"/>
        <v>56454</v>
      </c>
      <c r="I131">
        <f t="shared" si="33"/>
        <v>1722</v>
      </c>
      <c r="J131">
        <f t="shared" si="34"/>
        <v>4260</v>
      </c>
      <c r="K131">
        <f t="shared" si="45"/>
        <v>660.00000000000011</v>
      </c>
      <c r="L131">
        <f t="shared" si="46"/>
        <v>1824</v>
      </c>
      <c r="M131">
        <f t="shared" si="36"/>
        <v>4254</v>
      </c>
      <c r="O131">
        <f t="shared" si="37"/>
        <v>12720</v>
      </c>
      <c r="P131">
        <v>25</v>
      </c>
      <c r="S131">
        <v>2734.24</v>
      </c>
      <c r="T131">
        <v>200</v>
      </c>
      <c r="U131">
        <v>1571.73</v>
      </c>
      <c r="W131">
        <f t="shared" si="38"/>
        <v>4530.9699999999993</v>
      </c>
      <c r="X131">
        <f t="shared" si="39"/>
        <v>3546</v>
      </c>
      <c r="Y131">
        <f t="shared" si="44"/>
        <v>8514</v>
      </c>
      <c r="Z131">
        <f t="shared" si="41"/>
        <v>51923.03</v>
      </c>
      <c r="AA131" t="s">
        <v>644</v>
      </c>
      <c r="AB131">
        <v>2026</v>
      </c>
    </row>
    <row r="132" spans="1:28" x14ac:dyDescent="0.25">
      <c r="A132">
        <f t="shared" si="42"/>
        <v>30</v>
      </c>
      <c r="B132" t="s">
        <v>124</v>
      </c>
      <c r="C132" t="s">
        <v>103</v>
      </c>
      <c r="D132" t="s">
        <v>10</v>
      </c>
      <c r="E132" t="s">
        <v>706</v>
      </c>
      <c r="F132" t="s">
        <v>84</v>
      </c>
      <c r="G132">
        <v>48000</v>
      </c>
      <c r="H132">
        <f t="shared" si="32"/>
        <v>45163.199999999997</v>
      </c>
      <c r="I132">
        <f t="shared" si="33"/>
        <v>1377.6</v>
      </c>
      <c r="J132">
        <f t="shared" si="34"/>
        <v>3407.9999999999995</v>
      </c>
      <c r="K132">
        <f t="shared" si="45"/>
        <v>528</v>
      </c>
      <c r="L132">
        <f t="shared" si="46"/>
        <v>1459.2</v>
      </c>
      <c r="M132">
        <f t="shared" si="36"/>
        <v>3403.2000000000003</v>
      </c>
      <c r="O132">
        <f t="shared" si="37"/>
        <v>10176</v>
      </c>
      <c r="P132">
        <v>25</v>
      </c>
      <c r="S132">
        <v>624.41</v>
      </c>
      <c r="T132">
        <v>200</v>
      </c>
      <c r="U132">
        <v>1571.73</v>
      </c>
      <c r="W132">
        <f t="shared" si="38"/>
        <v>2421.14</v>
      </c>
      <c r="X132">
        <f t="shared" si="39"/>
        <v>2836.8</v>
      </c>
      <c r="Y132">
        <f t="shared" si="44"/>
        <v>6811.2</v>
      </c>
      <c r="Z132">
        <f t="shared" si="41"/>
        <v>42742.06</v>
      </c>
      <c r="AA132" t="s">
        <v>644</v>
      </c>
      <c r="AB132">
        <v>2026</v>
      </c>
    </row>
    <row r="133" spans="1:28" x14ac:dyDescent="0.25">
      <c r="A133">
        <f t="shared" si="42"/>
        <v>31</v>
      </c>
      <c r="B133" t="s">
        <v>157</v>
      </c>
      <c r="C133" t="s">
        <v>102</v>
      </c>
      <c r="D133" t="s">
        <v>10</v>
      </c>
      <c r="E133" t="s">
        <v>46</v>
      </c>
      <c r="F133" t="s">
        <v>84</v>
      </c>
      <c r="G133">
        <v>60000</v>
      </c>
      <c r="H133">
        <f t="shared" si="32"/>
        <v>56454</v>
      </c>
      <c r="I133">
        <f t="shared" si="33"/>
        <v>1722</v>
      </c>
      <c r="J133">
        <f t="shared" si="34"/>
        <v>4260</v>
      </c>
      <c r="K133">
        <f t="shared" si="45"/>
        <v>660.00000000000011</v>
      </c>
      <c r="L133">
        <f t="shared" si="46"/>
        <v>1824</v>
      </c>
      <c r="M133">
        <f t="shared" si="36"/>
        <v>4254</v>
      </c>
      <c r="O133">
        <f t="shared" si="37"/>
        <v>12720</v>
      </c>
      <c r="P133">
        <v>25</v>
      </c>
      <c r="Q133">
        <v>1875.2</v>
      </c>
      <c r="S133">
        <v>1388.93</v>
      </c>
      <c r="T133">
        <v>200</v>
      </c>
      <c r="U133">
        <v>3486.68</v>
      </c>
      <c r="W133">
        <f t="shared" si="38"/>
        <v>6975.8099999999995</v>
      </c>
      <c r="X133">
        <f t="shared" si="39"/>
        <v>3546</v>
      </c>
      <c r="Y133">
        <f t="shared" si="44"/>
        <v>8514</v>
      </c>
      <c r="Z133">
        <f t="shared" si="41"/>
        <v>49478.19</v>
      </c>
      <c r="AA133" t="s">
        <v>644</v>
      </c>
      <c r="AB133">
        <v>2026</v>
      </c>
    </row>
    <row r="134" spans="1:28" x14ac:dyDescent="0.25">
      <c r="A134">
        <f t="shared" si="42"/>
        <v>32</v>
      </c>
      <c r="B134" t="s">
        <v>159</v>
      </c>
      <c r="C134" t="s">
        <v>103</v>
      </c>
      <c r="D134" t="s">
        <v>21</v>
      </c>
      <c r="E134" t="s">
        <v>932</v>
      </c>
      <c r="F134" t="s">
        <v>84</v>
      </c>
      <c r="G134">
        <v>60000</v>
      </c>
      <c r="H134" t="e">
        <f t="shared" si="32"/>
        <v>#VALUE!</v>
      </c>
      <c r="I134">
        <f t="shared" si="33"/>
        <v>1722</v>
      </c>
      <c r="J134">
        <f t="shared" si="34"/>
        <v>4260</v>
      </c>
      <c r="K134">
        <f t="shared" si="45"/>
        <v>660.00000000000011</v>
      </c>
      <c r="L134">
        <f t="shared" si="46"/>
        <v>1824</v>
      </c>
      <c r="M134">
        <f t="shared" si="36"/>
        <v>4254</v>
      </c>
      <c r="N134" t="e">
        <f>+N1*1</f>
        <v>#VALUE!</v>
      </c>
      <c r="O134" t="e">
        <f t="shared" si="37"/>
        <v>#VALUE!</v>
      </c>
      <c r="P134">
        <v>25</v>
      </c>
      <c r="Q134">
        <v>3552.23</v>
      </c>
      <c r="S134">
        <v>997.85</v>
      </c>
      <c r="T134">
        <v>200</v>
      </c>
      <c r="U134">
        <v>3102.72</v>
      </c>
      <c r="W134">
        <f t="shared" si="38"/>
        <v>7877.7999999999993</v>
      </c>
      <c r="X134" t="e">
        <f t="shared" si="39"/>
        <v>#VALUE!</v>
      </c>
      <c r="Y134">
        <f t="shared" si="44"/>
        <v>8514</v>
      </c>
      <c r="Z134" t="e">
        <f t="shared" si="41"/>
        <v>#VALUE!</v>
      </c>
      <c r="AA134" t="s">
        <v>644</v>
      </c>
      <c r="AB134">
        <v>2026</v>
      </c>
    </row>
    <row r="135" spans="1:28" x14ac:dyDescent="0.25">
      <c r="A135">
        <f t="shared" si="42"/>
        <v>33</v>
      </c>
      <c r="B135" t="s">
        <v>150</v>
      </c>
      <c r="C135" t="s">
        <v>102</v>
      </c>
      <c r="D135" t="s">
        <v>16</v>
      </c>
      <c r="E135" t="s">
        <v>95</v>
      </c>
      <c r="F135" t="s">
        <v>84</v>
      </c>
      <c r="G135">
        <v>60000</v>
      </c>
      <c r="H135">
        <f t="shared" si="32"/>
        <v>56454</v>
      </c>
      <c r="I135">
        <f t="shared" si="33"/>
        <v>1722</v>
      </c>
      <c r="J135">
        <f t="shared" si="34"/>
        <v>4260</v>
      </c>
      <c r="K135">
        <f t="shared" si="45"/>
        <v>660.00000000000011</v>
      </c>
      <c r="L135">
        <f t="shared" si="46"/>
        <v>1824</v>
      </c>
      <c r="M135">
        <f t="shared" si="36"/>
        <v>4254</v>
      </c>
      <c r="O135">
        <f t="shared" si="37"/>
        <v>12720</v>
      </c>
      <c r="P135">
        <v>25</v>
      </c>
      <c r="Q135">
        <v>500</v>
      </c>
      <c r="S135">
        <v>1389.49</v>
      </c>
      <c r="T135">
        <v>200</v>
      </c>
      <c r="U135">
        <v>3486.68</v>
      </c>
      <c r="W135">
        <f t="shared" si="38"/>
        <v>5601.17</v>
      </c>
      <c r="X135">
        <f t="shared" si="39"/>
        <v>3546</v>
      </c>
      <c r="Y135">
        <f t="shared" si="44"/>
        <v>8514</v>
      </c>
      <c r="Z135">
        <f t="shared" si="41"/>
        <v>50852.83</v>
      </c>
      <c r="AA135" t="s">
        <v>644</v>
      </c>
      <c r="AB135">
        <v>2026</v>
      </c>
    </row>
    <row r="136" spans="1:28" x14ac:dyDescent="0.25">
      <c r="A136">
        <f t="shared" si="42"/>
        <v>34</v>
      </c>
      <c r="B136" t="s">
        <v>160</v>
      </c>
      <c r="C136" t="s">
        <v>102</v>
      </c>
      <c r="D136" t="s">
        <v>4</v>
      </c>
      <c r="E136" t="s">
        <v>93</v>
      </c>
      <c r="F136" t="s">
        <v>84</v>
      </c>
      <c r="G136">
        <v>60000</v>
      </c>
      <c r="H136">
        <f t="shared" si="32"/>
        <v>56454</v>
      </c>
      <c r="I136">
        <f t="shared" si="33"/>
        <v>1722</v>
      </c>
      <c r="J136">
        <f t="shared" si="34"/>
        <v>4260</v>
      </c>
      <c r="K136">
        <f t="shared" si="45"/>
        <v>660.00000000000011</v>
      </c>
      <c r="L136">
        <f t="shared" si="46"/>
        <v>1824</v>
      </c>
      <c r="M136">
        <f t="shared" si="36"/>
        <v>4254</v>
      </c>
      <c r="O136">
        <f t="shared" si="37"/>
        <v>12720</v>
      </c>
      <c r="P136">
        <v>25</v>
      </c>
      <c r="Q136">
        <v>3000</v>
      </c>
      <c r="S136">
        <v>1654.55</v>
      </c>
      <c r="T136">
        <v>200</v>
      </c>
      <c r="U136">
        <v>3486.68</v>
      </c>
      <c r="W136">
        <f t="shared" si="38"/>
        <v>8366.23</v>
      </c>
      <c r="X136">
        <f t="shared" si="39"/>
        <v>3546</v>
      </c>
      <c r="Y136">
        <f t="shared" si="44"/>
        <v>8514</v>
      </c>
      <c r="Z136">
        <f t="shared" si="41"/>
        <v>48087.770000000004</v>
      </c>
      <c r="AA136" t="s">
        <v>644</v>
      </c>
      <c r="AB136">
        <v>2026</v>
      </c>
    </row>
    <row r="137" spans="1:28" x14ac:dyDescent="0.25">
      <c r="A137">
        <f t="shared" si="42"/>
        <v>35</v>
      </c>
      <c r="B137" t="s">
        <v>806</v>
      </c>
      <c r="C137" t="s">
        <v>102</v>
      </c>
      <c r="D137" t="s">
        <v>12</v>
      </c>
      <c r="E137" t="s">
        <v>32</v>
      </c>
      <c r="F137" t="s">
        <v>99</v>
      </c>
      <c r="G137">
        <v>80000</v>
      </c>
      <c r="H137">
        <f t="shared" si="32"/>
        <v>75272</v>
      </c>
      <c r="I137">
        <f t="shared" si="33"/>
        <v>2296</v>
      </c>
      <c r="J137">
        <f t="shared" si="34"/>
        <v>5679.9999999999991</v>
      </c>
      <c r="K137">
        <f>IF(G137&lt;=74808,G137*1.1%,953.69)-184.22</f>
        <v>769.47</v>
      </c>
      <c r="L137">
        <f t="shared" si="46"/>
        <v>2432</v>
      </c>
      <c r="M137">
        <f t="shared" si="36"/>
        <v>5672</v>
      </c>
      <c r="O137">
        <f t="shared" si="37"/>
        <v>16849.47</v>
      </c>
      <c r="P137">
        <v>25</v>
      </c>
      <c r="Q137">
        <v>9860.77</v>
      </c>
      <c r="S137">
        <v>1449.27</v>
      </c>
      <c r="T137">
        <v>200</v>
      </c>
      <c r="U137">
        <f>7400.87+1246.72</f>
        <v>8647.59</v>
      </c>
      <c r="W137">
        <f t="shared" si="38"/>
        <v>20182.63</v>
      </c>
      <c r="X137">
        <f t="shared" si="39"/>
        <v>4728</v>
      </c>
      <c r="Y137">
        <f t="shared" si="44"/>
        <v>11352</v>
      </c>
      <c r="Z137">
        <f t="shared" si="41"/>
        <v>55089.369999999995</v>
      </c>
      <c r="AA137" t="s">
        <v>644</v>
      </c>
      <c r="AB137">
        <v>2026</v>
      </c>
    </row>
    <row r="138" spans="1:28" x14ac:dyDescent="0.25">
      <c r="A138">
        <f t="shared" si="42"/>
        <v>36</v>
      </c>
      <c r="B138" t="s">
        <v>162</v>
      </c>
      <c r="C138" t="s">
        <v>102</v>
      </c>
      <c r="D138" t="s">
        <v>15</v>
      </c>
      <c r="E138" t="s">
        <v>92</v>
      </c>
      <c r="F138" t="s">
        <v>99</v>
      </c>
      <c r="G138">
        <v>100000</v>
      </c>
      <c r="H138" t="e">
        <f t="shared" si="32"/>
        <v>#VALUE!</v>
      </c>
      <c r="I138">
        <f t="shared" si="33"/>
        <v>2870</v>
      </c>
      <c r="J138">
        <f t="shared" si="34"/>
        <v>7099.9999999999991</v>
      </c>
      <c r="K138">
        <f t="shared" ref="K138:K201" si="47">IF(G138&lt;=74808,G138*1.1%,953.69)</f>
        <v>953.69</v>
      </c>
      <c r="L138">
        <f t="shared" si="46"/>
        <v>3040</v>
      </c>
      <c r="M138">
        <f t="shared" si="36"/>
        <v>7090.0000000000009</v>
      </c>
      <c r="N138" t="e">
        <f>+N1*3</f>
        <v>#VALUE!</v>
      </c>
      <c r="O138" t="e">
        <f t="shared" si="37"/>
        <v>#VALUE!</v>
      </c>
      <c r="P138">
        <v>25</v>
      </c>
      <c r="S138">
        <v>797.28</v>
      </c>
      <c r="T138">
        <v>200</v>
      </c>
      <c r="U138">
        <v>4216.6099999999997</v>
      </c>
      <c r="W138">
        <f t="shared" si="38"/>
        <v>5238.8899999999994</v>
      </c>
      <c r="X138" t="e">
        <f t="shared" si="39"/>
        <v>#VALUE!</v>
      </c>
      <c r="Y138">
        <f t="shared" si="44"/>
        <v>14190</v>
      </c>
      <c r="Z138" t="e">
        <f t="shared" si="41"/>
        <v>#VALUE!</v>
      </c>
      <c r="AA138" t="s">
        <v>644</v>
      </c>
      <c r="AB138">
        <v>2026</v>
      </c>
    </row>
    <row r="139" spans="1:28" x14ac:dyDescent="0.25">
      <c r="A139">
        <f t="shared" si="42"/>
        <v>37</v>
      </c>
      <c r="B139" t="s">
        <v>874</v>
      </c>
      <c r="C139" t="s">
        <v>103</v>
      </c>
      <c r="D139" t="s">
        <v>10</v>
      </c>
      <c r="E139" t="s">
        <v>32</v>
      </c>
      <c r="F139" t="s">
        <v>84</v>
      </c>
      <c r="G139">
        <v>46000</v>
      </c>
      <c r="H139">
        <f t="shared" si="32"/>
        <v>43281.4</v>
      </c>
      <c r="I139">
        <f t="shared" si="33"/>
        <v>1320.2</v>
      </c>
      <c r="J139">
        <f t="shared" si="34"/>
        <v>3265.9999999999995</v>
      </c>
      <c r="K139">
        <f t="shared" si="47"/>
        <v>506.00000000000006</v>
      </c>
      <c r="L139">
        <f t="shared" si="46"/>
        <v>1398.4</v>
      </c>
      <c r="M139">
        <f t="shared" si="36"/>
        <v>3261.4</v>
      </c>
      <c r="O139">
        <f t="shared" si="37"/>
        <v>9752</v>
      </c>
      <c r="P139">
        <v>25</v>
      </c>
      <c r="S139">
        <v>1049.9100000000001</v>
      </c>
      <c r="T139">
        <v>200</v>
      </c>
      <c r="U139">
        <f>IF((H139*12)&gt;867123.01,(79776+(((H139*12)-867123.01)*0.25))/12,IF((H139*12)&gt;624329.01,(31216+(((H139*12)-624329.01)*0.2))/12,IF((H139*12)&gt;416220.01,(((H139*12)-416220.01)*0.15)/12,0)))</f>
        <v>1289.4598750000005</v>
      </c>
      <c r="W139">
        <f t="shared" si="38"/>
        <v>2564.3698750000003</v>
      </c>
      <c r="X139">
        <f t="shared" si="39"/>
        <v>2718.6000000000004</v>
      </c>
      <c r="Y139">
        <f t="shared" si="44"/>
        <v>6527.4</v>
      </c>
      <c r="Z139">
        <f t="shared" si="41"/>
        <v>40717.030124999997</v>
      </c>
      <c r="AA139" t="s">
        <v>644</v>
      </c>
      <c r="AB139">
        <v>2026</v>
      </c>
    </row>
    <row r="140" spans="1:28" x14ac:dyDescent="0.25">
      <c r="A140">
        <f t="shared" si="42"/>
        <v>38</v>
      </c>
      <c r="B140" t="s">
        <v>167</v>
      </c>
      <c r="C140" t="s">
        <v>102</v>
      </c>
      <c r="D140" t="s">
        <v>6</v>
      </c>
      <c r="E140" t="s">
        <v>32</v>
      </c>
      <c r="F140" t="s">
        <v>100</v>
      </c>
      <c r="G140">
        <v>53000</v>
      </c>
      <c r="H140">
        <f t="shared" si="32"/>
        <v>49867.7</v>
      </c>
      <c r="I140">
        <f t="shared" si="33"/>
        <v>1521.1</v>
      </c>
      <c r="J140">
        <f t="shared" si="34"/>
        <v>3762.9999999999995</v>
      </c>
      <c r="K140">
        <f t="shared" si="47"/>
        <v>583.00000000000011</v>
      </c>
      <c r="L140">
        <f t="shared" si="46"/>
        <v>1611.2</v>
      </c>
      <c r="M140">
        <f t="shared" si="36"/>
        <v>3757.7000000000003</v>
      </c>
      <c r="O140">
        <f t="shared" si="37"/>
        <v>11236</v>
      </c>
      <c r="P140">
        <v>25</v>
      </c>
      <c r="Q140">
        <v>5000</v>
      </c>
      <c r="S140">
        <v>120</v>
      </c>
      <c r="T140">
        <v>200</v>
      </c>
      <c r="U140">
        <f>IF((H140*12)&gt;867123.01,(79776+(((H140*12)-867123.01)*0.25))/12,IF((H140*12)&gt;624329.01,(31216+(((H140*12)-624329.01)*0.2))/12,IF((H140*12)&gt;416220.01,(((H140*12)-416220.01)*0.15)/12,0)))</f>
        <v>2277.4048749999988</v>
      </c>
      <c r="W140">
        <f t="shared" si="38"/>
        <v>7622.4048749999984</v>
      </c>
      <c r="X140">
        <f t="shared" si="39"/>
        <v>3132.3</v>
      </c>
      <c r="Y140">
        <f t="shared" si="44"/>
        <v>7520.7</v>
      </c>
      <c r="Z140">
        <f t="shared" si="41"/>
        <v>42245.295125000004</v>
      </c>
      <c r="AA140" t="s">
        <v>644</v>
      </c>
      <c r="AB140">
        <v>2026</v>
      </c>
    </row>
    <row r="141" spans="1:28" x14ac:dyDescent="0.25">
      <c r="A141">
        <f t="shared" si="42"/>
        <v>39</v>
      </c>
      <c r="B141" t="s">
        <v>169</v>
      </c>
      <c r="C141" t="s">
        <v>102</v>
      </c>
      <c r="D141" t="s">
        <v>6</v>
      </c>
      <c r="E141" t="s">
        <v>32</v>
      </c>
      <c r="F141" t="s">
        <v>100</v>
      </c>
      <c r="G141">
        <v>36000</v>
      </c>
      <c r="H141">
        <f t="shared" si="32"/>
        <v>33872.400000000001</v>
      </c>
      <c r="I141">
        <f t="shared" si="33"/>
        <v>1033.2</v>
      </c>
      <c r="J141">
        <f t="shared" si="34"/>
        <v>2555.9999999999995</v>
      </c>
      <c r="K141">
        <f t="shared" si="47"/>
        <v>396.00000000000006</v>
      </c>
      <c r="L141">
        <f t="shared" si="46"/>
        <v>1094.4000000000001</v>
      </c>
      <c r="M141">
        <f t="shared" si="36"/>
        <v>2552.4</v>
      </c>
      <c r="O141">
        <f t="shared" si="37"/>
        <v>7632</v>
      </c>
      <c r="P141">
        <v>25</v>
      </c>
      <c r="T141">
        <v>200</v>
      </c>
      <c r="U141">
        <v>0</v>
      </c>
      <c r="W141">
        <f t="shared" si="38"/>
        <v>225</v>
      </c>
      <c r="X141">
        <f t="shared" si="39"/>
        <v>2127.6000000000004</v>
      </c>
      <c r="Y141">
        <f t="shared" si="44"/>
        <v>5108.3999999999996</v>
      </c>
      <c r="Z141">
        <f t="shared" si="41"/>
        <v>33647.4</v>
      </c>
      <c r="AA141" t="s">
        <v>644</v>
      </c>
      <c r="AB141">
        <v>2026</v>
      </c>
    </row>
    <row r="142" spans="1:28" x14ac:dyDescent="0.25">
      <c r="A142">
        <f t="shared" si="42"/>
        <v>40</v>
      </c>
      <c r="B142" t="s">
        <v>170</v>
      </c>
      <c r="C142" t="s">
        <v>102</v>
      </c>
      <c r="D142" t="s">
        <v>17</v>
      </c>
      <c r="E142" t="s">
        <v>32</v>
      </c>
      <c r="F142" t="s">
        <v>100</v>
      </c>
      <c r="G142">
        <v>46000</v>
      </c>
      <c r="H142" t="e">
        <f t="shared" si="32"/>
        <v>#VALUE!</v>
      </c>
      <c r="I142">
        <f t="shared" si="33"/>
        <v>1320.2</v>
      </c>
      <c r="J142">
        <f t="shared" si="34"/>
        <v>3265.9999999999995</v>
      </c>
      <c r="K142">
        <f t="shared" si="47"/>
        <v>506.00000000000006</v>
      </c>
      <c r="L142">
        <f t="shared" si="46"/>
        <v>1398.4</v>
      </c>
      <c r="M142">
        <f t="shared" si="36"/>
        <v>3261.4</v>
      </c>
      <c r="N142" t="e">
        <f>+N1*3</f>
        <v>#VALUE!</v>
      </c>
      <c r="O142" t="e">
        <f t="shared" si="37"/>
        <v>#VALUE!</v>
      </c>
      <c r="P142">
        <v>25</v>
      </c>
      <c r="Q142">
        <v>2860.81</v>
      </c>
      <c r="S142">
        <v>797.28</v>
      </c>
      <c r="T142">
        <v>200</v>
      </c>
      <c r="U142">
        <v>1289.46</v>
      </c>
      <c r="W142">
        <f t="shared" si="38"/>
        <v>5172.55</v>
      </c>
      <c r="X142" t="e">
        <f t="shared" si="39"/>
        <v>#VALUE!</v>
      </c>
      <c r="Y142">
        <f t="shared" si="44"/>
        <v>6527.4</v>
      </c>
      <c r="Z142" t="e">
        <f t="shared" si="41"/>
        <v>#VALUE!</v>
      </c>
      <c r="AA142" t="s">
        <v>644</v>
      </c>
      <c r="AB142">
        <v>2026</v>
      </c>
    </row>
    <row r="143" spans="1:28" x14ac:dyDescent="0.25">
      <c r="A143">
        <f t="shared" si="42"/>
        <v>41</v>
      </c>
      <c r="B143" t="s">
        <v>172</v>
      </c>
      <c r="C143" t="s">
        <v>102</v>
      </c>
      <c r="D143" t="s">
        <v>6</v>
      </c>
      <c r="E143" t="s">
        <v>32</v>
      </c>
      <c r="F143" t="s">
        <v>100</v>
      </c>
      <c r="G143">
        <v>46000</v>
      </c>
      <c r="H143">
        <f t="shared" si="32"/>
        <v>43281.4</v>
      </c>
      <c r="I143">
        <f t="shared" si="33"/>
        <v>1320.2</v>
      </c>
      <c r="J143">
        <f t="shared" si="34"/>
        <v>3265.9999999999995</v>
      </c>
      <c r="K143">
        <f t="shared" si="47"/>
        <v>506.00000000000006</v>
      </c>
      <c r="L143">
        <f t="shared" si="46"/>
        <v>1398.4</v>
      </c>
      <c r="M143">
        <f t="shared" si="36"/>
        <v>3261.4</v>
      </c>
      <c r="O143">
        <f t="shared" si="37"/>
        <v>9752</v>
      </c>
      <c r="P143">
        <v>25</v>
      </c>
      <c r="S143">
        <v>497.64</v>
      </c>
      <c r="T143">
        <v>200</v>
      </c>
      <c r="U143">
        <v>1289.46</v>
      </c>
      <c r="W143">
        <f t="shared" si="38"/>
        <v>2012.1</v>
      </c>
      <c r="X143">
        <f t="shared" si="39"/>
        <v>2718.6000000000004</v>
      </c>
      <c r="Y143">
        <f t="shared" si="44"/>
        <v>6527.4</v>
      </c>
      <c r="Z143">
        <f t="shared" si="41"/>
        <v>41269.300000000003</v>
      </c>
      <c r="AA143" t="s">
        <v>644</v>
      </c>
      <c r="AB143">
        <v>2026</v>
      </c>
    </row>
    <row r="144" spans="1:28" x14ac:dyDescent="0.25">
      <c r="A144">
        <f t="shared" si="42"/>
        <v>42</v>
      </c>
      <c r="B144" t="s">
        <v>938</v>
      </c>
      <c r="C144" t="s">
        <v>102</v>
      </c>
      <c r="D144" t="s">
        <v>6</v>
      </c>
      <c r="E144" t="s">
        <v>32</v>
      </c>
      <c r="F144" t="s">
        <v>100</v>
      </c>
      <c r="G144">
        <v>36000</v>
      </c>
      <c r="H144">
        <f t="shared" si="32"/>
        <v>33872.400000000001</v>
      </c>
      <c r="I144">
        <f t="shared" si="33"/>
        <v>1033.2</v>
      </c>
      <c r="J144">
        <f t="shared" si="34"/>
        <v>2555.9999999999995</v>
      </c>
      <c r="K144">
        <f t="shared" si="47"/>
        <v>396.00000000000006</v>
      </c>
      <c r="L144">
        <f t="shared" si="46"/>
        <v>1094.4000000000001</v>
      </c>
      <c r="M144">
        <f t="shared" si="36"/>
        <v>2552.4</v>
      </c>
      <c r="O144">
        <f t="shared" si="37"/>
        <v>7632</v>
      </c>
      <c r="P144">
        <v>25</v>
      </c>
      <c r="S144">
        <v>797.28</v>
      </c>
      <c r="T144">
        <v>200</v>
      </c>
      <c r="W144">
        <f t="shared" si="38"/>
        <v>1022.28</v>
      </c>
      <c r="X144">
        <f t="shared" si="39"/>
        <v>2127.6000000000004</v>
      </c>
      <c r="Y144">
        <f t="shared" si="44"/>
        <v>5108.3999999999996</v>
      </c>
      <c r="Z144">
        <f t="shared" si="41"/>
        <v>32850.120000000003</v>
      </c>
      <c r="AA144" t="s">
        <v>644</v>
      </c>
      <c r="AB144">
        <v>2026</v>
      </c>
    </row>
    <row r="145" spans="1:28" x14ac:dyDescent="0.25">
      <c r="A145">
        <f t="shared" si="42"/>
        <v>43</v>
      </c>
      <c r="B145" t="s">
        <v>173</v>
      </c>
      <c r="C145" t="s">
        <v>102</v>
      </c>
      <c r="D145" t="s">
        <v>6</v>
      </c>
      <c r="E145" t="s">
        <v>32</v>
      </c>
      <c r="F145" t="s">
        <v>100</v>
      </c>
      <c r="G145">
        <v>46000</v>
      </c>
      <c r="H145" t="e">
        <f t="shared" si="32"/>
        <v>#VALUE!</v>
      </c>
      <c r="I145">
        <f t="shared" si="33"/>
        <v>1320.2</v>
      </c>
      <c r="J145">
        <f t="shared" si="34"/>
        <v>3265.9999999999995</v>
      </c>
      <c r="K145">
        <f t="shared" si="47"/>
        <v>506.00000000000006</v>
      </c>
      <c r="L145">
        <f t="shared" si="46"/>
        <v>1398.4</v>
      </c>
      <c r="M145">
        <f t="shared" si="36"/>
        <v>3261.4</v>
      </c>
      <c r="N145" t="str">
        <f>+N1</f>
        <v>Registro
Dependientes 1350.12
Adicionales (4*)</v>
      </c>
      <c r="O145" t="e">
        <f t="shared" si="37"/>
        <v>#VALUE!</v>
      </c>
      <c r="P145">
        <v>25</v>
      </c>
      <c r="T145">
        <v>200</v>
      </c>
      <c r="U145">
        <v>1289.46</v>
      </c>
      <c r="W145">
        <f t="shared" si="38"/>
        <v>1514.46</v>
      </c>
      <c r="X145" t="e">
        <f t="shared" si="39"/>
        <v>#VALUE!</v>
      </c>
      <c r="Y145">
        <f t="shared" si="44"/>
        <v>6527.4</v>
      </c>
      <c r="Z145" t="e">
        <f t="shared" si="41"/>
        <v>#VALUE!</v>
      </c>
      <c r="AA145" t="s">
        <v>644</v>
      </c>
      <c r="AB145">
        <v>2026</v>
      </c>
    </row>
    <row r="146" spans="1:28" x14ac:dyDescent="0.25">
      <c r="A146">
        <f t="shared" si="42"/>
        <v>44</v>
      </c>
      <c r="B146" t="s">
        <v>177</v>
      </c>
      <c r="C146" t="s">
        <v>102</v>
      </c>
      <c r="D146" t="s">
        <v>22</v>
      </c>
      <c r="E146" t="s">
        <v>32</v>
      </c>
      <c r="F146" t="s">
        <v>100</v>
      </c>
      <c r="G146">
        <v>46000</v>
      </c>
      <c r="H146">
        <f t="shared" si="32"/>
        <v>43281.4</v>
      </c>
      <c r="I146">
        <f t="shared" si="33"/>
        <v>1320.2</v>
      </c>
      <c r="J146">
        <f t="shared" si="34"/>
        <v>3265.9999999999995</v>
      </c>
      <c r="K146">
        <f t="shared" si="47"/>
        <v>506.00000000000006</v>
      </c>
      <c r="L146">
        <f t="shared" si="46"/>
        <v>1398.4</v>
      </c>
      <c r="M146">
        <f t="shared" si="36"/>
        <v>3261.4</v>
      </c>
      <c r="O146">
        <f t="shared" si="37"/>
        <v>9752</v>
      </c>
      <c r="P146">
        <v>25</v>
      </c>
      <c r="Q146">
        <v>3000</v>
      </c>
      <c r="S146">
        <v>797.28</v>
      </c>
      <c r="T146">
        <v>200</v>
      </c>
      <c r="U146">
        <v>1289.46</v>
      </c>
      <c r="W146">
        <f t="shared" si="38"/>
        <v>5311.74</v>
      </c>
      <c r="X146">
        <f t="shared" si="39"/>
        <v>2718.6000000000004</v>
      </c>
      <c r="Y146">
        <f t="shared" si="44"/>
        <v>6527.4</v>
      </c>
      <c r="Z146">
        <f t="shared" si="41"/>
        <v>37969.660000000003</v>
      </c>
      <c r="AA146" t="s">
        <v>644</v>
      </c>
      <c r="AB146">
        <v>2026</v>
      </c>
    </row>
    <row r="147" spans="1:28" x14ac:dyDescent="0.25">
      <c r="A147">
        <f t="shared" si="42"/>
        <v>45</v>
      </c>
      <c r="B147" t="s">
        <v>939</v>
      </c>
      <c r="C147" t="s">
        <v>103</v>
      </c>
      <c r="D147" t="s">
        <v>6</v>
      </c>
      <c r="E147" t="s">
        <v>32</v>
      </c>
      <c r="F147" t="s">
        <v>100</v>
      </c>
      <c r="G147">
        <v>36000</v>
      </c>
      <c r="H147">
        <f t="shared" si="32"/>
        <v>33872.400000000001</v>
      </c>
      <c r="I147">
        <f t="shared" si="33"/>
        <v>1033.2</v>
      </c>
      <c r="J147">
        <f t="shared" si="34"/>
        <v>2555.9999999999995</v>
      </c>
      <c r="K147">
        <f t="shared" si="47"/>
        <v>396.00000000000006</v>
      </c>
      <c r="L147">
        <f t="shared" si="46"/>
        <v>1094.4000000000001</v>
      </c>
      <c r="M147">
        <f t="shared" si="36"/>
        <v>2552.4</v>
      </c>
      <c r="O147">
        <f t="shared" si="37"/>
        <v>7632</v>
      </c>
      <c r="P147">
        <v>25</v>
      </c>
      <c r="Q147">
        <v>2000</v>
      </c>
      <c r="S147">
        <v>398.64</v>
      </c>
      <c r="T147">
        <v>200</v>
      </c>
      <c r="U147">
        <v>0</v>
      </c>
      <c r="W147">
        <f t="shared" si="38"/>
        <v>2623.64</v>
      </c>
      <c r="X147">
        <f t="shared" si="39"/>
        <v>2127.6000000000004</v>
      </c>
      <c r="Y147">
        <f t="shared" si="44"/>
        <v>5108.3999999999996</v>
      </c>
      <c r="Z147">
        <f t="shared" si="41"/>
        <v>31248.760000000002</v>
      </c>
      <c r="AA147" t="s">
        <v>644</v>
      </c>
      <c r="AB147">
        <v>2026</v>
      </c>
    </row>
    <row r="148" spans="1:28" x14ac:dyDescent="0.25">
      <c r="A148">
        <f t="shared" si="42"/>
        <v>46</v>
      </c>
      <c r="B148" t="s">
        <v>817</v>
      </c>
      <c r="C148" t="s">
        <v>102</v>
      </c>
      <c r="D148" t="s">
        <v>16</v>
      </c>
      <c r="E148" t="s">
        <v>953</v>
      </c>
      <c r="F148" t="s">
        <v>100</v>
      </c>
      <c r="G148">
        <v>46000</v>
      </c>
      <c r="H148">
        <f t="shared" si="32"/>
        <v>43281.4</v>
      </c>
      <c r="I148">
        <f t="shared" si="33"/>
        <v>1320.2</v>
      </c>
      <c r="J148">
        <f t="shared" si="34"/>
        <v>3265.9999999999995</v>
      </c>
      <c r="K148">
        <f t="shared" si="47"/>
        <v>506.00000000000006</v>
      </c>
      <c r="L148">
        <f t="shared" si="46"/>
        <v>1398.4</v>
      </c>
      <c r="M148">
        <f t="shared" si="36"/>
        <v>3261.4</v>
      </c>
      <c r="O148">
        <f t="shared" si="37"/>
        <v>9752</v>
      </c>
      <c r="P148">
        <v>25</v>
      </c>
      <c r="Q148">
        <v>500</v>
      </c>
      <c r="S148">
        <v>850.63</v>
      </c>
      <c r="T148">
        <v>200</v>
      </c>
      <c r="U148">
        <v>1289.46</v>
      </c>
      <c r="W148">
        <f t="shared" si="38"/>
        <v>2865.09</v>
      </c>
      <c r="X148">
        <f t="shared" si="39"/>
        <v>2718.6000000000004</v>
      </c>
      <c r="Y148">
        <f t="shared" si="44"/>
        <v>6527.4</v>
      </c>
      <c r="Z148">
        <f t="shared" si="41"/>
        <v>40416.31</v>
      </c>
      <c r="AA148" t="s">
        <v>644</v>
      </c>
      <c r="AB148">
        <v>2026</v>
      </c>
    </row>
    <row r="149" spans="1:28" x14ac:dyDescent="0.25">
      <c r="A149">
        <f t="shared" si="42"/>
        <v>47</v>
      </c>
      <c r="B149" t="s">
        <v>179</v>
      </c>
      <c r="C149" t="s">
        <v>103</v>
      </c>
      <c r="D149" t="s">
        <v>800</v>
      </c>
      <c r="E149" t="s">
        <v>32</v>
      </c>
      <c r="F149" t="s">
        <v>100</v>
      </c>
      <c r="G149">
        <v>46000</v>
      </c>
      <c r="H149">
        <f t="shared" si="32"/>
        <v>43281.4</v>
      </c>
      <c r="I149">
        <f t="shared" si="33"/>
        <v>1320.2</v>
      </c>
      <c r="J149">
        <f t="shared" si="34"/>
        <v>3265.9999999999995</v>
      </c>
      <c r="K149">
        <f t="shared" si="47"/>
        <v>506.00000000000006</v>
      </c>
      <c r="L149">
        <f t="shared" si="46"/>
        <v>1398.4</v>
      </c>
      <c r="M149">
        <f t="shared" si="36"/>
        <v>3261.4</v>
      </c>
      <c r="O149">
        <f t="shared" si="37"/>
        <v>9752</v>
      </c>
      <c r="P149">
        <v>25</v>
      </c>
      <c r="Q149">
        <v>1000</v>
      </c>
      <c r="S149">
        <v>1268.57</v>
      </c>
      <c r="T149">
        <v>200</v>
      </c>
      <c r="U149">
        <v>1289.46</v>
      </c>
      <c r="W149">
        <f t="shared" si="38"/>
        <v>3783.0299999999997</v>
      </c>
      <c r="X149">
        <f t="shared" si="39"/>
        <v>2718.6000000000004</v>
      </c>
      <c r="Y149">
        <f t="shared" si="44"/>
        <v>6527.4</v>
      </c>
      <c r="Z149">
        <f t="shared" si="41"/>
        <v>39498.370000000003</v>
      </c>
      <c r="AA149" t="s">
        <v>644</v>
      </c>
      <c r="AB149">
        <v>2026</v>
      </c>
    </row>
    <row r="150" spans="1:28" x14ac:dyDescent="0.25">
      <c r="A150">
        <f t="shared" si="42"/>
        <v>48</v>
      </c>
      <c r="B150" t="s">
        <v>180</v>
      </c>
      <c r="C150" t="s">
        <v>103</v>
      </c>
      <c r="D150" t="s">
        <v>22</v>
      </c>
      <c r="E150" t="s">
        <v>32</v>
      </c>
      <c r="F150" t="s">
        <v>100</v>
      </c>
      <c r="G150">
        <v>36000</v>
      </c>
      <c r="H150">
        <f t="shared" si="32"/>
        <v>33872.400000000001</v>
      </c>
      <c r="I150">
        <f t="shared" si="33"/>
        <v>1033.2</v>
      </c>
      <c r="J150">
        <f t="shared" si="34"/>
        <v>2555.9999999999995</v>
      </c>
      <c r="K150">
        <f t="shared" si="47"/>
        <v>396.00000000000006</v>
      </c>
      <c r="L150">
        <f t="shared" si="46"/>
        <v>1094.4000000000001</v>
      </c>
      <c r="M150">
        <f t="shared" si="36"/>
        <v>2552.4</v>
      </c>
      <c r="O150">
        <f t="shared" si="37"/>
        <v>7632</v>
      </c>
      <c r="P150">
        <v>25</v>
      </c>
      <c r="S150">
        <v>1876.97</v>
      </c>
      <c r="T150">
        <v>200</v>
      </c>
      <c r="U150">
        <v>0</v>
      </c>
      <c r="W150">
        <f t="shared" si="38"/>
        <v>2101.9700000000003</v>
      </c>
      <c r="X150">
        <f t="shared" si="39"/>
        <v>2127.6000000000004</v>
      </c>
      <c r="Y150">
        <f t="shared" si="44"/>
        <v>5108.3999999999996</v>
      </c>
      <c r="Z150">
        <f t="shared" si="41"/>
        <v>31770.43</v>
      </c>
      <c r="AA150" t="s">
        <v>644</v>
      </c>
      <c r="AB150">
        <v>2026</v>
      </c>
    </row>
    <row r="151" spans="1:28" x14ac:dyDescent="0.25">
      <c r="A151">
        <f t="shared" si="42"/>
        <v>49</v>
      </c>
      <c r="B151" t="s">
        <v>183</v>
      </c>
      <c r="C151" t="s">
        <v>103</v>
      </c>
      <c r="D151" t="s">
        <v>22</v>
      </c>
      <c r="E151" t="s">
        <v>52</v>
      </c>
      <c r="F151" t="s">
        <v>100</v>
      </c>
      <c r="G151">
        <v>36000</v>
      </c>
      <c r="H151">
        <f t="shared" si="32"/>
        <v>33872.400000000001</v>
      </c>
      <c r="I151">
        <f t="shared" si="33"/>
        <v>1033.2</v>
      </c>
      <c r="J151">
        <f t="shared" si="34"/>
        <v>2555.9999999999995</v>
      </c>
      <c r="K151">
        <f t="shared" si="47"/>
        <v>396.00000000000006</v>
      </c>
      <c r="L151">
        <f t="shared" si="46"/>
        <v>1094.4000000000001</v>
      </c>
      <c r="M151">
        <f t="shared" si="36"/>
        <v>2552.4</v>
      </c>
      <c r="O151">
        <f t="shared" si="37"/>
        <v>7632</v>
      </c>
      <c r="P151">
        <v>25</v>
      </c>
      <c r="Q151">
        <v>1500</v>
      </c>
      <c r="S151">
        <v>797.28</v>
      </c>
      <c r="T151">
        <v>200</v>
      </c>
      <c r="U151">
        <v>0</v>
      </c>
      <c r="W151">
        <f t="shared" si="38"/>
        <v>2522.2799999999997</v>
      </c>
      <c r="X151">
        <f t="shared" si="39"/>
        <v>2127.6000000000004</v>
      </c>
      <c r="Y151">
        <f t="shared" si="44"/>
        <v>5108.3999999999996</v>
      </c>
      <c r="Z151">
        <f t="shared" si="41"/>
        <v>31350.12</v>
      </c>
      <c r="AA151" t="s">
        <v>644</v>
      </c>
      <c r="AB151">
        <v>2026</v>
      </c>
    </row>
    <row r="152" spans="1:28" x14ac:dyDescent="0.25">
      <c r="A152">
        <f t="shared" si="42"/>
        <v>50</v>
      </c>
      <c r="B152" t="s">
        <v>960</v>
      </c>
      <c r="C152" t="s">
        <v>103</v>
      </c>
      <c r="D152" t="s">
        <v>22</v>
      </c>
      <c r="E152" t="s">
        <v>52</v>
      </c>
      <c r="F152" t="s">
        <v>100</v>
      </c>
      <c r="G152">
        <v>36000</v>
      </c>
      <c r="H152">
        <f t="shared" si="32"/>
        <v>33872.400000000001</v>
      </c>
      <c r="I152">
        <f t="shared" si="33"/>
        <v>1033.2</v>
      </c>
      <c r="J152">
        <f t="shared" si="34"/>
        <v>2555.9999999999995</v>
      </c>
      <c r="K152">
        <f t="shared" si="47"/>
        <v>396.00000000000006</v>
      </c>
      <c r="L152">
        <f t="shared" si="46"/>
        <v>1094.4000000000001</v>
      </c>
      <c r="M152">
        <f t="shared" si="36"/>
        <v>2552.4</v>
      </c>
      <c r="O152">
        <f t="shared" si="37"/>
        <v>7632</v>
      </c>
      <c r="P152">
        <v>25</v>
      </c>
      <c r="T152">
        <v>200</v>
      </c>
      <c r="U152">
        <v>0</v>
      </c>
      <c r="W152">
        <f t="shared" si="38"/>
        <v>225</v>
      </c>
      <c r="X152">
        <f t="shared" si="39"/>
        <v>2127.6000000000004</v>
      </c>
      <c r="Y152">
        <f t="shared" si="44"/>
        <v>5108.3999999999996</v>
      </c>
      <c r="Z152">
        <f t="shared" si="41"/>
        <v>33647.4</v>
      </c>
      <c r="AA152" t="s">
        <v>644</v>
      </c>
      <c r="AB152">
        <v>2026</v>
      </c>
    </row>
    <row r="153" spans="1:28" x14ac:dyDescent="0.25">
      <c r="A153">
        <f t="shared" si="42"/>
        <v>51</v>
      </c>
      <c r="B153" t="s">
        <v>185</v>
      </c>
      <c r="C153" t="s">
        <v>103</v>
      </c>
      <c r="D153" t="s">
        <v>22</v>
      </c>
      <c r="E153" t="s">
        <v>789</v>
      </c>
      <c r="F153" t="s">
        <v>100</v>
      </c>
      <c r="G153">
        <v>46000</v>
      </c>
      <c r="H153" t="e">
        <f t="shared" si="32"/>
        <v>#VALUE!</v>
      </c>
      <c r="I153">
        <f t="shared" si="33"/>
        <v>1320.2</v>
      </c>
      <c r="J153">
        <f t="shared" si="34"/>
        <v>3265.9999999999995</v>
      </c>
      <c r="K153">
        <f t="shared" si="47"/>
        <v>506.00000000000006</v>
      </c>
      <c r="L153">
        <f t="shared" si="46"/>
        <v>1398.4</v>
      </c>
      <c r="M153">
        <f t="shared" si="36"/>
        <v>3261.4</v>
      </c>
      <c r="N153" t="e">
        <f>+N1*1</f>
        <v>#VALUE!</v>
      </c>
      <c r="O153" t="e">
        <f t="shared" si="37"/>
        <v>#VALUE!</v>
      </c>
      <c r="P153">
        <v>25</v>
      </c>
      <c r="Q153">
        <v>200</v>
      </c>
      <c r="S153">
        <v>797.28</v>
      </c>
      <c r="T153">
        <v>200</v>
      </c>
      <c r="U153">
        <v>1289.46</v>
      </c>
      <c r="W153">
        <f t="shared" si="38"/>
        <v>2511.7399999999998</v>
      </c>
      <c r="X153" t="e">
        <f t="shared" si="39"/>
        <v>#VALUE!</v>
      </c>
      <c r="Y153">
        <f t="shared" si="44"/>
        <v>6527.4</v>
      </c>
      <c r="Z153" t="e">
        <f t="shared" si="41"/>
        <v>#VALUE!</v>
      </c>
      <c r="AA153" t="s">
        <v>644</v>
      </c>
      <c r="AB153">
        <v>2026</v>
      </c>
    </row>
    <row r="154" spans="1:28" x14ac:dyDescent="0.25">
      <c r="A154">
        <f t="shared" si="42"/>
        <v>52</v>
      </c>
      <c r="B154" t="s">
        <v>186</v>
      </c>
      <c r="C154" t="s">
        <v>102</v>
      </c>
      <c r="D154" t="s">
        <v>800</v>
      </c>
      <c r="E154" t="s">
        <v>36</v>
      </c>
      <c r="F154" t="s">
        <v>100</v>
      </c>
      <c r="G154">
        <v>46000</v>
      </c>
      <c r="H154">
        <f t="shared" si="32"/>
        <v>43281.4</v>
      </c>
      <c r="I154">
        <f t="shared" si="33"/>
        <v>1320.2</v>
      </c>
      <c r="J154">
        <f t="shared" si="34"/>
        <v>3265.9999999999995</v>
      </c>
      <c r="K154">
        <f t="shared" si="47"/>
        <v>506.00000000000006</v>
      </c>
      <c r="L154">
        <f t="shared" si="46"/>
        <v>1398.4</v>
      </c>
      <c r="M154">
        <f t="shared" si="36"/>
        <v>3261.4</v>
      </c>
      <c r="O154">
        <f t="shared" si="37"/>
        <v>9752</v>
      </c>
      <c r="P154">
        <v>25</v>
      </c>
      <c r="S154">
        <v>564.49</v>
      </c>
      <c r="T154">
        <v>200</v>
      </c>
      <c r="U154">
        <v>1289.46</v>
      </c>
      <c r="W154">
        <f t="shared" si="38"/>
        <v>2078.9499999999998</v>
      </c>
      <c r="X154">
        <f t="shared" si="39"/>
        <v>2718.6000000000004</v>
      </c>
      <c r="Y154">
        <f t="shared" si="44"/>
        <v>6527.4</v>
      </c>
      <c r="Z154">
        <f t="shared" si="41"/>
        <v>41202.449999999997</v>
      </c>
      <c r="AA154" t="s">
        <v>644</v>
      </c>
      <c r="AB154">
        <v>2026</v>
      </c>
    </row>
    <row r="155" spans="1:28" x14ac:dyDescent="0.25">
      <c r="A155">
        <f t="shared" si="42"/>
        <v>53</v>
      </c>
      <c r="B155" t="s">
        <v>188</v>
      </c>
      <c r="C155" t="s">
        <v>102</v>
      </c>
      <c r="D155" t="s">
        <v>10</v>
      </c>
      <c r="E155" t="s">
        <v>33</v>
      </c>
      <c r="F155" t="s">
        <v>100</v>
      </c>
      <c r="G155">
        <v>36000</v>
      </c>
      <c r="H155" t="e">
        <f t="shared" si="32"/>
        <v>#VALUE!</v>
      </c>
      <c r="I155">
        <f t="shared" si="33"/>
        <v>1033.2</v>
      </c>
      <c r="J155">
        <f t="shared" si="34"/>
        <v>2555.9999999999995</v>
      </c>
      <c r="K155">
        <f t="shared" si="47"/>
        <v>396.00000000000006</v>
      </c>
      <c r="L155">
        <f t="shared" si="46"/>
        <v>1094.4000000000001</v>
      </c>
      <c r="M155">
        <f t="shared" si="36"/>
        <v>2552.4</v>
      </c>
      <c r="N155" t="e">
        <f>+N1*2</f>
        <v>#VALUE!</v>
      </c>
      <c r="O155" t="e">
        <f t="shared" si="37"/>
        <v>#VALUE!</v>
      </c>
      <c r="P155">
        <v>25</v>
      </c>
      <c r="S155">
        <v>2224.52</v>
      </c>
      <c r="T155">
        <v>200</v>
      </c>
      <c r="W155">
        <f t="shared" si="38"/>
        <v>2449.52</v>
      </c>
      <c r="X155" t="e">
        <f t="shared" si="39"/>
        <v>#VALUE!</v>
      </c>
      <c r="Y155">
        <f t="shared" si="44"/>
        <v>5108.3999999999996</v>
      </c>
      <c r="Z155" t="e">
        <f t="shared" si="41"/>
        <v>#VALUE!</v>
      </c>
      <c r="AA155" t="s">
        <v>644</v>
      </c>
      <c r="AB155">
        <v>2026</v>
      </c>
    </row>
    <row r="156" spans="1:28" x14ac:dyDescent="0.25">
      <c r="A156">
        <f t="shared" si="42"/>
        <v>54</v>
      </c>
      <c r="B156" t="s">
        <v>190</v>
      </c>
      <c r="C156" t="s">
        <v>102</v>
      </c>
      <c r="D156" t="s">
        <v>801</v>
      </c>
      <c r="E156" t="s">
        <v>38</v>
      </c>
      <c r="F156" t="s">
        <v>100</v>
      </c>
      <c r="G156">
        <v>36000</v>
      </c>
      <c r="H156">
        <f t="shared" si="32"/>
        <v>33872.400000000001</v>
      </c>
      <c r="I156">
        <f t="shared" si="33"/>
        <v>1033.2</v>
      </c>
      <c r="J156">
        <f t="shared" si="34"/>
        <v>2555.9999999999995</v>
      </c>
      <c r="K156">
        <f t="shared" si="47"/>
        <v>396.00000000000006</v>
      </c>
      <c r="L156">
        <f t="shared" si="46"/>
        <v>1094.4000000000001</v>
      </c>
      <c r="M156">
        <f t="shared" si="36"/>
        <v>2552.4</v>
      </c>
      <c r="O156">
        <f t="shared" si="37"/>
        <v>7632</v>
      </c>
      <c r="P156">
        <v>25</v>
      </c>
      <c r="Q156">
        <v>2000</v>
      </c>
      <c r="S156">
        <v>443.69</v>
      </c>
      <c r="T156">
        <v>200</v>
      </c>
      <c r="W156">
        <f t="shared" si="38"/>
        <v>2668.69</v>
      </c>
      <c r="X156">
        <f t="shared" si="39"/>
        <v>2127.6000000000004</v>
      </c>
      <c r="Y156">
        <f t="shared" si="44"/>
        <v>5108.3999999999996</v>
      </c>
      <c r="Z156">
        <f t="shared" si="41"/>
        <v>31203.71</v>
      </c>
      <c r="AA156" t="s">
        <v>644</v>
      </c>
      <c r="AB156">
        <v>2026</v>
      </c>
    </row>
    <row r="157" spans="1:28" x14ac:dyDescent="0.25">
      <c r="A157">
        <f t="shared" si="42"/>
        <v>55</v>
      </c>
      <c r="B157" t="s">
        <v>201</v>
      </c>
      <c r="C157" t="s">
        <v>102</v>
      </c>
      <c r="D157" t="s">
        <v>22</v>
      </c>
      <c r="E157" t="s">
        <v>859</v>
      </c>
      <c r="F157" t="s">
        <v>100</v>
      </c>
      <c r="G157">
        <v>36000</v>
      </c>
      <c r="H157">
        <f t="shared" si="32"/>
        <v>33872.400000000001</v>
      </c>
      <c r="I157">
        <f t="shared" si="33"/>
        <v>1033.2</v>
      </c>
      <c r="J157">
        <f t="shared" si="34"/>
        <v>2555.9999999999995</v>
      </c>
      <c r="K157">
        <f t="shared" si="47"/>
        <v>396.00000000000006</v>
      </c>
      <c r="L157">
        <f t="shared" si="46"/>
        <v>1094.4000000000001</v>
      </c>
      <c r="M157">
        <f t="shared" si="36"/>
        <v>2552.4</v>
      </c>
      <c r="O157">
        <f t="shared" si="37"/>
        <v>7632</v>
      </c>
      <c r="P157">
        <v>25</v>
      </c>
      <c r="Q157">
        <v>1000</v>
      </c>
      <c r="S157">
        <v>897.42</v>
      </c>
      <c r="T157">
        <v>200</v>
      </c>
      <c r="U157">
        <v>0</v>
      </c>
      <c r="W157">
        <f t="shared" si="38"/>
        <v>2122.42</v>
      </c>
      <c r="X157">
        <f t="shared" si="39"/>
        <v>2127.6000000000004</v>
      </c>
      <c r="Y157">
        <f t="shared" si="44"/>
        <v>5108.3999999999996</v>
      </c>
      <c r="Z157">
        <f t="shared" si="41"/>
        <v>31749.98</v>
      </c>
      <c r="AA157" t="s">
        <v>644</v>
      </c>
      <c r="AB157">
        <v>2026</v>
      </c>
    </row>
    <row r="158" spans="1:28" x14ac:dyDescent="0.25">
      <c r="A158">
        <f t="shared" si="42"/>
        <v>56</v>
      </c>
      <c r="B158" t="s">
        <v>207</v>
      </c>
      <c r="C158" t="s">
        <v>103</v>
      </c>
      <c r="D158" t="s">
        <v>6</v>
      </c>
      <c r="E158" t="s">
        <v>883</v>
      </c>
      <c r="F158" t="s">
        <v>100</v>
      </c>
      <c r="G158">
        <v>25000</v>
      </c>
      <c r="H158" t="e">
        <f t="shared" si="32"/>
        <v>#VALUE!</v>
      </c>
      <c r="I158">
        <f t="shared" si="33"/>
        <v>717.5</v>
      </c>
      <c r="J158">
        <f t="shared" si="34"/>
        <v>1774.9999999999998</v>
      </c>
      <c r="K158">
        <f t="shared" si="47"/>
        <v>275</v>
      </c>
      <c r="L158">
        <f t="shared" si="46"/>
        <v>760</v>
      </c>
      <c r="M158">
        <f t="shared" si="36"/>
        <v>1772.5000000000002</v>
      </c>
      <c r="N158" t="str">
        <f>+N1</f>
        <v>Registro
Dependientes 1350.12
Adicionales (4*)</v>
      </c>
      <c r="O158" t="e">
        <f t="shared" si="37"/>
        <v>#VALUE!</v>
      </c>
      <c r="P158">
        <v>25</v>
      </c>
      <c r="Q158">
        <v>1000</v>
      </c>
      <c r="T158">
        <v>200</v>
      </c>
      <c r="W158">
        <f t="shared" si="38"/>
        <v>1225</v>
      </c>
      <c r="X158" t="e">
        <f t="shared" si="39"/>
        <v>#VALUE!</v>
      </c>
      <c r="Y158">
        <f t="shared" si="44"/>
        <v>3547.5</v>
      </c>
      <c r="Z158" t="e">
        <f t="shared" si="41"/>
        <v>#VALUE!</v>
      </c>
      <c r="AA158" t="s">
        <v>644</v>
      </c>
      <c r="AB158">
        <v>2026</v>
      </c>
    </row>
    <row r="159" spans="1:28" x14ac:dyDescent="0.25">
      <c r="A159">
        <f t="shared" si="42"/>
        <v>57</v>
      </c>
      <c r="B159" t="s">
        <v>812</v>
      </c>
      <c r="C159" t="s">
        <v>102</v>
      </c>
      <c r="D159" t="s">
        <v>793</v>
      </c>
      <c r="E159" t="s">
        <v>619</v>
      </c>
      <c r="F159" t="s">
        <v>85</v>
      </c>
      <c r="G159">
        <v>30000</v>
      </c>
      <c r="H159">
        <f t="shared" si="32"/>
        <v>28227</v>
      </c>
      <c r="I159">
        <f t="shared" si="33"/>
        <v>861</v>
      </c>
      <c r="J159">
        <f t="shared" si="34"/>
        <v>2130</v>
      </c>
      <c r="K159">
        <f t="shared" si="47"/>
        <v>330.00000000000006</v>
      </c>
      <c r="L159">
        <f t="shared" si="46"/>
        <v>912</v>
      </c>
      <c r="M159">
        <f t="shared" si="36"/>
        <v>2127</v>
      </c>
      <c r="O159">
        <f t="shared" si="37"/>
        <v>6360</v>
      </c>
      <c r="P159">
        <v>25</v>
      </c>
      <c r="T159">
        <v>200</v>
      </c>
      <c r="W159">
        <f t="shared" si="38"/>
        <v>225</v>
      </c>
      <c r="X159">
        <f t="shared" si="39"/>
        <v>1773</v>
      </c>
      <c r="Y159">
        <f t="shared" si="44"/>
        <v>4257</v>
      </c>
      <c r="Z159">
        <f t="shared" si="41"/>
        <v>28002</v>
      </c>
      <c r="AA159" t="s">
        <v>644</v>
      </c>
      <c r="AB159">
        <v>2026</v>
      </c>
    </row>
    <row r="160" spans="1:28" x14ac:dyDescent="0.25">
      <c r="A160">
        <f t="shared" si="42"/>
        <v>58</v>
      </c>
      <c r="B160" t="s">
        <v>833</v>
      </c>
      <c r="C160" t="s">
        <v>102</v>
      </c>
      <c r="D160" t="s">
        <v>22</v>
      </c>
      <c r="E160" t="s">
        <v>33</v>
      </c>
      <c r="F160" t="s">
        <v>100</v>
      </c>
      <c r="G160">
        <v>36000</v>
      </c>
      <c r="H160">
        <f t="shared" si="32"/>
        <v>33872.400000000001</v>
      </c>
      <c r="I160">
        <f t="shared" si="33"/>
        <v>1033.2</v>
      </c>
      <c r="J160">
        <f t="shared" si="34"/>
        <v>2555.9999999999995</v>
      </c>
      <c r="K160">
        <f t="shared" si="47"/>
        <v>396.00000000000006</v>
      </c>
      <c r="L160">
        <f t="shared" si="46"/>
        <v>1094.4000000000001</v>
      </c>
      <c r="M160">
        <f t="shared" si="36"/>
        <v>2552.4</v>
      </c>
      <c r="O160">
        <f t="shared" si="37"/>
        <v>7632</v>
      </c>
      <c r="P160">
        <v>25</v>
      </c>
      <c r="S160">
        <v>797.28</v>
      </c>
      <c r="T160">
        <v>200</v>
      </c>
      <c r="U160">
        <v>0</v>
      </c>
      <c r="W160">
        <f t="shared" si="38"/>
        <v>1022.28</v>
      </c>
      <c r="X160">
        <f t="shared" si="39"/>
        <v>2127.6000000000004</v>
      </c>
      <c r="Y160">
        <f t="shared" si="44"/>
        <v>5108.3999999999996</v>
      </c>
      <c r="Z160">
        <f t="shared" si="41"/>
        <v>32850.120000000003</v>
      </c>
      <c r="AA160" t="s">
        <v>644</v>
      </c>
      <c r="AB160">
        <v>2026</v>
      </c>
    </row>
    <row r="161" spans="1:28" x14ac:dyDescent="0.25">
      <c r="A161">
        <f t="shared" si="42"/>
        <v>59</v>
      </c>
      <c r="B161" t="s">
        <v>878</v>
      </c>
      <c r="C161" t="s">
        <v>103</v>
      </c>
      <c r="D161" t="s">
        <v>94</v>
      </c>
      <c r="E161" t="s">
        <v>933</v>
      </c>
      <c r="F161" t="s">
        <v>84</v>
      </c>
      <c r="G161">
        <v>30000</v>
      </c>
      <c r="H161">
        <f t="shared" si="32"/>
        <v>28227</v>
      </c>
      <c r="I161">
        <f t="shared" si="33"/>
        <v>861</v>
      </c>
      <c r="J161">
        <f t="shared" si="34"/>
        <v>2130</v>
      </c>
      <c r="K161">
        <f t="shared" si="47"/>
        <v>330.00000000000006</v>
      </c>
      <c r="L161">
        <f t="shared" si="46"/>
        <v>912</v>
      </c>
      <c r="M161">
        <f t="shared" si="36"/>
        <v>2127</v>
      </c>
      <c r="O161">
        <f t="shared" si="37"/>
        <v>6360</v>
      </c>
      <c r="P161">
        <v>25</v>
      </c>
      <c r="Q161">
        <v>4760.8</v>
      </c>
      <c r="T161">
        <v>200</v>
      </c>
      <c r="U161">
        <v>0</v>
      </c>
      <c r="W161">
        <f t="shared" si="38"/>
        <v>4985.8</v>
      </c>
      <c r="X161">
        <f t="shared" si="39"/>
        <v>1773</v>
      </c>
      <c r="Y161">
        <f t="shared" si="44"/>
        <v>4257</v>
      </c>
      <c r="Z161">
        <f t="shared" si="41"/>
        <v>23241.200000000001</v>
      </c>
      <c r="AA161" t="s">
        <v>644</v>
      </c>
      <c r="AB161">
        <v>2026</v>
      </c>
    </row>
    <row r="162" spans="1:28" x14ac:dyDescent="0.25">
      <c r="A162">
        <f t="shared" si="42"/>
        <v>60</v>
      </c>
      <c r="B162" t="s">
        <v>961</v>
      </c>
      <c r="C162" t="s">
        <v>103</v>
      </c>
      <c r="D162" t="s">
        <v>94</v>
      </c>
      <c r="E162" t="s">
        <v>933</v>
      </c>
      <c r="F162" t="s">
        <v>84</v>
      </c>
      <c r="G162">
        <v>25000</v>
      </c>
      <c r="H162">
        <f t="shared" si="32"/>
        <v>23522.5</v>
      </c>
      <c r="I162">
        <f t="shared" si="33"/>
        <v>717.5</v>
      </c>
      <c r="J162">
        <f t="shared" si="34"/>
        <v>1774.9999999999998</v>
      </c>
      <c r="K162">
        <f t="shared" si="47"/>
        <v>275</v>
      </c>
      <c r="L162">
        <f t="shared" si="46"/>
        <v>760</v>
      </c>
      <c r="M162">
        <f t="shared" si="36"/>
        <v>1772.5000000000002</v>
      </c>
      <c r="O162">
        <f t="shared" si="37"/>
        <v>5300</v>
      </c>
      <c r="P162">
        <v>25</v>
      </c>
      <c r="Q162">
        <v>1000</v>
      </c>
      <c r="T162">
        <v>200</v>
      </c>
      <c r="U162">
        <v>0</v>
      </c>
      <c r="W162">
        <f t="shared" si="38"/>
        <v>1225</v>
      </c>
      <c r="X162">
        <f t="shared" si="39"/>
        <v>1477.5</v>
      </c>
      <c r="Y162">
        <f t="shared" si="44"/>
        <v>3547.5</v>
      </c>
      <c r="Z162">
        <f t="shared" si="41"/>
        <v>22297.5</v>
      </c>
      <c r="AA162" t="s">
        <v>644</v>
      </c>
      <c r="AB162">
        <v>2026</v>
      </c>
    </row>
    <row r="163" spans="1:28" x14ac:dyDescent="0.25">
      <c r="A163">
        <f t="shared" si="42"/>
        <v>61</v>
      </c>
      <c r="B163" t="s">
        <v>206</v>
      </c>
      <c r="C163" t="s">
        <v>103</v>
      </c>
      <c r="D163" t="s">
        <v>94</v>
      </c>
      <c r="E163" t="s">
        <v>883</v>
      </c>
      <c r="F163" t="s">
        <v>84</v>
      </c>
      <c r="G163">
        <v>25000</v>
      </c>
      <c r="H163">
        <f t="shared" si="32"/>
        <v>23522.5</v>
      </c>
      <c r="I163">
        <f t="shared" si="33"/>
        <v>717.5</v>
      </c>
      <c r="J163">
        <f t="shared" si="34"/>
        <v>1774.9999999999998</v>
      </c>
      <c r="K163">
        <f t="shared" si="47"/>
        <v>275</v>
      </c>
      <c r="L163">
        <f t="shared" si="46"/>
        <v>760</v>
      </c>
      <c r="M163">
        <f t="shared" si="36"/>
        <v>1772.5000000000002</v>
      </c>
      <c r="O163">
        <f t="shared" si="37"/>
        <v>5300</v>
      </c>
      <c r="P163">
        <v>25</v>
      </c>
      <c r="Q163">
        <v>5000</v>
      </c>
      <c r="T163">
        <v>200</v>
      </c>
      <c r="U163">
        <v>0</v>
      </c>
      <c r="W163">
        <f t="shared" si="38"/>
        <v>5225</v>
      </c>
      <c r="X163">
        <f t="shared" si="39"/>
        <v>1477.5</v>
      </c>
      <c r="Y163">
        <f t="shared" si="44"/>
        <v>3547.5</v>
      </c>
      <c r="Z163">
        <f t="shared" si="41"/>
        <v>18297.5</v>
      </c>
      <c r="AA163" t="s">
        <v>644</v>
      </c>
      <c r="AB163">
        <v>2026</v>
      </c>
    </row>
    <row r="164" spans="1:28" x14ac:dyDescent="0.25">
      <c r="A164">
        <f t="shared" si="42"/>
        <v>62</v>
      </c>
      <c r="B164" t="s">
        <v>837</v>
      </c>
      <c r="C164" t="s">
        <v>103</v>
      </c>
      <c r="D164" t="s">
        <v>800</v>
      </c>
      <c r="E164" t="s">
        <v>52</v>
      </c>
      <c r="F164" t="s">
        <v>100</v>
      </c>
      <c r="G164">
        <v>26000</v>
      </c>
      <c r="H164">
        <f t="shared" si="32"/>
        <v>24463.4</v>
      </c>
      <c r="I164">
        <f t="shared" si="33"/>
        <v>746.2</v>
      </c>
      <c r="J164">
        <f t="shared" si="34"/>
        <v>1845.9999999999998</v>
      </c>
      <c r="K164">
        <f t="shared" si="47"/>
        <v>286.00000000000006</v>
      </c>
      <c r="L164">
        <f t="shared" si="46"/>
        <v>790.4</v>
      </c>
      <c r="M164">
        <f t="shared" si="36"/>
        <v>1843.4</v>
      </c>
      <c r="O164">
        <f t="shared" si="37"/>
        <v>5512</v>
      </c>
      <c r="P164">
        <v>25</v>
      </c>
      <c r="Q164">
        <v>1000</v>
      </c>
      <c r="T164">
        <v>200</v>
      </c>
      <c r="U164">
        <v>0</v>
      </c>
      <c r="W164">
        <f t="shared" si="38"/>
        <v>1225</v>
      </c>
      <c r="X164">
        <f t="shared" si="39"/>
        <v>1536.6</v>
      </c>
      <c r="Y164">
        <f t="shared" si="44"/>
        <v>3689.3999999999996</v>
      </c>
      <c r="Z164">
        <f t="shared" si="41"/>
        <v>23238.400000000001</v>
      </c>
      <c r="AA164" t="s">
        <v>644</v>
      </c>
      <c r="AB164">
        <v>2026</v>
      </c>
    </row>
    <row r="165" spans="1:28" x14ac:dyDescent="0.25">
      <c r="A165">
        <f t="shared" si="42"/>
        <v>63</v>
      </c>
      <c r="B165" t="s">
        <v>838</v>
      </c>
      <c r="C165" t="s">
        <v>102</v>
      </c>
      <c r="D165" t="s">
        <v>839</v>
      </c>
      <c r="E165" t="s">
        <v>33</v>
      </c>
      <c r="F165" t="s">
        <v>100</v>
      </c>
      <c r="G165">
        <v>26000</v>
      </c>
      <c r="H165">
        <f t="shared" si="32"/>
        <v>24463.4</v>
      </c>
      <c r="I165">
        <f t="shared" si="33"/>
        <v>746.2</v>
      </c>
      <c r="J165">
        <f t="shared" si="34"/>
        <v>1845.9999999999998</v>
      </c>
      <c r="K165">
        <f t="shared" si="47"/>
        <v>286.00000000000006</v>
      </c>
      <c r="L165">
        <f t="shared" si="46"/>
        <v>790.4</v>
      </c>
      <c r="M165">
        <f t="shared" si="36"/>
        <v>1843.4</v>
      </c>
      <c r="O165">
        <f t="shared" si="37"/>
        <v>5512</v>
      </c>
      <c r="P165">
        <v>25</v>
      </c>
      <c r="Q165">
        <v>1495.07</v>
      </c>
      <c r="T165">
        <v>200</v>
      </c>
      <c r="U165">
        <v>0</v>
      </c>
      <c r="W165">
        <f t="shared" si="38"/>
        <v>1720.07</v>
      </c>
      <c r="X165">
        <f t="shared" si="39"/>
        <v>1536.6</v>
      </c>
      <c r="Y165">
        <f t="shared" si="44"/>
        <v>3689.3999999999996</v>
      </c>
      <c r="Z165">
        <f t="shared" si="41"/>
        <v>22743.33</v>
      </c>
      <c r="AA165" t="s">
        <v>644</v>
      </c>
      <c r="AB165">
        <v>2026</v>
      </c>
    </row>
    <row r="166" spans="1:28" x14ac:dyDescent="0.25">
      <c r="A166">
        <f t="shared" si="42"/>
        <v>64</v>
      </c>
      <c r="B166" t="s">
        <v>962</v>
      </c>
      <c r="C166" t="s">
        <v>102</v>
      </c>
      <c r="D166" t="s">
        <v>839</v>
      </c>
      <c r="E166" t="s">
        <v>33</v>
      </c>
      <c r="F166" t="s">
        <v>100</v>
      </c>
      <c r="G166">
        <v>26000</v>
      </c>
      <c r="H166">
        <f t="shared" si="32"/>
        <v>24463.4</v>
      </c>
      <c r="I166">
        <f t="shared" si="33"/>
        <v>746.2</v>
      </c>
      <c r="J166">
        <f t="shared" si="34"/>
        <v>1845.9999999999998</v>
      </c>
      <c r="K166">
        <f t="shared" si="47"/>
        <v>286.00000000000006</v>
      </c>
      <c r="L166">
        <f t="shared" si="46"/>
        <v>790.4</v>
      </c>
      <c r="M166">
        <f t="shared" si="36"/>
        <v>1843.4</v>
      </c>
      <c r="O166">
        <f t="shared" si="37"/>
        <v>5512</v>
      </c>
      <c r="P166">
        <v>25</v>
      </c>
      <c r="T166">
        <v>200</v>
      </c>
      <c r="U166">
        <v>0</v>
      </c>
      <c r="W166">
        <f t="shared" si="38"/>
        <v>225</v>
      </c>
      <c r="X166">
        <f t="shared" si="39"/>
        <v>1536.6</v>
      </c>
      <c r="Y166">
        <f t="shared" si="44"/>
        <v>3689.3999999999996</v>
      </c>
      <c r="Z166">
        <f t="shared" si="41"/>
        <v>24238.400000000001</v>
      </c>
      <c r="AA166" t="s">
        <v>644</v>
      </c>
      <c r="AB166">
        <v>2026</v>
      </c>
    </row>
    <row r="167" spans="1:28" x14ac:dyDescent="0.25">
      <c r="A167">
        <f t="shared" si="42"/>
        <v>65</v>
      </c>
      <c r="B167" t="s">
        <v>904</v>
      </c>
      <c r="C167" t="s">
        <v>103</v>
      </c>
      <c r="D167" t="s">
        <v>94</v>
      </c>
      <c r="E167" t="s">
        <v>943</v>
      </c>
      <c r="F167" t="s">
        <v>100</v>
      </c>
      <c r="G167">
        <v>30000</v>
      </c>
      <c r="H167">
        <f t="shared" ref="H167:H204" si="48">+G167-(I167+L167+N167)</f>
        <v>28227</v>
      </c>
      <c r="I167">
        <f t="shared" ref="I167:I204" si="49">IF(G167&lt;=374040,G167*2.87%,9334.68)</f>
        <v>861</v>
      </c>
      <c r="J167">
        <f t="shared" ref="J167:J204" si="50">IF(G167&lt;=374040,G167*7.1%,23092.75)</f>
        <v>2130</v>
      </c>
      <c r="K167">
        <f t="shared" si="47"/>
        <v>330.00000000000006</v>
      </c>
      <c r="L167">
        <f t="shared" si="46"/>
        <v>912</v>
      </c>
      <c r="M167">
        <f t="shared" ref="M167:M199" si="51">IF(G167&lt;=187020,G167*7.09%,11530.11)</f>
        <v>2127</v>
      </c>
      <c r="O167">
        <f t="shared" ref="O167:O204" si="52">+I167+J167+K167+L167+M167+N167</f>
        <v>6360</v>
      </c>
      <c r="P167">
        <v>25</v>
      </c>
      <c r="T167">
        <v>200</v>
      </c>
      <c r="U167">
        <v>0</v>
      </c>
      <c r="W167">
        <f t="shared" ref="W167:W204" si="53">P167+Q167+R167+S167+T167+U167</f>
        <v>225</v>
      </c>
      <c r="X167">
        <f t="shared" ref="X167:X204" si="54">+I167+L167+N167</f>
        <v>1773</v>
      </c>
      <c r="Y167">
        <f t="shared" si="44"/>
        <v>4257</v>
      </c>
      <c r="Z167">
        <f t="shared" si="41"/>
        <v>28002</v>
      </c>
      <c r="AA167" t="s">
        <v>644</v>
      </c>
      <c r="AB167">
        <v>2026</v>
      </c>
    </row>
    <row r="168" spans="1:28" x14ac:dyDescent="0.25">
      <c r="A168">
        <f t="shared" si="42"/>
        <v>66</v>
      </c>
      <c r="B168" t="s">
        <v>842</v>
      </c>
      <c r="C168" t="s">
        <v>102</v>
      </c>
      <c r="D168" t="s">
        <v>823</v>
      </c>
      <c r="E168" t="s">
        <v>843</v>
      </c>
      <c r="F168" t="s">
        <v>100</v>
      </c>
      <c r="G168">
        <v>46000</v>
      </c>
      <c r="H168">
        <f t="shared" si="48"/>
        <v>43281.4</v>
      </c>
      <c r="I168">
        <f t="shared" si="49"/>
        <v>1320.2</v>
      </c>
      <c r="J168">
        <f t="shared" si="50"/>
        <v>3265.9999999999995</v>
      </c>
      <c r="K168">
        <f t="shared" si="47"/>
        <v>506.00000000000006</v>
      </c>
      <c r="L168">
        <f t="shared" si="46"/>
        <v>1398.4</v>
      </c>
      <c r="M168">
        <f t="shared" si="51"/>
        <v>3261.4</v>
      </c>
      <c r="O168">
        <f t="shared" si="52"/>
        <v>9752</v>
      </c>
      <c r="P168">
        <v>25</v>
      </c>
      <c r="S168">
        <v>60.06</v>
      </c>
      <c r="T168">
        <v>200</v>
      </c>
      <c r="U168">
        <v>1289.46</v>
      </c>
      <c r="W168">
        <f t="shared" si="53"/>
        <v>1574.52</v>
      </c>
      <c r="X168">
        <f t="shared" si="54"/>
        <v>2718.6000000000004</v>
      </c>
      <c r="Y168">
        <f t="shared" si="44"/>
        <v>6527.4</v>
      </c>
      <c r="Z168">
        <f t="shared" ref="Z168:Z180" si="55">+G168-(W168+X168)</f>
        <v>41706.879999999997</v>
      </c>
      <c r="AA168" t="s">
        <v>644</v>
      </c>
      <c r="AB168">
        <v>2026</v>
      </c>
    </row>
    <row r="169" spans="1:28" x14ac:dyDescent="0.25">
      <c r="A169">
        <f t="shared" si="42"/>
        <v>67</v>
      </c>
      <c r="B169" t="s">
        <v>845</v>
      </c>
      <c r="C169" t="s">
        <v>103</v>
      </c>
      <c r="D169" t="s">
        <v>94</v>
      </c>
      <c r="E169" t="s">
        <v>52</v>
      </c>
      <c r="F169" t="s">
        <v>100</v>
      </c>
      <c r="G169">
        <v>46000</v>
      </c>
      <c r="H169">
        <f t="shared" si="48"/>
        <v>43281.4</v>
      </c>
      <c r="I169">
        <f t="shared" si="49"/>
        <v>1320.2</v>
      </c>
      <c r="J169">
        <f t="shared" si="50"/>
        <v>3265.9999999999995</v>
      </c>
      <c r="K169">
        <f t="shared" si="47"/>
        <v>506.00000000000006</v>
      </c>
      <c r="L169">
        <f t="shared" si="46"/>
        <v>1398.4</v>
      </c>
      <c r="M169">
        <f t="shared" si="51"/>
        <v>3261.4</v>
      </c>
      <c r="O169">
        <f t="shared" si="52"/>
        <v>9752</v>
      </c>
      <c r="P169">
        <v>25</v>
      </c>
      <c r="S169">
        <v>398.64</v>
      </c>
      <c r="T169">
        <v>200</v>
      </c>
      <c r="U169">
        <v>1289.47</v>
      </c>
      <c r="W169">
        <f t="shared" si="53"/>
        <v>1913.1100000000001</v>
      </c>
      <c r="X169">
        <f t="shared" si="54"/>
        <v>2718.6000000000004</v>
      </c>
      <c r="Y169">
        <f t="shared" si="44"/>
        <v>6527.4</v>
      </c>
      <c r="Z169">
        <f t="shared" si="55"/>
        <v>41368.29</v>
      </c>
      <c r="AA169" t="s">
        <v>644</v>
      </c>
      <c r="AB169">
        <v>2026</v>
      </c>
    </row>
    <row r="170" spans="1:28" x14ac:dyDescent="0.25">
      <c r="A170">
        <f t="shared" si="42"/>
        <v>68</v>
      </c>
      <c r="B170" t="s">
        <v>912</v>
      </c>
      <c r="C170" t="s">
        <v>103</v>
      </c>
      <c r="D170" t="s">
        <v>94</v>
      </c>
      <c r="E170" t="s">
        <v>32</v>
      </c>
      <c r="F170" t="s">
        <v>100</v>
      </c>
      <c r="G170">
        <v>46000</v>
      </c>
      <c r="H170" t="e">
        <f t="shared" si="48"/>
        <v>#VALUE!</v>
      </c>
      <c r="I170">
        <f t="shared" si="49"/>
        <v>1320.2</v>
      </c>
      <c r="J170">
        <f t="shared" si="50"/>
        <v>3265.9999999999995</v>
      </c>
      <c r="K170">
        <f t="shared" si="47"/>
        <v>506.00000000000006</v>
      </c>
      <c r="L170">
        <f t="shared" si="46"/>
        <v>1398.4</v>
      </c>
      <c r="M170">
        <f t="shared" si="51"/>
        <v>3261.4</v>
      </c>
      <c r="N170" t="str">
        <f>+N1</f>
        <v>Registro
Dependientes 1350.12
Adicionales (4*)</v>
      </c>
      <c r="O170" t="e">
        <f t="shared" si="52"/>
        <v>#VALUE!</v>
      </c>
      <c r="P170">
        <v>25</v>
      </c>
      <c r="Q170">
        <v>1000</v>
      </c>
      <c r="S170">
        <v>782</v>
      </c>
      <c r="T170">
        <v>200</v>
      </c>
      <c r="U170">
        <v>1289.46</v>
      </c>
      <c r="W170">
        <f t="shared" si="53"/>
        <v>3296.46</v>
      </c>
      <c r="X170" t="e">
        <f t="shared" si="54"/>
        <v>#VALUE!</v>
      </c>
      <c r="Y170">
        <f t="shared" si="44"/>
        <v>6527.4</v>
      </c>
      <c r="Z170" t="e">
        <f t="shared" si="55"/>
        <v>#VALUE!</v>
      </c>
      <c r="AA170" t="s">
        <v>644</v>
      </c>
      <c r="AB170">
        <v>2026</v>
      </c>
    </row>
    <row r="171" spans="1:28" x14ac:dyDescent="0.25">
      <c r="A171">
        <f t="shared" ref="A171:A201" si="56">+A170+1</f>
        <v>69</v>
      </c>
      <c r="B171" t="s">
        <v>855</v>
      </c>
      <c r="C171" t="s">
        <v>103</v>
      </c>
      <c r="D171" t="s">
        <v>94</v>
      </c>
      <c r="E171" t="s">
        <v>52</v>
      </c>
      <c r="F171" t="s">
        <v>100</v>
      </c>
      <c r="G171">
        <v>46000</v>
      </c>
      <c r="H171">
        <f t="shared" si="48"/>
        <v>43281.4</v>
      </c>
      <c r="I171">
        <f t="shared" si="49"/>
        <v>1320.2</v>
      </c>
      <c r="J171">
        <f t="shared" si="50"/>
        <v>3265.9999999999995</v>
      </c>
      <c r="K171">
        <f t="shared" si="47"/>
        <v>506.00000000000006</v>
      </c>
      <c r="L171">
        <f t="shared" si="46"/>
        <v>1398.4</v>
      </c>
      <c r="M171">
        <f t="shared" si="51"/>
        <v>3261.4</v>
      </c>
      <c r="O171">
        <f t="shared" si="52"/>
        <v>9752</v>
      </c>
      <c r="P171">
        <v>25</v>
      </c>
      <c r="S171">
        <v>1194.31</v>
      </c>
      <c r="T171">
        <v>200</v>
      </c>
      <c r="U171">
        <v>1289.46</v>
      </c>
      <c r="W171">
        <f t="shared" si="53"/>
        <v>2708.77</v>
      </c>
      <c r="X171">
        <f t="shared" si="54"/>
        <v>2718.6000000000004</v>
      </c>
      <c r="Y171">
        <f t="shared" si="44"/>
        <v>6527.4</v>
      </c>
      <c r="Z171">
        <f t="shared" si="55"/>
        <v>40572.629999999997</v>
      </c>
      <c r="AA171" t="s">
        <v>644</v>
      </c>
      <c r="AB171">
        <v>2026</v>
      </c>
    </row>
    <row r="172" spans="1:28" x14ac:dyDescent="0.25">
      <c r="A172">
        <f t="shared" si="56"/>
        <v>70</v>
      </c>
      <c r="B172" t="s">
        <v>857</v>
      </c>
      <c r="C172" t="s">
        <v>103</v>
      </c>
      <c r="D172" t="s">
        <v>858</v>
      </c>
      <c r="E172" t="s">
        <v>859</v>
      </c>
      <c r="F172" t="s">
        <v>100</v>
      </c>
      <c r="G172">
        <v>30000</v>
      </c>
      <c r="H172">
        <f t="shared" si="48"/>
        <v>28227</v>
      </c>
      <c r="I172">
        <f t="shared" si="49"/>
        <v>861</v>
      </c>
      <c r="J172">
        <f t="shared" si="50"/>
        <v>2130</v>
      </c>
      <c r="K172">
        <f t="shared" si="47"/>
        <v>330.00000000000006</v>
      </c>
      <c r="L172">
        <f t="shared" si="46"/>
        <v>912</v>
      </c>
      <c r="M172">
        <f t="shared" si="51"/>
        <v>2127</v>
      </c>
      <c r="O172">
        <f t="shared" si="52"/>
        <v>6360</v>
      </c>
      <c r="P172">
        <v>25</v>
      </c>
      <c r="Q172">
        <v>500</v>
      </c>
      <c r="T172">
        <v>200</v>
      </c>
      <c r="U172">
        <v>0</v>
      </c>
      <c r="W172">
        <f t="shared" si="53"/>
        <v>725</v>
      </c>
      <c r="X172">
        <f t="shared" si="54"/>
        <v>1773</v>
      </c>
      <c r="Y172">
        <f t="shared" si="44"/>
        <v>4257</v>
      </c>
      <c r="Z172">
        <f t="shared" si="55"/>
        <v>27502</v>
      </c>
      <c r="AA172" t="s">
        <v>644</v>
      </c>
      <c r="AB172">
        <v>2026</v>
      </c>
    </row>
    <row r="173" spans="1:28" x14ac:dyDescent="0.25">
      <c r="A173">
        <f t="shared" si="56"/>
        <v>71</v>
      </c>
      <c r="B173" t="s">
        <v>202</v>
      </c>
      <c r="C173" t="s">
        <v>102</v>
      </c>
      <c r="D173" t="s">
        <v>22</v>
      </c>
      <c r="E173" t="s">
        <v>37</v>
      </c>
      <c r="F173" t="s">
        <v>100</v>
      </c>
      <c r="G173">
        <v>36000</v>
      </c>
      <c r="H173">
        <f t="shared" si="48"/>
        <v>33872.400000000001</v>
      </c>
      <c r="I173">
        <f t="shared" si="49"/>
        <v>1033.2</v>
      </c>
      <c r="J173">
        <f t="shared" si="50"/>
        <v>2555.9999999999995</v>
      </c>
      <c r="K173">
        <f t="shared" si="47"/>
        <v>396.00000000000006</v>
      </c>
      <c r="L173">
        <f t="shared" si="46"/>
        <v>1094.4000000000001</v>
      </c>
      <c r="M173">
        <f t="shared" si="51"/>
        <v>2552.4</v>
      </c>
      <c r="O173">
        <f t="shared" si="52"/>
        <v>7632</v>
      </c>
      <c r="P173">
        <v>25</v>
      </c>
      <c r="Q173">
        <v>1000</v>
      </c>
      <c r="S173">
        <v>1195.92</v>
      </c>
      <c r="T173">
        <v>200</v>
      </c>
      <c r="U173">
        <f t="shared" ref="U173:U201" si="57">IF((H173*12)&gt;867123.01,(79776+(((H173*12)-867123.01)*0.25))/12,IF((H173*12)&gt;624329.01,(31216+(((H173*12)-624329.01)*0.2))/12,IF((H173*12)&gt;416220.01,(((H173*12)-416220.01)*0.15)/12,0)))</f>
        <v>0</v>
      </c>
      <c r="W173">
        <f t="shared" si="53"/>
        <v>2420.92</v>
      </c>
      <c r="X173">
        <f t="shared" si="54"/>
        <v>2127.6000000000004</v>
      </c>
      <c r="Y173">
        <f t="shared" si="44"/>
        <v>5108.3999999999996</v>
      </c>
      <c r="Z173">
        <f t="shared" si="55"/>
        <v>31451.48</v>
      </c>
      <c r="AA173" t="s">
        <v>644</v>
      </c>
      <c r="AB173">
        <v>2026</v>
      </c>
    </row>
    <row r="174" spans="1:28" x14ac:dyDescent="0.25">
      <c r="A174">
        <f t="shared" si="56"/>
        <v>72</v>
      </c>
      <c r="B174" t="s">
        <v>203</v>
      </c>
      <c r="C174" t="s">
        <v>102</v>
      </c>
      <c r="D174" t="s">
        <v>6</v>
      </c>
      <c r="E174" t="s">
        <v>37</v>
      </c>
      <c r="F174" t="s">
        <v>100</v>
      </c>
      <c r="G174">
        <v>15000</v>
      </c>
      <c r="H174">
        <f t="shared" si="48"/>
        <v>14113.5</v>
      </c>
      <c r="I174">
        <f t="shared" si="49"/>
        <v>430.5</v>
      </c>
      <c r="J174">
        <f t="shared" si="50"/>
        <v>1065</v>
      </c>
      <c r="K174">
        <f t="shared" si="47"/>
        <v>165.00000000000003</v>
      </c>
      <c r="L174">
        <f t="shared" si="46"/>
        <v>456</v>
      </c>
      <c r="M174">
        <f t="shared" si="51"/>
        <v>1063.5</v>
      </c>
      <c r="O174">
        <f t="shared" si="52"/>
        <v>3180</v>
      </c>
      <c r="P174">
        <v>25</v>
      </c>
      <c r="T174">
        <v>200</v>
      </c>
      <c r="U174">
        <f t="shared" si="57"/>
        <v>0</v>
      </c>
      <c r="W174">
        <f t="shared" si="53"/>
        <v>225</v>
      </c>
      <c r="X174">
        <f t="shared" si="54"/>
        <v>886.5</v>
      </c>
      <c r="Y174">
        <f t="shared" si="44"/>
        <v>2128.5</v>
      </c>
      <c r="Z174">
        <f t="shared" si="55"/>
        <v>13888.5</v>
      </c>
      <c r="AA174" t="s">
        <v>644</v>
      </c>
      <c r="AB174">
        <v>2026</v>
      </c>
    </row>
    <row r="175" spans="1:28" x14ac:dyDescent="0.25">
      <c r="A175">
        <f t="shared" si="56"/>
        <v>73</v>
      </c>
      <c r="B175" t="s">
        <v>204</v>
      </c>
      <c r="C175" t="s">
        <v>102</v>
      </c>
      <c r="D175" t="s">
        <v>6</v>
      </c>
      <c r="E175" t="s">
        <v>37</v>
      </c>
      <c r="F175" t="s">
        <v>100</v>
      </c>
      <c r="G175">
        <v>15000</v>
      </c>
      <c r="H175">
        <f t="shared" si="48"/>
        <v>14113.5</v>
      </c>
      <c r="I175">
        <f t="shared" si="49"/>
        <v>430.5</v>
      </c>
      <c r="J175">
        <f t="shared" si="50"/>
        <v>1065</v>
      </c>
      <c r="K175">
        <f t="shared" si="47"/>
        <v>165.00000000000003</v>
      </c>
      <c r="L175">
        <f t="shared" si="46"/>
        <v>456</v>
      </c>
      <c r="M175">
        <f t="shared" si="51"/>
        <v>1063.5</v>
      </c>
      <c r="O175">
        <f t="shared" si="52"/>
        <v>3180</v>
      </c>
      <c r="P175">
        <v>25</v>
      </c>
      <c r="T175">
        <v>200</v>
      </c>
      <c r="U175">
        <f t="shared" si="57"/>
        <v>0</v>
      </c>
      <c r="W175">
        <f t="shared" si="53"/>
        <v>225</v>
      </c>
      <c r="X175">
        <f t="shared" si="54"/>
        <v>886.5</v>
      </c>
      <c r="Y175">
        <f t="shared" si="44"/>
        <v>2128.5</v>
      </c>
      <c r="Z175">
        <f t="shared" si="55"/>
        <v>13888.5</v>
      </c>
      <c r="AA175" t="s">
        <v>644</v>
      </c>
      <c r="AB175">
        <v>2026</v>
      </c>
    </row>
    <row r="176" spans="1:28" x14ac:dyDescent="0.25">
      <c r="A176">
        <f t="shared" si="56"/>
        <v>74</v>
      </c>
      <c r="B176" t="s">
        <v>205</v>
      </c>
      <c r="C176" t="s">
        <v>102</v>
      </c>
      <c r="D176" t="s">
        <v>6</v>
      </c>
      <c r="E176" t="s">
        <v>37</v>
      </c>
      <c r="F176" t="s">
        <v>100</v>
      </c>
      <c r="G176">
        <v>25000</v>
      </c>
      <c r="H176">
        <f t="shared" si="48"/>
        <v>23522.5</v>
      </c>
      <c r="I176">
        <f t="shared" si="49"/>
        <v>717.5</v>
      </c>
      <c r="J176">
        <f t="shared" si="50"/>
        <v>1774.9999999999998</v>
      </c>
      <c r="K176">
        <f t="shared" si="47"/>
        <v>275</v>
      </c>
      <c r="L176">
        <f t="shared" si="46"/>
        <v>760</v>
      </c>
      <c r="M176">
        <f t="shared" si="51"/>
        <v>1772.5000000000002</v>
      </c>
      <c r="O176">
        <f t="shared" si="52"/>
        <v>5300</v>
      </c>
      <c r="P176">
        <v>25</v>
      </c>
      <c r="T176">
        <v>200</v>
      </c>
      <c r="U176">
        <f t="shared" si="57"/>
        <v>0</v>
      </c>
      <c r="W176">
        <f t="shared" si="53"/>
        <v>225</v>
      </c>
      <c r="X176">
        <f t="shared" si="54"/>
        <v>1477.5</v>
      </c>
      <c r="Y176">
        <f t="shared" si="44"/>
        <v>3547.5</v>
      </c>
      <c r="Z176">
        <f t="shared" si="55"/>
        <v>23297.5</v>
      </c>
      <c r="AA176" t="s">
        <v>644</v>
      </c>
      <c r="AB176">
        <v>2026</v>
      </c>
    </row>
    <row r="177" spans="1:28" x14ac:dyDescent="0.25">
      <c r="A177">
        <f t="shared" si="56"/>
        <v>75</v>
      </c>
      <c r="B177" t="s">
        <v>810</v>
      </c>
      <c r="C177" t="s">
        <v>102</v>
      </c>
      <c r="D177" t="s">
        <v>94</v>
      </c>
      <c r="E177" t="s">
        <v>37</v>
      </c>
      <c r="F177" t="s">
        <v>100</v>
      </c>
      <c r="G177">
        <v>25000</v>
      </c>
      <c r="H177">
        <f t="shared" si="48"/>
        <v>23522.5</v>
      </c>
      <c r="I177">
        <f t="shared" si="49"/>
        <v>717.5</v>
      </c>
      <c r="J177">
        <f t="shared" si="50"/>
        <v>1774.9999999999998</v>
      </c>
      <c r="K177">
        <f t="shared" si="47"/>
        <v>275</v>
      </c>
      <c r="L177">
        <f t="shared" si="46"/>
        <v>760</v>
      </c>
      <c r="M177">
        <f t="shared" si="51"/>
        <v>1772.5000000000002</v>
      </c>
      <c r="O177">
        <f t="shared" si="52"/>
        <v>5300</v>
      </c>
      <c r="P177">
        <v>25</v>
      </c>
      <c r="Q177">
        <v>500</v>
      </c>
      <c r="T177">
        <v>200</v>
      </c>
      <c r="U177">
        <f t="shared" si="57"/>
        <v>0</v>
      </c>
      <c r="W177">
        <f t="shared" si="53"/>
        <v>725</v>
      </c>
      <c r="X177">
        <f t="shared" si="54"/>
        <v>1477.5</v>
      </c>
      <c r="Y177">
        <f t="shared" si="44"/>
        <v>3547.5</v>
      </c>
      <c r="Z177">
        <f t="shared" si="55"/>
        <v>22797.5</v>
      </c>
      <c r="AA177" t="s">
        <v>644</v>
      </c>
      <c r="AB177">
        <v>2026</v>
      </c>
    </row>
    <row r="178" spans="1:28" x14ac:dyDescent="0.25">
      <c r="A178">
        <f t="shared" si="56"/>
        <v>76</v>
      </c>
      <c r="B178" t="s">
        <v>193</v>
      </c>
      <c r="C178" t="s">
        <v>103</v>
      </c>
      <c r="D178" t="s">
        <v>22</v>
      </c>
      <c r="E178" t="s">
        <v>95</v>
      </c>
      <c r="F178" t="s">
        <v>100</v>
      </c>
      <c r="G178">
        <v>30000</v>
      </c>
      <c r="H178" t="e">
        <f t="shared" si="48"/>
        <v>#VALUE!</v>
      </c>
      <c r="I178">
        <f t="shared" si="49"/>
        <v>861</v>
      </c>
      <c r="J178">
        <f t="shared" si="50"/>
        <v>2130</v>
      </c>
      <c r="K178">
        <f t="shared" si="47"/>
        <v>330.00000000000006</v>
      </c>
      <c r="L178">
        <f t="shared" si="46"/>
        <v>912</v>
      </c>
      <c r="M178">
        <f t="shared" si="51"/>
        <v>2127</v>
      </c>
      <c r="N178" t="e">
        <f>+N1*1</f>
        <v>#VALUE!</v>
      </c>
      <c r="O178" t="e">
        <f t="shared" si="52"/>
        <v>#VALUE!</v>
      </c>
      <c r="P178">
        <v>25</v>
      </c>
      <c r="Q178">
        <v>500</v>
      </c>
      <c r="S178">
        <v>1594.56</v>
      </c>
      <c r="T178">
        <v>200</v>
      </c>
      <c r="U178" t="e">
        <f t="shared" si="57"/>
        <v>#VALUE!</v>
      </c>
      <c r="W178" t="e">
        <f t="shared" si="53"/>
        <v>#VALUE!</v>
      </c>
      <c r="X178" t="e">
        <f t="shared" si="54"/>
        <v>#VALUE!</v>
      </c>
      <c r="Y178">
        <f t="shared" si="44"/>
        <v>4257</v>
      </c>
      <c r="Z178" t="e">
        <f t="shared" si="55"/>
        <v>#VALUE!</v>
      </c>
      <c r="AA178" t="s">
        <v>644</v>
      </c>
      <c r="AB178">
        <v>2026</v>
      </c>
    </row>
    <row r="179" spans="1:28" x14ac:dyDescent="0.25">
      <c r="A179">
        <f t="shared" si="56"/>
        <v>77</v>
      </c>
      <c r="B179" t="s">
        <v>197</v>
      </c>
      <c r="C179" t="s">
        <v>103</v>
      </c>
      <c r="D179" t="s">
        <v>94</v>
      </c>
      <c r="E179" t="s">
        <v>963</v>
      </c>
      <c r="F179" t="s">
        <v>100</v>
      </c>
      <c r="G179">
        <v>36000</v>
      </c>
      <c r="H179">
        <f t="shared" si="48"/>
        <v>33872.400000000001</v>
      </c>
      <c r="I179">
        <f t="shared" si="49"/>
        <v>1033.2</v>
      </c>
      <c r="J179">
        <f t="shared" si="50"/>
        <v>2555.9999999999995</v>
      </c>
      <c r="K179">
        <f t="shared" si="47"/>
        <v>396.00000000000006</v>
      </c>
      <c r="L179">
        <f t="shared" si="46"/>
        <v>1094.4000000000001</v>
      </c>
      <c r="M179">
        <f t="shared" si="51"/>
        <v>2552.4</v>
      </c>
      <c r="O179">
        <f t="shared" si="52"/>
        <v>7632</v>
      </c>
      <c r="P179">
        <v>25</v>
      </c>
      <c r="T179">
        <v>200</v>
      </c>
      <c r="U179">
        <f t="shared" si="57"/>
        <v>0</v>
      </c>
      <c r="W179">
        <f t="shared" si="53"/>
        <v>225</v>
      </c>
      <c r="X179">
        <f t="shared" si="54"/>
        <v>2127.6000000000004</v>
      </c>
      <c r="Y179">
        <f t="shared" si="44"/>
        <v>5108.3999999999996</v>
      </c>
      <c r="Z179">
        <f t="shared" si="55"/>
        <v>33647.4</v>
      </c>
      <c r="AA179" t="s">
        <v>644</v>
      </c>
      <c r="AB179">
        <v>2026</v>
      </c>
    </row>
    <row r="180" spans="1:28" x14ac:dyDescent="0.25">
      <c r="A180">
        <f t="shared" si="56"/>
        <v>78</v>
      </c>
      <c r="B180" t="s">
        <v>895</v>
      </c>
      <c r="C180" t="s">
        <v>103</v>
      </c>
      <c r="D180" t="s">
        <v>22</v>
      </c>
      <c r="E180" t="s">
        <v>54</v>
      </c>
      <c r="F180" t="s">
        <v>100</v>
      </c>
      <c r="G180">
        <v>30000</v>
      </c>
      <c r="H180">
        <f t="shared" si="48"/>
        <v>28227</v>
      </c>
      <c r="I180">
        <f t="shared" si="49"/>
        <v>861</v>
      </c>
      <c r="J180">
        <f t="shared" si="50"/>
        <v>2130</v>
      </c>
      <c r="K180">
        <f t="shared" si="47"/>
        <v>330.00000000000006</v>
      </c>
      <c r="L180">
        <f t="shared" si="46"/>
        <v>912</v>
      </c>
      <c r="M180">
        <f t="shared" si="51"/>
        <v>2127</v>
      </c>
      <c r="O180">
        <f t="shared" si="52"/>
        <v>6360</v>
      </c>
      <c r="P180">
        <v>25</v>
      </c>
      <c r="Q180">
        <v>2000</v>
      </c>
      <c r="T180">
        <v>200</v>
      </c>
      <c r="U180">
        <f t="shared" si="57"/>
        <v>0</v>
      </c>
      <c r="W180">
        <f t="shared" si="53"/>
        <v>2225</v>
      </c>
      <c r="X180">
        <f t="shared" si="54"/>
        <v>1773</v>
      </c>
      <c r="Y180">
        <f t="shared" si="44"/>
        <v>4257</v>
      </c>
      <c r="Z180">
        <f t="shared" si="55"/>
        <v>26002</v>
      </c>
      <c r="AA180" t="s">
        <v>644</v>
      </c>
      <c r="AB180">
        <v>2026</v>
      </c>
    </row>
    <row r="181" spans="1:28" x14ac:dyDescent="0.25">
      <c r="A181">
        <f t="shared" si="56"/>
        <v>79</v>
      </c>
      <c r="B181" t="s">
        <v>948</v>
      </c>
      <c r="C181" t="s">
        <v>103</v>
      </c>
      <c r="D181" t="s">
        <v>22</v>
      </c>
      <c r="E181" t="s">
        <v>54</v>
      </c>
      <c r="F181" t="s">
        <v>100</v>
      </c>
      <c r="G181">
        <v>45000</v>
      </c>
      <c r="H181">
        <f t="shared" si="48"/>
        <v>42340.5</v>
      </c>
      <c r="I181">
        <f t="shared" si="49"/>
        <v>1291.5</v>
      </c>
      <c r="J181">
        <f t="shared" si="50"/>
        <v>3194.9999999999995</v>
      </c>
      <c r="K181">
        <f t="shared" si="47"/>
        <v>495.00000000000006</v>
      </c>
      <c r="L181">
        <f t="shared" si="46"/>
        <v>1368</v>
      </c>
      <c r="M181">
        <f t="shared" si="51"/>
        <v>3190.5</v>
      </c>
      <c r="O181">
        <f t="shared" si="52"/>
        <v>9540</v>
      </c>
      <c r="P181">
        <v>25</v>
      </c>
      <c r="T181">
        <v>200</v>
      </c>
      <c r="U181">
        <f t="shared" si="57"/>
        <v>1148.3248749999998</v>
      </c>
      <c r="W181">
        <f t="shared" si="53"/>
        <v>1373.3248749999998</v>
      </c>
      <c r="X181">
        <f t="shared" si="54"/>
        <v>2659.5</v>
      </c>
      <c r="Y181">
        <f t="shared" si="44"/>
        <v>6385.5</v>
      </c>
      <c r="Z181">
        <f>+G181-(W181+X181)</f>
        <v>40967.175125000002</v>
      </c>
      <c r="AA181" t="s">
        <v>644</v>
      </c>
      <c r="AB181">
        <v>2026</v>
      </c>
    </row>
    <row r="182" spans="1:28" x14ac:dyDescent="0.25">
      <c r="A182">
        <f t="shared" si="56"/>
        <v>80</v>
      </c>
      <c r="B182" t="s">
        <v>200</v>
      </c>
      <c r="C182" t="s">
        <v>103</v>
      </c>
      <c r="D182" t="s">
        <v>22</v>
      </c>
      <c r="E182" t="s">
        <v>60</v>
      </c>
      <c r="F182" t="s">
        <v>100</v>
      </c>
      <c r="G182">
        <v>35000</v>
      </c>
      <c r="H182">
        <f t="shared" si="48"/>
        <v>32931.5</v>
      </c>
      <c r="I182">
        <f t="shared" si="49"/>
        <v>1004.5</v>
      </c>
      <c r="J182">
        <f t="shared" si="50"/>
        <v>2485</v>
      </c>
      <c r="K182">
        <f t="shared" si="47"/>
        <v>385.00000000000006</v>
      </c>
      <c r="L182">
        <f t="shared" si="46"/>
        <v>1064</v>
      </c>
      <c r="M182">
        <f t="shared" si="51"/>
        <v>2481.5</v>
      </c>
      <c r="O182">
        <f t="shared" si="52"/>
        <v>7420</v>
      </c>
      <c r="P182">
        <v>25</v>
      </c>
      <c r="Q182">
        <v>18073.28</v>
      </c>
      <c r="S182">
        <v>1936.96</v>
      </c>
      <c r="T182">
        <v>200</v>
      </c>
      <c r="U182">
        <f t="shared" si="57"/>
        <v>0</v>
      </c>
      <c r="W182">
        <f t="shared" si="53"/>
        <v>20235.239999999998</v>
      </c>
      <c r="X182">
        <f t="shared" si="54"/>
        <v>2068.5</v>
      </c>
      <c r="Y182">
        <f t="shared" si="44"/>
        <v>4966.5</v>
      </c>
      <c r="Z182">
        <f t="shared" ref="Z182:Z204" si="58">+G182-(W182+X182)</f>
        <v>12696.260000000002</v>
      </c>
      <c r="AA182" t="s">
        <v>644</v>
      </c>
      <c r="AB182">
        <v>2026</v>
      </c>
    </row>
    <row r="183" spans="1:28" x14ac:dyDescent="0.25">
      <c r="A183">
        <f t="shared" si="56"/>
        <v>81</v>
      </c>
      <c r="B183" t="s">
        <v>910</v>
      </c>
      <c r="C183" t="s">
        <v>103</v>
      </c>
      <c r="D183" t="s">
        <v>10</v>
      </c>
      <c r="E183" t="s">
        <v>963</v>
      </c>
      <c r="F183" t="s">
        <v>100</v>
      </c>
      <c r="G183">
        <v>36000</v>
      </c>
      <c r="H183">
        <f t="shared" si="48"/>
        <v>33872.400000000001</v>
      </c>
      <c r="I183">
        <f t="shared" si="49"/>
        <v>1033.2</v>
      </c>
      <c r="J183">
        <f t="shared" si="50"/>
        <v>2555.9999999999995</v>
      </c>
      <c r="K183">
        <f t="shared" si="47"/>
        <v>396.00000000000006</v>
      </c>
      <c r="L183">
        <f t="shared" si="46"/>
        <v>1094.4000000000001</v>
      </c>
      <c r="M183">
        <f t="shared" si="51"/>
        <v>2552.4</v>
      </c>
      <c r="O183">
        <f t="shared" si="52"/>
        <v>7632</v>
      </c>
      <c r="P183">
        <v>25</v>
      </c>
      <c r="T183">
        <v>200</v>
      </c>
      <c r="U183">
        <f t="shared" si="57"/>
        <v>0</v>
      </c>
      <c r="W183">
        <f t="shared" si="53"/>
        <v>225</v>
      </c>
      <c r="X183">
        <f t="shared" si="54"/>
        <v>2127.6000000000004</v>
      </c>
      <c r="Y183">
        <f t="shared" si="44"/>
        <v>5108.3999999999996</v>
      </c>
      <c r="Z183">
        <f t="shared" si="58"/>
        <v>33647.4</v>
      </c>
      <c r="AA183" t="s">
        <v>644</v>
      </c>
      <c r="AB183">
        <v>2026</v>
      </c>
    </row>
    <row r="184" spans="1:28" x14ac:dyDescent="0.25">
      <c r="A184">
        <f t="shared" si="56"/>
        <v>82</v>
      </c>
      <c r="B184" t="s">
        <v>949</v>
      </c>
      <c r="C184" t="s">
        <v>103</v>
      </c>
      <c r="D184" t="s">
        <v>22</v>
      </c>
      <c r="E184" t="s">
        <v>964</v>
      </c>
      <c r="F184" t="s">
        <v>84</v>
      </c>
      <c r="G184">
        <v>36000</v>
      </c>
      <c r="H184">
        <f t="shared" si="48"/>
        <v>33872.400000000001</v>
      </c>
      <c r="I184">
        <f t="shared" si="49"/>
        <v>1033.2</v>
      </c>
      <c r="J184">
        <f t="shared" si="50"/>
        <v>2555.9999999999995</v>
      </c>
      <c r="K184">
        <f t="shared" si="47"/>
        <v>396.00000000000006</v>
      </c>
      <c r="L184">
        <f t="shared" si="46"/>
        <v>1094.4000000000001</v>
      </c>
      <c r="M184">
        <f t="shared" si="51"/>
        <v>2552.4</v>
      </c>
      <c r="O184">
        <f t="shared" si="52"/>
        <v>7632</v>
      </c>
      <c r="P184">
        <v>25</v>
      </c>
      <c r="T184">
        <v>200</v>
      </c>
      <c r="U184">
        <f t="shared" si="57"/>
        <v>0</v>
      </c>
      <c r="W184">
        <f t="shared" si="53"/>
        <v>225</v>
      </c>
      <c r="X184">
        <f t="shared" si="54"/>
        <v>2127.6000000000004</v>
      </c>
      <c r="Y184">
        <f t="shared" si="44"/>
        <v>5108.3999999999996</v>
      </c>
      <c r="Z184">
        <f t="shared" si="58"/>
        <v>33647.4</v>
      </c>
      <c r="AA184" t="s">
        <v>644</v>
      </c>
      <c r="AB184">
        <v>2026</v>
      </c>
    </row>
    <row r="185" spans="1:28" x14ac:dyDescent="0.25">
      <c r="A185">
        <f t="shared" si="56"/>
        <v>83</v>
      </c>
      <c r="B185" t="s">
        <v>954</v>
      </c>
      <c r="C185" t="s">
        <v>103</v>
      </c>
      <c r="D185" t="s">
        <v>22</v>
      </c>
      <c r="E185" t="s">
        <v>32</v>
      </c>
      <c r="F185" t="s">
        <v>84</v>
      </c>
      <c r="G185">
        <v>36000</v>
      </c>
      <c r="H185">
        <f t="shared" si="48"/>
        <v>33872.400000000001</v>
      </c>
      <c r="I185">
        <f t="shared" si="49"/>
        <v>1033.2</v>
      </c>
      <c r="J185">
        <f t="shared" si="50"/>
        <v>2555.9999999999995</v>
      </c>
      <c r="K185">
        <f t="shared" si="47"/>
        <v>396.00000000000006</v>
      </c>
      <c r="L185">
        <f t="shared" si="46"/>
        <v>1094.4000000000001</v>
      </c>
      <c r="M185">
        <f t="shared" si="51"/>
        <v>2552.4</v>
      </c>
      <c r="O185">
        <f t="shared" si="52"/>
        <v>7632</v>
      </c>
      <c r="P185">
        <v>25</v>
      </c>
      <c r="S185">
        <v>974.66</v>
      </c>
      <c r="T185">
        <v>200</v>
      </c>
      <c r="U185">
        <f t="shared" si="57"/>
        <v>0</v>
      </c>
      <c r="W185">
        <f t="shared" si="53"/>
        <v>1199.6599999999999</v>
      </c>
      <c r="X185">
        <f t="shared" si="54"/>
        <v>2127.6000000000004</v>
      </c>
      <c r="Y185">
        <f t="shared" ref="Y185:Y204" si="59">+J185+M185</f>
        <v>5108.3999999999996</v>
      </c>
      <c r="Z185">
        <f t="shared" si="58"/>
        <v>32672.739999999998</v>
      </c>
      <c r="AA185" t="s">
        <v>644</v>
      </c>
      <c r="AB185">
        <v>2026</v>
      </c>
    </row>
    <row r="186" spans="1:28" x14ac:dyDescent="0.25">
      <c r="A186">
        <f t="shared" si="56"/>
        <v>84</v>
      </c>
      <c r="B186" t="s">
        <v>955</v>
      </c>
      <c r="C186" t="s">
        <v>102</v>
      </c>
      <c r="D186" t="s">
        <v>6</v>
      </c>
      <c r="E186" t="s">
        <v>32</v>
      </c>
      <c r="F186" t="s">
        <v>84</v>
      </c>
      <c r="G186">
        <v>36000</v>
      </c>
      <c r="H186">
        <f t="shared" si="48"/>
        <v>33872.400000000001</v>
      </c>
      <c r="I186">
        <f t="shared" si="49"/>
        <v>1033.2</v>
      </c>
      <c r="J186">
        <f t="shared" si="50"/>
        <v>2555.9999999999995</v>
      </c>
      <c r="K186">
        <f t="shared" si="47"/>
        <v>396.00000000000006</v>
      </c>
      <c r="L186">
        <f t="shared" ref="L186:L198" si="60">IF(G186&lt;=187020,G186*3.04%,4943.8)</f>
        <v>1094.4000000000001</v>
      </c>
      <c r="M186">
        <f t="shared" si="51"/>
        <v>2552.4</v>
      </c>
      <c r="O186">
        <f t="shared" si="52"/>
        <v>7632</v>
      </c>
      <c r="P186">
        <v>25</v>
      </c>
      <c r="S186">
        <v>976.49</v>
      </c>
      <c r="T186">
        <v>200</v>
      </c>
      <c r="U186">
        <f t="shared" si="57"/>
        <v>0</v>
      </c>
      <c r="W186">
        <f t="shared" si="53"/>
        <v>1201.49</v>
      </c>
      <c r="X186">
        <f t="shared" si="54"/>
        <v>2127.6000000000004</v>
      </c>
      <c r="Y186">
        <f t="shared" si="59"/>
        <v>5108.3999999999996</v>
      </c>
      <c r="Z186">
        <f t="shared" si="58"/>
        <v>32670.91</v>
      </c>
      <c r="AA186" t="s">
        <v>644</v>
      </c>
      <c r="AB186">
        <v>2026</v>
      </c>
    </row>
    <row r="187" spans="1:28" x14ac:dyDescent="0.25">
      <c r="A187">
        <f t="shared" si="56"/>
        <v>85</v>
      </c>
      <c r="B187" t="s">
        <v>905</v>
      </c>
      <c r="C187" t="s">
        <v>102</v>
      </c>
      <c r="D187" t="s">
        <v>17</v>
      </c>
      <c r="E187" t="s">
        <v>32</v>
      </c>
      <c r="F187" t="s">
        <v>84</v>
      </c>
      <c r="G187">
        <v>36000</v>
      </c>
      <c r="H187">
        <f t="shared" si="48"/>
        <v>33872.400000000001</v>
      </c>
      <c r="I187">
        <f t="shared" si="49"/>
        <v>1033.2</v>
      </c>
      <c r="J187">
        <f t="shared" si="50"/>
        <v>2555.9999999999995</v>
      </c>
      <c r="K187">
        <f t="shared" si="47"/>
        <v>396.00000000000006</v>
      </c>
      <c r="L187">
        <f t="shared" si="60"/>
        <v>1094.4000000000001</v>
      </c>
      <c r="M187">
        <f t="shared" si="51"/>
        <v>2552.4</v>
      </c>
      <c r="O187">
        <f t="shared" si="52"/>
        <v>7632</v>
      </c>
      <c r="P187">
        <v>25</v>
      </c>
      <c r="S187">
        <v>797.28</v>
      </c>
      <c r="T187">
        <v>200</v>
      </c>
      <c r="U187">
        <f t="shared" si="57"/>
        <v>0</v>
      </c>
      <c r="W187">
        <f t="shared" si="53"/>
        <v>1022.28</v>
      </c>
      <c r="X187">
        <f t="shared" si="54"/>
        <v>2127.6000000000004</v>
      </c>
      <c r="Y187">
        <f t="shared" si="59"/>
        <v>5108.3999999999996</v>
      </c>
      <c r="Z187">
        <f t="shared" si="58"/>
        <v>32850.120000000003</v>
      </c>
      <c r="AA187" t="s">
        <v>644</v>
      </c>
      <c r="AB187">
        <v>2026</v>
      </c>
    </row>
    <row r="188" spans="1:28" x14ac:dyDescent="0.25">
      <c r="A188">
        <f t="shared" si="56"/>
        <v>86</v>
      </c>
      <c r="B188" t="s">
        <v>898</v>
      </c>
      <c r="C188" t="s">
        <v>103</v>
      </c>
      <c r="D188" t="s">
        <v>22</v>
      </c>
      <c r="E188" t="s">
        <v>54</v>
      </c>
      <c r="F188" t="s">
        <v>84</v>
      </c>
      <c r="G188">
        <v>36000</v>
      </c>
      <c r="H188">
        <f t="shared" si="48"/>
        <v>33872.400000000001</v>
      </c>
      <c r="I188">
        <f t="shared" si="49"/>
        <v>1033.2</v>
      </c>
      <c r="J188">
        <f t="shared" si="50"/>
        <v>2555.9999999999995</v>
      </c>
      <c r="K188">
        <f t="shared" si="47"/>
        <v>396.00000000000006</v>
      </c>
      <c r="L188">
        <f t="shared" si="60"/>
        <v>1094.4000000000001</v>
      </c>
      <c r="M188">
        <f t="shared" si="51"/>
        <v>2552.4</v>
      </c>
      <c r="O188">
        <f t="shared" si="52"/>
        <v>7632</v>
      </c>
      <c r="P188">
        <v>25</v>
      </c>
      <c r="T188">
        <v>200</v>
      </c>
      <c r="U188">
        <f t="shared" si="57"/>
        <v>0</v>
      </c>
      <c r="W188">
        <f t="shared" si="53"/>
        <v>225</v>
      </c>
      <c r="X188">
        <f t="shared" si="54"/>
        <v>2127.6000000000004</v>
      </c>
      <c r="Y188">
        <f t="shared" si="59"/>
        <v>5108.3999999999996</v>
      </c>
      <c r="Z188">
        <f t="shared" si="58"/>
        <v>33647.4</v>
      </c>
      <c r="AA188" t="s">
        <v>644</v>
      </c>
      <c r="AB188">
        <v>2026</v>
      </c>
    </row>
    <row r="189" spans="1:28" x14ac:dyDescent="0.25">
      <c r="A189">
        <f t="shared" si="56"/>
        <v>87</v>
      </c>
      <c r="B189" t="s">
        <v>899</v>
      </c>
      <c r="C189" t="s">
        <v>102</v>
      </c>
      <c r="D189" t="s">
        <v>22</v>
      </c>
      <c r="E189" t="s">
        <v>37</v>
      </c>
      <c r="F189" t="s">
        <v>84</v>
      </c>
      <c r="G189">
        <v>25000</v>
      </c>
      <c r="H189">
        <f t="shared" si="48"/>
        <v>23522.5</v>
      </c>
      <c r="I189">
        <f t="shared" si="49"/>
        <v>717.5</v>
      </c>
      <c r="J189">
        <f t="shared" si="50"/>
        <v>1774.9999999999998</v>
      </c>
      <c r="K189">
        <f t="shared" si="47"/>
        <v>275</v>
      </c>
      <c r="L189">
        <f t="shared" si="60"/>
        <v>760</v>
      </c>
      <c r="M189">
        <f t="shared" si="51"/>
        <v>1772.5000000000002</v>
      </c>
      <c r="O189">
        <f t="shared" si="52"/>
        <v>5300</v>
      </c>
      <c r="P189">
        <v>25</v>
      </c>
      <c r="Q189">
        <v>5000</v>
      </c>
      <c r="T189">
        <v>200</v>
      </c>
      <c r="U189">
        <f t="shared" si="57"/>
        <v>0</v>
      </c>
      <c r="W189">
        <f t="shared" si="53"/>
        <v>5225</v>
      </c>
      <c r="X189">
        <f t="shared" si="54"/>
        <v>1477.5</v>
      </c>
      <c r="Y189">
        <f t="shared" si="59"/>
        <v>3547.5</v>
      </c>
      <c r="Z189">
        <f t="shared" si="58"/>
        <v>18297.5</v>
      </c>
      <c r="AA189" t="s">
        <v>644</v>
      </c>
      <c r="AB189">
        <v>2026</v>
      </c>
    </row>
    <row r="190" spans="1:28" x14ac:dyDescent="0.25">
      <c r="A190">
        <f t="shared" si="56"/>
        <v>88</v>
      </c>
      <c r="B190" t="s">
        <v>956</v>
      </c>
      <c r="C190" t="s">
        <v>102</v>
      </c>
      <c r="D190" t="s">
        <v>22</v>
      </c>
      <c r="E190" t="s">
        <v>37</v>
      </c>
      <c r="F190" t="s">
        <v>84</v>
      </c>
      <c r="G190">
        <v>25000</v>
      </c>
      <c r="H190">
        <f t="shared" si="48"/>
        <v>23522.5</v>
      </c>
      <c r="I190">
        <f t="shared" si="49"/>
        <v>717.5</v>
      </c>
      <c r="J190">
        <f t="shared" si="50"/>
        <v>1774.9999999999998</v>
      </c>
      <c r="K190">
        <f t="shared" si="47"/>
        <v>275</v>
      </c>
      <c r="L190">
        <f t="shared" si="60"/>
        <v>760</v>
      </c>
      <c r="M190">
        <f t="shared" si="51"/>
        <v>1772.5000000000002</v>
      </c>
      <c r="O190">
        <f t="shared" si="52"/>
        <v>5300</v>
      </c>
      <c r="P190">
        <v>25</v>
      </c>
      <c r="S190">
        <v>70</v>
      </c>
      <c r="T190">
        <v>200</v>
      </c>
      <c r="U190">
        <f t="shared" si="57"/>
        <v>0</v>
      </c>
      <c r="W190">
        <f t="shared" si="53"/>
        <v>295</v>
      </c>
      <c r="X190">
        <f t="shared" si="54"/>
        <v>1477.5</v>
      </c>
      <c r="Y190">
        <f t="shared" si="59"/>
        <v>3547.5</v>
      </c>
      <c r="Z190">
        <f t="shared" si="58"/>
        <v>23227.5</v>
      </c>
      <c r="AA190" t="s">
        <v>644</v>
      </c>
      <c r="AB190">
        <v>2026</v>
      </c>
    </row>
    <row r="191" spans="1:28" x14ac:dyDescent="0.25">
      <c r="A191">
        <f t="shared" si="56"/>
        <v>89</v>
      </c>
      <c r="B191" t="s">
        <v>900</v>
      </c>
      <c r="C191" t="s">
        <v>102</v>
      </c>
      <c r="D191" t="s">
        <v>22</v>
      </c>
      <c r="E191" t="s">
        <v>37</v>
      </c>
      <c r="F191" t="s">
        <v>84</v>
      </c>
      <c r="G191">
        <v>25000</v>
      </c>
      <c r="H191">
        <f t="shared" si="48"/>
        <v>23522.5</v>
      </c>
      <c r="I191">
        <f t="shared" si="49"/>
        <v>717.5</v>
      </c>
      <c r="J191">
        <f t="shared" si="50"/>
        <v>1774.9999999999998</v>
      </c>
      <c r="K191">
        <f t="shared" si="47"/>
        <v>275</v>
      </c>
      <c r="L191">
        <f t="shared" si="60"/>
        <v>760</v>
      </c>
      <c r="M191">
        <f t="shared" si="51"/>
        <v>1772.5000000000002</v>
      </c>
      <c r="O191">
        <f t="shared" si="52"/>
        <v>5300</v>
      </c>
      <c r="P191">
        <v>25</v>
      </c>
      <c r="Q191">
        <v>8491.84</v>
      </c>
      <c r="T191">
        <v>200</v>
      </c>
      <c r="U191">
        <f t="shared" si="57"/>
        <v>0</v>
      </c>
      <c r="W191">
        <f t="shared" si="53"/>
        <v>8716.84</v>
      </c>
      <c r="X191">
        <f t="shared" si="54"/>
        <v>1477.5</v>
      </c>
      <c r="Y191">
        <f t="shared" si="59"/>
        <v>3547.5</v>
      </c>
      <c r="Z191">
        <f t="shared" si="58"/>
        <v>14805.66</v>
      </c>
      <c r="AA191" t="s">
        <v>644</v>
      </c>
      <c r="AB191">
        <v>2026</v>
      </c>
    </row>
    <row r="192" spans="1:28" x14ac:dyDescent="0.25">
      <c r="A192">
        <f t="shared" si="56"/>
        <v>90</v>
      </c>
      <c r="B192" t="s">
        <v>965</v>
      </c>
      <c r="C192" t="s">
        <v>102</v>
      </c>
      <c r="D192" t="s">
        <v>22</v>
      </c>
      <c r="E192" t="s">
        <v>37</v>
      </c>
      <c r="F192" t="s">
        <v>84</v>
      </c>
      <c r="G192">
        <v>25000</v>
      </c>
      <c r="H192">
        <f t="shared" si="48"/>
        <v>23522.5</v>
      </c>
      <c r="I192">
        <f t="shared" si="49"/>
        <v>717.5</v>
      </c>
      <c r="J192">
        <f t="shared" si="50"/>
        <v>1774.9999999999998</v>
      </c>
      <c r="K192">
        <f t="shared" si="47"/>
        <v>275</v>
      </c>
      <c r="L192">
        <f t="shared" si="60"/>
        <v>760</v>
      </c>
      <c r="M192">
        <f t="shared" si="51"/>
        <v>1772.5000000000002</v>
      </c>
      <c r="O192">
        <f t="shared" si="52"/>
        <v>5300</v>
      </c>
      <c r="P192">
        <v>25</v>
      </c>
      <c r="Q192">
        <v>1000</v>
      </c>
      <c r="T192">
        <v>200</v>
      </c>
      <c r="U192">
        <f t="shared" si="57"/>
        <v>0</v>
      </c>
      <c r="W192">
        <f t="shared" si="53"/>
        <v>1225</v>
      </c>
      <c r="X192">
        <f t="shared" si="54"/>
        <v>1477.5</v>
      </c>
      <c r="Y192">
        <f t="shared" si="59"/>
        <v>3547.5</v>
      </c>
      <c r="Z192">
        <f t="shared" si="58"/>
        <v>22297.5</v>
      </c>
      <c r="AA192" t="s">
        <v>644</v>
      </c>
      <c r="AB192">
        <v>2026</v>
      </c>
    </row>
    <row r="193" spans="1:28" x14ac:dyDescent="0.25">
      <c r="A193">
        <f t="shared" si="56"/>
        <v>91</v>
      </c>
      <c r="B193" t="s">
        <v>901</v>
      </c>
      <c r="C193" t="s">
        <v>102</v>
      </c>
      <c r="D193" t="s">
        <v>801</v>
      </c>
      <c r="E193" t="s">
        <v>33</v>
      </c>
      <c r="F193" t="s">
        <v>84</v>
      </c>
      <c r="G193">
        <v>30000</v>
      </c>
      <c r="H193">
        <f t="shared" si="48"/>
        <v>28227</v>
      </c>
      <c r="I193">
        <f t="shared" si="49"/>
        <v>861</v>
      </c>
      <c r="J193">
        <f t="shared" si="50"/>
        <v>2130</v>
      </c>
      <c r="K193">
        <f t="shared" si="47"/>
        <v>330.00000000000006</v>
      </c>
      <c r="L193">
        <f t="shared" si="60"/>
        <v>912</v>
      </c>
      <c r="M193">
        <f t="shared" si="51"/>
        <v>2127</v>
      </c>
      <c r="O193">
        <f t="shared" si="52"/>
        <v>6360</v>
      </c>
      <c r="P193">
        <v>25</v>
      </c>
      <c r="Q193">
        <v>1000</v>
      </c>
      <c r="T193">
        <v>200</v>
      </c>
      <c r="U193">
        <f t="shared" si="57"/>
        <v>0</v>
      </c>
      <c r="W193">
        <f t="shared" si="53"/>
        <v>1225</v>
      </c>
      <c r="X193">
        <f t="shared" si="54"/>
        <v>1773</v>
      </c>
      <c r="Y193">
        <f t="shared" si="59"/>
        <v>4257</v>
      </c>
      <c r="Z193">
        <f t="shared" si="58"/>
        <v>27002</v>
      </c>
      <c r="AA193" t="s">
        <v>644</v>
      </c>
      <c r="AB193">
        <v>2026</v>
      </c>
    </row>
    <row r="194" spans="1:28" x14ac:dyDescent="0.25">
      <c r="A194">
        <f t="shared" si="56"/>
        <v>92</v>
      </c>
      <c r="B194" t="s">
        <v>902</v>
      </c>
      <c r="C194" t="s">
        <v>102</v>
      </c>
      <c r="D194" t="s">
        <v>22</v>
      </c>
      <c r="E194" t="s">
        <v>37</v>
      </c>
      <c r="F194" t="s">
        <v>84</v>
      </c>
      <c r="G194">
        <v>25000</v>
      </c>
      <c r="H194">
        <f t="shared" si="48"/>
        <v>23522.5</v>
      </c>
      <c r="I194">
        <f t="shared" si="49"/>
        <v>717.5</v>
      </c>
      <c r="J194">
        <f t="shared" si="50"/>
        <v>1774.9999999999998</v>
      </c>
      <c r="K194">
        <f t="shared" si="47"/>
        <v>275</v>
      </c>
      <c r="L194">
        <f t="shared" si="60"/>
        <v>760</v>
      </c>
      <c r="M194">
        <f t="shared" si="51"/>
        <v>1772.5000000000002</v>
      </c>
      <c r="O194">
        <f t="shared" si="52"/>
        <v>5300</v>
      </c>
      <c r="P194">
        <v>25</v>
      </c>
      <c r="T194">
        <v>200</v>
      </c>
      <c r="U194">
        <f t="shared" si="57"/>
        <v>0</v>
      </c>
      <c r="W194">
        <f t="shared" si="53"/>
        <v>225</v>
      </c>
      <c r="X194">
        <f t="shared" si="54"/>
        <v>1477.5</v>
      </c>
      <c r="Y194">
        <f t="shared" si="59"/>
        <v>3547.5</v>
      </c>
      <c r="Z194">
        <f t="shared" si="58"/>
        <v>23297.5</v>
      </c>
      <c r="AA194" t="s">
        <v>644</v>
      </c>
      <c r="AB194">
        <v>2026</v>
      </c>
    </row>
    <row r="195" spans="1:28" x14ac:dyDescent="0.25">
      <c r="A195">
        <f t="shared" si="56"/>
        <v>93</v>
      </c>
      <c r="B195" t="s">
        <v>903</v>
      </c>
      <c r="C195" t="s">
        <v>102</v>
      </c>
      <c r="D195" t="s">
        <v>22</v>
      </c>
      <c r="E195" t="s">
        <v>37</v>
      </c>
      <c r="F195" t="s">
        <v>84</v>
      </c>
      <c r="G195">
        <v>25000</v>
      </c>
      <c r="H195">
        <f t="shared" si="48"/>
        <v>23522.5</v>
      </c>
      <c r="I195">
        <f t="shared" si="49"/>
        <v>717.5</v>
      </c>
      <c r="J195">
        <f t="shared" si="50"/>
        <v>1774.9999999999998</v>
      </c>
      <c r="K195">
        <f t="shared" si="47"/>
        <v>275</v>
      </c>
      <c r="L195">
        <f t="shared" si="60"/>
        <v>760</v>
      </c>
      <c r="M195">
        <f t="shared" si="51"/>
        <v>1772.5000000000002</v>
      </c>
      <c r="O195">
        <f t="shared" si="52"/>
        <v>5300</v>
      </c>
      <c r="P195">
        <v>25</v>
      </c>
      <c r="T195">
        <v>200</v>
      </c>
      <c r="U195">
        <f t="shared" si="57"/>
        <v>0</v>
      </c>
      <c r="W195">
        <f t="shared" si="53"/>
        <v>225</v>
      </c>
      <c r="X195">
        <f t="shared" si="54"/>
        <v>1477.5</v>
      </c>
      <c r="Y195">
        <f t="shared" si="59"/>
        <v>3547.5</v>
      </c>
      <c r="Z195">
        <f t="shared" si="58"/>
        <v>23297.5</v>
      </c>
      <c r="AA195" t="s">
        <v>644</v>
      </c>
      <c r="AB195">
        <v>2026</v>
      </c>
    </row>
    <row r="196" spans="1:28" x14ac:dyDescent="0.25">
      <c r="A196">
        <f t="shared" si="56"/>
        <v>94</v>
      </c>
      <c r="B196" t="s">
        <v>957</v>
      </c>
      <c r="C196" t="s">
        <v>102</v>
      </c>
      <c r="D196" t="s">
        <v>22</v>
      </c>
      <c r="E196" t="s">
        <v>37</v>
      </c>
      <c r="F196" t="s">
        <v>84</v>
      </c>
      <c r="G196">
        <v>25000</v>
      </c>
      <c r="H196">
        <f t="shared" si="48"/>
        <v>23522.5</v>
      </c>
      <c r="I196">
        <f t="shared" si="49"/>
        <v>717.5</v>
      </c>
      <c r="J196">
        <f t="shared" si="50"/>
        <v>1774.9999999999998</v>
      </c>
      <c r="K196">
        <f t="shared" si="47"/>
        <v>275</v>
      </c>
      <c r="L196">
        <f t="shared" si="60"/>
        <v>760</v>
      </c>
      <c r="M196">
        <f t="shared" si="51"/>
        <v>1772.5000000000002</v>
      </c>
      <c r="O196">
        <f t="shared" si="52"/>
        <v>5300</v>
      </c>
      <c r="P196">
        <v>25</v>
      </c>
      <c r="Q196">
        <v>500</v>
      </c>
      <c r="T196">
        <v>200</v>
      </c>
      <c r="U196">
        <f t="shared" si="57"/>
        <v>0</v>
      </c>
      <c r="W196">
        <f t="shared" si="53"/>
        <v>725</v>
      </c>
      <c r="X196">
        <f t="shared" si="54"/>
        <v>1477.5</v>
      </c>
      <c r="Y196">
        <f t="shared" si="59"/>
        <v>3547.5</v>
      </c>
      <c r="Z196">
        <f t="shared" si="58"/>
        <v>22797.5</v>
      </c>
      <c r="AA196" t="s">
        <v>644</v>
      </c>
      <c r="AB196">
        <v>2026</v>
      </c>
    </row>
    <row r="197" spans="1:28" x14ac:dyDescent="0.25">
      <c r="A197">
        <f t="shared" si="56"/>
        <v>95</v>
      </c>
      <c r="B197" t="s">
        <v>935</v>
      </c>
      <c r="C197" t="s">
        <v>102</v>
      </c>
      <c r="D197" t="s">
        <v>936</v>
      </c>
      <c r="E197" t="s">
        <v>33</v>
      </c>
      <c r="F197" t="s">
        <v>937</v>
      </c>
      <c r="G197">
        <v>26000</v>
      </c>
      <c r="H197">
        <f t="shared" si="48"/>
        <v>24463.4</v>
      </c>
      <c r="I197">
        <f t="shared" si="49"/>
        <v>746.2</v>
      </c>
      <c r="J197">
        <f t="shared" si="50"/>
        <v>1845.9999999999998</v>
      </c>
      <c r="K197">
        <f t="shared" si="47"/>
        <v>286.00000000000006</v>
      </c>
      <c r="L197">
        <f t="shared" si="60"/>
        <v>790.4</v>
      </c>
      <c r="M197">
        <f t="shared" si="51"/>
        <v>1843.4</v>
      </c>
      <c r="O197">
        <f t="shared" si="52"/>
        <v>5512</v>
      </c>
      <c r="P197">
        <v>25</v>
      </c>
      <c r="T197">
        <v>200</v>
      </c>
      <c r="U197">
        <f t="shared" si="57"/>
        <v>0</v>
      </c>
      <c r="W197">
        <f t="shared" si="53"/>
        <v>225</v>
      </c>
      <c r="X197">
        <f t="shared" si="54"/>
        <v>1536.6</v>
      </c>
      <c r="Y197">
        <f t="shared" si="59"/>
        <v>3689.3999999999996</v>
      </c>
      <c r="Z197">
        <f t="shared" si="58"/>
        <v>24238.400000000001</v>
      </c>
      <c r="AA197" t="s">
        <v>644</v>
      </c>
      <c r="AB197">
        <v>2026</v>
      </c>
    </row>
    <row r="198" spans="1:28" x14ac:dyDescent="0.25">
      <c r="A198">
        <f t="shared" si="56"/>
        <v>96</v>
      </c>
      <c r="B198" t="s">
        <v>950</v>
      </c>
      <c r="C198" t="s">
        <v>102</v>
      </c>
      <c r="D198" t="s">
        <v>22</v>
      </c>
      <c r="E198" t="s">
        <v>32</v>
      </c>
      <c r="F198" t="s">
        <v>84</v>
      </c>
      <c r="G198">
        <v>30000</v>
      </c>
      <c r="H198">
        <f t="shared" si="48"/>
        <v>28227</v>
      </c>
      <c r="I198">
        <f t="shared" si="49"/>
        <v>861</v>
      </c>
      <c r="J198">
        <f t="shared" si="50"/>
        <v>2130</v>
      </c>
      <c r="K198">
        <f t="shared" si="47"/>
        <v>330.00000000000006</v>
      </c>
      <c r="L198">
        <f t="shared" si="60"/>
        <v>912</v>
      </c>
      <c r="M198">
        <f t="shared" si="51"/>
        <v>2127</v>
      </c>
      <c r="O198">
        <f t="shared" si="52"/>
        <v>6360</v>
      </c>
      <c r="P198">
        <v>25</v>
      </c>
      <c r="T198">
        <v>200</v>
      </c>
      <c r="U198">
        <f t="shared" si="57"/>
        <v>0</v>
      </c>
      <c r="W198">
        <f t="shared" si="53"/>
        <v>225</v>
      </c>
      <c r="X198">
        <f t="shared" si="54"/>
        <v>1773</v>
      </c>
      <c r="Y198">
        <f t="shared" si="59"/>
        <v>4257</v>
      </c>
      <c r="Z198">
        <f t="shared" si="58"/>
        <v>28002</v>
      </c>
      <c r="AA198" t="s">
        <v>644</v>
      </c>
      <c r="AB198">
        <v>2026</v>
      </c>
    </row>
    <row r="199" spans="1:28" x14ac:dyDescent="0.25">
      <c r="A199">
        <f t="shared" si="56"/>
        <v>97</v>
      </c>
      <c r="B199" t="s">
        <v>951</v>
      </c>
      <c r="C199" t="s">
        <v>102</v>
      </c>
      <c r="D199" t="s">
        <v>801</v>
      </c>
      <c r="E199" t="s">
        <v>966</v>
      </c>
      <c r="F199" t="s">
        <v>84</v>
      </c>
      <c r="G199">
        <v>110000</v>
      </c>
      <c r="H199">
        <f t="shared" si="48"/>
        <v>103726.52</v>
      </c>
      <c r="I199">
        <f t="shared" si="49"/>
        <v>3157</v>
      </c>
      <c r="J199">
        <f t="shared" si="50"/>
        <v>7809.9999999999991</v>
      </c>
      <c r="K199">
        <f t="shared" si="47"/>
        <v>953.69</v>
      </c>
      <c r="L199">
        <f>IF(G199&lt;=187020,G199*3.04%,4943.8)-227.52</f>
        <v>3116.48</v>
      </c>
      <c r="M199">
        <f t="shared" si="51"/>
        <v>7799.0000000000009</v>
      </c>
      <c r="O199">
        <f t="shared" si="52"/>
        <v>22836.170000000002</v>
      </c>
      <c r="P199">
        <v>25</v>
      </c>
      <c r="S199">
        <v>854.94</v>
      </c>
      <c r="T199">
        <v>200</v>
      </c>
      <c r="U199">
        <f t="shared" si="57"/>
        <v>14514.567291666666</v>
      </c>
      <c r="W199">
        <f t="shared" si="53"/>
        <v>15594.507291666667</v>
      </c>
      <c r="X199">
        <f t="shared" si="54"/>
        <v>6273.48</v>
      </c>
      <c r="Y199">
        <f t="shared" si="59"/>
        <v>15609</v>
      </c>
      <c r="Z199">
        <f t="shared" si="58"/>
        <v>88132.012708333335</v>
      </c>
      <c r="AA199" t="s">
        <v>644</v>
      </c>
      <c r="AB199">
        <v>2026</v>
      </c>
    </row>
    <row r="200" spans="1:28" x14ac:dyDescent="0.25">
      <c r="A200">
        <f t="shared" si="56"/>
        <v>98</v>
      </c>
      <c r="B200" t="s">
        <v>945</v>
      </c>
      <c r="C200" t="s">
        <v>102</v>
      </c>
      <c r="D200" t="s">
        <v>22</v>
      </c>
      <c r="E200" t="s">
        <v>37</v>
      </c>
      <c r="F200" t="s">
        <v>84</v>
      </c>
      <c r="G200">
        <v>25000</v>
      </c>
      <c r="H200">
        <f t="shared" si="48"/>
        <v>23522.5</v>
      </c>
      <c r="I200">
        <f t="shared" si="49"/>
        <v>717.5</v>
      </c>
      <c r="J200">
        <f t="shared" si="50"/>
        <v>1774.9999999999998</v>
      </c>
      <c r="K200">
        <f t="shared" si="47"/>
        <v>275</v>
      </c>
      <c r="L200">
        <f>IF(G200&lt;=187020,G200*3.04%,4943.8)</f>
        <v>760</v>
      </c>
      <c r="M200">
        <f>IF(G200&lt;=187020,G200*7.09%,11530.11)</f>
        <v>1772.5000000000002</v>
      </c>
      <c r="O200">
        <f t="shared" si="52"/>
        <v>5300</v>
      </c>
      <c r="P200">
        <v>25</v>
      </c>
      <c r="S200">
        <v>45</v>
      </c>
      <c r="T200">
        <v>200</v>
      </c>
      <c r="U200">
        <f t="shared" si="57"/>
        <v>0</v>
      </c>
      <c r="W200">
        <f t="shared" si="53"/>
        <v>270</v>
      </c>
      <c r="X200">
        <f t="shared" si="54"/>
        <v>1477.5</v>
      </c>
      <c r="Y200">
        <f t="shared" si="59"/>
        <v>3547.5</v>
      </c>
      <c r="Z200">
        <f t="shared" si="58"/>
        <v>23252.5</v>
      </c>
      <c r="AA200" t="s">
        <v>644</v>
      </c>
      <c r="AB200">
        <v>2026</v>
      </c>
    </row>
    <row r="201" spans="1:28" x14ac:dyDescent="0.25">
      <c r="A201">
        <f t="shared" si="56"/>
        <v>99</v>
      </c>
      <c r="B201" t="s">
        <v>967</v>
      </c>
      <c r="C201" t="s">
        <v>103</v>
      </c>
      <c r="D201" t="s">
        <v>22</v>
      </c>
      <c r="E201" t="s">
        <v>54</v>
      </c>
      <c r="F201" t="s">
        <v>100</v>
      </c>
      <c r="G201">
        <v>25000</v>
      </c>
      <c r="H201">
        <f t="shared" si="48"/>
        <v>23522.5</v>
      </c>
      <c r="I201">
        <f t="shared" si="49"/>
        <v>717.5</v>
      </c>
      <c r="J201">
        <f t="shared" si="50"/>
        <v>1774.9999999999998</v>
      </c>
      <c r="K201">
        <f t="shared" si="47"/>
        <v>275</v>
      </c>
      <c r="L201">
        <f t="shared" ref="L201" si="61">IF(G201&lt;=187020,G201*3.04%,4943.8)</f>
        <v>760</v>
      </c>
      <c r="M201">
        <f t="shared" ref="M201:M204" si="62">IF(G201&lt;=187020,G201*7.09%,11530.11)</f>
        <v>1772.5000000000002</v>
      </c>
      <c r="O201">
        <f t="shared" si="52"/>
        <v>5300</v>
      </c>
      <c r="P201">
        <v>25</v>
      </c>
      <c r="T201">
        <v>200</v>
      </c>
      <c r="U201">
        <f t="shared" si="57"/>
        <v>0</v>
      </c>
      <c r="W201">
        <f t="shared" si="53"/>
        <v>225</v>
      </c>
      <c r="X201">
        <f t="shared" si="54"/>
        <v>1477.5</v>
      </c>
      <c r="Y201">
        <f t="shared" si="59"/>
        <v>3547.5</v>
      </c>
      <c r="Z201">
        <f t="shared" si="58"/>
        <v>23297.5</v>
      </c>
      <c r="AA201" t="s">
        <v>644</v>
      </c>
      <c r="AB201">
        <v>2026</v>
      </c>
    </row>
    <row r="202" spans="1:28" x14ac:dyDescent="0.25">
      <c r="A202">
        <f>+A201+1</f>
        <v>100</v>
      </c>
      <c r="B202" t="s">
        <v>968</v>
      </c>
      <c r="C202" t="s">
        <v>103</v>
      </c>
      <c r="D202" t="s">
        <v>7</v>
      </c>
      <c r="E202" t="s">
        <v>80</v>
      </c>
      <c r="F202" t="s">
        <v>99</v>
      </c>
      <c r="G202">
        <v>200000</v>
      </c>
      <c r="H202">
        <f t="shared" si="48"/>
        <v>188180</v>
      </c>
      <c r="I202">
        <f t="shared" si="49"/>
        <v>5740</v>
      </c>
      <c r="J202">
        <f t="shared" si="50"/>
        <v>14199.999999999998</v>
      </c>
      <c r="K202">
        <f t="shared" ref="K202:K204" si="63">IF(G202&lt;=74808,G202*1.1%,953.69)</f>
        <v>953.69</v>
      </c>
      <c r="L202">
        <v>6080</v>
      </c>
      <c r="M202">
        <f t="shared" si="62"/>
        <v>11530.11</v>
      </c>
      <c r="O202">
        <f t="shared" si="52"/>
        <v>38503.800000000003</v>
      </c>
      <c r="P202">
        <v>25</v>
      </c>
      <c r="S202">
        <v>45</v>
      </c>
      <c r="T202">
        <v>200</v>
      </c>
      <c r="U202">
        <v>35627.870000000003</v>
      </c>
      <c r="W202">
        <f t="shared" si="53"/>
        <v>35897.870000000003</v>
      </c>
      <c r="X202">
        <f t="shared" si="54"/>
        <v>11820</v>
      </c>
      <c r="Y202">
        <f t="shared" si="59"/>
        <v>25730.11</v>
      </c>
      <c r="Z202">
        <f t="shared" si="58"/>
        <v>152282.13</v>
      </c>
      <c r="AA202" t="s">
        <v>644</v>
      </c>
      <c r="AB202">
        <v>2026</v>
      </c>
    </row>
    <row r="203" spans="1:28" x14ac:dyDescent="0.25">
      <c r="A203">
        <f t="shared" ref="A203:A204" si="64">+A202+1</f>
        <v>101</v>
      </c>
      <c r="B203" t="s">
        <v>969</v>
      </c>
      <c r="C203" t="s">
        <v>102</v>
      </c>
      <c r="D203" t="s">
        <v>27</v>
      </c>
      <c r="E203" t="s">
        <v>62</v>
      </c>
      <c r="F203" t="s">
        <v>99</v>
      </c>
      <c r="G203">
        <v>38000</v>
      </c>
      <c r="H203">
        <f t="shared" si="48"/>
        <v>35754.199999999997</v>
      </c>
      <c r="I203">
        <f t="shared" si="49"/>
        <v>1090.5999999999999</v>
      </c>
      <c r="J203">
        <f t="shared" si="50"/>
        <v>2697.9999999999995</v>
      </c>
      <c r="K203">
        <f t="shared" si="63"/>
        <v>418.00000000000006</v>
      </c>
      <c r="L203">
        <f t="shared" ref="L203:L204" si="65">IF(G203&lt;=187020,G203*3.04%,4943.8)</f>
        <v>1155.2</v>
      </c>
      <c r="M203">
        <f t="shared" si="62"/>
        <v>2694.2000000000003</v>
      </c>
      <c r="O203">
        <f t="shared" si="52"/>
        <v>8056</v>
      </c>
      <c r="P203">
        <v>25</v>
      </c>
      <c r="S203">
        <v>869.94</v>
      </c>
      <c r="T203">
        <v>200</v>
      </c>
      <c r="U203">
        <v>0</v>
      </c>
      <c r="W203">
        <f t="shared" si="53"/>
        <v>1094.94</v>
      </c>
      <c r="X203">
        <f t="shared" si="54"/>
        <v>2245.8000000000002</v>
      </c>
      <c r="Y203">
        <f t="shared" si="59"/>
        <v>5392.2</v>
      </c>
      <c r="Z203">
        <f t="shared" si="58"/>
        <v>34659.26</v>
      </c>
      <c r="AA203" t="s">
        <v>644</v>
      </c>
      <c r="AB203">
        <v>2026</v>
      </c>
    </row>
    <row r="204" spans="1:28" x14ac:dyDescent="0.25">
      <c r="A204">
        <f t="shared" si="64"/>
        <v>102</v>
      </c>
      <c r="B204" t="s">
        <v>970</v>
      </c>
      <c r="C204" t="s">
        <v>103</v>
      </c>
      <c r="D204" t="s">
        <v>22</v>
      </c>
      <c r="E204" t="s">
        <v>54</v>
      </c>
      <c r="F204" t="s">
        <v>100</v>
      </c>
      <c r="G204">
        <v>15833.33</v>
      </c>
      <c r="H204">
        <f t="shared" si="48"/>
        <v>14897.580196999999</v>
      </c>
      <c r="I204">
        <f t="shared" si="49"/>
        <v>454.41657099999998</v>
      </c>
      <c r="J204">
        <f t="shared" si="50"/>
        <v>1124.16643</v>
      </c>
      <c r="K204">
        <f t="shared" si="63"/>
        <v>174.16663000000003</v>
      </c>
      <c r="L204">
        <f t="shared" si="65"/>
        <v>481.33323200000001</v>
      </c>
      <c r="M204">
        <f t="shared" si="62"/>
        <v>1122.5830970000002</v>
      </c>
      <c r="O204">
        <f t="shared" si="52"/>
        <v>3356.6659600000003</v>
      </c>
      <c r="P204">
        <v>25</v>
      </c>
      <c r="T204">
        <v>200</v>
      </c>
      <c r="U204">
        <f t="shared" ref="U204" si="66">IF((H204*12)&gt;867123.01,(79776+(((H204*12)-867123.01)*0.25))/12,IF((H204*12)&gt;624329.01,(31216+(((H204*12)-624329.01)*0.2))/12,IF((H204*12)&gt;416220.01,(((H204*12)-416220.01)*0.15)/12,0)))</f>
        <v>0</v>
      </c>
      <c r="W204">
        <f t="shared" si="53"/>
        <v>225</v>
      </c>
      <c r="X204">
        <f t="shared" si="54"/>
        <v>935.74980299999993</v>
      </c>
      <c r="Y204">
        <f t="shared" si="59"/>
        <v>2246.7495269999999</v>
      </c>
      <c r="Z204">
        <f t="shared" si="58"/>
        <v>14672.580196999999</v>
      </c>
      <c r="AA204" t="s">
        <v>644</v>
      </c>
      <c r="AB204">
        <v>2026</v>
      </c>
    </row>
    <row r="205" spans="1:28" x14ac:dyDescent="0.25">
      <c r="A205">
        <v>1</v>
      </c>
      <c r="B205" t="s">
        <v>946</v>
      </c>
      <c r="C205" t="s">
        <v>102</v>
      </c>
      <c r="D205" t="s">
        <v>7</v>
      </c>
      <c r="E205" t="s">
        <v>27</v>
      </c>
      <c r="F205" t="s">
        <v>98</v>
      </c>
      <c r="G205">
        <v>360000</v>
      </c>
      <c r="H205">
        <f t="shared" ref="H205:H268" si="67">+G205-(I205+L205+N205)</f>
        <v>343078.86</v>
      </c>
      <c r="I205">
        <f t="shared" ref="I205:I268" si="68">IF(G205&lt;=374040,G205*2.87%,9334.68)</f>
        <v>10332</v>
      </c>
      <c r="J205">
        <f t="shared" ref="J205:J268" si="69">IF(G205&lt;=374040,G205*7.1%,23092.75)</f>
        <v>25559.999999999996</v>
      </c>
      <c r="K205">
        <f t="shared" ref="K205:K221" si="70">IF(G205&lt;=74808,G205*1.1%,953.69)</f>
        <v>953.69</v>
      </c>
      <c r="L205">
        <v>6589.14</v>
      </c>
      <c r="M205">
        <v>15367.43</v>
      </c>
      <c r="O205">
        <f t="shared" ref="O205:O268" si="71">+I205+J205+K205+L205+M205+N205</f>
        <v>58802.26</v>
      </c>
      <c r="P205">
        <v>25</v>
      </c>
      <c r="U205">
        <v>74352.58</v>
      </c>
      <c r="W205">
        <f t="shared" ref="W205:W268" si="72">P205+Q205+R205+S205+T205+U205</f>
        <v>74377.58</v>
      </c>
      <c r="X205">
        <f t="shared" ref="X205:X268" si="73">+I205+L205+N205</f>
        <v>16921.14</v>
      </c>
      <c r="Y205">
        <f t="shared" ref="Y205:Y220" si="74">+J205+M205</f>
        <v>40927.429999999993</v>
      </c>
      <c r="Z205">
        <f t="shared" ref="Z205:Z268" si="75">+G205-(W205+X205)</f>
        <v>268701.28000000003</v>
      </c>
      <c r="AA205" t="s">
        <v>222</v>
      </c>
      <c r="AB205">
        <v>2025</v>
      </c>
    </row>
    <row r="206" spans="1:28" x14ac:dyDescent="0.25">
      <c r="A206">
        <f>+A205+1</f>
        <v>2</v>
      </c>
      <c r="B206" t="s">
        <v>110</v>
      </c>
      <c r="C206" t="s">
        <v>103</v>
      </c>
      <c r="D206" t="s">
        <v>10</v>
      </c>
      <c r="E206" t="s">
        <v>53</v>
      </c>
      <c r="F206" t="s">
        <v>98</v>
      </c>
      <c r="G206">
        <v>300000</v>
      </c>
      <c r="H206">
        <f t="shared" si="67"/>
        <v>284800.86</v>
      </c>
      <c r="I206">
        <f t="shared" si="68"/>
        <v>8610</v>
      </c>
      <c r="J206">
        <f t="shared" si="69"/>
        <v>21299.999999999996</v>
      </c>
      <c r="K206">
        <f t="shared" si="70"/>
        <v>953.69</v>
      </c>
      <c r="L206">
        <v>6589.14</v>
      </c>
      <c r="M206">
        <v>15367.43</v>
      </c>
      <c r="O206">
        <f t="shared" si="71"/>
        <v>52820.259999999995</v>
      </c>
      <c r="P206">
        <v>25</v>
      </c>
      <c r="S206">
        <v>1328.8</v>
      </c>
      <c r="U206">
        <v>59783.08</v>
      </c>
      <c r="W206">
        <f t="shared" si="72"/>
        <v>61136.880000000005</v>
      </c>
      <c r="X206">
        <f t="shared" si="73"/>
        <v>15199.14</v>
      </c>
      <c r="Y206">
        <f t="shared" si="74"/>
        <v>36667.429999999993</v>
      </c>
      <c r="Z206">
        <f t="shared" si="75"/>
        <v>223663.97999999998</v>
      </c>
      <c r="AA206" t="s">
        <v>222</v>
      </c>
      <c r="AB206">
        <v>2025</v>
      </c>
    </row>
    <row r="207" spans="1:28" x14ac:dyDescent="0.25">
      <c r="A207">
        <f t="shared" ref="A207:A270" si="76">+A206+1</f>
        <v>3</v>
      </c>
      <c r="B207" t="s">
        <v>952</v>
      </c>
      <c r="C207" t="s">
        <v>103</v>
      </c>
      <c r="D207" t="s">
        <v>7</v>
      </c>
      <c r="E207" t="s">
        <v>80</v>
      </c>
      <c r="F207" t="s">
        <v>99</v>
      </c>
      <c r="G207">
        <v>200000</v>
      </c>
      <c r="H207">
        <f t="shared" si="67"/>
        <v>188180</v>
      </c>
      <c r="I207">
        <f t="shared" si="68"/>
        <v>5740</v>
      </c>
      <c r="J207">
        <f t="shared" si="69"/>
        <v>14199.999999999998</v>
      </c>
      <c r="K207">
        <f t="shared" si="70"/>
        <v>953.69</v>
      </c>
      <c r="L207">
        <v>6080</v>
      </c>
      <c r="M207">
        <f>14180+6164.62</f>
        <v>20344.62</v>
      </c>
      <c r="O207">
        <f t="shared" si="71"/>
        <v>47318.31</v>
      </c>
      <c r="P207">
        <v>25</v>
      </c>
      <c r="S207">
        <v>45</v>
      </c>
      <c r="U207">
        <v>35627.870000000003</v>
      </c>
      <c r="W207">
        <f t="shared" si="72"/>
        <v>35697.870000000003</v>
      </c>
      <c r="X207">
        <f t="shared" si="73"/>
        <v>11820</v>
      </c>
      <c r="Y207">
        <f t="shared" si="74"/>
        <v>34544.619999999995</v>
      </c>
      <c r="Z207">
        <f t="shared" si="75"/>
        <v>152482.13</v>
      </c>
      <c r="AA207" t="s">
        <v>222</v>
      </c>
      <c r="AB207">
        <v>2025</v>
      </c>
    </row>
    <row r="208" spans="1:28" x14ac:dyDescent="0.25">
      <c r="A208">
        <f t="shared" si="76"/>
        <v>4</v>
      </c>
      <c r="B208" t="s">
        <v>115</v>
      </c>
      <c r="C208" t="s">
        <v>103</v>
      </c>
      <c r="D208" t="s">
        <v>21</v>
      </c>
      <c r="E208" t="s">
        <v>81</v>
      </c>
      <c r="F208" t="s">
        <v>84</v>
      </c>
      <c r="G208">
        <v>200000</v>
      </c>
      <c r="H208" t="e">
        <f t="shared" si="67"/>
        <v>#VALUE!</v>
      </c>
      <c r="I208">
        <f t="shared" si="68"/>
        <v>5740</v>
      </c>
      <c r="J208">
        <f t="shared" si="69"/>
        <v>14199.999999999998</v>
      </c>
      <c r="K208">
        <f t="shared" si="70"/>
        <v>953.69</v>
      </c>
      <c r="L208">
        <v>6080</v>
      </c>
      <c r="M208">
        <f>14180+6164.62</f>
        <v>20344.62</v>
      </c>
      <c r="N208" t="e">
        <f>+N1*3</f>
        <v>#VALUE!</v>
      </c>
      <c r="O208" t="e">
        <f t="shared" si="71"/>
        <v>#VALUE!</v>
      </c>
      <c r="P208">
        <v>25</v>
      </c>
      <c r="Q208">
        <v>54422.400000000001</v>
      </c>
      <c r="S208">
        <v>1328.8</v>
      </c>
      <c r="U208">
        <v>35627.870000000003</v>
      </c>
      <c r="W208">
        <f t="shared" si="72"/>
        <v>91404.07</v>
      </c>
      <c r="X208" t="e">
        <f t="shared" si="73"/>
        <v>#VALUE!</v>
      </c>
      <c r="Y208">
        <f t="shared" si="74"/>
        <v>34544.619999999995</v>
      </c>
      <c r="Z208" t="e">
        <f t="shared" si="75"/>
        <v>#VALUE!</v>
      </c>
      <c r="AA208" t="s">
        <v>222</v>
      </c>
      <c r="AB208">
        <v>2025</v>
      </c>
    </row>
    <row r="209" spans="1:28" x14ac:dyDescent="0.25">
      <c r="A209">
        <f t="shared" si="76"/>
        <v>5</v>
      </c>
      <c r="B209" t="s">
        <v>116</v>
      </c>
      <c r="C209" t="s">
        <v>102</v>
      </c>
      <c r="D209" t="s">
        <v>4</v>
      </c>
      <c r="E209" t="s">
        <v>917</v>
      </c>
      <c r="F209" t="s">
        <v>84</v>
      </c>
      <c r="G209">
        <v>200000</v>
      </c>
      <c r="H209">
        <f t="shared" si="67"/>
        <v>189316.2</v>
      </c>
      <c r="I209">
        <f t="shared" si="68"/>
        <v>5740</v>
      </c>
      <c r="J209">
        <f t="shared" si="69"/>
        <v>14199.999999999998</v>
      </c>
      <c r="K209">
        <f t="shared" si="70"/>
        <v>953.69</v>
      </c>
      <c r="L209">
        <f t="shared" ref="L209:L220" si="77">IF(G209&lt;=187020,G209*3.04%,4943.8)</f>
        <v>4943.8</v>
      </c>
      <c r="M209">
        <f>IF(G209&lt;=187020,G209*7.09%,11530.11)+6164.62</f>
        <v>17694.73</v>
      </c>
      <c r="O209">
        <f t="shared" si="71"/>
        <v>43532.22</v>
      </c>
      <c r="P209">
        <v>25</v>
      </c>
      <c r="Q209">
        <v>3000</v>
      </c>
      <c r="S209">
        <v>1328.8</v>
      </c>
      <c r="T209">
        <v>200</v>
      </c>
      <c r="U209">
        <v>35627.870000000003</v>
      </c>
      <c r="W209">
        <f t="shared" si="72"/>
        <v>40181.670000000006</v>
      </c>
      <c r="X209">
        <f t="shared" si="73"/>
        <v>10683.8</v>
      </c>
      <c r="Y209">
        <f t="shared" si="74"/>
        <v>31894.729999999996</v>
      </c>
      <c r="Z209">
        <f t="shared" si="75"/>
        <v>149134.53</v>
      </c>
      <c r="AA209" t="s">
        <v>222</v>
      </c>
      <c r="AB209">
        <v>2025</v>
      </c>
    </row>
    <row r="210" spans="1:28" x14ac:dyDescent="0.25">
      <c r="A210">
        <f t="shared" si="76"/>
        <v>6</v>
      </c>
      <c r="B210" t="s">
        <v>117</v>
      </c>
      <c r="C210" t="s">
        <v>102</v>
      </c>
      <c r="D210" t="s">
        <v>958</v>
      </c>
      <c r="E210" t="s">
        <v>918</v>
      </c>
      <c r="F210" t="s">
        <v>84</v>
      </c>
      <c r="G210">
        <v>200000</v>
      </c>
      <c r="H210">
        <f t="shared" si="67"/>
        <v>189316.2</v>
      </c>
      <c r="I210">
        <f t="shared" si="68"/>
        <v>5740</v>
      </c>
      <c r="J210">
        <f t="shared" si="69"/>
        <v>14199.999999999998</v>
      </c>
      <c r="K210">
        <f t="shared" si="70"/>
        <v>953.69</v>
      </c>
      <c r="L210">
        <f t="shared" si="77"/>
        <v>4943.8</v>
      </c>
      <c r="M210">
        <f>IF(G210&lt;=187020,G210*7.09%,11530.11)+6164.62</f>
        <v>17694.73</v>
      </c>
      <c r="O210">
        <f t="shared" si="71"/>
        <v>43532.22</v>
      </c>
      <c r="P210">
        <v>25</v>
      </c>
      <c r="S210">
        <v>1993.2</v>
      </c>
      <c r="T210">
        <v>200</v>
      </c>
      <c r="U210">
        <v>35627.870000000003</v>
      </c>
      <c r="W210">
        <f t="shared" si="72"/>
        <v>37846.07</v>
      </c>
      <c r="X210">
        <f t="shared" si="73"/>
        <v>10683.8</v>
      </c>
      <c r="Y210">
        <f t="shared" si="74"/>
        <v>31894.729999999996</v>
      </c>
      <c r="Z210">
        <f t="shared" si="75"/>
        <v>151470.13</v>
      </c>
      <c r="AA210" t="s">
        <v>222</v>
      </c>
      <c r="AB210">
        <v>2025</v>
      </c>
    </row>
    <row r="211" spans="1:28" x14ac:dyDescent="0.25">
      <c r="A211">
        <f t="shared" si="76"/>
        <v>7</v>
      </c>
      <c r="B211" t="s">
        <v>119</v>
      </c>
      <c r="C211" t="s">
        <v>103</v>
      </c>
      <c r="D211" t="s">
        <v>10</v>
      </c>
      <c r="E211" t="s">
        <v>919</v>
      </c>
      <c r="F211" t="s">
        <v>84</v>
      </c>
      <c r="G211">
        <v>200000</v>
      </c>
      <c r="H211">
        <f t="shared" si="67"/>
        <v>189316.2</v>
      </c>
      <c r="I211">
        <f t="shared" si="68"/>
        <v>5740</v>
      </c>
      <c r="J211">
        <f t="shared" si="69"/>
        <v>14199.999999999998</v>
      </c>
      <c r="K211">
        <f t="shared" si="70"/>
        <v>953.69</v>
      </c>
      <c r="L211">
        <f t="shared" si="77"/>
        <v>4943.8</v>
      </c>
      <c r="M211">
        <f t="shared" ref="M211:M274" si="78">IF(G211&lt;=187020,G211*7.09%,11530.11)</f>
        <v>11530.11</v>
      </c>
      <c r="O211">
        <f t="shared" si="71"/>
        <v>37367.599999999999</v>
      </c>
      <c r="P211">
        <v>25</v>
      </c>
      <c r="Q211">
        <v>21364.49</v>
      </c>
      <c r="S211">
        <v>1328.8</v>
      </c>
      <c r="T211">
        <v>200</v>
      </c>
      <c r="U211">
        <v>35627.870000000003</v>
      </c>
      <c r="W211">
        <f t="shared" si="72"/>
        <v>58546.16</v>
      </c>
      <c r="X211">
        <f t="shared" si="73"/>
        <v>10683.8</v>
      </c>
      <c r="Y211">
        <f t="shared" si="74"/>
        <v>25730.11</v>
      </c>
      <c r="Z211">
        <f t="shared" si="75"/>
        <v>130770.04</v>
      </c>
      <c r="AA211" t="s">
        <v>222</v>
      </c>
      <c r="AB211">
        <v>2025</v>
      </c>
    </row>
    <row r="212" spans="1:28" x14ac:dyDescent="0.25">
      <c r="A212">
        <f t="shared" si="76"/>
        <v>8</v>
      </c>
      <c r="B212" t="s">
        <v>947</v>
      </c>
      <c r="C212" t="s">
        <v>102</v>
      </c>
      <c r="D212" t="s">
        <v>27</v>
      </c>
      <c r="E212" t="s">
        <v>62</v>
      </c>
      <c r="F212" t="s">
        <v>99</v>
      </c>
      <c r="G212">
        <v>155000</v>
      </c>
      <c r="H212">
        <f t="shared" si="67"/>
        <v>145839.5</v>
      </c>
      <c r="I212">
        <f t="shared" si="68"/>
        <v>4448.5</v>
      </c>
      <c r="J212">
        <f t="shared" si="69"/>
        <v>11004.999999999998</v>
      </c>
      <c r="K212">
        <f t="shared" si="70"/>
        <v>953.69</v>
      </c>
      <c r="L212">
        <f t="shared" si="77"/>
        <v>4712</v>
      </c>
      <c r="M212">
        <f t="shared" si="78"/>
        <v>10989.5</v>
      </c>
      <c r="O212">
        <f t="shared" si="71"/>
        <v>32108.69</v>
      </c>
      <c r="P212">
        <v>25</v>
      </c>
      <c r="S212">
        <v>869.94</v>
      </c>
      <c r="T212">
        <v>200</v>
      </c>
      <c r="U212">
        <v>23690.49</v>
      </c>
      <c r="W212">
        <f t="shared" si="72"/>
        <v>24785.43</v>
      </c>
      <c r="X212">
        <f t="shared" si="73"/>
        <v>9160.5</v>
      </c>
      <c r="Y212">
        <f t="shared" si="74"/>
        <v>21994.5</v>
      </c>
      <c r="Z212">
        <f t="shared" si="75"/>
        <v>121054.07</v>
      </c>
      <c r="AA212" t="s">
        <v>222</v>
      </c>
      <c r="AB212">
        <v>2025</v>
      </c>
    </row>
    <row r="213" spans="1:28" x14ac:dyDescent="0.25">
      <c r="A213">
        <f t="shared" si="76"/>
        <v>9</v>
      </c>
      <c r="B213" t="s">
        <v>137</v>
      </c>
      <c r="C213" t="s">
        <v>102</v>
      </c>
      <c r="D213" t="s">
        <v>22</v>
      </c>
      <c r="E213" t="s">
        <v>921</v>
      </c>
      <c r="F213" t="s">
        <v>85</v>
      </c>
      <c r="G213">
        <v>140000</v>
      </c>
      <c r="H213" t="e">
        <f t="shared" si="67"/>
        <v>#VALUE!</v>
      </c>
      <c r="I213">
        <f t="shared" si="68"/>
        <v>4018</v>
      </c>
      <c r="J213">
        <f t="shared" si="69"/>
        <v>9940</v>
      </c>
      <c r="K213">
        <f t="shared" si="70"/>
        <v>953.69</v>
      </c>
      <c r="L213">
        <f t="shared" si="77"/>
        <v>4256</v>
      </c>
      <c r="M213">
        <f t="shared" si="78"/>
        <v>9926</v>
      </c>
      <c r="N213" t="str">
        <f>+N1</f>
        <v>Registro
Dependientes 1350.12
Adicionales (4*)</v>
      </c>
      <c r="O213" t="e">
        <f t="shared" si="71"/>
        <v>#VALUE!</v>
      </c>
      <c r="P213">
        <v>25</v>
      </c>
      <c r="Q213">
        <v>1000</v>
      </c>
      <c r="S213">
        <v>1328.4</v>
      </c>
      <c r="T213">
        <v>200</v>
      </c>
      <c r="U213">
        <v>21034.42</v>
      </c>
      <c r="W213">
        <f t="shared" si="72"/>
        <v>23587.82</v>
      </c>
      <c r="X213" t="e">
        <f t="shared" si="73"/>
        <v>#VALUE!</v>
      </c>
      <c r="Y213">
        <f t="shared" si="74"/>
        <v>19866</v>
      </c>
      <c r="Z213" t="e">
        <f t="shared" si="75"/>
        <v>#VALUE!</v>
      </c>
      <c r="AA213" t="s">
        <v>222</v>
      </c>
      <c r="AB213">
        <v>2025</v>
      </c>
    </row>
    <row r="214" spans="1:28" x14ac:dyDescent="0.25">
      <c r="A214">
        <f t="shared" si="76"/>
        <v>10</v>
      </c>
      <c r="B214" t="s">
        <v>123</v>
      </c>
      <c r="C214" t="s">
        <v>102</v>
      </c>
      <c r="D214" t="s">
        <v>10</v>
      </c>
      <c r="E214" t="s">
        <v>922</v>
      </c>
      <c r="F214" t="s">
        <v>84</v>
      </c>
      <c r="G214">
        <v>145000</v>
      </c>
      <c r="H214">
        <f t="shared" si="67"/>
        <v>136430.5</v>
      </c>
      <c r="I214">
        <f t="shared" si="68"/>
        <v>4161.5</v>
      </c>
      <c r="J214">
        <f t="shared" si="69"/>
        <v>10294.999999999998</v>
      </c>
      <c r="K214">
        <f t="shared" si="70"/>
        <v>953.69</v>
      </c>
      <c r="L214">
        <f t="shared" si="77"/>
        <v>4408</v>
      </c>
      <c r="M214">
        <f t="shared" si="78"/>
        <v>10280.5</v>
      </c>
      <c r="O214">
        <f t="shared" si="71"/>
        <v>30098.69</v>
      </c>
      <c r="P214">
        <v>25</v>
      </c>
      <c r="Q214">
        <v>30491.65</v>
      </c>
      <c r="S214">
        <v>824.78</v>
      </c>
      <c r="T214">
        <v>200</v>
      </c>
      <c r="U214">
        <v>22690.49</v>
      </c>
      <c r="W214">
        <f t="shared" si="72"/>
        <v>54231.92</v>
      </c>
      <c r="X214">
        <f t="shared" si="73"/>
        <v>8569.5</v>
      </c>
      <c r="Y214">
        <f t="shared" si="74"/>
        <v>20575.5</v>
      </c>
      <c r="Z214">
        <f t="shared" si="75"/>
        <v>82198.58</v>
      </c>
      <c r="AA214" t="s">
        <v>222</v>
      </c>
      <c r="AB214">
        <v>2025</v>
      </c>
    </row>
    <row r="215" spans="1:28" x14ac:dyDescent="0.25">
      <c r="A215">
        <f t="shared" si="76"/>
        <v>11</v>
      </c>
      <c r="B215" t="s">
        <v>125</v>
      </c>
      <c r="C215" t="s">
        <v>102</v>
      </c>
      <c r="D215" t="s">
        <v>94</v>
      </c>
      <c r="E215" t="s">
        <v>923</v>
      </c>
      <c r="F215" t="s">
        <v>85</v>
      </c>
      <c r="G215">
        <v>116000</v>
      </c>
      <c r="H215" t="e">
        <f t="shared" si="67"/>
        <v>#VALUE!</v>
      </c>
      <c r="I215">
        <f t="shared" si="68"/>
        <v>3329.2</v>
      </c>
      <c r="J215">
        <f t="shared" si="69"/>
        <v>8236</v>
      </c>
      <c r="K215">
        <f t="shared" si="70"/>
        <v>953.69</v>
      </c>
      <c r="L215">
        <f t="shared" si="77"/>
        <v>3526.4</v>
      </c>
      <c r="M215">
        <f t="shared" si="78"/>
        <v>8224.4</v>
      </c>
      <c r="N215" t="e">
        <f>+N1*1</f>
        <v>#VALUE!</v>
      </c>
      <c r="O215" t="e">
        <f t="shared" si="71"/>
        <v>#VALUE!</v>
      </c>
      <c r="P215">
        <v>25</v>
      </c>
      <c r="Q215">
        <v>5000</v>
      </c>
      <c r="S215">
        <v>797.28</v>
      </c>
      <c r="T215">
        <v>200</v>
      </c>
      <c r="U215">
        <v>10684.52</v>
      </c>
      <c r="W215">
        <f t="shared" si="72"/>
        <v>16706.8</v>
      </c>
      <c r="X215" t="e">
        <f t="shared" si="73"/>
        <v>#VALUE!</v>
      </c>
      <c r="Y215">
        <f t="shared" si="74"/>
        <v>16460.400000000001</v>
      </c>
      <c r="Z215" t="e">
        <f t="shared" si="75"/>
        <v>#VALUE!</v>
      </c>
      <c r="AA215" t="s">
        <v>222</v>
      </c>
      <c r="AB215">
        <v>2025</v>
      </c>
    </row>
    <row r="216" spans="1:28" x14ac:dyDescent="0.25">
      <c r="A216">
        <f t="shared" si="76"/>
        <v>12</v>
      </c>
      <c r="B216" t="s">
        <v>126</v>
      </c>
      <c r="C216" t="s">
        <v>103</v>
      </c>
      <c r="D216" t="s">
        <v>94</v>
      </c>
      <c r="E216" t="s">
        <v>924</v>
      </c>
      <c r="F216" t="s">
        <v>84</v>
      </c>
      <c r="G216">
        <v>60000</v>
      </c>
      <c r="H216">
        <f t="shared" si="67"/>
        <v>56454</v>
      </c>
      <c r="I216">
        <f t="shared" si="68"/>
        <v>1722</v>
      </c>
      <c r="J216">
        <f t="shared" si="69"/>
        <v>4260</v>
      </c>
      <c r="K216">
        <f t="shared" si="70"/>
        <v>660.00000000000011</v>
      </c>
      <c r="L216">
        <f t="shared" si="77"/>
        <v>1824</v>
      </c>
      <c r="M216">
        <f t="shared" si="78"/>
        <v>4254</v>
      </c>
      <c r="O216">
        <f t="shared" si="71"/>
        <v>12720</v>
      </c>
      <c r="P216">
        <v>25</v>
      </c>
      <c r="Q216">
        <v>1000</v>
      </c>
      <c r="S216">
        <v>797.28</v>
      </c>
      <c r="T216">
        <v>200</v>
      </c>
      <c r="U216">
        <v>3486.68</v>
      </c>
      <c r="W216">
        <f t="shared" si="72"/>
        <v>5508.96</v>
      </c>
      <c r="X216">
        <f t="shared" si="73"/>
        <v>3546</v>
      </c>
      <c r="Y216">
        <f t="shared" si="74"/>
        <v>8514</v>
      </c>
      <c r="Z216">
        <f t="shared" si="75"/>
        <v>50945.04</v>
      </c>
      <c r="AA216" t="s">
        <v>222</v>
      </c>
      <c r="AB216">
        <v>2025</v>
      </c>
    </row>
    <row r="217" spans="1:28" x14ac:dyDescent="0.25">
      <c r="A217">
        <f t="shared" si="76"/>
        <v>13</v>
      </c>
      <c r="B217" t="s">
        <v>128</v>
      </c>
      <c r="C217" t="s">
        <v>102</v>
      </c>
      <c r="D217" t="s">
        <v>12</v>
      </c>
      <c r="E217" t="s">
        <v>925</v>
      </c>
      <c r="F217" t="s">
        <v>84</v>
      </c>
      <c r="G217">
        <v>165000</v>
      </c>
      <c r="H217">
        <f t="shared" si="67"/>
        <v>155248.5</v>
      </c>
      <c r="I217">
        <f t="shared" si="68"/>
        <v>4735.5</v>
      </c>
      <c r="J217">
        <f t="shared" si="69"/>
        <v>11714.999999999998</v>
      </c>
      <c r="K217">
        <f t="shared" si="70"/>
        <v>953.69</v>
      </c>
      <c r="L217">
        <f t="shared" si="77"/>
        <v>5016</v>
      </c>
      <c r="M217">
        <f t="shared" si="78"/>
        <v>11698.5</v>
      </c>
      <c r="O217">
        <f t="shared" si="71"/>
        <v>34118.69</v>
      </c>
      <c r="P217">
        <v>25</v>
      </c>
      <c r="S217">
        <v>1300.9000000000001</v>
      </c>
      <c r="T217">
        <v>200</v>
      </c>
      <c r="U217">
        <v>25042.74</v>
      </c>
      <c r="W217">
        <f t="shared" si="72"/>
        <v>26568.640000000003</v>
      </c>
      <c r="X217">
        <f t="shared" si="73"/>
        <v>9751.5</v>
      </c>
      <c r="Y217">
        <f t="shared" si="74"/>
        <v>23413.5</v>
      </c>
      <c r="Z217">
        <f t="shared" si="75"/>
        <v>128679.86</v>
      </c>
      <c r="AA217" t="s">
        <v>222</v>
      </c>
      <c r="AB217">
        <v>2025</v>
      </c>
    </row>
    <row r="218" spans="1:28" x14ac:dyDescent="0.25">
      <c r="A218">
        <f t="shared" si="76"/>
        <v>14</v>
      </c>
      <c r="B218" t="s">
        <v>140</v>
      </c>
      <c r="C218" t="s">
        <v>102</v>
      </c>
      <c r="D218" t="s">
        <v>8</v>
      </c>
      <c r="E218" t="s">
        <v>959</v>
      </c>
      <c r="F218" t="s">
        <v>84</v>
      </c>
      <c r="G218">
        <v>130000</v>
      </c>
      <c r="H218">
        <f t="shared" si="67"/>
        <v>122317</v>
      </c>
      <c r="I218">
        <f t="shared" si="68"/>
        <v>3731</v>
      </c>
      <c r="J218">
        <f t="shared" si="69"/>
        <v>9230</v>
      </c>
      <c r="K218">
        <f t="shared" si="70"/>
        <v>953.69</v>
      </c>
      <c r="L218">
        <f t="shared" si="77"/>
        <v>3952</v>
      </c>
      <c r="M218">
        <f t="shared" si="78"/>
        <v>9217</v>
      </c>
      <c r="O218">
        <f t="shared" si="71"/>
        <v>27083.690000000002</v>
      </c>
      <c r="P218">
        <v>25</v>
      </c>
      <c r="S218">
        <v>2657.6</v>
      </c>
      <c r="T218">
        <v>200</v>
      </c>
      <c r="U218">
        <v>25042.74</v>
      </c>
      <c r="W218">
        <f t="shared" si="72"/>
        <v>27925.34</v>
      </c>
      <c r="X218">
        <f t="shared" si="73"/>
        <v>7683</v>
      </c>
      <c r="Y218">
        <f t="shared" si="74"/>
        <v>18447</v>
      </c>
      <c r="Z218">
        <f t="shared" si="75"/>
        <v>94391.66</v>
      </c>
      <c r="AA218" t="s">
        <v>222</v>
      </c>
      <c r="AB218">
        <v>2025</v>
      </c>
    </row>
    <row r="219" spans="1:28" x14ac:dyDescent="0.25">
      <c r="A219">
        <f t="shared" si="76"/>
        <v>15</v>
      </c>
      <c r="B219" t="s">
        <v>129</v>
      </c>
      <c r="C219" t="s">
        <v>102</v>
      </c>
      <c r="D219" t="s">
        <v>16</v>
      </c>
      <c r="E219" t="s">
        <v>79</v>
      </c>
      <c r="F219" t="s">
        <v>84</v>
      </c>
      <c r="G219">
        <v>80000</v>
      </c>
      <c r="H219">
        <f t="shared" si="67"/>
        <v>75272</v>
      </c>
      <c r="I219">
        <f t="shared" si="68"/>
        <v>2296</v>
      </c>
      <c r="J219">
        <f t="shared" si="69"/>
        <v>5679.9999999999991</v>
      </c>
      <c r="K219">
        <f t="shared" si="70"/>
        <v>953.69</v>
      </c>
      <c r="L219">
        <f t="shared" si="77"/>
        <v>2432</v>
      </c>
      <c r="M219">
        <f t="shared" si="78"/>
        <v>5672</v>
      </c>
      <c r="O219">
        <f t="shared" si="71"/>
        <v>17033.689999999999</v>
      </c>
      <c r="P219">
        <v>25</v>
      </c>
      <c r="Q219">
        <v>5400.64</v>
      </c>
      <c r="S219">
        <v>875.85</v>
      </c>
      <c r="T219">
        <v>200</v>
      </c>
      <c r="U219">
        <f>7400.87+1246.72</f>
        <v>8647.59</v>
      </c>
      <c r="W219">
        <f t="shared" si="72"/>
        <v>15149.080000000002</v>
      </c>
      <c r="X219">
        <f t="shared" si="73"/>
        <v>4728</v>
      </c>
      <c r="Y219">
        <f t="shared" si="74"/>
        <v>11352</v>
      </c>
      <c r="Z219">
        <f t="shared" si="75"/>
        <v>60122.92</v>
      </c>
      <c r="AA219" t="s">
        <v>222</v>
      </c>
      <c r="AB219">
        <v>2025</v>
      </c>
    </row>
    <row r="220" spans="1:28" x14ac:dyDescent="0.25">
      <c r="A220">
        <f t="shared" si="76"/>
        <v>16</v>
      </c>
      <c r="B220" t="s">
        <v>130</v>
      </c>
      <c r="C220" t="s">
        <v>102</v>
      </c>
      <c r="D220" t="s">
        <v>16</v>
      </c>
      <c r="E220" t="s">
        <v>61</v>
      </c>
      <c r="F220" t="s">
        <v>84</v>
      </c>
      <c r="G220">
        <v>95000</v>
      </c>
      <c r="H220" t="e">
        <f t="shared" si="67"/>
        <v>#VALUE!</v>
      </c>
      <c r="I220">
        <f t="shared" si="68"/>
        <v>2726.5</v>
      </c>
      <c r="J220">
        <f t="shared" si="69"/>
        <v>6744.9999999999991</v>
      </c>
      <c r="K220">
        <f t="shared" si="70"/>
        <v>953.69</v>
      </c>
      <c r="L220">
        <f t="shared" si="77"/>
        <v>2888</v>
      </c>
      <c r="M220">
        <f t="shared" si="78"/>
        <v>6735.5</v>
      </c>
      <c r="N220" t="e">
        <f>+N1*3</f>
        <v>#VALUE!</v>
      </c>
      <c r="O220" t="e">
        <f t="shared" si="71"/>
        <v>#VALUE!</v>
      </c>
      <c r="P220">
        <v>25</v>
      </c>
      <c r="Q220">
        <v>1200</v>
      </c>
      <c r="S220">
        <v>2246.77</v>
      </c>
      <c r="T220">
        <v>200</v>
      </c>
      <c r="U220">
        <v>10929.24</v>
      </c>
      <c r="W220">
        <f t="shared" si="72"/>
        <v>14601.01</v>
      </c>
      <c r="X220" t="e">
        <f t="shared" si="73"/>
        <v>#VALUE!</v>
      </c>
      <c r="Y220">
        <f t="shared" si="74"/>
        <v>13480.5</v>
      </c>
      <c r="Z220" t="e">
        <f t="shared" si="75"/>
        <v>#VALUE!</v>
      </c>
      <c r="AA220" t="s">
        <v>222</v>
      </c>
      <c r="AB220">
        <v>2025</v>
      </c>
    </row>
    <row r="221" spans="1:28" x14ac:dyDescent="0.25">
      <c r="A221">
        <f t="shared" si="76"/>
        <v>17</v>
      </c>
      <c r="B221" t="s">
        <v>132</v>
      </c>
      <c r="C221" t="s">
        <v>102</v>
      </c>
      <c r="D221" t="s">
        <v>4</v>
      </c>
      <c r="E221" t="s">
        <v>24</v>
      </c>
      <c r="F221" t="s">
        <v>84</v>
      </c>
      <c r="G221">
        <v>95000</v>
      </c>
      <c r="H221" t="e">
        <f t="shared" si="67"/>
        <v>#VALUE!</v>
      </c>
      <c r="I221">
        <f t="shared" si="68"/>
        <v>2726.5</v>
      </c>
      <c r="J221">
        <f t="shared" si="69"/>
        <v>6744.9999999999991</v>
      </c>
      <c r="K221">
        <f t="shared" si="70"/>
        <v>953.69</v>
      </c>
      <c r="L221">
        <f>IF(G221&lt;=187020,G221*3.04%,4943.8)-227.52</f>
        <v>2660.48</v>
      </c>
      <c r="M221">
        <f t="shared" si="78"/>
        <v>6735.5</v>
      </c>
      <c r="N221" t="e">
        <f>+N1*2</f>
        <v>#VALUE!</v>
      </c>
      <c r="O221" t="e">
        <f t="shared" si="71"/>
        <v>#VALUE!</v>
      </c>
      <c r="P221">
        <v>25</v>
      </c>
      <c r="S221">
        <v>1803.91</v>
      </c>
      <c r="T221">
        <v>200</v>
      </c>
      <c r="U221">
        <v>10929.24</v>
      </c>
      <c r="W221">
        <f t="shared" si="72"/>
        <v>12958.15</v>
      </c>
      <c r="X221" t="e">
        <f t="shared" si="73"/>
        <v>#VALUE!</v>
      </c>
      <c r="Y221">
        <f>+J221++K221+M221</f>
        <v>14434.189999999999</v>
      </c>
      <c r="Z221" t="e">
        <f t="shared" si="75"/>
        <v>#VALUE!</v>
      </c>
      <c r="AA221" t="s">
        <v>222</v>
      </c>
      <c r="AB221">
        <v>2025</v>
      </c>
    </row>
    <row r="222" spans="1:28" x14ac:dyDescent="0.25">
      <c r="A222">
        <f t="shared" si="76"/>
        <v>18</v>
      </c>
      <c r="B222" t="s">
        <v>133</v>
      </c>
      <c r="C222" t="s">
        <v>103</v>
      </c>
      <c r="D222" t="s">
        <v>828</v>
      </c>
      <c r="E222" t="s">
        <v>829</v>
      </c>
      <c r="F222" t="s">
        <v>84</v>
      </c>
      <c r="G222">
        <v>95000</v>
      </c>
      <c r="H222">
        <f t="shared" si="67"/>
        <v>89613.02</v>
      </c>
      <c r="I222">
        <f t="shared" si="68"/>
        <v>2726.5</v>
      </c>
      <c r="J222">
        <f t="shared" si="69"/>
        <v>6744.9999999999991</v>
      </c>
      <c r="K222">
        <f>IF(G222&lt;=74808,G222*1.1%,953.69)-184.22</f>
        <v>769.47</v>
      </c>
      <c r="L222">
        <f>IF(G222&lt;=187020,G222*3.04%,4943.8)-227.52</f>
        <v>2660.48</v>
      </c>
      <c r="M222">
        <f t="shared" si="78"/>
        <v>6735.5</v>
      </c>
      <c r="O222">
        <f t="shared" si="71"/>
        <v>19636.949999999997</v>
      </c>
      <c r="P222">
        <v>25</v>
      </c>
      <c r="Q222">
        <v>950</v>
      </c>
      <c r="S222">
        <v>2512.48</v>
      </c>
      <c r="T222">
        <v>200</v>
      </c>
      <c r="U222">
        <v>10929.24</v>
      </c>
      <c r="W222">
        <f t="shared" si="72"/>
        <v>14616.72</v>
      </c>
      <c r="X222">
        <f t="shared" si="73"/>
        <v>5386.98</v>
      </c>
      <c r="Y222">
        <f t="shared" ref="Y222:Y285" si="79">+J222+M222</f>
        <v>13480.5</v>
      </c>
      <c r="Z222">
        <f t="shared" si="75"/>
        <v>74996.3</v>
      </c>
      <c r="AA222" t="s">
        <v>222</v>
      </c>
      <c r="AB222">
        <v>2025</v>
      </c>
    </row>
    <row r="223" spans="1:28" x14ac:dyDescent="0.25">
      <c r="A223">
        <f t="shared" si="76"/>
        <v>19</v>
      </c>
      <c r="B223" t="s">
        <v>134</v>
      </c>
      <c r="C223" t="s">
        <v>102</v>
      </c>
      <c r="D223" t="s">
        <v>16</v>
      </c>
      <c r="E223" t="s">
        <v>45</v>
      </c>
      <c r="F223" t="s">
        <v>84</v>
      </c>
      <c r="G223">
        <v>90000</v>
      </c>
      <c r="H223">
        <f t="shared" si="67"/>
        <v>84681</v>
      </c>
      <c r="I223">
        <f t="shared" si="68"/>
        <v>2583</v>
      </c>
      <c r="J223">
        <f t="shared" si="69"/>
        <v>6389.9999999999991</v>
      </c>
      <c r="K223">
        <f t="shared" ref="K223:K237" si="80">IF(G223&lt;=74808,G223*1.1%,953.69)</f>
        <v>953.69</v>
      </c>
      <c r="L223">
        <f t="shared" ref="L223:L286" si="81">IF(G223&lt;=187020,G223*3.04%,4943.8)</f>
        <v>2736</v>
      </c>
      <c r="M223">
        <f t="shared" si="78"/>
        <v>6381</v>
      </c>
      <c r="O223">
        <f t="shared" si="71"/>
        <v>19043.690000000002</v>
      </c>
      <c r="P223">
        <v>25</v>
      </c>
      <c r="Q223">
        <v>3168.68</v>
      </c>
      <c r="S223">
        <v>2191.7399999999998</v>
      </c>
      <c r="T223">
        <v>200</v>
      </c>
      <c r="U223">
        <v>6920.92</v>
      </c>
      <c r="W223">
        <f t="shared" si="72"/>
        <v>12506.34</v>
      </c>
      <c r="X223">
        <f t="shared" si="73"/>
        <v>5319</v>
      </c>
      <c r="Y223">
        <f t="shared" si="79"/>
        <v>12771</v>
      </c>
      <c r="Z223">
        <f t="shared" si="75"/>
        <v>72174.66</v>
      </c>
      <c r="AA223" t="s">
        <v>222</v>
      </c>
      <c r="AB223">
        <v>2025</v>
      </c>
    </row>
    <row r="224" spans="1:28" x14ac:dyDescent="0.25">
      <c r="A224">
        <f t="shared" si="76"/>
        <v>20</v>
      </c>
      <c r="B224" t="s">
        <v>864</v>
      </c>
      <c r="C224" t="s">
        <v>103</v>
      </c>
      <c r="D224" t="s">
        <v>94</v>
      </c>
      <c r="E224" t="s">
        <v>865</v>
      </c>
      <c r="F224" t="s">
        <v>85</v>
      </c>
      <c r="G224">
        <v>80000</v>
      </c>
      <c r="H224">
        <f t="shared" si="67"/>
        <v>75272</v>
      </c>
      <c r="I224">
        <f t="shared" si="68"/>
        <v>2296</v>
      </c>
      <c r="J224">
        <f t="shared" si="69"/>
        <v>5679.9999999999991</v>
      </c>
      <c r="K224">
        <f t="shared" si="80"/>
        <v>953.69</v>
      </c>
      <c r="L224">
        <f t="shared" si="81"/>
        <v>2432</v>
      </c>
      <c r="M224">
        <f t="shared" si="78"/>
        <v>5672</v>
      </c>
      <c r="O224">
        <f t="shared" si="71"/>
        <v>17033.689999999999</v>
      </c>
      <c r="P224">
        <v>25</v>
      </c>
      <c r="S224">
        <v>2069.92</v>
      </c>
      <c r="T224">
        <v>200</v>
      </c>
      <c r="U224">
        <f>7400.87+1246.72</f>
        <v>8647.59</v>
      </c>
      <c r="W224">
        <f t="shared" si="72"/>
        <v>10942.51</v>
      </c>
      <c r="X224">
        <f t="shared" si="73"/>
        <v>4728</v>
      </c>
      <c r="Y224">
        <f t="shared" si="79"/>
        <v>11352</v>
      </c>
      <c r="Z224">
        <f t="shared" si="75"/>
        <v>64329.49</v>
      </c>
      <c r="AA224" t="s">
        <v>222</v>
      </c>
      <c r="AB224">
        <v>2025</v>
      </c>
    </row>
    <row r="225" spans="1:28" x14ac:dyDescent="0.25">
      <c r="A225">
        <f t="shared" si="76"/>
        <v>21</v>
      </c>
      <c r="B225" t="s">
        <v>144</v>
      </c>
      <c r="C225" t="s">
        <v>103</v>
      </c>
      <c r="D225" t="s">
        <v>10</v>
      </c>
      <c r="E225" t="s">
        <v>927</v>
      </c>
      <c r="F225" t="s">
        <v>85</v>
      </c>
      <c r="G225">
        <v>95000</v>
      </c>
      <c r="H225" t="e">
        <f t="shared" si="67"/>
        <v>#VALUE!</v>
      </c>
      <c r="I225">
        <f t="shared" si="68"/>
        <v>2726.5</v>
      </c>
      <c r="J225">
        <f t="shared" si="69"/>
        <v>6744.9999999999991</v>
      </c>
      <c r="K225">
        <f t="shared" si="80"/>
        <v>953.69</v>
      </c>
      <c r="L225">
        <f t="shared" si="81"/>
        <v>2888</v>
      </c>
      <c r="M225">
        <f t="shared" si="78"/>
        <v>6735.5</v>
      </c>
      <c r="N225" t="e">
        <f>+N1*2</f>
        <v>#VALUE!</v>
      </c>
      <c r="O225" t="e">
        <f t="shared" si="71"/>
        <v>#VALUE!</v>
      </c>
      <c r="P225">
        <v>25</v>
      </c>
      <c r="S225">
        <v>2319.5500000000002</v>
      </c>
      <c r="T225">
        <v>200</v>
      </c>
      <c r="U225">
        <v>10929.24</v>
      </c>
      <c r="W225">
        <f t="shared" si="72"/>
        <v>13473.79</v>
      </c>
      <c r="X225" t="e">
        <f t="shared" si="73"/>
        <v>#VALUE!</v>
      </c>
      <c r="Y225">
        <f t="shared" si="79"/>
        <v>13480.5</v>
      </c>
      <c r="Z225" t="e">
        <f t="shared" si="75"/>
        <v>#VALUE!</v>
      </c>
      <c r="AA225" t="s">
        <v>222</v>
      </c>
      <c r="AB225">
        <v>2025</v>
      </c>
    </row>
    <row r="226" spans="1:28" x14ac:dyDescent="0.25">
      <c r="A226">
        <f t="shared" si="76"/>
        <v>22</v>
      </c>
      <c r="B226" t="s">
        <v>145</v>
      </c>
      <c r="C226" t="s">
        <v>102</v>
      </c>
      <c r="D226" t="s">
        <v>10</v>
      </c>
      <c r="E226" t="s">
        <v>928</v>
      </c>
      <c r="F226" t="s">
        <v>84</v>
      </c>
      <c r="G226">
        <v>95000</v>
      </c>
      <c r="H226" t="e">
        <f t="shared" si="67"/>
        <v>#VALUE!</v>
      </c>
      <c r="I226">
        <f t="shared" si="68"/>
        <v>2726.5</v>
      </c>
      <c r="J226">
        <f t="shared" si="69"/>
        <v>6744.9999999999991</v>
      </c>
      <c r="K226">
        <f t="shared" si="80"/>
        <v>953.69</v>
      </c>
      <c r="L226">
        <f t="shared" si="81"/>
        <v>2888</v>
      </c>
      <c r="M226">
        <f t="shared" si="78"/>
        <v>6735.5</v>
      </c>
      <c r="N226" t="e">
        <f>+N1*2</f>
        <v>#VALUE!</v>
      </c>
      <c r="O226" t="e">
        <f t="shared" si="71"/>
        <v>#VALUE!</v>
      </c>
      <c r="P226">
        <v>25</v>
      </c>
      <c r="T226">
        <v>200</v>
      </c>
      <c r="U226">
        <v>10929.24</v>
      </c>
      <c r="W226">
        <f t="shared" si="72"/>
        <v>11154.24</v>
      </c>
      <c r="X226" t="e">
        <f t="shared" si="73"/>
        <v>#VALUE!</v>
      </c>
      <c r="Y226">
        <f t="shared" si="79"/>
        <v>13480.5</v>
      </c>
      <c r="Z226" t="e">
        <f t="shared" si="75"/>
        <v>#VALUE!</v>
      </c>
      <c r="AA226" t="s">
        <v>222</v>
      </c>
      <c r="AB226">
        <v>2025</v>
      </c>
    </row>
    <row r="227" spans="1:28" x14ac:dyDescent="0.25">
      <c r="A227">
        <f t="shared" si="76"/>
        <v>23</v>
      </c>
      <c r="B227" t="s">
        <v>866</v>
      </c>
      <c r="C227" t="s">
        <v>102</v>
      </c>
      <c r="D227" t="s">
        <v>10</v>
      </c>
      <c r="E227" t="s">
        <v>929</v>
      </c>
      <c r="F227" t="s">
        <v>84</v>
      </c>
      <c r="G227">
        <v>80000</v>
      </c>
      <c r="H227">
        <f t="shared" si="67"/>
        <v>75272</v>
      </c>
      <c r="I227">
        <f t="shared" si="68"/>
        <v>2296</v>
      </c>
      <c r="J227">
        <f t="shared" si="69"/>
        <v>5679.9999999999991</v>
      </c>
      <c r="K227">
        <f t="shared" si="80"/>
        <v>953.69</v>
      </c>
      <c r="L227">
        <f t="shared" si="81"/>
        <v>2432</v>
      </c>
      <c r="M227">
        <f t="shared" si="78"/>
        <v>5672</v>
      </c>
      <c r="O227">
        <f t="shared" si="71"/>
        <v>17033.689999999999</v>
      </c>
      <c r="P227">
        <v>25</v>
      </c>
      <c r="S227">
        <v>1180.0999999999999</v>
      </c>
      <c r="T227">
        <v>200</v>
      </c>
      <c r="U227">
        <f>7400.87+1246.72</f>
        <v>8647.59</v>
      </c>
      <c r="W227">
        <f t="shared" si="72"/>
        <v>10052.69</v>
      </c>
      <c r="X227">
        <f t="shared" si="73"/>
        <v>4728</v>
      </c>
      <c r="Y227">
        <f t="shared" si="79"/>
        <v>11352</v>
      </c>
      <c r="Z227">
        <f t="shared" si="75"/>
        <v>65219.31</v>
      </c>
      <c r="AA227" t="s">
        <v>222</v>
      </c>
      <c r="AB227">
        <v>2025</v>
      </c>
    </row>
    <row r="228" spans="1:28" x14ac:dyDescent="0.25">
      <c r="A228">
        <f t="shared" si="76"/>
        <v>24</v>
      </c>
      <c r="B228" t="s">
        <v>148</v>
      </c>
      <c r="C228" t="s">
        <v>103</v>
      </c>
      <c r="D228" t="s">
        <v>10</v>
      </c>
      <c r="E228" t="s">
        <v>929</v>
      </c>
      <c r="F228" t="s">
        <v>84</v>
      </c>
      <c r="G228">
        <v>80000</v>
      </c>
      <c r="H228">
        <f t="shared" si="67"/>
        <v>75272</v>
      </c>
      <c r="I228">
        <f t="shared" si="68"/>
        <v>2296</v>
      </c>
      <c r="J228">
        <f t="shared" si="69"/>
        <v>5679.9999999999991</v>
      </c>
      <c r="K228">
        <f t="shared" si="80"/>
        <v>953.69</v>
      </c>
      <c r="L228">
        <f t="shared" si="81"/>
        <v>2432</v>
      </c>
      <c r="M228">
        <f t="shared" si="78"/>
        <v>5672</v>
      </c>
      <c r="O228">
        <f t="shared" si="71"/>
        <v>17033.689999999999</v>
      </c>
      <c r="P228">
        <v>25</v>
      </c>
      <c r="S228">
        <v>1428.24</v>
      </c>
      <c r="T228">
        <v>200</v>
      </c>
      <c r="U228">
        <v>7400.87</v>
      </c>
      <c r="W228">
        <f t="shared" si="72"/>
        <v>9054.11</v>
      </c>
      <c r="X228">
        <f t="shared" si="73"/>
        <v>4728</v>
      </c>
      <c r="Y228">
        <f t="shared" si="79"/>
        <v>11352</v>
      </c>
      <c r="Z228">
        <f t="shared" si="75"/>
        <v>66217.89</v>
      </c>
      <c r="AA228" t="s">
        <v>222</v>
      </c>
      <c r="AB228">
        <v>2025</v>
      </c>
    </row>
    <row r="229" spans="1:28" x14ac:dyDescent="0.25">
      <c r="A229">
        <f t="shared" si="76"/>
        <v>25</v>
      </c>
      <c r="B229" t="s">
        <v>149</v>
      </c>
      <c r="C229" t="s">
        <v>102</v>
      </c>
      <c r="D229" t="s">
        <v>10</v>
      </c>
      <c r="E229" t="s">
        <v>928</v>
      </c>
      <c r="F229" t="s">
        <v>84</v>
      </c>
      <c r="G229">
        <v>95000</v>
      </c>
      <c r="H229" t="e">
        <f t="shared" si="67"/>
        <v>#VALUE!</v>
      </c>
      <c r="I229">
        <f t="shared" si="68"/>
        <v>2726.5</v>
      </c>
      <c r="J229">
        <f t="shared" si="69"/>
        <v>6744.9999999999991</v>
      </c>
      <c r="K229">
        <f t="shared" si="80"/>
        <v>953.69</v>
      </c>
      <c r="L229">
        <f t="shared" si="81"/>
        <v>2888</v>
      </c>
      <c r="M229">
        <f t="shared" si="78"/>
        <v>6735.5</v>
      </c>
      <c r="N229" t="e">
        <f>+N1*1</f>
        <v>#VALUE!</v>
      </c>
      <c r="O229" t="e">
        <f t="shared" si="71"/>
        <v>#VALUE!</v>
      </c>
      <c r="P229">
        <v>25</v>
      </c>
      <c r="Q229">
        <v>5000</v>
      </c>
      <c r="S229">
        <v>2252.5500000000002</v>
      </c>
      <c r="T229">
        <v>200</v>
      </c>
      <c r="U229">
        <v>10449.299999999999</v>
      </c>
      <c r="W229">
        <f t="shared" si="72"/>
        <v>17926.849999999999</v>
      </c>
      <c r="X229" t="e">
        <f t="shared" si="73"/>
        <v>#VALUE!</v>
      </c>
      <c r="Y229">
        <f t="shared" si="79"/>
        <v>13480.5</v>
      </c>
      <c r="Z229" t="e">
        <f t="shared" si="75"/>
        <v>#VALUE!</v>
      </c>
      <c r="AA229" t="s">
        <v>222</v>
      </c>
      <c r="AB229">
        <v>2025</v>
      </c>
    </row>
    <row r="230" spans="1:28" x14ac:dyDescent="0.25">
      <c r="A230">
        <f t="shared" si="76"/>
        <v>26</v>
      </c>
      <c r="B230" t="s">
        <v>151</v>
      </c>
      <c r="C230" t="s">
        <v>102</v>
      </c>
      <c r="D230" t="s">
        <v>793</v>
      </c>
      <c r="E230" t="s">
        <v>66</v>
      </c>
      <c r="F230" t="s">
        <v>84</v>
      </c>
      <c r="G230">
        <v>95000</v>
      </c>
      <c r="H230">
        <f t="shared" si="67"/>
        <v>89385.5</v>
      </c>
      <c r="I230">
        <f t="shared" si="68"/>
        <v>2726.5</v>
      </c>
      <c r="J230">
        <f t="shared" si="69"/>
        <v>6744.9999999999991</v>
      </c>
      <c r="K230">
        <f t="shared" si="80"/>
        <v>953.69</v>
      </c>
      <c r="L230">
        <f t="shared" si="81"/>
        <v>2888</v>
      </c>
      <c r="M230">
        <f t="shared" si="78"/>
        <v>6735.5</v>
      </c>
      <c r="O230">
        <f t="shared" si="71"/>
        <v>20048.690000000002</v>
      </c>
      <c r="P230">
        <v>25</v>
      </c>
      <c r="Q230">
        <v>4000</v>
      </c>
      <c r="S230">
        <v>1594.56</v>
      </c>
      <c r="T230">
        <v>200</v>
      </c>
      <c r="U230">
        <v>10929.24</v>
      </c>
      <c r="W230">
        <f t="shared" si="72"/>
        <v>16748.8</v>
      </c>
      <c r="X230">
        <f t="shared" si="73"/>
        <v>5614.5</v>
      </c>
      <c r="Y230">
        <f t="shared" si="79"/>
        <v>13480.5</v>
      </c>
      <c r="Z230">
        <f t="shared" si="75"/>
        <v>72636.7</v>
      </c>
      <c r="AA230" t="s">
        <v>222</v>
      </c>
      <c r="AB230">
        <v>2025</v>
      </c>
    </row>
    <row r="231" spans="1:28" x14ac:dyDescent="0.25">
      <c r="A231">
        <f t="shared" si="76"/>
        <v>27</v>
      </c>
      <c r="B231" t="s">
        <v>153</v>
      </c>
      <c r="C231" t="s">
        <v>102</v>
      </c>
      <c r="D231" t="s">
        <v>17</v>
      </c>
      <c r="E231" t="s">
        <v>930</v>
      </c>
      <c r="F231" t="s">
        <v>84</v>
      </c>
      <c r="G231">
        <v>95000</v>
      </c>
      <c r="H231" t="e">
        <f t="shared" si="67"/>
        <v>#VALUE!</v>
      </c>
      <c r="I231">
        <f t="shared" si="68"/>
        <v>2726.5</v>
      </c>
      <c r="J231">
        <f t="shared" si="69"/>
        <v>6744.9999999999991</v>
      </c>
      <c r="K231">
        <f t="shared" si="80"/>
        <v>953.69</v>
      </c>
      <c r="L231">
        <f t="shared" si="81"/>
        <v>2888</v>
      </c>
      <c r="M231">
        <f t="shared" si="78"/>
        <v>6735.5</v>
      </c>
      <c r="N231" t="e">
        <f>+N1*1</f>
        <v>#VALUE!</v>
      </c>
      <c r="O231" t="e">
        <f t="shared" si="71"/>
        <v>#VALUE!</v>
      </c>
      <c r="P231">
        <v>25</v>
      </c>
      <c r="Q231">
        <v>2496.96</v>
      </c>
      <c r="S231">
        <v>1465.95</v>
      </c>
      <c r="T231">
        <v>200</v>
      </c>
      <c r="U231">
        <v>10449.299999999999</v>
      </c>
      <c r="W231">
        <f t="shared" si="72"/>
        <v>14637.21</v>
      </c>
      <c r="X231" t="e">
        <f t="shared" si="73"/>
        <v>#VALUE!</v>
      </c>
      <c r="Y231">
        <f t="shared" si="79"/>
        <v>13480.5</v>
      </c>
      <c r="Z231" t="e">
        <f t="shared" si="75"/>
        <v>#VALUE!</v>
      </c>
      <c r="AA231" t="s">
        <v>222</v>
      </c>
      <c r="AB231">
        <v>2025</v>
      </c>
    </row>
    <row r="232" spans="1:28" x14ac:dyDescent="0.25">
      <c r="A232">
        <f t="shared" si="76"/>
        <v>28</v>
      </c>
      <c r="B232" t="s">
        <v>868</v>
      </c>
      <c r="C232" t="s">
        <v>103</v>
      </c>
      <c r="D232" t="s">
        <v>800</v>
      </c>
      <c r="E232" t="s">
        <v>83</v>
      </c>
      <c r="F232" t="s">
        <v>84</v>
      </c>
      <c r="G232">
        <v>60000</v>
      </c>
      <c r="H232">
        <f t="shared" si="67"/>
        <v>56454</v>
      </c>
      <c r="I232">
        <f t="shared" si="68"/>
        <v>1722</v>
      </c>
      <c r="J232">
        <f t="shared" si="69"/>
        <v>4260</v>
      </c>
      <c r="K232">
        <f t="shared" si="80"/>
        <v>660.00000000000011</v>
      </c>
      <c r="L232">
        <f t="shared" si="81"/>
        <v>1824</v>
      </c>
      <c r="M232">
        <f t="shared" si="78"/>
        <v>4254</v>
      </c>
      <c r="O232">
        <f t="shared" si="71"/>
        <v>12720</v>
      </c>
      <c r="P232">
        <v>25</v>
      </c>
      <c r="S232">
        <v>2734.24</v>
      </c>
      <c r="T232">
        <v>200</v>
      </c>
      <c r="U232">
        <v>1571.73</v>
      </c>
      <c r="W232">
        <f t="shared" si="72"/>
        <v>4530.9699999999993</v>
      </c>
      <c r="X232">
        <f t="shared" si="73"/>
        <v>3546</v>
      </c>
      <c r="Y232">
        <f t="shared" si="79"/>
        <v>8514</v>
      </c>
      <c r="Z232">
        <f t="shared" si="75"/>
        <v>51923.03</v>
      </c>
      <c r="AA232" t="s">
        <v>222</v>
      </c>
      <c r="AB232">
        <v>2025</v>
      </c>
    </row>
    <row r="233" spans="1:28" x14ac:dyDescent="0.25">
      <c r="A233">
        <f t="shared" si="76"/>
        <v>29</v>
      </c>
      <c r="B233" t="s">
        <v>124</v>
      </c>
      <c r="C233" t="s">
        <v>103</v>
      </c>
      <c r="D233" t="s">
        <v>10</v>
      </c>
      <c r="E233" t="s">
        <v>706</v>
      </c>
      <c r="F233" t="s">
        <v>84</v>
      </c>
      <c r="G233">
        <v>48000</v>
      </c>
      <c r="H233">
        <f t="shared" si="67"/>
        <v>45163.199999999997</v>
      </c>
      <c r="I233">
        <f t="shared" si="68"/>
        <v>1377.6</v>
      </c>
      <c r="J233">
        <f t="shared" si="69"/>
        <v>3407.9999999999995</v>
      </c>
      <c r="K233">
        <f t="shared" si="80"/>
        <v>528</v>
      </c>
      <c r="L233">
        <f t="shared" si="81"/>
        <v>1459.2</v>
      </c>
      <c r="M233">
        <f t="shared" si="78"/>
        <v>3403.2000000000003</v>
      </c>
      <c r="O233">
        <f t="shared" si="71"/>
        <v>10176</v>
      </c>
      <c r="P233">
        <v>25</v>
      </c>
      <c r="S233">
        <v>624.41</v>
      </c>
      <c r="T233">
        <v>200</v>
      </c>
      <c r="U233">
        <v>1571.73</v>
      </c>
      <c r="W233">
        <f t="shared" si="72"/>
        <v>2421.14</v>
      </c>
      <c r="X233">
        <f t="shared" si="73"/>
        <v>2836.8</v>
      </c>
      <c r="Y233">
        <f t="shared" si="79"/>
        <v>6811.2</v>
      </c>
      <c r="Z233">
        <f t="shared" si="75"/>
        <v>42742.06</v>
      </c>
      <c r="AA233" t="s">
        <v>222</v>
      </c>
      <c r="AB233">
        <v>2025</v>
      </c>
    </row>
    <row r="234" spans="1:28" x14ac:dyDescent="0.25">
      <c r="A234">
        <f t="shared" si="76"/>
        <v>30</v>
      </c>
      <c r="B234" t="s">
        <v>157</v>
      </c>
      <c r="C234" t="s">
        <v>102</v>
      </c>
      <c r="D234" t="s">
        <v>10</v>
      </c>
      <c r="E234" t="s">
        <v>46</v>
      </c>
      <c r="F234" t="s">
        <v>84</v>
      </c>
      <c r="G234">
        <v>60000</v>
      </c>
      <c r="H234">
        <f t="shared" si="67"/>
        <v>56454</v>
      </c>
      <c r="I234">
        <f t="shared" si="68"/>
        <v>1722</v>
      </c>
      <c r="J234">
        <f t="shared" si="69"/>
        <v>4260</v>
      </c>
      <c r="K234">
        <f t="shared" si="80"/>
        <v>660.00000000000011</v>
      </c>
      <c r="L234">
        <f t="shared" si="81"/>
        <v>1824</v>
      </c>
      <c r="M234">
        <f t="shared" si="78"/>
        <v>4254</v>
      </c>
      <c r="O234">
        <f t="shared" si="71"/>
        <v>12720</v>
      </c>
      <c r="P234">
        <v>25</v>
      </c>
      <c r="Q234">
        <v>1875.2</v>
      </c>
      <c r="S234">
        <v>1388.93</v>
      </c>
      <c r="T234">
        <v>200</v>
      </c>
      <c r="U234">
        <v>3486.68</v>
      </c>
      <c r="W234">
        <f t="shared" si="72"/>
        <v>6975.8099999999995</v>
      </c>
      <c r="X234">
        <f t="shared" si="73"/>
        <v>3546</v>
      </c>
      <c r="Y234">
        <f t="shared" si="79"/>
        <v>8514</v>
      </c>
      <c r="Z234">
        <f t="shared" si="75"/>
        <v>49478.19</v>
      </c>
      <c r="AA234" t="s">
        <v>222</v>
      </c>
      <c r="AB234">
        <v>2025</v>
      </c>
    </row>
    <row r="235" spans="1:28" x14ac:dyDescent="0.25">
      <c r="A235">
        <f t="shared" si="76"/>
        <v>31</v>
      </c>
      <c r="B235" t="s">
        <v>159</v>
      </c>
      <c r="C235" t="s">
        <v>103</v>
      </c>
      <c r="D235" t="s">
        <v>21</v>
      </c>
      <c r="E235" t="s">
        <v>932</v>
      </c>
      <c r="F235" t="s">
        <v>84</v>
      </c>
      <c r="G235">
        <v>60000</v>
      </c>
      <c r="H235" t="e">
        <f t="shared" si="67"/>
        <v>#VALUE!</v>
      </c>
      <c r="I235">
        <f t="shared" si="68"/>
        <v>1722</v>
      </c>
      <c r="J235">
        <f t="shared" si="69"/>
        <v>4260</v>
      </c>
      <c r="K235">
        <f t="shared" si="80"/>
        <v>660.00000000000011</v>
      </c>
      <c r="L235">
        <f t="shared" si="81"/>
        <v>1824</v>
      </c>
      <c r="M235">
        <f t="shared" si="78"/>
        <v>4254</v>
      </c>
      <c r="N235" t="e">
        <f>+N1*1</f>
        <v>#VALUE!</v>
      </c>
      <c r="O235" t="e">
        <f t="shared" si="71"/>
        <v>#VALUE!</v>
      </c>
      <c r="P235">
        <v>25</v>
      </c>
      <c r="Q235">
        <v>3552.23</v>
      </c>
      <c r="S235">
        <v>997.85</v>
      </c>
      <c r="T235">
        <v>200</v>
      </c>
      <c r="U235">
        <v>3102.72</v>
      </c>
      <c r="W235">
        <f t="shared" si="72"/>
        <v>7877.7999999999993</v>
      </c>
      <c r="X235" t="e">
        <f t="shared" si="73"/>
        <v>#VALUE!</v>
      </c>
      <c r="Y235">
        <f t="shared" si="79"/>
        <v>8514</v>
      </c>
      <c r="Z235" t="e">
        <f t="shared" si="75"/>
        <v>#VALUE!</v>
      </c>
      <c r="AA235" t="s">
        <v>222</v>
      </c>
      <c r="AB235">
        <v>2025</v>
      </c>
    </row>
    <row r="236" spans="1:28" x14ac:dyDescent="0.25">
      <c r="A236">
        <f t="shared" si="76"/>
        <v>32</v>
      </c>
      <c r="B236" t="s">
        <v>150</v>
      </c>
      <c r="C236" t="s">
        <v>102</v>
      </c>
      <c r="D236" t="s">
        <v>16</v>
      </c>
      <c r="E236" t="s">
        <v>95</v>
      </c>
      <c r="F236" t="s">
        <v>84</v>
      </c>
      <c r="G236">
        <v>60000</v>
      </c>
      <c r="H236">
        <f t="shared" si="67"/>
        <v>56454</v>
      </c>
      <c r="I236">
        <f t="shared" si="68"/>
        <v>1722</v>
      </c>
      <c r="J236">
        <f t="shared" si="69"/>
        <v>4260</v>
      </c>
      <c r="K236">
        <f t="shared" si="80"/>
        <v>660.00000000000011</v>
      </c>
      <c r="L236">
        <f t="shared" si="81"/>
        <v>1824</v>
      </c>
      <c r="M236">
        <f t="shared" si="78"/>
        <v>4254</v>
      </c>
      <c r="O236">
        <f t="shared" si="71"/>
        <v>12720</v>
      </c>
      <c r="P236">
        <v>25</v>
      </c>
      <c r="Q236">
        <v>500</v>
      </c>
      <c r="S236">
        <v>1389.49</v>
      </c>
      <c r="T236">
        <v>200</v>
      </c>
      <c r="U236">
        <v>3486.68</v>
      </c>
      <c r="W236">
        <f t="shared" si="72"/>
        <v>5601.17</v>
      </c>
      <c r="X236">
        <f t="shared" si="73"/>
        <v>3546</v>
      </c>
      <c r="Y236">
        <f t="shared" si="79"/>
        <v>8514</v>
      </c>
      <c r="Z236">
        <f t="shared" si="75"/>
        <v>50852.83</v>
      </c>
      <c r="AA236" t="s">
        <v>222</v>
      </c>
      <c r="AB236">
        <v>2025</v>
      </c>
    </row>
    <row r="237" spans="1:28" x14ac:dyDescent="0.25">
      <c r="A237">
        <f t="shared" si="76"/>
        <v>33</v>
      </c>
      <c r="B237" t="s">
        <v>160</v>
      </c>
      <c r="C237" t="s">
        <v>102</v>
      </c>
      <c r="D237" t="s">
        <v>4</v>
      </c>
      <c r="E237" t="s">
        <v>93</v>
      </c>
      <c r="F237" t="s">
        <v>84</v>
      </c>
      <c r="G237">
        <v>60000</v>
      </c>
      <c r="H237">
        <f t="shared" si="67"/>
        <v>56454</v>
      </c>
      <c r="I237">
        <f t="shared" si="68"/>
        <v>1722</v>
      </c>
      <c r="J237">
        <f t="shared" si="69"/>
        <v>4260</v>
      </c>
      <c r="K237">
        <f t="shared" si="80"/>
        <v>660.00000000000011</v>
      </c>
      <c r="L237">
        <f t="shared" si="81"/>
        <v>1824</v>
      </c>
      <c r="M237">
        <f t="shared" si="78"/>
        <v>4254</v>
      </c>
      <c r="O237">
        <f t="shared" si="71"/>
        <v>12720</v>
      </c>
      <c r="P237">
        <v>25</v>
      </c>
      <c r="Q237">
        <v>3000</v>
      </c>
      <c r="S237">
        <v>1654.55</v>
      </c>
      <c r="T237">
        <v>200</v>
      </c>
      <c r="U237">
        <v>3486.68</v>
      </c>
      <c r="W237">
        <f t="shared" si="72"/>
        <v>8366.23</v>
      </c>
      <c r="X237">
        <f t="shared" si="73"/>
        <v>3546</v>
      </c>
      <c r="Y237">
        <f t="shared" si="79"/>
        <v>8514</v>
      </c>
      <c r="Z237">
        <f t="shared" si="75"/>
        <v>48087.770000000004</v>
      </c>
      <c r="AA237" t="s">
        <v>222</v>
      </c>
      <c r="AB237">
        <v>2025</v>
      </c>
    </row>
    <row r="238" spans="1:28" x14ac:dyDescent="0.25">
      <c r="A238">
        <f t="shared" si="76"/>
        <v>34</v>
      </c>
      <c r="B238" t="s">
        <v>806</v>
      </c>
      <c r="C238" t="s">
        <v>102</v>
      </c>
      <c r="D238" t="s">
        <v>12</v>
      </c>
      <c r="E238" t="s">
        <v>32</v>
      </c>
      <c r="F238" t="s">
        <v>99</v>
      </c>
      <c r="G238">
        <v>80000</v>
      </c>
      <c r="H238">
        <f t="shared" si="67"/>
        <v>75272</v>
      </c>
      <c r="I238">
        <f t="shared" si="68"/>
        <v>2296</v>
      </c>
      <c r="J238">
        <f t="shared" si="69"/>
        <v>5679.9999999999991</v>
      </c>
      <c r="K238">
        <f>IF(G238&lt;=74808,G238*1.1%,953.69)-184.22</f>
        <v>769.47</v>
      </c>
      <c r="L238">
        <f t="shared" si="81"/>
        <v>2432</v>
      </c>
      <c r="M238">
        <f t="shared" si="78"/>
        <v>5672</v>
      </c>
      <c r="O238">
        <f t="shared" si="71"/>
        <v>16849.47</v>
      </c>
      <c r="P238">
        <v>25</v>
      </c>
      <c r="Q238">
        <v>9860.77</v>
      </c>
      <c r="S238">
        <v>1449.27</v>
      </c>
      <c r="T238">
        <v>200</v>
      </c>
      <c r="U238">
        <f>7400.87+1246.72</f>
        <v>8647.59</v>
      </c>
      <c r="W238">
        <f t="shared" si="72"/>
        <v>20182.63</v>
      </c>
      <c r="X238">
        <f t="shared" si="73"/>
        <v>4728</v>
      </c>
      <c r="Y238">
        <f t="shared" si="79"/>
        <v>11352</v>
      </c>
      <c r="Z238">
        <f t="shared" si="75"/>
        <v>55089.369999999995</v>
      </c>
      <c r="AA238" t="s">
        <v>222</v>
      </c>
      <c r="AB238">
        <v>2025</v>
      </c>
    </row>
    <row r="239" spans="1:28" x14ac:dyDescent="0.25">
      <c r="A239">
        <f t="shared" si="76"/>
        <v>35</v>
      </c>
      <c r="B239" t="s">
        <v>162</v>
      </c>
      <c r="C239" t="s">
        <v>102</v>
      </c>
      <c r="D239" t="s">
        <v>15</v>
      </c>
      <c r="E239" t="s">
        <v>92</v>
      </c>
      <c r="F239" t="s">
        <v>99</v>
      </c>
      <c r="G239">
        <v>100000</v>
      </c>
      <c r="H239" t="e">
        <f t="shared" si="67"/>
        <v>#VALUE!</v>
      </c>
      <c r="I239">
        <f t="shared" si="68"/>
        <v>2870</v>
      </c>
      <c r="J239">
        <f t="shared" si="69"/>
        <v>7099.9999999999991</v>
      </c>
      <c r="K239">
        <f t="shared" ref="K239:K301" si="82">IF(G239&lt;=74808,G239*1.1%,953.69)</f>
        <v>953.69</v>
      </c>
      <c r="L239">
        <f t="shared" si="81"/>
        <v>3040</v>
      </c>
      <c r="M239">
        <f t="shared" si="78"/>
        <v>7090.0000000000009</v>
      </c>
      <c r="N239" t="e">
        <f>+N1*3</f>
        <v>#VALUE!</v>
      </c>
      <c r="O239" t="e">
        <f t="shared" si="71"/>
        <v>#VALUE!</v>
      </c>
      <c r="P239">
        <v>25</v>
      </c>
      <c r="S239">
        <v>797.28</v>
      </c>
      <c r="T239">
        <v>200</v>
      </c>
      <c r="U239">
        <v>4216.6099999999997</v>
      </c>
      <c r="W239">
        <f t="shared" si="72"/>
        <v>5238.8899999999994</v>
      </c>
      <c r="X239" t="e">
        <f t="shared" si="73"/>
        <v>#VALUE!</v>
      </c>
      <c r="Y239">
        <f t="shared" si="79"/>
        <v>14190</v>
      </c>
      <c r="Z239" t="e">
        <f t="shared" si="75"/>
        <v>#VALUE!</v>
      </c>
      <c r="AA239" t="s">
        <v>222</v>
      </c>
      <c r="AB239">
        <v>2025</v>
      </c>
    </row>
    <row r="240" spans="1:28" x14ac:dyDescent="0.25">
      <c r="A240">
        <f t="shared" si="76"/>
        <v>36</v>
      </c>
      <c r="B240" t="s">
        <v>874</v>
      </c>
      <c r="C240" t="s">
        <v>103</v>
      </c>
      <c r="D240" t="s">
        <v>10</v>
      </c>
      <c r="E240" t="s">
        <v>32</v>
      </c>
      <c r="F240" t="s">
        <v>84</v>
      </c>
      <c r="G240">
        <v>46000</v>
      </c>
      <c r="H240">
        <f t="shared" si="67"/>
        <v>43281.4</v>
      </c>
      <c r="I240">
        <f t="shared" si="68"/>
        <v>1320.2</v>
      </c>
      <c r="J240">
        <f t="shared" si="69"/>
        <v>3265.9999999999995</v>
      </c>
      <c r="K240">
        <f t="shared" si="82"/>
        <v>506.00000000000006</v>
      </c>
      <c r="L240">
        <f t="shared" si="81"/>
        <v>1398.4</v>
      </c>
      <c r="M240">
        <f t="shared" si="78"/>
        <v>3261.4</v>
      </c>
      <c r="O240">
        <f t="shared" si="71"/>
        <v>9752</v>
      </c>
      <c r="P240">
        <v>25</v>
      </c>
      <c r="S240">
        <v>1049.9100000000001</v>
      </c>
      <c r="T240">
        <v>200</v>
      </c>
      <c r="U240">
        <f>IF((H240*12)&gt;867123.01,(79776+(((H240*12)-867123.01)*0.25))/12,IF((H240*12)&gt;624329.01,(31216+(((H240*12)-624329.01)*0.2))/12,IF((H240*12)&gt;416220.01,(((H240*12)-416220.01)*0.15)/12,0)))</f>
        <v>1289.4598750000005</v>
      </c>
      <c r="W240">
        <f t="shared" si="72"/>
        <v>2564.3698750000003</v>
      </c>
      <c r="X240">
        <f t="shared" si="73"/>
        <v>2718.6000000000004</v>
      </c>
      <c r="Y240">
        <f t="shared" si="79"/>
        <v>6527.4</v>
      </c>
      <c r="Z240">
        <f t="shared" si="75"/>
        <v>40717.030124999997</v>
      </c>
      <c r="AA240" t="s">
        <v>222</v>
      </c>
      <c r="AB240">
        <v>2025</v>
      </c>
    </row>
    <row r="241" spans="1:28" x14ac:dyDescent="0.25">
      <c r="A241">
        <f t="shared" si="76"/>
        <v>37</v>
      </c>
      <c r="B241" t="s">
        <v>167</v>
      </c>
      <c r="C241" t="s">
        <v>102</v>
      </c>
      <c r="D241" t="s">
        <v>6</v>
      </c>
      <c r="E241" t="s">
        <v>32</v>
      </c>
      <c r="F241" t="s">
        <v>100</v>
      </c>
      <c r="G241">
        <v>53000</v>
      </c>
      <c r="H241">
        <f t="shared" si="67"/>
        <v>49867.7</v>
      </c>
      <c r="I241">
        <f t="shared" si="68"/>
        <v>1521.1</v>
      </c>
      <c r="J241">
        <f t="shared" si="69"/>
        <v>3762.9999999999995</v>
      </c>
      <c r="K241">
        <f t="shared" si="82"/>
        <v>583.00000000000011</v>
      </c>
      <c r="L241">
        <f t="shared" si="81"/>
        <v>1611.2</v>
      </c>
      <c r="M241">
        <f t="shared" si="78"/>
        <v>3757.7000000000003</v>
      </c>
      <c r="O241">
        <f t="shared" si="71"/>
        <v>11236</v>
      </c>
      <c r="P241">
        <v>25</v>
      </c>
      <c r="Q241">
        <v>5000</v>
      </c>
      <c r="S241">
        <v>120</v>
      </c>
      <c r="T241">
        <v>200</v>
      </c>
      <c r="U241">
        <f>IF((H241*12)&gt;867123.01,(79776+(((H241*12)-867123.01)*0.25))/12,IF((H241*12)&gt;624329.01,(31216+(((H241*12)-624329.01)*0.2))/12,IF((H241*12)&gt;416220.01,(((H241*12)-416220.01)*0.15)/12,0)))</f>
        <v>2277.4048749999988</v>
      </c>
      <c r="W241">
        <f t="shared" si="72"/>
        <v>7622.4048749999984</v>
      </c>
      <c r="X241">
        <f t="shared" si="73"/>
        <v>3132.3</v>
      </c>
      <c r="Y241">
        <f t="shared" si="79"/>
        <v>7520.7</v>
      </c>
      <c r="Z241">
        <f t="shared" si="75"/>
        <v>42245.295125000004</v>
      </c>
      <c r="AA241" t="s">
        <v>222</v>
      </c>
      <c r="AB241">
        <v>2025</v>
      </c>
    </row>
    <row r="242" spans="1:28" x14ac:dyDescent="0.25">
      <c r="A242">
        <f t="shared" si="76"/>
        <v>38</v>
      </c>
      <c r="B242" t="s">
        <v>169</v>
      </c>
      <c r="C242" t="s">
        <v>102</v>
      </c>
      <c r="D242" t="s">
        <v>6</v>
      </c>
      <c r="E242" t="s">
        <v>32</v>
      </c>
      <c r="F242" t="s">
        <v>100</v>
      </c>
      <c r="G242">
        <v>36000</v>
      </c>
      <c r="H242">
        <f t="shared" si="67"/>
        <v>33872.400000000001</v>
      </c>
      <c r="I242">
        <f t="shared" si="68"/>
        <v>1033.2</v>
      </c>
      <c r="J242">
        <f t="shared" si="69"/>
        <v>2555.9999999999995</v>
      </c>
      <c r="K242">
        <f t="shared" si="82"/>
        <v>396.00000000000006</v>
      </c>
      <c r="L242">
        <f t="shared" si="81"/>
        <v>1094.4000000000001</v>
      </c>
      <c r="M242">
        <f t="shared" si="78"/>
        <v>2552.4</v>
      </c>
      <c r="O242">
        <f t="shared" si="71"/>
        <v>7632</v>
      </c>
      <c r="P242">
        <v>25</v>
      </c>
      <c r="T242">
        <v>200</v>
      </c>
      <c r="U242">
        <v>0</v>
      </c>
      <c r="W242">
        <f t="shared" si="72"/>
        <v>225</v>
      </c>
      <c r="X242">
        <f t="shared" si="73"/>
        <v>2127.6000000000004</v>
      </c>
      <c r="Y242">
        <f t="shared" si="79"/>
        <v>5108.3999999999996</v>
      </c>
      <c r="Z242">
        <f t="shared" si="75"/>
        <v>33647.4</v>
      </c>
      <c r="AA242" t="s">
        <v>222</v>
      </c>
      <c r="AB242">
        <v>2025</v>
      </c>
    </row>
    <row r="243" spans="1:28" x14ac:dyDescent="0.25">
      <c r="A243">
        <f t="shared" si="76"/>
        <v>39</v>
      </c>
      <c r="B243" t="s">
        <v>170</v>
      </c>
      <c r="C243" t="s">
        <v>102</v>
      </c>
      <c r="D243" t="s">
        <v>17</v>
      </c>
      <c r="E243" t="s">
        <v>32</v>
      </c>
      <c r="F243" t="s">
        <v>100</v>
      </c>
      <c r="G243">
        <v>46000</v>
      </c>
      <c r="H243" t="e">
        <f t="shared" si="67"/>
        <v>#VALUE!</v>
      </c>
      <c r="I243">
        <f t="shared" si="68"/>
        <v>1320.2</v>
      </c>
      <c r="J243">
        <f t="shared" si="69"/>
        <v>3265.9999999999995</v>
      </c>
      <c r="K243">
        <f t="shared" si="82"/>
        <v>506.00000000000006</v>
      </c>
      <c r="L243">
        <f t="shared" si="81"/>
        <v>1398.4</v>
      </c>
      <c r="M243">
        <f t="shared" si="78"/>
        <v>3261.4</v>
      </c>
      <c r="N243" t="e">
        <f>+N1*3</f>
        <v>#VALUE!</v>
      </c>
      <c r="O243" t="e">
        <f t="shared" si="71"/>
        <v>#VALUE!</v>
      </c>
      <c r="P243">
        <v>25</v>
      </c>
      <c r="Q243">
        <v>2860.81</v>
      </c>
      <c r="S243">
        <v>797.28</v>
      </c>
      <c r="T243">
        <v>200</v>
      </c>
      <c r="U243">
        <v>1289.46</v>
      </c>
      <c r="W243">
        <f t="shared" si="72"/>
        <v>5172.55</v>
      </c>
      <c r="X243" t="e">
        <f t="shared" si="73"/>
        <v>#VALUE!</v>
      </c>
      <c r="Y243">
        <f t="shared" si="79"/>
        <v>6527.4</v>
      </c>
      <c r="Z243" t="e">
        <f t="shared" si="75"/>
        <v>#VALUE!</v>
      </c>
      <c r="AA243" t="s">
        <v>222</v>
      </c>
      <c r="AB243">
        <v>2025</v>
      </c>
    </row>
    <row r="244" spans="1:28" x14ac:dyDescent="0.25">
      <c r="A244">
        <f t="shared" si="76"/>
        <v>40</v>
      </c>
      <c r="B244" t="s">
        <v>172</v>
      </c>
      <c r="C244" t="s">
        <v>102</v>
      </c>
      <c r="D244" t="s">
        <v>6</v>
      </c>
      <c r="E244" t="s">
        <v>32</v>
      </c>
      <c r="F244" t="s">
        <v>100</v>
      </c>
      <c r="G244">
        <v>46000</v>
      </c>
      <c r="H244">
        <f t="shared" si="67"/>
        <v>43281.4</v>
      </c>
      <c r="I244">
        <f t="shared" si="68"/>
        <v>1320.2</v>
      </c>
      <c r="J244">
        <f t="shared" si="69"/>
        <v>3265.9999999999995</v>
      </c>
      <c r="K244">
        <f t="shared" si="82"/>
        <v>506.00000000000006</v>
      </c>
      <c r="L244">
        <f t="shared" si="81"/>
        <v>1398.4</v>
      </c>
      <c r="M244">
        <f t="shared" si="78"/>
        <v>3261.4</v>
      </c>
      <c r="O244">
        <f t="shared" si="71"/>
        <v>9752</v>
      </c>
      <c r="P244">
        <v>25</v>
      </c>
      <c r="S244">
        <v>497.64</v>
      </c>
      <c r="T244">
        <v>200</v>
      </c>
      <c r="U244">
        <v>1289.46</v>
      </c>
      <c r="W244">
        <f t="shared" si="72"/>
        <v>2012.1</v>
      </c>
      <c r="X244">
        <f t="shared" si="73"/>
        <v>2718.6000000000004</v>
      </c>
      <c r="Y244">
        <f t="shared" si="79"/>
        <v>6527.4</v>
      </c>
      <c r="Z244">
        <f t="shared" si="75"/>
        <v>41269.300000000003</v>
      </c>
      <c r="AA244" t="s">
        <v>222</v>
      </c>
      <c r="AB244">
        <v>2025</v>
      </c>
    </row>
    <row r="245" spans="1:28" x14ac:dyDescent="0.25">
      <c r="A245">
        <f t="shared" si="76"/>
        <v>41</v>
      </c>
      <c r="B245" t="s">
        <v>938</v>
      </c>
      <c r="C245" t="s">
        <v>102</v>
      </c>
      <c r="D245" t="s">
        <v>6</v>
      </c>
      <c r="E245" t="s">
        <v>32</v>
      </c>
      <c r="F245" t="s">
        <v>100</v>
      </c>
      <c r="G245">
        <v>36000</v>
      </c>
      <c r="H245">
        <f t="shared" si="67"/>
        <v>33872.400000000001</v>
      </c>
      <c r="I245">
        <f t="shared" si="68"/>
        <v>1033.2</v>
      </c>
      <c r="J245">
        <f t="shared" si="69"/>
        <v>2555.9999999999995</v>
      </c>
      <c r="K245">
        <f t="shared" si="82"/>
        <v>396.00000000000006</v>
      </c>
      <c r="L245">
        <f t="shared" si="81"/>
        <v>1094.4000000000001</v>
      </c>
      <c r="M245">
        <f t="shared" si="78"/>
        <v>2552.4</v>
      </c>
      <c r="O245">
        <f t="shared" si="71"/>
        <v>7632</v>
      </c>
      <c r="P245">
        <v>25</v>
      </c>
      <c r="S245">
        <v>797.28</v>
      </c>
      <c r="T245">
        <v>200</v>
      </c>
      <c r="W245">
        <f t="shared" si="72"/>
        <v>1022.28</v>
      </c>
      <c r="X245">
        <f t="shared" si="73"/>
        <v>2127.6000000000004</v>
      </c>
      <c r="Y245">
        <f t="shared" si="79"/>
        <v>5108.3999999999996</v>
      </c>
      <c r="Z245">
        <f t="shared" si="75"/>
        <v>32850.120000000003</v>
      </c>
      <c r="AA245" t="s">
        <v>222</v>
      </c>
      <c r="AB245">
        <v>2025</v>
      </c>
    </row>
    <row r="246" spans="1:28" x14ac:dyDescent="0.25">
      <c r="A246">
        <f t="shared" si="76"/>
        <v>42</v>
      </c>
      <c r="B246" t="s">
        <v>173</v>
      </c>
      <c r="C246" t="s">
        <v>102</v>
      </c>
      <c r="D246" t="s">
        <v>6</v>
      </c>
      <c r="E246" t="s">
        <v>32</v>
      </c>
      <c r="F246" t="s">
        <v>100</v>
      </c>
      <c r="G246">
        <v>46000</v>
      </c>
      <c r="H246" t="e">
        <f t="shared" si="67"/>
        <v>#VALUE!</v>
      </c>
      <c r="I246">
        <f t="shared" si="68"/>
        <v>1320.2</v>
      </c>
      <c r="J246">
        <f t="shared" si="69"/>
        <v>3265.9999999999995</v>
      </c>
      <c r="K246">
        <f t="shared" si="82"/>
        <v>506.00000000000006</v>
      </c>
      <c r="L246">
        <f t="shared" si="81"/>
        <v>1398.4</v>
      </c>
      <c r="M246">
        <f t="shared" si="78"/>
        <v>3261.4</v>
      </c>
      <c r="N246" t="str">
        <f>+N1</f>
        <v>Registro
Dependientes 1350.12
Adicionales (4*)</v>
      </c>
      <c r="O246" t="e">
        <f t="shared" si="71"/>
        <v>#VALUE!</v>
      </c>
      <c r="P246">
        <v>25</v>
      </c>
      <c r="T246">
        <v>200</v>
      </c>
      <c r="U246">
        <v>1289.46</v>
      </c>
      <c r="W246">
        <f t="shared" si="72"/>
        <v>1514.46</v>
      </c>
      <c r="X246" t="e">
        <f t="shared" si="73"/>
        <v>#VALUE!</v>
      </c>
      <c r="Y246">
        <f t="shared" si="79"/>
        <v>6527.4</v>
      </c>
      <c r="Z246" t="e">
        <f t="shared" si="75"/>
        <v>#VALUE!</v>
      </c>
      <c r="AA246" t="s">
        <v>222</v>
      </c>
      <c r="AB246">
        <v>2025</v>
      </c>
    </row>
    <row r="247" spans="1:28" x14ac:dyDescent="0.25">
      <c r="A247">
        <f t="shared" si="76"/>
        <v>43</v>
      </c>
      <c r="B247" t="s">
        <v>177</v>
      </c>
      <c r="C247" t="s">
        <v>102</v>
      </c>
      <c r="D247" t="s">
        <v>22</v>
      </c>
      <c r="E247" t="s">
        <v>32</v>
      </c>
      <c r="F247" t="s">
        <v>100</v>
      </c>
      <c r="G247">
        <v>46000</v>
      </c>
      <c r="H247">
        <f t="shared" si="67"/>
        <v>43281.4</v>
      </c>
      <c r="I247">
        <f t="shared" si="68"/>
        <v>1320.2</v>
      </c>
      <c r="J247">
        <f t="shared" si="69"/>
        <v>3265.9999999999995</v>
      </c>
      <c r="K247">
        <f t="shared" si="82"/>
        <v>506.00000000000006</v>
      </c>
      <c r="L247">
        <f t="shared" si="81"/>
        <v>1398.4</v>
      </c>
      <c r="M247">
        <f t="shared" si="78"/>
        <v>3261.4</v>
      </c>
      <c r="O247">
        <f t="shared" si="71"/>
        <v>9752</v>
      </c>
      <c r="P247">
        <v>25</v>
      </c>
      <c r="Q247">
        <v>3000</v>
      </c>
      <c r="S247">
        <v>797.28</v>
      </c>
      <c r="T247">
        <v>200</v>
      </c>
      <c r="U247">
        <v>1289.46</v>
      </c>
      <c r="W247">
        <f t="shared" si="72"/>
        <v>5311.74</v>
      </c>
      <c r="X247">
        <f t="shared" si="73"/>
        <v>2718.6000000000004</v>
      </c>
      <c r="Y247">
        <f t="shared" si="79"/>
        <v>6527.4</v>
      </c>
      <c r="Z247">
        <f t="shared" si="75"/>
        <v>37969.660000000003</v>
      </c>
      <c r="AA247" t="s">
        <v>222</v>
      </c>
      <c r="AB247">
        <v>2025</v>
      </c>
    </row>
    <row r="248" spans="1:28" x14ac:dyDescent="0.25">
      <c r="A248">
        <f t="shared" si="76"/>
        <v>44</v>
      </c>
      <c r="B248" t="s">
        <v>939</v>
      </c>
      <c r="C248" t="s">
        <v>103</v>
      </c>
      <c r="D248" t="s">
        <v>6</v>
      </c>
      <c r="E248" t="s">
        <v>32</v>
      </c>
      <c r="F248" t="s">
        <v>100</v>
      </c>
      <c r="G248">
        <v>36000</v>
      </c>
      <c r="H248">
        <f t="shared" si="67"/>
        <v>33872.400000000001</v>
      </c>
      <c r="I248">
        <f t="shared" si="68"/>
        <v>1033.2</v>
      </c>
      <c r="J248">
        <f t="shared" si="69"/>
        <v>2555.9999999999995</v>
      </c>
      <c r="K248">
        <f t="shared" si="82"/>
        <v>396.00000000000006</v>
      </c>
      <c r="L248">
        <f t="shared" si="81"/>
        <v>1094.4000000000001</v>
      </c>
      <c r="M248">
        <f t="shared" si="78"/>
        <v>2552.4</v>
      </c>
      <c r="O248">
        <f t="shared" si="71"/>
        <v>7632</v>
      </c>
      <c r="P248">
        <v>25</v>
      </c>
      <c r="S248">
        <v>398.64</v>
      </c>
      <c r="T248">
        <v>200</v>
      </c>
      <c r="U248">
        <v>0</v>
      </c>
      <c r="W248">
        <f t="shared" si="72"/>
        <v>623.64</v>
      </c>
      <c r="X248">
        <f t="shared" si="73"/>
        <v>2127.6000000000004</v>
      </c>
      <c r="Y248">
        <f t="shared" si="79"/>
        <v>5108.3999999999996</v>
      </c>
      <c r="Z248">
        <f t="shared" si="75"/>
        <v>33248.76</v>
      </c>
      <c r="AA248" t="s">
        <v>222</v>
      </c>
      <c r="AB248">
        <v>2025</v>
      </c>
    </row>
    <row r="249" spans="1:28" x14ac:dyDescent="0.25">
      <c r="A249">
        <f t="shared" si="76"/>
        <v>45</v>
      </c>
      <c r="B249" t="s">
        <v>817</v>
      </c>
      <c r="C249" t="s">
        <v>102</v>
      </c>
      <c r="D249" t="s">
        <v>16</v>
      </c>
      <c r="E249" t="s">
        <v>953</v>
      </c>
      <c r="F249" t="s">
        <v>100</v>
      </c>
      <c r="G249">
        <v>46000</v>
      </c>
      <c r="H249">
        <f t="shared" si="67"/>
        <v>43281.4</v>
      </c>
      <c r="I249">
        <f t="shared" si="68"/>
        <v>1320.2</v>
      </c>
      <c r="J249">
        <f t="shared" si="69"/>
        <v>3265.9999999999995</v>
      </c>
      <c r="K249">
        <f t="shared" si="82"/>
        <v>506.00000000000006</v>
      </c>
      <c r="L249">
        <f t="shared" si="81"/>
        <v>1398.4</v>
      </c>
      <c r="M249">
        <f t="shared" si="78"/>
        <v>3261.4</v>
      </c>
      <c r="O249">
        <f t="shared" si="71"/>
        <v>9752</v>
      </c>
      <c r="P249">
        <v>25</v>
      </c>
      <c r="Q249">
        <v>500</v>
      </c>
      <c r="S249">
        <v>850.63</v>
      </c>
      <c r="T249">
        <v>200</v>
      </c>
      <c r="U249">
        <v>1289.46</v>
      </c>
      <c r="W249">
        <f t="shared" si="72"/>
        <v>2865.09</v>
      </c>
      <c r="X249">
        <f t="shared" si="73"/>
        <v>2718.6000000000004</v>
      </c>
      <c r="Y249">
        <f t="shared" si="79"/>
        <v>6527.4</v>
      </c>
      <c r="Z249">
        <f t="shared" si="75"/>
        <v>40416.31</v>
      </c>
      <c r="AA249" t="s">
        <v>222</v>
      </c>
      <c r="AB249">
        <v>2025</v>
      </c>
    </row>
    <row r="250" spans="1:28" x14ac:dyDescent="0.25">
      <c r="A250">
        <f t="shared" si="76"/>
        <v>46</v>
      </c>
      <c r="B250" t="s">
        <v>179</v>
      </c>
      <c r="C250" t="s">
        <v>103</v>
      </c>
      <c r="D250" t="s">
        <v>800</v>
      </c>
      <c r="E250" t="s">
        <v>32</v>
      </c>
      <c r="F250" t="s">
        <v>100</v>
      </c>
      <c r="G250">
        <v>46000</v>
      </c>
      <c r="H250">
        <f t="shared" si="67"/>
        <v>43281.4</v>
      </c>
      <c r="I250">
        <f t="shared" si="68"/>
        <v>1320.2</v>
      </c>
      <c r="J250">
        <f t="shared" si="69"/>
        <v>3265.9999999999995</v>
      </c>
      <c r="K250">
        <f t="shared" si="82"/>
        <v>506.00000000000006</v>
      </c>
      <c r="L250">
        <f t="shared" si="81"/>
        <v>1398.4</v>
      </c>
      <c r="M250">
        <f t="shared" si="78"/>
        <v>3261.4</v>
      </c>
      <c r="O250">
        <f t="shared" si="71"/>
        <v>9752</v>
      </c>
      <c r="P250">
        <v>25</v>
      </c>
      <c r="Q250">
        <v>1000</v>
      </c>
      <c r="S250">
        <v>1268.57</v>
      </c>
      <c r="T250">
        <v>200</v>
      </c>
      <c r="U250">
        <v>1289.46</v>
      </c>
      <c r="W250">
        <f t="shared" si="72"/>
        <v>3783.0299999999997</v>
      </c>
      <c r="X250">
        <f t="shared" si="73"/>
        <v>2718.6000000000004</v>
      </c>
      <c r="Y250">
        <f t="shared" si="79"/>
        <v>6527.4</v>
      </c>
      <c r="Z250">
        <f t="shared" si="75"/>
        <v>39498.370000000003</v>
      </c>
      <c r="AA250" t="s">
        <v>222</v>
      </c>
      <c r="AB250">
        <v>2025</v>
      </c>
    </row>
    <row r="251" spans="1:28" x14ac:dyDescent="0.25">
      <c r="A251">
        <f t="shared" si="76"/>
        <v>47</v>
      </c>
      <c r="B251" t="s">
        <v>180</v>
      </c>
      <c r="C251" t="s">
        <v>103</v>
      </c>
      <c r="D251" t="s">
        <v>22</v>
      </c>
      <c r="E251" t="s">
        <v>32</v>
      </c>
      <c r="F251" t="s">
        <v>100</v>
      </c>
      <c r="G251">
        <v>36000</v>
      </c>
      <c r="H251">
        <f t="shared" si="67"/>
        <v>33872.400000000001</v>
      </c>
      <c r="I251">
        <f t="shared" si="68"/>
        <v>1033.2</v>
      </c>
      <c r="J251">
        <f t="shared" si="69"/>
        <v>2555.9999999999995</v>
      </c>
      <c r="K251">
        <f t="shared" si="82"/>
        <v>396.00000000000006</v>
      </c>
      <c r="L251">
        <f t="shared" si="81"/>
        <v>1094.4000000000001</v>
      </c>
      <c r="M251">
        <f t="shared" si="78"/>
        <v>2552.4</v>
      </c>
      <c r="O251">
        <f t="shared" si="71"/>
        <v>7632</v>
      </c>
      <c r="P251">
        <v>25</v>
      </c>
      <c r="S251">
        <v>1876.97</v>
      </c>
      <c r="T251">
        <v>200</v>
      </c>
      <c r="U251">
        <v>0</v>
      </c>
      <c r="W251">
        <f t="shared" si="72"/>
        <v>2101.9700000000003</v>
      </c>
      <c r="X251">
        <f t="shared" si="73"/>
        <v>2127.6000000000004</v>
      </c>
      <c r="Y251">
        <f t="shared" si="79"/>
        <v>5108.3999999999996</v>
      </c>
      <c r="Z251">
        <f t="shared" si="75"/>
        <v>31770.43</v>
      </c>
      <c r="AA251" t="s">
        <v>222</v>
      </c>
      <c r="AB251">
        <v>2025</v>
      </c>
    </row>
    <row r="252" spans="1:28" x14ac:dyDescent="0.25">
      <c r="A252">
        <f t="shared" si="76"/>
        <v>48</v>
      </c>
      <c r="B252" t="s">
        <v>183</v>
      </c>
      <c r="C252" t="s">
        <v>103</v>
      </c>
      <c r="D252" t="s">
        <v>22</v>
      </c>
      <c r="E252" t="s">
        <v>52</v>
      </c>
      <c r="F252" t="s">
        <v>100</v>
      </c>
      <c r="G252">
        <v>36000</v>
      </c>
      <c r="H252">
        <f t="shared" si="67"/>
        <v>33872.400000000001</v>
      </c>
      <c r="I252">
        <f t="shared" si="68"/>
        <v>1033.2</v>
      </c>
      <c r="J252">
        <f t="shared" si="69"/>
        <v>2555.9999999999995</v>
      </c>
      <c r="K252">
        <f t="shared" si="82"/>
        <v>396.00000000000006</v>
      </c>
      <c r="L252">
        <f t="shared" si="81"/>
        <v>1094.4000000000001</v>
      </c>
      <c r="M252">
        <f t="shared" si="78"/>
        <v>2552.4</v>
      </c>
      <c r="O252">
        <f t="shared" si="71"/>
        <v>7632</v>
      </c>
      <c r="P252">
        <v>25</v>
      </c>
      <c r="Q252">
        <v>1500</v>
      </c>
      <c r="S252">
        <v>797.28</v>
      </c>
      <c r="T252">
        <v>200</v>
      </c>
      <c r="U252">
        <v>0</v>
      </c>
      <c r="W252">
        <f t="shared" si="72"/>
        <v>2522.2799999999997</v>
      </c>
      <c r="X252">
        <f t="shared" si="73"/>
        <v>2127.6000000000004</v>
      </c>
      <c r="Y252">
        <f t="shared" si="79"/>
        <v>5108.3999999999996</v>
      </c>
      <c r="Z252">
        <f t="shared" si="75"/>
        <v>31350.12</v>
      </c>
      <c r="AA252" t="s">
        <v>222</v>
      </c>
      <c r="AB252">
        <v>2025</v>
      </c>
    </row>
    <row r="253" spans="1:28" x14ac:dyDescent="0.25">
      <c r="A253">
        <f t="shared" si="76"/>
        <v>49</v>
      </c>
      <c r="B253" t="s">
        <v>960</v>
      </c>
      <c r="C253" t="s">
        <v>103</v>
      </c>
      <c r="D253" t="s">
        <v>22</v>
      </c>
      <c r="E253" t="s">
        <v>52</v>
      </c>
      <c r="F253" t="s">
        <v>100</v>
      </c>
      <c r="G253">
        <v>36000</v>
      </c>
      <c r="H253">
        <f t="shared" si="67"/>
        <v>33872.400000000001</v>
      </c>
      <c r="I253">
        <f t="shared" si="68"/>
        <v>1033.2</v>
      </c>
      <c r="J253">
        <f t="shared" si="69"/>
        <v>2555.9999999999995</v>
      </c>
      <c r="K253">
        <f t="shared" si="82"/>
        <v>396.00000000000006</v>
      </c>
      <c r="L253">
        <f t="shared" si="81"/>
        <v>1094.4000000000001</v>
      </c>
      <c r="M253">
        <f t="shared" si="78"/>
        <v>2552.4</v>
      </c>
      <c r="O253">
        <f t="shared" si="71"/>
        <v>7632</v>
      </c>
      <c r="P253">
        <v>25</v>
      </c>
      <c r="T253">
        <v>200</v>
      </c>
      <c r="U253">
        <v>0</v>
      </c>
      <c r="W253">
        <f t="shared" si="72"/>
        <v>225</v>
      </c>
      <c r="X253">
        <f t="shared" si="73"/>
        <v>2127.6000000000004</v>
      </c>
      <c r="Y253">
        <f t="shared" si="79"/>
        <v>5108.3999999999996</v>
      </c>
      <c r="Z253">
        <f t="shared" si="75"/>
        <v>33647.4</v>
      </c>
      <c r="AA253" t="s">
        <v>222</v>
      </c>
      <c r="AB253">
        <v>2025</v>
      </c>
    </row>
    <row r="254" spans="1:28" x14ac:dyDescent="0.25">
      <c r="A254">
        <f t="shared" si="76"/>
        <v>50</v>
      </c>
      <c r="B254" t="s">
        <v>185</v>
      </c>
      <c r="C254" t="s">
        <v>103</v>
      </c>
      <c r="D254" t="s">
        <v>22</v>
      </c>
      <c r="E254" t="s">
        <v>789</v>
      </c>
      <c r="F254" t="s">
        <v>100</v>
      </c>
      <c r="G254">
        <v>46000</v>
      </c>
      <c r="H254" t="e">
        <f t="shared" si="67"/>
        <v>#VALUE!</v>
      </c>
      <c r="I254">
        <f t="shared" si="68"/>
        <v>1320.2</v>
      </c>
      <c r="J254">
        <f t="shared" si="69"/>
        <v>3265.9999999999995</v>
      </c>
      <c r="K254">
        <f t="shared" si="82"/>
        <v>506.00000000000006</v>
      </c>
      <c r="L254">
        <f t="shared" si="81"/>
        <v>1398.4</v>
      </c>
      <c r="M254">
        <f t="shared" si="78"/>
        <v>3261.4</v>
      </c>
      <c r="N254" t="e">
        <f>+N1*1</f>
        <v>#VALUE!</v>
      </c>
      <c r="O254" t="e">
        <f t="shared" si="71"/>
        <v>#VALUE!</v>
      </c>
      <c r="P254">
        <v>25</v>
      </c>
      <c r="Q254">
        <v>200</v>
      </c>
      <c r="S254">
        <v>797.28</v>
      </c>
      <c r="T254">
        <v>200</v>
      </c>
      <c r="U254">
        <v>1289.46</v>
      </c>
      <c r="W254">
        <f t="shared" si="72"/>
        <v>2511.7399999999998</v>
      </c>
      <c r="X254" t="e">
        <f t="shared" si="73"/>
        <v>#VALUE!</v>
      </c>
      <c r="Y254">
        <f t="shared" si="79"/>
        <v>6527.4</v>
      </c>
      <c r="Z254" t="e">
        <f t="shared" si="75"/>
        <v>#VALUE!</v>
      </c>
      <c r="AA254" t="s">
        <v>222</v>
      </c>
      <c r="AB254">
        <v>2025</v>
      </c>
    </row>
    <row r="255" spans="1:28" x14ac:dyDescent="0.25">
      <c r="A255">
        <f t="shared" si="76"/>
        <v>51</v>
      </c>
      <c r="B255" t="s">
        <v>186</v>
      </c>
      <c r="C255" t="s">
        <v>102</v>
      </c>
      <c r="D255" t="s">
        <v>800</v>
      </c>
      <c r="E255" t="s">
        <v>36</v>
      </c>
      <c r="F255" t="s">
        <v>100</v>
      </c>
      <c r="G255">
        <v>46000</v>
      </c>
      <c r="H255">
        <f t="shared" si="67"/>
        <v>43281.4</v>
      </c>
      <c r="I255">
        <f t="shared" si="68"/>
        <v>1320.2</v>
      </c>
      <c r="J255">
        <f t="shared" si="69"/>
        <v>3265.9999999999995</v>
      </c>
      <c r="K255">
        <f t="shared" si="82"/>
        <v>506.00000000000006</v>
      </c>
      <c r="L255">
        <f t="shared" si="81"/>
        <v>1398.4</v>
      </c>
      <c r="M255">
        <f t="shared" si="78"/>
        <v>3261.4</v>
      </c>
      <c r="O255">
        <f t="shared" si="71"/>
        <v>9752</v>
      </c>
      <c r="P255">
        <v>25</v>
      </c>
      <c r="S255">
        <v>564.49</v>
      </c>
      <c r="T255">
        <v>200</v>
      </c>
      <c r="U255">
        <v>1289.46</v>
      </c>
      <c r="W255">
        <f t="shared" si="72"/>
        <v>2078.9499999999998</v>
      </c>
      <c r="X255">
        <f t="shared" si="73"/>
        <v>2718.6000000000004</v>
      </c>
      <c r="Y255">
        <f t="shared" si="79"/>
        <v>6527.4</v>
      </c>
      <c r="Z255">
        <f t="shared" si="75"/>
        <v>41202.449999999997</v>
      </c>
      <c r="AA255" t="s">
        <v>222</v>
      </c>
      <c r="AB255">
        <v>2025</v>
      </c>
    </row>
    <row r="256" spans="1:28" x14ac:dyDescent="0.25">
      <c r="A256">
        <f t="shared" si="76"/>
        <v>52</v>
      </c>
      <c r="B256" t="s">
        <v>188</v>
      </c>
      <c r="C256" t="s">
        <v>102</v>
      </c>
      <c r="D256" t="s">
        <v>10</v>
      </c>
      <c r="E256" t="s">
        <v>33</v>
      </c>
      <c r="F256" t="s">
        <v>100</v>
      </c>
      <c r="G256">
        <v>36000</v>
      </c>
      <c r="H256" t="e">
        <f t="shared" si="67"/>
        <v>#VALUE!</v>
      </c>
      <c r="I256">
        <f t="shared" si="68"/>
        <v>1033.2</v>
      </c>
      <c r="J256">
        <f t="shared" si="69"/>
        <v>2555.9999999999995</v>
      </c>
      <c r="K256">
        <f t="shared" si="82"/>
        <v>396.00000000000006</v>
      </c>
      <c r="L256">
        <f t="shared" si="81"/>
        <v>1094.4000000000001</v>
      </c>
      <c r="M256">
        <f t="shared" si="78"/>
        <v>2552.4</v>
      </c>
      <c r="N256" t="e">
        <f>+N1*2</f>
        <v>#VALUE!</v>
      </c>
      <c r="O256" t="e">
        <f t="shared" si="71"/>
        <v>#VALUE!</v>
      </c>
      <c r="P256">
        <v>25</v>
      </c>
      <c r="S256">
        <v>2224.52</v>
      </c>
      <c r="T256">
        <v>200</v>
      </c>
      <c r="W256">
        <f t="shared" si="72"/>
        <v>2449.52</v>
      </c>
      <c r="X256" t="e">
        <f t="shared" si="73"/>
        <v>#VALUE!</v>
      </c>
      <c r="Y256">
        <f t="shared" si="79"/>
        <v>5108.3999999999996</v>
      </c>
      <c r="Z256" t="e">
        <f t="shared" si="75"/>
        <v>#VALUE!</v>
      </c>
      <c r="AA256" t="s">
        <v>222</v>
      </c>
      <c r="AB256">
        <v>2025</v>
      </c>
    </row>
    <row r="257" spans="1:28" x14ac:dyDescent="0.25">
      <c r="A257">
        <f t="shared" si="76"/>
        <v>53</v>
      </c>
      <c r="B257" t="s">
        <v>190</v>
      </c>
      <c r="C257" t="s">
        <v>102</v>
      </c>
      <c r="D257" t="s">
        <v>801</v>
      </c>
      <c r="E257" t="s">
        <v>38</v>
      </c>
      <c r="F257" t="s">
        <v>100</v>
      </c>
      <c r="G257">
        <v>36000</v>
      </c>
      <c r="H257">
        <f t="shared" si="67"/>
        <v>33872.400000000001</v>
      </c>
      <c r="I257">
        <f t="shared" si="68"/>
        <v>1033.2</v>
      </c>
      <c r="J257">
        <f t="shared" si="69"/>
        <v>2555.9999999999995</v>
      </c>
      <c r="K257">
        <f t="shared" si="82"/>
        <v>396.00000000000006</v>
      </c>
      <c r="L257">
        <f t="shared" si="81"/>
        <v>1094.4000000000001</v>
      </c>
      <c r="M257">
        <f t="shared" si="78"/>
        <v>2552.4</v>
      </c>
      <c r="O257">
        <f t="shared" si="71"/>
        <v>7632</v>
      </c>
      <c r="P257">
        <v>25</v>
      </c>
      <c r="Q257">
        <v>2000</v>
      </c>
      <c r="S257">
        <v>443.69</v>
      </c>
      <c r="T257">
        <v>200</v>
      </c>
      <c r="W257">
        <f t="shared" si="72"/>
        <v>2668.69</v>
      </c>
      <c r="X257">
        <f t="shared" si="73"/>
        <v>2127.6000000000004</v>
      </c>
      <c r="Y257">
        <f t="shared" si="79"/>
        <v>5108.3999999999996</v>
      </c>
      <c r="Z257">
        <f t="shared" si="75"/>
        <v>31203.71</v>
      </c>
      <c r="AA257" t="s">
        <v>222</v>
      </c>
      <c r="AB257">
        <v>2025</v>
      </c>
    </row>
    <row r="258" spans="1:28" x14ac:dyDescent="0.25">
      <c r="A258">
        <f t="shared" si="76"/>
        <v>54</v>
      </c>
      <c r="B258" t="s">
        <v>201</v>
      </c>
      <c r="C258" t="s">
        <v>102</v>
      </c>
      <c r="D258" t="s">
        <v>22</v>
      </c>
      <c r="E258" t="s">
        <v>859</v>
      </c>
      <c r="F258" t="s">
        <v>100</v>
      </c>
      <c r="G258">
        <v>36000</v>
      </c>
      <c r="H258">
        <f t="shared" si="67"/>
        <v>33872.400000000001</v>
      </c>
      <c r="I258">
        <f t="shared" si="68"/>
        <v>1033.2</v>
      </c>
      <c r="J258">
        <f t="shared" si="69"/>
        <v>2555.9999999999995</v>
      </c>
      <c r="K258">
        <f t="shared" si="82"/>
        <v>396.00000000000006</v>
      </c>
      <c r="L258">
        <f t="shared" si="81"/>
        <v>1094.4000000000001</v>
      </c>
      <c r="M258">
        <f t="shared" si="78"/>
        <v>2552.4</v>
      </c>
      <c r="O258">
        <f t="shared" si="71"/>
        <v>7632</v>
      </c>
      <c r="P258">
        <v>25</v>
      </c>
      <c r="Q258">
        <v>1000</v>
      </c>
      <c r="S258">
        <v>897.42</v>
      </c>
      <c r="T258">
        <v>200</v>
      </c>
      <c r="U258">
        <v>0</v>
      </c>
      <c r="W258">
        <f t="shared" si="72"/>
        <v>2122.42</v>
      </c>
      <c r="X258">
        <f t="shared" si="73"/>
        <v>2127.6000000000004</v>
      </c>
      <c r="Y258">
        <f t="shared" si="79"/>
        <v>5108.3999999999996</v>
      </c>
      <c r="Z258">
        <f t="shared" si="75"/>
        <v>31749.98</v>
      </c>
      <c r="AA258" t="s">
        <v>222</v>
      </c>
      <c r="AB258">
        <v>2025</v>
      </c>
    </row>
    <row r="259" spans="1:28" x14ac:dyDescent="0.25">
      <c r="A259">
        <f t="shared" si="76"/>
        <v>55</v>
      </c>
      <c r="B259" t="s">
        <v>207</v>
      </c>
      <c r="C259" t="s">
        <v>103</v>
      </c>
      <c r="D259" t="s">
        <v>6</v>
      </c>
      <c r="E259" t="s">
        <v>883</v>
      </c>
      <c r="F259" t="s">
        <v>100</v>
      </c>
      <c r="G259">
        <v>25000</v>
      </c>
      <c r="H259" t="e">
        <f t="shared" si="67"/>
        <v>#VALUE!</v>
      </c>
      <c r="I259">
        <f t="shared" si="68"/>
        <v>717.5</v>
      </c>
      <c r="J259">
        <f t="shared" si="69"/>
        <v>1774.9999999999998</v>
      </c>
      <c r="K259">
        <f t="shared" si="82"/>
        <v>275</v>
      </c>
      <c r="L259">
        <f t="shared" si="81"/>
        <v>760</v>
      </c>
      <c r="M259">
        <f t="shared" si="78"/>
        <v>1772.5000000000002</v>
      </c>
      <c r="N259" t="str">
        <f>+N1</f>
        <v>Registro
Dependientes 1350.12
Adicionales (4*)</v>
      </c>
      <c r="O259" t="e">
        <f t="shared" si="71"/>
        <v>#VALUE!</v>
      </c>
      <c r="P259">
        <v>25</v>
      </c>
      <c r="Q259">
        <v>1000</v>
      </c>
      <c r="T259">
        <v>200</v>
      </c>
      <c r="W259">
        <f t="shared" si="72"/>
        <v>1225</v>
      </c>
      <c r="X259" t="e">
        <f t="shared" si="73"/>
        <v>#VALUE!</v>
      </c>
      <c r="Y259">
        <f t="shared" si="79"/>
        <v>3547.5</v>
      </c>
      <c r="Z259" t="e">
        <f t="shared" si="75"/>
        <v>#VALUE!</v>
      </c>
      <c r="AA259" t="s">
        <v>222</v>
      </c>
      <c r="AB259">
        <v>2025</v>
      </c>
    </row>
    <row r="260" spans="1:28" x14ac:dyDescent="0.25">
      <c r="A260">
        <f t="shared" si="76"/>
        <v>56</v>
      </c>
      <c r="B260" t="s">
        <v>812</v>
      </c>
      <c r="C260" t="s">
        <v>102</v>
      </c>
      <c r="D260" t="s">
        <v>793</v>
      </c>
      <c r="E260" t="s">
        <v>619</v>
      </c>
      <c r="F260" t="s">
        <v>85</v>
      </c>
      <c r="G260">
        <v>30000</v>
      </c>
      <c r="H260">
        <f t="shared" si="67"/>
        <v>28227</v>
      </c>
      <c r="I260">
        <f t="shared" si="68"/>
        <v>861</v>
      </c>
      <c r="J260">
        <f t="shared" si="69"/>
        <v>2130</v>
      </c>
      <c r="K260">
        <f t="shared" si="82"/>
        <v>330.00000000000006</v>
      </c>
      <c r="L260">
        <f t="shared" si="81"/>
        <v>912</v>
      </c>
      <c r="M260">
        <f t="shared" si="78"/>
        <v>2127</v>
      </c>
      <c r="O260">
        <f t="shared" si="71"/>
        <v>6360</v>
      </c>
      <c r="P260">
        <v>25</v>
      </c>
      <c r="T260">
        <v>200</v>
      </c>
      <c r="W260">
        <f t="shared" si="72"/>
        <v>225</v>
      </c>
      <c r="X260">
        <f t="shared" si="73"/>
        <v>1773</v>
      </c>
      <c r="Y260">
        <f t="shared" si="79"/>
        <v>4257</v>
      </c>
      <c r="Z260">
        <f t="shared" si="75"/>
        <v>28002</v>
      </c>
      <c r="AA260" t="s">
        <v>222</v>
      </c>
      <c r="AB260">
        <v>2025</v>
      </c>
    </row>
    <row r="261" spans="1:28" x14ac:dyDescent="0.25">
      <c r="A261">
        <f t="shared" si="76"/>
        <v>57</v>
      </c>
      <c r="B261" t="s">
        <v>833</v>
      </c>
      <c r="C261" t="s">
        <v>102</v>
      </c>
      <c r="D261" t="s">
        <v>22</v>
      </c>
      <c r="E261" t="s">
        <v>33</v>
      </c>
      <c r="F261" t="s">
        <v>100</v>
      </c>
      <c r="G261">
        <v>36000</v>
      </c>
      <c r="H261">
        <f t="shared" si="67"/>
        <v>33872.400000000001</v>
      </c>
      <c r="I261">
        <f t="shared" si="68"/>
        <v>1033.2</v>
      </c>
      <c r="J261">
        <f t="shared" si="69"/>
        <v>2555.9999999999995</v>
      </c>
      <c r="K261">
        <f t="shared" si="82"/>
        <v>396.00000000000006</v>
      </c>
      <c r="L261">
        <f t="shared" si="81"/>
        <v>1094.4000000000001</v>
      </c>
      <c r="M261">
        <f t="shared" si="78"/>
        <v>2552.4</v>
      </c>
      <c r="O261">
        <f t="shared" si="71"/>
        <v>7632</v>
      </c>
      <c r="P261">
        <v>25</v>
      </c>
      <c r="S261">
        <v>797.28</v>
      </c>
      <c r="T261">
        <v>200</v>
      </c>
      <c r="U261">
        <v>0</v>
      </c>
      <c r="W261">
        <f t="shared" si="72"/>
        <v>1022.28</v>
      </c>
      <c r="X261">
        <f t="shared" si="73"/>
        <v>2127.6000000000004</v>
      </c>
      <c r="Y261">
        <f t="shared" si="79"/>
        <v>5108.3999999999996</v>
      </c>
      <c r="Z261">
        <f t="shared" si="75"/>
        <v>32850.120000000003</v>
      </c>
      <c r="AA261" t="s">
        <v>222</v>
      </c>
      <c r="AB261">
        <v>2025</v>
      </c>
    </row>
    <row r="262" spans="1:28" x14ac:dyDescent="0.25">
      <c r="A262">
        <f t="shared" si="76"/>
        <v>58</v>
      </c>
      <c r="B262" t="s">
        <v>878</v>
      </c>
      <c r="C262" t="s">
        <v>103</v>
      </c>
      <c r="D262" t="s">
        <v>94</v>
      </c>
      <c r="E262" t="s">
        <v>933</v>
      </c>
      <c r="F262" t="s">
        <v>84</v>
      </c>
      <c r="G262">
        <v>30000</v>
      </c>
      <c r="H262">
        <f t="shared" si="67"/>
        <v>28227</v>
      </c>
      <c r="I262">
        <f t="shared" si="68"/>
        <v>861</v>
      </c>
      <c r="J262">
        <f t="shared" si="69"/>
        <v>2130</v>
      </c>
      <c r="K262">
        <f t="shared" si="82"/>
        <v>330.00000000000006</v>
      </c>
      <c r="L262">
        <f t="shared" si="81"/>
        <v>912</v>
      </c>
      <c r="M262">
        <f t="shared" si="78"/>
        <v>2127</v>
      </c>
      <c r="O262">
        <f t="shared" si="71"/>
        <v>6360</v>
      </c>
      <c r="P262">
        <v>25</v>
      </c>
      <c r="Q262">
        <v>4760.8</v>
      </c>
      <c r="T262">
        <v>200</v>
      </c>
      <c r="U262">
        <v>0</v>
      </c>
      <c r="W262">
        <f t="shared" si="72"/>
        <v>4985.8</v>
      </c>
      <c r="X262">
        <f t="shared" si="73"/>
        <v>1773</v>
      </c>
      <c r="Y262">
        <f t="shared" si="79"/>
        <v>4257</v>
      </c>
      <c r="Z262">
        <f t="shared" si="75"/>
        <v>23241.200000000001</v>
      </c>
      <c r="AA262" t="s">
        <v>222</v>
      </c>
      <c r="AB262">
        <v>2025</v>
      </c>
    </row>
    <row r="263" spans="1:28" x14ac:dyDescent="0.25">
      <c r="A263">
        <f t="shared" si="76"/>
        <v>59</v>
      </c>
      <c r="B263" t="s">
        <v>961</v>
      </c>
      <c r="C263" t="s">
        <v>103</v>
      </c>
      <c r="D263" t="s">
        <v>94</v>
      </c>
      <c r="E263" t="s">
        <v>933</v>
      </c>
      <c r="F263" t="s">
        <v>84</v>
      </c>
      <c r="G263">
        <v>25000</v>
      </c>
      <c r="H263">
        <f t="shared" si="67"/>
        <v>23522.5</v>
      </c>
      <c r="I263">
        <f t="shared" si="68"/>
        <v>717.5</v>
      </c>
      <c r="J263">
        <f t="shared" si="69"/>
        <v>1774.9999999999998</v>
      </c>
      <c r="K263">
        <f t="shared" si="82"/>
        <v>275</v>
      </c>
      <c r="L263">
        <f t="shared" si="81"/>
        <v>760</v>
      </c>
      <c r="M263">
        <f t="shared" si="78"/>
        <v>1772.5000000000002</v>
      </c>
      <c r="O263">
        <f t="shared" si="71"/>
        <v>5300</v>
      </c>
      <c r="P263">
        <v>25</v>
      </c>
      <c r="T263">
        <v>200</v>
      </c>
      <c r="U263">
        <v>0</v>
      </c>
      <c r="W263">
        <f t="shared" si="72"/>
        <v>225</v>
      </c>
      <c r="X263">
        <f t="shared" si="73"/>
        <v>1477.5</v>
      </c>
      <c r="Y263">
        <f t="shared" si="79"/>
        <v>3547.5</v>
      </c>
      <c r="Z263">
        <f t="shared" si="75"/>
        <v>23297.5</v>
      </c>
      <c r="AA263" t="s">
        <v>222</v>
      </c>
      <c r="AB263">
        <v>2025</v>
      </c>
    </row>
    <row r="264" spans="1:28" x14ac:dyDescent="0.25">
      <c r="A264">
        <f t="shared" si="76"/>
        <v>60</v>
      </c>
      <c r="B264" t="s">
        <v>206</v>
      </c>
      <c r="C264" t="s">
        <v>103</v>
      </c>
      <c r="D264" t="s">
        <v>94</v>
      </c>
      <c r="E264" t="s">
        <v>883</v>
      </c>
      <c r="F264" t="s">
        <v>84</v>
      </c>
      <c r="G264">
        <v>25000</v>
      </c>
      <c r="H264">
        <f t="shared" si="67"/>
        <v>23522.5</v>
      </c>
      <c r="I264">
        <f t="shared" si="68"/>
        <v>717.5</v>
      </c>
      <c r="J264">
        <f t="shared" si="69"/>
        <v>1774.9999999999998</v>
      </c>
      <c r="K264">
        <f t="shared" si="82"/>
        <v>275</v>
      </c>
      <c r="L264">
        <f t="shared" si="81"/>
        <v>760</v>
      </c>
      <c r="M264">
        <f t="shared" si="78"/>
        <v>1772.5000000000002</v>
      </c>
      <c r="O264">
        <f t="shared" si="71"/>
        <v>5300</v>
      </c>
      <c r="P264">
        <v>25</v>
      </c>
      <c r="Q264">
        <v>5000</v>
      </c>
      <c r="T264">
        <v>200</v>
      </c>
      <c r="U264">
        <v>0</v>
      </c>
      <c r="W264">
        <f t="shared" si="72"/>
        <v>5225</v>
      </c>
      <c r="X264">
        <f t="shared" si="73"/>
        <v>1477.5</v>
      </c>
      <c r="Y264">
        <f t="shared" si="79"/>
        <v>3547.5</v>
      </c>
      <c r="Z264">
        <f t="shared" si="75"/>
        <v>18297.5</v>
      </c>
      <c r="AA264" t="s">
        <v>222</v>
      </c>
      <c r="AB264">
        <v>2025</v>
      </c>
    </row>
    <row r="265" spans="1:28" x14ac:dyDescent="0.25">
      <c r="A265">
        <f t="shared" si="76"/>
        <v>61</v>
      </c>
      <c r="B265" t="s">
        <v>837</v>
      </c>
      <c r="C265" t="s">
        <v>103</v>
      </c>
      <c r="D265" t="s">
        <v>800</v>
      </c>
      <c r="E265" t="s">
        <v>52</v>
      </c>
      <c r="F265" t="s">
        <v>100</v>
      </c>
      <c r="G265">
        <v>26000</v>
      </c>
      <c r="H265">
        <f t="shared" si="67"/>
        <v>24463.4</v>
      </c>
      <c r="I265">
        <f t="shared" si="68"/>
        <v>746.2</v>
      </c>
      <c r="J265">
        <f t="shared" si="69"/>
        <v>1845.9999999999998</v>
      </c>
      <c r="K265">
        <f t="shared" si="82"/>
        <v>286.00000000000006</v>
      </c>
      <c r="L265">
        <f t="shared" si="81"/>
        <v>790.4</v>
      </c>
      <c r="M265">
        <f t="shared" si="78"/>
        <v>1843.4</v>
      </c>
      <c r="O265">
        <f t="shared" si="71"/>
        <v>5512</v>
      </c>
      <c r="P265">
        <v>25</v>
      </c>
      <c r="Q265">
        <v>1000</v>
      </c>
      <c r="T265">
        <v>200</v>
      </c>
      <c r="U265">
        <v>0</v>
      </c>
      <c r="W265">
        <f t="shared" si="72"/>
        <v>1225</v>
      </c>
      <c r="X265">
        <f t="shared" si="73"/>
        <v>1536.6</v>
      </c>
      <c r="Y265">
        <f t="shared" si="79"/>
        <v>3689.3999999999996</v>
      </c>
      <c r="Z265">
        <f t="shared" si="75"/>
        <v>23238.400000000001</v>
      </c>
      <c r="AA265" t="s">
        <v>222</v>
      </c>
      <c r="AB265">
        <v>2025</v>
      </c>
    </row>
    <row r="266" spans="1:28" x14ac:dyDescent="0.25">
      <c r="A266">
        <f t="shared" si="76"/>
        <v>62</v>
      </c>
      <c r="B266" t="s">
        <v>838</v>
      </c>
      <c r="C266" t="s">
        <v>102</v>
      </c>
      <c r="D266" t="s">
        <v>839</v>
      </c>
      <c r="E266" t="s">
        <v>33</v>
      </c>
      <c r="F266" t="s">
        <v>100</v>
      </c>
      <c r="G266">
        <v>26000</v>
      </c>
      <c r="H266">
        <f t="shared" si="67"/>
        <v>24463.4</v>
      </c>
      <c r="I266">
        <f t="shared" si="68"/>
        <v>746.2</v>
      </c>
      <c r="J266">
        <f t="shared" si="69"/>
        <v>1845.9999999999998</v>
      </c>
      <c r="K266">
        <f t="shared" si="82"/>
        <v>286.00000000000006</v>
      </c>
      <c r="L266">
        <f t="shared" si="81"/>
        <v>790.4</v>
      </c>
      <c r="M266">
        <f t="shared" si="78"/>
        <v>1843.4</v>
      </c>
      <c r="O266">
        <f t="shared" si="71"/>
        <v>5512</v>
      </c>
      <c r="P266">
        <v>25</v>
      </c>
      <c r="Q266">
        <v>1000</v>
      </c>
      <c r="T266">
        <v>200</v>
      </c>
      <c r="U266">
        <v>0</v>
      </c>
      <c r="W266">
        <f t="shared" si="72"/>
        <v>1225</v>
      </c>
      <c r="X266">
        <f t="shared" si="73"/>
        <v>1536.6</v>
      </c>
      <c r="Y266">
        <f t="shared" si="79"/>
        <v>3689.3999999999996</v>
      </c>
      <c r="Z266">
        <f t="shared" si="75"/>
        <v>23238.400000000001</v>
      </c>
      <c r="AA266" t="s">
        <v>222</v>
      </c>
      <c r="AB266">
        <v>2025</v>
      </c>
    </row>
    <row r="267" spans="1:28" x14ac:dyDescent="0.25">
      <c r="A267">
        <f t="shared" si="76"/>
        <v>63</v>
      </c>
      <c r="B267" t="s">
        <v>962</v>
      </c>
      <c r="C267" t="s">
        <v>102</v>
      </c>
      <c r="D267" t="s">
        <v>839</v>
      </c>
      <c r="E267" t="s">
        <v>33</v>
      </c>
      <c r="F267" t="s">
        <v>100</v>
      </c>
      <c r="G267">
        <v>26000</v>
      </c>
      <c r="H267">
        <f t="shared" si="67"/>
        <v>24463.4</v>
      </c>
      <c r="I267">
        <f t="shared" si="68"/>
        <v>746.2</v>
      </c>
      <c r="J267">
        <f t="shared" si="69"/>
        <v>1845.9999999999998</v>
      </c>
      <c r="K267">
        <f t="shared" si="82"/>
        <v>286.00000000000006</v>
      </c>
      <c r="L267">
        <f t="shared" si="81"/>
        <v>790.4</v>
      </c>
      <c r="M267">
        <f t="shared" si="78"/>
        <v>1843.4</v>
      </c>
      <c r="O267">
        <f t="shared" si="71"/>
        <v>5512</v>
      </c>
      <c r="P267">
        <v>25</v>
      </c>
      <c r="T267">
        <v>200</v>
      </c>
      <c r="U267">
        <v>0</v>
      </c>
      <c r="W267">
        <f t="shared" si="72"/>
        <v>225</v>
      </c>
      <c r="X267">
        <f t="shared" si="73"/>
        <v>1536.6</v>
      </c>
      <c r="Y267">
        <f t="shared" si="79"/>
        <v>3689.3999999999996</v>
      </c>
      <c r="Z267">
        <f t="shared" si="75"/>
        <v>24238.400000000001</v>
      </c>
      <c r="AA267" t="s">
        <v>222</v>
      </c>
      <c r="AB267">
        <v>2025</v>
      </c>
    </row>
    <row r="268" spans="1:28" x14ac:dyDescent="0.25">
      <c r="A268">
        <f t="shared" si="76"/>
        <v>64</v>
      </c>
      <c r="B268" t="s">
        <v>904</v>
      </c>
      <c r="C268" t="s">
        <v>103</v>
      </c>
      <c r="D268" t="s">
        <v>94</v>
      </c>
      <c r="E268" t="s">
        <v>943</v>
      </c>
      <c r="F268" t="s">
        <v>100</v>
      </c>
      <c r="G268">
        <v>30000</v>
      </c>
      <c r="H268">
        <f t="shared" si="67"/>
        <v>28227</v>
      </c>
      <c r="I268">
        <f t="shared" si="68"/>
        <v>861</v>
      </c>
      <c r="J268">
        <f t="shared" si="69"/>
        <v>2130</v>
      </c>
      <c r="K268">
        <f t="shared" si="82"/>
        <v>330.00000000000006</v>
      </c>
      <c r="L268">
        <f t="shared" si="81"/>
        <v>912</v>
      </c>
      <c r="M268">
        <f t="shared" si="78"/>
        <v>2127</v>
      </c>
      <c r="O268">
        <f t="shared" si="71"/>
        <v>6360</v>
      </c>
      <c r="P268">
        <v>25</v>
      </c>
      <c r="T268">
        <v>200</v>
      </c>
      <c r="U268">
        <v>0</v>
      </c>
      <c r="W268">
        <f t="shared" si="72"/>
        <v>225</v>
      </c>
      <c r="X268">
        <f t="shared" si="73"/>
        <v>1773</v>
      </c>
      <c r="Y268">
        <f t="shared" si="79"/>
        <v>4257</v>
      </c>
      <c r="Z268">
        <f t="shared" si="75"/>
        <v>28002</v>
      </c>
      <c r="AA268" t="s">
        <v>222</v>
      </c>
      <c r="AB268">
        <v>2025</v>
      </c>
    </row>
    <row r="269" spans="1:28" x14ac:dyDescent="0.25">
      <c r="A269">
        <f t="shared" si="76"/>
        <v>65</v>
      </c>
      <c r="B269" t="s">
        <v>842</v>
      </c>
      <c r="C269" t="s">
        <v>102</v>
      </c>
      <c r="D269" t="s">
        <v>823</v>
      </c>
      <c r="E269" t="s">
        <v>843</v>
      </c>
      <c r="F269" t="s">
        <v>100</v>
      </c>
      <c r="G269">
        <v>46000</v>
      </c>
      <c r="H269">
        <f t="shared" ref="H269:H301" si="83">+G269-(I269+L269+N269)</f>
        <v>43281.4</v>
      </c>
      <c r="I269">
        <f t="shared" ref="I269:I301" si="84">IF(G269&lt;=374040,G269*2.87%,9334.68)</f>
        <v>1320.2</v>
      </c>
      <c r="J269">
        <f t="shared" ref="J269:J301" si="85">IF(G269&lt;=374040,G269*7.1%,23092.75)</f>
        <v>3265.9999999999995</v>
      </c>
      <c r="K269">
        <f t="shared" si="82"/>
        <v>506.00000000000006</v>
      </c>
      <c r="L269">
        <f t="shared" si="81"/>
        <v>1398.4</v>
      </c>
      <c r="M269">
        <f t="shared" si="78"/>
        <v>3261.4</v>
      </c>
      <c r="O269">
        <f t="shared" ref="O269:O301" si="86">+I269+J269+K269+L269+M269+N269</f>
        <v>9752</v>
      </c>
      <c r="P269">
        <v>25</v>
      </c>
      <c r="S269">
        <v>60.06</v>
      </c>
      <c r="T269">
        <v>200</v>
      </c>
      <c r="U269">
        <v>1289.46</v>
      </c>
      <c r="W269">
        <f t="shared" ref="W269:W301" si="87">P269+Q269+R269+S269+T269+U269</f>
        <v>1574.52</v>
      </c>
      <c r="X269">
        <f t="shared" ref="X269:X301" si="88">+I269+L269+N269</f>
        <v>2718.6000000000004</v>
      </c>
      <c r="Y269">
        <f t="shared" si="79"/>
        <v>6527.4</v>
      </c>
      <c r="Z269">
        <f t="shared" ref="Z269:Z281" si="89">+G269-(W269+X269)</f>
        <v>41706.879999999997</v>
      </c>
      <c r="AA269" t="s">
        <v>222</v>
      </c>
      <c r="AB269">
        <v>2025</v>
      </c>
    </row>
    <row r="270" spans="1:28" x14ac:dyDescent="0.25">
      <c r="A270">
        <f t="shared" si="76"/>
        <v>66</v>
      </c>
      <c r="B270" t="s">
        <v>845</v>
      </c>
      <c r="C270" t="s">
        <v>103</v>
      </c>
      <c r="D270" t="s">
        <v>94</v>
      </c>
      <c r="E270" t="s">
        <v>52</v>
      </c>
      <c r="F270" t="s">
        <v>100</v>
      </c>
      <c r="G270">
        <v>46000</v>
      </c>
      <c r="H270">
        <f t="shared" si="83"/>
        <v>43281.4</v>
      </c>
      <c r="I270">
        <f t="shared" si="84"/>
        <v>1320.2</v>
      </c>
      <c r="J270">
        <f t="shared" si="85"/>
        <v>3265.9999999999995</v>
      </c>
      <c r="K270">
        <f t="shared" si="82"/>
        <v>506.00000000000006</v>
      </c>
      <c r="L270">
        <f t="shared" si="81"/>
        <v>1398.4</v>
      </c>
      <c r="M270">
        <f t="shared" si="78"/>
        <v>3261.4</v>
      </c>
      <c r="O270">
        <f t="shared" si="86"/>
        <v>9752</v>
      </c>
      <c r="P270">
        <v>25</v>
      </c>
      <c r="S270">
        <v>398.64</v>
      </c>
      <c r="T270">
        <v>200</v>
      </c>
      <c r="U270">
        <v>1289.47</v>
      </c>
      <c r="W270">
        <f t="shared" si="87"/>
        <v>1913.1100000000001</v>
      </c>
      <c r="X270">
        <f t="shared" si="88"/>
        <v>2718.6000000000004</v>
      </c>
      <c r="Y270">
        <f t="shared" si="79"/>
        <v>6527.4</v>
      </c>
      <c r="Z270">
        <f t="shared" si="89"/>
        <v>41368.29</v>
      </c>
      <c r="AA270" t="s">
        <v>222</v>
      </c>
      <c r="AB270">
        <v>2025</v>
      </c>
    </row>
    <row r="271" spans="1:28" x14ac:dyDescent="0.25">
      <c r="A271">
        <f t="shared" ref="A271:A301" si="90">+A270+1</f>
        <v>67</v>
      </c>
      <c r="B271" t="s">
        <v>912</v>
      </c>
      <c r="C271" t="s">
        <v>103</v>
      </c>
      <c r="D271" t="s">
        <v>94</v>
      </c>
      <c r="E271" t="s">
        <v>32</v>
      </c>
      <c r="F271" t="s">
        <v>100</v>
      </c>
      <c r="G271">
        <v>46000</v>
      </c>
      <c r="H271" t="e">
        <f t="shared" si="83"/>
        <v>#VALUE!</v>
      </c>
      <c r="I271">
        <f t="shared" si="84"/>
        <v>1320.2</v>
      </c>
      <c r="J271">
        <f t="shared" si="85"/>
        <v>3265.9999999999995</v>
      </c>
      <c r="K271">
        <f t="shared" si="82"/>
        <v>506.00000000000006</v>
      </c>
      <c r="L271">
        <f t="shared" si="81"/>
        <v>1398.4</v>
      </c>
      <c r="M271">
        <f t="shared" si="78"/>
        <v>3261.4</v>
      </c>
      <c r="N271" t="str">
        <f>+N1</f>
        <v>Registro
Dependientes 1350.12
Adicionales (4*)</v>
      </c>
      <c r="O271" t="e">
        <f t="shared" si="86"/>
        <v>#VALUE!</v>
      </c>
      <c r="P271">
        <v>25</v>
      </c>
      <c r="Q271">
        <v>1000</v>
      </c>
      <c r="S271">
        <v>782</v>
      </c>
      <c r="T271">
        <v>200</v>
      </c>
      <c r="U271">
        <v>1289.46</v>
      </c>
      <c r="W271">
        <f t="shared" si="87"/>
        <v>3296.46</v>
      </c>
      <c r="X271" t="e">
        <f t="shared" si="88"/>
        <v>#VALUE!</v>
      </c>
      <c r="Y271">
        <f t="shared" si="79"/>
        <v>6527.4</v>
      </c>
      <c r="Z271" t="e">
        <f t="shared" si="89"/>
        <v>#VALUE!</v>
      </c>
      <c r="AA271" t="s">
        <v>222</v>
      </c>
      <c r="AB271">
        <v>2025</v>
      </c>
    </row>
    <row r="272" spans="1:28" x14ac:dyDescent="0.25">
      <c r="A272">
        <f t="shared" si="90"/>
        <v>68</v>
      </c>
      <c r="B272" t="s">
        <v>855</v>
      </c>
      <c r="C272" t="s">
        <v>103</v>
      </c>
      <c r="D272" t="s">
        <v>94</v>
      </c>
      <c r="E272" t="s">
        <v>52</v>
      </c>
      <c r="F272" t="s">
        <v>100</v>
      </c>
      <c r="G272">
        <v>46000</v>
      </c>
      <c r="H272">
        <f t="shared" si="83"/>
        <v>43281.4</v>
      </c>
      <c r="I272">
        <f t="shared" si="84"/>
        <v>1320.2</v>
      </c>
      <c r="J272">
        <f t="shared" si="85"/>
        <v>3265.9999999999995</v>
      </c>
      <c r="K272">
        <f t="shared" si="82"/>
        <v>506.00000000000006</v>
      </c>
      <c r="L272">
        <f t="shared" si="81"/>
        <v>1398.4</v>
      </c>
      <c r="M272">
        <f t="shared" si="78"/>
        <v>3261.4</v>
      </c>
      <c r="O272">
        <f t="shared" si="86"/>
        <v>9752</v>
      </c>
      <c r="P272">
        <v>25</v>
      </c>
      <c r="S272">
        <v>1194.31</v>
      </c>
      <c r="T272">
        <v>200</v>
      </c>
      <c r="U272">
        <v>1289.46</v>
      </c>
      <c r="W272">
        <f t="shared" si="87"/>
        <v>2708.77</v>
      </c>
      <c r="X272">
        <f t="shared" si="88"/>
        <v>2718.6000000000004</v>
      </c>
      <c r="Y272">
        <f t="shared" si="79"/>
        <v>6527.4</v>
      </c>
      <c r="Z272">
        <f t="shared" si="89"/>
        <v>40572.629999999997</v>
      </c>
      <c r="AA272" t="s">
        <v>222</v>
      </c>
      <c r="AB272">
        <v>2025</v>
      </c>
    </row>
    <row r="273" spans="1:28" x14ac:dyDescent="0.25">
      <c r="A273">
        <f t="shared" si="90"/>
        <v>69</v>
      </c>
      <c r="B273" t="s">
        <v>857</v>
      </c>
      <c r="C273" t="s">
        <v>103</v>
      </c>
      <c r="D273" t="s">
        <v>858</v>
      </c>
      <c r="E273" t="s">
        <v>859</v>
      </c>
      <c r="F273" t="s">
        <v>100</v>
      </c>
      <c r="G273">
        <v>30000</v>
      </c>
      <c r="H273">
        <f t="shared" si="83"/>
        <v>28227</v>
      </c>
      <c r="I273">
        <f t="shared" si="84"/>
        <v>861</v>
      </c>
      <c r="J273">
        <f t="shared" si="85"/>
        <v>2130</v>
      </c>
      <c r="K273">
        <f t="shared" si="82"/>
        <v>330.00000000000006</v>
      </c>
      <c r="L273">
        <f t="shared" si="81"/>
        <v>912</v>
      </c>
      <c r="M273">
        <f t="shared" si="78"/>
        <v>2127</v>
      </c>
      <c r="O273">
        <f t="shared" si="86"/>
        <v>6360</v>
      </c>
      <c r="P273">
        <v>25</v>
      </c>
      <c r="Q273">
        <v>500</v>
      </c>
      <c r="T273">
        <v>200</v>
      </c>
      <c r="U273">
        <v>0</v>
      </c>
      <c r="W273">
        <f t="shared" si="87"/>
        <v>725</v>
      </c>
      <c r="X273">
        <f t="shared" si="88"/>
        <v>1773</v>
      </c>
      <c r="Y273">
        <f t="shared" si="79"/>
        <v>4257</v>
      </c>
      <c r="Z273">
        <f t="shared" si="89"/>
        <v>27502</v>
      </c>
      <c r="AA273" t="s">
        <v>222</v>
      </c>
      <c r="AB273">
        <v>2025</v>
      </c>
    </row>
    <row r="274" spans="1:28" x14ac:dyDescent="0.25">
      <c r="A274">
        <f t="shared" si="90"/>
        <v>70</v>
      </c>
      <c r="B274" t="s">
        <v>202</v>
      </c>
      <c r="C274" t="s">
        <v>102</v>
      </c>
      <c r="D274" t="s">
        <v>22</v>
      </c>
      <c r="E274" t="s">
        <v>37</v>
      </c>
      <c r="F274" t="s">
        <v>100</v>
      </c>
      <c r="G274">
        <v>36000</v>
      </c>
      <c r="H274">
        <f t="shared" si="83"/>
        <v>33872.400000000001</v>
      </c>
      <c r="I274">
        <f t="shared" si="84"/>
        <v>1033.2</v>
      </c>
      <c r="J274">
        <f t="shared" si="85"/>
        <v>2555.9999999999995</v>
      </c>
      <c r="K274">
        <f t="shared" si="82"/>
        <v>396.00000000000006</v>
      </c>
      <c r="L274">
        <f t="shared" si="81"/>
        <v>1094.4000000000001</v>
      </c>
      <c r="M274">
        <f t="shared" si="78"/>
        <v>2552.4</v>
      </c>
      <c r="O274">
        <f t="shared" si="86"/>
        <v>7632</v>
      </c>
      <c r="P274">
        <v>25</v>
      </c>
      <c r="Q274">
        <v>1000</v>
      </c>
      <c r="S274">
        <v>1195.92</v>
      </c>
      <c r="T274">
        <v>200</v>
      </c>
      <c r="U274">
        <f t="shared" ref="U274:U301" si="91">IF((H274*12)&gt;867123.01,(79776+(((H274*12)-867123.01)*0.25))/12,IF((H274*12)&gt;624329.01,(31216+(((H274*12)-624329.01)*0.2))/12,IF((H274*12)&gt;416220.01,(((H274*12)-416220.01)*0.15)/12,0)))</f>
        <v>0</v>
      </c>
      <c r="W274">
        <f t="shared" si="87"/>
        <v>2420.92</v>
      </c>
      <c r="X274">
        <f t="shared" si="88"/>
        <v>2127.6000000000004</v>
      </c>
      <c r="Y274">
        <f t="shared" si="79"/>
        <v>5108.3999999999996</v>
      </c>
      <c r="Z274">
        <f t="shared" si="89"/>
        <v>31451.48</v>
      </c>
      <c r="AA274" t="s">
        <v>222</v>
      </c>
      <c r="AB274">
        <v>2025</v>
      </c>
    </row>
    <row r="275" spans="1:28" x14ac:dyDescent="0.25">
      <c r="A275">
        <f t="shared" si="90"/>
        <v>71</v>
      </c>
      <c r="B275" t="s">
        <v>203</v>
      </c>
      <c r="C275" t="s">
        <v>102</v>
      </c>
      <c r="D275" t="s">
        <v>6</v>
      </c>
      <c r="E275" t="s">
        <v>37</v>
      </c>
      <c r="F275" t="s">
        <v>100</v>
      </c>
      <c r="G275">
        <v>15000</v>
      </c>
      <c r="H275">
        <f t="shared" si="83"/>
        <v>14113.5</v>
      </c>
      <c r="I275">
        <f t="shared" si="84"/>
        <v>430.5</v>
      </c>
      <c r="J275">
        <f t="shared" si="85"/>
        <v>1065</v>
      </c>
      <c r="K275">
        <f t="shared" si="82"/>
        <v>165.00000000000003</v>
      </c>
      <c r="L275">
        <f t="shared" si="81"/>
        <v>456</v>
      </c>
      <c r="M275">
        <f t="shared" ref="M275:M300" si="92">IF(G275&lt;=187020,G275*7.09%,11530.11)</f>
        <v>1063.5</v>
      </c>
      <c r="O275">
        <f t="shared" si="86"/>
        <v>3180</v>
      </c>
      <c r="P275">
        <v>25</v>
      </c>
      <c r="T275">
        <v>200</v>
      </c>
      <c r="U275">
        <f t="shared" si="91"/>
        <v>0</v>
      </c>
      <c r="W275">
        <f t="shared" si="87"/>
        <v>225</v>
      </c>
      <c r="X275">
        <f t="shared" si="88"/>
        <v>886.5</v>
      </c>
      <c r="Y275">
        <f t="shared" si="79"/>
        <v>2128.5</v>
      </c>
      <c r="Z275">
        <f t="shared" si="89"/>
        <v>13888.5</v>
      </c>
      <c r="AA275" t="s">
        <v>222</v>
      </c>
      <c r="AB275">
        <v>2025</v>
      </c>
    </row>
    <row r="276" spans="1:28" x14ac:dyDescent="0.25">
      <c r="A276">
        <f t="shared" si="90"/>
        <v>72</v>
      </c>
      <c r="B276" t="s">
        <v>204</v>
      </c>
      <c r="C276" t="s">
        <v>102</v>
      </c>
      <c r="D276" t="s">
        <v>6</v>
      </c>
      <c r="E276" t="s">
        <v>37</v>
      </c>
      <c r="F276" t="s">
        <v>100</v>
      </c>
      <c r="G276">
        <v>15000</v>
      </c>
      <c r="H276">
        <f t="shared" si="83"/>
        <v>14113.5</v>
      </c>
      <c r="I276">
        <f t="shared" si="84"/>
        <v>430.5</v>
      </c>
      <c r="J276">
        <f t="shared" si="85"/>
        <v>1065</v>
      </c>
      <c r="K276">
        <f t="shared" si="82"/>
        <v>165.00000000000003</v>
      </c>
      <c r="L276">
        <f t="shared" si="81"/>
        <v>456</v>
      </c>
      <c r="M276">
        <f t="shared" si="92"/>
        <v>1063.5</v>
      </c>
      <c r="O276">
        <f t="shared" si="86"/>
        <v>3180</v>
      </c>
      <c r="P276">
        <v>25</v>
      </c>
      <c r="T276">
        <v>200</v>
      </c>
      <c r="U276">
        <f t="shared" si="91"/>
        <v>0</v>
      </c>
      <c r="W276">
        <f t="shared" si="87"/>
        <v>225</v>
      </c>
      <c r="X276">
        <f t="shared" si="88"/>
        <v>886.5</v>
      </c>
      <c r="Y276">
        <f t="shared" si="79"/>
        <v>2128.5</v>
      </c>
      <c r="Z276">
        <f t="shared" si="89"/>
        <v>13888.5</v>
      </c>
      <c r="AA276" t="s">
        <v>222</v>
      </c>
      <c r="AB276">
        <v>2025</v>
      </c>
    </row>
    <row r="277" spans="1:28" x14ac:dyDescent="0.25">
      <c r="A277">
        <f t="shared" si="90"/>
        <v>73</v>
      </c>
      <c r="B277" t="s">
        <v>205</v>
      </c>
      <c r="C277" t="s">
        <v>102</v>
      </c>
      <c r="D277" t="s">
        <v>6</v>
      </c>
      <c r="E277" t="s">
        <v>37</v>
      </c>
      <c r="F277" t="s">
        <v>100</v>
      </c>
      <c r="G277">
        <v>25000</v>
      </c>
      <c r="H277">
        <f t="shared" si="83"/>
        <v>23522.5</v>
      </c>
      <c r="I277">
        <f t="shared" si="84"/>
        <v>717.5</v>
      </c>
      <c r="J277">
        <f t="shared" si="85"/>
        <v>1774.9999999999998</v>
      </c>
      <c r="K277">
        <f t="shared" si="82"/>
        <v>275</v>
      </c>
      <c r="L277">
        <f t="shared" si="81"/>
        <v>760</v>
      </c>
      <c r="M277">
        <f t="shared" si="92"/>
        <v>1772.5000000000002</v>
      </c>
      <c r="O277">
        <f t="shared" si="86"/>
        <v>5300</v>
      </c>
      <c r="P277">
        <v>25</v>
      </c>
      <c r="T277">
        <v>200</v>
      </c>
      <c r="U277">
        <f t="shared" si="91"/>
        <v>0</v>
      </c>
      <c r="W277">
        <f t="shared" si="87"/>
        <v>225</v>
      </c>
      <c r="X277">
        <f t="shared" si="88"/>
        <v>1477.5</v>
      </c>
      <c r="Y277">
        <f t="shared" si="79"/>
        <v>3547.5</v>
      </c>
      <c r="Z277">
        <f t="shared" si="89"/>
        <v>23297.5</v>
      </c>
      <c r="AA277" t="s">
        <v>222</v>
      </c>
      <c r="AB277">
        <v>2025</v>
      </c>
    </row>
    <row r="278" spans="1:28" x14ac:dyDescent="0.25">
      <c r="A278">
        <f t="shared" si="90"/>
        <v>74</v>
      </c>
      <c r="B278" t="s">
        <v>810</v>
      </c>
      <c r="C278" t="s">
        <v>102</v>
      </c>
      <c r="D278" t="s">
        <v>94</v>
      </c>
      <c r="E278" t="s">
        <v>37</v>
      </c>
      <c r="F278" t="s">
        <v>100</v>
      </c>
      <c r="G278">
        <v>25000</v>
      </c>
      <c r="H278">
        <f t="shared" si="83"/>
        <v>23522.5</v>
      </c>
      <c r="I278">
        <f t="shared" si="84"/>
        <v>717.5</v>
      </c>
      <c r="J278">
        <f t="shared" si="85"/>
        <v>1774.9999999999998</v>
      </c>
      <c r="K278">
        <f t="shared" si="82"/>
        <v>275</v>
      </c>
      <c r="L278">
        <f t="shared" si="81"/>
        <v>760</v>
      </c>
      <c r="M278">
        <f t="shared" si="92"/>
        <v>1772.5000000000002</v>
      </c>
      <c r="O278">
        <f t="shared" si="86"/>
        <v>5300</v>
      </c>
      <c r="P278">
        <v>25</v>
      </c>
      <c r="Q278">
        <v>1000</v>
      </c>
      <c r="T278">
        <v>200</v>
      </c>
      <c r="U278">
        <f t="shared" si="91"/>
        <v>0</v>
      </c>
      <c r="W278">
        <f t="shared" si="87"/>
        <v>1225</v>
      </c>
      <c r="X278">
        <f t="shared" si="88"/>
        <v>1477.5</v>
      </c>
      <c r="Y278">
        <f t="shared" si="79"/>
        <v>3547.5</v>
      </c>
      <c r="Z278">
        <f t="shared" si="89"/>
        <v>22297.5</v>
      </c>
      <c r="AA278" t="s">
        <v>222</v>
      </c>
      <c r="AB278">
        <v>2025</v>
      </c>
    </row>
    <row r="279" spans="1:28" x14ac:dyDescent="0.25">
      <c r="A279">
        <f t="shared" si="90"/>
        <v>75</v>
      </c>
      <c r="B279" t="s">
        <v>193</v>
      </c>
      <c r="C279" t="s">
        <v>103</v>
      </c>
      <c r="D279" t="s">
        <v>22</v>
      </c>
      <c r="E279" t="s">
        <v>95</v>
      </c>
      <c r="F279" t="s">
        <v>100</v>
      </c>
      <c r="G279">
        <v>30000</v>
      </c>
      <c r="H279" t="e">
        <f t="shared" si="83"/>
        <v>#VALUE!</v>
      </c>
      <c r="I279">
        <f t="shared" si="84"/>
        <v>861</v>
      </c>
      <c r="J279">
        <f t="shared" si="85"/>
        <v>2130</v>
      </c>
      <c r="K279">
        <f t="shared" si="82"/>
        <v>330.00000000000006</v>
      </c>
      <c r="L279">
        <f t="shared" si="81"/>
        <v>912</v>
      </c>
      <c r="M279">
        <f t="shared" si="92"/>
        <v>2127</v>
      </c>
      <c r="N279" t="e">
        <f>+N1*1</f>
        <v>#VALUE!</v>
      </c>
      <c r="O279" t="e">
        <f t="shared" si="86"/>
        <v>#VALUE!</v>
      </c>
      <c r="P279">
        <v>25</v>
      </c>
      <c r="Q279">
        <v>500</v>
      </c>
      <c r="S279">
        <v>1594.56</v>
      </c>
      <c r="T279">
        <v>200</v>
      </c>
      <c r="U279" t="e">
        <f t="shared" si="91"/>
        <v>#VALUE!</v>
      </c>
      <c r="W279" t="e">
        <f t="shared" si="87"/>
        <v>#VALUE!</v>
      </c>
      <c r="X279" t="e">
        <f t="shared" si="88"/>
        <v>#VALUE!</v>
      </c>
      <c r="Y279">
        <f t="shared" si="79"/>
        <v>4257</v>
      </c>
      <c r="Z279" t="e">
        <f t="shared" si="89"/>
        <v>#VALUE!</v>
      </c>
      <c r="AA279" t="s">
        <v>222</v>
      </c>
      <c r="AB279">
        <v>2025</v>
      </c>
    </row>
    <row r="280" spans="1:28" x14ac:dyDescent="0.25">
      <c r="A280">
        <f t="shared" si="90"/>
        <v>76</v>
      </c>
      <c r="B280" t="s">
        <v>197</v>
      </c>
      <c r="C280" t="s">
        <v>103</v>
      </c>
      <c r="D280" t="s">
        <v>94</v>
      </c>
      <c r="E280" t="s">
        <v>963</v>
      </c>
      <c r="F280" t="s">
        <v>100</v>
      </c>
      <c r="G280">
        <v>36000</v>
      </c>
      <c r="H280">
        <f t="shared" si="83"/>
        <v>33872.400000000001</v>
      </c>
      <c r="I280">
        <f t="shared" si="84"/>
        <v>1033.2</v>
      </c>
      <c r="J280">
        <f t="shared" si="85"/>
        <v>2555.9999999999995</v>
      </c>
      <c r="K280">
        <f t="shared" si="82"/>
        <v>396.00000000000006</v>
      </c>
      <c r="L280">
        <f t="shared" si="81"/>
        <v>1094.4000000000001</v>
      </c>
      <c r="M280">
        <f t="shared" si="92"/>
        <v>2552.4</v>
      </c>
      <c r="O280">
        <f t="shared" si="86"/>
        <v>7632</v>
      </c>
      <c r="P280">
        <v>25</v>
      </c>
      <c r="T280">
        <v>200</v>
      </c>
      <c r="U280">
        <f t="shared" si="91"/>
        <v>0</v>
      </c>
      <c r="W280">
        <f t="shared" si="87"/>
        <v>225</v>
      </c>
      <c r="X280">
        <f t="shared" si="88"/>
        <v>2127.6000000000004</v>
      </c>
      <c r="Y280">
        <f t="shared" si="79"/>
        <v>5108.3999999999996</v>
      </c>
      <c r="Z280">
        <f t="shared" si="89"/>
        <v>33647.4</v>
      </c>
      <c r="AA280" t="s">
        <v>222</v>
      </c>
      <c r="AB280">
        <v>2025</v>
      </c>
    </row>
    <row r="281" spans="1:28" x14ac:dyDescent="0.25">
      <c r="A281">
        <f t="shared" si="90"/>
        <v>77</v>
      </c>
      <c r="B281" t="s">
        <v>895</v>
      </c>
      <c r="C281" t="s">
        <v>103</v>
      </c>
      <c r="D281" t="s">
        <v>22</v>
      </c>
      <c r="E281" t="s">
        <v>54</v>
      </c>
      <c r="F281" t="s">
        <v>100</v>
      </c>
      <c r="G281">
        <v>30000</v>
      </c>
      <c r="H281">
        <f t="shared" si="83"/>
        <v>28227</v>
      </c>
      <c r="I281">
        <f t="shared" si="84"/>
        <v>861</v>
      </c>
      <c r="J281">
        <f t="shared" si="85"/>
        <v>2130</v>
      </c>
      <c r="K281">
        <f t="shared" si="82"/>
        <v>330.00000000000006</v>
      </c>
      <c r="L281">
        <f t="shared" si="81"/>
        <v>912</v>
      </c>
      <c r="M281">
        <f t="shared" si="92"/>
        <v>2127</v>
      </c>
      <c r="O281">
        <f t="shared" si="86"/>
        <v>6360</v>
      </c>
      <c r="P281">
        <v>25</v>
      </c>
      <c r="Q281">
        <v>2000</v>
      </c>
      <c r="T281">
        <v>200</v>
      </c>
      <c r="U281">
        <f t="shared" si="91"/>
        <v>0</v>
      </c>
      <c r="W281">
        <f t="shared" si="87"/>
        <v>2225</v>
      </c>
      <c r="X281">
        <f t="shared" si="88"/>
        <v>1773</v>
      </c>
      <c r="Y281">
        <f t="shared" si="79"/>
        <v>4257</v>
      </c>
      <c r="Z281">
        <f t="shared" si="89"/>
        <v>26002</v>
      </c>
      <c r="AA281" t="s">
        <v>222</v>
      </c>
      <c r="AB281">
        <v>2025</v>
      </c>
    </row>
    <row r="282" spans="1:28" x14ac:dyDescent="0.25">
      <c r="A282">
        <f t="shared" si="90"/>
        <v>78</v>
      </c>
      <c r="B282" t="s">
        <v>948</v>
      </c>
      <c r="C282" t="s">
        <v>103</v>
      </c>
      <c r="D282" t="s">
        <v>22</v>
      </c>
      <c r="E282" t="s">
        <v>54</v>
      </c>
      <c r="F282" t="s">
        <v>100</v>
      </c>
      <c r="G282">
        <v>45000</v>
      </c>
      <c r="H282">
        <f t="shared" si="83"/>
        <v>42340.5</v>
      </c>
      <c r="I282">
        <f t="shared" si="84"/>
        <v>1291.5</v>
      </c>
      <c r="J282">
        <f t="shared" si="85"/>
        <v>3194.9999999999995</v>
      </c>
      <c r="K282">
        <f t="shared" si="82"/>
        <v>495.00000000000006</v>
      </c>
      <c r="L282">
        <f t="shared" si="81"/>
        <v>1368</v>
      </c>
      <c r="M282">
        <f t="shared" si="92"/>
        <v>3190.5</v>
      </c>
      <c r="O282">
        <f t="shared" si="86"/>
        <v>9540</v>
      </c>
      <c r="P282">
        <v>25</v>
      </c>
      <c r="T282">
        <v>200</v>
      </c>
      <c r="U282">
        <f t="shared" si="91"/>
        <v>1148.3248749999998</v>
      </c>
      <c r="W282">
        <f t="shared" si="87"/>
        <v>1373.3248749999998</v>
      </c>
      <c r="X282">
        <f t="shared" si="88"/>
        <v>2659.5</v>
      </c>
      <c r="Y282">
        <f t="shared" si="79"/>
        <v>6385.5</v>
      </c>
      <c r="Z282">
        <f>+G282-(W282+X282)-4091.17</f>
        <v>36876.005125000003</v>
      </c>
      <c r="AA282" t="s">
        <v>222</v>
      </c>
      <c r="AB282">
        <v>2025</v>
      </c>
    </row>
    <row r="283" spans="1:28" x14ac:dyDescent="0.25">
      <c r="A283">
        <f t="shared" si="90"/>
        <v>79</v>
      </c>
      <c r="B283" t="s">
        <v>200</v>
      </c>
      <c r="C283" t="s">
        <v>103</v>
      </c>
      <c r="D283" t="s">
        <v>22</v>
      </c>
      <c r="E283" t="s">
        <v>60</v>
      </c>
      <c r="F283" t="s">
        <v>100</v>
      </c>
      <c r="G283">
        <v>35000</v>
      </c>
      <c r="H283">
        <f t="shared" si="83"/>
        <v>32931.5</v>
      </c>
      <c r="I283">
        <f t="shared" si="84"/>
        <v>1004.5</v>
      </c>
      <c r="J283">
        <f t="shared" si="85"/>
        <v>2485</v>
      </c>
      <c r="K283">
        <f t="shared" si="82"/>
        <v>385.00000000000006</v>
      </c>
      <c r="L283">
        <f t="shared" si="81"/>
        <v>1064</v>
      </c>
      <c r="M283">
        <f t="shared" si="92"/>
        <v>2481.5</v>
      </c>
      <c r="O283">
        <f t="shared" si="86"/>
        <v>7420</v>
      </c>
      <c r="P283">
        <v>25</v>
      </c>
      <c r="Q283">
        <v>18073.28</v>
      </c>
      <c r="S283">
        <v>1936.96</v>
      </c>
      <c r="T283">
        <v>200</v>
      </c>
      <c r="U283">
        <f t="shared" si="91"/>
        <v>0</v>
      </c>
      <c r="W283">
        <f t="shared" si="87"/>
        <v>20235.239999999998</v>
      </c>
      <c r="X283">
        <f t="shared" si="88"/>
        <v>2068.5</v>
      </c>
      <c r="Y283">
        <f t="shared" si="79"/>
        <v>4966.5</v>
      </c>
      <c r="Z283">
        <f t="shared" ref="Z283:Z301" si="93">+G283-(W283+X283)</f>
        <v>12696.260000000002</v>
      </c>
      <c r="AA283" t="s">
        <v>222</v>
      </c>
      <c r="AB283">
        <v>2025</v>
      </c>
    </row>
    <row r="284" spans="1:28" x14ac:dyDescent="0.25">
      <c r="A284">
        <f t="shared" si="90"/>
        <v>80</v>
      </c>
      <c r="B284" t="s">
        <v>910</v>
      </c>
      <c r="C284" t="s">
        <v>103</v>
      </c>
      <c r="D284" t="s">
        <v>10</v>
      </c>
      <c r="E284" t="s">
        <v>963</v>
      </c>
      <c r="F284" t="s">
        <v>100</v>
      </c>
      <c r="G284">
        <v>36000</v>
      </c>
      <c r="H284">
        <f t="shared" si="83"/>
        <v>33872.400000000001</v>
      </c>
      <c r="I284">
        <f t="shared" si="84"/>
        <v>1033.2</v>
      </c>
      <c r="J284">
        <f t="shared" si="85"/>
        <v>2555.9999999999995</v>
      </c>
      <c r="K284">
        <f t="shared" si="82"/>
        <v>396.00000000000006</v>
      </c>
      <c r="L284">
        <f t="shared" si="81"/>
        <v>1094.4000000000001</v>
      </c>
      <c r="M284">
        <f t="shared" si="92"/>
        <v>2552.4</v>
      </c>
      <c r="O284">
        <f t="shared" si="86"/>
        <v>7632</v>
      </c>
      <c r="P284">
        <v>25</v>
      </c>
      <c r="T284">
        <v>200</v>
      </c>
      <c r="U284">
        <f t="shared" si="91"/>
        <v>0</v>
      </c>
      <c r="W284">
        <f t="shared" si="87"/>
        <v>225</v>
      </c>
      <c r="X284">
        <f t="shared" si="88"/>
        <v>2127.6000000000004</v>
      </c>
      <c r="Y284">
        <f t="shared" si="79"/>
        <v>5108.3999999999996</v>
      </c>
      <c r="Z284">
        <f t="shared" si="93"/>
        <v>33647.4</v>
      </c>
      <c r="AA284" t="s">
        <v>222</v>
      </c>
      <c r="AB284">
        <v>2025</v>
      </c>
    </row>
    <row r="285" spans="1:28" x14ac:dyDescent="0.25">
      <c r="A285">
        <f t="shared" si="90"/>
        <v>81</v>
      </c>
      <c r="B285" t="s">
        <v>949</v>
      </c>
      <c r="C285" t="s">
        <v>103</v>
      </c>
      <c r="D285" t="s">
        <v>22</v>
      </c>
      <c r="E285" t="s">
        <v>964</v>
      </c>
      <c r="F285" t="s">
        <v>84</v>
      </c>
      <c r="G285">
        <v>36000</v>
      </c>
      <c r="H285">
        <f t="shared" si="83"/>
        <v>33872.400000000001</v>
      </c>
      <c r="I285">
        <f t="shared" si="84"/>
        <v>1033.2</v>
      </c>
      <c r="J285">
        <f t="shared" si="85"/>
        <v>2555.9999999999995</v>
      </c>
      <c r="K285">
        <f t="shared" si="82"/>
        <v>396.00000000000006</v>
      </c>
      <c r="L285">
        <f t="shared" si="81"/>
        <v>1094.4000000000001</v>
      </c>
      <c r="M285">
        <f t="shared" si="92"/>
        <v>2552.4</v>
      </c>
      <c r="O285">
        <f t="shared" si="86"/>
        <v>7632</v>
      </c>
      <c r="P285">
        <v>25</v>
      </c>
      <c r="T285">
        <v>200</v>
      </c>
      <c r="U285">
        <f t="shared" si="91"/>
        <v>0</v>
      </c>
      <c r="W285">
        <f t="shared" si="87"/>
        <v>225</v>
      </c>
      <c r="X285">
        <f t="shared" si="88"/>
        <v>2127.6000000000004</v>
      </c>
      <c r="Y285">
        <f t="shared" si="79"/>
        <v>5108.3999999999996</v>
      </c>
      <c r="Z285">
        <f t="shared" si="93"/>
        <v>33647.4</v>
      </c>
      <c r="AA285" t="s">
        <v>222</v>
      </c>
      <c r="AB285">
        <v>2025</v>
      </c>
    </row>
    <row r="286" spans="1:28" x14ac:dyDescent="0.25">
      <c r="A286">
        <f t="shared" si="90"/>
        <v>82</v>
      </c>
      <c r="B286" t="s">
        <v>954</v>
      </c>
      <c r="C286" t="s">
        <v>103</v>
      </c>
      <c r="D286" t="s">
        <v>22</v>
      </c>
      <c r="E286" t="s">
        <v>32</v>
      </c>
      <c r="F286" t="s">
        <v>84</v>
      </c>
      <c r="G286">
        <v>36000</v>
      </c>
      <c r="H286">
        <f t="shared" si="83"/>
        <v>33872.400000000001</v>
      </c>
      <c r="I286">
        <f t="shared" si="84"/>
        <v>1033.2</v>
      </c>
      <c r="J286">
        <f t="shared" si="85"/>
        <v>2555.9999999999995</v>
      </c>
      <c r="K286">
        <f t="shared" si="82"/>
        <v>396.00000000000006</v>
      </c>
      <c r="L286">
        <f t="shared" si="81"/>
        <v>1094.4000000000001</v>
      </c>
      <c r="M286">
        <f t="shared" si="92"/>
        <v>2552.4</v>
      </c>
      <c r="O286">
        <f t="shared" si="86"/>
        <v>7632</v>
      </c>
      <c r="P286">
        <v>25</v>
      </c>
      <c r="S286">
        <v>974.66</v>
      </c>
      <c r="T286">
        <v>200</v>
      </c>
      <c r="U286">
        <f t="shared" si="91"/>
        <v>0</v>
      </c>
      <c r="W286">
        <f t="shared" si="87"/>
        <v>1199.6599999999999</v>
      </c>
      <c r="X286">
        <f t="shared" si="88"/>
        <v>2127.6000000000004</v>
      </c>
      <c r="Y286">
        <f t="shared" ref="Y286:Y301" si="94">+J286+M286</f>
        <v>5108.3999999999996</v>
      </c>
      <c r="Z286">
        <f t="shared" si="93"/>
        <v>32672.739999999998</v>
      </c>
      <c r="AA286" t="s">
        <v>222</v>
      </c>
      <c r="AB286">
        <v>2025</v>
      </c>
    </row>
    <row r="287" spans="1:28" x14ac:dyDescent="0.25">
      <c r="A287">
        <f t="shared" si="90"/>
        <v>83</v>
      </c>
      <c r="B287" t="s">
        <v>955</v>
      </c>
      <c r="C287" t="s">
        <v>102</v>
      </c>
      <c r="D287" t="s">
        <v>6</v>
      </c>
      <c r="E287" t="s">
        <v>32</v>
      </c>
      <c r="F287" t="s">
        <v>84</v>
      </c>
      <c r="G287">
        <v>36000</v>
      </c>
      <c r="H287">
        <f t="shared" si="83"/>
        <v>33872.400000000001</v>
      </c>
      <c r="I287">
        <f t="shared" si="84"/>
        <v>1033.2</v>
      </c>
      <c r="J287">
        <f t="shared" si="85"/>
        <v>2555.9999999999995</v>
      </c>
      <c r="K287">
        <f t="shared" si="82"/>
        <v>396.00000000000006</v>
      </c>
      <c r="L287">
        <f t="shared" ref="L287:L299" si="95">IF(G287&lt;=187020,G287*3.04%,4943.8)</f>
        <v>1094.4000000000001</v>
      </c>
      <c r="M287">
        <f t="shared" si="92"/>
        <v>2552.4</v>
      </c>
      <c r="O287">
        <f t="shared" si="86"/>
        <v>7632</v>
      </c>
      <c r="P287">
        <v>25</v>
      </c>
      <c r="S287">
        <v>976.49</v>
      </c>
      <c r="T287">
        <v>200</v>
      </c>
      <c r="U287">
        <f t="shared" si="91"/>
        <v>0</v>
      </c>
      <c r="W287">
        <f t="shared" si="87"/>
        <v>1201.49</v>
      </c>
      <c r="X287">
        <f t="shared" si="88"/>
        <v>2127.6000000000004</v>
      </c>
      <c r="Y287">
        <f t="shared" si="94"/>
        <v>5108.3999999999996</v>
      </c>
      <c r="Z287">
        <f t="shared" si="93"/>
        <v>32670.91</v>
      </c>
      <c r="AA287" t="s">
        <v>222</v>
      </c>
      <c r="AB287">
        <v>2025</v>
      </c>
    </row>
    <row r="288" spans="1:28" x14ac:dyDescent="0.25">
      <c r="A288">
        <f t="shared" si="90"/>
        <v>84</v>
      </c>
      <c r="B288" t="s">
        <v>905</v>
      </c>
      <c r="C288" t="s">
        <v>102</v>
      </c>
      <c r="D288" t="s">
        <v>17</v>
      </c>
      <c r="E288" t="s">
        <v>32</v>
      </c>
      <c r="F288" t="s">
        <v>84</v>
      </c>
      <c r="G288">
        <v>36000</v>
      </c>
      <c r="H288">
        <f t="shared" si="83"/>
        <v>33872.400000000001</v>
      </c>
      <c r="I288">
        <f t="shared" si="84"/>
        <v>1033.2</v>
      </c>
      <c r="J288">
        <f t="shared" si="85"/>
        <v>2555.9999999999995</v>
      </c>
      <c r="K288">
        <f t="shared" si="82"/>
        <v>396.00000000000006</v>
      </c>
      <c r="L288">
        <f t="shared" si="95"/>
        <v>1094.4000000000001</v>
      </c>
      <c r="M288">
        <f t="shared" si="92"/>
        <v>2552.4</v>
      </c>
      <c r="O288">
        <f t="shared" si="86"/>
        <v>7632</v>
      </c>
      <c r="P288">
        <v>25</v>
      </c>
      <c r="S288">
        <v>797.28</v>
      </c>
      <c r="T288">
        <v>200</v>
      </c>
      <c r="U288">
        <f t="shared" si="91"/>
        <v>0</v>
      </c>
      <c r="W288">
        <f t="shared" si="87"/>
        <v>1022.28</v>
      </c>
      <c r="X288">
        <f t="shared" si="88"/>
        <v>2127.6000000000004</v>
      </c>
      <c r="Y288">
        <f t="shared" si="94"/>
        <v>5108.3999999999996</v>
      </c>
      <c r="Z288">
        <f t="shared" si="93"/>
        <v>32850.120000000003</v>
      </c>
      <c r="AA288" t="s">
        <v>222</v>
      </c>
      <c r="AB288">
        <v>2025</v>
      </c>
    </row>
    <row r="289" spans="1:28" x14ac:dyDescent="0.25">
      <c r="A289">
        <f t="shared" si="90"/>
        <v>85</v>
      </c>
      <c r="B289" t="s">
        <v>898</v>
      </c>
      <c r="C289" t="s">
        <v>103</v>
      </c>
      <c r="D289" t="s">
        <v>22</v>
      </c>
      <c r="E289" t="s">
        <v>54</v>
      </c>
      <c r="F289" t="s">
        <v>84</v>
      </c>
      <c r="G289">
        <v>36000</v>
      </c>
      <c r="H289">
        <f t="shared" si="83"/>
        <v>33872.400000000001</v>
      </c>
      <c r="I289">
        <f t="shared" si="84"/>
        <v>1033.2</v>
      </c>
      <c r="J289">
        <f t="shared" si="85"/>
        <v>2555.9999999999995</v>
      </c>
      <c r="K289">
        <f t="shared" si="82"/>
        <v>396.00000000000006</v>
      </c>
      <c r="L289">
        <f t="shared" si="95"/>
        <v>1094.4000000000001</v>
      </c>
      <c r="M289">
        <f t="shared" si="92"/>
        <v>2552.4</v>
      </c>
      <c r="O289">
        <f t="shared" si="86"/>
        <v>7632</v>
      </c>
      <c r="P289">
        <v>25</v>
      </c>
      <c r="T289">
        <v>200</v>
      </c>
      <c r="U289">
        <f t="shared" si="91"/>
        <v>0</v>
      </c>
      <c r="W289">
        <f t="shared" si="87"/>
        <v>225</v>
      </c>
      <c r="X289">
        <f t="shared" si="88"/>
        <v>2127.6000000000004</v>
      </c>
      <c r="Y289">
        <f t="shared" si="94"/>
        <v>5108.3999999999996</v>
      </c>
      <c r="Z289">
        <f t="shared" si="93"/>
        <v>33647.4</v>
      </c>
      <c r="AA289" t="s">
        <v>222</v>
      </c>
      <c r="AB289">
        <v>2025</v>
      </c>
    </row>
    <row r="290" spans="1:28" x14ac:dyDescent="0.25">
      <c r="A290">
        <f t="shared" si="90"/>
        <v>86</v>
      </c>
      <c r="B290" t="s">
        <v>899</v>
      </c>
      <c r="C290" t="s">
        <v>102</v>
      </c>
      <c r="D290" t="s">
        <v>22</v>
      </c>
      <c r="E290" t="s">
        <v>37</v>
      </c>
      <c r="F290" t="s">
        <v>84</v>
      </c>
      <c r="G290">
        <v>25000</v>
      </c>
      <c r="H290">
        <f t="shared" si="83"/>
        <v>23522.5</v>
      </c>
      <c r="I290">
        <f t="shared" si="84"/>
        <v>717.5</v>
      </c>
      <c r="J290">
        <f t="shared" si="85"/>
        <v>1774.9999999999998</v>
      </c>
      <c r="K290">
        <f t="shared" si="82"/>
        <v>275</v>
      </c>
      <c r="L290">
        <f t="shared" si="95"/>
        <v>760</v>
      </c>
      <c r="M290">
        <f t="shared" si="92"/>
        <v>1772.5000000000002</v>
      </c>
      <c r="O290">
        <f t="shared" si="86"/>
        <v>5300</v>
      </c>
      <c r="P290">
        <v>25</v>
      </c>
      <c r="Q290">
        <v>5000</v>
      </c>
      <c r="T290">
        <v>200</v>
      </c>
      <c r="U290">
        <f t="shared" si="91"/>
        <v>0</v>
      </c>
      <c r="W290">
        <f t="shared" si="87"/>
        <v>5225</v>
      </c>
      <c r="X290">
        <f t="shared" si="88"/>
        <v>1477.5</v>
      </c>
      <c r="Y290">
        <f t="shared" si="94"/>
        <v>3547.5</v>
      </c>
      <c r="Z290">
        <f t="shared" si="93"/>
        <v>18297.5</v>
      </c>
      <c r="AA290" t="s">
        <v>222</v>
      </c>
      <c r="AB290">
        <v>2025</v>
      </c>
    </row>
    <row r="291" spans="1:28" x14ac:dyDescent="0.25">
      <c r="A291">
        <f t="shared" si="90"/>
        <v>87</v>
      </c>
      <c r="B291" t="s">
        <v>956</v>
      </c>
      <c r="C291" t="s">
        <v>102</v>
      </c>
      <c r="D291" t="s">
        <v>22</v>
      </c>
      <c r="E291" t="s">
        <v>37</v>
      </c>
      <c r="F291" t="s">
        <v>84</v>
      </c>
      <c r="G291">
        <v>25000</v>
      </c>
      <c r="H291">
        <f t="shared" si="83"/>
        <v>23522.5</v>
      </c>
      <c r="I291">
        <f t="shared" si="84"/>
        <v>717.5</v>
      </c>
      <c r="J291">
        <f t="shared" si="85"/>
        <v>1774.9999999999998</v>
      </c>
      <c r="K291">
        <f t="shared" si="82"/>
        <v>275</v>
      </c>
      <c r="L291">
        <f t="shared" si="95"/>
        <v>760</v>
      </c>
      <c r="M291">
        <f t="shared" si="92"/>
        <v>1772.5000000000002</v>
      </c>
      <c r="O291">
        <f t="shared" si="86"/>
        <v>5300</v>
      </c>
      <c r="P291">
        <v>25</v>
      </c>
      <c r="S291">
        <v>70</v>
      </c>
      <c r="T291">
        <v>200</v>
      </c>
      <c r="U291">
        <f t="shared" si="91"/>
        <v>0</v>
      </c>
      <c r="W291">
        <f t="shared" si="87"/>
        <v>295</v>
      </c>
      <c r="X291">
        <f t="shared" si="88"/>
        <v>1477.5</v>
      </c>
      <c r="Y291">
        <f t="shared" si="94"/>
        <v>3547.5</v>
      </c>
      <c r="Z291">
        <f t="shared" si="93"/>
        <v>23227.5</v>
      </c>
      <c r="AA291" t="s">
        <v>222</v>
      </c>
      <c r="AB291">
        <v>2025</v>
      </c>
    </row>
    <row r="292" spans="1:28" x14ac:dyDescent="0.25">
      <c r="A292">
        <f t="shared" si="90"/>
        <v>88</v>
      </c>
      <c r="B292" t="s">
        <v>900</v>
      </c>
      <c r="C292" t="s">
        <v>102</v>
      </c>
      <c r="D292" t="s">
        <v>22</v>
      </c>
      <c r="E292" t="s">
        <v>37</v>
      </c>
      <c r="F292" t="s">
        <v>84</v>
      </c>
      <c r="G292">
        <v>25000</v>
      </c>
      <c r="H292">
        <f t="shared" si="83"/>
        <v>23522.5</v>
      </c>
      <c r="I292">
        <f t="shared" si="84"/>
        <v>717.5</v>
      </c>
      <c r="J292">
        <f t="shared" si="85"/>
        <v>1774.9999999999998</v>
      </c>
      <c r="K292">
        <f t="shared" si="82"/>
        <v>275</v>
      </c>
      <c r="L292">
        <f t="shared" si="95"/>
        <v>760</v>
      </c>
      <c r="M292">
        <f t="shared" si="92"/>
        <v>1772.5000000000002</v>
      </c>
      <c r="O292">
        <f t="shared" si="86"/>
        <v>5300</v>
      </c>
      <c r="P292">
        <v>25</v>
      </c>
      <c r="Q292">
        <v>8510.5</v>
      </c>
      <c r="T292">
        <v>200</v>
      </c>
      <c r="U292">
        <f t="shared" si="91"/>
        <v>0</v>
      </c>
      <c r="W292">
        <f t="shared" si="87"/>
        <v>8735.5</v>
      </c>
      <c r="X292">
        <f t="shared" si="88"/>
        <v>1477.5</v>
      </c>
      <c r="Y292">
        <f t="shared" si="94"/>
        <v>3547.5</v>
      </c>
      <c r="Z292">
        <f t="shared" si="93"/>
        <v>14787</v>
      </c>
      <c r="AA292" t="s">
        <v>222</v>
      </c>
      <c r="AB292">
        <v>2025</v>
      </c>
    </row>
    <row r="293" spans="1:28" x14ac:dyDescent="0.25">
      <c r="A293">
        <f t="shared" si="90"/>
        <v>89</v>
      </c>
      <c r="B293" t="s">
        <v>965</v>
      </c>
      <c r="C293" t="s">
        <v>102</v>
      </c>
      <c r="D293" t="s">
        <v>22</v>
      </c>
      <c r="E293" t="s">
        <v>37</v>
      </c>
      <c r="F293" t="s">
        <v>84</v>
      </c>
      <c r="G293">
        <v>25000</v>
      </c>
      <c r="H293">
        <f t="shared" si="83"/>
        <v>23522.5</v>
      </c>
      <c r="I293">
        <f t="shared" si="84"/>
        <v>717.5</v>
      </c>
      <c r="J293">
        <f t="shared" si="85"/>
        <v>1774.9999999999998</v>
      </c>
      <c r="K293">
        <f t="shared" si="82"/>
        <v>275</v>
      </c>
      <c r="L293">
        <f t="shared" si="95"/>
        <v>760</v>
      </c>
      <c r="M293">
        <f t="shared" si="92"/>
        <v>1772.5000000000002</v>
      </c>
      <c r="O293">
        <f t="shared" si="86"/>
        <v>5300</v>
      </c>
      <c r="P293">
        <v>25</v>
      </c>
      <c r="T293">
        <v>200</v>
      </c>
      <c r="U293">
        <f t="shared" si="91"/>
        <v>0</v>
      </c>
      <c r="W293">
        <f t="shared" si="87"/>
        <v>225</v>
      </c>
      <c r="X293">
        <f t="shared" si="88"/>
        <v>1477.5</v>
      </c>
      <c r="Y293">
        <f t="shared" si="94"/>
        <v>3547.5</v>
      </c>
      <c r="Z293">
        <f t="shared" si="93"/>
        <v>23297.5</v>
      </c>
      <c r="AA293" t="s">
        <v>222</v>
      </c>
      <c r="AB293">
        <v>2025</v>
      </c>
    </row>
    <row r="294" spans="1:28" x14ac:dyDescent="0.25">
      <c r="A294">
        <f t="shared" si="90"/>
        <v>90</v>
      </c>
      <c r="B294" t="s">
        <v>901</v>
      </c>
      <c r="C294" t="s">
        <v>102</v>
      </c>
      <c r="D294" t="s">
        <v>801</v>
      </c>
      <c r="E294" t="s">
        <v>33</v>
      </c>
      <c r="F294" t="s">
        <v>84</v>
      </c>
      <c r="G294">
        <v>30000</v>
      </c>
      <c r="H294">
        <f t="shared" si="83"/>
        <v>28227</v>
      </c>
      <c r="I294">
        <f t="shared" si="84"/>
        <v>861</v>
      </c>
      <c r="J294">
        <f t="shared" si="85"/>
        <v>2130</v>
      </c>
      <c r="K294">
        <f t="shared" si="82"/>
        <v>330.00000000000006</v>
      </c>
      <c r="L294">
        <f t="shared" si="95"/>
        <v>912</v>
      </c>
      <c r="M294">
        <f t="shared" si="92"/>
        <v>2127</v>
      </c>
      <c r="O294">
        <f t="shared" si="86"/>
        <v>6360</v>
      </c>
      <c r="P294">
        <v>25</v>
      </c>
      <c r="Q294">
        <v>1000</v>
      </c>
      <c r="T294">
        <v>200</v>
      </c>
      <c r="U294">
        <f t="shared" si="91"/>
        <v>0</v>
      </c>
      <c r="W294">
        <f t="shared" si="87"/>
        <v>1225</v>
      </c>
      <c r="X294">
        <f t="shared" si="88"/>
        <v>1773</v>
      </c>
      <c r="Y294">
        <f t="shared" si="94"/>
        <v>4257</v>
      </c>
      <c r="Z294">
        <f t="shared" si="93"/>
        <v>27002</v>
      </c>
      <c r="AA294" t="s">
        <v>222</v>
      </c>
      <c r="AB294">
        <v>2025</v>
      </c>
    </row>
    <row r="295" spans="1:28" x14ac:dyDescent="0.25">
      <c r="A295">
        <f t="shared" si="90"/>
        <v>91</v>
      </c>
      <c r="B295" t="s">
        <v>902</v>
      </c>
      <c r="C295" t="s">
        <v>102</v>
      </c>
      <c r="D295" t="s">
        <v>22</v>
      </c>
      <c r="E295" t="s">
        <v>37</v>
      </c>
      <c r="F295" t="s">
        <v>84</v>
      </c>
      <c r="G295">
        <v>25000</v>
      </c>
      <c r="H295">
        <f t="shared" si="83"/>
        <v>23522.5</v>
      </c>
      <c r="I295">
        <f t="shared" si="84"/>
        <v>717.5</v>
      </c>
      <c r="J295">
        <f t="shared" si="85"/>
        <v>1774.9999999999998</v>
      </c>
      <c r="K295">
        <f t="shared" si="82"/>
        <v>275</v>
      </c>
      <c r="L295">
        <f t="shared" si="95"/>
        <v>760</v>
      </c>
      <c r="M295">
        <f t="shared" si="92"/>
        <v>1772.5000000000002</v>
      </c>
      <c r="O295">
        <f t="shared" si="86"/>
        <v>5300</v>
      </c>
      <c r="P295">
        <v>25</v>
      </c>
      <c r="T295">
        <v>200</v>
      </c>
      <c r="U295">
        <f t="shared" si="91"/>
        <v>0</v>
      </c>
      <c r="W295">
        <f t="shared" si="87"/>
        <v>225</v>
      </c>
      <c r="X295">
        <f t="shared" si="88"/>
        <v>1477.5</v>
      </c>
      <c r="Y295">
        <f t="shared" si="94"/>
        <v>3547.5</v>
      </c>
      <c r="Z295">
        <f t="shared" si="93"/>
        <v>23297.5</v>
      </c>
      <c r="AA295" t="s">
        <v>222</v>
      </c>
      <c r="AB295">
        <v>2025</v>
      </c>
    </row>
    <row r="296" spans="1:28" x14ac:dyDescent="0.25">
      <c r="A296">
        <f t="shared" si="90"/>
        <v>92</v>
      </c>
      <c r="B296" t="s">
        <v>903</v>
      </c>
      <c r="C296" t="s">
        <v>102</v>
      </c>
      <c r="D296" t="s">
        <v>22</v>
      </c>
      <c r="E296" t="s">
        <v>37</v>
      </c>
      <c r="F296" t="s">
        <v>84</v>
      </c>
      <c r="G296">
        <v>25000</v>
      </c>
      <c r="H296">
        <f t="shared" si="83"/>
        <v>23522.5</v>
      </c>
      <c r="I296">
        <f t="shared" si="84"/>
        <v>717.5</v>
      </c>
      <c r="J296">
        <f t="shared" si="85"/>
        <v>1774.9999999999998</v>
      </c>
      <c r="K296">
        <f t="shared" si="82"/>
        <v>275</v>
      </c>
      <c r="L296">
        <f t="shared" si="95"/>
        <v>760</v>
      </c>
      <c r="M296">
        <f t="shared" si="92"/>
        <v>1772.5000000000002</v>
      </c>
      <c r="O296">
        <f t="shared" si="86"/>
        <v>5300</v>
      </c>
      <c r="P296">
        <v>25</v>
      </c>
      <c r="T296">
        <v>200</v>
      </c>
      <c r="U296">
        <f t="shared" si="91"/>
        <v>0</v>
      </c>
      <c r="W296">
        <f t="shared" si="87"/>
        <v>225</v>
      </c>
      <c r="X296">
        <f t="shared" si="88"/>
        <v>1477.5</v>
      </c>
      <c r="Y296">
        <f t="shared" si="94"/>
        <v>3547.5</v>
      </c>
      <c r="Z296">
        <f t="shared" si="93"/>
        <v>23297.5</v>
      </c>
      <c r="AA296" t="s">
        <v>222</v>
      </c>
      <c r="AB296">
        <v>2025</v>
      </c>
    </row>
    <row r="297" spans="1:28" x14ac:dyDescent="0.25">
      <c r="A297">
        <f t="shared" si="90"/>
        <v>93</v>
      </c>
      <c r="B297" t="s">
        <v>957</v>
      </c>
      <c r="C297" t="s">
        <v>102</v>
      </c>
      <c r="D297" t="s">
        <v>22</v>
      </c>
      <c r="E297" t="s">
        <v>37</v>
      </c>
      <c r="F297" t="s">
        <v>84</v>
      </c>
      <c r="G297">
        <v>25000</v>
      </c>
      <c r="H297">
        <f t="shared" si="83"/>
        <v>23522.5</v>
      </c>
      <c r="I297">
        <f t="shared" si="84"/>
        <v>717.5</v>
      </c>
      <c r="J297">
        <f t="shared" si="85"/>
        <v>1774.9999999999998</v>
      </c>
      <c r="K297">
        <f t="shared" si="82"/>
        <v>275</v>
      </c>
      <c r="L297">
        <f t="shared" si="95"/>
        <v>760</v>
      </c>
      <c r="M297">
        <f t="shared" si="92"/>
        <v>1772.5000000000002</v>
      </c>
      <c r="O297">
        <f t="shared" si="86"/>
        <v>5300</v>
      </c>
      <c r="P297">
        <v>25</v>
      </c>
      <c r="T297">
        <v>200</v>
      </c>
      <c r="U297">
        <f t="shared" si="91"/>
        <v>0</v>
      </c>
      <c r="W297">
        <f t="shared" si="87"/>
        <v>225</v>
      </c>
      <c r="X297">
        <f t="shared" si="88"/>
        <v>1477.5</v>
      </c>
      <c r="Y297">
        <f t="shared" si="94"/>
        <v>3547.5</v>
      </c>
      <c r="Z297">
        <f t="shared" si="93"/>
        <v>23297.5</v>
      </c>
      <c r="AA297" t="s">
        <v>222</v>
      </c>
      <c r="AB297">
        <v>2025</v>
      </c>
    </row>
    <row r="298" spans="1:28" x14ac:dyDescent="0.25">
      <c r="A298">
        <f t="shared" si="90"/>
        <v>94</v>
      </c>
      <c r="B298" t="s">
        <v>935</v>
      </c>
      <c r="C298" t="s">
        <v>102</v>
      </c>
      <c r="D298" t="s">
        <v>936</v>
      </c>
      <c r="E298" t="s">
        <v>33</v>
      </c>
      <c r="F298" t="s">
        <v>937</v>
      </c>
      <c r="G298">
        <v>26000</v>
      </c>
      <c r="H298">
        <f t="shared" si="83"/>
        <v>24463.4</v>
      </c>
      <c r="I298">
        <f t="shared" si="84"/>
        <v>746.2</v>
      </c>
      <c r="J298">
        <f t="shared" si="85"/>
        <v>1845.9999999999998</v>
      </c>
      <c r="K298">
        <f t="shared" si="82"/>
        <v>286.00000000000006</v>
      </c>
      <c r="L298">
        <f t="shared" si="95"/>
        <v>790.4</v>
      </c>
      <c r="M298">
        <f t="shared" si="92"/>
        <v>1843.4</v>
      </c>
      <c r="O298">
        <f t="shared" si="86"/>
        <v>5512</v>
      </c>
      <c r="P298">
        <v>25</v>
      </c>
      <c r="T298">
        <v>200</v>
      </c>
      <c r="U298">
        <f t="shared" si="91"/>
        <v>0</v>
      </c>
      <c r="W298">
        <f t="shared" si="87"/>
        <v>225</v>
      </c>
      <c r="X298">
        <f t="shared" si="88"/>
        <v>1536.6</v>
      </c>
      <c r="Y298">
        <f t="shared" si="94"/>
        <v>3689.3999999999996</v>
      </c>
      <c r="Z298">
        <f t="shared" si="93"/>
        <v>24238.400000000001</v>
      </c>
      <c r="AA298" t="s">
        <v>222</v>
      </c>
      <c r="AB298">
        <v>2025</v>
      </c>
    </row>
    <row r="299" spans="1:28" x14ac:dyDescent="0.25">
      <c r="A299">
        <f t="shared" si="90"/>
        <v>95</v>
      </c>
      <c r="B299" t="s">
        <v>950</v>
      </c>
      <c r="C299" t="s">
        <v>102</v>
      </c>
      <c r="D299" t="s">
        <v>22</v>
      </c>
      <c r="E299" t="s">
        <v>32</v>
      </c>
      <c r="F299" t="s">
        <v>84</v>
      </c>
      <c r="G299">
        <v>30000</v>
      </c>
      <c r="H299">
        <f t="shared" si="83"/>
        <v>28227</v>
      </c>
      <c r="I299">
        <f t="shared" si="84"/>
        <v>861</v>
      </c>
      <c r="J299">
        <f t="shared" si="85"/>
        <v>2130</v>
      </c>
      <c r="K299">
        <f t="shared" si="82"/>
        <v>330.00000000000006</v>
      </c>
      <c r="L299">
        <f t="shared" si="95"/>
        <v>912</v>
      </c>
      <c r="M299">
        <f t="shared" si="92"/>
        <v>2127</v>
      </c>
      <c r="O299">
        <f t="shared" si="86"/>
        <v>6360</v>
      </c>
      <c r="P299">
        <v>25</v>
      </c>
      <c r="T299">
        <v>200</v>
      </c>
      <c r="U299">
        <f t="shared" si="91"/>
        <v>0</v>
      </c>
      <c r="W299">
        <f t="shared" si="87"/>
        <v>225</v>
      </c>
      <c r="X299">
        <f t="shared" si="88"/>
        <v>1773</v>
      </c>
      <c r="Y299">
        <f t="shared" si="94"/>
        <v>4257</v>
      </c>
      <c r="Z299">
        <f t="shared" si="93"/>
        <v>28002</v>
      </c>
      <c r="AA299" t="s">
        <v>222</v>
      </c>
      <c r="AB299">
        <v>2025</v>
      </c>
    </row>
    <row r="300" spans="1:28" x14ac:dyDescent="0.25">
      <c r="A300">
        <f t="shared" si="90"/>
        <v>96</v>
      </c>
      <c r="B300" t="s">
        <v>951</v>
      </c>
      <c r="C300" t="s">
        <v>102</v>
      </c>
      <c r="D300" t="s">
        <v>801</v>
      </c>
      <c r="E300" t="s">
        <v>966</v>
      </c>
      <c r="F300" t="s">
        <v>84</v>
      </c>
      <c r="G300">
        <v>110000</v>
      </c>
      <c r="H300">
        <f t="shared" si="83"/>
        <v>103726.52</v>
      </c>
      <c r="I300">
        <f t="shared" si="84"/>
        <v>3157</v>
      </c>
      <c r="J300">
        <f t="shared" si="85"/>
        <v>7809.9999999999991</v>
      </c>
      <c r="K300">
        <f t="shared" si="82"/>
        <v>953.69</v>
      </c>
      <c r="L300">
        <f>IF(G300&lt;=187020,G300*3.04%,4943.8)-227.52</f>
        <v>3116.48</v>
      </c>
      <c r="M300">
        <f t="shared" si="92"/>
        <v>7799.0000000000009</v>
      </c>
      <c r="O300">
        <f t="shared" si="86"/>
        <v>22836.170000000002</v>
      </c>
      <c r="P300">
        <v>25</v>
      </c>
      <c r="S300">
        <v>854.94</v>
      </c>
      <c r="T300">
        <v>200</v>
      </c>
      <c r="U300">
        <f t="shared" si="91"/>
        <v>14514.567291666666</v>
      </c>
      <c r="W300">
        <f t="shared" si="87"/>
        <v>15594.507291666667</v>
      </c>
      <c r="X300">
        <f t="shared" si="88"/>
        <v>6273.48</v>
      </c>
      <c r="Y300">
        <f t="shared" si="94"/>
        <v>15609</v>
      </c>
      <c r="Z300">
        <f t="shared" si="93"/>
        <v>88132.012708333335</v>
      </c>
      <c r="AA300" t="s">
        <v>222</v>
      </c>
      <c r="AB300">
        <v>2025</v>
      </c>
    </row>
    <row r="301" spans="1:28" x14ac:dyDescent="0.25">
      <c r="A301">
        <f t="shared" si="90"/>
        <v>97</v>
      </c>
      <c r="B301" t="s">
        <v>945</v>
      </c>
      <c r="C301" t="s">
        <v>102</v>
      </c>
      <c r="D301" t="s">
        <v>22</v>
      </c>
      <c r="E301" t="s">
        <v>37</v>
      </c>
      <c r="F301" t="s">
        <v>84</v>
      </c>
      <c r="G301">
        <v>25000</v>
      </c>
      <c r="H301">
        <f t="shared" si="83"/>
        <v>23522.5</v>
      </c>
      <c r="I301">
        <f t="shared" si="84"/>
        <v>717.5</v>
      </c>
      <c r="J301">
        <f t="shared" si="85"/>
        <v>1774.9999999999998</v>
      </c>
      <c r="K301">
        <f t="shared" si="82"/>
        <v>275</v>
      </c>
      <c r="L301">
        <f>IF(G301&lt;=187020,G301*3.04%,4943.8)</f>
        <v>760</v>
      </c>
      <c r="M301">
        <f>IF(G301&lt;=187020,G301*7.09%,11530.11)-3.97</f>
        <v>1768.5300000000002</v>
      </c>
      <c r="O301">
        <f t="shared" si="86"/>
        <v>5296.0300000000007</v>
      </c>
      <c r="P301">
        <v>25</v>
      </c>
      <c r="S301">
        <v>45</v>
      </c>
      <c r="T301">
        <v>200</v>
      </c>
      <c r="U301">
        <f t="shared" si="91"/>
        <v>0</v>
      </c>
      <c r="W301">
        <f t="shared" si="87"/>
        <v>270</v>
      </c>
      <c r="X301">
        <f t="shared" si="88"/>
        <v>1477.5</v>
      </c>
      <c r="Y301">
        <f t="shared" si="94"/>
        <v>3543.5299999999997</v>
      </c>
      <c r="Z301">
        <f t="shared" si="93"/>
        <v>23252.5</v>
      </c>
      <c r="AA301" t="s">
        <v>222</v>
      </c>
      <c r="AB301">
        <v>2025</v>
      </c>
    </row>
    <row r="302" spans="1:28" x14ac:dyDescent="0.25">
      <c r="A302">
        <v>1</v>
      </c>
      <c r="B302" t="s">
        <v>946</v>
      </c>
      <c r="C302" t="s">
        <v>102</v>
      </c>
      <c r="D302" t="s">
        <v>7</v>
      </c>
      <c r="E302" t="s">
        <v>27</v>
      </c>
      <c r="F302" t="s">
        <v>98</v>
      </c>
      <c r="G302">
        <v>360000</v>
      </c>
      <c r="H302">
        <f>+G302-(I302+L302+N302)</f>
        <v>343078.86</v>
      </c>
      <c r="I302">
        <f>IF(G302&lt;=374040,G302*2.87%,9334.68)</f>
        <v>10332</v>
      </c>
      <c r="J302">
        <f>IF(G302&lt;=374040,G302*7.1%,23092.75)</f>
        <v>25559.999999999996</v>
      </c>
      <c r="K302">
        <f>IF(G302&lt;=74808,G302*1.1%,953.69)</f>
        <v>953.69</v>
      </c>
      <c r="L302">
        <v>6589.14</v>
      </c>
      <c r="M302">
        <v>15367.43</v>
      </c>
      <c r="O302">
        <f>+I302+J302+K302+L302+M302+N302</f>
        <v>58802.26</v>
      </c>
      <c r="P302">
        <v>25</v>
      </c>
      <c r="U302">
        <v>74352.58</v>
      </c>
      <c r="W302">
        <f>P302+Q302+R302+S302+T302+U302</f>
        <v>74377.58</v>
      </c>
      <c r="X302">
        <f t="shared" ref="X302:X365" si="96">+I302+L302+N302</f>
        <v>16921.14</v>
      </c>
      <c r="Y302">
        <f t="shared" ref="Y302:Y316" si="97">+J302+M302</f>
        <v>40927.429999999993</v>
      </c>
      <c r="Z302">
        <f t="shared" ref="Z302:Z365" si="98">+G302-(W302+X302)</f>
        <v>268701.28000000003</v>
      </c>
      <c r="AA302" t="s">
        <v>934</v>
      </c>
      <c r="AB302">
        <v>2025</v>
      </c>
    </row>
    <row r="303" spans="1:28" x14ac:dyDescent="0.25">
      <c r="A303">
        <v>2</v>
      </c>
      <c r="B303" t="s">
        <v>110</v>
      </c>
      <c r="C303" t="s">
        <v>103</v>
      </c>
      <c r="D303" t="s">
        <v>10</v>
      </c>
      <c r="E303" t="s">
        <v>53</v>
      </c>
      <c r="F303" t="s">
        <v>98</v>
      </c>
      <c r="G303">
        <v>300000</v>
      </c>
      <c r="H303">
        <f>+G303-(I303+L303+N303)</f>
        <v>284800.86</v>
      </c>
      <c r="I303">
        <f t="shared" ref="I303:I366" si="99">IF(G303&lt;=374040,G303*2.87%,9334.68)</f>
        <v>8610</v>
      </c>
      <c r="J303">
        <f t="shared" ref="J303:J366" si="100">IF(G303&lt;=374040,G303*7.1%,23092.75)</f>
        <v>21299.999999999996</v>
      </c>
      <c r="K303">
        <f t="shared" ref="K303" si="101">IF(G303&lt;=74808,G303*1.1%,953.69)</f>
        <v>953.69</v>
      </c>
      <c r="L303">
        <v>6589.14</v>
      </c>
      <c r="M303">
        <v>15367.43</v>
      </c>
      <c r="O303">
        <f t="shared" ref="O303:O366" si="102">+I303+J303+K303+L303+M303+N303</f>
        <v>52820.259999999995</v>
      </c>
      <c r="P303">
        <v>25</v>
      </c>
      <c r="S303">
        <v>1328.8</v>
      </c>
      <c r="U303">
        <v>59783.08</v>
      </c>
      <c r="W303">
        <f t="shared" ref="W303:W366" si="103">P303+Q303+R303+S303+T303+U303</f>
        <v>61136.880000000005</v>
      </c>
      <c r="X303">
        <f t="shared" si="96"/>
        <v>15199.14</v>
      </c>
      <c r="Y303">
        <f t="shared" si="97"/>
        <v>36667.429999999993</v>
      </c>
      <c r="Z303">
        <f t="shared" si="98"/>
        <v>223663.97999999998</v>
      </c>
      <c r="AA303" t="s">
        <v>934</v>
      </c>
      <c r="AB303">
        <v>2025</v>
      </c>
    </row>
    <row r="304" spans="1:28" x14ac:dyDescent="0.25">
      <c r="A304">
        <v>3</v>
      </c>
      <c r="B304" t="s">
        <v>952</v>
      </c>
      <c r="C304" t="s">
        <v>103</v>
      </c>
      <c r="D304" t="s">
        <v>7</v>
      </c>
      <c r="E304" t="s">
        <v>80</v>
      </c>
      <c r="F304" t="s">
        <v>99</v>
      </c>
      <c r="G304">
        <v>200000</v>
      </c>
      <c r="H304">
        <f>+G304-(I304+L304+N304)</f>
        <v>188180</v>
      </c>
      <c r="I304">
        <f t="shared" si="99"/>
        <v>5740</v>
      </c>
      <c r="J304">
        <f t="shared" si="100"/>
        <v>14199.999999999998</v>
      </c>
      <c r="K304">
        <f>IF(G304&lt;=74808,G304*1.1%,953.69)</f>
        <v>953.69</v>
      </c>
      <c r="L304">
        <v>6080</v>
      </c>
      <c r="M304">
        <v>14180</v>
      </c>
      <c r="O304">
        <f t="shared" si="102"/>
        <v>41153.69</v>
      </c>
      <c r="P304">
        <v>25</v>
      </c>
      <c r="U304">
        <v>35627.870000000003</v>
      </c>
      <c r="W304">
        <f t="shared" si="103"/>
        <v>35652.870000000003</v>
      </c>
      <c r="X304">
        <f t="shared" si="96"/>
        <v>11820</v>
      </c>
      <c r="Y304">
        <f t="shared" si="97"/>
        <v>28380</v>
      </c>
      <c r="Z304">
        <f t="shared" si="98"/>
        <v>152527.13</v>
      </c>
      <c r="AA304" t="s">
        <v>934</v>
      </c>
      <c r="AB304">
        <v>2025</v>
      </c>
    </row>
    <row r="305" spans="1:28" x14ac:dyDescent="0.25">
      <c r="A305">
        <v>4</v>
      </c>
      <c r="B305" t="s">
        <v>115</v>
      </c>
      <c r="C305" t="s">
        <v>103</v>
      </c>
      <c r="D305" t="s">
        <v>21</v>
      </c>
      <c r="E305" t="s">
        <v>81</v>
      </c>
      <c r="F305" t="s">
        <v>84</v>
      </c>
      <c r="G305">
        <v>200000</v>
      </c>
      <c r="H305" t="e">
        <f>+G305-(I305+L305+N305)</f>
        <v>#VALUE!</v>
      </c>
      <c r="I305">
        <f t="shared" si="99"/>
        <v>5740</v>
      </c>
      <c r="J305">
        <f t="shared" si="100"/>
        <v>14199.999999999998</v>
      </c>
      <c r="K305">
        <f t="shared" ref="K305:K368" si="104">IF(G305&lt;=74808,G305*1.1%,953.69)</f>
        <v>953.69</v>
      </c>
      <c r="L305">
        <v>6080</v>
      </c>
      <c r="M305">
        <v>14180</v>
      </c>
      <c r="N305" t="e">
        <f>+N1*3</f>
        <v>#VALUE!</v>
      </c>
      <c r="O305" t="e">
        <f>+I305+J305+K305+L305+M305+N305</f>
        <v>#VALUE!</v>
      </c>
      <c r="P305">
        <v>25</v>
      </c>
      <c r="Q305">
        <v>54422.400000000001</v>
      </c>
      <c r="S305">
        <v>1328.8</v>
      </c>
      <c r="U305">
        <v>34188.03</v>
      </c>
      <c r="W305">
        <f t="shared" si="103"/>
        <v>89964.23000000001</v>
      </c>
      <c r="X305" t="e">
        <f t="shared" si="96"/>
        <v>#VALUE!</v>
      </c>
      <c r="Y305">
        <f t="shared" si="97"/>
        <v>28380</v>
      </c>
      <c r="Z305" t="e">
        <f t="shared" si="98"/>
        <v>#VALUE!</v>
      </c>
      <c r="AA305" t="s">
        <v>934</v>
      </c>
      <c r="AB305">
        <v>2025</v>
      </c>
    </row>
    <row r="306" spans="1:28" x14ac:dyDescent="0.25">
      <c r="A306">
        <v>5</v>
      </c>
      <c r="B306" t="s">
        <v>116</v>
      </c>
      <c r="C306" t="s">
        <v>102</v>
      </c>
      <c r="D306" t="s">
        <v>4</v>
      </c>
      <c r="E306" t="s">
        <v>917</v>
      </c>
      <c r="F306" t="s">
        <v>84</v>
      </c>
      <c r="G306">
        <v>185000</v>
      </c>
      <c r="H306">
        <f t="shared" ref="H306" si="105">+G306-(I306+L306+N306)</f>
        <v>174066.5</v>
      </c>
      <c r="I306">
        <f t="shared" si="99"/>
        <v>5309.5</v>
      </c>
      <c r="J306">
        <f t="shared" si="100"/>
        <v>13134.999999999998</v>
      </c>
      <c r="K306">
        <f t="shared" si="104"/>
        <v>953.69</v>
      </c>
      <c r="L306">
        <f t="shared" ref="L306:L369" si="106">IF(G306&lt;=187020,G306*3.04%,4943.8)</f>
        <v>5624</v>
      </c>
      <c r="M306">
        <f t="shared" ref="M306:M369" si="107">IF(G306&lt;=187020,G306*7.09%,11530.11)</f>
        <v>13116.5</v>
      </c>
      <c r="O306">
        <f t="shared" si="102"/>
        <v>38138.69</v>
      </c>
      <c r="P306">
        <v>25</v>
      </c>
      <c r="Q306">
        <v>3000</v>
      </c>
      <c r="S306">
        <v>1328.8</v>
      </c>
      <c r="T306">
        <v>200</v>
      </c>
      <c r="U306">
        <v>32099.49</v>
      </c>
      <c r="W306">
        <f t="shared" si="103"/>
        <v>36653.29</v>
      </c>
      <c r="X306">
        <f t="shared" si="96"/>
        <v>10933.5</v>
      </c>
      <c r="Y306">
        <f t="shared" si="97"/>
        <v>26251.5</v>
      </c>
      <c r="Z306">
        <f t="shared" si="98"/>
        <v>137413.21</v>
      </c>
      <c r="AA306" t="s">
        <v>934</v>
      </c>
      <c r="AB306">
        <v>2025</v>
      </c>
    </row>
    <row r="307" spans="1:28" x14ac:dyDescent="0.25">
      <c r="A307">
        <v>6</v>
      </c>
      <c r="B307" t="s">
        <v>117</v>
      </c>
      <c r="C307" t="s">
        <v>102</v>
      </c>
      <c r="D307" t="s">
        <v>4</v>
      </c>
      <c r="E307" t="s">
        <v>918</v>
      </c>
      <c r="F307" t="s">
        <v>84</v>
      </c>
      <c r="G307">
        <v>185000</v>
      </c>
      <c r="H307">
        <f>+G307-(I307+L307+N307)</f>
        <v>174066.5</v>
      </c>
      <c r="I307">
        <f t="shared" si="99"/>
        <v>5309.5</v>
      </c>
      <c r="J307">
        <f t="shared" si="100"/>
        <v>13134.999999999998</v>
      </c>
      <c r="K307">
        <f t="shared" si="104"/>
        <v>953.69</v>
      </c>
      <c r="L307">
        <f t="shared" si="106"/>
        <v>5624</v>
      </c>
      <c r="M307">
        <f>IF(G307&lt;=187020,G307*7.09%,11530.11)</f>
        <v>13116.5</v>
      </c>
      <c r="O307">
        <f t="shared" si="102"/>
        <v>38138.69</v>
      </c>
      <c r="P307">
        <v>25</v>
      </c>
      <c r="S307">
        <v>1993.2</v>
      </c>
      <c r="T307">
        <v>200</v>
      </c>
      <c r="U307">
        <v>32099.49</v>
      </c>
      <c r="W307">
        <f t="shared" si="103"/>
        <v>34317.69</v>
      </c>
      <c r="X307">
        <f t="shared" si="96"/>
        <v>10933.5</v>
      </c>
      <c r="Y307">
        <f t="shared" si="97"/>
        <v>26251.5</v>
      </c>
      <c r="Z307">
        <f t="shared" si="98"/>
        <v>139748.81</v>
      </c>
      <c r="AA307" t="s">
        <v>934</v>
      </c>
      <c r="AB307">
        <v>2025</v>
      </c>
    </row>
    <row r="308" spans="1:28" x14ac:dyDescent="0.25">
      <c r="A308">
        <v>7</v>
      </c>
      <c r="B308" t="s">
        <v>119</v>
      </c>
      <c r="C308" t="s">
        <v>103</v>
      </c>
      <c r="D308" t="s">
        <v>10</v>
      </c>
      <c r="E308" t="s">
        <v>919</v>
      </c>
      <c r="F308" t="s">
        <v>84</v>
      </c>
      <c r="G308">
        <v>185000</v>
      </c>
      <c r="H308">
        <f t="shared" ref="H308:H371" si="108">+G308-(I308+L308+N308)</f>
        <v>174066.5</v>
      </c>
      <c r="I308">
        <f t="shared" si="99"/>
        <v>5309.5</v>
      </c>
      <c r="J308">
        <f t="shared" si="100"/>
        <v>13134.999999999998</v>
      </c>
      <c r="K308">
        <f t="shared" si="104"/>
        <v>953.69</v>
      </c>
      <c r="L308">
        <f t="shared" si="106"/>
        <v>5624</v>
      </c>
      <c r="M308">
        <f t="shared" si="107"/>
        <v>13116.5</v>
      </c>
      <c r="O308">
        <f t="shared" si="102"/>
        <v>38138.69</v>
      </c>
      <c r="P308">
        <v>25</v>
      </c>
      <c r="Q308">
        <v>21364.49</v>
      </c>
      <c r="S308">
        <v>1328.8</v>
      </c>
      <c r="T308">
        <v>200</v>
      </c>
      <c r="U308">
        <v>32099.49</v>
      </c>
      <c r="W308">
        <f>P308+Q308+R308+S308+T308+U308</f>
        <v>55017.78</v>
      </c>
      <c r="X308">
        <f t="shared" si="96"/>
        <v>10933.5</v>
      </c>
      <c r="Y308">
        <f t="shared" si="97"/>
        <v>26251.5</v>
      </c>
      <c r="Z308">
        <f t="shared" si="98"/>
        <v>119048.72</v>
      </c>
      <c r="AA308" t="s">
        <v>934</v>
      </c>
      <c r="AB308">
        <v>2025</v>
      </c>
    </row>
    <row r="309" spans="1:28" x14ac:dyDescent="0.25">
      <c r="A309">
        <v>8</v>
      </c>
      <c r="B309" t="s">
        <v>947</v>
      </c>
      <c r="C309" t="s">
        <v>102</v>
      </c>
      <c r="D309" t="s">
        <v>27</v>
      </c>
      <c r="E309" t="s">
        <v>62</v>
      </c>
      <c r="F309" t="s">
        <v>99</v>
      </c>
      <c r="G309">
        <v>125000</v>
      </c>
      <c r="H309">
        <f t="shared" si="108"/>
        <v>117612.5</v>
      </c>
      <c r="I309">
        <f t="shared" si="99"/>
        <v>3587.5</v>
      </c>
      <c r="J309">
        <f t="shared" si="100"/>
        <v>8875</v>
      </c>
      <c r="K309">
        <f t="shared" si="104"/>
        <v>953.69</v>
      </c>
      <c r="L309">
        <f t="shared" si="106"/>
        <v>3800</v>
      </c>
      <c r="M309">
        <f>IF(G309&lt;=187020,G309*7.09%,11530.11)</f>
        <v>8862.5</v>
      </c>
      <c r="O309">
        <f t="shared" si="102"/>
        <v>26078.690000000002</v>
      </c>
      <c r="P309">
        <v>25</v>
      </c>
      <c r="S309">
        <v>841.88</v>
      </c>
      <c r="T309">
        <v>200</v>
      </c>
      <c r="U309">
        <v>17985.990000000002</v>
      </c>
      <c r="W309">
        <f>P309+Q309+R309+S309+T309+U309</f>
        <v>19052.870000000003</v>
      </c>
      <c r="X309">
        <f t="shared" si="96"/>
        <v>7387.5</v>
      </c>
      <c r="Y309">
        <f t="shared" si="97"/>
        <v>17737.5</v>
      </c>
      <c r="Z309">
        <f>+G309-(W309+X309)</f>
        <v>98559.63</v>
      </c>
      <c r="AA309" t="s">
        <v>934</v>
      </c>
      <c r="AB309">
        <v>2025</v>
      </c>
    </row>
    <row r="310" spans="1:28" x14ac:dyDescent="0.25">
      <c r="A310">
        <v>9</v>
      </c>
      <c r="B310" t="s">
        <v>137</v>
      </c>
      <c r="C310" t="s">
        <v>102</v>
      </c>
      <c r="D310" t="s">
        <v>22</v>
      </c>
      <c r="E310" t="s">
        <v>921</v>
      </c>
      <c r="F310" t="s">
        <v>85</v>
      </c>
      <c r="G310">
        <v>140000</v>
      </c>
      <c r="H310" t="e">
        <f t="shared" si="108"/>
        <v>#VALUE!</v>
      </c>
      <c r="I310">
        <f t="shared" si="99"/>
        <v>4018</v>
      </c>
      <c r="J310">
        <f t="shared" si="100"/>
        <v>9940</v>
      </c>
      <c r="K310">
        <f t="shared" si="104"/>
        <v>953.69</v>
      </c>
      <c r="L310">
        <f t="shared" si="106"/>
        <v>4256</v>
      </c>
      <c r="M310">
        <f t="shared" si="107"/>
        <v>9926</v>
      </c>
      <c r="N310" t="str">
        <f>+N1</f>
        <v>Registro
Dependientes 1350.12
Adicionales (4*)</v>
      </c>
      <c r="O310" t="e">
        <f>+I310+J310+K310+L310+M310+N310</f>
        <v>#VALUE!</v>
      </c>
      <c r="P310">
        <v>25</v>
      </c>
      <c r="Q310">
        <v>1000</v>
      </c>
      <c r="S310">
        <v>1493.4</v>
      </c>
      <c r="T310">
        <v>200</v>
      </c>
      <c r="U310">
        <v>21034.42</v>
      </c>
      <c r="W310">
        <f t="shared" si="103"/>
        <v>23752.82</v>
      </c>
      <c r="X310" t="e">
        <f>+I310+L310+N310</f>
        <v>#VALUE!</v>
      </c>
      <c r="Y310">
        <f t="shared" si="97"/>
        <v>19866</v>
      </c>
      <c r="Z310" t="e">
        <f t="shared" si="98"/>
        <v>#VALUE!</v>
      </c>
      <c r="AA310" t="s">
        <v>934</v>
      </c>
      <c r="AB310">
        <v>2025</v>
      </c>
    </row>
    <row r="311" spans="1:28" x14ac:dyDescent="0.25">
      <c r="A311">
        <v>10</v>
      </c>
      <c r="B311" t="s">
        <v>123</v>
      </c>
      <c r="C311" t="s">
        <v>102</v>
      </c>
      <c r="D311" t="s">
        <v>10</v>
      </c>
      <c r="E311" t="s">
        <v>922</v>
      </c>
      <c r="F311" t="s">
        <v>84</v>
      </c>
      <c r="G311">
        <v>145000</v>
      </c>
      <c r="H311">
        <f t="shared" si="108"/>
        <v>136430.5</v>
      </c>
      <c r="I311">
        <f t="shared" si="99"/>
        <v>4161.5</v>
      </c>
      <c r="J311">
        <f t="shared" si="100"/>
        <v>10294.999999999998</v>
      </c>
      <c r="K311">
        <f t="shared" si="104"/>
        <v>953.69</v>
      </c>
      <c r="L311">
        <f t="shared" si="106"/>
        <v>4408</v>
      </c>
      <c r="M311">
        <f t="shared" si="107"/>
        <v>10280.5</v>
      </c>
      <c r="O311">
        <f t="shared" si="102"/>
        <v>30098.69</v>
      </c>
      <c r="P311">
        <v>25</v>
      </c>
      <c r="Q311">
        <v>30491.65</v>
      </c>
      <c r="S311">
        <v>405.98</v>
      </c>
      <c r="T311">
        <v>200</v>
      </c>
      <c r="U311">
        <v>22690.49</v>
      </c>
      <c r="W311">
        <f t="shared" si="103"/>
        <v>53813.120000000003</v>
      </c>
      <c r="X311">
        <f t="shared" si="96"/>
        <v>8569.5</v>
      </c>
      <c r="Y311">
        <f t="shared" si="97"/>
        <v>20575.5</v>
      </c>
      <c r="Z311">
        <f t="shared" si="98"/>
        <v>82617.38</v>
      </c>
      <c r="AA311" t="s">
        <v>934</v>
      </c>
      <c r="AB311">
        <v>2025</v>
      </c>
    </row>
    <row r="312" spans="1:28" x14ac:dyDescent="0.25">
      <c r="A312">
        <v>11</v>
      </c>
      <c r="B312" t="s">
        <v>125</v>
      </c>
      <c r="C312" t="s">
        <v>102</v>
      </c>
      <c r="D312" t="s">
        <v>94</v>
      </c>
      <c r="E312" t="s">
        <v>923</v>
      </c>
      <c r="F312" t="s">
        <v>85</v>
      </c>
      <c r="G312">
        <v>96000</v>
      </c>
      <c r="H312" t="e">
        <f t="shared" si="108"/>
        <v>#VALUE!</v>
      </c>
      <c r="I312">
        <f t="shared" si="99"/>
        <v>2755.2</v>
      </c>
      <c r="J312">
        <f t="shared" si="100"/>
        <v>6815.9999999999991</v>
      </c>
      <c r="K312">
        <f t="shared" si="104"/>
        <v>953.69</v>
      </c>
      <c r="L312">
        <f t="shared" si="106"/>
        <v>2918.4</v>
      </c>
      <c r="M312">
        <f t="shared" si="107"/>
        <v>6806.4000000000005</v>
      </c>
      <c r="N312" t="e">
        <f>+N1*1</f>
        <v>#VALUE!</v>
      </c>
      <c r="O312" t="e">
        <f t="shared" si="102"/>
        <v>#VALUE!</v>
      </c>
      <c r="P312">
        <v>25</v>
      </c>
      <c r="Q312">
        <v>5000</v>
      </c>
      <c r="S312">
        <v>797.28</v>
      </c>
      <c r="T312">
        <v>200</v>
      </c>
      <c r="U312">
        <v>10684.52</v>
      </c>
      <c r="W312">
        <f t="shared" si="103"/>
        <v>16706.8</v>
      </c>
      <c r="X312" t="e">
        <f t="shared" si="96"/>
        <v>#VALUE!</v>
      </c>
      <c r="Y312">
        <f t="shared" si="97"/>
        <v>13622.4</v>
      </c>
      <c r="Z312" t="e">
        <f t="shared" si="98"/>
        <v>#VALUE!</v>
      </c>
      <c r="AA312" t="s">
        <v>934</v>
      </c>
      <c r="AB312">
        <v>2025</v>
      </c>
    </row>
    <row r="313" spans="1:28" x14ac:dyDescent="0.25">
      <c r="A313">
        <v>12</v>
      </c>
      <c r="B313" t="s">
        <v>126</v>
      </c>
      <c r="C313" t="s">
        <v>103</v>
      </c>
      <c r="D313" t="s">
        <v>94</v>
      </c>
      <c r="E313" t="s">
        <v>924</v>
      </c>
      <c r="F313" t="s">
        <v>84</v>
      </c>
      <c r="G313">
        <v>60000</v>
      </c>
      <c r="H313">
        <f t="shared" si="108"/>
        <v>56454</v>
      </c>
      <c r="I313">
        <f t="shared" si="99"/>
        <v>1722</v>
      </c>
      <c r="J313">
        <f t="shared" si="100"/>
        <v>4260</v>
      </c>
      <c r="K313">
        <f t="shared" si="104"/>
        <v>660.00000000000011</v>
      </c>
      <c r="L313">
        <f t="shared" si="106"/>
        <v>1824</v>
      </c>
      <c r="M313">
        <f t="shared" si="107"/>
        <v>4254</v>
      </c>
      <c r="O313">
        <f t="shared" si="102"/>
        <v>12720</v>
      </c>
      <c r="P313">
        <v>25</v>
      </c>
      <c r="Q313">
        <v>1000</v>
      </c>
      <c r="S313">
        <v>1263.2</v>
      </c>
      <c r="T313">
        <v>200</v>
      </c>
      <c r="U313">
        <v>3486.68</v>
      </c>
      <c r="W313">
        <f t="shared" si="103"/>
        <v>5974.8799999999992</v>
      </c>
      <c r="X313">
        <f t="shared" si="96"/>
        <v>3546</v>
      </c>
      <c r="Y313">
        <f t="shared" si="97"/>
        <v>8514</v>
      </c>
      <c r="Z313">
        <f t="shared" si="98"/>
        <v>50479.12</v>
      </c>
      <c r="AA313" t="s">
        <v>934</v>
      </c>
      <c r="AB313">
        <v>2025</v>
      </c>
    </row>
    <row r="314" spans="1:28" x14ac:dyDescent="0.25">
      <c r="A314">
        <v>13</v>
      </c>
      <c r="B314" t="s">
        <v>128</v>
      </c>
      <c r="C314" t="s">
        <v>102</v>
      </c>
      <c r="D314" t="s">
        <v>12</v>
      </c>
      <c r="E314" t="s">
        <v>925</v>
      </c>
      <c r="F314" t="s">
        <v>84</v>
      </c>
      <c r="G314">
        <v>155000</v>
      </c>
      <c r="H314">
        <f t="shared" si="108"/>
        <v>145839.5</v>
      </c>
      <c r="I314">
        <f t="shared" si="99"/>
        <v>4448.5</v>
      </c>
      <c r="J314">
        <f t="shared" si="100"/>
        <v>11004.999999999998</v>
      </c>
      <c r="K314">
        <f t="shared" si="104"/>
        <v>953.69</v>
      </c>
      <c r="L314">
        <f t="shared" si="106"/>
        <v>4712</v>
      </c>
      <c r="M314">
        <f t="shared" si="107"/>
        <v>10989.5</v>
      </c>
      <c r="O314">
        <f t="shared" si="102"/>
        <v>32108.69</v>
      </c>
      <c r="P314">
        <v>25</v>
      </c>
      <c r="S314">
        <v>1300.98</v>
      </c>
      <c r="T314">
        <v>200</v>
      </c>
      <c r="U314">
        <v>25042.74</v>
      </c>
      <c r="W314">
        <f t="shared" si="103"/>
        <v>26568.720000000001</v>
      </c>
      <c r="X314">
        <f t="shared" si="96"/>
        <v>9160.5</v>
      </c>
      <c r="Y314">
        <f t="shared" si="97"/>
        <v>21994.5</v>
      </c>
      <c r="Z314">
        <f t="shared" si="98"/>
        <v>119270.78</v>
      </c>
      <c r="AA314" t="s">
        <v>934</v>
      </c>
      <c r="AB314">
        <v>2025</v>
      </c>
    </row>
    <row r="315" spans="1:28" x14ac:dyDescent="0.25">
      <c r="A315">
        <v>14</v>
      </c>
      <c r="B315" t="s">
        <v>129</v>
      </c>
      <c r="C315" t="s">
        <v>102</v>
      </c>
      <c r="D315" t="s">
        <v>16</v>
      </c>
      <c r="E315" t="s">
        <v>79</v>
      </c>
      <c r="F315" t="s">
        <v>84</v>
      </c>
      <c r="G315">
        <v>80000</v>
      </c>
      <c r="H315">
        <f t="shared" si="108"/>
        <v>75272</v>
      </c>
      <c r="I315">
        <f t="shared" si="99"/>
        <v>2296</v>
      </c>
      <c r="J315">
        <f t="shared" si="100"/>
        <v>5679.9999999999991</v>
      </c>
      <c r="K315">
        <v>880</v>
      </c>
      <c r="L315">
        <f t="shared" si="106"/>
        <v>2432</v>
      </c>
      <c r="M315">
        <f t="shared" si="107"/>
        <v>5672</v>
      </c>
      <c r="O315">
        <f>+I315+J315+K315+L315+M315+N315</f>
        <v>16960</v>
      </c>
      <c r="P315">
        <v>25</v>
      </c>
      <c r="Q315">
        <v>5400.64</v>
      </c>
      <c r="S315">
        <v>705.85</v>
      </c>
      <c r="T315">
        <v>200</v>
      </c>
      <c r="U315">
        <v>7400.87</v>
      </c>
      <c r="W315">
        <f t="shared" si="103"/>
        <v>13732.36</v>
      </c>
      <c r="X315">
        <f t="shared" si="96"/>
        <v>4728</v>
      </c>
      <c r="Y315">
        <f t="shared" si="97"/>
        <v>11352</v>
      </c>
      <c r="Z315">
        <f t="shared" si="98"/>
        <v>61539.64</v>
      </c>
      <c r="AA315" t="s">
        <v>934</v>
      </c>
      <c r="AB315">
        <v>2025</v>
      </c>
    </row>
    <row r="316" spans="1:28" x14ac:dyDescent="0.25">
      <c r="A316">
        <v>15</v>
      </c>
      <c r="B316" t="s">
        <v>130</v>
      </c>
      <c r="C316" t="s">
        <v>102</v>
      </c>
      <c r="D316" t="s">
        <v>16</v>
      </c>
      <c r="E316" t="s">
        <v>61</v>
      </c>
      <c r="F316" t="s">
        <v>84</v>
      </c>
      <c r="G316">
        <v>80000</v>
      </c>
      <c r="H316" t="e">
        <f t="shared" si="108"/>
        <v>#VALUE!</v>
      </c>
      <c r="I316">
        <f t="shared" si="99"/>
        <v>2296</v>
      </c>
      <c r="J316">
        <f t="shared" si="100"/>
        <v>5679.9999999999991</v>
      </c>
      <c r="K316">
        <v>880</v>
      </c>
      <c r="L316">
        <f t="shared" si="106"/>
        <v>2432</v>
      </c>
      <c r="M316">
        <f t="shared" si="107"/>
        <v>5672</v>
      </c>
      <c r="N316" t="e">
        <f>+N1*3</f>
        <v>#VALUE!</v>
      </c>
      <c r="O316" t="e">
        <f>+I316+J316+K316+L316+M316+N316</f>
        <v>#VALUE!</v>
      </c>
      <c r="P316">
        <v>25</v>
      </c>
      <c r="Q316">
        <v>1200</v>
      </c>
      <c r="S316">
        <v>2378.34</v>
      </c>
      <c r="T316">
        <v>200</v>
      </c>
      <c r="U316">
        <v>6098.41</v>
      </c>
      <c r="W316">
        <f t="shared" si="103"/>
        <v>9901.75</v>
      </c>
      <c r="X316" t="e">
        <f t="shared" si="96"/>
        <v>#VALUE!</v>
      </c>
      <c r="Y316">
        <f t="shared" si="97"/>
        <v>11352</v>
      </c>
      <c r="Z316" t="e">
        <f t="shared" si="98"/>
        <v>#VALUE!</v>
      </c>
      <c r="AA316" t="s">
        <v>934</v>
      </c>
      <c r="AB316">
        <v>2025</v>
      </c>
    </row>
    <row r="317" spans="1:28" x14ac:dyDescent="0.25">
      <c r="A317">
        <v>16</v>
      </c>
      <c r="B317" t="s">
        <v>132</v>
      </c>
      <c r="C317" t="s">
        <v>102</v>
      </c>
      <c r="D317" t="s">
        <v>4</v>
      </c>
      <c r="E317" t="s">
        <v>24</v>
      </c>
      <c r="F317" t="s">
        <v>84</v>
      </c>
      <c r="G317">
        <v>95000</v>
      </c>
      <c r="H317" t="e">
        <f t="shared" si="108"/>
        <v>#VALUE!</v>
      </c>
      <c r="I317">
        <f t="shared" si="99"/>
        <v>2726.5</v>
      </c>
      <c r="J317">
        <f t="shared" si="100"/>
        <v>6744.9999999999991</v>
      </c>
      <c r="K317">
        <f t="shared" si="104"/>
        <v>953.69</v>
      </c>
      <c r="L317">
        <f t="shared" si="106"/>
        <v>2888</v>
      </c>
      <c r="M317">
        <f t="shared" si="107"/>
        <v>6735.5</v>
      </c>
      <c r="N317" t="e">
        <f>+N1*2</f>
        <v>#VALUE!</v>
      </c>
      <c r="O317" t="e">
        <f t="shared" si="102"/>
        <v>#VALUE!</v>
      </c>
      <c r="P317">
        <v>25</v>
      </c>
      <c r="Q317">
        <v>0</v>
      </c>
      <c r="S317">
        <v>2015.89</v>
      </c>
      <c r="T317">
        <v>200</v>
      </c>
      <c r="U317">
        <v>9969.35</v>
      </c>
      <c r="W317">
        <f t="shared" si="103"/>
        <v>12210.240000000002</v>
      </c>
      <c r="X317" t="e">
        <f t="shared" si="96"/>
        <v>#VALUE!</v>
      </c>
      <c r="Y317">
        <f>+J317++K317+M317</f>
        <v>14434.189999999999</v>
      </c>
      <c r="Z317" t="e">
        <f t="shared" si="98"/>
        <v>#VALUE!</v>
      </c>
      <c r="AA317" t="s">
        <v>934</v>
      </c>
      <c r="AB317">
        <v>2025</v>
      </c>
    </row>
    <row r="318" spans="1:28" x14ac:dyDescent="0.25">
      <c r="A318">
        <v>17</v>
      </c>
      <c r="B318" t="s">
        <v>133</v>
      </c>
      <c r="C318" t="s">
        <v>103</v>
      </c>
      <c r="D318" t="s">
        <v>828</v>
      </c>
      <c r="E318" t="s">
        <v>829</v>
      </c>
      <c r="F318" t="s">
        <v>84</v>
      </c>
      <c r="G318">
        <v>95000</v>
      </c>
      <c r="H318">
        <f t="shared" si="108"/>
        <v>89385.5</v>
      </c>
      <c r="I318">
        <f t="shared" si="99"/>
        <v>2726.5</v>
      </c>
      <c r="J318">
        <f t="shared" si="100"/>
        <v>6744.9999999999991</v>
      </c>
      <c r="K318">
        <f t="shared" si="104"/>
        <v>953.69</v>
      </c>
      <c r="L318">
        <f t="shared" si="106"/>
        <v>2888</v>
      </c>
      <c r="M318">
        <f t="shared" si="107"/>
        <v>6735.5</v>
      </c>
      <c r="O318">
        <f t="shared" si="102"/>
        <v>20048.690000000002</v>
      </c>
      <c r="P318">
        <v>25</v>
      </c>
      <c r="Q318">
        <v>950</v>
      </c>
      <c r="S318">
        <v>2377.5100000000002</v>
      </c>
      <c r="T318">
        <v>200</v>
      </c>
      <c r="U318">
        <v>10929.24</v>
      </c>
      <c r="W318">
        <f t="shared" si="103"/>
        <v>14481.75</v>
      </c>
      <c r="X318">
        <f t="shared" si="96"/>
        <v>5614.5</v>
      </c>
      <c r="Y318">
        <f t="shared" ref="Y318:Y381" si="109">+J318+M318</f>
        <v>13480.5</v>
      </c>
      <c r="Z318">
        <f t="shared" si="98"/>
        <v>74903.75</v>
      </c>
      <c r="AA318" t="s">
        <v>934</v>
      </c>
      <c r="AB318">
        <v>2025</v>
      </c>
    </row>
    <row r="319" spans="1:28" x14ac:dyDescent="0.25">
      <c r="A319">
        <v>18</v>
      </c>
      <c r="B319" t="s">
        <v>134</v>
      </c>
      <c r="C319" t="s">
        <v>102</v>
      </c>
      <c r="D319" t="s">
        <v>16</v>
      </c>
      <c r="E319" t="s">
        <v>45</v>
      </c>
      <c r="F319" t="s">
        <v>84</v>
      </c>
      <c r="G319">
        <v>80000</v>
      </c>
      <c r="H319">
        <f t="shared" si="108"/>
        <v>75272</v>
      </c>
      <c r="I319">
        <f t="shared" si="99"/>
        <v>2296</v>
      </c>
      <c r="J319">
        <f t="shared" si="100"/>
        <v>5679.9999999999991</v>
      </c>
      <c r="K319">
        <v>880</v>
      </c>
      <c r="L319">
        <f t="shared" si="106"/>
        <v>2432</v>
      </c>
      <c r="M319">
        <f t="shared" si="107"/>
        <v>5672</v>
      </c>
      <c r="O319">
        <f t="shared" si="102"/>
        <v>16960</v>
      </c>
      <c r="P319">
        <v>25</v>
      </c>
      <c r="Q319">
        <v>3168.68</v>
      </c>
      <c r="S319">
        <v>2247.66</v>
      </c>
      <c r="T319">
        <v>200</v>
      </c>
      <c r="U319">
        <v>6920.92</v>
      </c>
      <c r="W319">
        <f t="shared" si="103"/>
        <v>12562.26</v>
      </c>
      <c r="X319">
        <f t="shared" si="96"/>
        <v>4728</v>
      </c>
      <c r="Y319">
        <f t="shared" si="109"/>
        <v>11352</v>
      </c>
      <c r="Z319">
        <f t="shared" si="98"/>
        <v>62709.74</v>
      </c>
      <c r="AA319" t="s">
        <v>934</v>
      </c>
      <c r="AB319">
        <v>2025</v>
      </c>
    </row>
    <row r="320" spans="1:28" x14ac:dyDescent="0.25">
      <c r="A320">
        <v>19</v>
      </c>
      <c r="B320" t="s">
        <v>864</v>
      </c>
      <c r="C320" t="s">
        <v>103</v>
      </c>
      <c r="D320" t="s">
        <v>94</v>
      </c>
      <c r="E320" t="s">
        <v>865</v>
      </c>
      <c r="F320" t="s">
        <v>85</v>
      </c>
      <c r="G320">
        <v>80000</v>
      </c>
      <c r="H320">
        <f t="shared" si="108"/>
        <v>75272</v>
      </c>
      <c r="I320">
        <f t="shared" si="99"/>
        <v>2296</v>
      </c>
      <c r="J320">
        <f t="shared" si="100"/>
        <v>5679.9999999999991</v>
      </c>
      <c r="K320">
        <v>880</v>
      </c>
      <c r="L320">
        <f t="shared" si="106"/>
        <v>2432</v>
      </c>
      <c r="M320">
        <f t="shared" si="107"/>
        <v>5672</v>
      </c>
      <c r="O320">
        <f>+I320+J320+K320+L320+M320+N320</f>
        <v>16960</v>
      </c>
      <c r="P320">
        <v>25</v>
      </c>
      <c r="S320">
        <v>2035.73</v>
      </c>
      <c r="T320">
        <v>200</v>
      </c>
      <c r="U320">
        <v>7400.87</v>
      </c>
      <c r="W320">
        <f t="shared" si="103"/>
        <v>9661.6</v>
      </c>
      <c r="X320">
        <f t="shared" si="96"/>
        <v>4728</v>
      </c>
      <c r="Y320">
        <f t="shared" si="109"/>
        <v>11352</v>
      </c>
      <c r="Z320">
        <f t="shared" si="98"/>
        <v>65610.399999999994</v>
      </c>
      <c r="AA320" t="s">
        <v>934</v>
      </c>
      <c r="AB320">
        <v>2025</v>
      </c>
    </row>
    <row r="321" spans="1:28" x14ac:dyDescent="0.25">
      <c r="A321">
        <v>20</v>
      </c>
      <c r="B321" t="s">
        <v>144</v>
      </c>
      <c r="C321" t="s">
        <v>103</v>
      </c>
      <c r="D321" t="s">
        <v>10</v>
      </c>
      <c r="E321" t="s">
        <v>927</v>
      </c>
      <c r="F321" t="s">
        <v>85</v>
      </c>
      <c r="G321">
        <v>95000</v>
      </c>
      <c r="H321" t="e">
        <f t="shared" si="108"/>
        <v>#VALUE!</v>
      </c>
      <c r="I321">
        <f t="shared" si="99"/>
        <v>2726.5</v>
      </c>
      <c r="J321">
        <f t="shared" si="100"/>
        <v>6744.9999999999991</v>
      </c>
      <c r="K321">
        <f t="shared" si="104"/>
        <v>953.69</v>
      </c>
      <c r="L321">
        <f t="shared" si="106"/>
        <v>2888</v>
      </c>
      <c r="M321">
        <f t="shared" si="107"/>
        <v>6735.5</v>
      </c>
      <c r="N321" t="e">
        <f>+N1*2</f>
        <v>#VALUE!</v>
      </c>
      <c r="O321" t="e">
        <f t="shared" si="102"/>
        <v>#VALUE!</v>
      </c>
      <c r="P321">
        <v>25</v>
      </c>
      <c r="S321">
        <v>2129.1</v>
      </c>
      <c r="T321">
        <v>200</v>
      </c>
      <c r="U321">
        <v>9969.35</v>
      </c>
      <c r="W321">
        <f t="shared" si="103"/>
        <v>12323.45</v>
      </c>
      <c r="X321" t="e">
        <f t="shared" si="96"/>
        <v>#VALUE!</v>
      </c>
      <c r="Y321">
        <f t="shared" si="109"/>
        <v>13480.5</v>
      </c>
      <c r="Z321" t="e">
        <f t="shared" si="98"/>
        <v>#VALUE!</v>
      </c>
      <c r="AA321" t="s">
        <v>934</v>
      </c>
      <c r="AB321">
        <v>2025</v>
      </c>
    </row>
    <row r="322" spans="1:28" x14ac:dyDescent="0.25">
      <c r="A322">
        <v>21</v>
      </c>
      <c r="B322" t="s">
        <v>145</v>
      </c>
      <c r="C322" t="s">
        <v>102</v>
      </c>
      <c r="D322" t="s">
        <v>10</v>
      </c>
      <c r="E322" t="s">
        <v>928</v>
      </c>
      <c r="F322" t="s">
        <v>84</v>
      </c>
      <c r="G322">
        <v>95000</v>
      </c>
      <c r="H322" t="e">
        <f t="shared" si="108"/>
        <v>#VALUE!</v>
      </c>
      <c r="I322">
        <f t="shared" si="99"/>
        <v>2726.5</v>
      </c>
      <c r="J322">
        <f t="shared" si="100"/>
        <v>6744.9999999999991</v>
      </c>
      <c r="K322">
        <f t="shared" si="104"/>
        <v>953.69</v>
      </c>
      <c r="L322">
        <f t="shared" si="106"/>
        <v>2888</v>
      </c>
      <c r="M322">
        <f t="shared" si="107"/>
        <v>6735.5</v>
      </c>
      <c r="N322" t="e">
        <f>+N1*2</f>
        <v>#VALUE!</v>
      </c>
      <c r="O322" t="e">
        <f t="shared" si="102"/>
        <v>#VALUE!</v>
      </c>
      <c r="P322">
        <v>25</v>
      </c>
      <c r="T322">
        <v>200</v>
      </c>
      <c r="U322">
        <v>9969.35</v>
      </c>
      <c r="W322">
        <f t="shared" si="103"/>
        <v>10194.35</v>
      </c>
      <c r="X322" t="e">
        <f t="shared" si="96"/>
        <v>#VALUE!</v>
      </c>
      <c r="Y322">
        <f t="shared" si="109"/>
        <v>13480.5</v>
      </c>
      <c r="Z322" t="e">
        <f t="shared" si="98"/>
        <v>#VALUE!</v>
      </c>
      <c r="AA322" t="s">
        <v>934</v>
      </c>
      <c r="AB322">
        <v>2025</v>
      </c>
    </row>
    <row r="323" spans="1:28" x14ac:dyDescent="0.25">
      <c r="A323">
        <v>22</v>
      </c>
      <c r="B323" t="s">
        <v>866</v>
      </c>
      <c r="C323" t="s">
        <v>102</v>
      </c>
      <c r="D323" t="s">
        <v>10</v>
      </c>
      <c r="E323" t="s">
        <v>929</v>
      </c>
      <c r="F323" t="s">
        <v>84</v>
      </c>
      <c r="G323">
        <v>80000</v>
      </c>
      <c r="H323">
        <f t="shared" si="108"/>
        <v>75272</v>
      </c>
      <c r="I323">
        <f t="shared" si="99"/>
        <v>2296</v>
      </c>
      <c r="J323">
        <f t="shared" si="100"/>
        <v>5679.9999999999991</v>
      </c>
      <c r="K323">
        <v>880</v>
      </c>
      <c r="L323">
        <f t="shared" si="106"/>
        <v>2432</v>
      </c>
      <c r="M323">
        <f t="shared" si="107"/>
        <v>5672</v>
      </c>
      <c r="O323">
        <f t="shared" si="102"/>
        <v>16960</v>
      </c>
      <c r="P323">
        <v>25</v>
      </c>
      <c r="S323">
        <v>983.63</v>
      </c>
      <c r="T323">
        <v>200</v>
      </c>
      <c r="U323">
        <v>7400.87</v>
      </c>
      <c r="W323">
        <f t="shared" si="103"/>
        <v>8609.5</v>
      </c>
      <c r="X323">
        <f t="shared" si="96"/>
        <v>4728</v>
      </c>
      <c r="Y323">
        <f t="shared" si="109"/>
        <v>11352</v>
      </c>
      <c r="Z323">
        <f t="shared" si="98"/>
        <v>66662.5</v>
      </c>
      <c r="AA323" t="s">
        <v>934</v>
      </c>
      <c r="AB323">
        <v>2025</v>
      </c>
    </row>
    <row r="324" spans="1:28" x14ac:dyDescent="0.25">
      <c r="A324">
        <v>23</v>
      </c>
      <c r="B324" t="s">
        <v>148</v>
      </c>
      <c r="C324" t="s">
        <v>103</v>
      </c>
      <c r="D324" t="s">
        <v>10</v>
      </c>
      <c r="E324" t="s">
        <v>929</v>
      </c>
      <c r="F324" t="s">
        <v>84</v>
      </c>
      <c r="G324">
        <v>80000</v>
      </c>
      <c r="H324">
        <f t="shared" si="108"/>
        <v>75272</v>
      </c>
      <c r="I324">
        <f t="shared" si="99"/>
        <v>2296</v>
      </c>
      <c r="J324">
        <f t="shared" si="100"/>
        <v>5679.9999999999991</v>
      </c>
      <c r="K324">
        <v>880</v>
      </c>
      <c r="L324">
        <f t="shared" si="106"/>
        <v>2432</v>
      </c>
      <c r="M324">
        <f t="shared" si="107"/>
        <v>5672</v>
      </c>
      <c r="O324">
        <f t="shared" si="102"/>
        <v>16960</v>
      </c>
      <c r="P324">
        <v>25</v>
      </c>
      <c r="S324">
        <v>1699.23</v>
      </c>
      <c r="T324">
        <v>200</v>
      </c>
      <c r="U324">
        <v>7400.87</v>
      </c>
      <c r="W324">
        <f t="shared" si="103"/>
        <v>9325.1</v>
      </c>
      <c r="X324">
        <f t="shared" si="96"/>
        <v>4728</v>
      </c>
      <c r="Y324">
        <f t="shared" si="109"/>
        <v>11352</v>
      </c>
      <c r="Z324">
        <f t="shared" si="98"/>
        <v>65946.899999999994</v>
      </c>
      <c r="AA324" t="s">
        <v>934</v>
      </c>
      <c r="AB324">
        <v>2025</v>
      </c>
    </row>
    <row r="325" spans="1:28" x14ac:dyDescent="0.25">
      <c r="A325">
        <v>24</v>
      </c>
      <c r="B325" t="s">
        <v>149</v>
      </c>
      <c r="C325" t="s">
        <v>102</v>
      </c>
      <c r="D325" t="s">
        <v>10</v>
      </c>
      <c r="E325" t="s">
        <v>928</v>
      </c>
      <c r="F325" t="s">
        <v>84</v>
      </c>
      <c r="G325">
        <v>95000</v>
      </c>
      <c r="H325" t="e">
        <f t="shared" si="108"/>
        <v>#VALUE!</v>
      </c>
      <c r="I325">
        <f t="shared" si="99"/>
        <v>2726.5</v>
      </c>
      <c r="J325">
        <f t="shared" si="100"/>
        <v>6744.9999999999991</v>
      </c>
      <c r="K325">
        <f t="shared" si="104"/>
        <v>953.69</v>
      </c>
      <c r="L325">
        <f t="shared" si="106"/>
        <v>2888</v>
      </c>
      <c r="M325">
        <f t="shared" si="107"/>
        <v>6735.5</v>
      </c>
      <c r="N325" t="e">
        <f>+N1*1</f>
        <v>#VALUE!</v>
      </c>
      <c r="O325" t="e">
        <f t="shared" si="102"/>
        <v>#VALUE!</v>
      </c>
      <c r="P325">
        <v>25</v>
      </c>
      <c r="Q325">
        <v>5000</v>
      </c>
      <c r="S325">
        <v>1930.55</v>
      </c>
      <c r="T325">
        <v>200</v>
      </c>
      <c r="U325">
        <v>10449.299999999999</v>
      </c>
      <c r="W325">
        <f t="shared" si="103"/>
        <v>17604.849999999999</v>
      </c>
      <c r="X325" t="e">
        <f t="shared" si="96"/>
        <v>#VALUE!</v>
      </c>
      <c r="Y325">
        <f t="shared" si="109"/>
        <v>13480.5</v>
      </c>
      <c r="Z325" t="e">
        <f t="shared" si="98"/>
        <v>#VALUE!</v>
      </c>
      <c r="AA325" t="s">
        <v>934</v>
      </c>
      <c r="AB325">
        <v>2025</v>
      </c>
    </row>
    <row r="326" spans="1:28" x14ac:dyDescent="0.25">
      <c r="A326">
        <v>25</v>
      </c>
      <c r="B326" t="s">
        <v>151</v>
      </c>
      <c r="C326" t="s">
        <v>102</v>
      </c>
      <c r="D326" t="s">
        <v>793</v>
      </c>
      <c r="E326" t="s">
        <v>66</v>
      </c>
      <c r="F326" t="s">
        <v>84</v>
      </c>
      <c r="G326">
        <v>80000</v>
      </c>
      <c r="H326">
        <f t="shared" si="108"/>
        <v>75272</v>
      </c>
      <c r="I326">
        <f t="shared" si="99"/>
        <v>2296</v>
      </c>
      <c r="J326">
        <f t="shared" si="100"/>
        <v>5679.9999999999991</v>
      </c>
      <c r="K326">
        <v>880</v>
      </c>
      <c r="L326">
        <f t="shared" si="106"/>
        <v>2432</v>
      </c>
      <c r="M326">
        <f t="shared" si="107"/>
        <v>5672</v>
      </c>
      <c r="O326">
        <f t="shared" si="102"/>
        <v>16960</v>
      </c>
      <c r="P326">
        <v>25</v>
      </c>
      <c r="Q326">
        <v>4000</v>
      </c>
      <c r="S326">
        <v>1594.56</v>
      </c>
      <c r="T326">
        <v>200</v>
      </c>
      <c r="W326">
        <f t="shared" si="103"/>
        <v>5819.5599999999995</v>
      </c>
      <c r="X326">
        <f t="shared" si="96"/>
        <v>4728</v>
      </c>
      <c r="Y326">
        <f t="shared" si="109"/>
        <v>11352</v>
      </c>
      <c r="Z326">
        <f t="shared" si="98"/>
        <v>69452.44</v>
      </c>
      <c r="AA326" t="s">
        <v>934</v>
      </c>
      <c r="AB326">
        <v>2025</v>
      </c>
    </row>
    <row r="327" spans="1:28" x14ac:dyDescent="0.25">
      <c r="A327">
        <v>26</v>
      </c>
      <c r="B327" t="s">
        <v>153</v>
      </c>
      <c r="C327" t="s">
        <v>102</v>
      </c>
      <c r="D327" t="s">
        <v>17</v>
      </c>
      <c r="E327" t="s">
        <v>930</v>
      </c>
      <c r="F327" t="s">
        <v>84</v>
      </c>
      <c r="G327">
        <v>95000</v>
      </c>
      <c r="H327" t="e">
        <f t="shared" si="108"/>
        <v>#VALUE!</v>
      </c>
      <c r="I327">
        <f t="shared" si="99"/>
        <v>2726.5</v>
      </c>
      <c r="J327">
        <f t="shared" si="100"/>
        <v>6744.9999999999991</v>
      </c>
      <c r="K327">
        <f t="shared" si="104"/>
        <v>953.69</v>
      </c>
      <c r="L327">
        <f t="shared" si="106"/>
        <v>2888</v>
      </c>
      <c r="M327">
        <f t="shared" si="107"/>
        <v>6735.5</v>
      </c>
      <c r="N327" t="e">
        <f>+N1*1</f>
        <v>#VALUE!</v>
      </c>
      <c r="O327" t="e">
        <f t="shared" si="102"/>
        <v>#VALUE!</v>
      </c>
      <c r="P327">
        <v>25</v>
      </c>
      <c r="Q327">
        <v>2496.96</v>
      </c>
      <c r="S327">
        <v>1810.87</v>
      </c>
      <c r="T327">
        <v>200</v>
      </c>
      <c r="U327">
        <v>10449.299999999999</v>
      </c>
      <c r="W327">
        <f t="shared" si="103"/>
        <v>14982.13</v>
      </c>
      <c r="X327" t="e">
        <f t="shared" si="96"/>
        <v>#VALUE!</v>
      </c>
      <c r="Y327">
        <f t="shared" si="109"/>
        <v>13480.5</v>
      </c>
      <c r="Z327" t="e">
        <f t="shared" si="98"/>
        <v>#VALUE!</v>
      </c>
      <c r="AA327" t="s">
        <v>934</v>
      </c>
      <c r="AB327">
        <v>2025</v>
      </c>
    </row>
    <row r="328" spans="1:28" x14ac:dyDescent="0.25">
      <c r="A328">
        <v>27</v>
      </c>
      <c r="B328" t="s">
        <v>868</v>
      </c>
      <c r="C328" t="s">
        <v>103</v>
      </c>
      <c r="D328" t="s">
        <v>800</v>
      </c>
      <c r="E328" t="s">
        <v>83</v>
      </c>
      <c r="F328" t="s">
        <v>84</v>
      </c>
      <c r="G328">
        <v>48000</v>
      </c>
      <c r="H328">
        <f t="shared" si="108"/>
        <v>45163.199999999997</v>
      </c>
      <c r="I328">
        <f t="shared" si="99"/>
        <v>1377.6</v>
      </c>
      <c r="J328">
        <f t="shared" si="100"/>
        <v>3407.9999999999995</v>
      </c>
      <c r="K328">
        <f t="shared" si="104"/>
        <v>528</v>
      </c>
      <c r="L328">
        <f t="shared" si="106"/>
        <v>1459.2</v>
      </c>
      <c r="M328">
        <f t="shared" si="107"/>
        <v>3403.2000000000003</v>
      </c>
      <c r="O328">
        <f t="shared" si="102"/>
        <v>10176</v>
      </c>
      <c r="P328">
        <v>25</v>
      </c>
      <c r="S328">
        <v>2614.27</v>
      </c>
      <c r="T328">
        <v>200</v>
      </c>
      <c r="U328">
        <v>1571.73</v>
      </c>
      <c r="W328">
        <f t="shared" si="103"/>
        <v>4411</v>
      </c>
      <c r="X328">
        <f t="shared" si="96"/>
        <v>2836.8</v>
      </c>
      <c r="Y328">
        <f t="shared" si="109"/>
        <v>6811.2</v>
      </c>
      <c r="Z328">
        <f t="shared" si="98"/>
        <v>40752.199999999997</v>
      </c>
      <c r="AA328" t="s">
        <v>934</v>
      </c>
      <c r="AB328">
        <v>2025</v>
      </c>
    </row>
    <row r="329" spans="1:28" x14ac:dyDescent="0.25">
      <c r="A329">
        <v>28</v>
      </c>
      <c r="B329" t="s">
        <v>124</v>
      </c>
      <c r="C329" t="s">
        <v>103</v>
      </c>
      <c r="D329" t="s">
        <v>10</v>
      </c>
      <c r="E329" t="s">
        <v>706</v>
      </c>
      <c r="F329" t="s">
        <v>84</v>
      </c>
      <c r="G329">
        <v>48000</v>
      </c>
      <c r="H329">
        <f t="shared" si="108"/>
        <v>45163.199999999997</v>
      </c>
      <c r="I329">
        <f t="shared" si="99"/>
        <v>1377.6</v>
      </c>
      <c r="J329">
        <f t="shared" si="100"/>
        <v>3407.9999999999995</v>
      </c>
      <c r="K329">
        <f t="shared" si="104"/>
        <v>528</v>
      </c>
      <c r="L329">
        <f t="shared" si="106"/>
        <v>1459.2</v>
      </c>
      <c r="M329">
        <f t="shared" si="107"/>
        <v>3403.2000000000003</v>
      </c>
      <c r="O329">
        <f>+I329+J329+K329+L329+M329+N329</f>
        <v>10176</v>
      </c>
      <c r="P329">
        <v>25</v>
      </c>
      <c r="S329">
        <v>1470.01</v>
      </c>
      <c r="T329">
        <v>200</v>
      </c>
      <c r="U329">
        <v>1571.73</v>
      </c>
      <c r="W329">
        <f t="shared" si="103"/>
        <v>3266.74</v>
      </c>
      <c r="X329">
        <f t="shared" si="96"/>
        <v>2836.8</v>
      </c>
      <c r="Y329">
        <f t="shared" si="109"/>
        <v>6811.2</v>
      </c>
      <c r="Z329">
        <f t="shared" si="98"/>
        <v>41896.46</v>
      </c>
      <c r="AA329" t="s">
        <v>934</v>
      </c>
      <c r="AB329">
        <v>2025</v>
      </c>
    </row>
    <row r="330" spans="1:28" x14ac:dyDescent="0.25">
      <c r="A330">
        <v>29</v>
      </c>
      <c r="B330" t="s">
        <v>157</v>
      </c>
      <c r="C330" t="s">
        <v>102</v>
      </c>
      <c r="D330" t="s">
        <v>10</v>
      </c>
      <c r="E330" t="s">
        <v>46</v>
      </c>
      <c r="F330" t="s">
        <v>84</v>
      </c>
      <c r="G330">
        <v>60000</v>
      </c>
      <c r="H330">
        <f t="shared" si="108"/>
        <v>56454</v>
      </c>
      <c r="I330">
        <f t="shared" si="99"/>
        <v>1722</v>
      </c>
      <c r="J330">
        <f t="shared" si="100"/>
        <v>4260</v>
      </c>
      <c r="K330">
        <f t="shared" si="104"/>
        <v>660.00000000000011</v>
      </c>
      <c r="L330">
        <f t="shared" si="106"/>
        <v>1824</v>
      </c>
      <c r="M330">
        <f t="shared" si="107"/>
        <v>4254</v>
      </c>
      <c r="O330">
        <f t="shared" si="102"/>
        <v>12720</v>
      </c>
      <c r="P330">
        <v>25</v>
      </c>
      <c r="Q330">
        <v>1875.2</v>
      </c>
      <c r="S330">
        <v>1419</v>
      </c>
      <c r="T330">
        <v>200</v>
      </c>
      <c r="U330">
        <v>3486.68</v>
      </c>
      <c r="W330">
        <f t="shared" si="103"/>
        <v>7005.8799999999992</v>
      </c>
      <c r="X330">
        <f t="shared" si="96"/>
        <v>3546</v>
      </c>
      <c r="Y330">
        <f t="shared" si="109"/>
        <v>8514</v>
      </c>
      <c r="Z330">
        <f t="shared" si="98"/>
        <v>49448.12</v>
      </c>
      <c r="AA330" t="s">
        <v>934</v>
      </c>
      <c r="AB330">
        <v>2025</v>
      </c>
    </row>
    <row r="331" spans="1:28" x14ac:dyDescent="0.25">
      <c r="A331">
        <v>30</v>
      </c>
      <c r="B331" t="s">
        <v>159</v>
      </c>
      <c r="C331" t="s">
        <v>103</v>
      </c>
      <c r="D331" t="s">
        <v>21</v>
      </c>
      <c r="E331" t="s">
        <v>932</v>
      </c>
      <c r="F331" t="s">
        <v>84</v>
      </c>
      <c r="G331">
        <v>60000</v>
      </c>
      <c r="H331" t="e">
        <f t="shared" si="108"/>
        <v>#VALUE!</v>
      </c>
      <c r="I331">
        <f t="shared" si="99"/>
        <v>1722</v>
      </c>
      <c r="J331">
        <f t="shared" si="100"/>
        <v>4260</v>
      </c>
      <c r="K331">
        <f t="shared" si="104"/>
        <v>660.00000000000011</v>
      </c>
      <c r="L331">
        <f t="shared" si="106"/>
        <v>1824</v>
      </c>
      <c r="M331">
        <f t="shared" si="107"/>
        <v>4254</v>
      </c>
      <c r="N331" t="e">
        <f>+N1*1</f>
        <v>#VALUE!</v>
      </c>
      <c r="O331" t="e">
        <f t="shared" si="102"/>
        <v>#VALUE!</v>
      </c>
      <c r="P331">
        <v>25</v>
      </c>
      <c r="Q331">
        <v>3552.23</v>
      </c>
      <c r="S331">
        <v>807.98</v>
      </c>
      <c r="T331">
        <v>200</v>
      </c>
      <c r="U331">
        <v>3102.72</v>
      </c>
      <c r="W331">
        <f t="shared" si="103"/>
        <v>7687.93</v>
      </c>
      <c r="X331" t="e">
        <f t="shared" si="96"/>
        <v>#VALUE!</v>
      </c>
      <c r="Y331">
        <f t="shared" si="109"/>
        <v>8514</v>
      </c>
      <c r="Z331" t="e">
        <f t="shared" si="98"/>
        <v>#VALUE!</v>
      </c>
      <c r="AA331" t="s">
        <v>934</v>
      </c>
      <c r="AB331">
        <v>2025</v>
      </c>
    </row>
    <row r="332" spans="1:28" x14ac:dyDescent="0.25">
      <c r="A332">
        <v>31</v>
      </c>
      <c r="B332" t="s">
        <v>150</v>
      </c>
      <c r="C332" t="s">
        <v>102</v>
      </c>
      <c r="D332" t="s">
        <v>16</v>
      </c>
      <c r="E332" t="s">
        <v>95</v>
      </c>
      <c r="F332" t="s">
        <v>84</v>
      </c>
      <c r="G332">
        <v>60000</v>
      </c>
      <c r="H332">
        <f t="shared" si="108"/>
        <v>56454</v>
      </c>
      <c r="I332">
        <f t="shared" si="99"/>
        <v>1722</v>
      </c>
      <c r="J332">
        <f t="shared" si="100"/>
        <v>4260</v>
      </c>
      <c r="K332">
        <f t="shared" si="104"/>
        <v>660.00000000000011</v>
      </c>
      <c r="L332">
        <f t="shared" si="106"/>
        <v>1824</v>
      </c>
      <c r="M332">
        <f t="shared" si="107"/>
        <v>4254</v>
      </c>
      <c r="O332">
        <f>+I332+J332+K332+L332+M332+N332</f>
        <v>12720</v>
      </c>
      <c r="P332">
        <v>25</v>
      </c>
      <c r="Q332">
        <v>500</v>
      </c>
      <c r="S332">
        <v>1482.48</v>
      </c>
      <c r="T332">
        <v>200</v>
      </c>
      <c r="U332">
        <v>3486.68</v>
      </c>
      <c r="W332">
        <f t="shared" si="103"/>
        <v>5694.16</v>
      </c>
      <c r="X332">
        <f t="shared" si="96"/>
        <v>3546</v>
      </c>
      <c r="Y332">
        <f t="shared" si="109"/>
        <v>8514</v>
      </c>
      <c r="Z332">
        <f t="shared" si="98"/>
        <v>50759.839999999997</v>
      </c>
      <c r="AA332" t="s">
        <v>934</v>
      </c>
      <c r="AB332">
        <v>2025</v>
      </c>
    </row>
    <row r="333" spans="1:28" x14ac:dyDescent="0.25">
      <c r="A333">
        <v>32</v>
      </c>
      <c r="B333" t="s">
        <v>160</v>
      </c>
      <c r="C333" t="s">
        <v>102</v>
      </c>
      <c r="D333" t="s">
        <v>4</v>
      </c>
      <c r="E333" t="s">
        <v>93</v>
      </c>
      <c r="F333" t="s">
        <v>84</v>
      </c>
      <c r="G333">
        <v>60000</v>
      </c>
      <c r="H333">
        <f t="shared" si="108"/>
        <v>56454</v>
      </c>
      <c r="I333">
        <f t="shared" si="99"/>
        <v>1722</v>
      </c>
      <c r="J333">
        <f t="shared" si="100"/>
        <v>4260</v>
      </c>
      <c r="K333">
        <f t="shared" si="104"/>
        <v>660.00000000000011</v>
      </c>
      <c r="L333">
        <f t="shared" si="106"/>
        <v>1824</v>
      </c>
      <c r="M333">
        <f t="shared" si="107"/>
        <v>4254</v>
      </c>
      <c r="O333">
        <f t="shared" si="102"/>
        <v>12720</v>
      </c>
      <c r="P333">
        <v>25</v>
      </c>
      <c r="Q333">
        <v>3000</v>
      </c>
      <c r="S333">
        <v>1820.38</v>
      </c>
      <c r="T333">
        <v>200</v>
      </c>
      <c r="U333">
        <v>3486.68</v>
      </c>
      <c r="W333">
        <f t="shared" si="103"/>
        <v>8532.06</v>
      </c>
      <c r="X333">
        <f t="shared" si="96"/>
        <v>3546</v>
      </c>
      <c r="Y333">
        <f t="shared" si="109"/>
        <v>8514</v>
      </c>
      <c r="Z333">
        <f t="shared" si="98"/>
        <v>47921.94</v>
      </c>
      <c r="AA333" t="s">
        <v>934</v>
      </c>
      <c r="AB333">
        <v>2025</v>
      </c>
    </row>
    <row r="334" spans="1:28" x14ac:dyDescent="0.25">
      <c r="A334">
        <v>33</v>
      </c>
      <c r="B334" t="s">
        <v>806</v>
      </c>
      <c r="C334" t="s">
        <v>102</v>
      </c>
      <c r="D334" t="s">
        <v>12</v>
      </c>
      <c r="E334" t="s">
        <v>32</v>
      </c>
      <c r="F334" t="s">
        <v>99</v>
      </c>
      <c r="G334">
        <v>65000</v>
      </c>
      <c r="H334">
        <f t="shared" si="108"/>
        <v>61158.5</v>
      </c>
      <c r="I334">
        <f t="shared" si="99"/>
        <v>1865.5</v>
      </c>
      <c r="J334">
        <f t="shared" si="100"/>
        <v>4615</v>
      </c>
      <c r="K334">
        <f t="shared" si="104"/>
        <v>715.00000000000011</v>
      </c>
      <c r="L334">
        <f t="shared" si="106"/>
        <v>1976</v>
      </c>
      <c r="M334">
        <f t="shared" si="107"/>
        <v>4608.5</v>
      </c>
      <c r="O334">
        <f t="shared" si="102"/>
        <v>13780</v>
      </c>
      <c r="P334">
        <v>25</v>
      </c>
      <c r="Q334">
        <v>9860.77</v>
      </c>
      <c r="S334">
        <v>1330.37</v>
      </c>
      <c r="T334">
        <v>200</v>
      </c>
      <c r="U334">
        <v>4427.58</v>
      </c>
      <c r="W334">
        <f t="shared" si="103"/>
        <v>15843.72</v>
      </c>
      <c r="X334">
        <f t="shared" si="96"/>
        <v>3841.5</v>
      </c>
      <c r="Y334">
        <f t="shared" si="109"/>
        <v>9223.5</v>
      </c>
      <c r="Z334">
        <f t="shared" si="98"/>
        <v>45314.78</v>
      </c>
      <c r="AA334" t="s">
        <v>934</v>
      </c>
      <c r="AB334">
        <v>2025</v>
      </c>
    </row>
    <row r="335" spans="1:28" x14ac:dyDescent="0.25">
      <c r="A335">
        <v>34</v>
      </c>
      <c r="B335" t="s">
        <v>162</v>
      </c>
      <c r="C335" t="s">
        <v>102</v>
      </c>
      <c r="D335" t="s">
        <v>15</v>
      </c>
      <c r="E335" t="s">
        <v>92</v>
      </c>
      <c r="F335" t="s">
        <v>99</v>
      </c>
      <c r="G335">
        <v>70000</v>
      </c>
      <c r="H335" t="e">
        <f t="shared" si="108"/>
        <v>#VALUE!</v>
      </c>
      <c r="I335">
        <f t="shared" si="99"/>
        <v>2009</v>
      </c>
      <c r="J335">
        <f t="shared" si="100"/>
        <v>4970</v>
      </c>
      <c r="K335">
        <f t="shared" si="104"/>
        <v>770.00000000000011</v>
      </c>
      <c r="L335">
        <f t="shared" si="106"/>
        <v>2128</v>
      </c>
      <c r="M335">
        <f t="shared" si="107"/>
        <v>4963</v>
      </c>
      <c r="N335" t="e">
        <f>+N1*3</f>
        <v>#VALUE!</v>
      </c>
      <c r="O335" t="e">
        <f t="shared" si="102"/>
        <v>#VALUE!</v>
      </c>
      <c r="P335">
        <v>25</v>
      </c>
      <c r="S335">
        <v>797.28</v>
      </c>
      <c r="T335">
        <v>200</v>
      </c>
      <c r="U335">
        <v>4216.6099999999997</v>
      </c>
      <c r="W335">
        <f t="shared" si="103"/>
        <v>5238.8899999999994</v>
      </c>
      <c r="X335" t="e">
        <f t="shared" si="96"/>
        <v>#VALUE!</v>
      </c>
      <c r="Y335">
        <f t="shared" si="109"/>
        <v>9933</v>
      </c>
      <c r="Z335" t="e">
        <f t="shared" si="98"/>
        <v>#VALUE!</v>
      </c>
      <c r="AA335" t="s">
        <v>934</v>
      </c>
      <c r="AB335">
        <v>2025</v>
      </c>
    </row>
    <row r="336" spans="1:28" x14ac:dyDescent="0.25">
      <c r="A336">
        <v>35</v>
      </c>
      <c r="B336" t="s">
        <v>874</v>
      </c>
      <c r="C336" t="s">
        <v>103</v>
      </c>
      <c r="D336" t="s">
        <v>10</v>
      </c>
      <c r="E336" t="s">
        <v>32</v>
      </c>
      <c r="F336" t="s">
        <v>84</v>
      </c>
      <c r="G336">
        <v>46000</v>
      </c>
      <c r="H336">
        <f t="shared" si="108"/>
        <v>43281.4</v>
      </c>
      <c r="I336">
        <f t="shared" si="99"/>
        <v>1320.2</v>
      </c>
      <c r="J336">
        <f t="shared" si="100"/>
        <v>3265.9999999999995</v>
      </c>
      <c r="K336">
        <f t="shared" si="104"/>
        <v>506.00000000000006</v>
      </c>
      <c r="L336">
        <f t="shared" si="106"/>
        <v>1398.4</v>
      </c>
      <c r="M336">
        <f t="shared" si="107"/>
        <v>3261.4</v>
      </c>
      <c r="O336">
        <f t="shared" si="102"/>
        <v>9752</v>
      </c>
      <c r="P336">
        <v>25</v>
      </c>
      <c r="S336">
        <v>1097.92</v>
      </c>
      <c r="T336">
        <v>200</v>
      </c>
      <c r="U336">
        <f>IF((H336*12)&gt;867123.01,(79776+(((H336*12)-867123.01)*0.25))/12,IF((H336*12)&gt;624329.01,(31216+(((H336*12)-624329.01)*0.2))/12,IF((H336*12)&gt;416220.01,(((H336*12)-416220.01)*0.15)/12,0)))</f>
        <v>1289.4598750000005</v>
      </c>
      <c r="W336">
        <f t="shared" si="103"/>
        <v>2612.3798750000005</v>
      </c>
      <c r="X336">
        <f t="shared" si="96"/>
        <v>2718.6000000000004</v>
      </c>
      <c r="Y336">
        <f t="shared" si="109"/>
        <v>6527.4</v>
      </c>
      <c r="Z336">
        <f t="shared" si="98"/>
        <v>40669.020124999995</v>
      </c>
      <c r="AA336" t="s">
        <v>934</v>
      </c>
      <c r="AB336">
        <v>2025</v>
      </c>
    </row>
    <row r="337" spans="1:28" x14ac:dyDescent="0.25">
      <c r="A337">
        <v>36</v>
      </c>
      <c r="B337" t="s">
        <v>167</v>
      </c>
      <c r="C337" t="s">
        <v>102</v>
      </c>
      <c r="D337" t="s">
        <v>6</v>
      </c>
      <c r="E337" t="s">
        <v>32</v>
      </c>
      <c r="F337" t="s">
        <v>100</v>
      </c>
      <c r="G337">
        <v>46000</v>
      </c>
      <c r="H337">
        <f t="shared" si="108"/>
        <v>43281.4</v>
      </c>
      <c r="I337">
        <f t="shared" si="99"/>
        <v>1320.2</v>
      </c>
      <c r="J337">
        <f t="shared" si="100"/>
        <v>3265.9999999999995</v>
      </c>
      <c r="K337">
        <f t="shared" si="104"/>
        <v>506.00000000000006</v>
      </c>
      <c r="L337">
        <f t="shared" si="106"/>
        <v>1398.4</v>
      </c>
      <c r="M337">
        <f t="shared" si="107"/>
        <v>3261.4</v>
      </c>
      <c r="O337">
        <f t="shared" si="102"/>
        <v>9752</v>
      </c>
      <c r="P337">
        <v>25</v>
      </c>
      <c r="Q337">
        <v>5000</v>
      </c>
      <c r="S337">
        <v>60</v>
      </c>
      <c r="T337">
        <v>200</v>
      </c>
      <c r="U337">
        <f>IF((H337*12)&gt;867123.01,(79776+(((H337*12)-867123.01)*0.25))/12,IF((H337*12)&gt;624329.01,(31216+(((H337*12)-624329.01)*0.2))/12,IF((H337*12)&gt;416220.01,(((H337*12)-416220.01)*0.15)/12,0)))</f>
        <v>1289.4598750000005</v>
      </c>
      <c r="W337">
        <f t="shared" si="103"/>
        <v>6574.4598750000005</v>
      </c>
      <c r="X337">
        <f t="shared" si="96"/>
        <v>2718.6000000000004</v>
      </c>
      <c r="Y337">
        <f t="shared" si="109"/>
        <v>6527.4</v>
      </c>
      <c r="Z337">
        <f>+G337-(W337+X337)</f>
        <v>36706.940125000001</v>
      </c>
      <c r="AA337" t="s">
        <v>934</v>
      </c>
      <c r="AB337">
        <v>2025</v>
      </c>
    </row>
    <row r="338" spans="1:28" x14ac:dyDescent="0.25">
      <c r="A338">
        <v>37</v>
      </c>
      <c r="B338" t="s">
        <v>169</v>
      </c>
      <c r="C338" t="s">
        <v>102</v>
      </c>
      <c r="D338" t="s">
        <v>6</v>
      </c>
      <c r="E338" t="s">
        <v>32</v>
      </c>
      <c r="F338" t="s">
        <v>100</v>
      </c>
      <c r="G338">
        <v>36000</v>
      </c>
      <c r="H338">
        <f t="shared" si="108"/>
        <v>33872.400000000001</v>
      </c>
      <c r="I338">
        <f t="shared" si="99"/>
        <v>1033.2</v>
      </c>
      <c r="J338">
        <f t="shared" si="100"/>
        <v>2555.9999999999995</v>
      </c>
      <c r="K338">
        <f t="shared" si="104"/>
        <v>396.00000000000006</v>
      </c>
      <c r="L338">
        <f t="shared" si="106"/>
        <v>1094.4000000000001</v>
      </c>
      <c r="M338">
        <f t="shared" si="107"/>
        <v>2552.4</v>
      </c>
      <c r="O338">
        <f t="shared" si="102"/>
        <v>7632</v>
      </c>
      <c r="P338">
        <v>25</v>
      </c>
      <c r="T338">
        <v>200</v>
      </c>
      <c r="U338">
        <v>0</v>
      </c>
      <c r="W338">
        <f t="shared" si="103"/>
        <v>225</v>
      </c>
      <c r="X338">
        <f t="shared" si="96"/>
        <v>2127.6000000000004</v>
      </c>
      <c r="Y338">
        <f t="shared" si="109"/>
        <v>5108.3999999999996</v>
      </c>
      <c r="Z338">
        <f>+G338-(W338+X338)</f>
        <v>33647.4</v>
      </c>
      <c r="AA338" t="s">
        <v>934</v>
      </c>
      <c r="AB338">
        <v>2025</v>
      </c>
    </row>
    <row r="339" spans="1:28" x14ac:dyDescent="0.25">
      <c r="A339">
        <v>38</v>
      </c>
      <c r="B339" t="s">
        <v>170</v>
      </c>
      <c r="C339" t="s">
        <v>102</v>
      </c>
      <c r="D339" t="s">
        <v>17</v>
      </c>
      <c r="E339" t="s">
        <v>32</v>
      </c>
      <c r="F339" t="s">
        <v>100</v>
      </c>
      <c r="G339">
        <v>46000</v>
      </c>
      <c r="H339" t="e">
        <f t="shared" si="108"/>
        <v>#VALUE!</v>
      </c>
      <c r="I339">
        <f t="shared" si="99"/>
        <v>1320.2</v>
      </c>
      <c r="J339">
        <f t="shared" si="100"/>
        <v>3265.9999999999995</v>
      </c>
      <c r="K339">
        <f t="shared" si="104"/>
        <v>506.00000000000006</v>
      </c>
      <c r="L339">
        <f t="shared" si="106"/>
        <v>1398.4</v>
      </c>
      <c r="M339">
        <f t="shared" si="107"/>
        <v>3261.4</v>
      </c>
      <c r="N339" t="e">
        <f>+N1*3</f>
        <v>#VALUE!</v>
      </c>
      <c r="O339" t="e">
        <f t="shared" si="102"/>
        <v>#VALUE!</v>
      </c>
      <c r="P339">
        <v>25</v>
      </c>
      <c r="Q339">
        <v>2860.81</v>
      </c>
      <c r="S339">
        <v>903.3</v>
      </c>
      <c r="T339">
        <v>200</v>
      </c>
      <c r="U339">
        <v>713.53</v>
      </c>
      <c r="W339">
        <f>P339+Q339+R339+S339+T339+U339</f>
        <v>4702.6399999999994</v>
      </c>
      <c r="X339" t="e">
        <f t="shared" si="96"/>
        <v>#VALUE!</v>
      </c>
      <c r="Y339">
        <f t="shared" si="109"/>
        <v>6527.4</v>
      </c>
      <c r="Z339" t="e">
        <f>+G339-(W339+X339)</f>
        <v>#VALUE!</v>
      </c>
      <c r="AA339" t="s">
        <v>934</v>
      </c>
      <c r="AB339">
        <v>2025</v>
      </c>
    </row>
    <row r="340" spans="1:28" x14ac:dyDescent="0.25">
      <c r="A340">
        <v>39</v>
      </c>
      <c r="B340" t="s">
        <v>172</v>
      </c>
      <c r="C340" t="s">
        <v>102</v>
      </c>
      <c r="D340" t="s">
        <v>6</v>
      </c>
      <c r="E340" t="s">
        <v>32</v>
      </c>
      <c r="F340" t="s">
        <v>100</v>
      </c>
      <c r="G340">
        <v>46000</v>
      </c>
      <c r="H340">
        <f t="shared" si="108"/>
        <v>43281.4</v>
      </c>
      <c r="I340">
        <f t="shared" si="99"/>
        <v>1320.2</v>
      </c>
      <c r="J340">
        <f t="shared" si="100"/>
        <v>3265.9999999999995</v>
      </c>
      <c r="K340">
        <f t="shared" si="104"/>
        <v>506.00000000000006</v>
      </c>
      <c r="L340">
        <f t="shared" si="106"/>
        <v>1398.4</v>
      </c>
      <c r="M340">
        <f t="shared" si="107"/>
        <v>3261.4</v>
      </c>
      <c r="O340">
        <f t="shared" si="102"/>
        <v>9752</v>
      </c>
      <c r="P340">
        <v>25</v>
      </c>
      <c r="S340">
        <v>504.65</v>
      </c>
      <c r="T340">
        <v>200</v>
      </c>
      <c r="U340">
        <v>1289.46</v>
      </c>
      <c r="W340">
        <f t="shared" si="103"/>
        <v>2019.1100000000001</v>
      </c>
      <c r="X340">
        <f t="shared" si="96"/>
        <v>2718.6000000000004</v>
      </c>
      <c r="Y340">
        <f t="shared" si="109"/>
        <v>6527.4</v>
      </c>
      <c r="Z340">
        <f t="shared" si="98"/>
        <v>41262.29</v>
      </c>
      <c r="AA340" t="s">
        <v>934</v>
      </c>
      <c r="AB340">
        <v>2025</v>
      </c>
    </row>
    <row r="341" spans="1:28" x14ac:dyDescent="0.25">
      <c r="A341">
        <v>40</v>
      </c>
      <c r="B341" t="s">
        <v>938</v>
      </c>
      <c r="C341" t="s">
        <v>102</v>
      </c>
      <c r="D341" t="s">
        <v>6</v>
      </c>
      <c r="E341" t="s">
        <v>32</v>
      </c>
      <c r="F341" t="s">
        <v>100</v>
      </c>
      <c r="G341">
        <v>36000</v>
      </c>
      <c r="H341">
        <f t="shared" si="108"/>
        <v>33872.400000000001</v>
      </c>
      <c r="I341">
        <f t="shared" si="99"/>
        <v>1033.2</v>
      </c>
      <c r="J341">
        <f t="shared" si="100"/>
        <v>2555.9999999999995</v>
      </c>
      <c r="K341">
        <f t="shared" si="104"/>
        <v>396.00000000000006</v>
      </c>
      <c r="L341">
        <f t="shared" si="106"/>
        <v>1094.4000000000001</v>
      </c>
      <c r="M341">
        <f t="shared" si="107"/>
        <v>2552.4</v>
      </c>
      <c r="O341">
        <f>+I341+J341+K341+L341+M341+N341</f>
        <v>7632</v>
      </c>
      <c r="P341">
        <v>25</v>
      </c>
      <c r="S341">
        <v>797.28</v>
      </c>
      <c r="T341">
        <v>200</v>
      </c>
      <c r="W341">
        <f t="shared" si="103"/>
        <v>1022.28</v>
      </c>
      <c r="X341">
        <f t="shared" si="96"/>
        <v>2127.6000000000004</v>
      </c>
      <c r="Y341">
        <f t="shared" si="109"/>
        <v>5108.3999999999996</v>
      </c>
      <c r="Z341">
        <f t="shared" si="98"/>
        <v>32850.120000000003</v>
      </c>
      <c r="AA341" t="s">
        <v>934</v>
      </c>
      <c r="AB341">
        <v>2025</v>
      </c>
    </row>
    <row r="342" spans="1:28" x14ac:dyDescent="0.25">
      <c r="A342">
        <v>41</v>
      </c>
      <c r="B342" t="s">
        <v>173</v>
      </c>
      <c r="C342" t="s">
        <v>102</v>
      </c>
      <c r="D342" t="s">
        <v>6</v>
      </c>
      <c r="E342" t="s">
        <v>32</v>
      </c>
      <c r="F342" t="s">
        <v>100</v>
      </c>
      <c r="G342">
        <v>46000</v>
      </c>
      <c r="H342" t="e">
        <f t="shared" si="108"/>
        <v>#VALUE!</v>
      </c>
      <c r="I342">
        <f t="shared" si="99"/>
        <v>1320.2</v>
      </c>
      <c r="J342">
        <f t="shared" si="100"/>
        <v>3265.9999999999995</v>
      </c>
      <c r="K342">
        <f t="shared" si="104"/>
        <v>506.00000000000006</v>
      </c>
      <c r="L342">
        <f t="shared" si="106"/>
        <v>1398.4</v>
      </c>
      <c r="M342">
        <f t="shared" si="107"/>
        <v>3261.4</v>
      </c>
      <c r="N342" t="str">
        <f>+N1</f>
        <v>Registro
Dependientes 1350.12
Adicionales (4*)</v>
      </c>
      <c r="O342" t="e">
        <f t="shared" si="102"/>
        <v>#VALUE!</v>
      </c>
      <c r="P342">
        <v>25</v>
      </c>
      <c r="T342">
        <v>200</v>
      </c>
      <c r="U342">
        <v>1001.49</v>
      </c>
      <c r="W342">
        <f t="shared" si="103"/>
        <v>1226.49</v>
      </c>
      <c r="X342" t="e">
        <f t="shared" si="96"/>
        <v>#VALUE!</v>
      </c>
      <c r="Y342">
        <f t="shared" si="109"/>
        <v>6527.4</v>
      </c>
      <c r="Z342" t="e">
        <f t="shared" si="98"/>
        <v>#VALUE!</v>
      </c>
      <c r="AA342" t="s">
        <v>934</v>
      </c>
      <c r="AB342">
        <v>2025</v>
      </c>
    </row>
    <row r="343" spans="1:28" x14ac:dyDescent="0.25">
      <c r="A343">
        <v>42</v>
      </c>
      <c r="B343" t="s">
        <v>177</v>
      </c>
      <c r="C343" t="s">
        <v>102</v>
      </c>
      <c r="D343" t="s">
        <v>22</v>
      </c>
      <c r="E343" t="s">
        <v>32</v>
      </c>
      <c r="F343" t="s">
        <v>100</v>
      </c>
      <c r="G343">
        <v>46000</v>
      </c>
      <c r="H343">
        <f t="shared" si="108"/>
        <v>43281.4</v>
      </c>
      <c r="I343">
        <f t="shared" si="99"/>
        <v>1320.2</v>
      </c>
      <c r="J343">
        <f t="shared" si="100"/>
        <v>3265.9999999999995</v>
      </c>
      <c r="K343">
        <f t="shared" si="104"/>
        <v>506.00000000000006</v>
      </c>
      <c r="L343">
        <f t="shared" si="106"/>
        <v>1398.4</v>
      </c>
      <c r="M343">
        <f t="shared" si="107"/>
        <v>3261.4</v>
      </c>
      <c r="O343">
        <f t="shared" si="102"/>
        <v>9752</v>
      </c>
      <c r="P343">
        <v>25</v>
      </c>
      <c r="Q343">
        <v>3000</v>
      </c>
      <c r="S343">
        <v>842.31</v>
      </c>
      <c r="T343">
        <v>200</v>
      </c>
      <c r="U343">
        <v>1289.46</v>
      </c>
      <c r="W343">
        <f t="shared" si="103"/>
        <v>5356.77</v>
      </c>
      <c r="X343">
        <f t="shared" si="96"/>
        <v>2718.6000000000004</v>
      </c>
      <c r="Y343">
        <f t="shared" si="109"/>
        <v>6527.4</v>
      </c>
      <c r="Z343">
        <f t="shared" si="98"/>
        <v>37924.629999999997</v>
      </c>
      <c r="AA343" t="s">
        <v>934</v>
      </c>
      <c r="AB343">
        <v>2025</v>
      </c>
    </row>
    <row r="344" spans="1:28" x14ac:dyDescent="0.25">
      <c r="A344">
        <v>43</v>
      </c>
      <c r="B344" t="s">
        <v>939</v>
      </c>
      <c r="C344" t="s">
        <v>103</v>
      </c>
      <c r="D344" t="s">
        <v>6</v>
      </c>
      <c r="E344" t="s">
        <v>32</v>
      </c>
      <c r="F344" t="s">
        <v>100</v>
      </c>
      <c r="G344">
        <v>36000</v>
      </c>
      <c r="H344">
        <f t="shared" si="108"/>
        <v>33872.400000000001</v>
      </c>
      <c r="I344">
        <f t="shared" si="99"/>
        <v>1033.2</v>
      </c>
      <c r="J344">
        <f t="shared" si="100"/>
        <v>2555.9999999999995</v>
      </c>
      <c r="K344">
        <f t="shared" si="104"/>
        <v>396.00000000000006</v>
      </c>
      <c r="L344">
        <f t="shared" si="106"/>
        <v>1094.4000000000001</v>
      </c>
      <c r="M344">
        <f t="shared" si="107"/>
        <v>2552.4</v>
      </c>
      <c r="O344">
        <f t="shared" si="102"/>
        <v>7632</v>
      </c>
      <c r="P344">
        <v>25</v>
      </c>
      <c r="S344">
        <v>398.64</v>
      </c>
      <c r="T344">
        <v>200</v>
      </c>
      <c r="U344">
        <v>0</v>
      </c>
      <c r="W344">
        <f t="shared" si="103"/>
        <v>623.64</v>
      </c>
      <c r="X344">
        <f t="shared" si="96"/>
        <v>2127.6000000000004</v>
      </c>
      <c r="Y344">
        <f t="shared" si="109"/>
        <v>5108.3999999999996</v>
      </c>
      <c r="Z344">
        <f t="shared" si="98"/>
        <v>33248.76</v>
      </c>
      <c r="AA344" t="s">
        <v>934</v>
      </c>
      <c r="AB344">
        <v>2025</v>
      </c>
    </row>
    <row r="345" spans="1:28" x14ac:dyDescent="0.25">
      <c r="A345">
        <v>44</v>
      </c>
      <c r="B345" t="s">
        <v>817</v>
      </c>
      <c r="C345" t="s">
        <v>102</v>
      </c>
      <c r="D345" t="s">
        <v>16</v>
      </c>
      <c r="E345" t="s">
        <v>953</v>
      </c>
      <c r="F345" t="s">
        <v>100</v>
      </c>
      <c r="G345">
        <v>46000</v>
      </c>
      <c r="H345">
        <f t="shared" si="108"/>
        <v>43281.4</v>
      </c>
      <c r="I345">
        <f t="shared" si="99"/>
        <v>1320.2</v>
      </c>
      <c r="J345">
        <f t="shared" si="100"/>
        <v>3265.9999999999995</v>
      </c>
      <c r="K345">
        <f t="shared" si="104"/>
        <v>506.00000000000006</v>
      </c>
      <c r="L345">
        <f t="shared" si="106"/>
        <v>1398.4</v>
      </c>
      <c r="M345">
        <f t="shared" si="107"/>
        <v>3261.4</v>
      </c>
      <c r="O345">
        <f t="shared" si="102"/>
        <v>9752</v>
      </c>
      <c r="P345">
        <v>25</v>
      </c>
      <c r="Q345">
        <v>500</v>
      </c>
      <c r="S345">
        <v>1282.5999999999999</v>
      </c>
      <c r="T345">
        <v>200</v>
      </c>
      <c r="U345">
        <v>1289.46</v>
      </c>
      <c r="W345">
        <f t="shared" si="103"/>
        <v>3297.06</v>
      </c>
      <c r="X345">
        <f t="shared" si="96"/>
        <v>2718.6000000000004</v>
      </c>
      <c r="Y345">
        <f t="shared" si="109"/>
        <v>6527.4</v>
      </c>
      <c r="Z345">
        <f t="shared" si="98"/>
        <v>39984.339999999997</v>
      </c>
      <c r="AA345" t="s">
        <v>934</v>
      </c>
      <c r="AB345">
        <v>2025</v>
      </c>
    </row>
    <row r="346" spans="1:28" x14ac:dyDescent="0.25">
      <c r="A346">
        <v>45</v>
      </c>
      <c r="B346" t="s">
        <v>179</v>
      </c>
      <c r="C346" t="s">
        <v>103</v>
      </c>
      <c r="D346" t="s">
        <v>800</v>
      </c>
      <c r="E346" t="s">
        <v>32</v>
      </c>
      <c r="F346" t="s">
        <v>100</v>
      </c>
      <c r="G346">
        <v>46000</v>
      </c>
      <c r="H346">
        <f t="shared" si="108"/>
        <v>43281.4</v>
      </c>
      <c r="I346">
        <f t="shared" si="99"/>
        <v>1320.2</v>
      </c>
      <c r="J346">
        <f t="shared" si="100"/>
        <v>3265.9999999999995</v>
      </c>
      <c r="K346">
        <f t="shared" si="104"/>
        <v>506.00000000000006</v>
      </c>
      <c r="L346">
        <f t="shared" si="106"/>
        <v>1398.4</v>
      </c>
      <c r="M346">
        <f t="shared" si="107"/>
        <v>3261.4</v>
      </c>
      <c r="O346">
        <f t="shared" si="102"/>
        <v>9752</v>
      </c>
      <c r="P346">
        <v>25</v>
      </c>
      <c r="Q346">
        <v>1000</v>
      </c>
      <c r="S346">
        <v>1294.1300000000001</v>
      </c>
      <c r="T346">
        <v>200</v>
      </c>
      <c r="U346">
        <v>1289.46</v>
      </c>
      <c r="W346">
        <f t="shared" si="103"/>
        <v>3808.59</v>
      </c>
      <c r="X346">
        <f t="shared" si="96"/>
        <v>2718.6000000000004</v>
      </c>
      <c r="Y346">
        <f t="shared" si="109"/>
        <v>6527.4</v>
      </c>
      <c r="Z346">
        <f t="shared" si="98"/>
        <v>39472.81</v>
      </c>
      <c r="AA346" t="s">
        <v>934</v>
      </c>
      <c r="AB346">
        <v>2025</v>
      </c>
    </row>
    <row r="347" spans="1:28" x14ac:dyDescent="0.25">
      <c r="A347">
        <v>46</v>
      </c>
      <c r="B347" t="s">
        <v>180</v>
      </c>
      <c r="C347" t="s">
        <v>103</v>
      </c>
      <c r="D347" t="s">
        <v>22</v>
      </c>
      <c r="E347" t="s">
        <v>32</v>
      </c>
      <c r="F347" t="s">
        <v>100</v>
      </c>
      <c r="G347">
        <v>36000</v>
      </c>
      <c r="H347">
        <f t="shared" si="108"/>
        <v>33872.400000000001</v>
      </c>
      <c r="I347">
        <f t="shared" si="99"/>
        <v>1033.2</v>
      </c>
      <c r="J347">
        <f t="shared" si="100"/>
        <v>2555.9999999999995</v>
      </c>
      <c r="K347">
        <f t="shared" si="104"/>
        <v>396.00000000000006</v>
      </c>
      <c r="L347">
        <f t="shared" si="106"/>
        <v>1094.4000000000001</v>
      </c>
      <c r="M347">
        <f t="shared" si="107"/>
        <v>2552.4</v>
      </c>
      <c r="O347">
        <f t="shared" si="102"/>
        <v>7632</v>
      </c>
      <c r="P347">
        <v>25</v>
      </c>
      <c r="S347">
        <v>2056.92</v>
      </c>
      <c r="T347">
        <v>200</v>
      </c>
      <c r="U347">
        <v>0</v>
      </c>
      <c r="W347">
        <f t="shared" si="103"/>
        <v>2281.92</v>
      </c>
      <c r="X347">
        <f t="shared" si="96"/>
        <v>2127.6000000000004</v>
      </c>
      <c r="Y347">
        <f t="shared" si="109"/>
        <v>5108.3999999999996</v>
      </c>
      <c r="Z347">
        <f t="shared" si="98"/>
        <v>31590.48</v>
      </c>
      <c r="AA347" t="s">
        <v>934</v>
      </c>
      <c r="AB347">
        <v>2025</v>
      </c>
    </row>
    <row r="348" spans="1:28" x14ac:dyDescent="0.25">
      <c r="A348">
        <v>47</v>
      </c>
      <c r="B348" t="s">
        <v>183</v>
      </c>
      <c r="C348" t="s">
        <v>103</v>
      </c>
      <c r="D348" t="s">
        <v>22</v>
      </c>
      <c r="E348" t="s">
        <v>52</v>
      </c>
      <c r="F348" t="s">
        <v>100</v>
      </c>
      <c r="G348">
        <v>36000</v>
      </c>
      <c r="H348">
        <f t="shared" si="108"/>
        <v>33872.400000000001</v>
      </c>
      <c r="I348">
        <f t="shared" si="99"/>
        <v>1033.2</v>
      </c>
      <c r="J348">
        <f t="shared" si="100"/>
        <v>2555.9999999999995</v>
      </c>
      <c r="K348">
        <f t="shared" si="104"/>
        <v>396.00000000000006</v>
      </c>
      <c r="L348">
        <f t="shared" si="106"/>
        <v>1094.4000000000001</v>
      </c>
      <c r="M348">
        <f t="shared" si="107"/>
        <v>2552.4</v>
      </c>
      <c r="O348">
        <f t="shared" si="102"/>
        <v>7632</v>
      </c>
      <c r="P348">
        <v>25</v>
      </c>
      <c r="Q348">
        <v>1500</v>
      </c>
      <c r="S348">
        <v>797.28</v>
      </c>
      <c r="T348">
        <v>200</v>
      </c>
      <c r="U348">
        <v>0</v>
      </c>
      <c r="W348">
        <f t="shared" si="103"/>
        <v>2522.2799999999997</v>
      </c>
      <c r="X348">
        <f t="shared" si="96"/>
        <v>2127.6000000000004</v>
      </c>
      <c r="Y348">
        <f t="shared" si="109"/>
        <v>5108.3999999999996</v>
      </c>
      <c r="Z348">
        <f t="shared" si="98"/>
        <v>31350.12</v>
      </c>
      <c r="AA348" t="s">
        <v>934</v>
      </c>
      <c r="AB348">
        <v>2025</v>
      </c>
    </row>
    <row r="349" spans="1:28" x14ac:dyDescent="0.25">
      <c r="A349">
        <v>48</v>
      </c>
      <c r="B349" t="s">
        <v>185</v>
      </c>
      <c r="C349" t="s">
        <v>103</v>
      </c>
      <c r="D349" t="s">
        <v>22</v>
      </c>
      <c r="E349" t="s">
        <v>789</v>
      </c>
      <c r="F349" t="s">
        <v>100</v>
      </c>
      <c r="G349">
        <v>46000</v>
      </c>
      <c r="H349" t="e">
        <f t="shared" si="108"/>
        <v>#VALUE!</v>
      </c>
      <c r="I349">
        <f t="shared" si="99"/>
        <v>1320.2</v>
      </c>
      <c r="J349">
        <f t="shared" si="100"/>
        <v>3265.9999999999995</v>
      </c>
      <c r="K349">
        <f t="shared" si="104"/>
        <v>506.00000000000006</v>
      </c>
      <c r="L349">
        <f t="shared" si="106"/>
        <v>1398.4</v>
      </c>
      <c r="M349">
        <f t="shared" si="107"/>
        <v>3261.4</v>
      </c>
      <c r="N349" t="e">
        <f>+N1*1</f>
        <v>#VALUE!</v>
      </c>
      <c r="O349" t="e">
        <f t="shared" si="102"/>
        <v>#VALUE!</v>
      </c>
      <c r="P349">
        <v>25</v>
      </c>
      <c r="Q349">
        <v>200</v>
      </c>
      <c r="S349">
        <v>797.28</v>
      </c>
      <c r="T349">
        <v>200</v>
      </c>
      <c r="U349">
        <v>1001.49</v>
      </c>
      <c r="W349">
        <f t="shared" si="103"/>
        <v>2223.77</v>
      </c>
      <c r="X349" t="e">
        <f t="shared" si="96"/>
        <v>#VALUE!</v>
      </c>
      <c r="Y349">
        <f t="shared" si="109"/>
        <v>6527.4</v>
      </c>
      <c r="Z349" t="e">
        <f t="shared" si="98"/>
        <v>#VALUE!</v>
      </c>
      <c r="AA349" t="s">
        <v>934</v>
      </c>
      <c r="AB349">
        <v>2025</v>
      </c>
    </row>
    <row r="350" spans="1:28" x14ac:dyDescent="0.25">
      <c r="A350">
        <v>49</v>
      </c>
      <c r="B350" t="s">
        <v>186</v>
      </c>
      <c r="C350" t="s">
        <v>102</v>
      </c>
      <c r="D350" t="s">
        <v>800</v>
      </c>
      <c r="E350" t="s">
        <v>36</v>
      </c>
      <c r="F350" t="s">
        <v>100</v>
      </c>
      <c r="G350">
        <v>46000</v>
      </c>
      <c r="H350">
        <f t="shared" si="108"/>
        <v>43281.4</v>
      </c>
      <c r="I350">
        <f t="shared" si="99"/>
        <v>1320.2</v>
      </c>
      <c r="J350">
        <f t="shared" si="100"/>
        <v>3265.9999999999995</v>
      </c>
      <c r="K350">
        <f t="shared" si="104"/>
        <v>506.00000000000006</v>
      </c>
      <c r="L350">
        <f t="shared" si="106"/>
        <v>1398.4</v>
      </c>
      <c r="M350">
        <f t="shared" si="107"/>
        <v>3261.4</v>
      </c>
      <c r="O350">
        <f t="shared" si="102"/>
        <v>9752</v>
      </c>
      <c r="P350">
        <v>25</v>
      </c>
      <c r="S350">
        <v>398.64</v>
      </c>
      <c r="T350">
        <v>200</v>
      </c>
      <c r="U350">
        <v>1289.46</v>
      </c>
      <c r="W350">
        <f t="shared" si="103"/>
        <v>1913.1</v>
      </c>
      <c r="X350">
        <f t="shared" si="96"/>
        <v>2718.6000000000004</v>
      </c>
      <c r="Y350">
        <f t="shared" si="109"/>
        <v>6527.4</v>
      </c>
      <c r="Z350">
        <f t="shared" si="98"/>
        <v>41368.300000000003</v>
      </c>
      <c r="AA350" t="s">
        <v>934</v>
      </c>
      <c r="AB350">
        <v>2025</v>
      </c>
    </row>
    <row r="351" spans="1:28" x14ac:dyDescent="0.25">
      <c r="A351">
        <v>50</v>
      </c>
      <c r="B351" t="s">
        <v>188</v>
      </c>
      <c r="C351" t="s">
        <v>102</v>
      </c>
      <c r="D351" t="s">
        <v>10</v>
      </c>
      <c r="E351" t="s">
        <v>33</v>
      </c>
      <c r="F351" t="s">
        <v>100</v>
      </c>
      <c r="G351">
        <v>36000</v>
      </c>
      <c r="H351" t="e">
        <f t="shared" si="108"/>
        <v>#VALUE!</v>
      </c>
      <c r="I351">
        <f t="shared" si="99"/>
        <v>1033.2</v>
      </c>
      <c r="J351">
        <f t="shared" si="100"/>
        <v>2555.9999999999995</v>
      </c>
      <c r="K351">
        <f t="shared" si="104"/>
        <v>396.00000000000006</v>
      </c>
      <c r="L351">
        <f t="shared" si="106"/>
        <v>1094.4000000000001</v>
      </c>
      <c r="M351">
        <f t="shared" si="107"/>
        <v>2552.4</v>
      </c>
      <c r="N351" t="e">
        <f>+N1*2</f>
        <v>#VALUE!</v>
      </c>
      <c r="O351" t="e">
        <f t="shared" si="102"/>
        <v>#VALUE!</v>
      </c>
      <c r="P351">
        <v>25</v>
      </c>
      <c r="S351">
        <v>2094.5</v>
      </c>
      <c r="T351">
        <v>200</v>
      </c>
      <c r="W351">
        <f t="shared" si="103"/>
        <v>2319.5</v>
      </c>
      <c r="X351" t="e">
        <f t="shared" si="96"/>
        <v>#VALUE!</v>
      </c>
      <c r="Y351">
        <f t="shared" si="109"/>
        <v>5108.3999999999996</v>
      </c>
      <c r="Z351" t="e">
        <f t="shared" si="98"/>
        <v>#VALUE!</v>
      </c>
      <c r="AA351" t="s">
        <v>934</v>
      </c>
      <c r="AB351">
        <v>2025</v>
      </c>
    </row>
    <row r="352" spans="1:28" x14ac:dyDescent="0.25">
      <c r="A352">
        <v>51</v>
      </c>
      <c r="B352" t="s">
        <v>190</v>
      </c>
      <c r="C352" t="s">
        <v>102</v>
      </c>
      <c r="D352" t="s">
        <v>801</v>
      </c>
      <c r="E352" t="s">
        <v>38</v>
      </c>
      <c r="F352" t="s">
        <v>100</v>
      </c>
      <c r="G352">
        <v>36000</v>
      </c>
      <c r="H352">
        <f t="shared" si="108"/>
        <v>33872.400000000001</v>
      </c>
      <c r="I352">
        <f t="shared" si="99"/>
        <v>1033.2</v>
      </c>
      <c r="J352">
        <f t="shared" si="100"/>
        <v>2555.9999999999995</v>
      </c>
      <c r="K352">
        <f t="shared" si="104"/>
        <v>396.00000000000006</v>
      </c>
      <c r="L352">
        <f t="shared" si="106"/>
        <v>1094.4000000000001</v>
      </c>
      <c r="M352">
        <f t="shared" si="107"/>
        <v>2552.4</v>
      </c>
      <c r="O352">
        <f t="shared" si="102"/>
        <v>7632</v>
      </c>
      <c r="P352">
        <v>25</v>
      </c>
      <c r="Q352">
        <v>2000</v>
      </c>
      <c r="S352">
        <v>443.69</v>
      </c>
      <c r="T352">
        <v>200</v>
      </c>
      <c r="W352">
        <f t="shared" si="103"/>
        <v>2668.69</v>
      </c>
      <c r="X352">
        <f t="shared" si="96"/>
        <v>2127.6000000000004</v>
      </c>
      <c r="Y352">
        <f t="shared" si="109"/>
        <v>5108.3999999999996</v>
      </c>
      <c r="Z352">
        <f t="shared" si="98"/>
        <v>31203.71</v>
      </c>
      <c r="AA352" t="s">
        <v>934</v>
      </c>
      <c r="AB352">
        <v>2025</v>
      </c>
    </row>
    <row r="353" spans="1:28" x14ac:dyDescent="0.25">
      <c r="A353">
        <v>52</v>
      </c>
      <c r="B353" t="s">
        <v>201</v>
      </c>
      <c r="C353" t="s">
        <v>102</v>
      </c>
      <c r="D353" t="s">
        <v>22</v>
      </c>
      <c r="E353" t="s">
        <v>859</v>
      </c>
      <c r="F353" t="s">
        <v>100</v>
      </c>
      <c r="G353">
        <v>36000</v>
      </c>
      <c r="H353">
        <f t="shared" si="108"/>
        <v>33872.400000000001</v>
      </c>
      <c r="I353">
        <f t="shared" si="99"/>
        <v>1033.2</v>
      </c>
      <c r="J353">
        <f t="shared" si="100"/>
        <v>2555.9999999999995</v>
      </c>
      <c r="K353">
        <f t="shared" si="104"/>
        <v>396.00000000000006</v>
      </c>
      <c r="L353">
        <f t="shared" si="106"/>
        <v>1094.4000000000001</v>
      </c>
      <c r="M353">
        <f t="shared" si="107"/>
        <v>2552.4</v>
      </c>
      <c r="O353">
        <f t="shared" si="102"/>
        <v>7632</v>
      </c>
      <c r="P353">
        <v>25</v>
      </c>
      <c r="Q353">
        <v>1000</v>
      </c>
      <c r="S353">
        <v>664.88</v>
      </c>
      <c r="T353">
        <v>200</v>
      </c>
      <c r="U353">
        <v>0</v>
      </c>
      <c r="W353">
        <f t="shared" si="103"/>
        <v>1889.88</v>
      </c>
      <c r="X353">
        <f t="shared" si="96"/>
        <v>2127.6000000000004</v>
      </c>
      <c r="Y353">
        <f t="shared" si="109"/>
        <v>5108.3999999999996</v>
      </c>
      <c r="Z353">
        <f t="shared" si="98"/>
        <v>31982.52</v>
      </c>
      <c r="AA353" t="s">
        <v>934</v>
      </c>
      <c r="AB353">
        <v>2025</v>
      </c>
    </row>
    <row r="354" spans="1:28" x14ac:dyDescent="0.25">
      <c r="A354">
        <v>53</v>
      </c>
      <c r="B354" t="s">
        <v>207</v>
      </c>
      <c r="C354" t="s">
        <v>103</v>
      </c>
      <c r="D354" t="s">
        <v>6</v>
      </c>
      <c r="E354" t="s">
        <v>883</v>
      </c>
      <c r="F354" t="s">
        <v>100</v>
      </c>
      <c r="G354">
        <v>25000</v>
      </c>
      <c r="H354" t="e">
        <f t="shared" si="108"/>
        <v>#VALUE!</v>
      </c>
      <c r="I354">
        <f>IF(G354&lt;=374040,G354*2.87%,9334.68)</f>
        <v>717.5</v>
      </c>
      <c r="J354">
        <f t="shared" si="100"/>
        <v>1774.9999999999998</v>
      </c>
      <c r="K354">
        <f t="shared" si="104"/>
        <v>275</v>
      </c>
      <c r="L354">
        <f t="shared" si="106"/>
        <v>760</v>
      </c>
      <c r="M354">
        <f t="shared" si="107"/>
        <v>1772.5000000000002</v>
      </c>
      <c r="N354" t="str">
        <f>+N1</f>
        <v>Registro
Dependientes 1350.12
Adicionales (4*)</v>
      </c>
      <c r="O354" t="e">
        <f>+I354+J354+K354+L354+M354+N354</f>
        <v>#VALUE!</v>
      </c>
      <c r="P354">
        <v>25</v>
      </c>
      <c r="Q354">
        <v>1000</v>
      </c>
      <c r="T354">
        <v>200</v>
      </c>
      <c r="W354">
        <f t="shared" si="103"/>
        <v>1225</v>
      </c>
      <c r="X354" t="e">
        <f t="shared" si="96"/>
        <v>#VALUE!</v>
      </c>
      <c r="Y354">
        <f t="shared" si="109"/>
        <v>3547.5</v>
      </c>
      <c r="Z354" t="e">
        <f t="shared" si="98"/>
        <v>#VALUE!</v>
      </c>
      <c r="AA354" t="s">
        <v>934</v>
      </c>
      <c r="AB354">
        <v>2025</v>
      </c>
    </row>
    <row r="355" spans="1:28" x14ac:dyDescent="0.25">
      <c r="A355">
        <v>54</v>
      </c>
      <c r="B355" t="s">
        <v>812</v>
      </c>
      <c r="C355" t="s">
        <v>102</v>
      </c>
      <c r="D355" t="s">
        <v>793</v>
      </c>
      <c r="E355" t="s">
        <v>619</v>
      </c>
      <c r="F355" t="s">
        <v>85</v>
      </c>
      <c r="G355">
        <v>30000</v>
      </c>
      <c r="H355">
        <f t="shared" si="108"/>
        <v>28227</v>
      </c>
      <c r="I355">
        <f t="shared" si="99"/>
        <v>861</v>
      </c>
      <c r="J355">
        <f t="shared" si="100"/>
        <v>2130</v>
      </c>
      <c r="K355">
        <f t="shared" si="104"/>
        <v>330.00000000000006</v>
      </c>
      <c r="L355">
        <f t="shared" si="106"/>
        <v>912</v>
      </c>
      <c r="M355">
        <f t="shared" si="107"/>
        <v>2127</v>
      </c>
      <c r="O355">
        <f t="shared" si="102"/>
        <v>6360</v>
      </c>
      <c r="P355">
        <v>25</v>
      </c>
      <c r="T355">
        <v>200</v>
      </c>
      <c r="W355">
        <f t="shared" si="103"/>
        <v>225</v>
      </c>
      <c r="X355">
        <f t="shared" si="96"/>
        <v>1773</v>
      </c>
      <c r="Y355">
        <f t="shared" si="109"/>
        <v>4257</v>
      </c>
      <c r="Z355">
        <f t="shared" si="98"/>
        <v>28002</v>
      </c>
      <c r="AA355" t="s">
        <v>934</v>
      </c>
      <c r="AB355">
        <v>2025</v>
      </c>
    </row>
    <row r="356" spans="1:28" x14ac:dyDescent="0.25">
      <c r="A356">
        <v>55</v>
      </c>
      <c r="B356" t="s">
        <v>833</v>
      </c>
      <c r="C356" t="s">
        <v>102</v>
      </c>
      <c r="D356" t="s">
        <v>22</v>
      </c>
      <c r="E356" t="s">
        <v>33</v>
      </c>
      <c r="F356" t="s">
        <v>100</v>
      </c>
      <c r="G356">
        <v>36000</v>
      </c>
      <c r="H356">
        <f t="shared" si="108"/>
        <v>33872.400000000001</v>
      </c>
      <c r="I356">
        <f t="shared" si="99"/>
        <v>1033.2</v>
      </c>
      <c r="J356">
        <f t="shared" si="100"/>
        <v>2555.9999999999995</v>
      </c>
      <c r="K356">
        <f t="shared" si="104"/>
        <v>396.00000000000006</v>
      </c>
      <c r="L356">
        <f t="shared" si="106"/>
        <v>1094.4000000000001</v>
      </c>
      <c r="M356">
        <f t="shared" si="107"/>
        <v>2552.4</v>
      </c>
      <c r="O356">
        <f t="shared" si="102"/>
        <v>7632</v>
      </c>
      <c r="P356">
        <v>25</v>
      </c>
      <c r="Q356">
        <v>3000</v>
      </c>
      <c r="S356">
        <v>797.28</v>
      </c>
      <c r="T356">
        <v>200</v>
      </c>
      <c r="U356">
        <v>0</v>
      </c>
      <c r="W356">
        <f t="shared" si="103"/>
        <v>4022.2799999999997</v>
      </c>
      <c r="X356">
        <f t="shared" si="96"/>
        <v>2127.6000000000004</v>
      </c>
      <c r="Y356">
        <f t="shared" si="109"/>
        <v>5108.3999999999996</v>
      </c>
      <c r="Z356">
        <f t="shared" si="98"/>
        <v>29850.12</v>
      </c>
      <c r="AA356" t="s">
        <v>934</v>
      </c>
      <c r="AB356">
        <v>2025</v>
      </c>
    </row>
    <row r="357" spans="1:28" x14ac:dyDescent="0.25">
      <c r="A357">
        <v>56</v>
      </c>
      <c r="B357" t="s">
        <v>878</v>
      </c>
      <c r="C357" t="s">
        <v>103</v>
      </c>
      <c r="D357" t="s">
        <v>94</v>
      </c>
      <c r="E357" t="s">
        <v>933</v>
      </c>
      <c r="F357" t="s">
        <v>84</v>
      </c>
      <c r="G357">
        <v>30000</v>
      </c>
      <c r="H357">
        <f t="shared" si="108"/>
        <v>28227</v>
      </c>
      <c r="I357">
        <f t="shared" si="99"/>
        <v>861</v>
      </c>
      <c r="J357">
        <f t="shared" si="100"/>
        <v>2130</v>
      </c>
      <c r="K357">
        <f t="shared" si="104"/>
        <v>330.00000000000006</v>
      </c>
      <c r="L357">
        <f t="shared" si="106"/>
        <v>912</v>
      </c>
      <c r="M357">
        <f t="shared" si="107"/>
        <v>2127</v>
      </c>
      <c r="O357">
        <f t="shared" si="102"/>
        <v>6360</v>
      </c>
      <c r="P357">
        <v>25</v>
      </c>
      <c r="Q357">
        <v>4760.8</v>
      </c>
      <c r="T357">
        <v>200</v>
      </c>
      <c r="U357">
        <v>0</v>
      </c>
      <c r="W357">
        <f t="shared" si="103"/>
        <v>4985.8</v>
      </c>
      <c r="X357">
        <f t="shared" si="96"/>
        <v>1773</v>
      </c>
      <c r="Y357">
        <f t="shared" si="109"/>
        <v>4257</v>
      </c>
      <c r="Z357">
        <f t="shared" si="98"/>
        <v>23241.200000000001</v>
      </c>
      <c r="AA357" t="s">
        <v>934</v>
      </c>
      <c r="AB357">
        <v>2025</v>
      </c>
    </row>
    <row r="358" spans="1:28" x14ac:dyDescent="0.25">
      <c r="A358">
        <v>57</v>
      </c>
      <c r="B358" t="s">
        <v>837</v>
      </c>
      <c r="C358" t="s">
        <v>103</v>
      </c>
      <c r="D358" t="s">
        <v>800</v>
      </c>
      <c r="E358" t="s">
        <v>52</v>
      </c>
      <c r="F358" t="s">
        <v>100</v>
      </c>
      <c r="G358">
        <v>26000</v>
      </c>
      <c r="H358">
        <f t="shared" si="108"/>
        <v>24463.4</v>
      </c>
      <c r="I358">
        <f t="shared" si="99"/>
        <v>746.2</v>
      </c>
      <c r="J358">
        <f t="shared" si="100"/>
        <v>1845.9999999999998</v>
      </c>
      <c r="K358">
        <f t="shared" si="104"/>
        <v>286.00000000000006</v>
      </c>
      <c r="L358">
        <f t="shared" si="106"/>
        <v>790.4</v>
      </c>
      <c r="M358">
        <f t="shared" si="107"/>
        <v>1843.4</v>
      </c>
      <c r="O358">
        <f t="shared" si="102"/>
        <v>5512</v>
      </c>
      <c r="P358">
        <v>25</v>
      </c>
      <c r="Q358">
        <v>1000</v>
      </c>
      <c r="T358">
        <v>200</v>
      </c>
      <c r="U358">
        <v>0</v>
      </c>
      <c r="W358">
        <f t="shared" si="103"/>
        <v>1225</v>
      </c>
      <c r="X358">
        <f t="shared" si="96"/>
        <v>1536.6</v>
      </c>
      <c r="Y358">
        <f t="shared" si="109"/>
        <v>3689.3999999999996</v>
      </c>
      <c r="Z358">
        <f t="shared" si="98"/>
        <v>23238.400000000001</v>
      </c>
      <c r="AA358" t="s">
        <v>934</v>
      </c>
      <c r="AB358">
        <v>2025</v>
      </c>
    </row>
    <row r="359" spans="1:28" x14ac:dyDescent="0.25">
      <c r="A359">
        <v>58</v>
      </c>
      <c r="B359" t="s">
        <v>838</v>
      </c>
      <c r="C359" t="s">
        <v>102</v>
      </c>
      <c r="D359" t="s">
        <v>839</v>
      </c>
      <c r="E359" t="s">
        <v>33</v>
      </c>
      <c r="F359" t="s">
        <v>100</v>
      </c>
      <c r="G359">
        <v>26000</v>
      </c>
      <c r="H359">
        <f t="shared" si="108"/>
        <v>24463.4</v>
      </c>
      <c r="I359">
        <f t="shared" si="99"/>
        <v>746.2</v>
      </c>
      <c r="J359">
        <f t="shared" si="100"/>
        <v>1845.9999999999998</v>
      </c>
      <c r="K359">
        <f t="shared" si="104"/>
        <v>286.00000000000006</v>
      </c>
      <c r="L359">
        <f t="shared" si="106"/>
        <v>790.4</v>
      </c>
      <c r="M359">
        <f t="shared" si="107"/>
        <v>1843.4</v>
      </c>
      <c r="O359">
        <f t="shared" si="102"/>
        <v>5512</v>
      </c>
      <c r="P359">
        <v>25</v>
      </c>
      <c r="Q359">
        <v>1439.1</v>
      </c>
      <c r="T359">
        <v>200</v>
      </c>
      <c r="U359">
        <v>0</v>
      </c>
      <c r="W359">
        <f t="shared" si="103"/>
        <v>1664.1</v>
      </c>
      <c r="X359">
        <f t="shared" si="96"/>
        <v>1536.6</v>
      </c>
      <c r="Y359">
        <f t="shared" si="109"/>
        <v>3689.3999999999996</v>
      </c>
      <c r="Z359">
        <f t="shared" si="98"/>
        <v>22799.3</v>
      </c>
      <c r="AA359" t="s">
        <v>934</v>
      </c>
      <c r="AB359">
        <v>2025</v>
      </c>
    </row>
    <row r="360" spans="1:28" x14ac:dyDescent="0.25">
      <c r="A360">
        <v>59</v>
      </c>
      <c r="B360" t="s">
        <v>904</v>
      </c>
      <c r="C360" t="s">
        <v>103</v>
      </c>
      <c r="D360" t="s">
        <v>94</v>
      </c>
      <c r="E360" t="s">
        <v>943</v>
      </c>
      <c r="F360" t="s">
        <v>100</v>
      </c>
      <c r="G360">
        <v>30000</v>
      </c>
      <c r="H360">
        <f t="shared" si="108"/>
        <v>28227</v>
      </c>
      <c r="I360">
        <f t="shared" si="99"/>
        <v>861</v>
      </c>
      <c r="J360">
        <f t="shared" si="100"/>
        <v>2130</v>
      </c>
      <c r="K360">
        <f t="shared" si="104"/>
        <v>330.00000000000006</v>
      </c>
      <c r="L360">
        <f t="shared" si="106"/>
        <v>912</v>
      </c>
      <c r="M360">
        <f t="shared" si="107"/>
        <v>2127</v>
      </c>
      <c r="O360">
        <f t="shared" si="102"/>
        <v>6360</v>
      </c>
      <c r="P360">
        <v>25</v>
      </c>
      <c r="T360">
        <v>200</v>
      </c>
      <c r="U360">
        <v>0</v>
      </c>
      <c r="W360">
        <f t="shared" si="103"/>
        <v>225</v>
      </c>
      <c r="X360">
        <f t="shared" si="96"/>
        <v>1773</v>
      </c>
      <c r="Y360">
        <f t="shared" si="109"/>
        <v>4257</v>
      </c>
      <c r="Z360">
        <f t="shared" si="98"/>
        <v>28002</v>
      </c>
      <c r="AA360" t="s">
        <v>934</v>
      </c>
      <c r="AB360">
        <v>2025</v>
      </c>
    </row>
    <row r="361" spans="1:28" x14ac:dyDescent="0.25">
      <c r="A361">
        <v>60</v>
      </c>
      <c r="B361" t="s">
        <v>842</v>
      </c>
      <c r="C361" t="s">
        <v>102</v>
      </c>
      <c r="D361" t="s">
        <v>823</v>
      </c>
      <c r="E361" t="s">
        <v>843</v>
      </c>
      <c r="F361" t="s">
        <v>100</v>
      </c>
      <c r="G361">
        <v>46000</v>
      </c>
      <c r="H361">
        <f t="shared" si="108"/>
        <v>43281.4</v>
      </c>
      <c r="I361">
        <f t="shared" si="99"/>
        <v>1320.2</v>
      </c>
      <c r="J361">
        <f t="shared" si="100"/>
        <v>3265.9999999999995</v>
      </c>
      <c r="K361">
        <f t="shared" si="104"/>
        <v>506.00000000000006</v>
      </c>
      <c r="L361">
        <f t="shared" si="106"/>
        <v>1398.4</v>
      </c>
      <c r="M361">
        <f t="shared" si="107"/>
        <v>3261.4</v>
      </c>
      <c r="O361">
        <f t="shared" si="102"/>
        <v>9752</v>
      </c>
      <c r="P361">
        <v>25</v>
      </c>
      <c r="S361">
        <v>180.05</v>
      </c>
      <c r="T361">
        <v>200</v>
      </c>
      <c r="U361">
        <v>1289.46</v>
      </c>
      <c r="W361">
        <f t="shared" si="103"/>
        <v>1694.51</v>
      </c>
      <c r="X361">
        <f t="shared" si="96"/>
        <v>2718.6000000000004</v>
      </c>
      <c r="Y361">
        <f t="shared" si="109"/>
        <v>6527.4</v>
      </c>
      <c r="Z361">
        <f t="shared" si="98"/>
        <v>41586.89</v>
      </c>
      <c r="AA361" t="s">
        <v>934</v>
      </c>
      <c r="AB361">
        <v>2025</v>
      </c>
    </row>
    <row r="362" spans="1:28" x14ac:dyDescent="0.25">
      <c r="A362">
        <v>61</v>
      </c>
      <c r="B362" t="s">
        <v>845</v>
      </c>
      <c r="C362" t="s">
        <v>103</v>
      </c>
      <c r="D362" t="s">
        <v>94</v>
      </c>
      <c r="E362" t="s">
        <v>52</v>
      </c>
      <c r="F362" t="s">
        <v>100</v>
      </c>
      <c r="G362">
        <v>46000</v>
      </c>
      <c r="H362">
        <f t="shared" si="108"/>
        <v>43281.4</v>
      </c>
      <c r="I362">
        <f t="shared" si="99"/>
        <v>1320.2</v>
      </c>
      <c r="J362">
        <f t="shared" si="100"/>
        <v>3265.9999999999995</v>
      </c>
      <c r="K362">
        <f t="shared" si="104"/>
        <v>506.00000000000006</v>
      </c>
      <c r="L362">
        <f t="shared" si="106"/>
        <v>1398.4</v>
      </c>
      <c r="M362">
        <f t="shared" si="107"/>
        <v>3261.4</v>
      </c>
      <c r="O362">
        <f t="shared" si="102"/>
        <v>9752</v>
      </c>
      <c r="P362">
        <v>25</v>
      </c>
      <c r="S362">
        <v>398.64</v>
      </c>
      <c r="T362">
        <v>200</v>
      </c>
      <c r="U362">
        <v>1289.47</v>
      </c>
      <c r="W362">
        <f t="shared" si="103"/>
        <v>1913.1100000000001</v>
      </c>
      <c r="X362">
        <f t="shared" si="96"/>
        <v>2718.6000000000004</v>
      </c>
      <c r="Y362">
        <f t="shared" si="109"/>
        <v>6527.4</v>
      </c>
      <c r="Z362">
        <f t="shared" si="98"/>
        <v>41368.29</v>
      </c>
      <c r="AA362" t="s">
        <v>934</v>
      </c>
      <c r="AB362">
        <v>2025</v>
      </c>
    </row>
    <row r="363" spans="1:28" x14ac:dyDescent="0.25">
      <c r="A363">
        <v>62</v>
      </c>
      <c r="B363" t="s">
        <v>912</v>
      </c>
      <c r="C363" t="s">
        <v>103</v>
      </c>
      <c r="D363" t="s">
        <v>94</v>
      </c>
      <c r="E363" t="s">
        <v>32</v>
      </c>
      <c r="F363" t="s">
        <v>100</v>
      </c>
      <c r="G363">
        <v>46000</v>
      </c>
      <c r="H363" t="e">
        <f t="shared" si="108"/>
        <v>#VALUE!</v>
      </c>
      <c r="I363">
        <f t="shared" si="99"/>
        <v>1320.2</v>
      </c>
      <c r="J363">
        <f t="shared" si="100"/>
        <v>3265.9999999999995</v>
      </c>
      <c r="K363">
        <f t="shared" si="104"/>
        <v>506.00000000000006</v>
      </c>
      <c r="L363">
        <f t="shared" si="106"/>
        <v>1398.4</v>
      </c>
      <c r="M363">
        <f t="shared" si="107"/>
        <v>3261.4</v>
      </c>
      <c r="N363" t="str">
        <f>+N1</f>
        <v>Registro
Dependientes 1350.12
Adicionales (4*)</v>
      </c>
      <c r="O363" t="e">
        <f t="shared" si="102"/>
        <v>#VALUE!</v>
      </c>
      <c r="P363">
        <v>25</v>
      </c>
      <c r="Q363">
        <v>1000</v>
      </c>
      <c r="S363">
        <v>795.99</v>
      </c>
      <c r="T363">
        <v>200</v>
      </c>
      <c r="U363">
        <v>0</v>
      </c>
      <c r="W363">
        <f t="shared" si="103"/>
        <v>2020.99</v>
      </c>
      <c r="X363" t="e">
        <f t="shared" si="96"/>
        <v>#VALUE!</v>
      </c>
      <c r="Y363">
        <f t="shared" si="109"/>
        <v>6527.4</v>
      </c>
      <c r="Z363" t="e">
        <f t="shared" si="98"/>
        <v>#VALUE!</v>
      </c>
      <c r="AA363" t="s">
        <v>934</v>
      </c>
      <c r="AB363">
        <v>2025</v>
      </c>
    </row>
    <row r="364" spans="1:28" x14ac:dyDescent="0.25">
      <c r="A364">
        <v>63</v>
      </c>
      <c r="B364" t="s">
        <v>855</v>
      </c>
      <c r="C364" t="s">
        <v>103</v>
      </c>
      <c r="D364" t="s">
        <v>94</v>
      </c>
      <c r="E364" t="s">
        <v>52</v>
      </c>
      <c r="F364" t="s">
        <v>100</v>
      </c>
      <c r="G364">
        <v>46000</v>
      </c>
      <c r="H364">
        <f t="shared" si="108"/>
        <v>43281.4</v>
      </c>
      <c r="I364">
        <f t="shared" si="99"/>
        <v>1320.2</v>
      </c>
      <c r="J364">
        <f t="shared" si="100"/>
        <v>3265.9999999999995</v>
      </c>
      <c r="K364">
        <f t="shared" si="104"/>
        <v>506.00000000000006</v>
      </c>
      <c r="L364">
        <f t="shared" si="106"/>
        <v>1398.4</v>
      </c>
      <c r="M364">
        <f t="shared" si="107"/>
        <v>3261.4</v>
      </c>
      <c r="O364">
        <f t="shared" si="102"/>
        <v>9752</v>
      </c>
      <c r="P364">
        <v>25</v>
      </c>
      <c r="S364">
        <v>1522.97</v>
      </c>
      <c r="T364">
        <v>200</v>
      </c>
      <c r="U364">
        <v>1289.46</v>
      </c>
      <c r="W364">
        <f t="shared" si="103"/>
        <v>3037.4300000000003</v>
      </c>
      <c r="X364">
        <f t="shared" si="96"/>
        <v>2718.6000000000004</v>
      </c>
      <c r="Y364">
        <f t="shared" si="109"/>
        <v>6527.4</v>
      </c>
      <c r="Z364">
        <f t="shared" si="98"/>
        <v>40243.97</v>
      </c>
      <c r="AA364" t="s">
        <v>934</v>
      </c>
      <c r="AB364">
        <v>2025</v>
      </c>
    </row>
    <row r="365" spans="1:28" x14ac:dyDescent="0.25">
      <c r="A365">
        <v>64</v>
      </c>
      <c r="B365" t="s">
        <v>857</v>
      </c>
      <c r="C365" t="s">
        <v>103</v>
      </c>
      <c r="D365" t="s">
        <v>858</v>
      </c>
      <c r="E365" t="s">
        <v>859</v>
      </c>
      <c r="F365" t="s">
        <v>100</v>
      </c>
      <c r="G365">
        <v>30000</v>
      </c>
      <c r="H365">
        <f t="shared" si="108"/>
        <v>28227</v>
      </c>
      <c r="I365">
        <f t="shared" si="99"/>
        <v>861</v>
      </c>
      <c r="J365">
        <f t="shared" si="100"/>
        <v>2130</v>
      </c>
      <c r="K365">
        <f t="shared" si="104"/>
        <v>330.00000000000006</v>
      </c>
      <c r="L365">
        <f t="shared" si="106"/>
        <v>912</v>
      </c>
      <c r="M365">
        <f t="shared" si="107"/>
        <v>2127</v>
      </c>
      <c r="O365">
        <f t="shared" si="102"/>
        <v>6360</v>
      </c>
      <c r="P365">
        <v>25</v>
      </c>
      <c r="Q365">
        <v>500</v>
      </c>
      <c r="T365">
        <v>200</v>
      </c>
      <c r="U365">
        <v>0</v>
      </c>
      <c r="W365">
        <f t="shared" si="103"/>
        <v>725</v>
      </c>
      <c r="X365">
        <f t="shared" si="96"/>
        <v>1773</v>
      </c>
      <c r="Y365">
        <f t="shared" si="109"/>
        <v>4257</v>
      </c>
      <c r="Z365">
        <f t="shared" si="98"/>
        <v>27502</v>
      </c>
      <c r="AA365" t="s">
        <v>934</v>
      </c>
      <c r="AB365">
        <v>2025</v>
      </c>
    </row>
    <row r="366" spans="1:28" x14ac:dyDescent="0.25">
      <c r="A366">
        <v>65</v>
      </c>
      <c r="B366" t="s">
        <v>202</v>
      </c>
      <c r="C366" t="s">
        <v>102</v>
      </c>
      <c r="D366" t="s">
        <v>22</v>
      </c>
      <c r="E366" t="s">
        <v>37</v>
      </c>
      <c r="F366" t="s">
        <v>100</v>
      </c>
      <c r="G366">
        <v>36000</v>
      </c>
      <c r="H366">
        <f t="shared" si="108"/>
        <v>33872.400000000001</v>
      </c>
      <c r="I366">
        <f t="shared" si="99"/>
        <v>1033.2</v>
      </c>
      <c r="J366">
        <f t="shared" si="100"/>
        <v>2555.9999999999995</v>
      </c>
      <c r="K366">
        <f t="shared" si="104"/>
        <v>396.00000000000006</v>
      </c>
      <c r="L366">
        <f t="shared" si="106"/>
        <v>1094.4000000000001</v>
      </c>
      <c r="M366">
        <f t="shared" si="107"/>
        <v>2552.4</v>
      </c>
      <c r="O366">
        <f t="shared" si="102"/>
        <v>7632</v>
      </c>
      <c r="P366">
        <v>25</v>
      </c>
      <c r="Q366">
        <v>1000</v>
      </c>
      <c r="S366">
        <v>1195.92</v>
      </c>
      <c r="T366">
        <v>200</v>
      </c>
      <c r="U366">
        <f t="shared" ref="U366:U392" si="110">IF((H366*12)&gt;867123.01,(79776+(((H366*12)-867123.01)*0.25))/12,IF((H366*12)&gt;624329.01,(31216+(((H366*12)-624329.01)*0.2))/12,IF((H366*12)&gt;416220.01,(((H366*12)-416220.01)*0.15)/12,0)))</f>
        <v>0</v>
      </c>
      <c r="W366">
        <f t="shared" si="103"/>
        <v>2420.92</v>
      </c>
      <c r="X366">
        <f t="shared" ref="X366:X391" si="111">+I366+L366+N366</f>
        <v>2127.6000000000004</v>
      </c>
      <c r="Y366">
        <f t="shared" si="109"/>
        <v>5108.3999999999996</v>
      </c>
      <c r="Z366">
        <f t="shared" ref="Z366:Z392" si="112">+G366-(W366+X366)</f>
        <v>31451.48</v>
      </c>
      <c r="AA366" t="s">
        <v>934</v>
      </c>
      <c r="AB366">
        <v>2025</v>
      </c>
    </row>
    <row r="367" spans="1:28" x14ac:dyDescent="0.25">
      <c r="A367">
        <v>66</v>
      </c>
      <c r="B367" t="s">
        <v>203</v>
      </c>
      <c r="C367" t="s">
        <v>102</v>
      </c>
      <c r="D367" t="s">
        <v>6</v>
      </c>
      <c r="E367" t="s">
        <v>37</v>
      </c>
      <c r="F367" t="s">
        <v>100</v>
      </c>
      <c r="G367">
        <v>15000</v>
      </c>
      <c r="H367">
        <f t="shared" si="108"/>
        <v>14113.5</v>
      </c>
      <c r="I367">
        <f t="shared" ref="I367:I392" si="113">IF(G367&lt;=374040,G367*2.87%,9334.68)</f>
        <v>430.5</v>
      </c>
      <c r="J367">
        <f t="shared" ref="J367:J392" si="114">IF(G367&lt;=374040,G367*7.1%,23092.75)</f>
        <v>1065</v>
      </c>
      <c r="K367">
        <f t="shared" si="104"/>
        <v>165.00000000000003</v>
      </c>
      <c r="L367">
        <f t="shared" si="106"/>
        <v>456</v>
      </c>
      <c r="M367">
        <f t="shared" si="107"/>
        <v>1063.5</v>
      </c>
      <c r="O367">
        <f t="shared" ref="O367:O392" si="115">+I367+J367+K367+L367+M367+N367</f>
        <v>3180</v>
      </c>
      <c r="P367">
        <v>25</v>
      </c>
      <c r="T367">
        <v>200</v>
      </c>
      <c r="U367">
        <f t="shared" si="110"/>
        <v>0</v>
      </c>
      <c r="W367">
        <f t="shared" ref="W367:W391" si="116">P367+Q367+R367+S367+T367+U367</f>
        <v>225</v>
      </c>
      <c r="X367">
        <f t="shared" si="111"/>
        <v>886.5</v>
      </c>
      <c r="Y367">
        <f t="shared" si="109"/>
        <v>2128.5</v>
      </c>
      <c r="Z367">
        <f t="shared" si="112"/>
        <v>13888.5</v>
      </c>
      <c r="AA367" t="s">
        <v>934</v>
      </c>
      <c r="AB367">
        <v>2025</v>
      </c>
    </row>
    <row r="368" spans="1:28" x14ac:dyDescent="0.25">
      <c r="A368">
        <v>67</v>
      </c>
      <c r="B368" t="s">
        <v>204</v>
      </c>
      <c r="C368" t="s">
        <v>102</v>
      </c>
      <c r="D368" t="s">
        <v>6</v>
      </c>
      <c r="E368" t="s">
        <v>37</v>
      </c>
      <c r="F368" t="s">
        <v>100</v>
      </c>
      <c r="G368">
        <v>15000</v>
      </c>
      <c r="H368">
        <f t="shared" si="108"/>
        <v>14113.5</v>
      </c>
      <c r="I368">
        <f t="shared" si="113"/>
        <v>430.5</v>
      </c>
      <c r="J368">
        <f t="shared" si="114"/>
        <v>1065</v>
      </c>
      <c r="K368">
        <f t="shared" si="104"/>
        <v>165.00000000000003</v>
      </c>
      <c r="L368">
        <f t="shared" si="106"/>
        <v>456</v>
      </c>
      <c r="M368">
        <f t="shared" si="107"/>
        <v>1063.5</v>
      </c>
      <c r="O368">
        <f t="shared" si="115"/>
        <v>3180</v>
      </c>
      <c r="P368">
        <v>25</v>
      </c>
      <c r="T368">
        <v>200</v>
      </c>
      <c r="U368">
        <f t="shared" si="110"/>
        <v>0</v>
      </c>
      <c r="W368">
        <f t="shared" si="116"/>
        <v>225</v>
      </c>
      <c r="X368">
        <f t="shared" si="111"/>
        <v>886.5</v>
      </c>
      <c r="Y368">
        <f t="shared" si="109"/>
        <v>2128.5</v>
      </c>
      <c r="Z368">
        <f t="shared" si="112"/>
        <v>13888.5</v>
      </c>
      <c r="AA368" t="s">
        <v>934</v>
      </c>
      <c r="AB368">
        <v>2025</v>
      </c>
    </row>
    <row r="369" spans="1:28" x14ac:dyDescent="0.25">
      <c r="A369">
        <v>68</v>
      </c>
      <c r="B369" t="s">
        <v>205</v>
      </c>
      <c r="C369" t="s">
        <v>102</v>
      </c>
      <c r="D369" t="s">
        <v>6</v>
      </c>
      <c r="E369" t="s">
        <v>37</v>
      </c>
      <c r="F369" t="s">
        <v>100</v>
      </c>
      <c r="G369">
        <v>25000</v>
      </c>
      <c r="H369">
        <f t="shared" si="108"/>
        <v>23522.5</v>
      </c>
      <c r="I369">
        <f t="shared" si="113"/>
        <v>717.5</v>
      </c>
      <c r="J369">
        <f t="shared" si="114"/>
        <v>1774.9999999999998</v>
      </c>
      <c r="K369">
        <f t="shared" ref="K369:K389" si="117">IF(G369&lt;=74808,G369*1.1%,953.69)</f>
        <v>275</v>
      </c>
      <c r="L369">
        <f t="shared" si="106"/>
        <v>760</v>
      </c>
      <c r="M369">
        <f t="shared" si="107"/>
        <v>1772.5000000000002</v>
      </c>
      <c r="O369">
        <f t="shared" si="115"/>
        <v>5300</v>
      </c>
      <c r="P369">
        <v>25</v>
      </c>
      <c r="T369">
        <v>200</v>
      </c>
      <c r="U369">
        <f t="shared" si="110"/>
        <v>0</v>
      </c>
      <c r="W369">
        <f t="shared" si="116"/>
        <v>225</v>
      </c>
      <c r="X369">
        <f t="shared" si="111"/>
        <v>1477.5</v>
      </c>
      <c r="Y369">
        <f t="shared" si="109"/>
        <v>3547.5</v>
      </c>
      <c r="Z369">
        <f t="shared" si="112"/>
        <v>23297.5</v>
      </c>
      <c r="AA369" t="s">
        <v>934</v>
      </c>
      <c r="AB369">
        <v>2025</v>
      </c>
    </row>
    <row r="370" spans="1:28" x14ac:dyDescent="0.25">
      <c r="A370">
        <v>69</v>
      </c>
      <c r="B370" t="s">
        <v>810</v>
      </c>
      <c r="C370" t="s">
        <v>102</v>
      </c>
      <c r="D370" t="s">
        <v>94</v>
      </c>
      <c r="E370" t="s">
        <v>37</v>
      </c>
      <c r="F370" t="s">
        <v>100</v>
      </c>
      <c r="G370">
        <v>25000</v>
      </c>
      <c r="H370">
        <f t="shared" si="108"/>
        <v>23522.5</v>
      </c>
      <c r="I370">
        <f t="shared" si="113"/>
        <v>717.5</v>
      </c>
      <c r="J370">
        <f t="shared" si="114"/>
        <v>1774.9999999999998</v>
      </c>
      <c r="K370">
        <f t="shared" si="117"/>
        <v>275</v>
      </c>
      <c r="L370">
        <f t="shared" ref="L370:L392" si="118">IF(G370&lt;=187020,G370*3.04%,4943.8)</f>
        <v>760</v>
      </c>
      <c r="M370">
        <f t="shared" ref="M370:M392" si="119">IF(G370&lt;=187020,G370*7.09%,11530.11)</f>
        <v>1772.5000000000002</v>
      </c>
      <c r="O370">
        <f t="shared" si="115"/>
        <v>5300</v>
      </c>
      <c r="P370">
        <v>25</v>
      </c>
      <c r="Q370">
        <v>1000</v>
      </c>
      <c r="T370">
        <v>200</v>
      </c>
      <c r="U370">
        <f t="shared" si="110"/>
        <v>0</v>
      </c>
      <c r="W370">
        <f t="shared" si="116"/>
        <v>1225</v>
      </c>
      <c r="X370">
        <f t="shared" si="111"/>
        <v>1477.5</v>
      </c>
      <c r="Y370">
        <f t="shared" si="109"/>
        <v>3547.5</v>
      </c>
      <c r="Z370">
        <f t="shared" si="112"/>
        <v>22297.5</v>
      </c>
      <c r="AA370" t="s">
        <v>934</v>
      </c>
      <c r="AB370">
        <v>2025</v>
      </c>
    </row>
    <row r="371" spans="1:28" x14ac:dyDescent="0.25">
      <c r="A371">
        <v>70</v>
      </c>
      <c r="B371" t="s">
        <v>193</v>
      </c>
      <c r="C371" t="s">
        <v>103</v>
      </c>
      <c r="D371" t="s">
        <v>22</v>
      </c>
      <c r="E371" t="s">
        <v>95</v>
      </c>
      <c r="F371" t="s">
        <v>100</v>
      </c>
      <c r="G371">
        <v>30000</v>
      </c>
      <c r="H371" t="e">
        <f t="shared" si="108"/>
        <v>#VALUE!</v>
      </c>
      <c r="I371">
        <f t="shared" si="113"/>
        <v>861</v>
      </c>
      <c r="J371">
        <f t="shared" si="114"/>
        <v>2130</v>
      </c>
      <c r="K371">
        <f t="shared" si="117"/>
        <v>330.00000000000006</v>
      </c>
      <c r="L371">
        <f t="shared" si="118"/>
        <v>912</v>
      </c>
      <c r="M371">
        <f t="shared" si="119"/>
        <v>2127</v>
      </c>
      <c r="N371" t="e">
        <f>+N1*1</f>
        <v>#VALUE!</v>
      </c>
      <c r="O371" t="e">
        <f t="shared" si="115"/>
        <v>#VALUE!</v>
      </c>
      <c r="P371">
        <v>25</v>
      </c>
      <c r="Q371">
        <v>500</v>
      </c>
      <c r="S371">
        <v>1594.56</v>
      </c>
      <c r="T371">
        <v>200</v>
      </c>
      <c r="U371" t="e">
        <f t="shared" si="110"/>
        <v>#VALUE!</v>
      </c>
      <c r="W371" t="e">
        <f t="shared" si="116"/>
        <v>#VALUE!</v>
      </c>
      <c r="X371" t="e">
        <f t="shared" si="111"/>
        <v>#VALUE!</v>
      </c>
      <c r="Y371">
        <f t="shared" si="109"/>
        <v>4257</v>
      </c>
      <c r="Z371" t="e">
        <f t="shared" si="112"/>
        <v>#VALUE!</v>
      </c>
      <c r="AA371" t="s">
        <v>934</v>
      </c>
      <c r="AB371">
        <v>2025</v>
      </c>
    </row>
    <row r="372" spans="1:28" x14ac:dyDescent="0.25">
      <c r="A372">
        <v>71</v>
      </c>
      <c r="B372" t="s">
        <v>197</v>
      </c>
      <c r="C372" t="s">
        <v>103</v>
      </c>
      <c r="D372" t="s">
        <v>94</v>
      </c>
      <c r="E372" t="s">
        <v>54</v>
      </c>
      <c r="F372" t="s">
        <v>100</v>
      </c>
      <c r="G372">
        <v>30000</v>
      </c>
      <c r="H372">
        <f t="shared" ref="H372:H389" si="120">+G372-(I372+L372+N372)</f>
        <v>28227</v>
      </c>
      <c r="I372">
        <f t="shared" si="113"/>
        <v>861</v>
      </c>
      <c r="J372">
        <f t="shared" si="114"/>
        <v>2130</v>
      </c>
      <c r="K372">
        <f t="shared" si="117"/>
        <v>330.00000000000006</v>
      </c>
      <c r="L372">
        <f t="shared" si="118"/>
        <v>912</v>
      </c>
      <c r="M372">
        <f t="shared" si="119"/>
        <v>2127</v>
      </c>
      <c r="O372">
        <f t="shared" si="115"/>
        <v>6360</v>
      </c>
      <c r="P372">
        <v>25</v>
      </c>
      <c r="T372">
        <v>200</v>
      </c>
      <c r="U372">
        <f t="shared" si="110"/>
        <v>0</v>
      </c>
      <c r="W372">
        <f t="shared" si="116"/>
        <v>225</v>
      </c>
      <c r="X372">
        <f t="shared" si="111"/>
        <v>1773</v>
      </c>
      <c r="Y372">
        <f t="shared" si="109"/>
        <v>4257</v>
      </c>
      <c r="Z372">
        <f t="shared" si="112"/>
        <v>28002</v>
      </c>
      <c r="AA372" t="s">
        <v>934</v>
      </c>
      <c r="AB372">
        <v>2025</v>
      </c>
    </row>
    <row r="373" spans="1:28" x14ac:dyDescent="0.25">
      <c r="A373">
        <v>72</v>
      </c>
      <c r="B373" t="s">
        <v>895</v>
      </c>
      <c r="C373" t="s">
        <v>103</v>
      </c>
      <c r="D373" t="s">
        <v>22</v>
      </c>
      <c r="E373" t="s">
        <v>54</v>
      </c>
      <c r="F373" t="s">
        <v>100</v>
      </c>
      <c r="G373">
        <v>30000</v>
      </c>
      <c r="H373">
        <f t="shared" si="120"/>
        <v>28227</v>
      </c>
      <c r="I373">
        <f t="shared" si="113"/>
        <v>861</v>
      </c>
      <c r="J373">
        <f t="shared" si="114"/>
        <v>2130</v>
      </c>
      <c r="K373">
        <f t="shared" si="117"/>
        <v>330.00000000000006</v>
      </c>
      <c r="L373">
        <f t="shared" si="118"/>
        <v>912</v>
      </c>
      <c r="M373">
        <f t="shared" si="119"/>
        <v>2127</v>
      </c>
      <c r="O373">
        <f t="shared" si="115"/>
        <v>6360</v>
      </c>
      <c r="P373">
        <v>25</v>
      </c>
      <c r="Q373">
        <v>2000</v>
      </c>
      <c r="T373">
        <v>200</v>
      </c>
      <c r="U373">
        <f t="shared" si="110"/>
        <v>0</v>
      </c>
      <c r="W373">
        <f t="shared" si="116"/>
        <v>2225</v>
      </c>
      <c r="X373">
        <f t="shared" si="111"/>
        <v>1773</v>
      </c>
      <c r="Y373">
        <f t="shared" si="109"/>
        <v>4257</v>
      </c>
      <c r="Z373">
        <f t="shared" si="112"/>
        <v>26002</v>
      </c>
      <c r="AA373" t="s">
        <v>934</v>
      </c>
      <c r="AB373">
        <v>2025</v>
      </c>
    </row>
    <row r="374" spans="1:28" x14ac:dyDescent="0.25">
      <c r="A374">
        <v>73</v>
      </c>
      <c r="B374" t="s">
        <v>948</v>
      </c>
      <c r="C374" t="s">
        <v>103</v>
      </c>
      <c r="D374" t="s">
        <v>22</v>
      </c>
      <c r="E374" t="s">
        <v>54</v>
      </c>
      <c r="F374" t="s">
        <v>100</v>
      </c>
      <c r="G374">
        <v>45000</v>
      </c>
      <c r="H374">
        <f t="shared" si="120"/>
        <v>42340.5</v>
      </c>
      <c r="I374">
        <f t="shared" si="113"/>
        <v>1291.5</v>
      </c>
      <c r="J374">
        <f t="shared" si="114"/>
        <v>3194.9999999999995</v>
      </c>
      <c r="K374">
        <f t="shared" si="117"/>
        <v>495.00000000000006</v>
      </c>
      <c r="L374">
        <f t="shared" si="118"/>
        <v>1368</v>
      </c>
      <c r="M374">
        <f t="shared" si="119"/>
        <v>3190.5</v>
      </c>
      <c r="O374">
        <f t="shared" si="115"/>
        <v>9540</v>
      </c>
      <c r="P374">
        <v>25</v>
      </c>
      <c r="T374">
        <v>200</v>
      </c>
      <c r="U374">
        <f t="shared" si="110"/>
        <v>1148.3248749999998</v>
      </c>
      <c r="W374">
        <f t="shared" si="116"/>
        <v>1373.3248749999998</v>
      </c>
      <c r="X374">
        <f t="shared" si="111"/>
        <v>2659.5</v>
      </c>
      <c r="Y374">
        <f t="shared" si="109"/>
        <v>6385.5</v>
      </c>
      <c r="Z374">
        <f t="shared" si="112"/>
        <v>40967.175125000002</v>
      </c>
      <c r="AA374" t="s">
        <v>934</v>
      </c>
      <c r="AB374">
        <v>2025</v>
      </c>
    </row>
    <row r="375" spans="1:28" x14ac:dyDescent="0.25">
      <c r="A375">
        <v>74</v>
      </c>
      <c r="B375" t="s">
        <v>200</v>
      </c>
      <c r="C375" t="s">
        <v>103</v>
      </c>
      <c r="D375" t="s">
        <v>22</v>
      </c>
      <c r="E375" t="s">
        <v>60</v>
      </c>
      <c r="F375" t="s">
        <v>100</v>
      </c>
      <c r="G375">
        <v>35000</v>
      </c>
      <c r="H375">
        <f t="shared" si="120"/>
        <v>32931.5</v>
      </c>
      <c r="I375">
        <f t="shared" si="113"/>
        <v>1004.5</v>
      </c>
      <c r="J375">
        <f t="shared" si="114"/>
        <v>2485</v>
      </c>
      <c r="K375">
        <f t="shared" si="117"/>
        <v>385.00000000000006</v>
      </c>
      <c r="L375">
        <f t="shared" si="118"/>
        <v>1064</v>
      </c>
      <c r="M375">
        <f t="shared" si="119"/>
        <v>2481.5</v>
      </c>
      <c r="O375">
        <f t="shared" si="115"/>
        <v>7420</v>
      </c>
      <c r="P375">
        <v>25</v>
      </c>
      <c r="Q375">
        <v>18073.28</v>
      </c>
      <c r="S375">
        <v>2026.95</v>
      </c>
      <c r="T375">
        <v>200</v>
      </c>
      <c r="U375">
        <f t="shared" si="110"/>
        <v>0</v>
      </c>
      <c r="W375">
        <f t="shared" si="116"/>
        <v>20325.23</v>
      </c>
      <c r="X375">
        <f t="shared" si="111"/>
        <v>2068.5</v>
      </c>
      <c r="Y375">
        <f t="shared" si="109"/>
        <v>4966.5</v>
      </c>
      <c r="Z375">
        <f t="shared" si="112"/>
        <v>12606.27</v>
      </c>
      <c r="AA375" t="s">
        <v>934</v>
      </c>
      <c r="AB375">
        <v>2025</v>
      </c>
    </row>
    <row r="376" spans="1:28" x14ac:dyDescent="0.25">
      <c r="A376">
        <v>75</v>
      </c>
      <c r="B376" t="s">
        <v>910</v>
      </c>
      <c r="C376" t="s">
        <v>103</v>
      </c>
      <c r="D376" t="s">
        <v>10</v>
      </c>
      <c r="E376" t="s">
        <v>54</v>
      </c>
      <c r="F376" t="s">
        <v>100</v>
      </c>
      <c r="G376">
        <v>30000</v>
      </c>
      <c r="H376">
        <f t="shared" si="120"/>
        <v>28227</v>
      </c>
      <c r="I376">
        <f t="shared" si="113"/>
        <v>861</v>
      </c>
      <c r="J376">
        <f t="shared" si="114"/>
        <v>2130</v>
      </c>
      <c r="K376">
        <f t="shared" si="117"/>
        <v>330.00000000000006</v>
      </c>
      <c r="L376">
        <f t="shared" si="118"/>
        <v>912</v>
      </c>
      <c r="M376">
        <f t="shared" si="119"/>
        <v>2127</v>
      </c>
      <c r="O376">
        <f t="shared" si="115"/>
        <v>6360</v>
      </c>
      <c r="P376">
        <v>25</v>
      </c>
      <c r="T376">
        <v>200</v>
      </c>
      <c r="U376">
        <f t="shared" si="110"/>
        <v>0</v>
      </c>
      <c r="W376">
        <f t="shared" si="116"/>
        <v>225</v>
      </c>
      <c r="X376">
        <f t="shared" si="111"/>
        <v>1773</v>
      </c>
      <c r="Y376">
        <f t="shared" si="109"/>
        <v>4257</v>
      </c>
      <c r="Z376">
        <f t="shared" si="112"/>
        <v>28002</v>
      </c>
      <c r="AA376" t="s">
        <v>934</v>
      </c>
      <c r="AB376">
        <v>2025</v>
      </c>
    </row>
    <row r="377" spans="1:28" x14ac:dyDescent="0.25">
      <c r="A377">
        <v>76</v>
      </c>
      <c r="B377" t="s">
        <v>949</v>
      </c>
      <c r="C377" t="s">
        <v>103</v>
      </c>
      <c r="D377" t="s">
        <v>22</v>
      </c>
      <c r="E377" t="s">
        <v>883</v>
      </c>
      <c r="F377" t="s">
        <v>84</v>
      </c>
      <c r="G377">
        <v>25000</v>
      </c>
      <c r="H377">
        <f t="shared" si="120"/>
        <v>23522.5</v>
      </c>
      <c r="I377">
        <f t="shared" si="113"/>
        <v>717.5</v>
      </c>
      <c r="J377">
        <f t="shared" si="114"/>
        <v>1774.9999999999998</v>
      </c>
      <c r="K377">
        <f t="shared" si="117"/>
        <v>275</v>
      </c>
      <c r="L377">
        <f t="shared" si="118"/>
        <v>760</v>
      </c>
      <c r="M377">
        <f t="shared" si="119"/>
        <v>1772.5000000000002</v>
      </c>
      <c r="O377">
        <f t="shared" si="115"/>
        <v>5300</v>
      </c>
      <c r="P377">
        <v>25</v>
      </c>
      <c r="T377">
        <v>200</v>
      </c>
      <c r="U377">
        <f t="shared" si="110"/>
        <v>0</v>
      </c>
      <c r="W377">
        <f t="shared" si="116"/>
        <v>225</v>
      </c>
      <c r="X377">
        <f t="shared" si="111"/>
        <v>1477.5</v>
      </c>
      <c r="Y377">
        <f t="shared" si="109"/>
        <v>3547.5</v>
      </c>
      <c r="Z377">
        <f t="shared" si="112"/>
        <v>23297.5</v>
      </c>
      <c r="AA377" t="s">
        <v>934</v>
      </c>
      <c r="AB377">
        <v>2025</v>
      </c>
    </row>
    <row r="378" spans="1:28" x14ac:dyDescent="0.25">
      <c r="A378">
        <v>77</v>
      </c>
      <c r="B378" t="s">
        <v>954</v>
      </c>
      <c r="C378" t="s">
        <v>103</v>
      </c>
      <c r="D378" t="s">
        <v>22</v>
      </c>
      <c r="E378" t="s">
        <v>32</v>
      </c>
      <c r="F378" t="s">
        <v>84</v>
      </c>
      <c r="G378">
        <v>36000</v>
      </c>
      <c r="H378">
        <f t="shared" si="120"/>
        <v>33872.400000000001</v>
      </c>
      <c r="I378">
        <f t="shared" si="113"/>
        <v>1033.2</v>
      </c>
      <c r="J378">
        <f t="shared" si="114"/>
        <v>2555.9999999999995</v>
      </c>
      <c r="K378">
        <f t="shared" si="117"/>
        <v>396.00000000000006</v>
      </c>
      <c r="L378">
        <f t="shared" si="118"/>
        <v>1094.4000000000001</v>
      </c>
      <c r="M378">
        <f t="shared" si="119"/>
        <v>2552.4</v>
      </c>
      <c r="O378">
        <f t="shared" si="115"/>
        <v>7632</v>
      </c>
      <c r="P378">
        <v>25</v>
      </c>
      <c r="T378">
        <v>200</v>
      </c>
      <c r="U378">
        <f t="shared" si="110"/>
        <v>0</v>
      </c>
      <c r="W378">
        <f t="shared" si="116"/>
        <v>225</v>
      </c>
      <c r="X378">
        <f t="shared" si="111"/>
        <v>2127.6000000000004</v>
      </c>
      <c r="Y378">
        <f t="shared" si="109"/>
        <v>5108.3999999999996</v>
      </c>
      <c r="Z378">
        <f t="shared" si="112"/>
        <v>33647.4</v>
      </c>
      <c r="AA378" t="s">
        <v>934</v>
      </c>
      <c r="AB378">
        <v>2025</v>
      </c>
    </row>
    <row r="379" spans="1:28" x14ac:dyDescent="0.25">
      <c r="A379">
        <v>78</v>
      </c>
      <c r="B379" t="s">
        <v>955</v>
      </c>
      <c r="C379" t="s">
        <v>102</v>
      </c>
      <c r="D379" t="s">
        <v>6</v>
      </c>
      <c r="E379" t="s">
        <v>32</v>
      </c>
      <c r="F379" t="s">
        <v>84</v>
      </c>
      <c r="G379">
        <v>36000</v>
      </c>
      <c r="H379">
        <f t="shared" si="120"/>
        <v>33872.400000000001</v>
      </c>
      <c r="I379">
        <f t="shared" si="113"/>
        <v>1033.2</v>
      </c>
      <c r="J379">
        <f t="shared" si="114"/>
        <v>2555.9999999999995</v>
      </c>
      <c r="K379">
        <f t="shared" si="117"/>
        <v>396.00000000000006</v>
      </c>
      <c r="L379">
        <f t="shared" si="118"/>
        <v>1094.4000000000001</v>
      </c>
      <c r="M379">
        <f t="shared" si="119"/>
        <v>2552.4</v>
      </c>
      <c r="O379">
        <f t="shared" si="115"/>
        <v>7632</v>
      </c>
      <c r="P379">
        <v>25</v>
      </c>
      <c r="T379">
        <v>200</v>
      </c>
      <c r="U379">
        <f t="shared" si="110"/>
        <v>0</v>
      </c>
      <c r="W379">
        <f t="shared" si="116"/>
        <v>225</v>
      </c>
      <c r="X379">
        <f t="shared" si="111"/>
        <v>2127.6000000000004</v>
      </c>
      <c r="Y379">
        <f t="shared" si="109"/>
        <v>5108.3999999999996</v>
      </c>
      <c r="Z379">
        <f t="shared" si="112"/>
        <v>33647.4</v>
      </c>
      <c r="AA379" t="s">
        <v>934</v>
      </c>
      <c r="AB379">
        <v>2025</v>
      </c>
    </row>
    <row r="380" spans="1:28" x14ac:dyDescent="0.25">
      <c r="A380">
        <v>79</v>
      </c>
      <c r="B380" t="s">
        <v>905</v>
      </c>
      <c r="C380" t="s">
        <v>102</v>
      </c>
      <c r="D380" t="s">
        <v>17</v>
      </c>
      <c r="E380" t="s">
        <v>32</v>
      </c>
      <c r="F380" t="s">
        <v>84</v>
      </c>
      <c r="G380">
        <v>36000</v>
      </c>
      <c r="H380">
        <f t="shared" si="120"/>
        <v>33872.400000000001</v>
      </c>
      <c r="I380">
        <f t="shared" si="113"/>
        <v>1033.2</v>
      </c>
      <c r="J380">
        <f t="shared" si="114"/>
        <v>2555.9999999999995</v>
      </c>
      <c r="K380">
        <f t="shared" si="117"/>
        <v>396.00000000000006</v>
      </c>
      <c r="L380">
        <f t="shared" si="118"/>
        <v>1094.4000000000001</v>
      </c>
      <c r="M380">
        <f t="shared" si="119"/>
        <v>2552.4</v>
      </c>
      <c r="O380">
        <f t="shared" si="115"/>
        <v>7632</v>
      </c>
      <c r="P380">
        <v>25</v>
      </c>
      <c r="S380">
        <v>797.28</v>
      </c>
      <c r="T380">
        <v>200</v>
      </c>
      <c r="U380">
        <f t="shared" si="110"/>
        <v>0</v>
      </c>
      <c r="W380">
        <f t="shared" si="116"/>
        <v>1022.28</v>
      </c>
      <c r="X380">
        <f t="shared" si="111"/>
        <v>2127.6000000000004</v>
      </c>
      <c r="Y380">
        <f t="shared" si="109"/>
        <v>5108.3999999999996</v>
      </c>
      <c r="Z380">
        <f t="shared" si="112"/>
        <v>32850.120000000003</v>
      </c>
      <c r="AA380" t="s">
        <v>934</v>
      </c>
      <c r="AB380">
        <v>2025</v>
      </c>
    </row>
    <row r="381" spans="1:28" x14ac:dyDescent="0.25">
      <c r="A381">
        <v>80</v>
      </c>
      <c r="B381" t="s">
        <v>898</v>
      </c>
      <c r="C381" t="s">
        <v>103</v>
      </c>
      <c r="D381" t="s">
        <v>22</v>
      </c>
      <c r="E381" t="s">
        <v>54</v>
      </c>
      <c r="F381" t="s">
        <v>84</v>
      </c>
      <c r="G381">
        <v>36000</v>
      </c>
      <c r="H381">
        <f t="shared" si="120"/>
        <v>33872.400000000001</v>
      </c>
      <c r="I381">
        <f t="shared" si="113"/>
        <v>1033.2</v>
      </c>
      <c r="J381">
        <f t="shared" si="114"/>
        <v>2555.9999999999995</v>
      </c>
      <c r="K381">
        <f t="shared" si="117"/>
        <v>396.00000000000006</v>
      </c>
      <c r="L381">
        <f t="shared" si="118"/>
        <v>1094.4000000000001</v>
      </c>
      <c r="M381">
        <f t="shared" si="119"/>
        <v>2552.4</v>
      </c>
      <c r="O381">
        <f t="shared" si="115"/>
        <v>7632</v>
      </c>
      <c r="P381">
        <v>25</v>
      </c>
      <c r="T381">
        <v>200</v>
      </c>
      <c r="U381">
        <f t="shared" si="110"/>
        <v>0</v>
      </c>
      <c r="W381">
        <f t="shared" si="116"/>
        <v>225</v>
      </c>
      <c r="X381">
        <f t="shared" si="111"/>
        <v>2127.6000000000004</v>
      </c>
      <c r="Y381">
        <f t="shared" si="109"/>
        <v>5108.3999999999996</v>
      </c>
      <c r="Z381">
        <f t="shared" si="112"/>
        <v>33647.4</v>
      </c>
      <c r="AA381" t="s">
        <v>934</v>
      </c>
      <c r="AB381">
        <v>2025</v>
      </c>
    </row>
    <row r="382" spans="1:28" x14ac:dyDescent="0.25">
      <c r="A382">
        <v>81</v>
      </c>
      <c r="B382" t="s">
        <v>899</v>
      </c>
      <c r="C382" t="s">
        <v>102</v>
      </c>
      <c r="D382" t="s">
        <v>22</v>
      </c>
      <c r="E382" t="s">
        <v>37</v>
      </c>
      <c r="F382" t="s">
        <v>84</v>
      </c>
      <c r="G382">
        <v>25000</v>
      </c>
      <c r="H382">
        <f t="shared" si="120"/>
        <v>23522.5</v>
      </c>
      <c r="I382">
        <f t="shared" si="113"/>
        <v>717.5</v>
      </c>
      <c r="J382">
        <f t="shared" si="114"/>
        <v>1774.9999999999998</v>
      </c>
      <c r="K382">
        <f t="shared" si="117"/>
        <v>275</v>
      </c>
      <c r="L382">
        <f t="shared" si="118"/>
        <v>760</v>
      </c>
      <c r="M382">
        <f t="shared" si="119"/>
        <v>1772.5000000000002</v>
      </c>
      <c r="O382">
        <f t="shared" si="115"/>
        <v>5300</v>
      </c>
      <c r="P382">
        <v>25</v>
      </c>
      <c r="Q382">
        <v>5000</v>
      </c>
      <c r="T382">
        <v>200</v>
      </c>
      <c r="U382">
        <f t="shared" si="110"/>
        <v>0</v>
      </c>
      <c r="W382">
        <f t="shared" si="116"/>
        <v>5225</v>
      </c>
      <c r="X382">
        <f t="shared" si="111"/>
        <v>1477.5</v>
      </c>
      <c r="Y382">
        <f t="shared" ref="Y382:Y392" si="121">+J382+M382</f>
        <v>3547.5</v>
      </c>
      <c r="Z382">
        <f t="shared" si="112"/>
        <v>18297.5</v>
      </c>
      <c r="AA382" t="s">
        <v>934</v>
      </c>
      <c r="AB382">
        <v>2025</v>
      </c>
    </row>
    <row r="383" spans="1:28" x14ac:dyDescent="0.25">
      <c r="A383">
        <v>82</v>
      </c>
      <c r="B383" t="s">
        <v>956</v>
      </c>
      <c r="C383" t="s">
        <v>102</v>
      </c>
      <c r="D383" t="s">
        <v>22</v>
      </c>
      <c r="E383" t="s">
        <v>37</v>
      </c>
      <c r="F383" t="s">
        <v>84</v>
      </c>
      <c r="G383">
        <v>25000</v>
      </c>
      <c r="H383">
        <f t="shared" si="120"/>
        <v>23522.5</v>
      </c>
      <c r="I383">
        <f t="shared" si="113"/>
        <v>717.5</v>
      </c>
      <c r="J383">
        <f t="shared" si="114"/>
        <v>1774.9999999999998</v>
      </c>
      <c r="K383">
        <f t="shared" si="117"/>
        <v>275</v>
      </c>
      <c r="L383">
        <f t="shared" si="118"/>
        <v>760</v>
      </c>
      <c r="M383">
        <f t="shared" si="119"/>
        <v>1772.5000000000002</v>
      </c>
      <c r="O383">
        <f t="shared" si="115"/>
        <v>5300</v>
      </c>
      <c r="P383">
        <v>25</v>
      </c>
      <c r="T383">
        <v>200</v>
      </c>
      <c r="U383">
        <f t="shared" si="110"/>
        <v>0</v>
      </c>
      <c r="W383">
        <f t="shared" si="116"/>
        <v>225</v>
      </c>
      <c r="X383">
        <f t="shared" si="111"/>
        <v>1477.5</v>
      </c>
      <c r="Y383">
        <f t="shared" si="121"/>
        <v>3547.5</v>
      </c>
      <c r="Z383">
        <f t="shared" si="112"/>
        <v>23297.5</v>
      </c>
      <c r="AA383" t="s">
        <v>934</v>
      </c>
      <c r="AB383">
        <v>2025</v>
      </c>
    </row>
    <row r="384" spans="1:28" x14ac:dyDescent="0.25">
      <c r="A384">
        <v>83</v>
      </c>
      <c r="B384" t="s">
        <v>900</v>
      </c>
      <c r="C384" t="s">
        <v>102</v>
      </c>
      <c r="D384" t="s">
        <v>22</v>
      </c>
      <c r="E384" t="s">
        <v>37</v>
      </c>
      <c r="F384" t="s">
        <v>84</v>
      </c>
      <c r="G384">
        <v>25000</v>
      </c>
      <c r="H384">
        <f t="shared" si="120"/>
        <v>23522.5</v>
      </c>
      <c r="I384">
        <f t="shared" si="113"/>
        <v>717.5</v>
      </c>
      <c r="J384">
        <f t="shared" si="114"/>
        <v>1774.9999999999998</v>
      </c>
      <c r="K384">
        <f t="shared" si="117"/>
        <v>275</v>
      </c>
      <c r="L384">
        <f t="shared" si="118"/>
        <v>760</v>
      </c>
      <c r="M384">
        <f t="shared" si="119"/>
        <v>1772.5000000000002</v>
      </c>
      <c r="O384">
        <f t="shared" si="115"/>
        <v>5300</v>
      </c>
      <c r="P384">
        <v>25</v>
      </c>
      <c r="Q384">
        <v>8510.5</v>
      </c>
      <c r="T384">
        <v>200</v>
      </c>
      <c r="U384">
        <f t="shared" si="110"/>
        <v>0</v>
      </c>
      <c r="W384">
        <f t="shared" si="116"/>
        <v>8735.5</v>
      </c>
      <c r="X384">
        <f t="shared" si="111"/>
        <v>1477.5</v>
      </c>
      <c r="Y384">
        <f t="shared" si="121"/>
        <v>3547.5</v>
      </c>
      <c r="Z384">
        <f t="shared" si="112"/>
        <v>14787</v>
      </c>
      <c r="AA384" t="s">
        <v>934</v>
      </c>
      <c r="AB384">
        <v>2025</v>
      </c>
    </row>
    <row r="385" spans="1:28" x14ac:dyDescent="0.25">
      <c r="A385">
        <v>84</v>
      </c>
      <c r="B385" t="s">
        <v>901</v>
      </c>
      <c r="C385" t="s">
        <v>102</v>
      </c>
      <c r="D385" t="s">
        <v>801</v>
      </c>
      <c r="E385" t="s">
        <v>33</v>
      </c>
      <c r="F385" t="s">
        <v>84</v>
      </c>
      <c r="G385">
        <v>30000</v>
      </c>
      <c r="H385">
        <f t="shared" si="120"/>
        <v>28227</v>
      </c>
      <c r="I385">
        <f t="shared" si="113"/>
        <v>861</v>
      </c>
      <c r="J385">
        <f t="shared" si="114"/>
        <v>2130</v>
      </c>
      <c r="K385">
        <f t="shared" si="117"/>
        <v>330.00000000000006</v>
      </c>
      <c r="L385">
        <f t="shared" si="118"/>
        <v>912</v>
      </c>
      <c r="M385">
        <f t="shared" si="119"/>
        <v>2127</v>
      </c>
      <c r="O385">
        <f t="shared" si="115"/>
        <v>6360</v>
      </c>
      <c r="P385">
        <v>25</v>
      </c>
      <c r="Q385">
        <v>1000</v>
      </c>
      <c r="T385">
        <v>200</v>
      </c>
      <c r="U385">
        <f t="shared" si="110"/>
        <v>0</v>
      </c>
      <c r="W385">
        <f t="shared" si="116"/>
        <v>1225</v>
      </c>
      <c r="X385">
        <f t="shared" si="111"/>
        <v>1773</v>
      </c>
      <c r="Y385">
        <f t="shared" si="121"/>
        <v>4257</v>
      </c>
      <c r="Z385">
        <f t="shared" si="112"/>
        <v>27002</v>
      </c>
      <c r="AA385" t="s">
        <v>934</v>
      </c>
      <c r="AB385">
        <v>2025</v>
      </c>
    </row>
    <row r="386" spans="1:28" x14ac:dyDescent="0.25">
      <c r="A386">
        <v>85</v>
      </c>
      <c r="B386" t="s">
        <v>902</v>
      </c>
      <c r="C386" t="s">
        <v>102</v>
      </c>
      <c r="D386" t="s">
        <v>22</v>
      </c>
      <c r="E386" t="s">
        <v>37</v>
      </c>
      <c r="F386" t="s">
        <v>84</v>
      </c>
      <c r="G386">
        <v>25000</v>
      </c>
      <c r="H386">
        <f t="shared" si="120"/>
        <v>23522.5</v>
      </c>
      <c r="I386">
        <f t="shared" si="113"/>
        <v>717.5</v>
      </c>
      <c r="J386">
        <f t="shared" si="114"/>
        <v>1774.9999999999998</v>
      </c>
      <c r="K386">
        <f t="shared" si="117"/>
        <v>275</v>
      </c>
      <c r="L386">
        <f t="shared" si="118"/>
        <v>760</v>
      </c>
      <c r="M386">
        <f t="shared" si="119"/>
        <v>1772.5000000000002</v>
      </c>
      <c r="O386">
        <f t="shared" si="115"/>
        <v>5300</v>
      </c>
      <c r="P386">
        <v>25</v>
      </c>
      <c r="T386">
        <v>200</v>
      </c>
      <c r="U386">
        <f t="shared" si="110"/>
        <v>0</v>
      </c>
      <c r="W386">
        <f t="shared" si="116"/>
        <v>225</v>
      </c>
      <c r="X386">
        <f t="shared" si="111"/>
        <v>1477.5</v>
      </c>
      <c r="Y386">
        <f t="shared" si="121"/>
        <v>3547.5</v>
      </c>
      <c r="Z386">
        <f t="shared" si="112"/>
        <v>23297.5</v>
      </c>
      <c r="AA386" t="s">
        <v>934</v>
      </c>
      <c r="AB386">
        <v>2025</v>
      </c>
    </row>
    <row r="387" spans="1:28" x14ac:dyDescent="0.25">
      <c r="A387">
        <v>86</v>
      </c>
      <c r="B387" t="s">
        <v>903</v>
      </c>
      <c r="C387" t="s">
        <v>102</v>
      </c>
      <c r="D387" t="s">
        <v>22</v>
      </c>
      <c r="E387" t="s">
        <v>37</v>
      </c>
      <c r="F387" t="s">
        <v>84</v>
      </c>
      <c r="G387">
        <v>25000</v>
      </c>
      <c r="H387">
        <f t="shared" si="120"/>
        <v>23522.5</v>
      </c>
      <c r="I387">
        <f t="shared" si="113"/>
        <v>717.5</v>
      </c>
      <c r="J387">
        <f t="shared" si="114"/>
        <v>1774.9999999999998</v>
      </c>
      <c r="K387">
        <f t="shared" si="117"/>
        <v>275</v>
      </c>
      <c r="L387">
        <f t="shared" si="118"/>
        <v>760</v>
      </c>
      <c r="M387">
        <f t="shared" si="119"/>
        <v>1772.5000000000002</v>
      </c>
      <c r="O387">
        <f t="shared" si="115"/>
        <v>5300</v>
      </c>
      <c r="P387">
        <v>25</v>
      </c>
      <c r="T387">
        <v>200</v>
      </c>
      <c r="U387">
        <f t="shared" si="110"/>
        <v>0</v>
      </c>
      <c r="W387">
        <f t="shared" si="116"/>
        <v>225</v>
      </c>
      <c r="X387">
        <f t="shared" si="111"/>
        <v>1477.5</v>
      </c>
      <c r="Y387">
        <f t="shared" si="121"/>
        <v>3547.5</v>
      </c>
      <c r="Z387">
        <f t="shared" si="112"/>
        <v>23297.5</v>
      </c>
      <c r="AA387" t="s">
        <v>934</v>
      </c>
      <c r="AB387">
        <v>2025</v>
      </c>
    </row>
    <row r="388" spans="1:28" x14ac:dyDescent="0.25">
      <c r="A388">
        <v>87</v>
      </c>
      <c r="B388" t="s">
        <v>957</v>
      </c>
      <c r="C388" t="s">
        <v>102</v>
      </c>
      <c r="D388" t="s">
        <v>22</v>
      </c>
      <c r="E388" t="s">
        <v>37</v>
      </c>
      <c r="F388" t="s">
        <v>84</v>
      </c>
      <c r="G388">
        <v>25000</v>
      </c>
      <c r="H388">
        <f t="shared" si="120"/>
        <v>23522.5</v>
      </c>
      <c r="I388">
        <f t="shared" si="113"/>
        <v>717.5</v>
      </c>
      <c r="J388">
        <f t="shared" si="114"/>
        <v>1774.9999999999998</v>
      </c>
      <c r="K388">
        <f t="shared" si="117"/>
        <v>275</v>
      </c>
      <c r="L388">
        <f t="shared" si="118"/>
        <v>760</v>
      </c>
      <c r="M388">
        <f t="shared" si="119"/>
        <v>1772.5000000000002</v>
      </c>
      <c r="O388">
        <f t="shared" si="115"/>
        <v>5300</v>
      </c>
      <c r="P388">
        <v>25</v>
      </c>
      <c r="T388">
        <v>200</v>
      </c>
      <c r="U388">
        <f t="shared" si="110"/>
        <v>0</v>
      </c>
      <c r="W388">
        <f t="shared" si="116"/>
        <v>225</v>
      </c>
      <c r="X388">
        <f t="shared" si="111"/>
        <v>1477.5</v>
      </c>
      <c r="Y388">
        <f t="shared" si="121"/>
        <v>3547.5</v>
      </c>
      <c r="Z388">
        <f t="shared" si="112"/>
        <v>23297.5</v>
      </c>
      <c r="AA388" t="s">
        <v>934</v>
      </c>
      <c r="AB388">
        <v>2025</v>
      </c>
    </row>
    <row r="389" spans="1:28" x14ac:dyDescent="0.25">
      <c r="A389">
        <v>88</v>
      </c>
      <c r="B389" t="s">
        <v>935</v>
      </c>
      <c r="C389" t="s">
        <v>102</v>
      </c>
      <c r="D389" t="s">
        <v>936</v>
      </c>
      <c r="E389" t="s">
        <v>33</v>
      </c>
      <c r="F389" t="s">
        <v>937</v>
      </c>
      <c r="G389">
        <v>26000</v>
      </c>
      <c r="H389">
        <f t="shared" si="120"/>
        <v>24463.4</v>
      </c>
      <c r="I389">
        <f t="shared" si="113"/>
        <v>746.2</v>
      </c>
      <c r="J389">
        <f t="shared" si="114"/>
        <v>1845.9999999999998</v>
      </c>
      <c r="K389">
        <f t="shared" si="117"/>
        <v>286.00000000000006</v>
      </c>
      <c r="L389">
        <f t="shared" si="118"/>
        <v>790.4</v>
      </c>
      <c r="M389">
        <f t="shared" si="119"/>
        <v>1843.4</v>
      </c>
      <c r="O389">
        <f t="shared" si="115"/>
        <v>5512</v>
      </c>
      <c r="P389">
        <v>25</v>
      </c>
      <c r="T389">
        <v>200</v>
      </c>
      <c r="U389">
        <f t="shared" si="110"/>
        <v>0</v>
      </c>
      <c r="W389">
        <f t="shared" si="116"/>
        <v>225</v>
      </c>
      <c r="X389">
        <f t="shared" si="111"/>
        <v>1536.6</v>
      </c>
      <c r="Y389">
        <f t="shared" si="121"/>
        <v>3689.3999999999996</v>
      </c>
      <c r="Z389">
        <f t="shared" si="112"/>
        <v>24238.400000000001</v>
      </c>
      <c r="AA389" t="s">
        <v>934</v>
      </c>
      <c r="AB389">
        <v>2025</v>
      </c>
    </row>
    <row r="390" spans="1:28" x14ac:dyDescent="0.25">
      <c r="A390">
        <v>89</v>
      </c>
      <c r="B390" t="s">
        <v>950</v>
      </c>
      <c r="C390" t="s">
        <v>102</v>
      </c>
      <c r="D390" t="s">
        <v>22</v>
      </c>
      <c r="E390" t="s">
        <v>32</v>
      </c>
      <c r="F390" t="s">
        <v>84</v>
      </c>
      <c r="G390">
        <v>30000</v>
      </c>
      <c r="H390">
        <f>+G390-(I390+L390+N390)</f>
        <v>28227</v>
      </c>
      <c r="I390">
        <f t="shared" si="113"/>
        <v>861</v>
      </c>
      <c r="J390">
        <f t="shared" si="114"/>
        <v>2130</v>
      </c>
      <c r="K390">
        <f>IF(G390&lt;=74808,G390*1.1%,953.69)</f>
        <v>330.00000000000006</v>
      </c>
      <c r="L390">
        <f t="shared" si="118"/>
        <v>912</v>
      </c>
      <c r="M390">
        <f t="shared" si="119"/>
        <v>2127</v>
      </c>
      <c r="O390">
        <f t="shared" si="115"/>
        <v>6360</v>
      </c>
      <c r="P390">
        <v>25</v>
      </c>
      <c r="T390">
        <v>200</v>
      </c>
      <c r="U390">
        <f t="shared" si="110"/>
        <v>0</v>
      </c>
      <c r="W390">
        <f>P390+Q390+R390+S390+T390+U390</f>
        <v>225</v>
      </c>
      <c r="X390">
        <f t="shared" si="111"/>
        <v>1773</v>
      </c>
      <c r="Y390">
        <f t="shared" si="121"/>
        <v>4257</v>
      </c>
      <c r="Z390">
        <f t="shared" si="112"/>
        <v>28002</v>
      </c>
      <c r="AA390" t="s">
        <v>934</v>
      </c>
      <c r="AB390">
        <v>2025</v>
      </c>
    </row>
    <row r="391" spans="1:28" x14ac:dyDescent="0.25">
      <c r="A391">
        <v>90</v>
      </c>
      <c r="B391" t="s">
        <v>951</v>
      </c>
      <c r="C391" t="s">
        <v>102</v>
      </c>
      <c r="D391" t="s">
        <v>801</v>
      </c>
      <c r="E391" t="s">
        <v>32</v>
      </c>
      <c r="F391" t="s">
        <v>84</v>
      </c>
      <c r="G391">
        <v>46000</v>
      </c>
      <c r="H391">
        <f>+G391-(I391+L391+N391)</f>
        <v>43281.4</v>
      </c>
      <c r="I391">
        <f t="shared" si="113"/>
        <v>1320.2</v>
      </c>
      <c r="J391">
        <f t="shared" si="114"/>
        <v>3265.9999999999995</v>
      </c>
      <c r="K391">
        <f>IF(G391&lt;=74808,G391*1.1%,953.69)</f>
        <v>506.00000000000006</v>
      </c>
      <c r="L391">
        <f t="shared" si="118"/>
        <v>1398.4</v>
      </c>
      <c r="M391">
        <f t="shared" si="119"/>
        <v>3261.4</v>
      </c>
      <c r="O391">
        <f t="shared" si="115"/>
        <v>9752</v>
      </c>
      <c r="P391">
        <v>25</v>
      </c>
      <c r="S391">
        <v>790.94</v>
      </c>
      <c r="T391">
        <v>200</v>
      </c>
      <c r="U391">
        <f t="shared" si="110"/>
        <v>1289.4598750000005</v>
      </c>
      <c r="W391">
        <f t="shared" si="116"/>
        <v>2305.3998750000005</v>
      </c>
      <c r="X391">
        <f t="shared" si="111"/>
        <v>2718.6000000000004</v>
      </c>
      <c r="Y391">
        <f t="shared" si="121"/>
        <v>6527.4</v>
      </c>
      <c r="Z391">
        <f t="shared" si="112"/>
        <v>40976.000124999999</v>
      </c>
      <c r="AA391" t="s">
        <v>934</v>
      </c>
      <c r="AB391">
        <v>2025</v>
      </c>
    </row>
    <row r="392" spans="1:28" x14ac:dyDescent="0.25">
      <c r="A392">
        <v>91</v>
      </c>
      <c r="B392" t="s">
        <v>945</v>
      </c>
      <c r="C392" t="s">
        <v>102</v>
      </c>
      <c r="D392" t="s">
        <v>22</v>
      </c>
      <c r="E392" t="s">
        <v>37</v>
      </c>
      <c r="F392" t="s">
        <v>84</v>
      </c>
      <c r="G392">
        <v>25000</v>
      </c>
      <c r="H392">
        <f>+G392-(I392+L392+N392)</f>
        <v>23522.5</v>
      </c>
      <c r="I392">
        <f t="shared" si="113"/>
        <v>717.5</v>
      </c>
      <c r="J392">
        <f t="shared" si="114"/>
        <v>1774.9999999999998</v>
      </c>
      <c r="K392">
        <f>IF(G392&lt;=74808,G392*1.1%,953.69)</f>
        <v>275</v>
      </c>
      <c r="L392">
        <f t="shared" si="118"/>
        <v>760</v>
      </c>
      <c r="M392">
        <f t="shared" si="119"/>
        <v>1772.5000000000002</v>
      </c>
      <c r="O392">
        <f t="shared" si="115"/>
        <v>5300</v>
      </c>
      <c r="P392">
        <v>25</v>
      </c>
      <c r="S392">
        <v>45</v>
      </c>
      <c r="T392">
        <v>200</v>
      </c>
      <c r="U392">
        <f t="shared" si="110"/>
        <v>0</v>
      </c>
      <c r="W392">
        <f>P392+Q392+R392+S392+T392+U392</f>
        <v>270</v>
      </c>
      <c r="X392">
        <f>+I392+L392+N392</f>
        <v>1477.5</v>
      </c>
      <c r="Y392">
        <f t="shared" si="121"/>
        <v>3547.5</v>
      </c>
      <c r="Z392">
        <f t="shared" si="112"/>
        <v>23252.5</v>
      </c>
      <c r="AA392" t="s">
        <v>934</v>
      </c>
      <c r="AB392">
        <v>2025</v>
      </c>
    </row>
    <row r="393" spans="1:28" x14ac:dyDescent="0.25">
      <c r="A393">
        <v>1</v>
      </c>
      <c r="B393" t="s">
        <v>946</v>
      </c>
      <c r="C393" t="s">
        <v>102</v>
      </c>
      <c r="D393" t="s">
        <v>7</v>
      </c>
      <c r="E393" t="s">
        <v>27</v>
      </c>
      <c r="F393" t="s">
        <v>98</v>
      </c>
      <c r="G393">
        <v>360000</v>
      </c>
      <c r="H393">
        <f>+G393-(I393+L393+N393)</f>
        <v>343078.86</v>
      </c>
      <c r="I393">
        <f>IF(G393&lt;=374040,G393*2.87%,9334.68)</f>
        <v>10332</v>
      </c>
      <c r="J393">
        <f>IF(G393&lt;=374040,G393*7.1%,23092.75)</f>
        <v>25559.999999999996</v>
      </c>
      <c r="K393">
        <f>IF(G393&lt;=74808,G393*1.1%,953.69)</f>
        <v>953.69</v>
      </c>
      <c r="L393">
        <v>6589.14</v>
      </c>
      <c r="M393">
        <v>15367.43</v>
      </c>
      <c r="O393">
        <f>+I393+J393+K393+L393+M393+N393</f>
        <v>58802.26</v>
      </c>
      <c r="P393">
        <v>25</v>
      </c>
      <c r="U393">
        <v>74352.58</v>
      </c>
      <c r="W393">
        <f>P393+Q393+R393+S393+T393+U393</f>
        <v>74377.58</v>
      </c>
      <c r="X393">
        <f t="shared" ref="X393:X456" si="122">+I393+L393+N393</f>
        <v>16921.14</v>
      </c>
      <c r="Y393">
        <f t="shared" ref="Y393:Y406" si="123">+J393+M393</f>
        <v>40927.429999999993</v>
      </c>
      <c r="Z393">
        <f t="shared" ref="Z393:Z456" si="124">+G393-(W393+X393)</f>
        <v>268701.28000000003</v>
      </c>
      <c r="AA393" t="s">
        <v>224</v>
      </c>
      <c r="AB393">
        <v>2025</v>
      </c>
    </row>
    <row r="394" spans="1:28" x14ac:dyDescent="0.25">
      <c r="A394">
        <v>2</v>
      </c>
      <c r="B394" t="s">
        <v>110</v>
      </c>
      <c r="C394" t="s">
        <v>103</v>
      </c>
      <c r="D394" t="s">
        <v>10</v>
      </c>
      <c r="E394" t="s">
        <v>53</v>
      </c>
      <c r="F394" t="s">
        <v>98</v>
      </c>
      <c r="G394">
        <v>300000</v>
      </c>
      <c r="H394">
        <f t="shared" ref="H394:H457" si="125">+G394-(I394+L394+N394)</f>
        <v>284800.86</v>
      </c>
      <c r="I394">
        <f t="shared" ref="I394:I457" si="126">IF(G394&lt;=374040,G394*2.87%,9334.68)</f>
        <v>8610</v>
      </c>
      <c r="J394">
        <f t="shared" ref="J394:J457" si="127">IF(G394&lt;=374040,G394*7.1%,23092.75)</f>
        <v>21299.999999999996</v>
      </c>
      <c r="K394">
        <f t="shared" ref="K394:K457" si="128">IF(G394&lt;=74808,G394*1.1%,953.69)</f>
        <v>953.69</v>
      </c>
      <c r="L394">
        <v>6589.14</v>
      </c>
      <c r="M394">
        <v>15367.43</v>
      </c>
      <c r="O394">
        <f t="shared" ref="O394:O457" si="129">+I394+J394+K394+L394+M394+N394</f>
        <v>52820.259999999995</v>
      </c>
      <c r="P394">
        <v>25</v>
      </c>
      <c r="S394">
        <v>1328.8</v>
      </c>
      <c r="U394">
        <v>59783.08</v>
      </c>
      <c r="W394">
        <f t="shared" ref="W394:W457" si="130">P394+Q394+R394+S394+T394+U394</f>
        <v>61136.880000000005</v>
      </c>
      <c r="X394">
        <f t="shared" si="122"/>
        <v>15199.14</v>
      </c>
      <c r="Y394">
        <f t="shared" si="123"/>
        <v>36667.429999999993</v>
      </c>
      <c r="Z394">
        <f t="shared" si="124"/>
        <v>223663.97999999998</v>
      </c>
      <c r="AA394" t="s">
        <v>224</v>
      </c>
      <c r="AB394">
        <v>2025</v>
      </c>
    </row>
    <row r="395" spans="1:28" x14ac:dyDescent="0.25">
      <c r="A395">
        <v>3</v>
      </c>
      <c r="B395" t="s">
        <v>115</v>
      </c>
      <c r="C395" t="s">
        <v>103</v>
      </c>
      <c r="D395" t="s">
        <v>886</v>
      </c>
      <c r="E395" t="s">
        <v>916</v>
      </c>
      <c r="F395" t="s">
        <v>84</v>
      </c>
      <c r="G395">
        <v>185000</v>
      </c>
      <c r="H395">
        <f t="shared" si="125"/>
        <v>170635.58</v>
      </c>
      <c r="I395">
        <f t="shared" si="126"/>
        <v>5309.5</v>
      </c>
      <c r="J395">
        <f t="shared" si="127"/>
        <v>13134.999999999998</v>
      </c>
      <c r="K395">
        <f t="shared" si="128"/>
        <v>953.69</v>
      </c>
      <c r="L395">
        <f t="shared" ref="L395:L458" si="131">IF(G395&lt;=187020,G395*3.04%,4943.8)</f>
        <v>5624</v>
      </c>
      <c r="M395">
        <f t="shared" ref="M395:M458" si="132">IF(G395&lt;=187020,G395*7.09%,11530.11)</f>
        <v>13116.5</v>
      </c>
      <c r="N395">
        <f>1715.46*2</f>
        <v>3430.92</v>
      </c>
      <c r="O395">
        <f>+I395+J395+K395+L395+M395+N395</f>
        <v>41569.61</v>
      </c>
      <c r="P395">
        <v>25</v>
      </c>
      <c r="Q395">
        <v>54422.400000000001</v>
      </c>
      <c r="S395">
        <v>1328.8</v>
      </c>
      <c r="U395">
        <v>30812.9</v>
      </c>
      <c r="W395">
        <f t="shared" si="130"/>
        <v>86589.1</v>
      </c>
      <c r="X395">
        <f t="shared" si="122"/>
        <v>14364.42</v>
      </c>
      <c r="Y395">
        <f t="shared" si="123"/>
        <v>26251.5</v>
      </c>
      <c r="Z395">
        <f t="shared" si="124"/>
        <v>84046.48</v>
      </c>
      <c r="AA395" t="s">
        <v>224</v>
      </c>
      <c r="AB395">
        <v>2025</v>
      </c>
    </row>
    <row r="396" spans="1:28" x14ac:dyDescent="0.25">
      <c r="A396">
        <v>4</v>
      </c>
      <c r="B396" t="s">
        <v>116</v>
      </c>
      <c r="C396" t="s">
        <v>102</v>
      </c>
      <c r="D396" t="s">
        <v>4</v>
      </c>
      <c r="E396" t="s">
        <v>917</v>
      </c>
      <c r="F396" t="s">
        <v>84</v>
      </c>
      <c r="G396">
        <v>185000</v>
      </c>
      <c r="H396">
        <f t="shared" si="125"/>
        <v>174066.5</v>
      </c>
      <c r="I396">
        <f t="shared" si="126"/>
        <v>5309.5</v>
      </c>
      <c r="J396">
        <f t="shared" si="127"/>
        <v>13134.999999999998</v>
      </c>
      <c r="K396">
        <f t="shared" si="128"/>
        <v>953.69</v>
      </c>
      <c r="L396">
        <f t="shared" si="131"/>
        <v>5624</v>
      </c>
      <c r="M396">
        <f t="shared" si="132"/>
        <v>13116.5</v>
      </c>
      <c r="O396">
        <f t="shared" si="129"/>
        <v>38138.69</v>
      </c>
      <c r="P396">
        <v>25</v>
      </c>
      <c r="Q396">
        <v>3000</v>
      </c>
      <c r="S396">
        <v>1328.8</v>
      </c>
      <c r="T396">
        <v>200</v>
      </c>
      <c r="U396">
        <v>32099.49</v>
      </c>
      <c r="W396">
        <f t="shared" si="130"/>
        <v>36653.29</v>
      </c>
      <c r="X396">
        <f t="shared" si="122"/>
        <v>10933.5</v>
      </c>
      <c r="Y396">
        <f t="shared" si="123"/>
        <v>26251.5</v>
      </c>
      <c r="Z396">
        <f t="shared" si="124"/>
        <v>137413.21</v>
      </c>
      <c r="AA396" t="s">
        <v>224</v>
      </c>
      <c r="AB396">
        <v>2025</v>
      </c>
    </row>
    <row r="397" spans="1:28" x14ac:dyDescent="0.25">
      <c r="A397">
        <v>5</v>
      </c>
      <c r="B397" t="s">
        <v>117</v>
      </c>
      <c r="C397" t="s">
        <v>102</v>
      </c>
      <c r="D397" t="s">
        <v>4</v>
      </c>
      <c r="E397" t="s">
        <v>918</v>
      </c>
      <c r="F397" t="s">
        <v>84</v>
      </c>
      <c r="G397">
        <v>185000</v>
      </c>
      <c r="H397">
        <f t="shared" si="125"/>
        <v>174066.5</v>
      </c>
      <c r="I397">
        <f t="shared" si="126"/>
        <v>5309.5</v>
      </c>
      <c r="J397">
        <f t="shared" si="127"/>
        <v>13134.999999999998</v>
      </c>
      <c r="K397">
        <f t="shared" si="128"/>
        <v>953.69</v>
      </c>
      <c r="L397">
        <f t="shared" si="131"/>
        <v>5624</v>
      </c>
      <c r="M397">
        <f t="shared" si="132"/>
        <v>13116.5</v>
      </c>
      <c r="O397">
        <f t="shared" si="129"/>
        <v>38138.69</v>
      </c>
      <c r="P397">
        <v>25</v>
      </c>
      <c r="S397">
        <v>1993.2</v>
      </c>
      <c r="T397">
        <v>200</v>
      </c>
      <c r="U397">
        <v>32099.49</v>
      </c>
      <c r="W397">
        <f t="shared" si="130"/>
        <v>34317.69</v>
      </c>
      <c r="X397">
        <f t="shared" si="122"/>
        <v>10933.5</v>
      </c>
      <c r="Y397">
        <f t="shared" si="123"/>
        <v>26251.5</v>
      </c>
      <c r="Z397">
        <f t="shared" si="124"/>
        <v>139748.81</v>
      </c>
      <c r="AA397" t="s">
        <v>224</v>
      </c>
      <c r="AB397">
        <v>2025</v>
      </c>
    </row>
    <row r="398" spans="1:28" x14ac:dyDescent="0.25">
      <c r="A398">
        <v>6</v>
      </c>
      <c r="B398" t="s">
        <v>119</v>
      </c>
      <c r="C398" t="s">
        <v>103</v>
      </c>
      <c r="D398" t="s">
        <v>10</v>
      </c>
      <c r="E398" t="s">
        <v>919</v>
      </c>
      <c r="F398" t="s">
        <v>84</v>
      </c>
      <c r="G398">
        <v>185000</v>
      </c>
      <c r="H398">
        <f t="shared" si="125"/>
        <v>174066.5</v>
      </c>
      <c r="I398">
        <f t="shared" si="126"/>
        <v>5309.5</v>
      </c>
      <c r="J398">
        <f t="shared" si="127"/>
        <v>13134.999999999998</v>
      </c>
      <c r="K398">
        <f t="shared" si="128"/>
        <v>953.69</v>
      </c>
      <c r="L398">
        <f t="shared" si="131"/>
        <v>5624</v>
      </c>
      <c r="M398">
        <f t="shared" si="132"/>
        <v>13116.5</v>
      </c>
      <c r="O398">
        <f t="shared" si="129"/>
        <v>38138.69</v>
      </c>
      <c r="P398">
        <v>25</v>
      </c>
      <c r="Q398">
        <v>21364.49</v>
      </c>
      <c r="S398">
        <v>1328.8</v>
      </c>
      <c r="T398">
        <v>200</v>
      </c>
      <c r="U398">
        <v>32099.49</v>
      </c>
      <c r="W398">
        <f>P398+Q398+R398+S398+T398+U398</f>
        <v>55017.78</v>
      </c>
      <c r="X398">
        <f t="shared" si="122"/>
        <v>10933.5</v>
      </c>
      <c r="Y398">
        <f t="shared" si="123"/>
        <v>26251.5</v>
      </c>
      <c r="Z398">
        <f t="shared" si="124"/>
        <v>119048.72</v>
      </c>
      <c r="AA398" t="s">
        <v>224</v>
      </c>
      <c r="AB398">
        <v>2025</v>
      </c>
    </row>
    <row r="399" spans="1:28" x14ac:dyDescent="0.25">
      <c r="A399">
        <v>7</v>
      </c>
      <c r="B399" t="s">
        <v>947</v>
      </c>
      <c r="C399" t="s">
        <v>102</v>
      </c>
      <c r="D399" t="s">
        <v>27</v>
      </c>
      <c r="E399" t="s">
        <v>62</v>
      </c>
      <c r="F399" t="s">
        <v>99</v>
      </c>
      <c r="G399">
        <v>125000</v>
      </c>
      <c r="H399">
        <f t="shared" si="125"/>
        <v>117612.5</v>
      </c>
      <c r="I399">
        <f t="shared" si="126"/>
        <v>3587.5</v>
      </c>
      <c r="J399">
        <f t="shared" si="127"/>
        <v>8875</v>
      </c>
      <c r="K399">
        <f t="shared" si="128"/>
        <v>953.69</v>
      </c>
      <c r="L399">
        <f t="shared" si="131"/>
        <v>3800</v>
      </c>
      <c r="M399">
        <f t="shared" si="132"/>
        <v>8862.5</v>
      </c>
      <c r="O399">
        <f t="shared" si="129"/>
        <v>26078.690000000002</v>
      </c>
      <c r="P399">
        <v>25</v>
      </c>
      <c r="S399">
        <v>92</v>
      </c>
      <c r="T399">
        <v>200</v>
      </c>
      <c r="U399">
        <v>17985.990000000002</v>
      </c>
      <c r="W399">
        <f>P399+Q399+R399+S399+T399+U399</f>
        <v>18302.990000000002</v>
      </c>
      <c r="X399">
        <f t="shared" si="122"/>
        <v>7387.5</v>
      </c>
      <c r="Y399">
        <f t="shared" si="123"/>
        <v>17737.5</v>
      </c>
      <c r="Z399">
        <f>+G399-(W399+X399)</f>
        <v>99309.51</v>
      </c>
      <c r="AA399" t="s">
        <v>224</v>
      </c>
      <c r="AB399">
        <v>2025</v>
      </c>
    </row>
    <row r="400" spans="1:28" x14ac:dyDescent="0.25">
      <c r="A400">
        <v>8</v>
      </c>
      <c r="B400" t="s">
        <v>137</v>
      </c>
      <c r="C400" t="s">
        <v>102</v>
      </c>
      <c r="D400" t="s">
        <v>22</v>
      </c>
      <c r="E400" t="s">
        <v>921</v>
      </c>
      <c r="F400" t="s">
        <v>85</v>
      </c>
      <c r="G400">
        <v>140000</v>
      </c>
      <c r="H400">
        <f t="shared" si="125"/>
        <v>130010.54000000001</v>
      </c>
      <c r="I400">
        <f t="shared" si="126"/>
        <v>4018</v>
      </c>
      <c r="J400">
        <f t="shared" si="127"/>
        <v>9940</v>
      </c>
      <c r="K400">
        <f t="shared" si="128"/>
        <v>953.69</v>
      </c>
      <c r="L400">
        <f t="shared" si="131"/>
        <v>4256</v>
      </c>
      <c r="M400">
        <f t="shared" si="132"/>
        <v>9926</v>
      </c>
      <c r="N400">
        <v>1715.46</v>
      </c>
      <c r="O400">
        <f>+I400+J400+K400+L400+M400+N400</f>
        <v>30809.15</v>
      </c>
      <c r="P400">
        <v>25</v>
      </c>
      <c r="Q400">
        <v>1000</v>
      </c>
      <c r="S400">
        <v>1493.4</v>
      </c>
      <c r="T400">
        <v>200</v>
      </c>
      <c r="U400">
        <v>21085.5</v>
      </c>
      <c r="W400">
        <f t="shared" si="130"/>
        <v>23803.9</v>
      </c>
      <c r="X400">
        <f>+I400+L400+N400</f>
        <v>9989.4599999999991</v>
      </c>
      <c r="Y400">
        <f t="shared" si="123"/>
        <v>19866</v>
      </c>
      <c r="Z400">
        <f t="shared" si="124"/>
        <v>106206.64</v>
      </c>
      <c r="AA400" t="s">
        <v>224</v>
      </c>
      <c r="AB400">
        <v>2025</v>
      </c>
    </row>
    <row r="401" spans="1:28" x14ac:dyDescent="0.25">
      <c r="A401">
        <v>9</v>
      </c>
      <c r="B401" t="s">
        <v>123</v>
      </c>
      <c r="C401" t="s">
        <v>102</v>
      </c>
      <c r="D401" t="s">
        <v>10</v>
      </c>
      <c r="E401" t="s">
        <v>922</v>
      </c>
      <c r="F401" t="s">
        <v>84</v>
      </c>
      <c r="G401">
        <v>145000</v>
      </c>
      <c r="H401">
        <f t="shared" si="125"/>
        <v>136430.5</v>
      </c>
      <c r="I401">
        <f t="shared" si="126"/>
        <v>4161.5</v>
      </c>
      <c r="J401">
        <f t="shared" si="127"/>
        <v>10294.999999999998</v>
      </c>
      <c r="K401">
        <f t="shared" si="128"/>
        <v>953.69</v>
      </c>
      <c r="L401">
        <f t="shared" si="131"/>
        <v>4408</v>
      </c>
      <c r="M401">
        <f t="shared" si="132"/>
        <v>10280.5</v>
      </c>
      <c r="O401">
        <f t="shared" si="129"/>
        <v>30098.69</v>
      </c>
      <c r="P401">
        <v>25</v>
      </c>
      <c r="Q401">
        <v>30491.65</v>
      </c>
      <c r="S401">
        <v>541.97</v>
      </c>
      <c r="T401">
        <v>200</v>
      </c>
      <c r="U401">
        <v>22690.49</v>
      </c>
      <c r="W401">
        <f t="shared" si="130"/>
        <v>53949.11</v>
      </c>
      <c r="X401">
        <f t="shared" si="122"/>
        <v>8569.5</v>
      </c>
      <c r="Y401">
        <f t="shared" si="123"/>
        <v>20575.5</v>
      </c>
      <c r="Z401">
        <f t="shared" si="124"/>
        <v>82481.39</v>
      </c>
      <c r="AA401" t="s">
        <v>224</v>
      </c>
      <c r="AB401">
        <v>2025</v>
      </c>
    </row>
    <row r="402" spans="1:28" x14ac:dyDescent="0.25">
      <c r="A402">
        <v>10</v>
      </c>
      <c r="B402" t="s">
        <v>125</v>
      </c>
      <c r="C402" t="s">
        <v>102</v>
      </c>
      <c r="D402" t="s">
        <v>94</v>
      </c>
      <c r="E402" t="s">
        <v>923</v>
      </c>
      <c r="F402" t="s">
        <v>85</v>
      </c>
      <c r="G402">
        <v>96000</v>
      </c>
      <c r="H402">
        <f t="shared" si="125"/>
        <v>88610.94</v>
      </c>
      <c r="I402">
        <f t="shared" si="126"/>
        <v>2755.2</v>
      </c>
      <c r="J402">
        <f t="shared" si="127"/>
        <v>6815.9999999999991</v>
      </c>
      <c r="K402">
        <f t="shared" si="128"/>
        <v>953.69</v>
      </c>
      <c r="L402">
        <f t="shared" si="131"/>
        <v>2918.4</v>
      </c>
      <c r="M402">
        <f t="shared" si="132"/>
        <v>6806.4000000000005</v>
      </c>
      <c r="N402">
        <v>1715.46</v>
      </c>
      <c r="O402">
        <f t="shared" si="129"/>
        <v>21965.149999999998</v>
      </c>
      <c r="P402">
        <v>25</v>
      </c>
      <c r="Q402">
        <v>5000</v>
      </c>
      <c r="S402">
        <v>797.28</v>
      </c>
      <c r="T402">
        <v>200</v>
      </c>
      <c r="U402">
        <v>10735.6</v>
      </c>
      <c r="W402">
        <f t="shared" si="130"/>
        <v>16757.88</v>
      </c>
      <c r="X402">
        <f t="shared" si="122"/>
        <v>7389.06</v>
      </c>
      <c r="Y402">
        <f t="shared" si="123"/>
        <v>13622.4</v>
      </c>
      <c r="Z402">
        <f t="shared" si="124"/>
        <v>71853.06</v>
      </c>
      <c r="AA402" t="s">
        <v>224</v>
      </c>
      <c r="AB402">
        <v>2025</v>
      </c>
    </row>
    <row r="403" spans="1:28" x14ac:dyDescent="0.25">
      <c r="A403">
        <v>11</v>
      </c>
      <c r="B403" t="s">
        <v>126</v>
      </c>
      <c r="C403" t="s">
        <v>103</v>
      </c>
      <c r="D403" t="s">
        <v>94</v>
      </c>
      <c r="E403" t="s">
        <v>924</v>
      </c>
      <c r="F403" t="s">
        <v>84</v>
      </c>
      <c r="G403">
        <v>60000</v>
      </c>
      <c r="H403">
        <f t="shared" si="125"/>
        <v>56454</v>
      </c>
      <c r="I403">
        <f t="shared" si="126"/>
        <v>1722</v>
      </c>
      <c r="J403">
        <f t="shared" si="127"/>
        <v>4260</v>
      </c>
      <c r="K403">
        <f t="shared" si="128"/>
        <v>660.00000000000011</v>
      </c>
      <c r="L403">
        <f t="shared" si="131"/>
        <v>1824</v>
      </c>
      <c r="M403">
        <f t="shared" si="132"/>
        <v>4254</v>
      </c>
      <c r="O403">
        <f t="shared" si="129"/>
        <v>12720</v>
      </c>
      <c r="P403">
        <v>25</v>
      </c>
      <c r="Q403">
        <v>1000</v>
      </c>
      <c r="S403">
        <v>797.28</v>
      </c>
      <c r="T403">
        <v>200</v>
      </c>
      <c r="U403">
        <v>3486.68</v>
      </c>
      <c r="W403">
        <f t="shared" si="130"/>
        <v>5508.96</v>
      </c>
      <c r="X403">
        <f t="shared" si="122"/>
        <v>3546</v>
      </c>
      <c r="Y403">
        <f t="shared" si="123"/>
        <v>8514</v>
      </c>
      <c r="Z403">
        <f t="shared" si="124"/>
        <v>50945.04</v>
      </c>
      <c r="AA403" t="s">
        <v>224</v>
      </c>
      <c r="AB403">
        <v>2025</v>
      </c>
    </row>
    <row r="404" spans="1:28" x14ac:dyDescent="0.25">
      <c r="A404">
        <v>12</v>
      </c>
      <c r="B404" t="s">
        <v>128</v>
      </c>
      <c r="C404" t="s">
        <v>102</v>
      </c>
      <c r="D404" t="s">
        <v>12</v>
      </c>
      <c r="E404" t="s">
        <v>925</v>
      </c>
      <c r="F404" t="s">
        <v>84</v>
      </c>
      <c r="G404">
        <v>155000</v>
      </c>
      <c r="H404">
        <f t="shared" si="125"/>
        <v>144124.04</v>
      </c>
      <c r="I404">
        <f t="shared" si="126"/>
        <v>4448.5</v>
      </c>
      <c r="J404">
        <f t="shared" si="127"/>
        <v>11004.999999999998</v>
      </c>
      <c r="K404">
        <f t="shared" si="128"/>
        <v>953.69</v>
      </c>
      <c r="L404">
        <f t="shared" si="131"/>
        <v>4712</v>
      </c>
      <c r="M404">
        <f t="shared" si="132"/>
        <v>10989.5</v>
      </c>
      <c r="N404">
        <v>1715.46</v>
      </c>
      <c r="O404">
        <f t="shared" si="129"/>
        <v>33824.15</v>
      </c>
      <c r="P404">
        <v>25</v>
      </c>
      <c r="S404">
        <v>1240.99</v>
      </c>
      <c r="T404">
        <v>200</v>
      </c>
      <c r="U404">
        <v>25042.74</v>
      </c>
      <c r="W404">
        <f t="shared" si="130"/>
        <v>26508.730000000003</v>
      </c>
      <c r="X404">
        <f t="shared" si="122"/>
        <v>10875.96</v>
      </c>
      <c r="Y404">
        <f t="shared" si="123"/>
        <v>21994.5</v>
      </c>
      <c r="Z404">
        <f t="shared" si="124"/>
        <v>117615.31</v>
      </c>
      <c r="AA404" t="s">
        <v>224</v>
      </c>
      <c r="AB404">
        <v>2025</v>
      </c>
    </row>
    <row r="405" spans="1:28" x14ac:dyDescent="0.25">
      <c r="A405">
        <v>13</v>
      </c>
      <c r="B405" t="s">
        <v>129</v>
      </c>
      <c r="C405" t="s">
        <v>102</v>
      </c>
      <c r="D405" t="s">
        <v>16</v>
      </c>
      <c r="E405" t="s">
        <v>79</v>
      </c>
      <c r="F405" t="s">
        <v>84</v>
      </c>
      <c r="G405">
        <v>80000</v>
      </c>
      <c r="H405">
        <f t="shared" si="125"/>
        <v>75272</v>
      </c>
      <c r="I405">
        <f t="shared" si="126"/>
        <v>2296</v>
      </c>
      <c r="J405">
        <f t="shared" si="127"/>
        <v>5679.9999999999991</v>
      </c>
      <c r="K405">
        <v>880</v>
      </c>
      <c r="L405">
        <f t="shared" si="131"/>
        <v>2432</v>
      </c>
      <c r="M405">
        <f t="shared" si="132"/>
        <v>5672</v>
      </c>
      <c r="O405">
        <f>+I405+J405+K405+L405+M405+N405</f>
        <v>16960</v>
      </c>
      <c r="P405">
        <v>25</v>
      </c>
      <c r="Q405">
        <v>5400.64</v>
      </c>
      <c r="S405">
        <v>1111.72</v>
      </c>
      <c r="T405">
        <v>200</v>
      </c>
      <c r="U405">
        <v>7400.87</v>
      </c>
      <c r="W405">
        <f t="shared" si="130"/>
        <v>14138.23</v>
      </c>
      <c r="X405">
        <f t="shared" si="122"/>
        <v>4728</v>
      </c>
      <c r="Y405">
        <f t="shared" si="123"/>
        <v>11352</v>
      </c>
      <c r="Z405">
        <f t="shared" si="124"/>
        <v>61133.770000000004</v>
      </c>
      <c r="AA405" t="s">
        <v>224</v>
      </c>
      <c r="AB405">
        <v>2025</v>
      </c>
    </row>
    <row r="406" spans="1:28" x14ac:dyDescent="0.25">
      <c r="A406">
        <v>14</v>
      </c>
      <c r="B406" t="s">
        <v>130</v>
      </c>
      <c r="C406" t="s">
        <v>102</v>
      </c>
      <c r="D406" t="s">
        <v>16</v>
      </c>
      <c r="E406" t="s">
        <v>61</v>
      </c>
      <c r="F406" t="s">
        <v>84</v>
      </c>
      <c r="G406">
        <v>80000</v>
      </c>
      <c r="H406">
        <f t="shared" si="125"/>
        <v>70125.62</v>
      </c>
      <c r="I406">
        <f t="shared" si="126"/>
        <v>2296</v>
      </c>
      <c r="J406">
        <f t="shared" si="127"/>
        <v>5679.9999999999991</v>
      </c>
      <c r="K406">
        <v>880</v>
      </c>
      <c r="L406">
        <f t="shared" si="131"/>
        <v>2432</v>
      </c>
      <c r="M406">
        <f t="shared" si="132"/>
        <v>5672</v>
      </c>
      <c r="N406">
        <v>5146.38</v>
      </c>
      <c r="O406">
        <f>+I406+J406+K406+L406+M406+N406</f>
        <v>22106.38</v>
      </c>
      <c r="P406">
        <v>25</v>
      </c>
      <c r="Q406">
        <v>1200</v>
      </c>
      <c r="S406">
        <v>2286.87</v>
      </c>
      <c r="T406">
        <v>200</v>
      </c>
      <c r="U406">
        <v>6221</v>
      </c>
      <c r="W406">
        <f t="shared" si="130"/>
        <v>9932.869999999999</v>
      </c>
      <c r="X406">
        <f t="shared" si="122"/>
        <v>9874.380000000001</v>
      </c>
      <c r="Y406">
        <f t="shared" si="123"/>
        <v>11352</v>
      </c>
      <c r="Z406">
        <f t="shared" si="124"/>
        <v>60192.75</v>
      </c>
      <c r="AA406" t="s">
        <v>224</v>
      </c>
      <c r="AB406">
        <v>2025</v>
      </c>
    </row>
    <row r="407" spans="1:28" x14ac:dyDescent="0.25">
      <c r="A407">
        <v>15</v>
      </c>
      <c r="B407" t="s">
        <v>132</v>
      </c>
      <c r="C407" t="s">
        <v>102</v>
      </c>
      <c r="D407" t="s">
        <v>4</v>
      </c>
      <c r="E407" t="s">
        <v>24</v>
      </c>
      <c r="F407" t="s">
        <v>84</v>
      </c>
      <c r="G407">
        <v>95000</v>
      </c>
      <c r="H407">
        <f t="shared" si="125"/>
        <v>84239.12</v>
      </c>
      <c r="I407">
        <f t="shared" si="126"/>
        <v>2726.5</v>
      </c>
      <c r="J407">
        <f t="shared" si="127"/>
        <v>6744.9999999999991</v>
      </c>
      <c r="K407">
        <f t="shared" si="128"/>
        <v>953.69</v>
      </c>
      <c r="L407">
        <f t="shared" si="131"/>
        <v>2888</v>
      </c>
      <c r="M407">
        <f t="shared" si="132"/>
        <v>6735.5</v>
      </c>
      <c r="N407">
        <v>5146.38</v>
      </c>
      <c r="O407">
        <f t="shared" si="129"/>
        <v>25195.070000000003</v>
      </c>
      <c r="P407">
        <v>25</v>
      </c>
      <c r="S407">
        <v>1835.91</v>
      </c>
      <c r="T407">
        <v>200</v>
      </c>
      <c r="U407">
        <v>10071.51</v>
      </c>
      <c r="W407">
        <f t="shared" si="130"/>
        <v>12132.42</v>
      </c>
      <c r="X407">
        <f t="shared" si="122"/>
        <v>10760.880000000001</v>
      </c>
      <c r="Y407">
        <f>+J407++K407+M407</f>
        <v>14434.189999999999</v>
      </c>
      <c r="Z407">
        <f t="shared" si="124"/>
        <v>72106.7</v>
      </c>
      <c r="AA407" t="s">
        <v>224</v>
      </c>
      <c r="AB407">
        <v>2025</v>
      </c>
    </row>
    <row r="408" spans="1:28" x14ac:dyDescent="0.25">
      <c r="A408">
        <v>16</v>
      </c>
      <c r="B408" t="s">
        <v>133</v>
      </c>
      <c r="C408" t="s">
        <v>103</v>
      </c>
      <c r="D408" t="s">
        <v>828</v>
      </c>
      <c r="E408" t="s">
        <v>829</v>
      </c>
      <c r="F408" t="s">
        <v>84</v>
      </c>
      <c r="G408">
        <v>95000</v>
      </c>
      <c r="H408">
        <f t="shared" si="125"/>
        <v>89385.5</v>
      </c>
      <c r="I408">
        <f t="shared" si="126"/>
        <v>2726.5</v>
      </c>
      <c r="J408">
        <f t="shared" si="127"/>
        <v>6744.9999999999991</v>
      </c>
      <c r="K408">
        <f t="shared" si="128"/>
        <v>953.69</v>
      </c>
      <c r="L408">
        <f t="shared" si="131"/>
        <v>2888</v>
      </c>
      <c r="M408">
        <f t="shared" si="132"/>
        <v>6735.5</v>
      </c>
      <c r="O408">
        <f t="shared" si="129"/>
        <v>20048.690000000002</v>
      </c>
      <c r="P408">
        <v>25</v>
      </c>
      <c r="Q408">
        <v>950</v>
      </c>
      <c r="S408">
        <v>2541.5</v>
      </c>
      <c r="T408">
        <v>200</v>
      </c>
      <c r="U408">
        <v>10929.24</v>
      </c>
      <c r="W408">
        <f t="shared" si="130"/>
        <v>14645.74</v>
      </c>
      <c r="X408">
        <f t="shared" si="122"/>
        <v>5614.5</v>
      </c>
      <c r="Y408">
        <f t="shared" ref="Y408:Y471" si="133">+J408+M408</f>
        <v>13480.5</v>
      </c>
      <c r="Z408">
        <f t="shared" si="124"/>
        <v>74739.760000000009</v>
      </c>
      <c r="AA408" t="s">
        <v>224</v>
      </c>
      <c r="AB408">
        <v>2025</v>
      </c>
    </row>
    <row r="409" spans="1:28" x14ac:dyDescent="0.25">
      <c r="A409">
        <v>17</v>
      </c>
      <c r="B409" t="s">
        <v>134</v>
      </c>
      <c r="C409" t="s">
        <v>102</v>
      </c>
      <c r="D409" t="s">
        <v>16</v>
      </c>
      <c r="E409" t="s">
        <v>45</v>
      </c>
      <c r="F409" t="s">
        <v>84</v>
      </c>
      <c r="G409">
        <v>80000</v>
      </c>
      <c r="H409">
        <f t="shared" si="125"/>
        <v>73556.539999999994</v>
      </c>
      <c r="I409">
        <f t="shared" si="126"/>
        <v>2296</v>
      </c>
      <c r="J409">
        <f t="shared" si="127"/>
        <v>5679.9999999999991</v>
      </c>
      <c r="K409">
        <v>880</v>
      </c>
      <c r="L409">
        <f t="shared" si="131"/>
        <v>2432</v>
      </c>
      <c r="M409">
        <f t="shared" si="132"/>
        <v>5672</v>
      </c>
      <c r="N409">
        <v>1715.46</v>
      </c>
      <c r="O409">
        <f t="shared" si="129"/>
        <v>18675.46</v>
      </c>
      <c r="P409">
        <v>25</v>
      </c>
      <c r="Q409">
        <v>3168.68</v>
      </c>
      <c r="S409">
        <v>2367.63</v>
      </c>
      <c r="T409">
        <v>200</v>
      </c>
      <c r="U409">
        <v>6972</v>
      </c>
      <c r="W409">
        <f t="shared" si="130"/>
        <v>12733.31</v>
      </c>
      <c r="X409">
        <f t="shared" si="122"/>
        <v>6443.46</v>
      </c>
      <c r="Y409">
        <f t="shared" si="133"/>
        <v>11352</v>
      </c>
      <c r="Z409">
        <f t="shared" si="124"/>
        <v>60823.229999999996</v>
      </c>
      <c r="AA409" t="s">
        <v>224</v>
      </c>
      <c r="AB409">
        <v>2025</v>
      </c>
    </row>
    <row r="410" spans="1:28" x14ac:dyDescent="0.25">
      <c r="A410">
        <v>18</v>
      </c>
      <c r="B410" t="s">
        <v>864</v>
      </c>
      <c r="C410" t="s">
        <v>103</v>
      </c>
      <c r="D410" t="s">
        <v>94</v>
      </c>
      <c r="E410" t="s">
        <v>865</v>
      </c>
      <c r="F410" t="s">
        <v>85</v>
      </c>
      <c r="G410">
        <v>80000</v>
      </c>
      <c r="H410">
        <f t="shared" si="125"/>
        <v>75272</v>
      </c>
      <c r="I410">
        <f t="shared" si="126"/>
        <v>2296</v>
      </c>
      <c r="J410">
        <f t="shared" si="127"/>
        <v>5679.9999999999991</v>
      </c>
      <c r="K410">
        <v>880</v>
      </c>
      <c r="L410">
        <f t="shared" si="131"/>
        <v>2432</v>
      </c>
      <c r="M410">
        <f t="shared" si="132"/>
        <v>5672</v>
      </c>
      <c r="O410">
        <f>+I410+J410+K410+L410+M410+N410</f>
        <v>16960</v>
      </c>
      <c r="P410">
        <v>25</v>
      </c>
      <c r="S410">
        <v>2104.12</v>
      </c>
      <c r="T410">
        <v>200</v>
      </c>
      <c r="U410">
        <v>7400.87</v>
      </c>
      <c r="W410">
        <f t="shared" si="130"/>
        <v>9729.99</v>
      </c>
      <c r="X410">
        <f t="shared" si="122"/>
        <v>4728</v>
      </c>
      <c r="Y410">
        <f t="shared" si="133"/>
        <v>11352</v>
      </c>
      <c r="Z410">
        <f t="shared" si="124"/>
        <v>65542.009999999995</v>
      </c>
      <c r="AA410" t="s">
        <v>224</v>
      </c>
      <c r="AB410">
        <v>2025</v>
      </c>
    </row>
    <row r="411" spans="1:28" x14ac:dyDescent="0.25">
      <c r="A411">
        <v>19</v>
      </c>
      <c r="B411" t="s">
        <v>144</v>
      </c>
      <c r="C411" t="s">
        <v>103</v>
      </c>
      <c r="D411" t="s">
        <v>10</v>
      </c>
      <c r="E411" t="s">
        <v>927</v>
      </c>
      <c r="F411" t="s">
        <v>85</v>
      </c>
      <c r="G411">
        <v>95000</v>
      </c>
      <c r="H411">
        <f t="shared" si="125"/>
        <v>85954.58</v>
      </c>
      <c r="I411">
        <f t="shared" si="126"/>
        <v>2726.5</v>
      </c>
      <c r="J411">
        <f t="shared" si="127"/>
        <v>6744.9999999999991</v>
      </c>
      <c r="K411">
        <f t="shared" si="128"/>
        <v>953.69</v>
      </c>
      <c r="L411">
        <f t="shared" si="131"/>
        <v>2888</v>
      </c>
      <c r="M411">
        <f t="shared" si="132"/>
        <v>6735.5</v>
      </c>
      <c r="N411">
        <v>3430.92</v>
      </c>
      <c r="O411">
        <f t="shared" si="129"/>
        <v>23479.61</v>
      </c>
      <c r="P411">
        <v>25</v>
      </c>
      <c r="S411">
        <v>1930.92</v>
      </c>
      <c r="T411">
        <v>200</v>
      </c>
      <c r="U411">
        <v>10071.51</v>
      </c>
      <c r="W411">
        <f t="shared" si="130"/>
        <v>12227.43</v>
      </c>
      <c r="X411">
        <f t="shared" si="122"/>
        <v>9045.42</v>
      </c>
      <c r="Y411">
        <f t="shared" si="133"/>
        <v>13480.5</v>
      </c>
      <c r="Z411">
        <f t="shared" si="124"/>
        <v>73727.149999999994</v>
      </c>
      <c r="AA411" t="s">
        <v>224</v>
      </c>
      <c r="AB411">
        <v>2025</v>
      </c>
    </row>
    <row r="412" spans="1:28" x14ac:dyDescent="0.25">
      <c r="A412">
        <v>20</v>
      </c>
      <c r="B412" t="s">
        <v>145</v>
      </c>
      <c r="C412" t="s">
        <v>102</v>
      </c>
      <c r="D412" t="s">
        <v>10</v>
      </c>
      <c r="E412" t="s">
        <v>928</v>
      </c>
      <c r="F412" t="s">
        <v>84</v>
      </c>
      <c r="G412">
        <v>95000</v>
      </c>
      <c r="H412">
        <f t="shared" si="125"/>
        <v>85954.58</v>
      </c>
      <c r="I412">
        <f t="shared" si="126"/>
        <v>2726.5</v>
      </c>
      <c r="J412">
        <f t="shared" si="127"/>
        <v>6744.9999999999991</v>
      </c>
      <c r="K412">
        <f t="shared" si="128"/>
        <v>953.69</v>
      </c>
      <c r="L412">
        <f t="shared" si="131"/>
        <v>2888</v>
      </c>
      <c r="M412">
        <f t="shared" si="132"/>
        <v>6735.5</v>
      </c>
      <c r="N412">
        <v>3430.92</v>
      </c>
      <c r="O412">
        <f t="shared" si="129"/>
        <v>23479.61</v>
      </c>
      <c r="P412">
        <v>25</v>
      </c>
      <c r="T412">
        <v>200</v>
      </c>
      <c r="U412">
        <v>10071.51</v>
      </c>
      <c r="W412">
        <f t="shared" si="130"/>
        <v>10296.51</v>
      </c>
      <c r="X412">
        <f t="shared" si="122"/>
        <v>9045.42</v>
      </c>
      <c r="Y412">
        <f t="shared" si="133"/>
        <v>13480.5</v>
      </c>
      <c r="Z412">
        <f t="shared" si="124"/>
        <v>75658.070000000007</v>
      </c>
      <c r="AA412" t="s">
        <v>224</v>
      </c>
      <c r="AB412">
        <v>2025</v>
      </c>
    </row>
    <row r="413" spans="1:28" x14ac:dyDescent="0.25">
      <c r="A413">
        <v>21</v>
      </c>
      <c r="B413" t="s">
        <v>866</v>
      </c>
      <c r="C413" t="s">
        <v>102</v>
      </c>
      <c r="D413" t="s">
        <v>10</v>
      </c>
      <c r="E413" t="s">
        <v>929</v>
      </c>
      <c r="F413" t="s">
        <v>84</v>
      </c>
      <c r="G413">
        <v>80000</v>
      </c>
      <c r="H413">
        <f t="shared" si="125"/>
        <v>75272</v>
      </c>
      <c r="I413">
        <f t="shared" si="126"/>
        <v>2296</v>
      </c>
      <c r="J413">
        <f t="shared" si="127"/>
        <v>5679.9999999999991</v>
      </c>
      <c r="K413">
        <v>880</v>
      </c>
      <c r="L413">
        <f t="shared" si="131"/>
        <v>2432</v>
      </c>
      <c r="M413">
        <f t="shared" si="132"/>
        <v>5672</v>
      </c>
      <c r="O413">
        <f t="shared" si="129"/>
        <v>16960</v>
      </c>
      <c r="P413">
        <v>25</v>
      </c>
      <c r="S413">
        <v>623.67999999999995</v>
      </c>
      <c r="T413">
        <v>200</v>
      </c>
      <c r="U413">
        <v>7400.87</v>
      </c>
      <c r="W413">
        <f t="shared" si="130"/>
        <v>8249.5499999999993</v>
      </c>
      <c r="X413">
        <f t="shared" si="122"/>
        <v>4728</v>
      </c>
      <c r="Y413">
        <f t="shared" si="133"/>
        <v>11352</v>
      </c>
      <c r="Z413">
        <f t="shared" si="124"/>
        <v>67022.45</v>
      </c>
      <c r="AA413" t="s">
        <v>224</v>
      </c>
      <c r="AB413">
        <v>2025</v>
      </c>
    </row>
    <row r="414" spans="1:28" x14ac:dyDescent="0.25">
      <c r="A414">
        <v>22</v>
      </c>
      <c r="B414" t="s">
        <v>148</v>
      </c>
      <c r="C414" t="s">
        <v>103</v>
      </c>
      <c r="D414" t="s">
        <v>10</v>
      </c>
      <c r="E414" t="s">
        <v>929</v>
      </c>
      <c r="F414" t="s">
        <v>84</v>
      </c>
      <c r="G414">
        <v>80000</v>
      </c>
      <c r="H414">
        <f t="shared" si="125"/>
        <v>75272</v>
      </c>
      <c r="I414">
        <f t="shared" si="126"/>
        <v>2296</v>
      </c>
      <c r="J414">
        <f t="shared" si="127"/>
        <v>5679.9999999999991</v>
      </c>
      <c r="K414">
        <v>880</v>
      </c>
      <c r="L414">
        <f t="shared" si="131"/>
        <v>2432</v>
      </c>
      <c r="M414">
        <f t="shared" si="132"/>
        <v>5672</v>
      </c>
      <c r="O414">
        <f t="shared" si="129"/>
        <v>16960</v>
      </c>
      <c r="P414">
        <v>25</v>
      </c>
      <c r="S414">
        <v>1706.25</v>
      </c>
      <c r="T414">
        <v>200</v>
      </c>
      <c r="U414">
        <v>7400.87</v>
      </c>
      <c r="W414">
        <f t="shared" si="130"/>
        <v>9332.119999999999</v>
      </c>
      <c r="X414">
        <f t="shared" si="122"/>
        <v>4728</v>
      </c>
      <c r="Y414">
        <f t="shared" si="133"/>
        <v>11352</v>
      </c>
      <c r="Z414">
        <f t="shared" si="124"/>
        <v>65939.88</v>
      </c>
      <c r="AA414" t="s">
        <v>224</v>
      </c>
      <c r="AB414">
        <v>2025</v>
      </c>
    </row>
    <row r="415" spans="1:28" x14ac:dyDescent="0.25">
      <c r="A415">
        <v>23</v>
      </c>
      <c r="B415" t="s">
        <v>149</v>
      </c>
      <c r="C415" t="s">
        <v>102</v>
      </c>
      <c r="D415" t="s">
        <v>10</v>
      </c>
      <c r="E415" t="s">
        <v>928</v>
      </c>
      <c r="F415" t="s">
        <v>84</v>
      </c>
      <c r="G415">
        <v>95000</v>
      </c>
      <c r="H415">
        <f t="shared" si="125"/>
        <v>87670.04</v>
      </c>
      <c r="I415">
        <f t="shared" si="126"/>
        <v>2726.5</v>
      </c>
      <c r="J415">
        <f t="shared" si="127"/>
        <v>6744.9999999999991</v>
      </c>
      <c r="K415">
        <f t="shared" si="128"/>
        <v>953.69</v>
      </c>
      <c r="L415">
        <f t="shared" si="131"/>
        <v>2888</v>
      </c>
      <c r="M415">
        <f t="shared" si="132"/>
        <v>6735.5</v>
      </c>
      <c r="N415">
        <v>1715.46</v>
      </c>
      <c r="O415">
        <f t="shared" si="129"/>
        <v>21764.15</v>
      </c>
      <c r="P415">
        <v>25</v>
      </c>
      <c r="Q415">
        <v>5000</v>
      </c>
      <c r="S415">
        <v>1962.56</v>
      </c>
      <c r="T415">
        <v>200</v>
      </c>
      <c r="U415">
        <v>10500.38</v>
      </c>
      <c r="W415">
        <f t="shared" si="130"/>
        <v>17687.939999999999</v>
      </c>
      <c r="X415">
        <f t="shared" si="122"/>
        <v>7329.96</v>
      </c>
      <c r="Y415">
        <f t="shared" si="133"/>
        <v>13480.5</v>
      </c>
      <c r="Z415">
        <f t="shared" si="124"/>
        <v>69982.100000000006</v>
      </c>
      <c r="AA415" t="s">
        <v>224</v>
      </c>
      <c r="AB415">
        <v>2025</v>
      </c>
    </row>
    <row r="416" spans="1:28" x14ac:dyDescent="0.25">
      <c r="A416">
        <v>24</v>
      </c>
      <c r="B416" t="s">
        <v>151</v>
      </c>
      <c r="C416" t="s">
        <v>102</v>
      </c>
      <c r="D416" t="s">
        <v>793</v>
      </c>
      <c r="E416" t="s">
        <v>66</v>
      </c>
      <c r="F416" t="s">
        <v>84</v>
      </c>
      <c r="G416">
        <v>80000</v>
      </c>
      <c r="H416">
        <f t="shared" si="125"/>
        <v>75272</v>
      </c>
      <c r="I416">
        <f t="shared" si="126"/>
        <v>2296</v>
      </c>
      <c r="J416">
        <f t="shared" si="127"/>
        <v>5679.9999999999991</v>
      </c>
      <c r="K416">
        <v>880</v>
      </c>
      <c r="L416">
        <f t="shared" si="131"/>
        <v>2432</v>
      </c>
      <c r="M416">
        <f t="shared" si="132"/>
        <v>5672</v>
      </c>
      <c r="O416">
        <f t="shared" si="129"/>
        <v>16960</v>
      </c>
      <c r="P416">
        <v>25</v>
      </c>
      <c r="Q416">
        <v>4000</v>
      </c>
      <c r="S416">
        <v>1594.56</v>
      </c>
      <c r="T416">
        <v>200</v>
      </c>
      <c r="W416">
        <f t="shared" si="130"/>
        <v>5819.5599999999995</v>
      </c>
      <c r="X416">
        <f t="shared" si="122"/>
        <v>4728</v>
      </c>
      <c r="Y416">
        <f t="shared" si="133"/>
        <v>11352</v>
      </c>
      <c r="Z416">
        <f t="shared" si="124"/>
        <v>69452.44</v>
      </c>
      <c r="AA416" t="s">
        <v>224</v>
      </c>
      <c r="AB416">
        <v>2025</v>
      </c>
    </row>
    <row r="417" spans="1:28" x14ac:dyDescent="0.25">
      <c r="A417">
        <v>25</v>
      </c>
      <c r="B417" t="s">
        <v>153</v>
      </c>
      <c r="C417" t="s">
        <v>102</v>
      </c>
      <c r="D417" t="s">
        <v>17</v>
      </c>
      <c r="E417" t="s">
        <v>930</v>
      </c>
      <c r="F417" t="s">
        <v>84</v>
      </c>
      <c r="G417">
        <v>95000</v>
      </c>
      <c r="H417">
        <f t="shared" si="125"/>
        <v>87670.04</v>
      </c>
      <c r="I417">
        <f t="shared" si="126"/>
        <v>2726.5</v>
      </c>
      <c r="J417">
        <f t="shared" si="127"/>
        <v>6744.9999999999991</v>
      </c>
      <c r="K417">
        <f t="shared" si="128"/>
        <v>953.69</v>
      </c>
      <c r="L417">
        <f t="shared" si="131"/>
        <v>2888</v>
      </c>
      <c r="M417">
        <f t="shared" si="132"/>
        <v>6735.5</v>
      </c>
      <c r="N417">
        <v>1715.46</v>
      </c>
      <c r="O417">
        <f t="shared" si="129"/>
        <v>21764.15</v>
      </c>
      <c r="P417">
        <v>25</v>
      </c>
      <c r="Q417">
        <v>2496.96</v>
      </c>
      <c r="S417">
        <v>2020.86</v>
      </c>
      <c r="T417">
        <v>200</v>
      </c>
      <c r="U417">
        <v>10500.38</v>
      </c>
      <c r="W417">
        <f t="shared" si="130"/>
        <v>15243.199999999999</v>
      </c>
      <c r="X417">
        <f t="shared" si="122"/>
        <v>7329.96</v>
      </c>
      <c r="Y417">
        <f t="shared" si="133"/>
        <v>13480.5</v>
      </c>
      <c r="Z417">
        <f t="shared" si="124"/>
        <v>72426.84</v>
      </c>
      <c r="AA417" t="s">
        <v>224</v>
      </c>
      <c r="AB417">
        <v>2025</v>
      </c>
    </row>
    <row r="418" spans="1:28" x14ac:dyDescent="0.25">
      <c r="A418">
        <v>26</v>
      </c>
      <c r="B418" t="s">
        <v>868</v>
      </c>
      <c r="C418" t="s">
        <v>103</v>
      </c>
      <c r="D418" t="s">
        <v>800</v>
      </c>
      <c r="E418" t="s">
        <v>83</v>
      </c>
      <c r="F418" t="s">
        <v>84</v>
      </c>
      <c r="G418">
        <v>48000</v>
      </c>
      <c r="H418">
        <f t="shared" si="125"/>
        <v>45163.199999999997</v>
      </c>
      <c r="I418">
        <f t="shared" si="126"/>
        <v>1377.6</v>
      </c>
      <c r="J418">
        <f t="shared" si="127"/>
        <v>3407.9999999999995</v>
      </c>
      <c r="K418">
        <f t="shared" si="128"/>
        <v>528</v>
      </c>
      <c r="L418">
        <f t="shared" si="131"/>
        <v>1459.2</v>
      </c>
      <c r="M418">
        <f t="shared" si="132"/>
        <v>3403.2000000000003</v>
      </c>
      <c r="O418">
        <f t="shared" si="129"/>
        <v>10176</v>
      </c>
      <c r="P418">
        <v>25</v>
      </c>
      <c r="S418">
        <v>2839.22</v>
      </c>
      <c r="T418">
        <v>200</v>
      </c>
      <c r="U418">
        <v>1571.73</v>
      </c>
      <c r="W418">
        <f t="shared" si="130"/>
        <v>4635.95</v>
      </c>
      <c r="X418">
        <f t="shared" si="122"/>
        <v>2836.8</v>
      </c>
      <c r="Y418">
        <f t="shared" si="133"/>
        <v>6811.2</v>
      </c>
      <c r="Z418">
        <f t="shared" si="124"/>
        <v>40527.25</v>
      </c>
      <c r="AA418" t="s">
        <v>224</v>
      </c>
      <c r="AB418">
        <v>2025</v>
      </c>
    </row>
    <row r="419" spans="1:28" x14ac:dyDescent="0.25">
      <c r="A419">
        <v>27</v>
      </c>
      <c r="B419" t="s">
        <v>124</v>
      </c>
      <c r="C419" t="s">
        <v>103</v>
      </c>
      <c r="D419" t="s">
        <v>10</v>
      </c>
      <c r="E419" t="s">
        <v>706</v>
      </c>
      <c r="F419" t="s">
        <v>84</v>
      </c>
      <c r="G419">
        <v>48000</v>
      </c>
      <c r="H419">
        <f t="shared" si="125"/>
        <v>45163.199999999997</v>
      </c>
      <c r="I419">
        <f t="shared" si="126"/>
        <v>1377.6</v>
      </c>
      <c r="J419">
        <f t="shared" si="127"/>
        <v>3407.9999999999995</v>
      </c>
      <c r="K419">
        <f t="shared" si="128"/>
        <v>528</v>
      </c>
      <c r="L419">
        <f t="shared" si="131"/>
        <v>1459.2</v>
      </c>
      <c r="M419">
        <f t="shared" si="132"/>
        <v>3403.2000000000003</v>
      </c>
      <c r="O419">
        <f>+I419+J419+K419+L419+M419+N419</f>
        <v>10176</v>
      </c>
      <c r="P419">
        <v>25</v>
      </c>
      <c r="S419">
        <v>1399.6</v>
      </c>
      <c r="T419">
        <v>200</v>
      </c>
      <c r="U419">
        <v>1571.73</v>
      </c>
      <c r="W419">
        <f t="shared" si="130"/>
        <v>3196.33</v>
      </c>
      <c r="X419">
        <f t="shared" si="122"/>
        <v>2836.8</v>
      </c>
      <c r="Y419">
        <f t="shared" si="133"/>
        <v>6811.2</v>
      </c>
      <c r="Z419">
        <f t="shared" si="124"/>
        <v>41966.87</v>
      </c>
      <c r="AA419" t="s">
        <v>224</v>
      </c>
      <c r="AB419">
        <v>2025</v>
      </c>
    </row>
    <row r="420" spans="1:28" x14ac:dyDescent="0.25">
      <c r="A420">
        <v>28</v>
      </c>
      <c r="B420" t="s">
        <v>157</v>
      </c>
      <c r="C420" t="s">
        <v>102</v>
      </c>
      <c r="D420" t="s">
        <v>10</v>
      </c>
      <c r="E420" t="s">
        <v>46</v>
      </c>
      <c r="F420" t="s">
        <v>84</v>
      </c>
      <c r="G420">
        <v>60000</v>
      </c>
      <c r="H420">
        <f t="shared" si="125"/>
        <v>56454</v>
      </c>
      <c r="I420">
        <f t="shared" si="126"/>
        <v>1722</v>
      </c>
      <c r="J420">
        <f t="shared" si="127"/>
        <v>4260</v>
      </c>
      <c r="K420">
        <f t="shared" si="128"/>
        <v>660.00000000000011</v>
      </c>
      <c r="L420">
        <f t="shared" si="131"/>
        <v>1824</v>
      </c>
      <c r="M420">
        <f t="shared" si="132"/>
        <v>4254</v>
      </c>
      <c r="O420">
        <f t="shared" si="129"/>
        <v>12720</v>
      </c>
      <c r="P420">
        <v>25</v>
      </c>
      <c r="Q420">
        <v>1875.2</v>
      </c>
      <c r="S420">
        <v>1316.58</v>
      </c>
      <c r="T420">
        <v>200</v>
      </c>
      <c r="U420">
        <v>3486.68</v>
      </c>
      <c r="W420">
        <f t="shared" si="130"/>
        <v>6903.4599999999991</v>
      </c>
      <c r="X420">
        <f t="shared" si="122"/>
        <v>3546</v>
      </c>
      <c r="Y420">
        <f t="shared" si="133"/>
        <v>8514</v>
      </c>
      <c r="Z420">
        <f t="shared" si="124"/>
        <v>49550.54</v>
      </c>
      <c r="AA420" t="s">
        <v>224</v>
      </c>
      <c r="AB420">
        <v>2025</v>
      </c>
    </row>
    <row r="421" spans="1:28" x14ac:dyDescent="0.25">
      <c r="A421">
        <v>29</v>
      </c>
      <c r="B421" t="s">
        <v>159</v>
      </c>
      <c r="C421" t="s">
        <v>103</v>
      </c>
      <c r="D421" t="s">
        <v>21</v>
      </c>
      <c r="E421" t="s">
        <v>932</v>
      </c>
      <c r="F421" t="s">
        <v>84</v>
      </c>
      <c r="G421">
        <v>60000</v>
      </c>
      <c r="H421">
        <f t="shared" si="125"/>
        <v>54738.54</v>
      </c>
      <c r="I421">
        <f t="shared" si="126"/>
        <v>1722</v>
      </c>
      <c r="J421">
        <f t="shared" si="127"/>
        <v>4260</v>
      </c>
      <c r="K421">
        <f t="shared" si="128"/>
        <v>660.00000000000011</v>
      </c>
      <c r="L421">
        <f t="shared" si="131"/>
        <v>1824</v>
      </c>
      <c r="M421">
        <f t="shared" si="132"/>
        <v>4254</v>
      </c>
      <c r="N421">
        <v>1715.46</v>
      </c>
      <c r="O421">
        <f t="shared" si="129"/>
        <v>14435.46</v>
      </c>
      <c r="P421">
        <v>25</v>
      </c>
      <c r="Q421">
        <v>3552.23</v>
      </c>
      <c r="S421">
        <v>928.96</v>
      </c>
      <c r="T421">
        <v>200</v>
      </c>
      <c r="U421">
        <v>3143.58</v>
      </c>
      <c r="W421">
        <f t="shared" si="130"/>
        <v>7849.77</v>
      </c>
      <c r="X421">
        <f t="shared" si="122"/>
        <v>5261.46</v>
      </c>
      <c r="Y421">
        <f t="shared" si="133"/>
        <v>8514</v>
      </c>
      <c r="Z421">
        <f t="shared" si="124"/>
        <v>46888.770000000004</v>
      </c>
      <c r="AA421" t="s">
        <v>224</v>
      </c>
      <c r="AB421">
        <v>2025</v>
      </c>
    </row>
    <row r="422" spans="1:28" x14ac:dyDescent="0.25">
      <c r="A422">
        <v>30</v>
      </c>
      <c r="B422" t="s">
        <v>150</v>
      </c>
      <c r="C422" t="s">
        <v>102</v>
      </c>
      <c r="D422" t="s">
        <v>16</v>
      </c>
      <c r="E422" t="s">
        <v>95</v>
      </c>
      <c r="F422" t="s">
        <v>84</v>
      </c>
      <c r="G422">
        <v>60000</v>
      </c>
      <c r="H422">
        <f t="shared" si="125"/>
        <v>56454</v>
      </c>
      <c r="I422">
        <f t="shared" si="126"/>
        <v>1722</v>
      </c>
      <c r="J422">
        <f t="shared" si="127"/>
        <v>4260</v>
      </c>
      <c r="K422">
        <f t="shared" si="128"/>
        <v>660.00000000000011</v>
      </c>
      <c r="L422">
        <f t="shared" si="131"/>
        <v>1824</v>
      </c>
      <c r="M422">
        <f t="shared" si="132"/>
        <v>4254</v>
      </c>
      <c r="O422">
        <f>+I422+J422+K422+L422+M422+N422</f>
        <v>12720</v>
      </c>
      <c r="P422">
        <v>25</v>
      </c>
      <c r="Q422">
        <v>500</v>
      </c>
      <c r="S422">
        <v>1570.55</v>
      </c>
      <c r="T422">
        <v>200</v>
      </c>
      <c r="U422">
        <v>3486.68</v>
      </c>
      <c r="W422">
        <f t="shared" si="130"/>
        <v>5782.23</v>
      </c>
      <c r="X422">
        <f t="shared" si="122"/>
        <v>3546</v>
      </c>
      <c r="Y422">
        <f t="shared" si="133"/>
        <v>8514</v>
      </c>
      <c r="Z422">
        <f t="shared" si="124"/>
        <v>50671.770000000004</v>
      </c>
      <c r="AA422" t="s">
        <v>224</v>
      </c>
      <c r="AB422">
        <v>2025</v>
      </c>
    </row>
    <row r="423" spans="1:28" x14ac:dyDescent="0.25">
      <c r="A423">
        <v>31</v>
      </c>
      <c r="B423" t="s">
        <v>160</v>
      </c>
      <c r="C423" t="s">
        <v>102</v>
      </c>
      <c r="D423" t="s">
        <v>4</v>
      </c>
      <c r="E423" t="s">
        <v>93</v>
      </c>
      <c r="F423" t="s">
        <v>84</v>
      </c>
      <c r="G423">
        <v>60000</v>
      </c>
      <c r="H423">
        <f t="shared" si="125"/>
        <v>56454</v>
      </c>
      <c r="I423">
        <f t="shared" si="126"/>
        <v>1722</v>
      </c>
      <c r="J423">
        <f t="shared" si="127"/>
        <v>4260</v>
      </c>
      <c r="K423">
        <f t="shared" si="128"/>
        <v>660.00000000000011</v>
      </c>
      <c r="L423">
        <f t="shared" si="131"/>
        <v>1824</v>
      </c>
      <c r="M423">
        <f t="shared" si="132"/>
        <v>4254</v>
      </c>
      <c r="O423">
        <f t="shared" si="129"/>
        <v>12720</v>
      </c>
      <c r="P423">
        <v>25</v>
      </c>
      <c r="Q423">
        <v>3000</v>
      </c>
      <c r="S423">
        <v>1732.62</v>
      </c>
      <c r="T423">
        <v>200</v>
      </c>
      <c r="U423">
        <v>3486.68</v>
      </c>
      <c r="W423">
        <f t="shared" si="130"/>
        <v>8444.2999999999993</v>
      </c>
      <c r="X423">
        <f t="shared" si="122"/>
        <v>3546</v>
      </c>
      <c r="Y423">
        <f t="shared" si="133"/>
        <v>8514</v>
      </c>
      <c r="Z423">
        <f t="shared" si="124"/>
        <v>48009.7</v>
      </c>
      <c r="AA423" t="s">
        <v>224</v>
      </c>
      <c r="AB423">
        <v>2025</v>
      </c>
    </row>
    <row r="424" spans="1:28" x14ac:dyDescent="0.25">
      <c r="A424">
        <v>32</v>
      </c>
      <c r="B424" t="s">
        <v>806</v>
      </c>
      <c r="C424" t="s">
        <v>102</v>
      </c>
      <c r="D424" t="s">
        <v>12</v>
      </c>
      <c r="E424" t="s">
        <v>32</v>
      </c>
      <c r="F424" t="s">
        <v>99</v>
      </c>
      <c r="G424">
        <v>65000</v>
      </c>
      <c r="H424">
        <f t="shared" si="125"/>
        <v>61158.5</v>
      </c>
      <c r="I424">
        <f t="shared" si="126"/>
        <v>1865.5</v>
      </c>
      <c r="J424">
        <f t="shared" si="127"/>
        <v>4615</v>
      </c>
      <c r="K424">
        <f t="shared" si="128"/>
        <v>715.00000000000011</v>
      </c>
      <c r="L424">
        <f t="shared" si="131"/>
        <v>1976</v>
      </c>
      <c r="M424">
        <f t="shared" si="132"/>
        <v>4608.5</v>
      </c>
      <c r="O424">
        <f t="shared" si="129"/>
        <v>13780</v>
      </c>
      <c r="P424">
        <v>25</v>
      </c>
      <c r="Q424">
        <v>9860.77</v>
      </c>
      <c r="S424">
        <v>1229.5999999999999</v>
      </c>
      <c r="T424">
        <v>200</v>
      </c>
      <c r="U424">
        <v>4427.58</v>
      </c>
      <c r="W424">
        <f t="shared" si="130"/>
        <v>15742.95</v>
      </c>
      <c r="X424">
        <f t="shared" si="122"/>
        <v>3841.5</v>
      </c>
      <c r="Y424">
        <f t="shared" si="133"/>
        <v>9223.5</v>
      </c>
      <c r="Z424">
        <f t="shared" si="124"/>
        <v>45415.55</v>
      </c>
      <c r="AA424" t="s">
        <v>224</v>
      </c>
      <c r="AB424">
        <v>2025</v>
      </c>
    </row>
    <row r="425" spans="1:28" x14ac:dyDescent="0.25">
      <c r="A425">
        <v>33</v>
      </c>
      <c r="B425" t="s">
        <v>162</v>
      </c>
      <c r="C425" t="s">
        <v>102</v>
      </c>
      <c r="D425" t="s">
        <v>15</v>
      </c>
      <c r="E425" t="s">
        <v>92</v>
      </c>
      <c r="F425" t="s">
        <v>99</v>
      </c>
      <c r="G425">
        <v>70000</v>
      </c>
      <c r="H425">
        <f t="shared" si="125"/>
        <v>60716.619999999995</v>
      </c>
      <c r="I425">
        <f t="shared" si="126"/>
        <v>2009</v>
      </c>
      <c r="J425">
        <f t="shared" si="127"/>
        <v>4970</v>
      </c>
      <c r="K425">
        <f t="shared" si="128"/>
        <v>770.00000000000011</v>
      </c>
      <c r="L425">
        <f t="shared" si="131"/>
        <v>2128</v>
      </c>
      <c r="M425">
        <f t="shared" si="132"/>
        <v>4963</v>
      </c>
      <c r="N425">
        <v>5146.38</v>
      </c>
      <c r="O425">
        <f t="shared" si="129"/>
        <v>19986.38</v>
      </c>
      <c r="P425">
        <v>25</v>
      </c>
      <c r="S425">
        <v>797.28</v>
      </c>
      <c r="T425">
        <v>200</v>
      </c>
      <c r="U425">
        <v>4339.2</v>
      </c>
      <c r="W425">
        <f t="shared" si="130"/>
        <v>5361.48</v>
      </c>
      <c r="X425">
        <f t="shared" si="122"/>
        <v>9283.380000000001</v>
      </c>
      <c r="Y425">
        <f t="shared" si="133"/>
        <v>9933</v>
      </c>
      <c r="Z425">
        <f t="shared" si="124"/>
        <v>55355.14</v>
      </c>
      <c r="AA425" t="s">
        <v>224</v>
      </c>
      <c r="AB425">
        <v>2025</v>
      </c>
    </row>
    <row r="426" spans="1:28" x14ac:dyDescent="0.25">
      <c r="A426">
        <v>34</v>
      </c>
      <c r="B426" t="s">
        <v>874</v>
      </c>
      <c r="C426" t="s">
        <v>103</v>
      </c>
      <c r="D426" t="s">
        <v>10</v>
      </c>
      <c r="E426" t="s">
        <v>32</v>
      </c>
      <c r="F426" t="s">
        <v>84</v>
      </c>
      <c r="G426">
        <v>46000</v>
      </c>
      <c r="H426">
        <f t="shared" si="125"/>
        <v>43281.4</v>
      </c>
      <c r="I426">
        <f t="shared" si="126"/>
        <v>1320.2</v>
      </c>
      <c r="J426">
        <f t="shared" si="127"/>
        <v>3265.9999999999995</v>
      </c>
      <c r="K426">
        <f t="shared" si="128"/>
        <v>506.00000000000006</v>
      </c>
      <c r="L426">
        <f t="shared" si="131"/>
        <v>1398.4</v>
      </c>
      <c r="M426">
        <f t="shared" si="132"/>
        <v>3261.4</v>
      </c>
      <c r="O426">
        <f t="shared" si="129"/>
        <v>9752</v>
      </c>
      <c r="P426">
        <v>25</v>
      </c>
      <c r="S426">
        <v>1053.93</v>
      </c>
      <c r="T426">
        <v>200</v>
      </c>
      <c r="U426">
        <f>IF((H426*12)&gt;867123.01,(79776+(((H426*12)-867123.01)*0.25))/12,IF((H426*12)&gt;624329.01,(31216+(((H426*12)-624329.01)*0.2))/12,IF((H426*12)&gt;416220.01,(((H426*12)-416220.01)*0.15)/12,0)))</f>
        <v>1289.4598750000005</v>
      </c>
      <c r="W426">
        <f t="shared" si="130"/>
        <v>2568.3898750000008</v>
      </c>
      <c r="X426">
        <f t="shared" si="122"/>
        <v>2718.6000000000004</v>
      </c>
      <c r="Y426">
        <f t="shared" si="133"/>
        <v>6527.4</v>
      </c>
      <c r="Z426">
        <f t="shared" si="124"/>
        <v>40713.010125000001</v>
      </c>
      <c r="AA426" t="s">
        <v>224</v>
      </c>
      <c r="AB426">
        <v>2025</v>
      </c>
    </row>
    <row r="427" spans="1:28" x14ac:dyDescent="0.25">
      <c r="A427">
        <v>35</v>
      </c>
      <c r="B427" t="s">
        <v>167</v>
      </c>
      <c r="C427" t="s">
        <v>102</v>
      </c>
      <c r="D427" t="s">
        <v>6</v>
      </c>
      <c r="E427" t="s">
        <v>32</v>
      </c>
      <c r="F427" t="s">
        <v>100</v>
      </c>
      <c r="G427">
        <v>46000</v>
      </c>
      <c r="H427">
        <f t="shared" si="125"/>
        <v>43281.4</v>
      </c>
      <c r="I427">
        <f t="shared" si="126"/>
        <v>1320.2</v>
      </c>
      <c r="J427">
        <f t="shared" si="127"/>
        <v>3265.9999999999995</v>
      </c>
      <c r="K427">
        <f t="shared" si="128"/>
        <v>506.00000000000006</v>
      </c>
      <c r="L427">
        <f t="shared" si="131"/>
        <v>1398.4</v>
      </c>
      <c r="M427">
        <f t="shared" si="132"/>
        <v>3261.4</v>
      </c>
      <c r="O427">
        <f t="shared" si="129"/>
        <v>9752</v>
      </c>
      <c r="P427">
        <v>25</v>
      </c>
      <c r="Q427">
        <v>5000</v>
      </c>
      <c r="S427">
        <v>234.99</v>
      </c>
      <c r="T427">
        <v>200</v>
      </c>
      <c r="U427">
        <f>IF((H427*12)&gt;867123.01,(79776+(((H427*12)-867123.01)*0.25))/12,IF((H427*12)&gt;624329.01,(31216+(((H427*12)-624329.01)*0.2))/12,IF((H427*12)&gt;416220.01,(((H427*12)-416220.01)*0.15)/12,0)))</f>
        <v>1289.4598750000005</v>
      </c>
      <c r="W427">
        <f t="shared" si="130"/>
        <v>6749.4498750000002</v>
      </c>
      <c r="X427">
        <f t="shared" si="122"/>
        <v>2718.6000000000004</v>
      </c>
      <c r="Y427">
        <f t="shared" si="133"/>
        <v>6527.4</v>
      </c>
      <c r="Z427">
        <f t="shared" si="124"/>
        <v>36531.950125000003</v>
      </c>
      <c r="AA427" t="s">
        <v>224</v>
      </c>
      <c r="AB427">
        <v>2025</v>
      </c>
    </row>
    <row r="428" spans="1:28" x14ac:dyDescent="0.25">
      <c r="A428">
        <v>36</v>
      </c>
      <c r="B428" t="s">
        <v>169</v>
      </c>
      <c r="C428" t="s">
        <v>102</v>
      </c>
      <c r="D428" t="s">
        <v>6</v>
      </c>
      <c r="E428" t="s">
        <v>32</v>
      </c>
      <c r="F428" t="s">
        <v>100</v>
      </c>
      <c r="G428">
        <v>36000</v>
      </c>
      <c r="H428">
        <f t="shared" si="125"/>
        <v>33872.400000000001</v>
      </c>
      <c r="I428">
        <f t="shared" si="126"/>
        <v>1033.2</v>
      </c>
      <c r="J428">
        <f t="shared" si="127"/>
        <v>2555.9999999999995</v>
      </c>
      <c r="K428">
        <f t="shared" si="128"/>
        <v>396.00000000000006</v>
      </c>
      <c r="L428">
        <f t="shared" si="131"/>
        <v>1094.4000000000001</v>
      </c>
      <c r="M428">
        <f t="shared" si="132"/>
        <v>2552.4</v>
      </c>
      <c r="O428">
        <f t="shared" si="129"/>
        <v>7632</v>
      </c>
      <c r="P428">
        <v>25</v>
      </c>
      <c r="T428">
        <v>200</v>
      </c>
      <c r="U428">
        <v>0</v>
      </c>
      <c r="W428">
        <f t="shared" si="130"/>
        <v>225</v>
      </c>
      <c r="X428">
        <f t="shared" si="122"/>
        <v>2127.6000000000004</v>
      </c>
      <c r="Y428">
        <f t="shared" si="133"/>
        <v>5108.3999999999996</v>
      </c>
      <c r="Z428">
        <f t="shared" si="124"/>
        <v>33647.4</v>
      </c>
      <c r="AA428" t="s">
        <v>224</v>
      </c>
      <c r="AB428">
        <v>2025</v>
      </c>
    </row>
    <row r="429" spans="1:28" x14ac:dyDescent="0.25">
      <c r="A429">
        <v>37</v>
      </c>
      <c r="B429" t="s">
        <v>170</v>
      </c>
      <c r="C429" t="s">
        <v>102</v>
      </c>
      <c r="D429" t="s">
        <v>17</v>
      </c>
      <c r="E429" t="s">
        <v>32</v>
      </c>
      <c r="F429" t="s">
        <v>100</v>
      </c>
      <c r="G429">
        <v>46000</v>
      </c>
      <c r="H429">
        <f t="shared" si="125"/>
        <v>39850.479999999996</v>
      </c>
      <c r="I429">
        <f t="shared" si="126"/>
        <v>1320.2</v>
      </c>
      <c r="J429">
        <f t="shared" si="127"/>
        <v>3265.9999999999995</v>
      </c>
      <c r="K429">
        <f t="shared" si="128"/>
        <v>506.00000000000006</v>
      </c>
      <c r="L429">
        <f t="shared" si="131"/>
        <v>1398.4</v>
      </c>
      <c r="M429">
        <f t="shared" si="132"/>
        <v>3261.4</v>
      </c>
      <c r="N429">
        <v>3430.92</v>
      </c>
      <c r="O429">
        <f t="shared" si="129"/>
        <v>13182.92</v>
      </c>
      <c r="P429">
        <v>25</v>
      </c>
      <c r="Q429">
        <v>2860.81</v>
      </c>
      <c r="S429">
        <v>889.35</v>
      </c>
      <c r="T429">
        <v>200</v>
      </c>
      <c r="U429">
        <v>774.82</v>
      </c>
      <c r="W429">
        <f t="shared" si="130"/>
        <v>4749.9799999999996</v>
      </c>
      <c r="X429">
        <f t="shared" si="122"/>
        <v>6149.52</v>
      </c>
      <c r="Y429">
        <f t="shared" si="133"/>
        <v>6527.4</v>
      </c>
      <c r="Z429">
        <f t="shared" si="124"/>
        <v>35100.5</v>
      </c>
      <c r="AA429" t="s">
        <v>224</v>
      </c>
      <c r="AB429">
        <v>2025</v>
      </c>
    </row>
    <row r="430" spans="1:28" x14ac:dyDescent="0.25">
      <c r="A430">
        <v>38</v>
      </c>
      <c r="B430" t="s">
        <v>172</v>
      </c>
      <c r="C430" t="s">
        <v>102</v>
      </c>
      <c r="D430" t="s">
        <v>6</v>
      </c>
      <c r="E430" t="s">
        <v>32</v>
      </c>
      <c r="F430" t="s">
        <v>100</v>
      </c>
      <c r="G430">
        <v>46000</v>
      </c>
      <c r="H430">
        <f t="shared" si="125"/>
        <v>43281.4</v>
      </c>
      <c r="I430">
        <f t="shared" si="126"/>
        <v>1320.2</v>
      </c>
      <c r="J430">
        <f t="shared" si="127"/>
        <v>3265.9999999999995</v>
      </c>
      <c r="K430">
        <f t="shared" si="128"/>
        <v>506.00000000000006</v>
      </c>
      <c r="L430">
        <f t="shared" si="131"/>
        <v>1398.4</v>
      </c>
      <c r="M430">
        <f t="shared" si="132"/>
        <v>3261.4</v>
      </c>
      <c r="O430">
        <f t="shared" si="129"/>
        <v>9752</v>
      </c>
      <c r="P430">
        <v>25</v>
      </c>
      <c r="S430">
        <v>545.24</v>
      </c>
      <c r="T430">
        <v>200</v>
      </c>
      <c r="U430">
        <v>1289.46</v>
      </c>
      <c r="W430">
        <f t="shared" si="130"/>
        <v>2059.6999999999998</v>
      </c>
      <c r="X430">
        <f t="shared" si="122"/>
        <v>2718.6000000000004</v>
      </c>
      <c r="Y430">
        <f t="shared" si="133"/>
        <v>6527.4</v>
      </c>
      <c r="Z430">
        <f t="shared" si="124"/>
        <v>41221.699999999997</v>
      </c>
      <c r="AA430" t="s">
        <v>224</v>
      </c>
      <c r="AB430">
        <v>2025</v>
      </c>
    </row>
    <row r="431" spans="1:28" x14ac:dyDescent="0.25">
      <c r="A431">
        <v>39</v>
      </c>
      <c r="B431" t="s">
        <v>938</v>
      </c>
      <c r="C431" t="s">
        <v>102</v>
      </c>
      <c r="D431" t="s">
        <v>6</v>
      </c>
      <c r="E431" t="s">
        <v>32</v>
      </c>
      <c r="F431" t="s">
        <v>100</v>
      </c>
      <c r="G431">
        <v>36000</v>
      </c>
      <c r="H431">
        <f t="shared" si="125"/>
        <v>33872.400000000001</v>
      </c>
      <c r="I431">
        <f t="shared" si="126"/>
        <v>1033.2</v>
      </c>
      <c r="J431">
        <f t="shared" si="127"/>
        <v>2555.9999999999995</v>
      </c>
      <c r="K431">
        <f t="shared" si="128"/>
        <v>396.00000000000006</v>
      </c>
      <c r="L431">
        <f t="shared" si="131"/>
        <v>1094.4000000000001</v>
      </c>
      <c r="M431">
        <f t="shared" si="132"/>
        <v>2552.4</v>
      </c>
      <c r="O431">
        <f>+I431+J431+K431+L431+M431+N431</f>
        <v>7632</v>
      </c>
      <c r="P431">
        <v>25</v>
      </c>
      <c r="S431">
        <v>797.28</v>
      </c>
      <c r="T431">
        <v>200</v>
      </c>
      <c r="W431">
        <f t="shared" si="130"/>
        <v>1022.28</v>
      </c>
      <c r="X431">
        <f t="shared" si="122"/>
        <v>2127.6000000000004</v>
      </c>
      <c r="Y431">
        <f t="shared" si="133"/>
        <v>5108.3999999999996</v>
      </c>
      <c r="Z431">
        <f t="shared" si="124"/>
        <v>32850.120000000003</v>
      </c>
      <c r="AA431" t="s">
        <v>224</v>
      </c>
      <c r="AB431">
        <v>2025</v>
      </c>
    </row>
    <row r="432" spans="1:28" x14ac:dyDescent="0.25">
      <c r="A432">
        <v>40</v>
      </c>
      <c r="B432" t="s">
        <v>173</v>
      </c>
      <c r="C432" t="s">
        <v>102</v>
      </c>
      <c r="D432" t="s">
        <v>6</v>
      </c>
      <c r="E432" t="s">
        <v>32</v>
      </c>
      <c r="F432" t="s">
        <v>100</v>
      </c>
      <c r="G432">
        <v>46000</v>
      </c>
      <c r="H432">
        <f t="shared" si="125"/>
        <v>41565.94</v>
      </c>
      <c r="I432">
        <f t="shared" si="126"/>
        <v>1320.2</v>
      </c>
      <c r="J432">
        <f t="shared" si="127"/>
        <v>3265.9999999999995</v>
      </c>
      <c r="K432">
        <f t="shared" si="128"/>
        <v>506.00000000000006</v>
      </c>
      <c r="L432">
        <f t="shared" si="131"/>
        <v>1398.4</v>
      </c>
      <c r="M432">
        <f t="shared" si="132"/>
        <v>3261.4</v>
      </c>
      <c r="N432">
        <v>1715.46</v>
      </c>
      <c r="O432">
        <f t="shared" si="129"/>
        <v>11467.46</v>
      </c>
      <c r="P432">
        <v>25</v>
      </c>
      <c r="T432">
        <v>200</v>
      </c>
      <c r="U432">
        <v>1032.1400000000001</v>
      </c>
      <c r="W432">
        <f t="shared" si="130"/>
        <v>1257.1400000000001</v>
      </c>
      <c r="X432">
        <f t="shared" si="122"/>
        <v>4434.0600000000004</v>
      </c>
      <c r="Y432">
        <f t="shared" si="133"/>
        <v>6527.4</v>
      </c>
      <c r="Z432">
        <f t="shared" si="124"/>
        <v>40308.800000000003</v>
      </c>
      <c r="AA432" t="s">
        <v>224</v>
      </c>
      <c r="AB432">
        <v>2025</v>
      </c>
    </row>
    <row r="433" spans="1:28" x14ac:dyDescent="0.25">
      <c r="A433">
        <v>41</v>
      </c>
      <c r="B433" t="s">
        <v>177</v>
      </c>
      <c r="C433" t="s">
        <v>102</v>
      </c>
      <c r="D433" t="s">
        <v>22</v>
      </c>
      <c r="E433" t="s">
        <v>32</v>
      </c>
      <c r="F433" t="s">
        <v>100</v>
      </c>
      <c r="G433">
        <v>46000</v>
      </c>
      <c r="H433">
        <f t="shared" si="125"/>
        <v>43281.4</v>
      </c>
      <c r="I433">
        <f t="shared" si="126"/>
        <v>1320.2</v>
      </c>
      <c r="J433">
        <f t="shared" si="127"/>
        <v>3265.9999999999995</v>
      </c>
      <c r="K433">
        <f t="shared" si="128"/>
        <v>506.00000000000006</v>
      </c>
      <c r="L433">
        <f t="shared" si="131"/>
        <v>1398.4</v>
      </c>
      <c r="M433">
        <f t="shared" si="132"/>
        <v>3261.4</v>
      </c>
      <c r="O433">
        <f t="shared" si="129"/>
        <v>9752</v>
      </c>
      <c r="P433">
        <v>25</v>
      </c>
      <c r="Q433">
        <v>3000</v>
      </c>
      <c r="S433">
        <v>847.36</v>
      </c>
      <c r="T433">
        <v>200</v>
      </c>
      <c r="U433">
        <v>1289.46</v>
      </c>
      <c r="W433">
        <f t="shared" si="130"/>
        <v>5361.82</v>
      </c>
      <c r="X433">
        <f t="shared" si="122"/>
        <v>2718.6000000000004</v>
      </c>
      <c r="Y433">
        <f t="shared" si="133"/>
        <v>6527.4</v>
      </c>
      <c r="Z433">
        <f t="shared" si="124"/>
        <v>37919.58</v>
      </c>
      <c r="AA433" t="s">
        <v>224</v>
      </c>
      <c r="AB433">
        <v>2025</v>
      </c>
    </row>
    <row r="434" spans="1:28" x14ac:dyDescent="0.25">
      <c r="A434">
        <v>42</v>
      </c>
      <c r="B434" t="s">
        <v>939</v>
      </c>
      <c r="C434" t="s">
        <v>103</v>
      </c>
      <c r="D434" t="s">
        <v>6</v>
      </c>
      <c r="E434" t="s">
        <v>32</v>
      </c>
      <c r="F434" t="s">
        <v>100</v>
      </c>
      <c r="G434">
        <v>36000</v>
      </c>
      <c r="H434">
        <f t="shared" si="125"/>
        <v>33872.400000000001</v>
      </c>
      <c r="I434">
        <f t="shared" si="126"/>
        <v>1033.2</v>
      </c>
      <c r="J434">
        <f t="shared" si="127"/>
        <v>2555.9999999999995</v>
      </c>
      <c r="K434">
        <f t="shared" si="128"/>
        <v>396.00000000000006</v>
      </c>
      <c r="L434">
        <f t="shared" si="131"/>
        <v>1094.4000000000001</v>
      </c>
      <c r="M434">
        <f t="shared" si="132"/>
        <v>2552.4</v>
      </c>
      <c r="O434">
        <f t="shared" si="129"/>
        <v>7632</v>
      </c>
      <c r="P434">
        <v>25</v>
      </c>
      <c r="S434">
        <v>398.64</v>
      </c>
      <c r="T434">
        <v>200</v>
      </c>
      <c r="U434">
        <v>0</v>
      </c>
      <c r="W434">
        <f t="shared" si="130"/>
        <v>623.64</v>
      </c>
      <c r="X434">
        <f t="shared" si="122"/>
        <v>2127.6000000000004</v>
      </c>
      <c r="Y434">
        <f t="shared" si="133"/>
        <v>5108.3999999999996</v>
      </c>
      <c r="Z434">
        <f t="shared" si="124"/>
        <v>33248.76</v>
      </c>
      <c r="AA434" t="s">
        <v>224</v>
      </c>
      <c r="AB434">
        <v>2025</v>
      </c>
    </row>
    <row r="435" spans="1:28" x14ac:dyDescent="0.25">
      <c r="A435">
        <v>43</v>
      </c>
      <c r="B435" t="s">
        <v>817</v>
      </c>
      <c r="C435" t="s">
        <v>102</v>
      </c>
      <c r="D435" t="s">
        <v>16</v>
      </c>
      <c r="E435" t="s">
        <v>929</v>
      </c>
      <c r="F435" t="s">
        <v>100</v>
      </c>
      <c r="G435">
        <v>46000</v>
      </c>
      <c r="H435">
        <f t="shared" si="125"/>
        <v>43281.4</v>
      </c>
      <c r="I435">
        <f t="shared" si="126"/>
        <v>1320.2</v>
      </c>
      <c r="J435">
        <f t="shared" si="127"/>
        <v>3265.9999999999995</v>
      </c>
      <c r="K435">
        <f t="shared" si="128"/>
        <v>506.00000000000006</v>
      </c>
      <c r="L435">
        <f t="shared" si="131"/>
        <v>1398.4</v>
      </c>
      <c r="M435">
        <f t="shared" si="132"/>
        <v>3261.4</v>
      </c>
      <c r="O435">
        <f t="shared" si="129"/>
        <v>9752</v>
      </c>
      <c r="P435">
        <v>25</v>
      </c>
      <c r="Q435">
        <v>500</v>
      </c>
      <c r="S435">
        <v>1222.6099999999999</v>
      </c>
      <c r="T435">
        <v>200</v>
      </c>
      <c r="U435">
        <v>1289.46</v>
      </c>
      <c r="W435">
        <f t="shared" si="130"/>
        <v>3237.0699999999997</v>
      </c>
      <c r="X435">
        <f t="shared" si="122"/>
        <v>2718.6000000000004</v>
      </c>
      <c r="Y435">
        <f t="shared" si="133"/>
        <v>6527.4</v>
      </c>
      <c r="Z435">
        <f t="shared" si="124"/>
        <v>40044.33</v>
      </c>
      <c r="AA435" t="s">
        <v>224</v>
      </c>
      <c r="AB435">
        <v>2025</v>
      </c>
    </row>
    <row r="436" spans="1:28" x14ac:dyDescent="0.25">
      <c r="A436">
        <v>44</v>
      </c>
      <c r="B436" t="s">
        <v>819</v>
      </c>
      <c r="C436" t="s">
        <v>103</v>
      </c>
      <c r="D436" t="s">
        <v>12</v>
      </c>
      <c r="E436" t="s">
        <v>32</v>
      </c>
      <c r="F436" t="s">
        <v>100</v>
      </c>
      <c r="G436">
        <v>23000</v>
      </c>
      <c r="H436">
        <f t="shared" si="125"/>
        <v>19925.239999999998</v>
      </c>
      <c r="I436">
        <f t="shared" si="126"/>
        <v>660.1</v>
      </c>
      <c r="J436">
        <f t="shared" si="127"/>
        <v>1632.9999999999998</v>
      </c>
      <c r="K436">
        <f t="shared" si="128"/>
        <v>253.00000000000003</v>
      </c>
      <c r="L436">
        <f t="shared" si="131"/>
        <v>699.2</v>
      </c>
      <c r="M436">
        <f t="shared" si="132"/>
        <v>1630.7</v>
      </c>
      <c r="N436">
        <v>1715.46</v>
      </c>
      <c r="O436">
        <f t="shared" si="129"/>
        <v>6591.46</v>
      </c>
      <c r="P436">
        <v>25</v>
      </c>
      <c r="S436">
        <v>797.28</v>
      </c>
      <c r="T436">
        <v>200</v>
      </c>
      <c r="U436">
        <v>0</v>
      </c>
      <c r="W436">
        <f t="shared" si="130"/>
        <v>1022.28</v>
      </c>
      <c r="X436">
        <f t="shared" si="122"/>
        <v>3074.76</v>
      </c>
      <c r="Y436">
        <f t="shared" si="133"/>
        <v>3263.7</v>
      </c>
      <c r="Z436">
        <f t="shared" si="124"/>
        <v>18902.96</v>
      </c>
      <c r="AA436" t="s">
        <v>224</v>
      </c>
      <c r="AB436">
        <v>2025</v>
      </c>
    </row>
    <row r="437" spans="1:28" x14ac:dyDescent="0.25">
      <c r="A437">
        <v>45</v>
      </c>
      <c r="B437" t="s">
        <v>820</v>
      </c>
      <c r="C437" t="s">
        <v>102</v>
      </c>
      <c r="D437" t="s">
        <v>94</v>
      </c>
      <c r="E437" t="s">
        <v>32</v>
      </c>
      <c r="F437" t="s">
        <v>100</v>
      </c>
      <c r="G437">
        <v>46000</v>
      </c>
      <c r="H437">
        <f t="shared" si="125"/>
        <v>43281.4</v>
      </c>
      <c r="I437">
        <f t="shared" si="126"/>
        <v>1320.2</v>
      </c>
      <c r="J437">
        <f t="shared" si="127"/>
        <v>3265.9999999999995</v>
      </c>
      <c r="K437">
        <f t="shared" si="128"/>
        <v>506.00000000000006</v>
      </c>
      <c r="L437">
        <f t="shared" si="131"/>
        <v>1398.4</v>
      </c>
      <c r="M437">
        <f t="shared" si="132"/>
        <v>3261.4</v>
      </c>
      <c r="O437">
        <f t="shared" si="129"/>
        <v>9752</v>
      </c>
      <c r="P437">
        <v>25</v>
      </c>
      <c r="S437">
        <v>1798.82</v>
      </c>
      <c r="T437">
        <v>200</v>
      </c>
      <c r="U437">
        <v>1289.46</v>
      </c>
      <c r="W437">
        <f t="shared" si="130"/>
        <v>3313.2799999999997</v>
      </c>
      <c r="X437">
        <f t="shared" si="122"/>
        <v>2718.6000000000004</v>
      </c>
      <c r="Y437">
        <f t="shared" si="133"/>
        <v>6527.4</v>
      </c>
      <c r="Z437">
        <f t="shared" si="124"/>
        <v>39968.120000000003</v>
      </c>
      <c r="AA437" t="s">
        <v>224</v>
      </c>
      <c r="AB437">
        <v>2025</v>
      </c>
    </row>
    <row r="438" spans="1:28" x14ac:dyDescent="0.25">
      <c r="A438">
        <v>46</v>
      </c>
      <c r="B438" t="s">
        <v>179</v>
      </c>
      <c r="C438" t="s">
        <v>103</v>
      </c>
      <c r="D438" t="s">
        <v>800</v>
      </c>
      <c r="E438" t="s">
        <v>32</v>
      </c>
      <c r="F438" t="s">
        <v>100</v>
      </c>
      <c r="G438">
        <v>46000</v>
      </c>
      <c r="H438">
        <f t="shared" si="125"/>
        <v>43281.4</v>
      </c>
      <c r="I438">
        <f t="shared" si="126"/>
        <v>1320.2</v>
      </c>
      <c r="J438">
        <f t="shared" si="127"/>
        <v>3265.9999999999995</v>
      </c>
      <c r="K438">
        <f t="shared" si="128"/>
        <v>506.00000000000006</v>
      </c>
      <c r="L438">
        <f t="shared" si="131"/>
        <v>1398.4</v>
      </c>
      <c r="M438">
        <f t="shared" si="132"/>
        <v>3261.4</v>
      </c>
      <c r="O438">
        <f t="shared" si="129"/>
        <v>9752</v>
      </c>
      <c r="P438">
        <v>25</v>
      </c>
      <c r="Q438">
        <v>1000</v>
      </c>
      <c r="S438">
        <v>1403.52</v>
      </c>
      <c r="T438">
        <v>200</v>
      </c>
      <c r="U438">
        <v>1289.46</v>
      </c>
      <c r="W438">
        <f t="shared" si="130"/>
        <v>3917.98</v>
      </c>
      <c r="X438">
        <f t="shared" si="122"/>
        <v>2718.6000000000004</v>
      </c>
      <c r="Y438">
        <f t="shared" si="133"/>
        <v>6527.4</v>
      </c>
      <c r="Z438">
        <f t="shared" si="124"/>
        <v>39363.42</v>
      </c>
      <c r="AA438" t="s">
        <v>224</v>
      </c>
      <c r="AB438">
        <v>2025</v>
      </c>
    </row>
    <row r="439" spans="1:28" x14ac:dyDescent="0.25">
      <c r="A439">
        <v>47</v>
      </c>
      <c r="B439" t="s">
        <v>180</v>
      </c>
      <c r="C439" t="s">
        <v>103</v>
      </c>
      <c r="D439" t="s">
        <v>22</v>
      </c>
      <c r="E439" t="s">
        <v>32</v>
      </c>
      <c r="F439" t="s">
        <v>100</v>
      </c>
      <c r="G439">
        <v>36000</v>
      </c>
      <c r="H439">
        <f t="shared" si="125"/>
        <v>33872.400000000001</v>
      </c>
      <c r="I439">
        <f t="shared" si="126"/>
        <v>1033.2</v>
      </c>
      <c r="J439">
        <f t="shared" si="127"/>
        <v>2555.9999999999995</v>
      </c>
      <c r="K439">
        <f t="shared" si="128"/>
        <v>396.00000000000006</v>
      </c>
      <c r="L439">
        <f t="shared" si="131"/>
        <v>1094.4000000000001</v>
      </c>
      <c r="M439">
        <f t="shared" si="132"/>
        <v>2552.4</v>
      </c>
      <c r="O439">
        <f t="shared" si="129"/>
        <v>7632</v>
      </c>
      <c r="P439">
        <v>25</v>
      </c>
      <c r="S439">
        <v>2455.56</v>
      </c>
      <c r="T439">
        <v>200</v>
      </c>
      <c r="U439">
        <v>0</v>
      </c>
      <c r="W439">
        <f t="shared" si="130"/>
        <v>2680.56</v>
      </c>
      <c r="X439">
        <f t="shared" si="122"/>
        <v>2127.6000000000004</v>
      </c>
      <c r="Y439">
        <f t="shared" si="133"/>
        <v>5108.3999999999996</v>
      </c>
      <c r="Z439">
        <f t="shared" si="124"/>
        <v>31191.84</v>
      </c>
      <c r="AA439" t="s">
        <v>224</v>
      </c>
      <c r="AB439">
        <v>2025</v>
      </c>
    </row>
    <row r="440" spans="1:28" x14ac:dyDescent="0.25">
      <c r="A440">
        <v>48</v>
      </c>
      <c r="B440" t="s">
        <v>183</v>
      </c>
      <c r="C440" t="s">
        <v>103</v>
      </c>
      <c r="D440" t="s">
        <v>22</v>
      </c>
      <c r="E440" t="s">
        <v>52</v>
      </c>
      <c r="F440" t="s">
        <v>100</v>
      </c>
      <c r="G440">
        <v>36000</v>
      </c>
      <c r="H440">
        <f t="shared" si="125"/>
        <v>33872.400000000001</v>
      </c>
      <c r="I440">
        <f t="shared" si="126"/>
        <v>1033.2</v>
      </c>
      <c r="J440">
        <f t="shared" si="127"/>
        <v>2555.9999999999995</v>
      </c>
      <c r="K440">
        <f t="shared" si="128"/>
        <v>396.00000000000006</v>
      </c>
      <c r="L440">
        <f t="shared" si="131"/>
        <v>1094.4000000000001</v>
      </c>
      <c r="M440">
        <f t="shared" si="132"/>
        <v>2552.4</v>
      </c>
      <c r="O440">
        <f t="shared" si="129"/>
        <v>7632</v>
      </c>
      <c r="P440">
        <v>25</v>
      </c>
      <c r="Q440">
        <v>1500</v>
      </c>
      <c r="S440">
        <v>797.28</v>
      </c>
      <c r="T440">
        <v>200</v>
      </c>
      <c r="U440">
        <v>0</v>
      </c>
      <c r="W440">
        <f t="shared" si="130"/>
        <v>2522.2799999999997</v>
      </c>
      <c r="X440">
        <f t="shared" si="122"/>
        <v>2127.6000000000004</v>
      </c>
      <c r="Y440">
        <f t="shared" si="133"/>
        <v>5108.3999999999996</v>
      </c>
      <c r="Z440">
        <f t="shared" si="124"/>
        <v>31350.12</v>
      </c>
      <c r="AA440" t="s">
        <v>224</v>
      </c>
      <c r="AB440">
        <v>2025</v>
      </c>
    </row>
    <row r="441" spans="1:28" x14ac:dyDescent="0.25">
      <c r="A441">
        <v>49</v>
      </c>
      <c r="B441" t="s">
        <v>185</v>
      </c>
      <c r="C441" t="s">
        <v>103</v>
      </c>
      <c r="D441" t="s">
        <v>22</v>
      </c>
      <c r="E441" t="s">
        <v>789</v>
      </c>
      <c r="F441" t="s">
        <v>100</v>
      </c>
      <c r="G441">
        <v>46000</v>
      </c>
      <c r="H441">
        <f t="shared" si="125"/>
        <v>41565.94</v>
      </c>
      <c r="I441">
        <f t="shared" si="126"/>
        <v>1320.2</v>
      </c>
      <c r="J441">
        <f t="shared" si="127"/>
        <v>3265.9999999999995</v>
      </c>
      <c r="K441">
        <f t="shared" si="128"/>
        <v>506.00000000000006</v>
      </c>
      <c r="L441">
        <f t="shared" si="131"/>
        <v>1398.4</v>
      </c>
      <c r="M441">
        <f t="shared" si="132"/>
        <v>3261.4</v>
      </c>
      <c r="N441">
        <v>1715.46</v>
      </c>
      <c r="O441">
        <f t="shared" si="129"/>
        <v>11467.46</v>
      </c>
      <c r="P441">
        <v>25</v>
      </c>
      <c r="Q441">
        <v>200</v>
      </c>
      <c r="S441">
        <v>797.28</v>
      </c>
      <c r="T441">
        <v>200</v>
      </c>
      <c r="U441">
        <v>1032.1400000000001</v>
      </c>
      <c r="W441">
        <f t="shared" si="130"/>
        <v>2254.42</v>
      </c>
      <c r="X441">
        <f t="shared" si="122"/>
        <v>4434.0600000000004</v>
      </c>
      <c r="Y441">
        <f t="shared" si="133"/>
        <v>6527.4</v>
      </c>
      <c r="Z441">
        <f t="shared" si="124"/>
        <v>39311.519999999997</v>
      </c>
      <c r="AA441" t="s">
        <v>224</v>
      </c>
      <c r="AB441">
        <v>2025</v>
      </c>
    </row>
    <row r="442" spans="1:28" x14ac:dyDescent="0.25">
      <c r="A442">
        <v>50</v>
      </c>
      <c r="B442" t="s">
        <v>186</v>
      </c>
      <c r="C442" t="s">
        <v>102</v>
      </c>
      <c r="D442" t="s">
        <v>800</v>
      </c>
      <c r="E442" t="s">
        <v>36</v>
      </c>
      <c r="F442" t="s">
        <v>100</v>
      </c>
      <c r="G442">
        <v>46000</v>
      </c>
      <c r="H442">
        <f t="shared" si="125"/>
        <v>43281.4</v>
      </c>
      <c r="I442">
        <f t="shared" si="126"/>
        <v>1320.2</v>
      </c>
      <c r="J442">
        <f t="shared" si="127"/>
        <v>3265.9999999999995</v>
      </c>
      <c r="K442">
        <f t="shared" si="128"/>
        <v>506.00000000000006</v>
      </c>
      <c r="L442">
        <f t="shared" si="131"/>
        <v>1398.4</v>
      </c>
      <c r="M442">
        <f t="shared" si="132"/>
        <v>3261.4</v>
      </c>
      <c r="O442">
        <f t="shared" si="129"/>
        <v>9752</v>
      </c>
      <c r="P442">
        <v>25</v>
      </c>
      <c r="S442">
        <v>398.64</v>
      </c>
      <c r="T442">
        <v>200</v>
      </c>
      <c r="U442">
        <v>1289.46</v>
      </c>
      <c r="W442">
        <f t="shared" si="130"/>
        <v>1913.1</v>
      </c>
      <c r="X442">
        <f t="shared" si="122"/>
        <v>2718.6000000000004</v>
      </c>
      <c r="Y442">
        <f t="shared" si="133"/>
        <v>6527.4</v>
      </c>
      <c r="Z442">
        <f t="shared" si="124"/>
        <v>41368.300000000003</v>
      </c>
      <c r="AA442" t="s">
        <v>224</v>
      </c>
      <c r="AB442">
        <v>2025</v>
      </c>
    </row>
    <row r="443" spans="1:28" x14ac:dyDescent="0.25">
      <c r="A443">
        <v>51</v>
      </c>
      <c r="B443" t="s">
        <v>188</v>
      </c>
      <c r="C443" t="s">
        <v>102</v>
      </c>
      <c r="D443" t="s">
        <v>10</v>
      </c>
      <c r="E443" t="s">
        <v>33</v>
      </c>
      <c r="F443" t="s">
        <v>100</v>
      </c>
      <c r="G443">
        <v>36000</v>
      </c>
      <c r="H443">
        <f t="shared" si="125"/>
        <v>30441.48</v>
      </c>
      <c r="I443">
        <f t="shared" si="126"/>
        <v>1033.2</v>
      </c>
      <c r="J443">
        <f t="shared" si="127"/>
        <v>2555.9999999999995</v>
      </c>
      <c r="K443">
        <f t="shared" si="128"/>
        <v>396.00000000000006</v>
      </c>
      <c r="L443">
        <f t="shared" si="131"/>
        <v>1094.4000000000001</v>
      </c>
      <c r="M443">
        <f t="shared" si="132"/>
        <v>2552.4</v>
      </c>
      <c r="N443">
        <v>3430.92</v>
      </c>
      <c r="O443">
        <f t="shared" si="129"/>
        <v>11062.92</v>
      </c>
      <c r="P443">
        <v>25</v>
      </c>
      <c r="S443">
        <v>2110.85</v>
      </c>
      <c r="T443">
        <v>200</v>
      </c>
      <c r="W443">
        <f t="shared" si="130"/>
        <v>2335.85</v>
      </c>
      <c r="X443">
        <f t="shared" si="122"/>
        <v>5558.52</v>
      </c>
      <c r="Y443">
        <f t="shared" si="133"/>
        <v>5108.3999999999996</v>
      </c>
      <c r="Z443">
        <f t="shared" si="124"/>
        <v>28105.629999999997</v>
      </c>
      <c r="AA443" t="s">
        <v>224</v>
      </c>
      <c r="AB443">
        <v>2025</v>
      </c>
    </row>
    <row r="444" spans="1:28" x14ac:dyDescent="0.25">
      <c r="A444">
        <v>52</v>
      </c>
      <c r="B444" t="s">
        <v>190</v>
      </c>
      <c r="C444" t="s">
        <v>102</v>
      </c>
      <c r="D444" t="s">
        <v>801</v>
      </c>
      <c r="E444" t="s">
        <v>38</v>
      </c>
      <c r="F444" t="s">
        <v>100</v>
      </c>
      <c r="G444">
        <v>36000</v>
      </c>
      <c r="H444">
        <f t="shared" si="125"/>
        <v>33872.400000000001</v>
      </c>
      <c r="I444">
        <f t="shared" si="126"/>
        <v>1033.2</v>
      </c>
      <c r="J444">
        <f t="shared" si="127"/>
        <v>2555.9999999999995</v>
      </c>
      <c r="K444">
        <f t="shared" si="128"/>
        <v>396.00000000000006</v>
      </c>
      <c r="L444">
        <f t="shared" si="131"/>
        <v>1094.4000000000001</v>
      </c>
      <c r="M444">
        <f t="shared" si="132"/>
        <v>2552.4</v>
      </c>
      <c r="O444">
        <f t="shared" si="129"/>
        <v>7632</v>
      </c>
      <c r="P444">
        <v>25</v>
      </c>
      <c r="Q444">
        <v>2000</v>
      </c>
      <c r="S444">
        <v>398.64</v>
      </c>
      <c r="T444">
        <v>200</v>
      </c>
      <c r="U444">
        <v>6170.36</v>
      </c>
      <c r="W444">
        <f t="shared" si="130"/>
        <v>8794</v>
      </c>
      <c r="X444">
        <f t="shared" si="122"/>
        <v>2127.6000000000004</v>
      </c>
      <c r="Y444">
        <f t="shared" si="133"/>
        <v>5108.3999999999996</v>
      </c>
      <c r="Z444">
        <f t="shared" si="124"/>
        <v>25078.400000000001</v>
      </c>
      <c r="AA444" t="s">
        <v>224</v>
      </c>
      <c r="AB444">
        <v>2025</v>
      </c>
    </row>
    <row r="445" spans="1:28" x14ac:dyDescent="0.25">
      <c r="A445">
        <v>53</v>
      </c>
      <c r="B445" t="s">
        <v>851</v>
      </c>
      <c r="C445" t="s">
        <v>103</v>
      </c>
      <c r="D445" t="s">
        <v>94</v>
      </c>
      <c r="E445" t="s">
        <v>852</v>
      </c>
      <c r="F445" t="s">
        <v>100</v>
      </c>
      <c r="G445">
        <v>46000</v>
      </c>
      <c r="H445">
        <f t="shared" si="125"/>
        <v>43281.4</v>
      </c>
      <c r="I445">
        <f t="shared" si="126"/>
        <v>1320.2</v>
      </c>
      <c r="J445">
        <f t="shared" si="127"/>
        <v>3265.9999999999995</v>
      </c>
      <c r="K445">
        <f t="shared" si="128"/>
        <v>506.00000000000006</v>
      </c>
      <c r="L445">
        <f t="shared" si="131"/>
        <v>1398.4</v>
      </c>
      <c r="M445">
        <f t="shared" si="132"/>
        <v>3261.4</v>
      </c>
      <c r="O445">
        <f t="shared" si="129"/>
        <v>9752</v>
      </c>
      <c r="P445">
        <v>25</v>
      </c>
      <c r="Q445">
        <v>2000</v>
      </c>
      <c r="S445">
        <v>469.96</v>
      </c>
      <c r="T445">
        <v>200</v>
      </c>
      <c r="U445">
        <v>1289.46</v>
      </c>
      <c r="W445">
        <f t="shared" si="130"/>
        <v>3984.42</v>
      </c>
      <c r="X445">
        <f t="shared" si="122"/>
        <v>2718.6000000000004</v>
      </c>
      <c r="Y445">
        <f t="shared" si="133"/>
        <v>6527.4</v>
      </c>
      <c r="Z445">
        <f t="shared" si="124"/>
        <v>39296.979999999996</v>
      </c>
      <c r="AA445" t="s">
        <v>224</v>
      </c>
      <c r="AB445">
        <v>2025</v>
      </c>
    </row>
    <row r="446" spans="1:28" x14ac:dyDescent="0.25">
      <c r="A446">
        <v>54</v>
      </c>
      <c r="B446" t="s">
        <v>201</v>
      </c>
      <c r="C446" t="s">
        <v>102</v>
      </c>
      <c r="D446" t="s">
        <v>22</v>
      </c>
      <c r="E446" t="s">
        <v>859</v>
      </c>
      <c r="F446" t="s">
        <v>100</v>
      </c>
      <c r="G446">
        <v>36000</v>
      </c>
      <c r="H446">
        <f t="shared" si="125"/>
        <v>33872.400000000001</v>
      </c>
      <c r="I446">
        <f t="shared" si="126"/>
        <v>1033.2</v>
      </c>
      <c r="J446">
        <f t="shared" si="127"/>
        <v>2555.9999999999995</v>
      </c>
      <c r="K446">
        <f t="shared" si="128"/>
        <v>396.00000000000006</v>
      </c>
      <c r="L446">
        <f t="shared" si="131"/>
        <v>1094.4000000000001</v>
      </c>
      <c r="M446">
        <f t="shared" si="132"/>
        <v>2552.4</v>
      </c>
      <c r="O446">
        <f t="shared" si="129"/>
        <v>7632</v>
      </c>
      <c r="P446">
        <v>25</v>
      </c>
      <c r="Q446">
        <v>1000</v>
      </c>
      <c r="S446">
        <v>830.72</v>
      </c>
      <c r="T446">
        <v>200</v>
      </c>
      <c r="U446">
        <v>0</v>
      </c>
      <c r="W446">
        <f t="shared" si="130"/>
        <v>2055.7200000000003</v>
      </c>
      <c r="X446">
        <f t="shared" si="122"/>
        <v>2127.6000000000004</v>
      </c>
      <c r="Y446">
        <f t="shared" si="133"/>
        <v>5108.3999999999996</v>
      </c>
      <c r="Z446">
        <f t="shared" si="124"/>
        <v>31816.68</v>
      </c>
      <c r="AA446" t="s">
        <v>224</v>
      </c>
      <c r="AB446">
        <v>2025</v>
      </c>
    </row>
    <row r="447" spans="1:28" x14ac:dyDescent="0.25">
      <c r="A447">
        <v>55</v>
      </c>
      <c r="B447" t="s">
        <v>207</v>
      </c>
      <c r="C447" t="s">
        <v>103</v>
      </c>
      <c r="D447" t="s">
        <v>6</v>
      </c>
      <c r="E447" t="s">
        <v>883</v>
      </c>
      <c r="F447" t="s">
        <v>100</v>
      </c>
      <c r="G447">
        <v>25000</v>
      </c>
      <c r="H447">
        <f t="shared" si="125"/>
        <v>23522.5</v>
      </c>
      <c r="I447">
        <f>IF(G447&lt;=374040,G447*2.87%,9334.68)</f>
        <v>717.5</v>
      </c>
      <c r="J447">
        <f t="shared" si="127"/>
        <v>1774.9999999999998</v>
      </c>
      <c r="K447">
        <f t="shared" si="128"/>
        <v>275</v>
      </c>
      <c r="L447">
        <f t="shared" si="131"/>
        <v>760</v>
      </c>
      <c r="M447">
        <f t="shared" si="132"/>
        <v>1772.5000000000002</v>
      </c>
      <c r="O447">
        <f>+I447+J447+K447+L447+M447+N447</f>
        <v>5300</v>
      </c>
      <c r="P447">
        <v>25</v>
      </c>
      <c r="Q447">
        <v>1000</v>
      </c>
      <c r="S447">
        <v>1328.8</v>
      </c>
      <c r="T447">
        <v>200</v>
      </c>
      <c r="W447">
        <f t="shared" si="130"/>
        <v>2553.8000000000002</v>
      </c>
      <c r="X447">
        <f t="shared" si="122"/>
        <v>1477.5</v>
      </c>
      <c r="Y447">
        <f t="shared" si="133"/>
        <v>3547.5</v>
      </c>
      <c r="Z447">
        <f t="shared" si="124"/>
        <v>20968.7</v>
      </c>
      <c r="AA447" t="s">
        <v>224</v>
      </c>
      <c r="AB447">
        <v>2025</v>
      </c>
    </row>
    <row r="448" spans="1:28" x14ac:dyDescent="0.25">
      <c r="A448">
        <v>56</v>
      </c>
      <c r="B448" t="s">
        <v>812</v>
      </c>
      <c r="C448" t="s">
        <v>102</v>
      </c>
      <c r="D448" t="s">
        <v>793</v>
      </c>
      <c r="E448" t="s">
        <v>619</v>
      </c>
      <c r="F448" t="s">
        <v>85</v>
      </c>
      <c r="G448">
        <v>30000</v>
      </c>
      <c r="H448">
        <f t="shared" si="125"/>
        <v>28227</v>
      </c>
      <c r="I448">
        <f t="shared" si="126"/>
        <v>861</v>
      </c>
      <c r="J448">
        <f t="shared" si="127"/>
        <v>2130</v>
      </c>
      <c r="K448">
        <f t="shared" si="128"/>
        <v>330.00000000000006</v>
      </c>
      <c r="L448">
        <f t="shared" si="131"/>
        <v>912</v>
      </c>
      <c r="M448">
        <f t="shared" si="132"/>
        <v>2127</v>
      </c>
      <c r="O448">
        <f t="shared" si="129"/>
        <v>6360</v>
      </c>
      <c r="P448">
        <v>25</v>
      </c>
      <c r="T448">
        <v>200</v>
      </c>
      <c r="W448">
        <f t="shared" si="130"/>
        <v>225</v>
      </c>
      <c r="X448">
        <f t="shared" si="122"/>
        <v>1773</v>
      </c>
      <c r="Y448">
        <f t="shared" si="133"/>
        <v>4257</v>
      </c>
      <c r="Z448">
        <f t="shared" si="124"/>
        <v>28002</v>
      </c>
      <c r="AA448" t="s">
        <v>224</v>
      </c>
      <c r="AB448">
        <v>2025</v>
      </c>
    </row>
    <row r="449" spans="1:28" x14ac:dyDescent="0.25">
      <c r="A449">
        <v>57</v>
      </c>
      <c r="B449" t="s">
        <v>833</v>
      </c>
      <c r="C449" t="s">
        <v>102</v>
      </c>
      <c r="D449" t="s">
        <v>22</v>
      </c>
      <c r="E449" t="s">
        <v>33</v>
      </c>
      <c r="F449" t="s">
        <v>100</v>
      </c>
      <c r="G449">
        <v>36000</v>
      </c>
      <c r="H449">
        <f t="shared" si="125"/>
        <v>33872.400000000001</v>
      </c>
      <c r="I449">
        <f t="shared" si="126"/>
        <v>1033.2</v>
      </c>
      <c r="J449">
        <f t="shared" si="127"/>
        <v>2555.9999999999995</v>
      </c>
      <c r="K449">
        <f t="shared" si="128"/>
        <v>396.00000000000006</v>
      </c>
      <c r="L449">
        <f t="shared" si="131"/>
        <v>1094.4000000000001</v>
      </c>
      <c r="M449">
        <f t="shared" si="132"/>
        <v>2552.4</v>
      </c>
      <c r="O449">
        <f t="shared" si="129"/>
        <v>7632</v>
      </c>
      <c r="P449">
        <v>25</v>
      </c>
      <c r="Q449">
        <v>3000</v>
      </c>
      <c r="T449">
        <v>200</v>
      </c>
      <c r="U449">
        <v>0</v>
      </c>
      <c r="W449">
        <f t="shared" si="130"/>
        <v>3225</v>
      </c>
      <c r="X449">
        <f t="shared" si="122"/>
        <v>2127.6000000000004</v>
      </c>
      <c r="Y449">
        <f t="shared" si="133"/>
        <v>5108.3999999999996</v>
      </c>
      <c r="Z449">
        <f t="shared" si="124"/>
        <v>30647.4</v>
      </c>
      <c r="AA449" t="s">
        <v>224</v>
      </c>
      <c r="AB449">
        <v>2025</v>
      </c>
    </row>
    <row r="450" spans="1:28" x14ac:dyDescent="0.25">
      <c r="A450">
        <v>58</v>
      </c>
      <c r="B450" t="s">
        <v>878</v>
      </c>
      <c r="C450" t="s">
        <v>103</v>
      </c>
      <c r="D450" t="s">
        <v>94</v>
      </c>
      <c r="E450" t="s">
        <v>933</v>
      </c>
      <c r="F450" t="s">
        <v>84</v>
      </c>
      <c r="G450">
        <v>30000</v>
      </c>
      <c r="H450">
        <f t="shared" si="125"/>
        <v>28227</v>
      </c>
      <c r="I450">
        <f t="shared" si="126"/>
        <v>861</v>
      </c>
      <c r="J450">
        <f t="shared" si="127"/>
        <v>2130</v>
      </c>
      <c r="K450">
        <f t="shared" si="128"/>
        <v>330.00000000000006</v>
      </c>
      <c r="L450">
        <f t="shared" si="131"/>
        <v>912</v>
      </c>
      <c r="M450">
        <f t="shared" si="132"/>
        <v>2127</v>
      </c>
      <c r="O450">
        <f t="shared" si="129"/>
        <v>6360</v>
      </c>
      <c r="P450">
        <v>25</v>
      </c>
      <c r="Q450">
        <v>4760.8</v>
      </c>
      <c r="T450">
        <v>200</v>
      </c>
      <c r="U450">
        <v>0</v>
      </c>
      <c r="W450">
        <f t="shared" si="130"/>
        <v>4985.8</v>
      </c>
      <c r="X450">
        <f t="shared" si="122"/>
        <v>1773</v>
      </c>
      <c r="Y450">
        <f t="shared" si="133"/>
        <v>4257</v>
      </c>
      <c r="Z450">
        <f t="shared" si="124"/>
        <v>23241.200000000001</v>
      </c>
      <c r="AA450" t="s">
        <v>224</v>
      </c>
      <c r="AB450">
        <v>2025</v>
      </c>
    </row>
    <row r="451" spans="1:28" x14ac:dyDescent="0.25">
      <c r="A451">
        <v>59</v>
      </c>
      <c r="B451" t="s">
        <v>836</v>
      </c>
      <c r="C451" t="s">
        <v>102</v>
      </c>
      <c r="D451" t="s">
        <v>94</v>
      </c>
      <c r="E451" t="s">
        <v>52</v>
      </c>
      <c r="F451" t="s">
        <v>100</v>
      </c>
      <c r="G451">
        <v>26000</v>
      </c>
      <c r="H451">
        <f t="shared" si="125"/>
        <v>22747.94</v>
      </c>
      <c r="I451">
        <f t="shared" si="126"/>
        <v>746.2</v>
      </c>
      <c r="J451">
        <f t="shared" si="127"/>
        <v>1845.9999999999998</v>
      </c>
      <c r="K451">
        <f t="shared" si="128"/>
        <v>286.00000000000006</v>
      </c>
      <c r="L451">
        <f t="shared" si="131"/>
        <v>790.4</v>
      </c>
      <c r="M451">
        <f t="shared" si="132"/>
        <v>1843.4</v>
      </c>
      <c r="N451">
        <v>1715.46</v>
      </c>
      <c r="O451">
        <f t="shared" si="129"/>
        <v>7227.46</v>
      </c>
      <c r="P451">
        <v>25</v>
      </c>
      <c r="Q451">
        <v>1000</v>
      </c>
      <c r="T451">
        <v>200</v>
      </c>
      <c r="U451">
        <v>0</v>
      </c>
      <c r="W451">
        <f t="shared" si="130"/>
        <v>1225</v>
      </c>
      <c r="X451">
        <f t="shared" si="122"/>
        <v>3252.06</v>
      </c>
      <c r="Y451">
        <f t="shared" si="133"/>
        <v>3689.3999999999996</v>
      </c>
      <c r="Z451">
        <f t="shared" si="124"/>
        <v>21522.940000000002</v>
      </c>
      <c r="AA451" t="s">
        <v>224</v>
      </c>
      <c r="AB451">
        <v>2025</v>
      </c>
    </row>
    <row r="452" spans="1:28" x14ac:dyDescent="0.25">
      <c r="A452">
        <v>60</v>
      </c>
      <c r="B452" t="s">
        <v>837</v>
      </c>
      <c r="C452" t="s">
        <v>103</v>
      </c>
      <c r="D452" t="s">
        <v>800</v>
      </c>
      <c r="E452" t="s">
        <v>52</v>
      </c>
      <c r="F452" t="s">
        <v>100</v>
      </c>
      <c r="G452">
        <v>26000</v>
      </c>
      <c r="H452">
        <f t="shared" si="125"/>
        <v>24463.4</v>
      </c>
      <c r="I452">
        <f t="shared" si="126"/>
        <v>746.2</v>
      </c>
      <c r="J452">
        <f t="shared" si="127"/>
        <v>1845.9999999999998</v>
      </c>
      <c r="K452">
        <f t="shared" si="128"/>
        <v>286.00000000000006</v>
      </c>
      <c r="L452">
        <f t="shared" si="131"/>
        <v>790.4</v>
      </c>
      <c r="M452">
        <f t="shared" si="132"/>
        <v>1843.4</v>
      </c>
      <c r="O452">
        <f t="shared" si="129"/>
        <v>5512</v>
      </c>
      <c r="P452">
        <v>25</v>
      </c>
      <c r="Q452">
        <v>1000</v>
      </c>
      <c r="T452">
        <v>0</v>
      </c>
      <c r="U452">
        <v>0</v>
      </c>
      <c r="W452">
        <f t="shared" si="130"/>
        <v>1025</v>
      </c>
      <c r="X452">
        <f t="shared" si="122"/>
        <v>1536.6</v>
      </c>
      <c r="Y452">
        <f t="shared" si="133"/>
        <v>3689.3999999999996</v>
      </c>
      <c r="Z452">
        <f t="shared" si="124"/>
        <v>23438.400000000001</v>
      </c>
      <c r="AA452" t="s">
        <v>224</v>
      </c>
      <c r="AB452">
        <v>2025</v>
      </c>
    </row>
    <row r="453" spans="1:28" x14ac:dyDescent="0.25">
      <c r="A453">
        <v>61</v>
      </c>
      <c r="B453" t="s">
        <v>838</v>
      </c>
      <c r="C453" t="s">
        <v>102</v>
      </c>
      <c r="D453" t="s">
        <v>839</v>
      </c>
      <c r="E453" t="s">
        <v>33</v>
      </c>
      <c r="F453" t="s">
        <v>100</v>
      </c>
      <c r="G453">
        <v>26000</v>
      </c>
      <c r="H453">
        <f t="shared" si="125"/>
        <v>24463.4</v>
      </c>
      <c r="I453">
        <f t="shared" si="126"/>
        <v>746.2</v>
      </c>
      <c r="J453">
        <f t="shared" si="127"/>
        <v>1845.9999999999998</v>
      </c>
      <c r="K453">
        <f t="shared" si="128"/>
        <v>286.00000000000006</v>
      </c>
      <c r="L453">
        <f t="shared" si="131"/>
        <v>790.4</v>
      </c>
      <c r="M453">
        <f t="shared" si="132"/>
        <v>1843.4</v>
      </c>
      <c r="O453">
        <f t="shared" si="129"/>
        <v>5512</v>
      </c>
      <c r="P453">
        <v>25</v>
      </c>
      <c r="Q453">
        <v>1439.1</v>
      </c>
      <c r="T453">
        <v>200</v>
      </c>
      <c r="U453">
        <v>0</v>
      </c>
      <c r="W453">
        <f t="shared" si="130"/>
        <v>1664.1</v>
      </c>
      <c r="X453">
        <f t="shared" si="122"/>
        <v>1536.6</v>
      </c>
      <c r="Y453">
        <f t="shared" si="133"/>
        <v>3689.3999999999996</v>
      </c>
      <c r="Z453">
        <f t="shared" si="124"/>
        <v>22799.3</v>
      </c>
      <c r="AA453" t="s">
        <v>224</v>
      </c>
      <c r="AB453">
        <v>2025</v>
      </c>
    </row>
    <row r="454" spans="1:28" x14ac:dyDescent="0.25">
      <c r="A454">
        <v>62</v>
      </c>
      <c r="B454" t="s">
        <v>904</v>
      </c>
      <c r="C454" t="s">
        <v>103</v>
      </c>
      <c r="D454" t="s">
        <v>94</v>
      </c>
      <c r="E454" t="s">
        <v>943</v>
      </c>
      <c r="F454" t="s">
        <v>100</v>
      </c>
      <c r="G454">
        <v>30000</v>
      </c>
      <c r="H454">
        <f t="shared" si="125"/>
        <v>28227</v>
      </c>
      <c r="I454">
        <f t="shared" si="126"/>
        <v>861</v>
      </c>
      <c r="J454">
        <f t="shared" si="127"/>
        <v>2130</v>
      </c>
      <c r="K454">
        <f t="shared" si="128"/>
        <v>330.00000000000006</v>
      </c>
      <c r="L454">
        <f t="shared" si="131"/>
        <v>912</v>
      </c>
      <c r="M454">
        <f t="shared" si="132"/>
        <v>2127</v>
      </c>
      <c r="O454">
        <f t="shared" si="129"/>
        <v>6360</v>
      </c>
      <c r="P454">
        <v>25</v>
      </c>
      <c r="T454">
        <v>200</v>
      </c>
      <c r="U454">
        <v>0</v>
      </c>
      <c r="W454">
        <f t="shared" si="130"/>
        <v>225</v>
      </c>
      <c r="X454">
        <f t="shared" si="122"/>
        <v>1773</v>
      </c>
      <c r="Y454">
        <f t="shared" si="133"/>
        <v>4257</v>
      </c>
      <c r="Z454">
        <f t="shared" si="124"/>
        <v>28002</v>
      </c>
      <c r="AA454" t="s">
        <v>224</v>
      </c>
      <c r="AB454">
        <v>2025</v>
      </c>
    </row>
    <row r="455" spans="1:28" x14ac:dyDescent="0.25">
      <c r="A455">
        <v>63</v>
      </c>
      <c r="B455" t="s">
        <v>842</v>
      </c>
      <c r="C455" t="s">
        <v>102</v>
      </c>
      <c r="D455" t="s">
        <v>823</v>
      </c>
      <c r="E455" t="s">
        <v>843</v>
      </c>
      <c r="F455" t="s">
        <v>100</v>
      </c>
      <c r="G455">
        <v>46000</v>
      </c>
      <c r="H455">
        <f t="shared" si="125"/>
        <v>43281.4</v>
      </c>
      <c r="I455">
        <f t="shared" si="126"/>
        <v>1320.2</v>
      </c>
      <c r="J455">
        <f t="shared" si="127"/>
        <v>3265.9999999999995</v>
      </c>
      <c r="K455">
        <f t="shared" si="128"/>
        <v>506.00000000000006</v>
      </c>
      <c r="L455">
        <f t="shared" si="131"/>
        <v>1398.4</v>
      </c>
      <c r="M455">
        <f t="shared" si="132"/>
        <v>3261.4</v>
      </c>
      <c r="O455">
        <f t="shared" si="129"/>
        <v>9752</v>
      </c>
      <c r="P455">
        <v>25</v>
      </c>
      <c r="S455">
        <v>60.06</v>
      </c>
      <c r="T455">
        <v>200</v>
      </c>
      <c r="U455">
        <v>1289.46</v>
      </c>
      <c r="W455">
        <f t="shared" si="130"/>
        <v>1574.52</v>
      </c>
      <c r="X455">
        <f t="shared" si="122"/>
        <v>2718.6000000000004</v>
      </c>
      <c r="Y455">
        <f t="shared" si="133"/>
        <v>6527.4</v>
      </c>
      <c r="Z455">
        <f t="shared" si="124"/>
        <v>41706.879999999997</v>
      </c>
      <c r="AA455" t="s">
        <v>224</v>
      </c>
      <c r="AB455">
        <v>2025</v>
      </c>
    </row>
    <row r="456" spans="1:28" x14ac:dyDescent="0.25">
      <c r="A456">
        <v>64</v>
      </c>
      <c r="B456" t="s">
        <v>845</v>
      </c>
      <c r="C456" t="s">
        <v>103</v>
      </c>
      <c r="D456" t="s">
        <v>94</v>
      </c>
      <c r="E456" t="s">
        <v>52</v>
      </c>
      <c r="F456" t="s">
        <v>100</v>
      </c>
      <c r="G456">
        <v>46000</v>
      </c>
      <c r="H456">
        <f t="shared" si="125"/>
        <v>43281.4</v>
      </c>
      <c r="I456">
        <f t="shared" si="126"/>
        <v>1320.2</v>
      </c>
      <c r="J456">
        <f t="shared" si="127"/>
        <v>3265.9999999999995</v>
      </c>
      <c r="K456">
        <f t="shared" si="128"/>
        <v>506.00000000000006</v>
      </c>
      <c r="L456">
        <f t="shared" si="131"/>
        <v>1398.4</v>
      </c>
      <c r="M456">
        <f t="shared" si="132"/>
        <v>3261.4</v>
      </c>
      <c r="O456">
        <f t="shared" si="129"/>
        <v>9752</v>
      </c>
      <c r="P456">
        <v>25</v>
      </c>
      <c r="S456">
        <v>398.64</v>
      </c>
      <c r="T456">
        <v>200</v>
      </c>
      <c r="U456">
        <v>10903.22</v>
      </c>
      <c r="W456">
        <f t="shared" si="130"/>
        <v>11526.859999999999</v>
      </c>
      <c r="X456">
        <f t="shared" si="122"/>
        <v>2718.6000000000004</v>
      </c>
      <c r="Y456">
        <f t="shared" si="133"/>
        <v>6527.4</v>
      </c>
      <c r="Z456">
        <f t="shared" si="124"/>
        <v>31754.54</v>
      </c>
      <c r="AA456" t="s">
        <v>224</v>
      </c>
      <c r="AB456">
        <v>2025</v>
      </c>
    </row>
    <row r="457" spans="1:28" x14ac:dyDescent="0.25">
      <c r="A457">
        <v>65</v>
      </c>
      <c r="B457" t="s">
        <v>174</v>
      </c>
      <c r="C457" t="s">
        <v>102</v>
      </c>
      <c r="D457" t="s">
        <v>94</v>
      </c>
      <c r="E457" t="s">
        <v>32</v>
      </c>
      <c r="F457" t="s">
        <v>100</v>
      </c>
      <c r="G457">
        <v>46000</v>
      </c>
      <c r="H457">
        <f t="shared" si="125"/>
        <v>43281.4</v>
      </c>
      <c r="I457">
        <f t="shared" si="126"/>
        <v>1320.2</v>
      </c>
      <c r="J457">
        <f t="shared" si="127"/>
        <v>3265.9999999999995</v>
      </c>
      <c r="K457">
        <f t="shared" si="128"/>
        <v>506.00000000000006</v>
      </c>
      <c r="L457">
        <f t="shared" si="131"/>
        <v>1398.4</v>
      </c>
      <c r="M457">
        <f t="shared" si="132"/>
        <v>3261.4</v>
      </c>
      <c r="O457">
        <f t="shared" si="129"/>
        <v>9752</v>
      </c>
      <c r="P457">
        <v>25</v>
      </c>
      <c r="S457">
        <v>1968.19</v>
      </c>
      <c r="T457">
        <v>200</v>
      </c>
      <c r="U457">
        <v>1289.46</v>
      </c>
      <c r="W457">
        <f t="shared" si="130"/>
        <v>3482.65</v>
      </c>
      <c r="X457">
        <f t="shared" ref="X457:X485" si="134">+I457+L457+N457</f>
        <v>2718.6000000000004</v>
      </c>
      <c r="Y457">
        <f t="shared" si="133"/>
        <v>6527.4</v>
      </c>
      <c r="Z457">
        <f t="shared" ref="Z457:Z486" si="135">+G457-(W457+X457)</f>
        <v>39798.75</v>
      </c>
      <c r="AA457" t="s">
        <v>224</v>
      </c>
      <c r="AB457">
        <v>2025</v>
      </c>
    </row>
    <row r="458" spans="1:28" x14ac:dyDescent="0.25">
      <c r="A458">
        <v>66</v>
      </c>
      <c r="B458" t="s">
        <v>912</v>
      </c>
      <c r="C458" t="s">
        <v>103</v>
      </c>
      <c r="D458" t="s">
        <v>94</v>
      </c>
      <c r="E458" t="s">
        <v>32</v>
      </c>
      <c r="F458" t="s">
        <v>100</v>
      </c>
      <c r="G458">
        <v>46000</v>
      </c>
      <c r="H458">
        <f t="shared" ref="H458:H482" si="136">+G458-(I458+L458+N458)</f>
        <v>41565.94</v>
      </c>
      <c r="I458">
        <f t="shared" ref="I458:I486" si="137">IF(G458&lt;=374040,G458*2.87%,9334.68)</f>
        <v>1320.2</v>
      </c>
      <c r="J458">
        <f t="shared" ref="J458:J486" si="138">IF(G458&lt;=374040,G458*7.1%,23092.75)</f>
        <v>3265.9999999999995</v>
      </c>
      <c r="K458">
        <f t="shared" ref="K458:K482" si="139">IF(G458&lt;=74808,G458*1.1%,953.69)</f>
        <v>506.00000000000006</v>
      </c>
      <c r="L458">
        <f t="shared" si="131"/>
        <v>1398.4</v>
      </c>
      <c r="M458">
        <f t="shared" si="132"/>
        <v>3261.4</v>
      </c>
      <c r="N458">
        <v>1715.46</v>
      </c>
      <c r="O458">
        <f t="shared" ref="O458:O486" si="140">+I458+J458+K458+L458+M458+N458</f>
        <v>11467.46</v>
      </c>
      <c r="P458">
        <v>25</v>
      </c>
      <c r="Q458">
        <v>1000</v>
      </c>
      <c r="S458">
        <v>993.99</v>
      </c>
      <c r="T458">
        <v>200</v>
      </c>
      <c r="U458">
        <v>0</v>
      </c>
      <c r="W458">
        <f t="shared" ref="W458:W485" si="141">P458+Q458+R458+S458+T458+U458</f>
        <v>2218.9899999999998</v>
      </c>
      <c r="X458">
        <f t="shared" si="134"/>
        <v>4434.0600000000004</v>
      </c>
      <c r="Y458">
        <f t="shared" si="133"/>
        <v>6527.4</v>
      </c>
      <c r="Z458">
        <f t="shared" si="135"/>
        <v>39346.949999999997</v>
      </c>
      <c r="AA458" t="s">
        <v>224</v>
      </c>
      <c r="AB458">
        <v>2025</v>
      </c>
    </row>
    <row r="459" spans="1:28" x14ac:dyDescent="0.25">
      <c r="A459">
        <v>67</v>
      </c>
      <c r="B459" t="s">
        <v>853</v>
      </c>
      <c r="C459" t="s">
        <v>103</v>
      </c>
      <c r="D459" t="s">
        <v>94</v>
      </c>
      <c r="E459" t="s">
        <v>854</v>
      </c>
      <c r="F459" t="s">
        <v>100</v>
      </c>
      <c r="G459">
        <v>46000</v>
      </c>
      <c r="H459">
        <f t="shared" si="136"/>
        <v>43281.4</v>
      </c>
      <c r="I459">
        <f t="shared" si="137"/>
        <v>1320.2</v>
      </c>
      <c r="J459">
        <f t="shared" si="138"/>
        <v>3265.9999999999995</v>
      </c>
      <c r="K459">
        <f t="shared" si="139"/>
        <v>506.00000000000006</v>
      </c>
      <c r="L459">
        <f t="shared" ref="L459:L486" si="142">IF(G459&lt;=187020,G459*3.04%,4943.8)</f>
        <v>1398.4</v>
      </c>
      <c r="M459">
        <f t="shared" ref="M459:M486" si="143">IF(G459&lt;=187020,G459*7.09%,11530.11)</f>
        <v>3261.4</v>
      </c>
      <c r="O459">
        <f t="shared" si="140"/>
        <v>9752</v>
      </c>
      <c r="P459">
        <v>25</v>
      </c>
      <c r="Q459">
        <v>3191.84</v>
      </c>
      <c r="S459">
        <v>797.28</v>
      </c>
      <c r="T459">
        <v>200</v>
      </c>
      <c r="U459">
        <f>IF((H459*12)&gt;867123.01,(79776+(((H459*12)-867123.01)*0.25))/12,IF((H459*12)&gt;624329.01,(31216+(((H459*12)-624329.01)*0.2))/12,IF((H459*12)&gt;416220.01,(((H459*12)-416220.01)*0.15)/12,0)))</f>
        <v>1289.4598750000005</v>
      </c>
      <c r="W459">
        <f t="shared" si="141"/>
        <v>5503.5798750000004</v>
      </c>
      <c r="X459">
        <f t="shared" si="134"/>
        <v>2718.6000000000004</v>
      </c>
      <c r="Y459">
        <f t="shared" si="133"/>
        <v>6527.4</v>
      </c>
      <c r="Z459">
        <f t="shared" si="135"/>
        <v>37777.820124999998</v>
      </c>
      <c r="AA459" t="s">
        <v>224</v>
      </c>
      <c r="AB459">
        <v>2025</v>
      </c>
    </row>
    <row r="460" spans="1:28" x14ac:dyDescent="0.25">
      <c r="A460">
        <v>68</v>
      </c>
      <c r="B460" t="s">
        <v>855</v>
      </c>
      <c r="C460" t="s">
        <v>103</v>
      </c>
      <c r="D460" t="s">
        <v>94</v>
      </c>
      <c r="E460" t="s">
        <v>52</v>
      </c>
      <c r="F460" t="s">
        <v>100</v>
      </c>
      <c r="G460">
        <v>46000</v>
      </c>
      <c r="H460">
        <f t="shared" si="136"/>
        <v>43281.4</v>
      </c>
      <c r="I460">
        <f t="shared" si="137"/>
        <v>1320.2</v>
      </c>
      <c r="J460">
        <f t="shared" si="138"/>
        <v>3265.9999999999995</v>
      </c>
      <c r="K460">
        <f t="shared" si="139"/>
        <v>506.00000000000006</v>
      </c>
      <c r="L460">
        <f t="shared" si="142"/>
        <v>1398.4</v>
      </c>
      <c r="M460">
        <f t="shared" si="143"/>
        <v>3261.4</v>
      </c>
      <c r="O460">
        <f t="shared" si="140"/>
        <v>9752</v>
      </c>
      <c r="P460">
        <v>25</v>
      </c>
      <c r="S460">
        <v>1405.47</v>
      </c>
      <c r="T460">
        <v>200</v>
      </c>
      <c r="U460">
        <v>1289.46</v>
      </c>
      <c r="W460">
        <f t="shared" si="141"/>
        <v>2919.9300000000003</v>
      </c>
      <c r="X460">
        <f t="shared" si="134"/>
        <v>2718.6000000000004</v>
      </c>
      <c r="Y460">
        <f t="shared" si="133"/>
        <v>6527.4</v>
      </c>
      <c r="Z460">
        <f t="shared" si="135"/>
        <v>40361.47</v>
      </c>
      <c r="AA460" t="s">
        <v>224</v>
      </c>
      <c r="AB460">
        <v>2025</v>
      </c>
    </row>
    <row r="461" spans="1:28" x14ac:dyDescent="0.25">
      <c r="A461">
        <v>69</v>
      </c>
      <c r="B461" t="s">
        <v>857</v>
      </c>
      <c r="C461" t="s">
        <v>103</v>
      </c>
      <c r="D461" t="s">
        <v>858</v>
      </c>
      <c r="E461" t="s">
        <v>859</v>
      </c>
      <c r="F461" t="s">
        <v>100</v>
      </c>
      <c r="G461">
        <v>30000</v>
      </c>
      <c r="H461">
        <f t="shared" si="136"/>
        <v>28227</v>
      </c>
      <c r="I461">
        <f t="shared" si="137"/>
        <v>861</v>
      </c>
      <c r="J461">
        <f t="shared" si="138"/>
        <v>2130</v>
      </c>
      <c r="K461">
        <f t="shared" si="139"/>
        <v>330.00000000000006</v>
      </c>
      <c r="L461">
        <f t="shared" si="142"/>
        <v>912</v>
      </c>
      <c r="M461">
        <f t="shared" si="143"/>
        <v>2127</v>
      </c>
      <c r="O461">
        <f t="shared" si="140"/>
        <v>6360</v>
      </c>
      <c r="P461">
        <v>25</v>
      </c>
      <c r="Q461">
        <v>500</v>
      </c>
      <c r="T461">
        <v>200</v>
      </c>
      <c r="U461">
        <v>0</v>
      </c>
      <c r="W461">
        <f t="shared" si="141"/>
        <v>725</v>
      </c>
      <c r="X461">
        <f t="shared" si="134"/>
        <v>1773</v>
      </c>
      <c r="Y461">
        <f t="shared" si="133"/>
        <v>4257</v>
      </c>
      <c r="Z461">
        <f t="shared" si="135"/>
        <v>27502</v>
      </c>
      <c r="AA461" t="s">
        <v>224</v>
      </c>
      <c r="AB461">
        <v>2025</v>
      </c>
    </row>
    <row r="462" spans="1:28" x14ac:dyDescent="0.25">
      <c r="A462">
        <v>70</v>
      </c>
      <c r="B462" t="s">
        <v>202</v>
      </c>
      <c r="C462" t="s">
        <v>102</v>
      </c>
      <c r="D462" t="s">
        <v>22</v>
      </c>
      <c r="E462" t="s">
        <v>37</v>
      </c>
      <c r="F462" t="s">
        <v>100</v>
      </c>
      <c r="G462">
        <v>36000</v>
      </c>
      <c r="H462">
        <f t="shared" si="136"/>
        <v>33872.400000000001</v>
      </c>
      <c r="I462">
        <f t="shared" si="137"/>
        <v>1033.2</v>
      </c>
      <c r="J462">
        <f t="shared" si="138"/>
        <v>2555.9999999999995</v>
      </c>
      <c r="K462">
        <f t="shared" si="139"/>
        <v>396.00000000000006</v>
      </c>
      <c r="L462">
        <f t="shared" si="142"/>
        <v>1094.4000000000001</v>
      </c>
      <c r="M462">
        <f t="shared" si="143"/>
        <v>2552.4</v>
      </c>
      <c r="O462">
        <f t="shared" si="140"/>
        <v>7632</v>
      </c>
      <c r="P462">
        <v>25</v>
      </c>
      <c r="Q462">
        <v>1000</v>
      </c>
      <c r="T462">
        <v>200</v>
      </c>
      <c r="U462">
        <f t="shared" ref="U462:U486" si="144">IF((H462*12)&gt;867123.01,(79776+(((H462*12)-867123.01)*0.25))/12,IF((H462*12)&gt;624329.01,(31216+(((H462*12)-624329.01)*0.2))/12,IF((H462*12)&gt;416220.01,(((H462*12)-416220.01)*0.15)/12,0)))</f>
        <v>0</v>
      </c>
      <c r="W462">
        <f t="shared" si="141"/>
        <v>1225</v>
      </c>
      <c r="X462">
        <f t="shared" si="134"/>
        <v>2127.6000000000004</v>
      </c>
      <c r="Y462">
        <f t="shared" si="133"/>
        <v>5108.3999999999996</v>
      </c>
      <c r="Z462">
        <f t="shared" si="135"/>
        <v>32647.4</v>
      </c>
      <c r="AA462" t="s">
        <v>224</v>
      </c>
      <c r="AB462">
        <v>2025</v>
      </c>
    </row>
    <row r="463" spans="1:28" x14ac:dyDescent="0.25">
      <c r="A463">
        <v>71</v>
      </c>
      <c r="B463" t="s">
        <v>203</v>
      </c>
      <c r="C463" t="s">
        <v>102</v>
      </c>
      <c r="D463" t="s">
        <v>6</v>
      </c>
      <c r="E463" t="s">
        <v>37</v>
      </c>
      <c r="F463" t="s">
        <v>100</v>
      </c>
      <c r="G463">
        <v>15000</v>
      </c>
      <c r="H463">
        <f t="shared" si="136"/>
        <v>14113.5</v>
      </c>
      <c r="I463">
        <f t="shared" si="137"/>
        <v>430.5</v>
      </c>
      <c r="J463">
        <f t="shared" si="138"/>
        <v>1065</v>
      </c>
      <c r="K463">
        <f t="shared" si="139"/>
        <v>165.00000000000003</v>
      </c>
      <c r="L463">
        <f t="shared" si="142"/>
        <v>456</v>
      </c>
      <c r="M463">
        <f t="shared" si="143"/>
        <v>1063.5</v>
      </c>
      <c r="O463">
        <f t="shared" si="140"/>
        <v>3180</v>
      </c>
      <c r="P463">
        <v>25</v>
      </c>
      <c r="T463">
        <v>200</v>
      </c>
      <c r="U463">
        <f t="shared" si="144"/>
        <v>0</v>
      </c>
      <c r="W463">
        <f t="shared" si="141"/>
        <v>225</v>
      </c>
      <c r="X463">
        <f t="shared" si="134"/>
        <v>886.5</v>
      </c>
      <c r="Y463">
        <f t="shared" si="133"/>
        <v>2128.5</v>
      </c>
      <c r="Z463">
        <f t="shared" si="135"/>
        <v>13888.5</v>
      </c>
      <c r="AA463" t="s">
        <v>224</v>
      </c>
      <c r="AB463">
        <v>2025</v>
      </c>
    </row>
    <row r="464" spans="1:28" x14ac:dyDescent="0.25">
      <c r="A464">
        <v>72</v>
      </c>
      <c r="B464" t="s">
        <v>204</v>
      </c>
      <c r="C464" t="s">
        <v>102</v>
      </c>
      <c r="D464" t="s">
        <v>6</v>
      </c>
      <c r="E464" t="s">
        <v>37</v>
      </c>
      <c r="F464" t="s">
        <v>100</v>
      </c>
      <c r="G464">
        <v>15000</v>
      </c>
      <c r="H464">
        <f t="shared" si="136"/>
        <v>14113.5</v>
      </c>
      <c r="I464">
        <f t="shared" si="137"/>
        <v>430.5</v>
      </c>
      <c r="J464">
        <f t="shared" si="138"/>
        <v>1065</v>
      </c>
      <c r="K464">
        <f t="shared" si="139"/>
        <v>165.00000000000003</v>
      </c>
      <c r="L464">
        <f t="shared" si="142"/>
        <v>456</v>
      </c>
      <c r="M464">
        <f t="shared" si="143"/>
        <v>1063.5</v>
      </c>
      <c r="O464">
        <f t="shared" si="140"/>
        <v>3180</v>
      </c>
      <c r="P464">
        <v>25</v>
      </c>
      <c r="T464">
        <v>200</v>
      </c>
      <c r="U464">
        <f t="shared" si="144"/>
        <v>0</v>
      </c>
      <c r="W464">
        <f t="shared" si="141"/>
        <v>225</v>
      </c>
      <c r="X464">
        <f t="shared" si="134"/>
        <v>886.5</v>
      </c>
      <c r="Y464">
        <f t="shared" si="133"/>
        <v>2128.5</v>
      </c>
      <c r="Z464">
        <f t="shared" si="135"/>
        <v>13888.5</v>
      </c>
      <c r="AA464" t="s">
        <v>224</v>
      </c>
      <c r="AB464">
        <v>2025</v>
      </c>
    </row>
    <row r="465" spans="1:28" x14ac:dyDescent="0.25">
      <c r="A465">
        <v>73</v>
      </c>
      <c r="B465" t="s">
        <v>205</v>
      </c>
      <c r="C465" t="s">
        <v>102</v>
      </c>
      <c r="D465" t="s">
        <v>6</v>
      </c>
      <c r="E465" t="s">
        <v>37</v>
      </c>
      <c r="F465" t="s">
        <v>100</v>
      </c>
      <c r="G465">
        <v>25000</v>
      </c>
      <c r="H465">
        <f t="shared" si="136"/>
        <v>23522.5</v>
      </c>
      <c r="I465">
        <f t="shared" si="137"/>
        <v>717.5</v>
      </c>
      <c r="J465">
        <f t="shared" si="138"/>
        <v>1774.9999999999998</v>
      </c>
      <c r="K465">
        <f t="shared" si="139"/>
        <v>275</v>
      </c>
      <c r="L465">
        <f t="shared" si="142"/>
        <v>760</v>
      </c>
      <c r="M465">
        <f t="shared" si="143"/>
        <v>1772.5000000000002</v>
      </c>
      <c r="O465">
        <f t="shared" si="140"/>
        <v>5300</v>
      </c>
      <c r="P465">
        <v>25</v>
      </c>
      <c r="T465">
        <v>200</v>
      </c>
      <c r="U465">
        <f t="shared" si="144"/>
        <v>0</v>
      </c>
      <c r="W465">
        <f t="shared" si="141"/>
        <v>225</v>
      </c>
      <c r="X465">
        <f t="shared" si="134"/>
        <v>1477.5</v>
      </c>
      <c r="Y465">
        <f t="shared" si="133"/>
        <v>3547.5</v>
      </c>
      <c r="Z465">
        <f t="shared" si="135"/>
        <v>23297.5</v>
      </c>
      <c r="AA465" t="s">
        <v>224</v>
      </c>
      <c r="AB465">
        <v>2025</v>
      </c>
    </row>
    <row r="466" spans="1:28" x14ac:dyDescent="0.25">
      <c r="A466">
        <v>74</v>
      </c>
      <c r="B466" t="s">
        <v>810</v>
      </c>
      <c r="C466" t="s">
        <v>102</v>
      </c>
      <c r="D466" t="s">
        <v>94</v>
      </c>
      <c r="E466" t="s">
        <v>37</v>
      </c>
      <c r="F466" t="s">
        <v>100</v>
      </c>
      <c r="G466">
        <v>25000</v>
      </c>
      <c r="H466">
        <f t="shared" si="136"/>
        <v>23522.5</v>
      </c>
      <c r="I466">
        <f t="shared" si="137"/>
        <v>717.5</v>
      </c>
      <c r="J466">
        <f t="shared" si="138"/>
        <v>1774.9999999999998</v>
      </c>
      <c r="K466">
        <f t="shared" si="139"/>
        <v>275</v>
      </c>
      <c r="L466">
        <f t="shared" si="142"/>
        <v>760</v>
      </c>
      <c r="M466">
        <f t="shared" si="143"/>
        <v>1772.5000000000002</v>
      </c>
      <c r="O466">
        <f t="shared" si="140"/>
        <v>5300</v>
      </c>
      <c r="P466">
        <v>25</v>
      </c>
      <c r="Q466">
        <v>1000</v>
      </c>
      <c r="T466">
        <v>200</v>
      </c>
      <c r="U466">
        <f t="shared" si="144"/>
        <v>0</v>
      </c>
      <c r="W466">
        <f t="shared" si="141"/>
        <v>1225</v>
      </c>
      <c r="X466">
        <f t="shared" si="134"/>
        <v>1477.5</v>
      </c>
      <c r="Y466">
        <f t="shared" si="133"/>
        <v>3547.5</v>
      </c>
      <c r="Z466">
        <f t="shared" si="135"/>
        <v>22297.5</v>
      </c>
      <c r="AA466" t="s">
        <v>224</v>
      </c>
      <c r="AB466">
        <v>2025</v>
      </c>
    </row>
    <row r="467" spans="1:28" x14ac:dyDescent="0.25">
      <c r="A467">
        <v>75</v>
      </c>
      <c r="B467" t="s">
        <v>193</v>
      </c>
      <c r="C467" t="s">
        <v>103</v>
      </c>
      <c r="D467" t="s">
        <v>22</v>
      </c>
      <c r="E467" t="s">
        <v>54</v>
      </c>
      <c r="F467" t="s">
        <v>100</v>
      </c>
      <c r="G467">
        <v>30000</v>
      </c>
      <c r="H467">
        <f t="shared" si="136"/>
        <v>26511.54</v>
      </c>
      <c r="I467">
        <f t="shared" si="137"/>
        <v>861</v>
      </c>
      <c r="J467">
        <f t="shared" si="138"/>
        <v>2130</v>
      </c>
      <c r="K467">
        <f t="shared" si="139"/>
        <v>330.00000000000006</v>
      </c>
      <c r="L467">
        <f t="shared" si="142"/>
        <v>912</v>
      </c>
      <c r="M467">
        <f t="shared" si="143"/>
        <v>2127</v>
      </c>
      <c r="N467">
        <v>1715.46</v>
      </c>
      <c r="O467">
        <f t="shared" si="140"/>
        <v>8075.46</v>
      </c>
      <c r="P467">
        <v>25</v>
      </c>
      <c r="Q467">
        <v>500</v>
      </c>
      <c r="T467">
        <v>200</v>
      </c>
      <c r="U467">
        <f t="shared" si="144"/>
        <v>0</v>
      </c>
      <c r="W467">
        <f t="shared" si="141"/>
        <v>725</v>
      </c>
      <c r="X467">
        <f t="shared" si="134"/>
        <v>3488.46</v>
      </c>
      <c r="Y467">
        <f t="shared" si="133"/>
        <v>4257</v>
      </c>
      <c r="Z467">
        <f t="shared" si="135"/>
        <v>25786.54</v>
      </c>
      <c r="AA467" t="s">
        <v>224</v>
      </c>
      <c r="AB467">
        <v>2025</v>
      </c>
    </row>
    <row r="468" spans="1:28" x14ac:dyDescent="0.25">
      <c r="A468">
        <v>76</v>
      </c>
      <c r="B468" t="s">
        <v>197</v>
      </c>
      <c r="C468" t="s">
        <v>103</v>
      </c>
      <c r="D468" t="s">
        <v>94</v>
      </c>
      <c r="E468" t="s">
        <v>54</v>
      </c>
      <c r="F468" t="s">
        <v>100</v>
      </c>
      <c r="G468">
        <v>30000</v>
      </c>
      <c r="H468">
        <f t="shared" si="136"/>
        <v>28227</v>
      </c>
      <c r="I468">
        <f t="shared" si="137"/>
        <v>861</v>
      </c>
      <c r="J468">
        <f t="shared" si="138"/>
        <v>2130</v>
      </c>
      <c r="K468">
        <f t="shared" si="139"/>
        <v>330.00000000000006</v>
      </c>
      <c r="L468">
        <f t="shared" si="142"/>
        <v>912</v>
      </c>
      <c r="M468">
        <f t="shared" si="143"/>
        <v>2127</v>
      </c>
      <c r="O468">
        <f t="shared" si="140"/>
        <v>6360</v>
      </c>
      <c r="P468">
        <v>25</v>
      </c>
      <c r="T468">
        <v>200</v>
      </c>
      <c r="U468">
        <f t="shared" si="144"/>
        <v>0</v>
      </c>
      <c r="W468">
        <f t="shared" si="141"/>
        <v>225</v>
      </c>
      <c r="X468">
        <f t="shared" si="134"/>
        <v>1773</v>
      </c>
      <c r="Y468">
        <f t="shared" si="133"/>
        <v>4257</v>
      </c>
      <c r="Z468">
        <f t="shared" si="135"/>
        <v>28002</v>
      </c>
      <c r="AA468" t="s">
        <v>224</v>
      </c>
      <c r="AB468">
        <v>2025</v>
      </c>
    </row>
    <row r="469" spans="1:28" x14ac:dyDescent="0.25">
      <c r="A469">
        <v>77</v>
      </c>
      <c r="B469" t="s">
        <v>895</v>
      </c>
      <c r="C469" t="s">
        <v>103</v>
      </c>
      <c r="D469" t="s">
        <v>22</v>
      </c>
      <c r="E469" t="s">
        <v>54</v>
      </c>
      <c r="F469" t="s">
        <v>100</v>
      </c>
      <c r="G469">
        <v>30000</v>
      </c>
      <c r="H469">
        <f t="shared" si="136"/>
        <v>28227</v>
      </c>
      <c r="I469">
        <f t="shared" si="137"/>
        <v>861</v>
      </c>
      <c r="J469">
        <f t="shared" si="138"/>
        <v>2130</v>
      </c>
      <c r="K469">
        <f t="shared" si="139"/>
        <v>330.00000000000006</v>
      </c>
      <c r="L469">
        <f t="shared" si="142"/>
        <v>912</v>
      </c>
      <c r="M469">
        <f t="shared" si="143"/>
        <v>2127</v>
      </c>
      <c r="O469">
        <f t="shared" si="140"/>
        <v>6360</v>
      </c>
      <c r="P469">
        <v>25</v>
      </c>
      <c r="Q469">
        <v>4029.91</v>
      </c>
      <c r="T469">
        <v>200</v>
      </c>
      <c r="U469">
        <f t="shared" si="144"/>
        <v>0</v>
      </c>
      <c r="W469">
        <f t="shared" si="141"/>
        <v>4254.91</v>
      </c>
      <c r="X469">
        <f t="shared" si="134"/>
        <v>1773</v>
      </c>
      <c r="Y469">
        <f t="shared" si="133"/>
        <v>4257</v>
      </c>
      <c r="Z469">
        <f t="shared" si="135"/>
        <v>23972.09</v>
      </c>
      <c r="AA469" t="s">
        <v>224</v>
      </c>
      <c r="AB469">
        <v>2025</v>
      </c>
    </row>
    <row r="470" spans="1:28" x14ac:dyDescent="0.25">
      <c r="A470">
        <v>78</v>
      </c>
      <c r="B470" t="s">
        <v>948</v>
      </c>
      <c r="C470" t="s">
        <v>103</v>
      </c>
      <c r="D470" t="s">
        <v>22</v>
      </c>
      <c r="E470" t="s">
        <v>54</v>
      </c>
      <c r="F470" t="s">
        <v>100</v>
      </c>
      <c r="G470">
        <v>45000</v>
      </c>
      <c r="H470">
        <f t="shared" si="136"/>
        <v>42340.5</v>
      </c>
      <c r="I470">
        <f t="shared" si="137"/>
        <v>1291.5</v>
      </c>
      <c r="J470">
        <f t="shared" si="138"/>
        <v>3194.9999999999995</v>
      </c>
      <c r="K470">
        <f t="shared" si="139"/>
        <v>495.00000000000006</v>
      </c>
      <c r="L470">
        <f t="shared" si="142"/>
        <v>1368</v>
      </c>
      <c r="M470">
        <f t="shared" si="143"/>
        <v>3190.5</v>
      </c>
      <c r="O470">
        <f t="shared" si="140"/>
        <v>9540</v>
      </c>
      <c r="P470">
        <v>25</v>
      </c>
      <c r="T470">
        <v>200</v>
      </c>
      <c r="U470">
        <f t="shared" si="144"/>
        <v>1148.3248749999998</v>
      </c>
      <c r="W470">
        <f t="shared" si="141"/>
        <v>1373.3248749999998</v>
      </c>
      <c r="X470">
        <f t="shared" si="134"/>
        <v>2659.5</v>
      </c>
      <c r="Y470">
        <f t="shared" si="133"/>
        <v>6385.5</v>
      </c>
      <c r="Z470">
        <f t="shared" si="135"/>
        <v>40967.175125000002</v>
      </c>
      <c r="AA470" t="s">
        <v>224</v>
      </c>
      <c r="AB470">
        <v>2025</v>
      </c>
    </row>
    <row r="471" spans="1:28" x14ac:dyDescent="0.25">
      <c r="A471">
        <v>79</v>
      </c>
      <c r="B471" t="s">
        <v>200</v>
      </c>
      <c r="C471" t="s">
        <v>103</v>
      </c>
      <c r="D471" t="s">
        <v>22</v>
      </c>
      <c r="E471" t="s">
        <v>60</v>
      </c>
      <c r="F471" t="s">
        <v>100</v>
      </c>
      <c r="G471">
        <v>35000</v>
      </c>
      <c r="H471">
        <f t="shared" si="136"/>
        <v>32931.5</v>
      </c>
      <c r="I471">
        <f t="shared" si="137"/>
        <v>1004.5</v>
      </c>
      <c r="J471">
        <f t="shared" si="138"/>
        <v>2485</v>
      </c>
      <c r="K471">
        <f t="shared" si="139"/>
        <v>385.00000000000006</v>
      </c>
      <c r="L471">
        <f t="shared" si="142"/>
        <v>1064</v>
      </c>
      <c r="M471">
        <f t="shared" si="143"/>
        <v>2481.5</v>
      </c>
      <c r="O471">
        <f t="shared" si="140"/>
        <v>7420</v>
      </c>
      <c r="P471">
        <v>25</v>
      </c>
      <c r="Q471">
        <v>18073.28</v>
      </c>
      <c r="S471">
        <v>2056.92</v>
      </c>
      <c r="T471">
        <v>200</v>
      </c>
      <c r="U471">
        <f t="shared" si="144"/>
        <v>0</v>
      </c>
      <c r="W471">
        <f t="shared" si="141"/>
        <v>20355.199999999997</v>
      </c>
      <c r="X471">
        <f t="shared" si="134"/>
        <v>2068.5</v>
      </c>
      <c r="Y471">
        <f t="shared" si="133"/>
        <v>4966.5</v>
      </c>
      <c r="Z471">
        <f t="shared" si="135"/>
        <v>12576.300000000003</v>
      </c>
      <c r="AA471" t="s">
        <v>224</v>
      </c>
      <c r="AB471">
        <v>2025</v>
      </c>
    </row>
    <row r="472" spans="1:28" x14ac:dyDescent="0.25">
      <c r="A472">
        <v>80</v>
      </c>
      <c r="B472" t="s">
        <v>910</v>
      </c>
      <c r="C472" t="s">
        <v>103</v>
      </c>
      <c r="D472" t="s">
        <v>10</v>
      </c>
      <c r="E472" t="s">
        <v>54</v>
      </c>
      <c r="F472" t="s">
        <v>100</v>
      </c>
      <c r="G472">
        <v>30000</v>
      </c>
      <c r="H472">
        <f t="shared" si="136"/>
        <v>28227</v>
      </c>
      <c r="I472">
        <f t="shared" si="137"/>
        <v>861</v>
      </c>
      <c r="J472">
        <f t="shared" si="138"/>
        <v>2130</v>
      </c>
      <c r="K472">
        <f t="shared" si="139"/>
        <v>330.00000000000006</v>
      </c>
      <c r="L472">
        <f t="shared" si="142"/>
        <v>912</v>
      </c>
      <c r="M472">
        <f t="shared" si="143"/>
        <v>2127</v>
      </c>
      <c r="O472">
        <f t="shared" si="140"/>
        <v>6360</v>
      </c>
      <c r="P472">
        <v>25</v>
      </c>
      <c r="T472">
        <v>200</v>
      </c>
      <c r="U472">
        <f t="shared" si="144"/>
        <v>0</v>
      </c>
      <c r="W472">
        <f t="shared" si="141"/>
        <v>225</v>
      </c>
      <c r="X472">
        <f t="shared" si="134"/>
        <v>1773</v>
      </c>
      <c r="Y472">
        <f t="shared" ref="Y472:Y486" si="145">+J472+M472</f>
        <v>4257</v>
      </c>
      <c r="Z472">
        <f t="shared" si="135"/>
        <v>28002</v>
      </c>
      <c r="AA472" t="s">
        <v>224</v>
      </c>
      <c r="AB472">
        <v>2025</v>
      </c>
    </row>
    <row r="473" spans="1:28" x14ac:dyDescent="0.25">
      <c r="A473">
        <v>81</v>
      </c>
      <c r="B473" t="s">
        <v>949</v>
      </c>
      <c r="C473" t="s">
        <v>103</v>
      </c>
      <c r="D473" t="s">
        <v>22</v>
      </c>
      <c r="E473" t="s">
        <v>883</v>
      </c>
      <c r="F473" t="s">
        <v>84</v>
      </c>
      <c r="G473">
        <v>25000</v>
      </c>
      <c r="H473">
        <f t="shared" si="136"/>
        <v>23522.5</v>
      </c>
      <c r="I473">
        <f t="shared" si="137"/>
        <v>717.5</v>
      </c>
      <c r="J473">
        <f t="shared" si="138"/>
        <v>1774.9999999999998</v>
      </c>
      <c r="K473">
        <f t="shared" si="139"/>
        <v>275</v>
      </c>
      <c r="L473">
        <f t="shared" si="142"/>
        <v>760</v>
      </c>
      <c r="M473">
        <f t="shared" si="143"/>
        <v>1772.5000000000002</v>
      </c>
      <c r="O473">
        <f t="shared" si="140"/>
        <v>5300</v>
      </c>
      <c r="P473">
        <v>25</v>
      </c>
      <c r="T473">
        <v>200</v>
      </c>
      <c r="U473">
        <f t="shared" si="144"/>
        <v>0</v>
      </c>
      <c r="W473">
        <f t="shared" si="141"/>
        <v>225</v>
      </c>
      <c r="X473">
        <f t="shared" si="134"/>
        <v>1477.5</v>
      </c>
      <c r="Y473">
        <f t="shared" si="145"/>
        <v>3547.5</v>
      </c>
      <c r="Z473">
        <f t="shared" si="135"/>
        <v>23297.5</v>
      </c>
      <c r="AA473" t="s">
        <v>224</v>
      </c>
      <c r="AB473">
        <v>2025</v>
      </c>
    </row>
    <row r="474" spans="1:28" x14ac:dyDescent="0.25">
      <c r="A474">
        <v>82</v>
      </c>
      <c r="B474" t="s">
        <v>905</v>
      </c>
      <c r="C474" t="s">
        <v>102</v>
      </c>
      <c r="D474" t="s">
        <v>17</v>
      </c>
      <c r="E474" t="s">
        <v>32</v>
      </c>
      <c r="F474" t="s">
        <v>84</v>
      </c>
      <c r="G474">
        <v>36000</v>
      </c>
      <c r="H474">
        <f t="shared" si="136"/>
        <v>33872.400000000001</v>
      </c>
      <c r="I474">
        <f t="shared" si="137"/>
        <v>1033.2</v>
      </c>
      <c r="J474">
        <f t="shared" si="138"/>
        <v>2555.9999999999995</v>
      </c>
      <c r="K474">
        <f t="shared" si="139"/>
        <v>396.00000000000006</v>
      </c>
      <c r="L474">
        <f t="shared" si="142"/>
        <v>1094.4000000000001</v>
      </c>
      <c r="M474">
        <f t="shared" si="143"/>
        <v>2552.4</v>
      </c>
      <c r="O474">
        <f t="shared" si="140"/>
        <v>7632</v>
      </c>
      <c r="P474">
        <v>25</v>
      </c>
      <c r="S474">
        <v>797.28</v>
      </c>
      <c r="T474">
        <v>200</v>
      </c>
      <c r="U474">
        <f t="shared" si="144"/>
        <v>0</v>
      </c>
      <c r="W474">
        <f t="shared" si="141"/>
        <v>1022.28</v>
      </c>
      <c r="X474">
        <f t="shared" si="134"/>
        <v>2127.6000000000004</v>
      </c>
      <c r="Y474">
        <f t="shared" si="145"/>
        <v>5108.3999999999996</v>
      </c>
      <c r="Z474">
        <f t="shared" si="135"/>
        <v>32850.120000000003</v>
      </c>
      <c r="AA474" t="s">
        <v>224</v>
      </c>
      <c r="AB474">
        <v>2025</v>
      </c>
    </row>
    <row r="475" spans="1:28" x14ac:dyDescent="0.25">
      <c r="A475">
        <v>83</v>
      </c>
      <c r="B475" t="s">
        <v>885</v>
      </c>
      <c r="C475" t="s">
        <v>103</v>
      </c>
      <c r="D475" t="s">
        <v>22</v>
      </c>
      <c r="E475" t="s">
        <v>80</v>
      </c>
      <c r="F475" t="s">
        <v>84</v>
      </c>
      <c r="G475">
        <v>130000</v>
      </c>
      <c r="H475">
        <f t="shared" si="136"/>
        <v>122317</v>
      </c>
      <c r="I475">
        <f t="shared" si="137"/>
        <v>3731</v>
      </c>
      <c r="J475">
        <f t="shared" si="138"/>
        <v>9230</v>
      </c>
      <c r="K475">
        <f t="shared" si="139"/>
        <v>953.69</v>
      </c>
      <c r="L475">
        <f t="shared" si="142"/>
        <v>3952</v>
      </c>
      <c r="M475">
        <f t="shared" si="143"/>
        <v>9217</v>
      </c>
      <c r="O475">
        <f t="shared" si="140"/>
        <v>27083.690000000002</v>
      </c>
      <c r="P475">
        <v>25</v>
      </c>
      <c r="S475">
        <v>6216.6</v>
      </c>
      <c r="T475">
        <v>200</v>
      </c>
      <c r="U475">
        <f t="shared" si="144"/>
        <v>19162.187291666665</v>
      </c>
      <c r="W475">
        <f t="shared" si="141"/>
        <v>25603.787291666667</v>
      </c>
      <c r="X475">
        <f t="shared" si="134"/>
        <v>7683</v>
      </c>
      <c r="Y475">
        <f t="shared" si="145"/>
        <v>18447</v>
      </c>
      <c r="Z475">
        <f t="shared" si="135"/>
        <v>96713.212708333333</v>
      </c>
      <c r="AA475" t="s">
        <v>224</v>
      </c>
      <c r="AB475">
        <v>2025</v>
      </c>
    </row>
    <row r="476" spans="1:28" x14ac:dyDescent="0.25">
      <c r="A476">
        <v>84</v>
      </c>
      <c r="B476" t="s">
        <v>898</v>
      </c>
      <c r="C476" t="s">
        <v>103</v>
      </c>
      <c r="D476" t="s">
        <v>22</v>
      </c>
      <c r="E476" t="s">
        <v>54</v>
      </c>
      <c r="F476" t="s">
        <v>84</v>
      </c>
      <c r="G476">
        <v>36000</v>
      </c>
      <c r="H476">
        <f t="shared" si="136"/>
        <v>33872.400000000001</v>
      </c>
      <c r="I476">
        <f t="shared" si="137"/>
        <v>1033.2</v>
      </c>
      <c r="J476">
        <f t="shared" si="138"/>
        <v>2555.9999999999995</v>
      </c>
      <c r="K476">
        <f t="shared" si="139"/>
        <v>396.00000000000006</v>
      </c>
      <c r="L476">
        <f t="shared" si="142"/>
        <v>1094.4000000000001</v>
      </c>
      <c r="M476">
        <f t="shared" si="143"/>
        <v>2552.4</v>
      </c>
      <c r="O476">
        <f t="shared" si="140"/>
        <v>7632</v>
      </c>
      <c r="P476">
        <v>25</v>
      </c>
      <c r="S476">
        <v>1594.56</v>
      </c>
      <c r="T476">
        <v>200</v>
      </c>
      <c r="U476">
        <f t="shared" si="144"/>
        <v>0</v>
      </c>
      <c r="W476">
        <f t="shared" si="141"/>
        <v>1819.56</v>
      </c>
      <c r="X476">
        <f t="shared" si="134"/>
        <v>2127.6000000000004</v>
      </c>
      <c r="Y476">
        <f t="shared" si="145"/>
        <v>5108.3999999999996</v>
      </c>
      <c r="Z476">
        <f t="shared" si="135"/>
        <v>32052.84</v>
      </c>
      <c r="AA476" t="s">
        <v>224</v>
      </c>
      <c r="AB476">
        <v>2025</v>
      </c>
    </row>
    <row r="477" spans="1:28" x14ac:dyDescent="0.25">
      <c r="A477">
        <v>85</v>
      </c>
      <c r="B477" t="s">
        <v>899</v>
      </c>
      <c r="C477" t="s">
        <v>102</v>
      </c>
      <c r="D477" t="s">
        <v>22</v>
      </c>
      <c r="E477" t="s">
        <v>37</v>
      </c>
      <c r="F477" t="s">
        <v>84</v>
      </c>
      <c r="G477">
        <v>25000</v>
      </c>
      <c r="H477">
        <f t="shared" si="136"/>
        <v>23522.5</v>
      </c>
      <c r="I477">
        <f t="shared" si="137"/>
        <v>717.5</v>
      </c>
      <c r="J477">
        <f t="shared" si="138"/>
        <v>1774.9999999999998</v>
      </c>
      <c r="K477">
        <f t="shared" si="139"/>
        <v>275</v>
      </c>
      <c r="L477">
        <f t="shared" si="142"/>
        <v>760</v>
      </c>
      <c r="M477">
        <f t="shared" si="143"/>
        <v>1772.5000000000002</v>
      </c>
      <c r="O477">
        <f t="shared" si="140"/>
        <v>5300</v>
      </c>
      <c r="P477">
        <v>25</v>
      </c>
      <c r="Q477">
        <v>5000</v>
      </c>
      <c r="S477">
        <v>25</v>
      </c>
      <c r="T477">
        <v>200</v>
      </c>
      <c r="U477">
        <f t="shared" si="144"/>
        <v>0</v>
      </c>
      <c r="W477">
        <f t="shared" si="141"/>
        <v>5250</v>
      </c>
      <c r="X477">
        <f t="shared" si="134"/>
        <v>1477.5</v>
      </c>
      <c r="Y477">
        <f t="shared" si="145"/>
        <v>3547.5</v>
      </c>
      <c r="Z477">
        <f t="shared" si="135"/>
        <v>18272.5</v>
      </c>
      <c r="AA477" t="s">
        <v>224</v>
      </c>
      <c r="AB477">
        <v>2025</v>
      </c>
    </row>
    <row r="478" spans="1:28" x14ac:dyDescent="0.25">
      <c r="A478">
        <v>86</v>
      </c>
      <c r="B478" t="s">
        <v>900</v>
      </c>
      <c r="C478" t="s">
        <v>102</v>
      </c>
      <c r="D478" t="s">
        <v>22</v>
      </c>
      <c r="E478" t="s">
        <v>37</v>
      </c>
      <c r="F478" t="s">
        <v>84</v>
      </c>
      <c r="G478">
        <v>25000</v>
      </c>
      <c r="H478">
        <f t="shared" si="136"/>
        <v>23522.5</v>
      </c>
      <c r="I478">
        <f t="shared" si="137"/>
        <v>717.5</v>
      </c>
      <c r="J478">
        <f t="shared" si="138"/>
        <v>1774.9999999999998</v>
      </c>
      <c r="K478">
        <f t="shared" si="139"/>
        <v>275</v>
      </c>
      <c r="L478">
        <f t="shared" si="142"/>
        <v>760</v>
      </c>
      <c r="M478">
        <f t="shared" si="143"/>
        <v>1772.5000000000002</v>
      </c>
      <c r="O478">
        <f t="shared" si="140"/>
        <v>5300</v>
      </c>
      <c r="P478">
        <v>25</v>
      </c>
      <c r="Q478">
        <v>8510.5</v>
      </c>
      <c r="T478">
        <v>200</v>
      </c>
      <c r="U478">
        <f t="shared" si="144"/>
        <v>0</v>
      </c>
      <c r="W478">
        <f t="shared" si="141"/>
        <v>8735.5</v>
      </c>
      <c r="X478">
        <f t="shared" si="134"/>
        <v>1477.5</v>
      </c>
      <c r="Y478">
        <f t="shared" si="145"/>
        <v>3547.5</v>
      </c>
      <c r="Z478">
        <f t="shared" si="135"/>
        <v>14787</v>
      </c>
      <c r="AA478" t="s">
        <v>224</v>
      </c>
      <c r="AB478">
        <v>2025</v>
      </c>
    </row>
    <row r="479" spans="1:28" x14ac:dyDescent="0.25">
      <c r="A479">
        <v>87</v>
      </c>
      <c r="B479" t="s">
        <v>901</v>
      </c>
      <c r="C479" t="s">
        <v>102</v>
      </c>
      <c r="D479" t="s">
        <v>801</v>
      </c>
      <c r="E479" t="s">
        <v>33</v>
      </c>
      <c r="F479" t="s">
        <v>84</v>
      </c>
      <c r="G479">
        <v>30000</v>
      </c>
      <c r="H479">
        <f t="shared" si="136"/>
        <v>28227</v>
      </c>
      <c r="I479">
        <f t="shared" si="137"/>
        <v>861</v>
      </c>
      <c r="J479">
        <f t="shared" si="138"/>
        <v>2130</v>
      </c>
      <c r="K479">
        <f t="shared" si="139"/>
        <v>330.00000000000006</v>
      </c>
      <c r="L479">
        <f t="shared" si="142"/>
        <v>912</v>
      </c>
      <c r="M479">
        <f t="shared" si="143"/>
        <v>2127</v>
      </c>
      <c r="O479">
        <f t="shared" si="140"/>
        <v>6360</v>
      </c>
      <c r="P479">
        <v>25</v>
      </c>
      <c r="Q479">
        <v>1000</v>
      </c>
      <c r="T479">
        <v>200</v>
      </c>
      <c r="U479">
        <f t="shared" si="144"/>
        <v>0</v>
      </c>
      <c r="W479">
        <f t="shared" si="141"/>
        <v>1225</v>
      </c>
      <c r="X479">
        <f t="shared" si="134"/>
        <v>1773</v>
      </c>
      <c r="Y479">
        <f t="shared" si="145"/>
        <v>4257</v>
      </c>
      <c r="Z479">
        <f t="shared" si="135"/>
        <v>27002</v>
      </c>
      <c r="AA479" t="s">
        <v>224</v>
      </c>
      <c r="AB479">
        <v>2025</v>
      </c>
    </row>
    <row r="480" spans="1:28" x14ac:dyDescent="0.25">
      <c r="A480">
        <v>88</v>
      </c>
      <c r="B480" t="s">
        <v>902</v>
      </c>
      <c r="C480" t="s">
        <v>102</v>
      </c>
      <c r="D480" t="s">
        <v>22</v>
      </c>
      <c r="E480" t="s">
        <v>37</v>
      </c>
      <c r="F480" t="s">
        <v>84</v>
      </c>
      <c r="G480">
        <v>25000</v>
      </c>
      <c r="H480">
        <f t="shared" si="136"/>
        <v>23522.5</v>
      </c>
      <c r="I480">
        <f t="shared" si="137"/>
        <v>717.5</v>
      </c>
      <c r="J480">
        <f t="shared" si="138"/>
        <v>1774.9999999999998</v>
      </c>
      <c r="K480">
        <f t="shared" si="139"/>
        <v>275</v>
      </c>
      <c r="L480">
        <f t="shared" si="142"/>
        <v>760</v>
      </c>
      <c r="M480">
        <f t="shared" si="143"/>
        <v>1772.5000000000002</v>
      </c>
      <c r="O480">
        <f t="shared" si="140"/>
        <v>5300</v>
      </c>
      <c r="P480">
        <v>25</v>
      </c>
      <c r="T480">
        <v>200</v>
      </c>
      <c r="U480">
        <f t="shared" si="144"/>
        <v>0</v>
      </c>
      <c r="W480">
        <f t="shared" si="141"/>
        <v>225</v>
      </c>
      <c r="X480">
        <f t="shared" si="134"/>
        <v>1477.5</v>
      </c>
      <c r="Y480">
        <f t="shared" si="145"/>
        <v>3547.5</v>
      </c>
      <c r="Z480">
        <f t="shared" si="135"/>
        <v>23297.5</v>
      </c>
      <c r="AA480" t="s">
        <v>224</v>
      </c>
      <c r="AB480">
        <v>2025</v>
      </c>
    </row>
    <row r="481" spans="1:28" x14ac:dyDescent="0.25">
      <c r="A481">
        <v>89</v>
      </c>
      <c r="B481" t="s">
        <v>903</v>
      </c>
      <c r="C481" t="s">
        <v>102</v>
      </c>
      <c r="D481" t="s">
        <v>22</v>
      </c>
      <c r="E481" t="s">
        <v>37</v>
      </c>
      <c r="F481" t="s">
        <v>84</v>
      </c>
      <c r="G481">
        <v>25000</v>
      </c>
      <c r="H481">
        <f t="shared" si="136"/>
        <v>23522.5</v>
      </c>
      <c r="I481">
        <f t="shared" si="137"/>
        <v>717.5</v>
      </c>
      <c r="J481">
        <f t="shared" si="138"/>
        <v>1774.9999999999998</v>
      </c>
      <c r="K481">
        <f t="shared" si="139"/>
        <v>275</v>
      </c>
      <c r="L481">
        <f t="shared" si="142"/>
        <v>760</v>
      </c>
      <c r="M481">
        <f t="shared" si="143"/>
        <v>1772.5000000000002</v>
      </c>
      <c r="O481">
        <f t="shared" si="140"/>
        <v>5300</v>
      </c>
      <c r="P481">
        <v>25</v>
      </c>
      <c r="T481">
        <v>200</v>
      </c>
      <c r="U481">
        <f t="shared" si="144"/>
        <v>0</v>
      </c>
      <c r="W481">
        <f t="shared" si="141"/>
        <v>225</v>
      </c>
      <c r="X481">
        <f t="shared" si="134"/>
        <v>1477.5</v>
      </c>
      <c r="Y481">
        <f t="shared" si="145"/>
        <v>3547.5</v>
      </c>
      <c r="Z481">
        <f t="shared" si="135"/>
        <v>23297.5</v>
      </c>
      <c r="AA481" t="s">
        <v>224</v>
      </c>
      <c r="AB481">
        <v>2025</v>
      </c>
    </row>
    <row r="482" spans="1:28" x14ac:dyDescent="0.25">
      <c r="A482">
        <v>90</v>
      </c>
      <c r="B482" t="s">
        <v>935</v>
      </c>
      <c r="C482" t="s">
        <v>102</v>
      </c>
      <c r="D482" t="s">
        <v>936</v>
      </c>
      <c r="E482" t="s">
        <v>33</v>
      </c>
      <c r="F482" t="s">
        <v>937</v>
      </c>
      <c r="G482">
        <v>26000</v>
      </c>
      <c r="H482">
        <f t="shared" si="136"/>
        <v>24463.4</v>
      </c>
      <c r="I482">
        <f t="shared" si="137"/>
        <v>746.2</v>
      </c>
      <c r="J482">
        <f t="shared" si="138"/>
        <v>1845.9999999999998</v>
      </c>
      <c r="K482">
        <f t="shared" si="139"/>
        <v>286.00000000000006</v>
      </c>
      <c r="L482">
        <f t="shared" si="142"/>
        <v>790.4</v>
      </c>
      <c r="M482">
        <f t="shared" si="143"/>
        <v>1843.4</v>
      </c>
      <c r="O482">
        <f t="shared" si="140"/>
        <v>5512</v>
      </c>
      <c r="P482">
        <v>25</v>
      </c>
      <c r="T482">
        <v>200</v>
      </c>
      <c r="U482">
        <f t="shared" si="144"/>
        <v>0</v>
      </c>
      <c r="W482">
        <f t="shared" si="141"/>
        <v>225</v>
      </c>
      <c r="X482">
        <f t="shared" si="134"/>
        <v>1536.6</v>
      </c>
      <c r="Y482">
        <f t="shared" si="145"/>
        <v>3689.3999999999996</v>
      </c>
      <c r="Z482">
        <f t="shared" si="135"/>
        <v>24238.400000000001</v>
      </c>
      <c r="AA482" t="s">
        <v>224</v>
      </c>
      <c r="AB482">
        <v>2025</v>
      </c>
    </row>
    <row r="483" spans="1:28" x14ac:dyDescent="0.25">
      <c r="A483">
        <v>91</v>
      </c>
      <c r="B483" t="s">
        <v>884</v>
      </c>
      <c r="C483" t="s">
        <v>102</v>
      </c>
      <c r="D483" t="s">
        <v>801</v>
      </c>
      <c r="E483" t="s">
        <v>32</v>
      </c>
      <c r="F483" t="s">
        <v>84</v>
      </c>
      <c r="G483">
        <v>9200</v>
      </c>
      <c r="H483">
        <f>+G483-(I483+L483+N483)</f>
        <v>8656.2800000000007</v>
      </c>
      <c r="I483">
        <f t="shared" si="137"/>
        <v>264.04000000000002</v>
      </c>
      <c r="J483">
        <f t="shared" si="138"/>
        <v>653.19999999999993</v>
      </c>
      <c r="K483">
        <f>IF(G483&lt;=74808,G483*1.1%,953.69)</f>
        <v>101.20000000000002</v>
      </c>
      <c r="L483">
        <f t="shared" si="142"/>
        <v>279.68</v>
      </c>
      <c r="M483">
        <f t="shared" si="143"/>
        <v>652.28000000000009</v>
      </c>
      <c r="O483">
        <f t="shared" si="140"/>
        <v>1950.4</v>
      </c>
      <c r="P483">
        <v>25</v>
      </c>
      <c r="T483">
        <v>200</v>
      </c>
      <c r="U483">
        <f t="shared" si="144"/>
        <v>0</v>
      </c>
      <c r="W483">
        <f t="shared" si="141"/>
        <v>225</v>
      </c>
      <c r="X483">
        <f t="shared" si="134"/>
        <v>543.72</v>
      </c>
      <c r="Y483">
        <f t="shared" si="145"/>
        <v>1305.48</v>
      </c>
      <c r="Z483">
        <f t="shared" si="135"/>
        <v>8431.2800000000007</v>
      </c>
      <c r="AA483" t="s">
        <v>224</v>
      </c>
      <c r="AB483">
        <v>2025</v>
      </c>
    </row>
    <row r="484" spans="1:28" x14ac:dyDescent="0.25">
      <c r="A484">
        <v>92</v>
      </c>
      <c r="B484" t="s">
        <v>950</v>
      </c>
      <c r="C484" t="s">
        <v>102</v>
      </c>
      <c r="D484" t="s">
        <v>22</v>
      </c>
      <c r="E484" t="s">
        <v>32</v>
      </c>
      <c r="F484" t="s">
        <v>84</v>
      </c>
      <c r="G484">
        <v>30000</v>
      </c>
      <c r="H484">
        <f>+G484-(I484+L484+N484)</f>
        <v>28227</v>
      </c>
      <c r="I484">
        <f t="shared" si="137"/>
        <v>861</v>
      </c>
      <c r="J484">
        <f t="shared" si="138"/>
        <v>2130</v>
      </c>
      <c r="K484">
        <f>IF(G484&lt;=74808,G484*1.1%,953.69)</f>
        <v>330.00000000000006</v>
      </c>
      <c r="L484">
        <f t="shared" si="142"/>
        <v>912</v>
      </c>
      <c r="M484">
        <f t="shared" si="143"/>
        <v>2127</v>
      </c>
      <c r="O484">
        <f t="shared" si="140"/>
        <v>6360</v>
      </c>
      <c r="P484">
        <v>25</v>
      </c>
      <c r="T484">
        <v>200</v>
      </c>
      <c r="U484">
        <f t="shared" si="144"/>
        <v>0</v>
      </c>
      <c r="W484">
        <f>P484+Q484+R484+S484+T484+U484</f>
        <v>225</v>
      </c>
      <c r="X484">
        <f t="shared" si="134"/>
        <v>1773</v>
      </c>
      <c r="Y484">
        <f t="shared" si="145"/>
        <v>4257</v>
      </c>
      <c r="Z484">
        <f t="shared" si="135"/>
        <v>28002</v>
      </c>
      <c r="AA484" t="s">
        <v>224</v>
      </c>
      <c r="AB484">
        <v>2025</v>
      </c>
    </row>
    <row r="485" spans="1:28" x14ac:dyDescent="0.25">
      <c r="A485">
        <v>93</v>
      </c>
      <c r="B485" t="s">
        <v>951</v>
      </c>
      <c r="C485" t="s">
        <v>102</v>
      </c>
      <c r="D485" t="s">
        <v>801</v>
      </c>
      <c r="E485" t="s">
        <v>32</v>
      </c>
      <c r="F485" t="s">
        <v>84</v>
      </c>
      <c r="G485">
        <v>46000</v>
      </c>
      <c r="H485">
        <f>+G485-(I485+L485+N485)</f>
        <v>43281.4</v>
      </c>
      <c r="I485">
        <f t="shared" si="137"/>
        <v>1320.2</v>
      </c>
      <c r="J485">
        <f t="shared" si="138"/>
        <v>3265.9999999999995</v>
      </c>
      <c r="K485">
        <f>IF(G485&lt;=74808,G485*1.1%,953.69)</f>
        <v>506.00000000000006</v>
      </c>
      <c r="L485">
        <f t="shared" si="142"/>
        <v>1398.4</v>
      </c>
      <c r="M485">
        <f t="shared" si="143"/>
        <v>3261.4</v>
      </c>
      <c r="O485">
        <f t="shared" si="140"/>
        <v>9752</v>
      </c>
      <c r="P485">
        <v>25</v>
      </c>
      <c r="T485">
        <v>200</v>
      </c>
      <c r="U485">
        <f t="shared" si="144"/>
        <v>1289.4598750000005</v>
      </c>
      <c r="W485">
        <f t="shared" si="141"/>
        <v>1514.4598750000005</v>
      </c>
      <c r="X485">
        <f t="shared" si="134"/>
        <v>2718.6000000000004</v>
      </c>
      <c r="Y485">
        <f t="shared" si="145"/>
        <v>6527.4</v>
      </c>
      <c r="Z485">
        <f t="shared" si="135"/>
        <v>41766.940125000001</v>
      </c>
      <c r="AA485" t="s">
        <v>224</v>
      </c>
      <c r="AB485">
        <v>2025</v>
      </c>
    </row>
    <row r="486" spans="1:28" x14ac:dyDescent="0.25">
      <c r="A486">
        <v>94</v>
      </c>
      <c r="B486" t="s">
        <v>945</v>
      </c>
      <c r="C486" t="s">
        <v>102</v>
      </c>
      <c r="D486" t="s">
        <v>22</v>
      </c>
      <c r="E486" t="s">
        <v>37</v>
      </c>
      <c r="F486" t="s">
        <v>84</v>
      </c>
      <c r="G486">
        <v>25000</v>
      </c>
      <c r="H486">
        <f>+G486-(I486+L486+N486)</f>
        <v>23522.5</v>
      </c>
      <c r="I486">
        <f t="shared" si="137"/>
        <v>717.5</v>
      </c>
      <c r="J486">
        <f t="shared" si="138"/>
        <v>1774.9999999999998</v>
      </c>
      <c r="K486">
        <f>IF(G486&lt;=74808,G486*1.1%,953.69)</f>
        <v>275</v>
      </c>
      <c r="L486">
        <f t="shared" si="142"/>
        <v>760</v>
      </c>
      <c r="M486">
        <f t="shared" si="143"/>
        <v>1772.5000000000002</v>
      </c>
      <c r="O486">
        <f t="shared" si="140"/>
        <v>5300</v>
      </c>
      <c r="P486">
        <v>25</v>
      </c>
      <c r="T486">
        <v>200</v>
      </c>
      <c r="U486">
        <f t="shared" si="144"/>
        <v>0</v>
      </c>
      <c r="W486">
        <f>P486+Q486+R486+S486+T486+U486</f>
        <v>225</v>
      </c>
      <c r="X486">
        <f>+I486+L486+N486</f>
        <v>1477.5</v>
      </c>
      <c r="Y486">
        <f t="shared" si="145"/>
        <v>3547.5</v>
      </c>
      <c r="Z486">
        <f t="shared" si="135"/>
        <v>23297.5</v>
      </c>
      <c r="AA486" t="s">
        <v>224</v>
      </c>
      <c r="AB486">
        <v>2025</v>
      </c>
    </row>
    <row r="487" spans="1:28" x14ac:dyDescent="0.25">
      <c r="A487">
        <v>1</v>
      </c>
      <c r="B487" t="s">
        <v>784</v>
      </c>
      <c r="C487" t="s">
        <v>102</v>
      </c>
      <c r="D487" t="s">
        <v>71</v>
      </c>
      <c r="E487" t="s">
        <v>71</v>
      </c>
      <c r="F487" t="s">
        <v>98</v>
      </c>
      <c r="G487">
        <v>300000</v>
      </c>
      <c r="H487">
        <f t="shared" ref="H487:H550" si="146">+G487-(I487+L487+N487)</f>
        <v>284800.86</v>
      </c>
      <c r="I487">
        <f t="shared" ref="I487:I550" si="147">IF(G487&lt;=374040,G487*2.87%,9334.68)</f>
        <v>8610</v>
      </c>
      <c r="J487">
        <f t="shared" ref="J487:J550" si="148">IF(G487&lt;=374040,G487*7.1%,23092.75)</f>
        <v>21299.999999999996</v>
      </c>
      <c r="K487">
        <f t="shared" ref="K487:K550" si="149">IF(G487&lt;=74808,G487*1.1%,953.69)</f>
        <v>953.69</v>
      </c>
      <c r="L487">
        <v>6589.14</v>
      </c>
      <c r="M487">
        <v>15367.43</v>
      </c>
      <c r="O487">
        <f t="shared" ref="O487:O550" si="150">+I487+J487+K487+L487+M487+N487</f>
        <v>52820.259999999995</v>
      </c>
      <c r="P487">
        <v>25</v>
      </c>
      <c r="U487">
        <v>59783.08</v>
      </c>
      <c r="W487">
        <f t="shared" ref="W487:W550" si="151">P487+Q487+R487+S487+T487+U487</f>
        <v>59808.08</v>
      </c>
      <c r="X487">
        <f t="shared" ref="X487:X550" si="152">+I487+L487+N487</f>
        <v>15199.14</v>
      </c>
      <c r="Y487">
        <f t="shared" ref="Y487:Y500" si="153">+J487+M487</f>
        <v>36667.429999999993</v>
      </c>
      <c r="Z487">
        <f t="shared" ref="Z487:Z550" si="154">+G487-(W487+X487)</f>
        <v>224992.78</v>
      </c>
      <c r="AA487" t="s">
        <v>225</v>
      </c>
      <c r="AB487">
        <v>2025</v>
      </c>
    </row>
    <row r="488" spans="1:28" x14ac:dyDescent="0.25">
      <c r="A488">
        <v>2</v>
      </c>
      <c r="B488" t="s">
        <v>110</v>
      </c>
      <c r="C488" t="s">
        <v>103</v>
      </c>
      <c r="D488" t="s">
        <v>10</v>
      </c>
      <c r="E488" t="s">
        <v>53</v>
      </c>
      <c r="F488" t="s">
        <v>98</v>
      </c>
      <c r="G488">
        <v>300000</v>
      </c>
      <c r="H488">
        <f t="shared" si="146"/>
        <v>284800.86</v>
      </c>
      <c r="I488">
        <f t="shared" si="147"/>
        <v>8610</v>
      </c>
      <c r="J488">
        <f t="shared" si="148"/>
        <v>21299.999999999996</v>
      </c>
      <c r="K488">
        <f t="shared" si="149"/>
        <v>953.69</v>
      </c>
      <c r="L488">
        <v>6589.14</v>
      </c>
      <c r="M488">
        <v>15367.43</v>
      </c>
      <c r="O488">
        <f t="shared" si="150"/>
        <v>52820.259999999995</v>
      </c>
      <c r="P488">
        <v>25</v>
      </c>
      <c r="S488">
        <v>1328.8</v>
      </c>
      <c r="U488">
        <v>59783.08</v>
      </c>
      <c r="W488">
        <f t="shared" si="151"/>
        <v>61136.880000000005</v>
      </c>
      <c r="X488">
        <f t="shared" si="152"/>
        <v>15199.14</v>
      </c>
      <c r="Y488">
        <f t="shared" si="153"/>
        <v>36667.429999999993</v>
      </c>
      <c r="Z488">
        <f t="shared" si="154"/>
        <v>223663.97999999998</v>
      </c>
      <c r="AA488" t="s">
        <v>225</v>
      </c>
      <c r="AB488">
        <v>2025</v>
      </c>
    </row>
    <row r="489" spans="1:28" x14ac:dyDescent="0.25">
      <c r="A489">
        <v>3</v>
      </c>
      <c r="B489" t="s">
        <v>115</v>
      </c>
      <c r="C489" t="s">
        <v>103</v>
      </c>
      <c r="D489" t="s">
        <v>886</v>
      </c>
      <c r="E489" t="s">
        <v>916</v>
      </c>
      <c r="F489" t="s">
        <v>84</v>
      </c>
      <c r="G489">
        <v>185000</v>
      </c>
      <c r="H489">
        <f t="shared" si="146"/>
        <v>170635.58</v>
      </c>
      <c r="I489">
        <f t="shared" si="147"/>
        <v>5309.5</v>
      </c>
      <c r="J489">
        <f t="shared" si="148"/>
        <v>13134.999999999998</v>
      </c>
      <c r="K489">
        <f t="shared" si="149"/>
        <v>953.69</v>
      </c>
      <c r="L489">
        <f t="shared" ref="L489:L552" si="155">IF(G489&lt;=187020,G489*3.04%,4943.8)</f>
        <v>5624</v>
      </c>
      <c r="M489">
        <f t="shared" ref="M489:M552" si="156">IF(G489&lt;=187020,G489*7.09%,11530.11)</f>
        <v>13116.5</v>
      </c>
      <c r="N489">
        <f>1715.46*2</f>
        <v>3430.92</v>
      </c>
      <c r="O489">
        <f>+I489+J489+K489+L489+M489+N489</f>
        <v>41569.61</v>
      </c>
      <c r="P489">
        <v>25</v>
      </c>
      <c r="Q489">
        <v>54422.400000000001</v>
      </c>
      <c r="S489">
        <v>1328.8</v>
      </c>
      <c r="T489">
        <v>200</v>
      </c>
      <c r="U489">
        <v>30812.9</v>
      </c>
      <c r="W489">
        <f t="shared" si="151"/>
        <v>86789.1</v>
      </c>
      <c r="X489">
        <f t="shared" si="152"/>
        <v>14364.42</v>
      </c>
      <c r="Y489">
        <f t="shared" si="153"/>
        <v>26251.5</v>
      </c>
      <c r="Z489">
        <f t="shared" si="154"/>
        <v>83846.48</v>
      </c>
      <c r="AA489" t="s">
        <v>225</v>
      </c>
      <c r="AB489">
        <v>2025</v>
      </c>
    </row>
    <row r="490" spans="1:28" x14ac:dyDescent="0.25">
      <c r="A490">
        <v>4</v>
      </c>
      <c r="B490" t="s">
        <v>116</v>
      </c>
      <c r="C490" t="s">
        <v>102</v>
      </c>
      <c r="D490" t="s">
        <v>4</v>
      </c>
      <c r="E490" t="s">
        <v>917</v>
      </c>
      <c r="F490" t="s">
        <v>84</v>
      </c>
      <c r="G490">
        <v>185000</v>
      </c>
      <c r="H490">
        <f t="shared" si="146"/>
        <v>174066.5</v>
      </c>
      <c r="I490">
        <f t="shared" si="147"/>
        <v>5309.5</v>
      </c>
      <c r="J490">
        <f t="shared" si="148"/>
        <v>13134.999999999998</v>
      </c>
      <c r="K490">
        <f t="shared" si="149"/>
        <v>953.69</v>
      </c>
      <c r="L490">
        <f t="shared" si="155"/>
        <v>5624</v>
      </c>
      <c r="M490">
        <f t="shared" si="156"/>
        <v>13116.5</v>
      </c>
      <c r="O490">
        <f t="shared" si="150"/>
        <v>38138.69</v>
      </c>
      <c r="P490">
        <v>25</v>
      </c>
      <c r="Q490">
        <v>3000</v>
      </c>
      <c r="S490">
        <v>1328.8</v>
      </c>
      <c r="T490">
        <v>200</v>
      </c>
      <c r="U490">
        <v>32099.49</v>
      </c>
      <c r="W490">
        <f t="shared" si="151"/>
        <v>36653.29</v>
      </c>
      <c r="X490">
        <f t="shared" si="152"/>
        <v>10933.5</v>
      </c>
      <c r="Y490">
        <f t="shared" si="153"/>
        <v>26251.5</v>
      </c>
      <c r="Z490">
        <f t="shared" si="154"/>
        <v>137413.21</v>
      </c>
      <c r="AA490" t="s">
        <v>225</v>
      </c>
      <c r="AB490">
        <v>2025</v>
      </c>
    </row>
    <row r="491" spans="1:28" x14ac:dyDescent="0.25">
      <c r="A491">
        <v>5</v>
      </c>
      <c r="B491" t="s">
        <v>117</v>
      </c>
      <c r="C491" t="s">
        <v>102</v>
      </c>
      <c r="D491" t="s">
        <v>4</v>
      </c>
      <c r="E491" t="s">
        <v>918</v>
      </c>
      <c r="F491" t="s">
        <v>84</v>
      </c>
      <c r="G491">
        <v>185000</v>
      </c>
      <c r="H491">
        <f t="shared" si="146"/>
        <v>172351.04</v>
      </c>
      <c r="I491">
        <f t="shared" si="147"/>
        <v>5309.5</v>
      </c>
      <c r="J491">
        <f t="shared" si="148"/>
        <v>13134.999999999998</v>
      </c>
      <c r="K491">
        <f t="shared" si="149"/>
        <v>953.69</v>
      </c>
      <c r="L491">
        <f t="shared" si="155"/>
        <v>5624</v>
      </c>
      <c r="M491">
        <f t="shared" si="156"/>
        <v>13116.5</v>
      </c>
      <c r="N491">
        <v>1715.46</v>
      </c>
      <c r="O491">
        <f t="shared" si="150"/>
        <v>39854.15</v>
      </c>
      <c r="P491">
        <v>25</v>
      </c>
      <c r="S491">
        <v>1993.2</v>
      </c>
      <c r="T491">
        <v>200</v>
      </c>
      <c r="U491">
        <v>32099.49</v>
      </c>
      <c r="W491">
        <f t="shared" si="151"/>
        <v>34317.69</v>
      </c>
      <c r="X491">
        <f t="shared" si="152"/>
        <v>12648.96</v>
      </c>
      <c r="Y491">
        <f t="shared" si="153"/>
        <v>26251.5</v>
      </c>
      <c r="Z491">
        <f t="shared" si="154"/>
        <v>138033.35</v>
      </c>
      <c r="AA491" t="s">
        <v>225</v>
      </c>
      <c r="AB491">
        <v>2025</v>
      </c>
    </row>
    <row r="492" spans="1:28" x14ac:dyDescent="0.25">
      <c r="A492">
        <v>6</v>
      </c>
      <c r="B492" t="s">
        <v>119</v>
      </c>
      <c r="C492" t="s">
        <v>103</v>
      </c>
      <c r="D492" t="s">
        <v>10</v>
      </c>
      <c r="E492" t="s">
        <v>919</v>
      </c>
      <c r="F492" t="s">
        <v>84</v>
      </c>
      <c r="G492">
        <v>185000</v>
      </c>
      <c r="H492">
        <f t="shared" si="146"/>
        <v>174066.5</v>
      </c>
      <c r="I492">
        <f t="shared" si="147"/>
        <v>5309.5</v>
      </c>
      <c r="J492">
        <f t="shared" si="148"/>
        <v>13134.999999999998</v>
      </c>
      <c r="K492">
        <f t="shared" si="149"/>
        <v>953.69</v>
      </c>
      <c r="L492">
        <f t="shared" si="155"/>
        <v>5624</v>
      </c>
      <c r="M492">
        <f t="shared" si="156"/>
        <v>13116.5</v>
      </c>
      <c r="O492">
        <f t="shared" si="150"/>
        <v>38138.69</v>
      </c>
      <c r="P492">
        <v>25</v>
      </c>
      <c r="Q492">
        <v>21364.49</v>
      </c>
      <c r="S492">
        <v>1328.8</v>
      </c>
      <c r="T492">
        <v>200</v>
      </c>
      <c r="U492">
        <v>32099.49</v>
      </c>
      <c r="W492">
        <f>P492+Q492+R492+S492+T492+U492</f>
        <v>55017.78</v>
      </c>
      <c r="X492">
        <f t="shared" si="152"/>
        <v>10933.5</v>
      </c>
      <c r="Y492">
        <f t="shared" si="153"/>
        <v>26251.5</v>
      </c>
      <c r="Z492">
        <f t="shared" si="154"/>
        <v>119048.72</v>
      </c>
      <c r="AA492" t="s">
        <v>225</v>
      </c>
      <c r="AB492">
        <v>2025</v>
      </c>
    </row>
    <row r="493" spans="1:28" x14ac:dyDescent="0.25">
      <c r="A493">
        <v>7</v>
      </c>
      <c r="B493" t="s">
        <v>941</v>
      </c>
      <c r="C493" t="s">
        <v>102</v>
      </c>
      <c r="D493" t="s">
        <v>27</v>
      </c>
      <c r="E493" t="s">
        <v>62</v>
      </c>
      <c r="F493" t="s">
        <v>99</v>
      </c>
      <c r="G493">
        <v>110000</v>
      </c>
      <c r="H493">
        <f t="shared" si="146"/>
        <v>103499</v>
      </c>
      <c r="I493">
        <f t="shared" si="147"/>
        <v>3157</v>
      </c>
      <c r="J493">
        <f t="shared" si="148"/>
        <v>7809.9999999999991</v>
      </c>
      <c r="K493">
        <f t="shared" si="149"/>
        <v>953.69</v>
      </c>
      <c r="L493">
        <f t="shared" si="155"/>
        <v>3344</v>
      </c>
      <c r="M493">
        <f t="shared" si="156"/>
        <v>7799.0000000000009</v>
      </c>
      <c r="O493">
        <f t="shared" si="150"/>
        <v>23063.690000000002</v>
      </c>
      <c r="P493">
        <v>25</v>
      </c>
      <c r="T493">
        <v>200</v>
      </c>
      <c r="U493">
        <v>14457.62</v>
      </c>
      <c r="W493">
        <v>14457.62</v>
      </c>
      <c r="X493">
        <f t="shared" si="152"/>
        <v>6501</v>
      </c>
      <c r="Y493">
        <f t="shared" si="153"/>
        <v>15609</v>
      </c>
      <c r="Z493">
        <f t="shared" si="154"/>
        <v>89041.38</v>
      </c>
      <c r="AA493" t="s">
        <v>225</v>
      </c>
      <c r="AB493">
        <v>2025</v>
      </c>
    </row>
    <row r="494" spans="1:28" x14ac:dyDescent="0.25">
      <c r="A494">
        <v>8</v>
      </c>
      <c r="B494" t="s">
        <v>137</v>
      </c>
      <c r="C494" t="s">
        <v>102</v>
      </c>
      <c r="D494" t="s">
        <v>22</v>
      </c>
      <c r="E494" t="s">
        <v>921</v>
      </c>
      <c r="F494" t="s">
        <v>85</v>
      </c>
      <c r="G494">
        <v>140000</v>
      </c>
      <c r="H494">
        <f t="shared" si="146"/>
        <v>130010.54000000001</v>
      </c>
      <c r="I494">
        <f t="shared" si="147"/>
        <v>4018</v>
      </c>
      <c r="J494">
        <f t="shared" si="148"/>
        <v>9940</v>
      </c>
      <c r="K494">
        <f t="shared" si="149"/>
        <v>953.69</v>
      </c>
      <c r="L494">
        <f t="shared" si="155"/>
        <v>4256</v>
      </c>
      <c r="M494">
        <f t="shared" si="156"/>
        <v>9926</v>
      </c>
      <c r="N494">
        <v>1715.46</v>
      </c>
      <c r="O494">
        <f>+I494+J494+K494+L494+M494+N494</f>
        <v>30809.15</v>
      </c>
      <c r="P494">
        <v>25</v>
      </c>
      <c r="Q494">
        <v>4565.62</v>
      </c>
      <c r="S494">
        <v>1153.5899999999999</v>
      </c>
      <c r="T494">
        <v>200</v>
      </c>
      <c r="U494">
        <v>21085.5</v>
      </c>
      <c r="W494">
        <f t="shared" si="151"/>
        <v>27029.71</v>
      </c>
      <c r="X494">
        <f t="shared" si="152"/>
        <v>9989.4599999999991</v>
      </c>
      <c r="Y494">
        <f t="shared" si="153"/>
        <v>19866</v>
      </c>
      <c r="Z494">
        <f t="shared" si="154"/>
        <v>102980.83</v>
      </c>
      <c r="AA494" t="s">
        <v>225</v>
      </c>
      <c r="AB494">
        <v>2025</v>
      </c>
    </row>
    <row r="495" spans="1:28" x14ac:dyDescent="0.25">
      <c r="A495">
        <v>9</v>
      </c>
      <c r="B495" t="s">
        <v>123</v>
      </c>
      <c r="C495" t="s">
        <v>102</v>
      </c>
      <c r="D495" t="s">
        <v>10</v>
      </c>
      <c r="E495" t="s">
        <v>922</v>
      </c>
      <c r="F495" t="s">
        <v>84</v>
      </c>
      <c r="G495">
        <v>145000</v>
      </c>
      <c r="H495">
        <f t="shared" si="146"/>
        <v>136430.5</v>
      </c>
      <c r="I495">
        <f t="shared" si="147"/>
        <v>4161.5</v>
      </c>
      <c r="J495">
        <f t="shared" si="148"/>
        <v>10294.999999999998</v>
      </c>
      <c r="K495">
        <f t="shared" si="149"/>
        <v>953.69</v>
      </c>
      <c r="L495">
        <f t="shared" si="155"/>
        <v>4408</v>
      </c>
      <c r="M495">
        <f t="shared" si="156"/>
        <v>10280.5</v>
      </c>
      <c r="O495">
        <f t="shared" si="150"/>
        <v>30098.69</v>
      </c>
      <c r="P495">
        <v>25</v>
      </c>
      <c r="Q495">
        <v>30491.65</v>
      </c>
      <c r="S495">
        <v>454.18</v>
      </c>
      <c r="T495">
        <v>200</v>
      </c>
      <c r="U495">
        <v>22690.49</v>
      </c>
      <c r="W495">
        <f t="shared" si="151"/>
        <v>53861.320000000007</v>
      </c>
      <c r="X495">
        <f t="shared" si="152"/>
        <v>8569.5</v>
      </c>
      <c r="Y495">
        <f t="shared" si="153"/>
        <v>20575.5</v>
      </c>
      <c r="Z495">
        <f t="shared" si="154"/>
        <v>82569.179999999993</v>
      </c>
      <c r="AA495" t="s">
        <v>225</v>
      </c>
      <c r="AB495">
        <v>2025</v>
      </c>
    </row>
    <row r="496" spans="1:28" x14ac:dyDescent="0.25">
      <c r="A496">
        <v>10</v>
      </c>
      <c r="B496" t="s">
        <v>125</v>
      </c>
      <c r="C496" t="s">
        <v>102</v>
      </c>
      <c r="D496" t="s">
        <v>94</v>
      </c>
      <c r="E496" t="s">
        <v>923</v>
      </c>
      <c r="F496" t="s">
        <v>85</v>
      </c>
      <c r="G496">
        <v>96000</v>
      </c>
      <c r="H496">
        <f t="shared" si="146"/>
        <v>88610.94</v>
      </c>
      <c r="I496">
        <f t="shared" si="147"/>
        <v>2755.2</v>
      </c>
      <c r="J496">
        <f t="shared" si="148"/>
        <v>6815.9999999999991</v>
      </c>
      <c r="K496">
        <f t="shared" si="149"/>
        <v>953.69</v>
      </c>
      <c r="L496">
        <f t="shared" si="155"/>
        <v>2918.4</v>
      </c>
      <c r="M496">
        <f t="shared" si="156"/>
        <v>6806.4000000000005</v>
      </c>
      <c r="N496">
        <v>1715.46</v>
      </c>
      <c r="O496">
        <f t="shared" si="150"/>
        <v>21965.149999999998</v>
      </c>
      <c r="P496">
        <v>25</v>
      </c>
      <c r="Q496">
        <v>5000</v>
      </c>
      <c r="S496">
        <v>797.28</v>
      </c>
      <c r="T496">
        <v>200</v>
      </c>
      <c r="U496">
        <v>10735.6</v>
      </c>
      <c r="W496">
        <f t="shared" si="151"/>
        <v>16757.88</v>
      </c>
      <c r="X496">
        <f t="shared" si="152"/>
        <v>7389.06</v>
      </c>
      <c r="Y496">
        <f t="shared" si="153"/>
        <v>13622.4</v>
      </c>
      <c r="Z496">
        <f t="shared" si="154"/>
        <v>71853.06</v>
      </c>
      <c r="AA496" t="s">
        <v>225</v>
      </c>
      <c r="AB496">
        <v>2025</v>
      </c>
    </row>
    <row r="497" spans="1:28" x14ac:dyDescent="0.25">
      <c r="A497">
        <v>11</v>
      </c>
      <c r="B497" t="s">
        <v>126</v>
      </c>
      <c r="C497" t="s">
        <v>103</v>
      </c>
      <c r="D497" t="s">
        <v>94</v>
      </c>
      <c r="E497" t="s">
        <v>924</v>
      </c>
      <c r="F497" t="s">
        <v>84</v>
      </c>
      <c r="G497">
        <v>60000</v>
      </c>
      <c r="H497">
        <f t="shared" si="146"/>
        <v>56454</v>
      </c>
      <c r="I497">
        <f t="shared" si="147"/>
        <v>1722</v>
      </c>
      <c r="J497">
        <f t="shared" si="148"/>
        <v>4260</v>
      </c>
      <c r="K497">
        <f t="shared" si="149"/>
        <v>660.00000000000011</v>
      </c>
      <c r="L497">
        <f t="shared" si="155"/>
        <v>1824</v>
      </c>
      <c r="M497">
        <f t="shared" si="156"/>
        <v>4254</v>
      </c>
      <c r="O497">
        <f t="shared" si="150"/>
        <v>12720</v>
      </c>
      <c r="P497">
        <v>25</v>
      </c>
      <c r="Q497">
        <v>1000</v>
      </c>
      <c r="S497">
        <v>797.28</v>
      </c>
      <c r="T497">
        <v>200</v>
      </c>
      <c r="U497">
        <v>3486.68</v>
      </c>
      <c r="W497">
        <f t="shared" si="151"/>
        <v>5508.96</v>
      </c>
      <c r="X497">
        <f t="shared" si="152"/>
        <v>3546</v>
      </c>
      <c r="Y497">
        <f t="shared" si="153"/>
        <v>8514</v>
      </c>
      <c r="Z497">
        <f t="shared" si="154"/>
        <v>50945.04</v>
      </c>
      <c r="AA497" t="s">
        <v>225</v>
      </c>
      <c r="AB497">
        <v>2025</v>
      </c>
    </row>
    <row r="498" spans="1:28" x14ac:dyDescent="0.25">
      <c r="A498">
        <v>12</v>
      </c>
      <c r="B498" t="s">
        <v>128</v>
      </c>
      <c r="C498" t="s">
        <v>102</v>
      </c>
      <c r="D498" t="s">
        <v>12</v>
      </c>
      <c r="E498" t="s">
        <v>925</v>
      </c>
      <c r="F498" t="s">
        <v>84</v>
      </c>
      <c r="G498">
        <v>155000</v>
      </c>
      <c r="H498">
        <f t="shared" si="146"/>
        <v>144124.04</v>
      </c>
      <c r="I498">
        <f t="shared" si="147"/>
        <v>4448.5</v>
      </c>
      <c r="J498">
        <f t="shared" si="148"/>
        <v>11004.999999999998</v>
      </c>
      <c r="K498">
        <f t="shared" si="149"/>
        <v>953.69</v>
      </c>
      <c r="L498">
        <f t="shared" si="155"/>
        <v>4712</v>
      </c>
      <c r="M498">
        <f t="shared" si="156"/>
        <v>10989.5</v>
      </c>
      <c r="N498">
        <v>1715.46</v>
      </c>
      <c r="O498">
        <f t="shared" si="150"/>
        <v>33824.15</v>
      </c>
      <c r="P498">
        <v>25</v>
      </c>
      <c r="S498">
        <v>1195.92</v>
      </c>
      <c r="T498">
        <v>200</v>
      </c>
      <c r="U498">
        <v>25042.74</v>
      </c>
      <c r="W498">
        <f t="shared" si="151"/>
        <v>26463.660000000003</v>
      </c>
      <c r="X498">
        <f t="shared" si="152"/>
        <v>10875.96</v>
      </c>
      <c r="Y498">
        <f t="shared" si="153"/>
        <v>21994.5</v>
      </c>
      <c r="Z498">
        <f t="shared" si="154"/>
        <v>117660.38</v>
      </c>
      <c r="AA498" t="s">
        <v>225</v>
      </c>
      <c r="AB498">
        <v>2025</v>
      </c>
    </row>
    <row r="499" spans="1:28" x14ac:dyDescent="0.25">
      <c r="A499">
        <v>13</v>
      </c>
      <c r="B499" t="s">
        <v>129</v>
      </c>
      <c r="C499" t="s">
        <v>102</v>
      </c>
      <c r="D499" t="s">
        <v>16</v>
      </c>
      <c r="E499" t="s">
        <v>79</v>
      </c>
      <c r="F499" t="s">
        <v>84</v>
      </c>
      <c r="G499">
        <v>80000</v>
      </c>
      <c r="H499">
        <f t="shared" si="146"/>
        <v>75272</v>
      </c>
      <c r="I499">
        <f t="shared" si="147"/>
        <v>2296</v>
      </c>
      <c r="J499">
        <f t="shared" si="148"/>
        <v>5679.9999999999991</v>
      </c>
      <c r="K499">
        <v>880</v>
      </c>
      <c r="L499">
        <f t="shared" si="155"/>
        <v>2432</v>
      </c>
      <c r="M499">
        <f t="shared" si="156"/>
        <v>5672</v>
      </c>
      <c r="O499">
        <f>+I499+J499+K499+L499+M499+N499</f>
        <v>16960</v>
      </c>
      <c r="P499">
        <v>25</v>
      </c>
      <c r="Q499">
        <v>5400.64</v>
      </c>
      <c r="S499">
        <v>1051.74</v>
      </c>
      <c r="T499">
        <v>200</v>
      </c>
      <c r="U499">
        <v>7400.87</v>
      </c>
      <c r="W499">
        <f t="shared" si="151"/>
        <v>14078.25</v>
      </c>
      <c r="X499">
        <f t="shared" si="152"/>
        <v>4728</v>
      </c>
      <c r="Y499">
        <f t="shared" si="153"/>
        <v>11352</v>
      </c>
      <c r="Z499">
        <f t="shared" si="154"/>
        <v>61193.75</v>
      </c>
      <c r="AA499" t="s">
        <v>225</v>
      </c>
      <c r="AB499">
        <v>2025</v>
      </c>
    </row>
    <row r="500" spans="1:28" x14ac:dyDescent="0.25">
      <c r="A500">
        <v>14</v>
      </c>
      <c r="B500" t="s">
        <v>130</v>
      </c>
      <c r="C500" t="s">
        <v>102</v>
      </c>
      <c r="D500" t="s">
        <v>16</v>
      </c>
      <c r="E500" t="s">
        <v>61</v>
      </c>
      <c r="F500" t="s">
        <v>84</v>
      </c>
      <c r="G500">
        <v>80000</v>
      </c>
      <c r="H500">
        <f t="shared" si="146"/>
        <v>70125.62</v>
      </c>
      <c r="I500">
        <f t="shared" si="147"/>
        <v>2296</v>
      </c>
      <c r="J500">
        <f t="shared" si="148"/>
        <v>5679.9999999999991</v>
      </c>
      <c r="K500">
        <v>880</v>
      </c>
      <c r="L500">
        <f t="shared" si="155"/>
        <v>2432</v>
      </c>
      <c r="M500">
        <f t="shared" si="156"/>
        <v>5672</v>
      </c>
      <c r="N500">
        <v>5146.38</v>
      </c>
      <c r="O500">
        <f>+I500+J500+K500+L500+M500+N500</f>
        <v>22106.38</v>
      </c>
      <c r="P500">
        <v>25</v>
      </c>
      <c r="Q500">
        <v>1200</v>
      </c>
      <c r="S500">
        <v>2068.17</v>
      </c>
      <c r="T500">
        <v>200</v>
      </c>
      <c r="U500">
        <v>6221</v>
      </c>
      <c r="W500">
        <f t="shared" si="151"/>
        <v>9714.17</v>
      </c>
      <c r="X500">
        <f t="shared" si="152"/>
        <v>9874.380000000001</v>
      </c>
      <c r="Y500">
        <f t="shared" si="153"/>
        <v>11352</v>
      </c>
      <c r="Z500">
        <f t="shared" si="154"/>
        <v>60411.45</v>
      </c>
      <c r="AA500" t="s">
        <v>225</v>
      </c>
      <c r="AB500">
        <v>2025</v>
      </c>
    </row>
    <row r="501" spans="1:28" x14ac:dyDescent="0.25">
      <c r="A501">
        <v>15</v>
      </c>
      <c r="B501" t="s">
        <v>132</v>
      </c>
      <c r="C501" t="s">
        <v>102</v>
      </c>
      <c r="D501" t="s">
        <v>4</v>
      </c>
      <c r="E501" t="s">
        <v>24</v>
      </c>
      <c r="F501" t="s">
        <v>84</v>
      </c>
      <c r="G501">
        <v>95000</v>
      </c>
      <c r="H501">
        <f t="shared" si="146"/>
        <v>84239.12</v>
      </c>
      <c r="I501">
        <f t="shared" si="147"/>
        <v>2726.5</v>
      </c>
      <c r="J501">
        <f t="shared" si="148"/>
        <v>6744.9999999999991</v>
      </c>
      <c r="K501">
        <f t="shared" si="149"/>
        <v>953.69</v>
      </c>
      <c r="L501">
        <f t="shared" si="155"/>
        <v>2888</v>
      </c>
      <c r="M501">
        <f t="shared" si="156"/>
        <v>6735.5</v>
      </c>
      <c r="N501">
        <v>5146.38</v>
      </c>
      <c r="O501">
        <f t="shared" si="150"/>
        <v>25195.070000000003</v>
      </c>
      <c r="P501">
        <v>25</v>
      </c>
      <c r="Q501">
        <v>0</v>
      </c>
      <c r="S501">
        <v>1867.91</v>
      </c>
      <c r="T501">
        <v>200</v>
      </c>
      <c r="U501">
        <v>10071.51</v>
      </c>
      <c r="W501">
        <f t="shared" si="151"/>
        <v>12164.42</v>
      </c>
      <c r="X501">
        <f t="shared" si="152"/>
        <v>10760.880000000001</v>
      </c>
      <c r="Y501">
        <f>+J501++K501+M501</f>
        <v>14434.189999999999</v>
      </c>
      <c r="Z501">
        <f t="shared" si="154"/>
        <v>72074.7</v>
      </c>
      <c r="AA501" t="s">
        <v>225</v>
      </c>
      <c r="AB501">
        <v>2025</v>
      </c>
    </row>
    <row r="502" spans="1:28" x14ac:dyDescent="0.25">
      <c r="A502">
        <v>16</v>
      </c>
      <c r="B502" t="s">
        <v>133</v>
      </c>
      <c r="C502" t="s">
        <v>103</v>
      </c>
      <c r="D502" t="s">
        <v>828</v>
      </c>
      <c r="E502" t="s">
        <v>829</v>
      </c>
      <c r="F502" t="s">
        <v>84</v>
      </c>
      <c r="G502">
        <v>95000</v>
      </c>
      <c r="H502">
        <f t="shared" si="146"/>
        <v>89385.5</v>
      </c>
      <c r="I502">
        <f t="shared" si="147"/>
        <v>2726.5</v>
      </c>
      <c r="J502">
        <f t="shared" si="148"/>
        <v>6744.9999999999991</v>
      </c>
      <c r="K502">
        <f t="shared" si="149"/>
        <v>953.69</v>
      </c>
      <c r="L502">
        <f t="shared" si="155"/>
        <v>2888</v>
      </c>
      <c r="M502">
        <f t="shared" si="156"/>
        <v>6735.5</v>
      </c>
      <c r="O502">
        <f t="shared" si="150"/>
        <v>20048.690000000002</v>
      </c>
      <c r="P502">
        <v>25</v>
      </c>
      <c r="Q502">
        <v>950</v>
      </c>
      <c r="S502">
        <v>2340.52</v>
      </c>
      <c r="T502">
        <v>200</v>
      </c>
      <c r="U502">
        <v>10929.24</v>
      </c>
      <c r="W502">
        <f t="shared" si="151"/>
        <v>14444.76</v>
      </c>
      <c r="X502">
        <f t="shared" si="152"/>
        <v>5614.5</v>
      </c>
      <c r="Y502">
        <f t="shared" ref="Y502:Y565" si="157">+J502+M502</f>
        <v>13480.5</v>
      </c>
      <c r="Z502">
        <f t="shared" si="154"/>
        <v>74940.739999999991</v>
      </c>
      <c r="AA502" t="s">
        <v>225</v>
      </c>
      <c r="AB502">
        <v>2025</v>
      </c>
    </row>
    <row r="503" spans="1:28" x14ac:dyDescent="0.25">
      <c r="A503">
        <v>17</v>
      </c>
      <c r="B503" t="s">
        <v>134</v>
      </c>
      <c r="C503" t="s">
        <v>102</v>
      </c>
      <c r="D503" t="s">
        <v>16</v>
      </c>
      <c r="E503" t="s">
        <v>45</v>
      </c>
      <c r="F503" t="s">
        <v>84</v>
      </c>
      <c r="G503">
        <v>80000</v>
      </c>
      <c r="H503">
        <f t="shared" si="146"/>
        <v>73556.539999999994</v>
      </c>
      <c r="I503">
        <f t="shared" si="147"/>
        <v>2296</v>
      </c>
      <c r="J503">
        <f t="shared" si="148"/>
        <v>5679.9999999999991</v>
      </c>
      <c r="K503">
        <v>880</v>
      </c>
      <c r="L503">
        <f t="shared" si="155"/>
        <v>2432</v>
      </c>
      <c r="M503">
        <f t="shared" si="156"/>
        <v>5672</v>
      </c>
      <c r="N503">
        <v>1715.46</v>
      </c>
      <c r="O503">
        <f t="shared" si="150"/>
        <v>18675.46</v>
      </c>
      <c r="P503">
        <v>25</v>
      </c>
      <c r="Q503">
        <v>3168.68</v>
      </c>
      <c r="S503">
        <v>2247.65</v>
      </c>
      <c r="T503">
        <v>200</v>
      </c>
      <c r="U503">
        <v>6972</v>
      </c>
      <c r="W503">
        <f t="shared" si="151"/>
        <v>12613.33</v>
      </c>
      <c r="X503">
        <f t="shared" si="152"/>
        <v>6443.46</v>
      </c>
      <c r="Y503">
        <f t="shared" si="157"/>
        <v>11352</v>
      </c>
      <c r="Z503">
        <f t="shared" si="154"/>
        <v>60943.21</v>
      </c>
      <c r="AA503" t="s">
        <v>225</v>
      </c>
      <c r="AB503">
        <v>2025</v>
      </c>
    </row>
    <row r="504" spans="1:28" x14ac:dyDescent="0.25">
      <c r="A504">
        <v>18</v>
      </c>
      <c r="B504" t="s">
        <v>140</v>
      </c>
      <c r="C504" t="s">
        <v>102</v>
      </c>
      <c r="D504" t="s">
        <v>823</v>
      </c>
      <c r="E504" t="s">
        <v>926</v>
      </c>
      <c r="F504" t="s">
        <v>99</v>
      </c>
      <c r="G504">
        <v>130000</v>
      </c>
      <c r="H504">
        <f t="shared" si="146"/>
        <v>122317</v>
      </c>
      <c r="I504">
        <f t="shared" si="147"/>
        <v>3731</v>
      </c>
      <c r="J504">
        <f t="shared" si="148"/>
        <v>9230</v>
      </c>
      <c r="K504">
        <f t="shared" si="149"/>
        <v>953.69</v>
      </c>
      <c r="L504">
        <f t="shared" si="155"/>
        <v>3952</v>
      </c>
      <c r="M504">
        <f t="shared" si="156"/>
        <v>9217</v>
      </c>
      <c r="O504">
        <f t="shared" si="150"/>
        <v>27083.690000000002</v>
      </c>
      <c r="P504">
        <v>25</v>
      </c>
      <c r="S504">
        <v>2657.6</v>
      </c>
      <c r="T504">
        <v>200</v>
      </c>
      <c r="U504">
        <f>IF((H504*12)&gt;867123.01,(79776+(((H504*12)-867123.01)*0.25))/12,IF((H504*12)&gt;624329.01,(31216+(((H504*12)-624329.01)*0.2))/12,IF((H504*12)&gt;416220.01,(((H504*12)-416220.01)*0.15)/12,0)))</f>
        <v>19162.187291666665</v>
      </c>
      <c r="W504">
        <f t="shared" si="151"/>
        <v>22044.787291666664</v>
      </c>
      <c r="X504">
        <f t="shared" si="152"/>
        <v>7683</v>
      </c>
      <c r="Y504">
        <f t="shared" si="157"/>
        <v>18447</v>
      </c>
      <c r="Z504">
        <f t="shared" si="154"/>
        <v>100272.21270833333</v>
      </c>
      <c r="AA504" t="s">
        <v>225</v>
      </c>
      <c r="AB504">
        <v>2025</v>
      </c>
    </row>
    <row r="505" spans="1:28" x14ac:dyDescent="0.25">
      <c r="A505">
        <v>19</v>
      </c>
      <c r="B505" t="s">
        <v>911</v>
      </c>
      <c r="C505" t="s">
        <v>103</v>
      </c>
      <c r="D505" t="s">
        <v>823</v>
      </c>
      <c r="E505" t="s">
        <v>850</v>
      </c>
      <c r="F505" t="s">
        <v>84</v>
      </c>
      <c r="G505">
        <v>100000</v>
      </c>
      <c r="H505">
        <f t="shared" si="146"/>
        <v>94090</v>
      </c>
      <c r="I505">
        <f t="shared" si="147"/>
        <v>2870</v>
      </c>
      <c r="J505">
        <f t="shared" si="148"/>
        <v>7099.9999999999991</v>
      </c>
      <c r="K505">
        <f t="shared" si="149"/>
        <v>953.69</v>
      </c>
      <c r="L505">
        <f t="shared" si="155"/>
        <v>3040</v>
      </c>
      <c r="M505">
        <f t="shared" si="156"/>
        <v>7090.0000000000009</v>
      </c>
      <c r="O505">
        <f t="shared" si="150"/>
        <v>21053.690000000002</v>
      </c>
      <c r="P505">
        <v>25</v>
      </c>
      <c r="T505">
        <v>200</v>
      </c>
      <c r="U505">
        <f>12105.37-V505</f>
        <v>12105.37</v>
      </c>
      <c r="W505">
        <f t="shared" si="151"/>
        <v>12330.37</v>
      </c>
      <c r="X505">
        <f t="shared" si="152"/>
        <v>5910</v>
      </c>
      <c r="Y505">
        <f t="shared" si="157"/>
        <v>14190</v>
      </c>
      <c r="Z505">
        <f t="shared" si="154"/>
        <v>81759.63</v>
      </c>
      <c r="AA505" t="s">
        <v>225</v>
      </c>
      <c r="AB505">
        <v>2025</v>
      </c>
    </row>
    <row r="506" spans="1:28" x14ac:dyDescent="0.25">
      <c r="A506">
        <v>20</v>
      </c>
      <c r="B506" t="s">
        <v>864</v>
      </c>
      <c r="C506" t="s">
        <v>103</v>
      </c>
      <c r="D506" t="s">
        <v>94</v>
      </c>
      <c r="E506" t="s">
        <v>865</v>
      </c>
      <c r="F506" t="s">
        <v>85</v>
      </c>
      <c r="G506">
        <v>80000</v>
      </c>
      <c r="H506">
        <f t="shared" si="146"/>
        <v>75272</v>
      </c>
      <c r="I506">
        <f t="shared" si="147"/>
        <v>2296</v>
      </c>
      <c r="J506">
        <f t="shared" si="148"/>
        <v>5679.9999999999991</v>
      </c>
      <c r="K506">
        <v>880</v>
      </c>
      <c r="L506">
        <f t="shared" si="155"/>
        <v>2432</v>
      </c>
      <c r="M506">
        <f t="shared" si="156"/>
        <v>5672</v>
      </c>
      <c r="O506">
        <f>+I506+J506+K506+L506+M506+N506</f>
        <v>16960</v>
      </c>
      <c r="P506">
        <v>25</v>
      </c>
      <c r="S506">
        <v>1977.92</v>
      </c>
      <c r="T506">
        <v>200</v>
      </c>
      <c r="U506">
        <v>7400.87</v>
      </c>
      <c r="W506">
        <f t="shared" si="151"/>
        <v>9603.7900000000009</v>
      </c>
      <c r="X506">
        <f t="shared" si="152"/>
        <v>4728</v>
      </c>
      <c r="Y506">
        <f t="shared" si="157"/>
        <v>11352</v>
      </c>
      <c r="Z506">
        <f t="shared" si="154"/>
        <v>65668.209999999992</v>
      </c>
      <c r="AA506" t="s">
        <v>225</v>
      </c>
      <c r="AB506">
        <v>2025</v>
      </c>
    </row>
    <row r="507" spans="1:28" x14ac:dyDescent="0.25">
      <c r="A507">
        <v>21</v>
      </c>
      <c r="B507" t="s">
        <v>144</v>
      </c>
      <c r="C507" t="s">
        <v>103</v>
      </c>
      <c r="D507" t="s">
        <v>10</v>
      </c>
      <c r="E507" t="s">
        <v>927</v>
      </c>
      <c r="F507" t="s">
        <v>85</v>
      </c>
      <c r="G507">
        <v>95000</v>
      </c>
      <c r="H507">
        <f t="shared" si="146"/>
        <v>85954.58</v>
      </c>
      <c r="I507">
        <f t="shared" si="147"/>
        <v>2726.5</v>
      </c>
      <c r="J507">
        <f t="shared" si="148"/>
        <v>6744.9999999999991</v>
      </c>
      <c r="K507">
        <f t="shared" si="149"/>
        <v>953.69</v>
      </c>
      <c r="L507">
        <f t="shared" si="155"/>
        <v>2888</v>
      </c>
      <c r="M507">
        <f t="shared" si="156"/>
        <v>6735.5</v>
      </c>
      <c r="N507">
        <v>3430.92</v>
      </c>
      <c r="O507">
        <f t="shared" si="150"/>
        <v>23479.61</v>
      </c>
      <c r="P507">
        <v>25</v>
      </c>
      <c r="S507">
        <v>1234.82</v>
      </c>
      <c r="T507">
        <v>200</v>
      </c>
      <c r="U507">
        <v>10071.51</v>
      </c>
      <c r="W507">
        <f t="shared" si="151"/>
        <v>11531.33</v>
      </c>
      <c r="X507">
        <f t="shared" si="152"/>
        <v>9045.42</v>
      </c>
      <c r="Y507">
        <f t="shared" si="157"/>
        <v>13480.5</v>
      </c>
      <c r="Z507">
        <f t="shared" si="154"/>
        <v>74423.25</v>
      </c>
      <c r="AA507" t="s">
        <v>225</v>
      </c>
      <c r="AB507">
        <v>2025</v>
      </c>
    </row>
    <row r="508" spans="1:28" x14ac:dyDescent="0.25">
      <c r="A508">
        <v>22</v>
      </c>
      <c r="B508" t="s">
        <v>145</v>
      </c>
      <c r="C508" t="s">
        <v>102</v>
      </c>
      <c r="D508" t="s">
        <v>10</v>
      </c>
      <c r="E508" t="s">
        <v>928</v>
      </c>
      <c r="F508" t="s">
        <v>84</v>
      </c>
      <c r="G508">
        <v>95000</v>
      </c>
      <c r="H508">
        <f t="shared" si="146"/>
        <v>85954.58</v>
      </c>
      <c r="I508">
        <f t="shared" si="147"/>
        <v>2726.5</v>
      </c>
      <c r="J508">
        <f t="shared" si="148"/>
        <v>6744.9999999999991</v>
      </c>
      <c r="K508">
        <f t="shared" si="149"/>
        <v>953.69</v>
      </c>
      <c r="L508">
        <f t="shared" si="155"/>
        <v>2888</v>
      </c>
      <c r="M508">
        <f t="shared" si="156"/>
        <v>6735.5</v>
      </c>
      <c r="N508">
        <v>3430.92</v>
      </c>
      <c r="O508">
        <f t="shared" si="150"/>
        <v>23479.61</v>
      </c>
      <c r="P508">
        <v>25</v>
      </c>
      <c r="T508">
        <v>200</v>
      </c>
      <c r="U508">
        <v>10071.51</v>
      </c>
      <c r="W508">
        <f t="shared" si="151"/>
        <v>10296.51</v>
      </c>
      <c r="X508">
        <f t="shared" si="152"/>
        <v>9045.42</v>
      </c>
      <c r="Y508">
        <f t="shared" si="157"/>
        <v>13480.5</v>
      </c>
      <c r="Z508">
        <f t="shared" si="154"/>
        <v>75658.070000000007</v>
      </c>
      <c r="AA508" t="s">
        <v>225</v>
      </c>
      <c r="AB508">
        <v>2025</v>
      </c>
    </row>
    <row r="509" spans="1:28" x14ac:dyDescent="0.25">
      <c r="A509">
        <v>23</v>
      </c>
      <c r="B509" t="s">
        <v>866</v>
      </c>
      <c r="C509" t="s">
        <v>102</v>
      </c>
      <c r="D509" t="s">
        <v>10</v>
      </c>
      <c r="E509" t="s">
        <v>929</v>
      </c>
      <c r="F509" t="s">
        <v>84</v>
      </c>
      <c r="G509">
        <v>80000</v>
      </c>
      <c r="H509">
        <f t="shared" si="146"/>
        <v>75272</v>
      </c>
      <c r="I509">
        <f t="shared" si="147"/>
        <v>2296</v>
      </c>
      <c r="J509">
        <f t="shared" si="148"/>
        <v>5679.9999999999991</v>
      </c>
      <c r="K509">
        <v>880</v>
      </c>
      <c r="L509">
        <f t="shared" si="155"/>
        <v>2432</v>
      </c>
      <c r="M509">
        <f t="shared" si="156"/>
        <v>5672</v>
      </c>
      <c r="O509">
        <f t="shared" si="150"/>
        <v>16960</v>
      </c>
      <c r="P509">
        <v>25</v>
      </c>
      <c r="S509">
        <v>668.68</v>
      </c>
      <c r="T509">
        <v>200</v>
      </c>
      <c r="U509">
        <v>7400.87</v>
      </c>
      <c r="W509">
        <f t="shared" si="151"/>
        <v>8294.5499999999993</v>
      </c>
      <c r="X509">
        <f t="shared" si="152"/>
        <v>4728</v>
      </c>
      <c r="Y509">
        <f t="shared" si="157"/>
        <v>11352</v>
      </c>
      <c r="Z509">
        <f t="shared" si="154"/>
        <v>66977.45</v>
      </c>
      <c r="AA509" t="s">
        <v>225</v>
      </c>
      <c r="AB509">
        <v>2025</v>
      </c>
    </row>
    <row r="510" spans="1:28" x14ac:dyDescent="0.25">
      <c r="A510">
        <v>24</v>
      </c>
      <c r="B510" t="s">
        <v>148</v>
      </c>
      <c r="C510" t="s">
        <v>103</v>
      </c>
      <c r="D510" t="s">
        <v>10</v>
      </c>
      <c r="E510" t="s">
        <v>929</v>
      </c>
      <c r="F510" t="s">
        <v>84</v>
      </c>
      <c r="G510">
        <v>80000</v>
      </c>
      <c r="H510">
        <f t="shared" si="146"/>
        <v>75272</v>
      </c>
      <c r="I510">
        <f t="shared" si="147"/>
        <v>2296</v>
      </c>
      <c r="J510">
        <f t="shared" si="148"/>
        <v>5679.9999999999991</v>
      </c>
      <c r="K510">
        <v>880</v>
      </c>
      <c r="L510">
        <f t="shared" si="155"/>
        <v>2432</v>
      </c>
      <c r="M510">
        <f t="shared" si="156"/>
        <v>5672</v>
      </c>
      <c r="O510">
        <f t="shared" si="150"/>
        <v>16960</v>
      </c>
      <c r="P510">
        <v>25</v>
      </c>
      <c r="S510">
        <v>1366.86</v>
      </c>
      <c r="T510">
        <v>200</v>
      </c>
      <c r="U510">
        <v>7400.87</v>
      </c>
      <c r="W510">
        <f t="shared" si="151"/>
        <v>8992.73</v>
      </c>
      <c r="X510">
        <f t="shared" si="152"/>
        <v>4728</v>
      </c>
      <c r="Y510">
        <f t="shared" si="157"/>
        <v>11352</v>
      </c>
      <c r="Z510">
        <f t="shared" si="154"/>
        <v>66279.27</v>
      </c>
      <c r="AA510" t="s">
        <v>225</v>
      </c>
      <c r="AB510">
        <v>2025</v>
      </c>
    </row>
    <row r="511" spans="1:28" x14ac:dyDescent="0.25">
      <c r="A511">
        <v>25</v>
      </c>
      <c r="B511" t="s">
        <v>149</v>
      </c>
      <c r="C511" t="s">
        <v>102</v>
      </c>
      <c r="D511" t="s">
        <v>10</v>
      </c>
      <c r="E511" t="s">
        <v>928</v>
      </c>
      <c r="F511" t="s">
        <v>84</v>
      </c>
      <c r="G511">
        <v>95000</v>
      </c>
      <c r="H511">
        <f t="shared" si="146"/>
        <v>87670.04</v>
      </c>
      <c r="I511">
        <f t="shared" si="147"/>
        <v>2726.5</v>
      </c>
      <c r="J511">
        <f t="shared" si="148"/>
        <v>6744.9999999999991</v>
      </c>
      <c r="K511">
        <f t="shared" si="149"/>
        <v>953.69</v>
      </c>
      <c r="L511">
        <f t="shared" si="155"/>
        <v>2888</v>
      </c>
      <c r="M511">
        <f t="shared" si="156"/>
        <v>6735.5</v>
      </c>
      <c r="N511">
        <v>1715.46</v>
      </c>
      <c r="O511">
        <f t="shared" si="150"/>
        <v>21764.15</v>
      </c>
      <c r="P511">
        <v>25</v>
      </c>
      <c r="Q511">
        <v>5000</v>
      </c>
      <c r="S511">
        <v>2514.56</v>
      </c>
      <c r="T511">
        <v>200</v>
      </c>
      <c r="U511">
        <v>10500.38</v>
      </c>
      <c r="W511">
        <f t="shared" si="151"/>
        <v>18239.939999999999</v>
      </c>
      <c r="X511">
        <f t="shared" si="152"/>
        <v>7329.96</v>
      </c>
      <c r="Y511">
        <f t="shared" si="157"/>
        <v>13480.5</v>
      </c>
      <c r="Z511">
        <f t="shared" si="154"/>
        <v>69430.100000000006</v>
      </c>
      <c r="AA511" t="s">
        <v>225</v>
      </c>
      <c r="AB511">
        <v>2025</v>
      </c>
    </row>
    <row r="512" spans="1:28" x14ac:dyDescent="0.25">
      <c r="A512">
        <v>26</v>
      </c>
      <c r="B512" t="s">
        <v>151</v>
      </c>
      <c r="C512" t="s">
        <v>102</v>
      </c>
      <c r="D512" t="s">
        <v>793</v>
      </c>
      <c r="E512" t="s">
        <v>66</v>
      </c>
      <c r="F512" t="s">
        <v>84</v>
      </c>
      <c r="G512">
        <v>80000</v>
      </c>
      <c r="H512">
        <f t="shared" si="146"/>
        <v>75272</v>
      </c>
      <c r="I512">
        <f t="shared" si="147"/>
        <v>2296</v>
      </c>
      <c r="J512">
        <f t="shared" si="148"/>
        <v>5679.9999999999991</v>
      </c>
      <c r="K512">
        <v>880</v>
      </c>
      <c r="L512">
        <f t="shared" si="155"/>
        <v>2432</v>
      </c>
      <c r="M512">
        <f t="shared" si="156"/>
        <v>5672</v>
      </c>
      <c r="O512">
        <f t="shared" si="150"/>
        <v>16960</v>
      </c>
      <c r="P512">
        <v>25</v>
      </c>
      <c r="Q512">
        <v>4000</v>
      </c>
      <c r="S512">
        <v>1594.56</v>
      </c>
      <c r="T512">
        <v>200</v>
      </c>
      <c r="W512">
        <f t="shared" si="151"/>
        <v>5819.5599999999995</v>
      </c>
      <c r="X512">
        <f t="shared" si="152"/>
        <v>4728</v>
      </c>
      <c r="Y512">
        <f t="shared" si="157"/>
        <v>11352</v>
      </c>
      <c r="Z512">
        <f t="shared" si="154"/>
        <v>69452.44</v>
      </c>
      <c r="AA512" t="s">
        <v>225</v>
      </c>
      <c r="AB512">
        <v>2025</v>
      </c>
    </row>
    <row r="513" spans="1:28" x14ac:dyDescent="0.25">
      <c r="A513">
        <v>27</v>
      </c>
      <c r="B513" t="s">
        <v>153</v>
      </c>
      <c r="C513" t="s">
        <v>102</v>
      </c>
      <c r="D513" t="s">
        <v>17</v>
      </c>
      <c r="E513" t="s">
        <v>930</v>
      </c>
      <c r="F513" t="s">
        <v>84</v>
      </c>
      <c r="G513">
        <v>95000</v>
      </c>
      <c r="H513">
        <f t="shared" si="146"/>
        <v>87670.04</v>
      </c>
      <c r="I513">
        <f t="shared" si="147"/>
        <v>2726.5</v>
      </c>
      <c r="J513">
        <f t="shared" si="148"/>
        <v>6744.9999999999991</v>
      </c>
      <c r="K513">
        <f t="shared" si="149"/>
        <v>953.69</v>
      </c>
      <c r="L513">
        <f t="shared" si="155"/>
        <v>2888</v>
      </c>
      <c r="M513">
        <f t="shared" si="156"/>
        <v>6735.5</v>
      </c>
      <c r="N513">
        <v>1715.46</v>
      </c>
      <c r="O513">
        <f t="shared" si="150"/>
        <v>21764.15</v>
      </c>
      <c r="P513">
        <v>25</v>
      </c>
      <c r="Q513">
        <v>2496.96</v>
      </c>
      <c r="S513">
        <v>1348.42</v>
      </c>
      <c r="T513">
        <v>200</v>
      </c>
      <c r="U513">
        <v>10500.38</v>
      </c>
      <c r="W513">
        <f t="shared" si="151"/>
        <v>14570.759999999998</v>
      </c>
      <c r="X513">
        <f t="shared" si="152"/>
        <v>7329.96</v>
      </c>
      <c r="Y513">
        <f t="shared" si="157"/>
        <v>13480.5</v>
      </c>
      <c r="Z513">
        <f t="shared" si="154"/>
        <v>73099.28</v>
      </c>
      <c r="AA513" t="s">
        <v>225</v>
      </c>
      <c r="AB513">
        <v>2025</v>
      </c>
    </row>
    <row r="514" spans="1:28" x14ac:dyDescent="0.25">
      <c r="A514">
        <v>28</v>
      </c>
      <c r="B514" t="s">
        <v>868</v>
      </c>
      <c r="C514" t="s">
        <v>103</v>
      </c>
      <c r="D514" t="s">
        <v>800</v>
      </c>
      <c r="E514" t="s">
        <v>83</v>
      </c>
      <c r="F514" t="s">
        <v>84</v>
      </c>
      <c r="G514">
        <v>48000</v>
      </c>
      <c r="H514">
        <f t="shared" si="146"/>
        <v>45163.199999999997</v>
      </c>
      <c r="I514">
        <f t="shared" si="147"/>
        <v>1377.6</v>
      </c>
      <c r="J514">
        <f t="shared" si="148"/>
        <v>3407.9999999999995</v>
      </c>
      <c r="K514">
        <f t="shared" si="149"/>
        <v>528</v>
      </c>
      <c r="L514">
        <f t="shared" si="155"/>
        <v>1459.2</v>
      </c>
      <c r="M514">
        <f t="shared" si="156"/>
        <v>3403.2000000000003</v>
      </c>
      <c r="O514">
        <f t="shared" si="150"/>
        <v>10176</v>
      </c>
      <c r="P514">
        <v>25</v>
      </c>
      <c r="S514">
        <v>2809.25</v>
      </c>
      <c r="T514">
        <v>200</v>
      </c>
      <c r="U514">
        <v>1571.73</v>
      </c>
      <c r="W514">
        <f t="shared" si="151"/>
        <v>4605.9799999999996</v>
      </c>
      <c r="X514">
        <f t="shared" si="152"/>
        <v>2836.8</v>
      </c>
      <c r="Y514">
        <f t="shared" si="157"/>
        <v>6811.2</v>
      </c>
      <c r="Z514">
        <f t="shared" si="154"/>
        <v>40557.22</v>
      </c>
      <c r="AA514" t="s">
        <v>225</v>
      </c>
      <c r="AB514">
        <v>2025</v>
      </c>
    </row>
    <row r="515" spans="1:28" x14ac:dyDescent="0.25">
      <c r="A515">
        <v>29</v>
      </c>
      <c r="B515" t="s">
        <v>124</v>
      </c>
      <c r="C515" t="s">
        <v>103</v>
      </c>
      <c r="D515" t="s">
        <v>10</v>
      </c>
      <c r="E515" t="s">
        <v>706</v>
      </c>
      <c r="F515" t="s">
        <v>84</v>
      </c>
      <c r="G515">
        <v>48000</v>
      </c>
      <c r="H515">
        <f t="shared" si="146"/>
        <v>45163.199999999997</v>
      </c>
      <c r="I515">
        <f t="shared" si="147"/>
        <v>1377.6</v>
      </c>
      <c r="J515">
        <f t="shared" si="148"/>
        <v>3407.9999999999995</v>
      </c>
      <c r="K515">
        <f t="shared" si="149"/>
        <v>528</v>
      </c>
      <c r="L515">
        <f t="shared" si="155"/>
        <v>1459.2</v>
      </c>
      <c r="M515">
        <f t="shared" si="156"/>
        <v>3403.2000000000003</v>
      </c>
      <c r="O515">
        <f>+I515+J515+K515+L515+M515+N515</f>
        <v>10176</v>
      </c>
      <c r="P515">
        <v>25</v>
      </c>
      <c r="S515">
        <v>1290.8</v>
      </c>
      <c r="T515">
        <v>200</v>
      </c>
      <c r="U515">
        <v>1571.73</v>
      </c>
      <c r="W515">
        <f t="shared" si="151"/>
        <v>3087.5299999999997</v>
      </c>
      <c r="X515">
        <f t="shared" si="152"/>
        <v>2836.8</v>
      </c>
      <c r="Y515">
        <f t="shared" si="157"/>
        <v>6811.2</v>
      </c>
      <c r="Z515">
        <f t="shared" si="154"/>
        <v>42075.67</v>
      </c>
      <c r="AA515" t="s">
        <v>225</v>
      </c>
      <c r="AB515">
        <v>2025</v>
      </c>
    </row>
    <row r="516" spans="1:28" x14ac:dyDescent="0.25">
      <c r="A516">
        <v>30</v>
      </c>
      <c r="B516" t="s">
        <v>890</v>
      </c>
      <c r="C516" t="s">
        <v>102</v>
      </c>
      <c r="D516" t="s">
        <v>19</v>
      </c>
      <c r="E516" t="s">
        <v>73</v>
      </c>
      <c r="F516" t="s">
        <v>84</v>
      </c>
      <c r="G516">
        <v>60000</v>
      </c>
      <c r="H516">
        <f t="shared" si="146"/>
        <v>54738.54</v>
      </c>
      <c r="I516">
        <f t="shared" si="147"/>
        <v>1722</v>
      </c>
      <c r="J516">
        <f t="shared" si="148"/>
        <v>4260</v>
      </c>
      <c r="K516">
        <f t="shared" si="149"/>
        <v>660.00000000000011</v>
      </c>
      <c r="L516">
        <f t="shared" si="155"/>
        <v>1824</v>
      </c>
      <c r="M516">
        <f t="shared" si="156"/>
        <v>4254</v>
      </c>
      <c r="N516">
        <v>1715.46</v>
      </c>
      <c r="O516">
        <f t="shared" si="150"/>
        <v>14435.46</v>
      </c>
      <c r="P516">
        <v>25</v>
      </c>
      <c r="T516">
        <v>200</v>
      </c>
      <c r="U516">
        <v>2800.49</v>
      </c>
      <c r="W516">
        <f t="shared" si="151"/>
        <v>3025.49</v>
      </c>
      <c r="X516">
        <f t="shared" si="152"/>
        <v>5261.46</v>
      </c>
      <c r="Y516">
        <f t="shared" si="157"/>
        <v>8514</v>
      </c>
      <c r="Z516">
        <f t="shared" si="154"/>
        <v>51713.05</v>
      </c>
      <c r="AA516" t="s">
        <v>225</v>
      </c>
      <c r="AB516">
        <v>2025</v>
      </c>
    </row>
    <row r="517" spans="1:28" x14ac:dyDescent="0.25">
      <c r="A517">
        <v>31</v>
      </c>
      <c r="B517" t="s">
        <v>157</v>
      </c>
      <c r="C517" t="s">
        <v>102</v>
      </c>
      <c r="D517" t="s">
        <v>10</v>
      </c>
      <c r="E517" t="s">
        <v>46</v>
      </c>
      <c r="F517" t="s">
        <v>84</v>
      </c>
      <c r="G517">
        <v>60000</v>
      </c>
      <c r="H517">
        <f t="shared" si="146"/>
        <v>56454</v>
      </c>
      <c r="I517">
        <f t="shared" si="147"/>
        <v>1722</v>
      </c>
      <c r="J517">
        <f t="shared" si="148"/>
        <v>4260</v>
      </c>
      <c r="K517">
        <f t="shared" si="149"/>
        <v>660.00000000000011</v>
      </c>
      <c r="L517">
        <f t="shared" si="155"/>
        <v>1824</v>
      </c>
      <c r="M517">
        <f t="shared" si="156"/>
        <v>4254</v>
      </c>
      <c r="O517">
        <f t="shared" si="150"/>
        <v>12720</v>
      </c>
      <c r="P517">
        <v>25</v>
      </c>
      <c r="Q517">
        <v>1875.2</v>
      </c>
      <c r="S517">
        <v>1299.8900000000001</v>
      </c>
      <c r="T517">
        <v>200</v>
      </c>
      <c r="U517">
        <v>3486.68</v>
      </c>
      <c r="W517">
        <f t="shared" si="151"/>
        <v>6886.77</v>
      </c>
      <c r="X517">
        <f t="shared" si="152"/>
        <v>3546</v>
      </c>
      <c r="Y517">
        <f t="shared" si="157"/>
        <v>8514</v>
      </c>
      <c r="Z517">
        <f t="shared" si="154"/>
        <v>49567.229999999996</v>
      </c>
      <c r="AA517" t="s">
        <v>225</v>
      </c>
      <c r="AB517">
        <v>2025</v>
      </c>
    </row>
    <row r="518" spans="1:28" x14ac:dyDescent="0.25">
      <c r="A518">
        <v>32</v>
      </c>
      <c r="B518" t="s">
        <v>159</v>
      </c>
      <c r="C518" t="s">
        <v>103</v>
      </c>
      <c r="D518" t="s">
        <v>21</v>
      </c>
      <c r="E518" t="s">
        <v>932</v>
      </c>
      <c r="F518" t="s">
        <v>84</v>
      </c>
      <c r="G518">
        <v>60000</v>
      </c>
      <c r="H518">
        <f t="shared" si="146"/>
        <v>54738.54</v>
      </c>
      <c r="I518">
        <f t="shared" si="147"/>
        <v>1722</v>
      </c>
      <c r="J518">
        <f t="shared" si="148"/>
        <v>4260</v>
      </c>
      <c r="K518">
        <f t="shared" si="149"/>
        <v>660.00000000000011</v>
      </c>
      <c r="L518">
        <f t="shared" si="155"/>
        <v>1824</v>
      </c>
      <c r="M518">
        <f t="shared" si="156"/>
        <v>4254</v>
      </c>
      <c r="N518">
        <v>1715.46</v>
      </c>
      <c r="O518">
        <f t="shared" si="150"/>
        <v>14435.46</v>
      </c>
      <c r="P518">
        <v>25</v>
      </c>
      <c r="Q518">
        <v>3552.23</v>
      </c>
      <c r="S518">
        <v>955.93</v>
      </c>
      <c r="T518">
        <v>200</v>
      </c>
      <c r="U518">
        <v>3143.58</v>
      </c>
      <c r="W518">
        <f t="shared" si="151"/>
        <v>7876.74</v>
      </c>
      <c r="X518">
        <f t="shared" si="152"/>
        <v>5261.46</v>
      </c>
      <c r="Y518">
        <f t="shared" si="157"/>
        <v>8514</v>
      </c>
      <c r="Z518">
        <f t="shared" si="154"/>
        <v>46861.8</v>
      </c>
      <c r="AA518" t="s">
        <v>225</v>
      </c>
      <c r="AB518">
        <v>2025</v>
      </c>
    </row>
    <row r="519" spans="1:28" x14ac:dyDescent="0.25">
      <c r="A519">
        <v>33</v>
      </c>
      <c r="B519" t="s">
        <v>150</v>
      </c>
      <c r="C519" t="s">
        <v>102</v>
      </c>
      <c r="D519" t="s">
        <v>16</v>
      </c>
      <c r="E519" t="s">
        <v>95</v>
      </c>
      <c r="F519" t="s">
        <v>84</v>
      </c>
      <c r="G519">
        <v>60000</v>
      </c>
      <c r="H519">
        <f t="shared" si="146"/>
        <v>56454</v>
      </c>
      <c r="I519">
        <f t="shared" si="147"/>
        <v>1722</v>
      </c>
      <c r="J519">
        <f t="shared" si="148"/>
        <v>4260</v>
      </c>
      <c r="K519">
        <f t="shared" si="149"/>
        <v>660.00000000000011</v>
      </c>
      <c r="L519">
        <f t="shared" si="155"/>
        <v>1824</v>
      </c>
      <c r="M519">
        <f t="shared" si="156"/>
        <v>4254</v>
      </c>
      <c r="O519">
        <f>+I519+J519+K519+L519+M519+N519</f>
        <v>12720</v>
      </c>
      <c r="P519">
        <v>25</v>
      </c>
      <c r="Q519">
        <v>500</v>
      </c>
      <c r="S519">
        <v>1340.78</v>
      </c>
      <c r="T519">
        <v>200</v>
      </c>
      <c r="U519">
        <v>3486.68</v>
      </c>
      <c r="W519">
        <f t="shared" si="151"/>
        <v>5552.4599999999991</v>
      </c>
      <c r="X519">
        <f t="shared" si="152"/>
        <v>3546</v>
      </c>
      <c r="Y519">
        <f t="shared" si="157"/>
        <v>8514</v>
      </c>
      <c r="Z519">
        <f t="shared" si="154"/>
        <v>50901.54</v>
      </c>
      <c r="AA519" t="s">
        <v>225</v>
      </c>
      <c r="AB519">
        <v>2025</v>
      </c>
    </row>
    <row r="520" spans="1:28" x14ac:dyDescent="0.25">
      <c r="A520">
        <v>34</v>
      </c>
      <c r="B520" t="s">
        <v>160</v>
      </c>
      <c r="C520" t="s">
        <v>102</v>
      </c>
      <c r="D520" t="s">
        <v>4</v>
      </c>
      <c r="E520" t="s">
        <v>93</v>
      </c>
      <c r="F520" t="s">
        <v>84</v>
      </c>
      <c r="G520">
        <v>60000</v>
      </c>
      <c r="H520">
        <f t="shared" si="146"/>
        <v>56454</v>
      </c>
      <c r="I520">
        <f t="shared" si="147"/>
        <v>1722</v>
      </c>
      <c r="J520">
        <f t="shared" si="148"/>
        <v>4260</v>
      </c>
      <c r="K520">
        <f t="shared" si="149"/>
        <v>660.00000000000011</v>
      </c>
      <c r="L520">
        <f t="shared" si="155"/>
        <v>1824</v>
      </c>
      <c r="M520">
        <f t="shared" si="156"/>
        <v>4254</v>
      </c>
      <c r="O520">
        <f t="shared" si="150"/>
        <v>12720</v>
      </c>
      <c r="P520">
        <v>25</v>
      </c>
      <c r="Q520">
        <v>3000</v>
      </c>
      <c r="S520">
        <v>1640.61</v>
      </c>
      <c r="T520">
        <v>200</v>
      </c>
      <c r="U520">
        <v>3486.68</v>
      </c>
      <c r="W520">
        <f t="shared" si="151"/>
        <v>8352.2899999999991</v>
      </c>
      <c r="X520">
        <f t="shared" si="152"/>
        <v>3546</v>
      </c>
      <c r="Y520">
        <f t="shared" si="157"/>
        <v>8514</v>
      </c>
      <c r="Z520">
        <f t="shared" si="154"/>
        <v>48101.71</v>
      </c>
      <c r="AA520" t="s">
        <v>225</v>
      </c>
      <c r="AB520">
        <v>2025</v>
      </c>
    </row>
    <row r="521" spans="1:28" x14ac:dyDescent="0.25">
      <c r="A521">
        <v>35</v>
      </c>
      <c r="B521" t="s">
        <v>806</v>
      </c>
      <c r="C521" t="s">
        <v>102</v>
      </c>
      <c r="D521" t="s">
        <v>12</v>
      </c>
      <c r="E521" t="s">
        <v>32</v>
      </c>
      <c r="F521" t="s">
        <v>99</v>
      </c>
      <c r="G521">
        <v>65000</v>
      </c>
      <c r="H521">
        <f t="shared" si="146"/>
        <v>61158.5</v>
      </c>
      <c r="I521">
        <f t="shared" si="147"/>
        <v>1865.5</v>
      </c>
      <c r="J521">
        <f t="shared" si="148"/>
        <v>4615</v>
      </c>
      <c r="K521">
        <f t="shared" si="149"/>
        <v>715.00000000000011</v>
      </c>
      <c r="L521">
        <f t="shared" si="155"/>
        <v>1976</v>
      </c>
      <c r="M521">
        <f t="shared" si="156"/>
        <v>4608.5</v>
      </c>
      <c r="O521">
        <f t="shared" si="150"/>
        <v>13780</v>
      </c>
      <c r="P521">
        <v>25</v>
      </c>
      <c r="Q521">
        <v>9860.77</v>
      </c>
      <c r="S521">
        <v>398.64</v>
      </c>
      <c r="T521">
        <v>200</v>
      </c>
      <c r="U521">
        <v>4427.58</v>
      </c>
      <c r="W521">
        <f t="shared" si="151"/>
        <v>14911.99</v>
      </c>
      <c r="X521">
        <f t="shared" si="152"/>
        <v>3841.5</v>
      </c>
      <c r="Y521">
        <f t="shared" si="157"/>
        <v>9223.5</v>
      </c>
      <c r="Z521">
        <f t="shared" si="154"/>
        <v>46246.51</v>
      </c>
      <c r="AA521" t="s">
        <v>225</v>
      </c>
      <c r="AB521">
        <v>2025</v>
      </c>
    </row>
    <row r="522" spans="1:28" x14ac:dyDescent="0.25">
      <c r="A522">
        <v>36</v>
      </c>
      <c r="B522" t="s">
        <v>162</v>
      </c>
      <c r="C522" t="s">
        <v>102</v>
      </c>
      <c r="D522" t="s">
        <v>15</v>
      </c>
      <c r="E522" t="s">
        <v>92</v>
      </c>
      <c r="F522" t="s">
        <v>99</v>
      </c>
      <c r="G522">
        <v>70000</v>
      </c>
      <c r="H522">
        <f t="shared" si="146"/>
        <v>60716.619999999995</v>
      </c>
      <c r="I522">
        <f t="shared" si="147"/>
        <v>2009</v>
      </c>
      <c r="J522">
        <f t="shared" si="148"/>
        <v>4970</v>
      </c>
      <c r="K522">
        <f t="shared" si="149"/>
        <v>770.00000000000011</v>
      </c>
      <c r="L522">
        <f t="shared" si="155"/>
        <v>2128</v>
      </c>
      <c r="M522">
        <f t="shared" si="156"/>
        <v>4963</v>
      </c>
      <c r="N522">
        <v>5146.38</v>
      </c>
      <c r="O522">
        <f t="shared" si="150"/>
        <v>19986.38</v>
      </c>
      <c r="P522">
        <v>25</v>
      </c>
      <c r="S522">
        <v>797.28</v>
      </c>
      <c r="T522">
        <v>200</v>
      </c>
      <c r="U522">
        <v>4339.2</v>
      </c>
      <c r="W522">
        <f t="shared" si="151"/>
        <v>5361.48</v>
      </c>
      <c r="X522">
        <f t="shared" si="152"/>
        <v>9283.380000000001</v>
      </c>
      <c r="Y522">
        <f t="shared" si="157"/>
        <v>9933</v>
      </c>
      <c r="Z522">
        <f t="shared" si="154"/>
        <v>55355.14</v>
      </c>
      <c r="AA522" t="s">
        <v>225</v>
      </c>
      <c r="AB522">
        <v>2025</v>
      </c>
    </row>
    <row r="523" spans="1:28" x14ac:dyDescent="0.25">
      <c r="A523">
        <v>37</v>
      </c>
      <c r="B523" t="s">
        <v>813</v>
      </c>
      <c r="C523" t="s">
        <v>103</v>
      </c>
      <c r="D523" t="s">
        <v>808</v>
      </c>
      <c r="E523" t="s">
        <v>92</v>
      </c>
      <c r="F523" t="s">
        <v>99</v>
      </c>
      <c r="G523">
        <v>80000</v>
      </c>
      <c r="H523">
        <f t="shared" si="146"/>
        <v>75272</v>
      </c>
      <c r="I523">
        <f t="shared" si="147"/>
        <v>2296</v>
      </c>
      <c r="J523">
        <f t="shared" si="148"/>
        <v>5679.9999999999991</v>
      </c>
      <c r="K523">
        <v>880</v>
      </c>
      <c r="L523">
        <f t="shared" si="155"/>
        <v>2432</v>
      </c>
      <c r="M523">
        <f t="shared" si="156"/>
        <v>5672</v>
      </c>
      <c r="O523">
        <f t="shared" si="150"/>
        <v>16960</v>
      </c>
      <c r="P523">
        <v>25</v>
      </c>
      <c r="T523">
        <v>200</v>
      </c>
      <c r="U523">
        <v>7400.87</v>
      </c>
      <c r="W523">
        <f t="shared" si="151"/>
        <v>7625.87</v>
      </c>
      <c r="X523">
        <f t="shared" si="152"/>
        <v>4728</v>
      </c>
      <c r="Y523">
        <f t="shared" si="157"/>
        <v>11352</v>
      </c>
      <c r="Z523">
        <f t="shared" si="154"/>
        <v>67646.13</v>
      </c>
      <c r="AA523" t="s">
        <v>225</v>
      </c>
      <c r="AB523">
        <v>2025</v>
      </c>
    </row>
    <row r="524" spans="1:28" x14ac:dyDescent="0.25">
      <c r="A524">
        <v>38</v>
      </c>
      <c r="B524" t="s">
        <v>874</v>
      </c>
      <c r="C524" t="s">
        <v>103</v>
      </c>
      <c r="D524" t="s">
        <v>10</v>
      </c>
      <c r="E524" t="s">
        <v>32</v>
      </c>
      <c r="F524" t="s">
        <v>84</v>
      </c>
      <c r="G524">
        <v>46000</v>
      </c>
      <c r="H524">
        <f t="shared" si="146"/>
        <v>43281.4</v>
      </c>
      <c r="I524">
        <f t="shared" si="147"/>
        <v>1320.2</v>
      </c>
      <c r="J524">
        <f t="shared" si="148"/>
        <v>3265.9999999999995</v>
      </c>
      <c r="K524">
        <f t="shared" si="149"/>
        <v>506.00000000000006</v>
      </c>
      <c r="L524">
        <f t="shared" si="155"/>
        <v>1398.4</v>
      </c>
      <c r="M524">
        <f t="shared" si="156"/>
        <v>3261.4</v>
      </c>
      <c r="O524">
        <f t="shared" si="150"/>
        <v>9752</v>
      </c>
      <c r="P524">
        <v>25</v>
      </c>
      <c r="S524">
        <v>855.96</v>
      </c>
      <c r="T524">
        <v>200</v>
      </c>
      <c r="U524">
        <f>IF((H524*12)&gt;867123.01,(79776+(((H524*12)-867123.01)*0.25))/12,IF((H524*12)&gt;624329.01,(31216+(((H524*12)-624329.01)*0.2))/12,IF((H524*12)&gt;416220.01,(((H524*12)-416220.01)*0.15)/12,0)))</f>
        <v>1289.4598750000005</v>
      </c>
      <c r="W524">
        <f t="shared" si="151"/>
        <v>2370.4198750000005</v>
      </c>
      <c r="X524">
        <f t="shared" si="152"/>
        <v>2718.6000000000004</v>
      </c>
      <c r="Y524">
        <f t="shared" si="157"/>
        <v>6527.4</v>
      </c>
      <c r="Z524">
        <f t="shared" si="154"/>
        <v>40910.980125000002</v>
      </c>
      <c r="AA524" t="s">
        <v>225</v>
      </c>
      <c r="AB524">
        <v>2025</v>
      </c>
    </row>
    <row r="525" spans="1:28" x14ac:dyDescent="0.25">
      <c r="A525">
        <v>39</v>
      </c>
      <c r="B525" t="s">
        <v>167</v>
      </c>
      <c r="C525" t="s">
        <v>102</v>
      </c>
      <c r="D525" t="s">
        <v>6</v>
      </c>
      <c r="E525" t="s">
        <v>32</v>
      </c>
      <c r="F525" t="s">
        <v>100</v>
      </c>
      <c r="G525">
        <v>46000</v>
      </c>
      <c r="H525">
        <f t="shared" si="146"/>
        <v>43281.4</v>
      </c>
      <c r="I525">
        <f t="shared" si="147"/>
        <v>1320.2</v>
      </c>
      <c r="J525">
        <f t="shared" si="148"/>
        <v>3265.9999999999995</v>
      </c>
      <c r="K525">
        <f t="shared" si="149"/>
        <v>506.00000000000006</v>
      </c>
      <c r="L525">
        <f t="shared" si="155"/>
        <v>1398.4</v>
      </c>
      <c r="M525">
        <f t="shared" si="156"/>
        <v>3261.4</v>
      </c>
      <c r="O525">
        <f t="shared" si="150"/>
        <v>9752</v>
      </c>
      <c r="P525">
        <v>25</v>
      </c>
      <c r="Q525">
        <v>5000</v>
      </c>
      <c r="S525">
        <v>54.99</v>
      </c>
      <c r="T525">
        <v>200</v>
      </c>
      <c r="U525">
        <f>IF((H525*12)&gt;867123.01,(79776+(((H525*12)-867123.01)*0.25))/12,IF((H525*12)&gt;624329.01,(31216+(((H525*12)-624329.01)*0.2))/12,IF((H525*12)&gt;416220.01,(((H525*12)-416220.01)*0.15)/12,0)))</f>
        <v>1289.4598750000005</v>
      </c>
      <c r="W525">
        <f t="shared" si="151"/>
        <v>6569.4498750000002</v>
      </c>
      <c r="X525">
        <f t="shared" si="152"/>
        <v>2718.6000000000004</v>
      </c>
      <c r="Y525">
        <f t="shared" si="157"/>
        <v>6527.4</v>
      </c>
      <c r="Z525">
        <f t="shared" si="154"/>
        <v>36711.950125000003</v>
      </c>
      <c r="AA525" t="s">
        <v>225</v>
      </c>
      <c r="AB525">
        <v>2025</v>
      </c>
    </row>
    <row r="526" spans="1:28" x14ac:dyDescent="0.25">
      <c r="A526">
        <v>40</v>
      </c>
      <c r="B526" t="s">
        <v>169</v>
      </c>
      <c r="C526" t="s">
        <v>102</v>
      </c>
      <c r="D526" t="s">
        <v>6</v>
      </c>
      <c r="E526" t="s">
        <v>32</v>
      </c>
      <c r="F526" t="s">
        <v>100</v>
      </c>
      <c r="G526">
        <v>36000</v>
      </c>
      <c r="H526">
        <f t="shared" si="146"/>
        <v>33872.400000000001</v>
      </c>
      <c r="I526">
        <f t="shared" si="147"/>
        <v>1033.2</v>
      </c>
      <c r="J526">
        <f t="shared" si="148"/>
        <v>2555.9999999999995</v>
      </c>
      <c r="K526">
        <f t="shared" si="149"/>
        <v>396.00000000000006</v>
      </c>
      <c r="L526">
        <f t="shared" si="155"/>
        <v>1094.4000000000001</v>
      </c>
      <c r="M526">
        <f t="shared" si="156"/>
        <v>2552.4</v>
      </c>
      <c r="O526">
        <f t="shared" si="150"/>
        <v>7632</v>
      </c>
      <c r="P526">
        <v>25</v>
      </c>
      <c r="T526">
        <v>200</v>
      </c>
      <c r="U526">
        <v>0</v>
      </c>
      <c r="W526">
        <f t="shared" si="151"/>
        <v>225</v>
      </c>
      <c r="X526">
        <f t="shared" si="152"/>
        <v>2127.6000000000004</v>
      </c>
      <c r="Y526">
        <f t="shared" si="157"/>
        <v>5108.3999999999996</v>
      </c>
      <c r="Z526">
        <f t="shared" si="154"/>
        <v>33647.4</v>
      </c>
      <c r="AA526" t="s">
        <v>225</v>
      </c>
      <c r="AB526">
        <v>2025</v>
      </c>
    </row>
    <row r="527" spans="1:28" x14ac:dyDescent="0.25">
      <c r="A527">
        <v>41</v>
      </c>
      <c r="B527" t="s">
        <v>170</v>
      </c>
      <c r="C527" t="s">
        <v>102</v>
      </c>
      <c r="D527" t="s">
        <v>17</v>
      </c>
      <c r="E527" t="s">
        <v>32</v>
      </c>
      <c r="F527" t="s">
        <v>100</v>
      </c>
      <c r="G527">
        <v>46000</v>
      </c>
      <c r="H527">
        <f t="shared" si="146"/>
        <v>39850.479999999996</v>
      </c>
      <c r="I527">
        <f t="shared" si="147"/>
        <v>1320.2</v>
      </c>
      <c r="J527">
        <f t="shared" si="148"/>
        <v>3265.9999999999995</v>
      </c>
      <c r="K527">
        <f t="shared" si="149"/>
        <v>506.00000000000006</v>
      </c>
      <c r="L527">
        <f t="shared" si="155"/>
        <v>1398.4</v>
      </c>
      <c r="M527">
        <f t="shared" si="156"/>
        <v>3261.4</v>
      </c>
      <c r="N527">
        <v>3430.92</v>
      </c>
      <c r="O527">
        <f t="shared" si="150"/>
        <v>13182.92</v>
      </c>
      <c r="P527">
        <v>25</v>
      </c>
      <c r="Q527">
        <v>2860.81</v>
      </c>
      <c r="S527">
        <v>935.34</v>
      </c>
      <c r="T527">
        <v>200</v>
      </c>
      <c r="U527">
        <v>774.82</v>
      </c>
      <c r="W527">
        <f t="shared" si="151"/>
        <v>4795.97</v>
      </c>
      <c r="X527">
        <f t="shared" si="152"/>
        <v>6149.52</v>
      </c>
      <c r="Y527">
        <f t="shared" si="157"/>
        <v>6527.4</v>
      </c>
      <c r="Z527">
        <f t="shared" si="154"/>
        <v>35054.509999999995</v>
      </c>
      <c r="AA527" t="s">
        <v>225</v>
      </c>
      <c r="AB527">
        <v>2025</v>
      </c>
    </row>
    <row r="528" spans="1:28" x14ac:dyDescent="0.25">
      <c r="A528">
        <v>42</v>
      </c>
      <c r="B528" t="s">
        <v>172</v>
      </c>
      <c r="C528" t="s">
        <v>102</v>
      </c>
      <c r="D528" t="s">
        <v>6</v>
      </c>
      <c r="E528" t="s">
        <v>32</v>
      </c>
      <c r="F528" t="s">
        <v>100</v>
      </c>
      <c r="G528">
        <v>46000</v>
      </c>
      <c r="H528">
        <f t="shared" si="146"/>
        <v>43281.4</v>
      </c>
      <c r="I528">
        <f t="shared" si="147"/>
        <v>1320.2</v>
      </c>
      <c r="J528">
        <f t="shared" si="148"/>
        <v>3265.9999999999995</v>
      </c>
      <c r="K528">
        <f t="shared" si="149"/>
        <v>506.00000000000006</v>
      </c>
      <c r="L528">
        <f t="shared" si="155"/>
        <v>1398.4</v>
      </c>
      <c r="M528">
        <f t="shared" si="156"/>
        <v>3261.4</v>
      </c>
      <c r="O528">
        <f t="shared" si="150"/>
        <v>9752</v>
      </c>
      <c r="P528">
        <v>25</v>
      </c>
      <c r="S528">
        <v>494.04</v>
      </c>
      <c r="T528">
        <v>200</v>
      </c>
      <c r="U528">
        <v>1289.46</v>
      </c>
      <c r="W528">
        <f t="shared" si="151"/>
        <v>2008.5</v>
      </c>
      <c r="X528">
        <f t="shared" si="152"/>
        <v>2718.6000000000004</v>
      </c>
      <c r="Y528">
        <f t="shared" si="157"/>
        <v>6527.4</v>
      </c>
      <c r="Z528">
        <f t="shared" si="154"/>
        <v>41272.9</v>
      </c>
      <c r="AA528" t="s">
        <v>225</v>
      </c>
      <c r="AB528">
        <v>2025</v>
      </c>
    </row>
    <row r="529" spans="1:28" x14ac:dyDescent="0.25">
      <c r="A529">
        <v>43</v>
      </c>
      <c r="B529" t="s">
        <v>938</v>
      </c>
      <c r="C529" t="s">
        <v>102</v>
      </c>
      <c r="D529" t="s">
        <v>6</v>
      </c>
      <c r="E529" t="s">
        <v>32</v>
      </c>
      <c r="F529" t="s">
        <v>100</v>
      </c>
      <c r="G529">
        <v>36000</v>
      </c>
      <c r="H529">
        <f t="shared" si="146"/>
        <v>33872.400000000001</v>
      </c>
      <c r="I529">
        <f t="shared" si="147"/>
        <v>1033.2</v>
      </c>
      <c r="J529">
        <f t="shared" si="148"/>
        <v>2555.9999999999995</v>
      </c>
      <c r="K529">
        <f t="shared" si="149"/>
        <v>396.00000000000006</v>
      </c>
      <c r="L529">
        <f t="shared" si="155"/>
        <v>1094.4000000000001</v>
      </c>
      <c r="M529">
        <f t="shared" si="156"/>
        <v>2552.4</v>
      </c>
      <c r="O529">
        <f>+I529+J529+K529+L529+M529+N529</f>
        <v>7632</v>
      </c>
      <c r="P529">
        <v>25</v>
      </c>
      <c r="S529">
        <v>797.28</v>
      </c>
      <c r="T529">
        <v>200</v>
      </c>
      <c r="W529">
        <f t="shared" si="151"/>
        <v>1022.28</v>
      </c>
      <c r="X529">
        <f t="shared" si="152"/>
        <v>2127.6000000000004</v>
      </c>
      <c r="Y529">
        <f t="shared" si="157"/>
        <v>5108.3999999999996</v>
      </c>
      <c r="Z529">
        <f t="shared" si="154"/>
        <v>32850.120000000003</v>
      </c>
      <c r="AA529" t="s">
        <v>225</v>
      </c>
      <c r="AB529">
        <v>2025</v>
      </c>
    </row>
    <row r="530" spans="1:28" x14ac:dyDescent="0.25">
      <c r="A530">
        <v>44</v>
      </c>
      <c r="B530" t="s">
        <v>173</v>
      </c>
      <c r="C530" t="s">
        <v>102</v>
      </c>
      <c r="D530" t="s">
        <v>6</v>
      </c>
      <c r="E530" t="s">
        <v>32</v>
      </c>
      <c r="F530" t="s">
        <v>100</v>
      </c>
      <c r="G530">
        <v>46000</v>
      </c>
      <c r="H530">
        <f t="shared" si="146"/>
        <v>41565.94</v>
      </c>
      <c r="I530">
        <f t="shared" si="147"/>
        <v>1320.2</v>
      </c>
      <c r="J530">
        <f t="shared" si="148"/>
        <v>3265.9999999999995</v>
      </c>
      <c r="K530">
        <f t="shared" si="149"/>
        <v>506.00000000000006</v>
      </c>
      <c r="L530">
        <f t="shared" si="155"/>
        <v>1398.4</v>
      </c>
      <c r="M530">
        <f t="shared" si="156"/>
        <v>3261.4</v>
      </c>
      <c r="N530">
        <v>1715.46</v>
      </c>
      <c r="O530">
        <f t="shared" si="150"/>
        <v>11467.46</v>
      </c>
      <c r="P530">
        <v>25</v>
      </c>
      <c r="T530">
        <v>200</v>
      </c>
      <c r="U530">
        <v>1032.1400000000001</v>
      </c>
      <c r="W530">
        <f t="shared" si="151"/>
        <v>1257.1400000000001</v>
      </c>
      <c r="X530">
        <f t="shared" si="152"/>
        <v>4434.0600000000004</v>
      </c>
      <c r="Y530">
        <f t="shared" si="157"/>
        <v>6527.4</v>
      </c>
      <c r="Z530">
        <f t="shared" si="154"/>
        <v>40308.800000000003</v>
      </c>
      <c r="AA530" t="s">
        <v>225</v>
      </c>
      <c r="AB530">
        <v>2025</v>
      </c>
    </row>
    <row r="531" spans="1:28" x14ac:dyDescent="0.25">
      <c r="A531">
        <v>45</v>
      </c>
      <c r="B531" t="s">
        <v>177</v>
      </c>
      <c r="C531" t="s">
        <v>102</v>
      </c>
      <c r="D531" t="s">
        <v>22</v>
      </c>
      <c r="E531" t="s">
        <v>32</v>
      </c>
      <c r="F531" t="s">
        <v>100</v>
      </c>
      <c r="G531">
        <v>46000</v>
      </c>
      <c r="H531">
        <f t="shared" si="146"/>
        <v>43281.4</v>
      </c>
      <c r="I531">
        <f t="shared" si="147"/>
        <v>1320.2</v>
      </c>
      <c r="J531">
        <f t="shared" si="148"/>
        <v>3265.9999999999995</v>
      </c>
      <c r="K531">
        <f t="shared" si="149"/>
        <v>506.00000000000006</v>
      </c>
      <c r="L531">
        <f t="shared" si="155"/>
        <v>1398.4</v>
      </c>
      <c r="M531">
        <f t="shared" si="156"/>
        <v>3261.4</v>
      </c>
      <c r="O531">
        <f t="shared" si="150"/>
        <v>9752</v>
      </c>
      <c r="P531">
        <v>25</v>
      </c>
      <c r="Q531">
        <v>3000</v>
      </c>
      <c r="S531">
        <v>893.36</v>
      </c>
      <c r="T531">
        <v>200</v>
      </c>
      <c r="U531">
        <v>1289.46</v>
      </c>
      <c r="W531">
        <f t="shared" si="151"/>
        <v>5407.8200000000006</v>
      </c>
      <c r="X531">
        <f t="shared" si="152"/>
        <v>2718.6000000000004</v>
      </c>
      <c r="Y531">
        <f t="shared" si="157"/>
        <v>6527.4</v>
      </c>
      <c r="Z531">
        <f t="shared" si="154"/>
        <v>37873.58</v>
      </c>
      <c r="AA531" t="s">
        <v>225</v>
      </c>
      <c r="AB531">
        <v>2025</v>
      </c>
    </row>
    <row r="532" spans="1:28" x14ac:dyDescent="0.25">
      <c r="A532">
        <v>46</v>
      </c>
      <c r="B532" t="s">
        <v>939</v>
      </c>
      <c r="C532" t="s">
        <v>103</v>
      </c>
      <c r="D532" t="s">
        <v>6</v>
      </c>
      <c r="E532" t="s">
        <v>32</v>
      </c>
      <c r="F532" t="s">
        <v>100</v>
      </c>
      <c r="G532">
        <v>36000</v>
      </c>
      <c r="H532">
        <f t="shared" si="146"/>
        <v>33872.400000000001</v>
      </c>
      <c r="I532">
        <f t="shared" si="147"/>
        <v>1033.2</v>
      </c>
      <c r="J532">
        <f t="shared" si="148"/>
        <v>2555.9999999999995</v>
      </c>
      <c r="K532">
        <f t="shared" si="149"/>
        <v>396.00000000000006</v>
      </c>
      <c r="L532">
        <f t="shared" si="155"/>
        <v>1094.4000000000001</v>
      </c>
      <c r="M532">
        <f t="shared" si="156"/>
        <v>2552.4</v>
      </c>
      <c r="O532">
        <f t="shared" si="150"/>
        <v>7632</v>
      </c>
      <c r="P532">
        <v>25</v>
      </c>
      <c r="S532">
        <v>398.64</v>
      </c>
      <c r="T532">
        <v>200</v>
      </c>
      <c r="U532">
        <v>0</v>
      </c>
      <c r="W532">
        <f t="shared" si="151"/>
        <v>623.64</v>
      </c>
      <c r="X532">
        <f t="shared" si="152"/>
        <v>2127.6000000000004</v>
      </c>
      <c r="Y532">
        <f t="shared" si="157"/>
        <v>5108.3999999999996</v>
      </c>
      <c r="Z532">
        <f t="shared" si="154"/>
        <v>33248.76</v>
      </c>
      <c r="AA532" t="s">
        <v>225</v>
      </c>
      <c r="AB532">
        <v>2025</v>
      </c>
    </row>
    <row r="533" spans="1:28" x14ac:dyDescent="0.25">
      <c r="A533">
        <v>47</v>
      </c>
      <c r="B533" t="s">
        <v>817</v>
      </c>
      <c r="C533" t="s">
        <v>102</v>
      </c>
      <c r="D533" t="s">
        <v>16</v>
      </c>
      <c r="E533" t="s">
        <v>929</v>
      </c>
      <c r="F533" t="s">
        <v>100</v>
      </c>
      <c r="G533">
        <v>46000</v>
      </c>
      <c r="H533">
        <f t="shared" si="146"/>
        <v>43281.4</v>
      </c>
      <c r="I533">
        <f t="shared" si="147"/>
        <v>1320.2</v>
      </c>
      <c r="J533">
        <f t="shared" si="148"/>
        <v>3265.9999999999995</v>
      </c>
      <c r="K533">
        <f t="shared" si="149"/>
        <v>506.00000000000006</v>
      </c>
      <c r="L533">
        <f t="shared" si="155"/>
        <v>1398.4</v>
      </c>
      <c r="M533">
        <f t="shared" si="156"/>
        <v>3261.4</v>
      </c>
      <c r="O533">
        <f t="shared" si="150"/>
        <v>9752</v>
      </c>
      <c r="P533">
        <v>25</v>
      </c>
      <c r="Q533">
        <v>500</v>
      </c>
      <c r="S533">
        <v>894.26</v>
      </c>
      <c r="T533">
        <v>200</v>
      </c>
      <c r="U533">
        <v>1289.46</v>
      </c>
      <c r="W533">
        <f t="shared" si="151"/>
        <v>2908.7200000000003</v>
      </c>
      <c r="X533">
        <f t="shared" si="152"/>
        <v>2718.6000000000004</v>
      </c>
      <c r="Y533">
        <f t="shared" si="157"/>
        <v>6527.4</v>
      </c>
      <c r="Z533">
        <f t="shared" si="154"/>
        <v>40372.68</v>
      </c>
      <c r="AA533" t="s">
        <v>225</v>
      </c>
      <c r="AB533">
        <v>2025</v>
      </c>
    </row>
    <row r="534" spans="1:28" x14ac:dyDescent="0.25">
      <c r="A534">
        <v>48</v>
      </c>
      <c r="B534" t="s">
        <v>819</v>
      </c>
      <c r="C534" t="s">
        <v>103</v>
      </c>
      <c r="D534" t="s">
        <v>12</v>
      </c>
      <c r="E534" t="s">
        <v>32</v>
      </c>
      <c r="F534" t="s">
        <v>100</v>
      </c>
      <c r="G534">
        <v>46000</v>
      </c>
      <c r="H534">
        <f t="shared" si="146"/>
        <v>41565.94</v>
      </c>
      <c r="I534">
        <f t="shared" si="147"/>
        <v>1320.2</v>
      </c>
      <c r="J534">
        <f t="shared" si="148"/>
        <v>3265.9999999999995</v>
      </c>
      <c r="K534">
        <f t="shared" si="149"/>
        <v>506.00000000000006</v>
      </c>
      <c r="L534">
        <f t="shared" si="155"/>
        <v>1398.4</v>
      </c>
      <c r="M534">
        <f t="shared" si="156"/>
        <v>3261.4</v>
      </c>
      <c r="N534">
        <v>1715.46</v>
      </c>
      <c r="O534">
        <f t="shared" si="150"/>
        <v>11467.46</v>
      </c>
      <c r="P534">
        <v>25</v>
      </c>
      <c r="S534">
        <v>398.64</v>
      </c>
      <c r="T534">
        <v>200</v>
      </c>
      <c r="U534">
        <v>1032.1400000000001</v>
      </c>
      <c r="W534">
        <f t="shared" si="151"/>
        <v>1655.7800000000002</v>
      </c>
      <c r="X534">
        <f t="shared" si="152"/>
        <v>4434.0600000000004</v>
      </c>
      <c r="Y534">
        <f t="shared" si="157"/>
        <v>6527.4</v>
      </c>
      <c r="Z534">
        <f t="shared" si="154"/>
        <v>39910.160000000003</v>
      </c>
      <c r="AA534" t="s">
        <v>225</v>
      </c>
      <c r="AB534">
        <v>2025</v>
      </c>
    </row>
    <row r="535" spans="1:28" x14ac:dyDescent="0.25">
      <c r="A535">
        <v>49</v>
      </c>
      <c r="B535" t="s">
        <v>820</v>
      </c>
      <c r="C535" t="s">
        <v>102</v>
      </c>
      <c r="D535" t="s">
        <v>94</v>
      </c>
      <c r="E535" t="s">
        <v>32</v>
      </c>
      <c r="F535" t="s">
        <v>100</v>
      </c>
      <c r="G535">
        <v>46000</v>
      </c>
      <c r="H535">
        <f t="shared" si="146"/>
        <v>43281.4</v>
      </c>
      <c r="I535">
        <f t="shared" si="147"/>
        <v>1320.2</v>
      </c>
      <c r="J535">
        <f t="shared" si="148"/>
        <v>3265.9999999999995</v>
      </c>
      <c r="K535">
        <f t="shared" si="149"/>
        <v>506.00000000000006</v>
      </c>
      <c r="L535">
        <f t="shared" si="155"/>
        <v>1398.4</v>
      </c>
      <c r="M535">
        <f t="shared" si="156"/>
        <v>3261.4</v>
      </c>
      <c r="O535">
        <f t="shared" si="150"/>
        <v>9752</v>
      </c>
      <c r="P535">
        <v>25</v>
      </c>
      <c r="S535">
        <v>1586.95</v>
      </c>
      <c r="T535">
        <v>200</v>
      </c>
      <c r="U535">
        <v>1289.46</v>
      </c>
      <c r="W535">
        <f t="shared" si="151"/>
        <v>3101.41</v>
      </c>
      <c r="X535">
        <f t="shared" si="152"/>
        <v>2718.6000000000004</v>
      </c>
      <c r="Y535">
        <f t="shared" si="157"/>
        <v>6527.4</v>
      </c>
      <c r="Z535">
        <f t="shared" si="154"/>
        <v>40179.99</v>
      </c>
      <c r="AA535" t="s">
        <v>225</v>
      </c>
      <c r="AB535">
        <v>2025</v>
      </c>
    </row>
    <row r="536" spans="1:28" x14ac:dyDescent="0.25">
      <c r="A536">
        <v>50</v>
      </c>
      <c r="B536" t="s">
        <v>179</v>
      </c>
      <c r="C536" t="s">
        <v>103</v>
      </c>
      <c r="D536" t="s">
        <v>800</v>
      </c>
      <c r="E536" t="s">
        <v>32</v>
      </c>
      <c r="F536" t="s">
        <v>100</v>
      </c>
      <c r="G536">
        <v>46000</v>
      </c>
      <c r="H536">
        <f t="shared" si="146"/>
        <v>43281.4</v>
      </c>
      <c r="I536">
        <f t="shared" si="147"/>
        <v>1320.2</v>
      </c>
      <c r="J536">
        <f t="shared" si="148"/>
        <v>3265.9999999999995</v>
      </c>
      <c r="K536">
        <f t="shared" si="149"/>
        <v>506.00000000000006</v>
      </c>
      <c r="L536">
        <f t="shared" si="155"/>
        <v>1398.4</v>
      </c>
      <c r="M536">
        <f t="shared" si="156"/>
        <v>3261.4</v>
      </c>
      <c r="O536">
        <f t="shared" si="150"/>
        <v>9752</v>
      </c>
      <c r="P536">
        <v>25</v>
      </c>
      <c r="Q536">
        <v>1000</v>
      </c>
      <c r="S536">
        <v>1294.18</v>
      </c>
      <c r="T536">
        <v>200</v>
      </c>
      <c r="U536">
        <v>1289.46</v>
      </c>
      <c r="W536">
        <f t="shared" si="151"/>
        <v>3808.6400000000003</v>
      </c>
      <c r="X536">
        <f t="shared" si="152"/>
        <v>2718.6000000000004</v>
      </c>
      <c r="Y536">
        <f t="shared" si="157"/>
        <v>6527.4</v>
      </c>
      <c r="Z536">
        <f t="shared" si="154"/>
        <v>39472.76</v>
      </c>
      <c r="AA536" t="s">
        <v>225</v>
      </c>
      <c r="AB536">
        <v>2025</v>
      </c>
    </row>
    <row r="537" spans="1:28" x14ac:dyDescent="0.25">
      <c r="A537">
        <v>51</v>
      </c>
      <c r="B537" t="s">
        <v>180</v>
      </c>
      <c r="C537" t="s">
        <v>103</v>
      </c>
      <c r="D537" t="s">
        <v>22</v>
      </c>
      <c r="E537" t="s">
        <v>32</v>
      </c>
      <c r="F537" t="s">
        <v>100</v>
      </c>
      <c r="G537">
        <v>36000</v>
      </c>
      <c r="H537">
        <f t="shared" si="146"/>
        <v>33872.400000000001</v>
      </c>
      <c r="I537">
        <f t="shared" si="147"/>
        <v>1033.2</v>
      </c>
      <c r="J537">
        <f t="shared" si="148"/>
        <v>2555.9999999999995</v>
      </c>
      <c r="K537">
        <f t="shared" si="149"/>
        <v>396.00000000000006</v>
      </c>
      <c r="L537">
        <f t="shared" si="155"/>
        <v>1094.4000000000001</v>
      </c>
      <c r="M537">
        <f t="shared" si="156"/>
        <v>2552.4</v>
      </c>
      <c r="O537">
        <f t="shared" si="150"/>
        <v>7632</v>
      </c>
      <c r="P537">
        <v>25</v>
      </c>
      <c r="S537">
        <v>2441.58</v>
      </c>
      <c r="T537">
        <v>200</v>
      </c>
      <c r="U537">
        <v>0</v>
      </c>
      <c r="W537">
        <f t="shared" si="151"/>
        <v>2666.58</v>
      </c>
      <c r="X537">
        <f t="shared" si="152"/>
        <v>2127.6000000000004</v>
      </c>
      <c r="Y537">
        <f t="shared" si="157"/>
        <v>5108.3999999999996</v>
      </c>
      <c r="Z537">
        <f t="shared" si="154"/>
        <v>31205.82</v>
      </c>
      <c r="AA537" t="s">
        <v>225</v>
      </c>
      <c r="AB537">
        <v>2025</v>
      </c>
    </row>
    <row r="538" spans="1:28" x14ac:dyDescent="0.25">
      <c r="A538">
        <v>52</v>
      </c>
      <c r="B538" t="s">
        <v>183</v>
      </c>
      <c r="C538" t="s">
        <v>103</v>
      </c>
      <c r="D538" t="s">
        <v>22</v>
      </c>
      <c r="E538" t="s">
        <v>52</v>
      </c>
      <c r="F538" t="s">
        <v>100</v>
      </c>
      <c r="G538">
        <v>36000</v>
      </c>
      <c r="H538">
        <f t="shared" si="146"/>
        <v>33872.400000000001</v>
      </c>
      <c r="I538">
        <f t="shared" si="147"/>
        <v>1033.2</v>
      </c>
      <c r="J538">
        <f t="shared" si="148"/>
        <v>2555.9999999999995</v>
      </c>
      <c r="K538">
        <f t="shared" si="149"/>
        <v>396.00000000000006</v>
      </c>
      <c r="L538">
        <f t="shared" si="155"/>
        <v>1094.4000000000001</v>
      </c>
      <c r="M538">
        <f t="shared" si="156"/>
        <v>2552.4</v>
      </c>
      <c r="O538">
        <f t="shared" si="150"/>
        <v>7632</v>
      </c>
      <c r="P538">
        <v>25</v>
      </c>
      <c r="Q538">
        <v>1500</v>
      </c>
      <c r="S538">
        <v>797.28</v>
      </c>
      <c r="T538">
        <v>200</v>
      </c>
      <c r="U538">
        <v>0</v>
      </c>
      <c r="W538">
        <f t="shared" si="151"/>
        <v>2522.2799999999997</v>
      </c>
      <c r="X538">
        <f t="shared" si="152"/>
        <v>2127.6000000000004</v>
      </c>
      <c r="Y538">
        <f t="shared" si="157"/>
        <v>5108.3999999999996</v>
      </c>
      <c r="Z538">
        <f t="shared" si="154"/>
        <v>31350.12</v>
      </c>
      <c r="AA538" t="s">
        <v>225</v>
      </c>
      <c r="AB538">
        <v>2025</v>
      </c>
    </row>
    <row r="539" spans="1:28" x14ac:dyDescent="0.25">
      <c r="A539">
        <v>53</v>
      </c>
      <c r="B539" t="s">
        <v>185</v>
      </c>
      <c r="C539" t="s">
        <v>103</v>
      </c>
      <c r="D539" t="s">
        <v>22</v>
      </c>
      <c r="E539" t="s">
        <v>789</v>
      </c>
      <c r="F539" t="s">
        <v>100</v>
      </c>
      <c r="G539">
        <v>46000</v>
      </c>
      <c r="H539">
        <f t="shared" si="146"/>
        <v>41565.94</v>
      </c>
      <c r="I539">
        <f t="shared" si="147"/>
        <v>1320.2</v>
      </c>
      <c r="J539">
        <f t="shared" si="148"/>
        <v>3265.9999999999995</v>
      </c>
      <c r="K539">
        <f t="shared" si="149"/>
        <v>506.00000000000006</v>
      </c>
      <c r="L539">
        <f t="shared" si="155"/>
        <v>1398.4</v>
      </c>
      <c r="M539">
        <f t="shared" si="156"/>
        <v>3261.4</v>
      </c>
      <c r="N539">
        <v>1715.46</v>
      </c>
      <c r="O539">
        <f t="shared" si="150"/>
        <v>11467.46</v>
      </c>
      <c r="P539">
        <v>25</v>
      </c>
      <c r="Q539">
        <v>200</v>
      </c>
      <c r="S539">
        <v>797.28</v>
      </c>
      <c r="T539">
        <v>200</v>
      </c>
      <c r="U539">
        <v>1032.1400000000001</v>
      </c>
      <c r="W539">
        <f t="shared" si="151"/>
        <v>2254.42</v>
      </c>
      <c r="X539">
        <f t="shared" si="152"/>
        <v>4434.0600000000004</v>
      </c>
      <c r="Y539">
        <f t="shared" si="157"/>
        <v>6527.4</v>
      </c>
      <c r="Z539">
        <f t="shared" si="154"/>
        <v>39311.519999999997</v>
      </c>
      <c r="AA539" t="s">
        <v>225</v>
      </c>
      <c r="AB539">
        <v>2025</v>
      </c>
    </row>
    <row r="540" spans="1:28" x14ac:dyDescent="0.25">
      <c r="A540">
        <v>54</v>
      </c>
      <c r="B540" t="s">
        <v>186</v>
      </c>
      <c r="C540" t="s">
        <v>102</v>
      </c>
      <c r="D540" t="s">
        <v>800</v>
      </c>
      <c r="E540" t="s">
        <v>36</v>
      </c>
      <c r="F540" t="s">
        <v>100</v>
      </c>
      <c r="G540">
        <v>46000</v>
      </c>
      <c r="H540">
        <f t="shared" si="146"/>
        <v>43281.4</v>
      </c>
      <c r="I540">
        <f t="shared" si="147"/>
        <v>1320.2</v>
      </c>
      <c r="J540">
        <f t="shared" si="148"/>
        <v>3265.9999999999995</v>
      </c>
      <c r="K540">
        <f t="shared" si="149"/>
        <v>506.00000000000006</v>
      </c>
      <c r="L540">
        <f t="shared" si="155"/>
        <v>1398.4</v>
      </c>
      <c r="M540">
        <f t="shared" si="156"/>
        <v>3261.4</v>
      </c>
      <c r="O540">
        <f t="shared" si="150"/>
        <v>9752</v>
      </c>
      <c r="P540">
        <v>25</v>
      </c>
      <c r="S540">
        <v>903.64</v>
      </c>
      <c r="T540">
        <v>200</v>
      </c>
      <c r="U540">
        <v>1289.46</v>
      </c>
      <c r="W540">
        <f t="shared" si="151"/>
        <v>2418.1</v>
      </c>
      <c r="X540">
        <f t="shared" si="152"/>
        <v>2718.6000000000004</v>
      </c>
      <c r="Y540">
        <f t="shared" si="157"/>
        <v>6527.4</v>
      </c>
      <c r="Z540">
        <f t="shared" si="154"/>
        <v>40863.300000000003</v>
      </c>
      <c r="AA540" t="s">
        <v>225</v>
      </c>
      <c r="AB540">
        <v>2025</v>
      </c>
    </row>
    <row r="541" spans="1:28" x14ac:dyDescent="0.25">
      <c r="A541">
        <v>55</v>
      </c>
      <c r="B541" t="s">
        <v>188</v>
      </c>
      <c r="C541" t="s">
        <v>102</v>
      </c>
      <c r="D541" t="s">
        <v>10</v>
      </c>
      <c r="E541" t="s">
        <v>33</v>
      </c>
      <c r="F541" t="s">
        <v>100</v>
      </c>
      <c r="G541">
        <v>36000</v>
      </c>
      <c r="H541">
        <f t="shared" si="146"/>
        <v>30441.48</v>
      </c>
      <c r="I541">
        <f t="shared" si="147"/>
        <v>1033.2</v>
      </c>
      <c r="J541">
        <f t="shared" si="148"/>
        <v>2555.9999999999995</v>
      </c>
      <c r="K541">
        <f t="shared" si="149"/>
        <v>396.00000000000006</v>
      </c>
      <c r="L541">
        <f t="shared" si="155"/>
        <v>1094.4000000000001</v>
      </c>
      <c r="M541">
        <f t="shared" si="156"/>
        <v>2552.4</v>
      </c>
      <c r="N541">
        <v>3430.92</v>
      </c>
      <c r="O541">
        <f t="shared" si="150"/>
        <v>11062.92</v>
      </c>
      <c r="P541">
        <v>25</v>
      </c>
      <c r="S541">
        <v>2539.5</v>
      </c>
      <c r="T541">
        <v>200</v>
      </c>
      <c r="W541">
        <f t="shared" si="151"/>
        <v>2764.5</v>
      </c>
      <c r="X541">
        <f t="shared" si="152"/>
        <v>5558.52</v>
      </c>
      <c r="Y541">
        <f t="shared" si="157"/>
        <v>5108.3999999999996</v>
      </c>
      <c r="Z541">
        <f t="shared" si="154"/>
        <v>27676.98</v>
      </c>
      <c r="AA541" t="s">
        <v>225</v>
      </c>
      <c r="AB541">
        <v>2025</v>
      </c>
    </row>
    <row r="542" spans="1:28" x14ac:dyDescent="0.25">
      <c r="A542">
        <v>56</v>
      </c>
      <c r="B542" t="s">
        <v>190</v>
      </c>
      <c r="C542" t="s">
        <v>102</v>
      </c>
      <c r="D542" t="s">
        <v>801</v>
      </c>
      <c r="E542" t="s">
        <v>38</v>
      </c>
      <c r="F542" t="s">
        <v>100</v>
      </c>
      <c r="G542">
        <v>36000</v>
      </c>
      <c r="H542">
        <f t="shared" si="146"/>
        <v>33872.400000000001</v>
      </c>
      <c r="I542">
        <f t="shared" si="147"/>
        <v>1033.2</v>
      </c>
      <c r="J542">
        <f t="shared" si="148"/>
        <v>2555.9999999999995</v>
      </c>
      <c r="K542">
        <f t="shared" si="149"/>
        <v>396.00000000000006</v>
      </c>
      <c r="L542">
        <f t="shared" si="155"/>
        <v>1094.4000000000001</v>
      </c>
      <c r="M542">
        <f t="shared" si="156"/>
        <v>2552.4</v>
      </c>
      <c r="O542">
        <f t="shared" si="150"/>
        <v>7632</v>
      </c>
      <c r="P542">
        <v>25</v>
      </c>
      <c r="Q542">
        <v>2000</v>
      </c>
      <c r="S542">
        <v>398.64</v>
      </c>
      <c r="T542">
        <v>200</v>
      </c>
      <c r="W542">
        <f t="shared" si="151"/>
        <v>2623.64</v>
      </c>
      <c r="X542">
        <f t="shared" si="152"/>
        <v>2127.6000000000004</v>
      </c>
      <c r="Y542">
        <f t="shared" si="157"/>
        <v>5108.3999999999996</v>
      </c>
      <c r="Z542">
        <f t="shared" si="154"/>
        <v>31248.760000000002</v>
      </c>
      <c r="AA542" t="s">
        <v>225</v>
      </c>
      <c r="AB542">
        <v>2025</v>
      </c>
    </row>
    <row r="543" spans="1:28" x14ac:dyDescent="0.25">
      <c r="A543">
        <v>57</v>
      </c>
      <c r="B543" t="s">
        <v>851</v>
      </c>
      <c r="C543" t="s">
        <v>103</v>
      </c>
      <c r="D543" t="s">
        <v>94</v>
      </c>
      <c r="E543" t="s">
        <v>852</v>
      </c>
      <c r="F543" t="s">
        <v>100</v>
      </c>
      <c r="G543">
        <v>46000</v>
      </c>
      <c r="H543">
        <f t="shared" si="146"/>
        <v>43281.4</v>
      </c>
      <c r="I543">
        <f t="shared" si="147"/>
        <v>1320.2</v>
      </c>
      <c r="J543">
        <f t="shared" si="148"/>
        <v>3265.9999999999995</v>
      </c>
      <c r="K543">
        <f t="shared" si="149"/>
        <v>506.00000000000006</v>
      </c>
      <c r="L543">
        <f t="shared" si="155"/>
        <v>1398.4</v>
      </c>
      <c r="M543">
        <f t="shared" si="156"/>
        <v>3261.4</v>
      </c>
      <c r="O543">
        <f t="shared" si="150"/>
        <v>9752</v>
      </c>
      <c r="P543">
        <v>25</v>
      </c>
      <c r="Q543">
        <v>2000</v>
      </c>
      <c r="S543">
        <v>589.96</v>
      </c>
      <c r="T543">
        <v>200</v>
      </c>
      <c r="U543">
        <v>1289.46</v>
      </c>
      <c r="W543">
        <f t="shared" si="151"/>
        <v>4104.42</v>
      </c>
      <c r="X543">
        <f t="shared" si="152"/>
        <v>2718.6000000000004</v>
      </c>
      <c r="Y543">
        <f t="shared" si="157"/>
        <v>6527.4</v>
      </c>
      <c r="Z543">
        <f t="shared" si="154"/>
        <v>39176.979999999996</v>
      </c>
      <c r="AA543" t="s">
        <v>225</v>
      </c>
      <c r="AB543">
        <v>2025</v>
      </c>
    </row>
    <row r="544" spans="1:28" x14ac:dyDescent="0.25">
      <c r="A544">
        <v>58</v>
      </c>
      <c r="B544" t="s">
        <v>201</v>
      </c>
      <c r="C544" t="s">
        <v>102</v>
      </c>
      <c r="D544" t="s">
        <v>22</v>
      </c>
      <c r="E544" t="s">
        <v>859</v>
      </c>
      <c r="F544" t="s">
        <v>100</v>
      </c>
      <c r="G544">
        <v>36000</v>
      </c>
      <c r="H544">
        <f t="shared" si="146"/>
        <v>33872.400000000001</v>
      </c>
      <c r="I544">
        <f t="shared" si="147"/>
        <v>1033.2</v>
      </c>
      <c r="J544">
        <f t="shared" si="148"/>
        <v>2555.9999999999995</v>
      </c>
      <c r="K544">
        <f t="shared" si="149"/>
        <v>396.00000000000006</v>
      </c>
      <c r="L544">
        <f t="shared" si="155"/>
        <v>1094.4000000000001</v>
      </c>
      <c r="M544">
        <f t="shared" si="156"/>
        <v>2552.4</v>
      </c>
      <c r="O544">
        <f t="shared" si="150"/>
        <v>7632</v>
      </c>
      <c r="P544">
        <v>25</v>
      </c>
      <c r="Q544">
        <v>1000</v>
      </c>
      <c r="S544">
        <v>1064.6400000000001</v>
      </c>
      <c r="T544">
        <v>200</v>
      </c>
      <c r="U544">
        <v>0</v>
      </c>
      <c r="W544">
        <f t="shared" si="151"/>
        <v>2289.6400000000003</v>
      </c>
      <c r="X544">
        <f t="shared" si="152"/>
        <v>2127.6000000000004</v>
      </c>
      <c r="Y544">
        <f t="shared" si="157"/>
        <v>5108.3999999999996</v>
      </c>
      <c r="Z544">
        <f t="shared" si="154"/>
        <v>31582.76</v>
      </c>
      <c r="AA544" t="s">
        <v>225</v>
      </c>
      <c r="AB544">
        <v>2025</v>
      </c>
    </row>
    <row r="545" spans="1:28" x14ac:dyDescent="0.25">
      <c r="A545">
        <v>59</v>
      </c>
      <c r="B545" t="s">
        <v>207</v>
      </c>
      <c r="C545" t="s">
        <v>103</v>
      </c>
      <c r="D545" t="s">
        <v>6</v>
      </c>
      <c r="E545" t="s">
        <v>883</v>
      </c>
      <c r="F545" t="s">
        <v>100</v>
      </c>
      <c r="G545">
        <v>25000</v>
      </c>
      <c r="H545">
        <f t="shared" si="146"/>
        <v>23522.5</v>
      </c>
      <c r="I545">
        <f t="shared" si="147"/>
        <v>717.5</v>
      </c>
      <c r="J545">
        <f t="shared" si="148"/>
        <v>1774.9999999999998</v>
      </c>
      <c r="K545">
        <f t="shared" si="149"/>
        <v>275</v>
      </c>
      <c r="L545">
        <f t="shared" si="155"/>
        <v>760</v>
      </c>
      <c r="M545">
        <f t="shared" si="156"/>
        <v>1772.5000000000002</v>
      </c>
      <c r="O545">
        <f t="shared" si="150"/>
        <v>5300</v>
      </c>
      <c r="P545">
        <v>25</v>
      </c>
      <c r="Q545">
        <v>1000</v>
      </c>
      <c r="S545">
        <v>1328.8</v>
      </c>
      <c r="T545">
        <v>200</v>
      </c>
      <c r="W545">
        <f t="shared" si="151"/>
        <v>2553.8000000000002</v>
      </c>
      <c r="X545">
        <f t="shared" si="152"/>
        <v>1477.5</v>
      </c>
      <c r="Y545">
        <f t="shared" si="157"/>
        <v>3547.5</v>
      </c>
      <c r="Z545">
        <f t="shared" si="154"/>
        <v>20968.7</v>
      </c>
      <c r="AA545" t="s">
        <v>225</v>
      </c>
      <c r="AB545">
        <v>2025</v>
      </c>
    </row>
    <row r="546" spans="1:28" x14ac:dyDescent="0.25">
      <c r="A546">
        <v>60</v>
      </c>
      <c r="B546" t="s">
        <v>812</v>
      </c>
      <c r="C546" t="s">
        <v>102</v>
      </c>
      <c r="D546" t="s">
        <v>793</v>
      </c>
      <c r="E546" t="s">
        <v>619</v>
      </c>
      <c r="F546" t="s">
        <v>85</v>
      </c>
      <c r="G546">
        <v>30000</v>
      </c>
      <c r="H546">
        <f t="shared" si="146"/>
        <v>28227</v>
      </c>
      <c r="I546">
        <f t="shared" si="147"/>
        <v>861</v>
      </c>
      <c r="J546">
        <f t="shared" si="148"/>
        <v>2130</v>
      </c>
      <c r="K546">
        <f t="shared" si="149"/>
        <v>330.00000000000006</v>
      </c>
      <c r="L546">
        <f t="shared" si="155"/>
        <v>912</v>
      </c>
      <c r="M546">
        <f t="shared" si="156"/>
        <v>2127</v>
      </c>
      <c r="O546">
        <f t="shared" si="150"/>
        <v>6360</v>
      </c>
      <c r="P546">
        <v>25</v>
      </c>
      <c r="T546">
        <v>200</v>
      </c>
      <c r="W546">
        <f t="shared" si="151"/>
        <v>225</v>
      </c>
      <c r="X546">
        <f t="shared" si="152"/>
        <v>1773</v>
      </c>
      <c r="Y546">
        <f t="shared" si="157"/>
        <v>4257</v>
      </c>
      <c r="Z546">
        <f t="shared" si="154"/>
        <v>28002</v>
      </c>
      <c r="AA546" t="s">
        <v>225</v>
      </c>
      <c r="AB546">
        <v>2025</v>
      </c>
    </row>
    <row r="547" spans="1:28" x14ac:dyDescent="0.25">
      <c r="A547">
        <v>61</v>
      </c>
      <c r="B547" t="s">
        <v>833</v>
      </c>
      <c r="C547" t="s">
        <v>102</v>
      </c>
      <c r="D547" t="s">
        <v>22</v>
      </c>
      <c r="E547" t="s">
        <v>33</v>
      </c>
      <c r="F547" t="s">
        <v>100</v>
      </c>
      <c r="G547">
        <v>30000</v>
      </c>
      <c r="H547">
        <f t="shared" si="146"/>
        <v>28227</v>
      </c>
      <c r="I547">
        <f t="shared" si="147"/>
        <v>861</v>
      </c>
      <c r="J547">
        <f t="shared" si="148"/>
        <v>2130</v>
      </c>
      <c r="K547">
        <f t="shared" si="149"/>
        <v>330.00000000000006</v>
      </c>
      <c r="L547">
        <f t="shared" si="155"/>
        <v>912</v>
      </c>
      <c r="M547">
        <f t="shared" si="156"/>
        <v>2127</v>
      </c>
      <c r="O547">
        <f t="shared" si="150"/>
        <v>6360</v>
      </c>
      <c r="P547">
        <v>25</v>
      </c>
      <c r="Q547">
        <v>3000</v>
      </c>
      <c r="T547">
        <v>200</v>
      </c>
      <c r="U547">
        <v>0</v>
      </c>
      <c r="W547">
        <f t="shared" si="151"/>
        <v>3225</v>
      </c>
      <c r="X547">
        <f t="shared" si="152"/>
        <v>1773</v>
      </c>
      <c r="Y547">
        <f t="shared" si="157"/>
        <v>4257</v>
      </c>
      <c r="Z547">
        <f t="shared" si="154"/>
        <v>25002</v>
      </c>
      <c r="AA547" t="s">
        <v>225</v>
      </c>
      <c r="AB547">
        <v>2025</v>
      </c>
    </row>
    <row r="548" spans="1:28" x14ac:dyDescent="0.25">
      <c r="A548">
        <v>62</v>
      </c>
      <c r="B548" t="s">
        <v>878</v>
      </c>
      <c r="C548" t="s">
        <v>103</v>
      </c>
      <c r="D548" t="s">
        <v>94</v>
      </c>
      <c r="E548" t="s">
        <v>933</v>
      </c>
      <c r="F548" t="s">
        <v>84</v>
      </c>
      <c r="G548">
        <v>30000</v>
      </c>
      <c r="H548">
        <f t="shared" si="146"/>
        <v>28227</v>
      </c>
      <c r="I548">
        <f t="shared" si="147"/>
        <v>861</v>
      </c>
      <c r="J548">
        <f t="shared" si="148"/>
        <v>2130</v>
      </c>
      <c r="K548">
        <f t="shared" si="149"/>
        <v>330.00000000000006</v>
      </c>
      <c r="L548">
        <f t="shared" si="155"/>
        <v>912</v>
      </c>
      <c r="M548">
        <f t="shared" si="156"/>
        <v>2127</v>
      </c>
      <c r="O548">
        <f t="shared" si="150"/>
        <v>6360</v>
      </c>
      <c r="P548">
        <v>25</v>
      </c>
      <c r="Q548">
        <v>7297.87</v>
      </c>
      <c r="T548">
        <v>200</v>
      </c>
      <c r="U548">
        <v>0</v>
      </c>
      <c r="W548">
        <f t="shared" si="151"/>
        <v>7522.87</v>
      </c>
      <c r="X548">
        <f t="shared" si="152"/>
        <v>1773</v>
      </c>
      <c r="Y548">
        <f t="shared" si="157"/>
        <v>4257</v>
      </c>
      <c r="Z548">
        <f t="shared" si="154"/>
        <v>20704.13</v>
      </c>
      <c r="AA548" t="s">
        <v>225</v>
      </c>
      <c r="AB548">
        <v>2025</v>
      </c>
    </row>
    <row r="549" spans="1:28" x14ac:dyDescent="0.25">
      <c r="A549">
        <v>63</v>
      </c>
      <c r="B549" t="s">
        <v>836</v>
      </c>
      <c r="C549" t="s">
        <v>102</v>
      </c>
      <c r="D549" t="s">
        <v>94</v>
      </c>
      <c r="E549" t="s">
        <v>52</v>
      </c>
      <c r="F549" t="s">
        <v>100</v>
      </c>
      <c r="G549">
        <v>26000</v>
      </c>
      <c r="H549">
        <f t="shared" si="146"/>
        <v>22747.94</v>
      </c>
      <c r="I549">
        <f t="shared" si="147"/>
        <v>746.2</v>
      </c>
      <c r="J549">
        <f t="shared" si="148"/>
        <v>1845.9999999999998</v>
      </c>
      <c r="K549">
        <f t="shared" si="149"/>
        <v>286.00000000000006</v>
      </c>
      <c r="L549">
        <f t="shared" si="155"/>
        <v>790.4</v>
      </c>
      <c r="M549">
        <f t="shared" si="156"/>
        <v>1843.4</v>
      </c>
      <c r="N549">
        <v>1715.46</v>
      </c>
      <c r="O549">
        <f t="shared" si="150"/>
        <v>7227.46</v>
      </c>
      <c r="P549">
        <v>25</v>
      </c>
      <c r="Q549">
        <v>1000</v>
      </c>
      <c r="T549">
        <v>200</v>
      </c>
      <c r="U549">
        <v>0</v>
      </c>
      <c r="W549">
        <f t="shared" si="151"/>
        <v>1225</v>
      </c>
      <c r="X549">
        <f t="shared" si="152"/>
        <v>3252.06</v>
      </c>
      <c r="Y549">
        <f t="shared" si="157"/>
        <v>3689.3999999999996</v>
      </c>
      <c r="Z549">
        <f t="shared" si="154"/>
        <v>21522.940000000002</v>
      </c>
      <c r="AA549" t="s">
        <v>225</v>
      </c>
      <c r="AB549">
        <v>2025</v>
      </c>
    </row>
    <row r="550" spans="1:28" x14ac:dyDescent="0.25">
      <c r="A550">
        <v>64</v>
      </c>
      <c r="B550" t="s">
        <v>837</v>
      </c>
      <c r="C550" t="s">
        <v>103</v>
      </c>
      <c r="D550" t="s">
        <v>800</v>
      </c>
      <c r="E550" t="s">
        <v>52</v>
      </c>
      <c r="F550" t="s">
        <v>100</v>
      </c>
      <c r="G550">
        <v>26000</v>
      </c>
      <c r="H550">
        <f t="shared" si="146"/>
        <v>24463.4</v>
      </c>
      <c r="I550">
        <f t="shared" si="147"/>
        <v>746.2</v>
      </c>
      <c r="J550">
        <f t="shared" si="148"/>
        <v>1845.9999999999998</v>
      </c>
      <c r="K550">
        <f t="shared" si="149"/>
        <v>286.00000000000006</v>
      </c>
      <c r="L550">
        <f t="shared" si="155"/>
        <v>790.4</v>
      </c>
      <c r="M550">
        <f t="shared" si="156"/>
        <v>1843.4</v>
      </c>
      <c r="O550">
        <f t="shared" si="150"/>
        <v>5512</v>
      </c>
      <c r="P550">
        <v>25</v>
      </c>
      <c r="Q550">
        <v>1000</v>
      </c>
      <c r="T550">
        <v>200</v>
      </c>
      <c r="U550">
        <v>0</v>
      </c>
      <c r="W550">
        <f t="shared" si="151"/>
        <v>1225</v>
      </c>
      <c r="X550">
        <f t="shared" si="152"/>
        <v>1536.6</v>
      </c>
      <c r="Y550">
        <f t="shared" si="157"/>
        <v>3689.3999999999996</v>
      </c>
      <c r="Z550">
        <f t="shared" si="154"/>
        <v>23238.400000000001</v>
      </c>
      <c r="AA550" t="s">
        <v>225</v>
      </c>
      <c r="AB550">
        <v>2025</v>
      </c>
    </row>
    <row r="551" spans="1:28" x14ac:dyDescent="0.25">
      <c r="A551">
        <v>65</v>
      </c>
      <c r="B551" t="s">
        <v>838</v>
      </c>
      <c r="C551" t="s">
        <v>102</v>
      </c>
      <c r="D551" t="s">
        <v>839</v>
      </c>
      <c r="E551" t="s">
        <v>33</v>
      </c>
      <c r="F551" t="s">
        <v>100</v>
      </c>
      <c r="G551">
        <v>26000</v>
      </c>
      <c r="H551">
        <f t="shared" ref="H551:H584" si="158">+G551-(I551+L551+N551)</f>
        <v>24463.4</v>
      </c>
      <c r="I551">
        <f t="shared" ref="I551:I586" si="159">IF(G551&lt;=374040,G551*2.87%,9334.68)</f>
        <v>746.2</v>
      </c>
      <c r="J551">
        <f t="shared" ref="J551:J586" si="160">IF(G551&lt;=374040,G551*7.1%,23092.75)</f>
        <v>1845.9999999999998</v>
      </c>
      <c r="K551">
        <f t="shared" ref="K551:K584" si="161">IF(G551&lt;=74808,G551*1.1%,953.69)</f>
        <v>286.00000000000006</v>
      </c>
      <c r="L551">
        <f t="shared" si="155"/>
        <v>790.4</v>
      </c>
      <c r="M551">
        <f t="shared" si="156"/>
        <v>1843.4</v>
      </c>
      <c r="O551">
        <f t="shared" ref="O551:O586" si="162">+I551+J551+K551+L551+M551+N551</f>
        <v>5512</v>
      </c>
      <c r="P551">
        <v>25</v>
      </c>
      <c r="Q551">
        <v>1439.1</v>
      </c>
      <c r="T551">
        <v>200</v>
      </c>
      <c r="U551">
        <v>0</v>
      </c>
      <c r="W551">
        <f t="shared" ref="W551:W585" si="163">P551+Q551+R551+S551+T551+U551</f>
        <v>1664.1</v>
      </c>
      <c r="X551">
        <f t="shared" ref="X551:X585" si="164">+I551+L551+N551</f>
        <v>1536.6</v>
      </c>
      <c r="Y551">
        <f t="shared" si="157"/>
        <v>3689.3999999999996</v>
      </c>
      <c r="Z551">
        <f t="shared" ref="Z551:Z586" si="165">+G551-(W551+X551)</f>
        <v>22799.3</v>
      </c>
      <c r="AA551" t="s">
        <v>225</v>
      </c>
      <c r="AB551">
        <v>2025</v>
      </c>
    </row>
    <row r="552" spans="1:28" x14ac:dyDescent="0.25">
      <c r="A552">
        <v>66</v>
      </c>
      <c r="B552" t="s">
        <v>904</v>
      </c>
      <c r="C552" t="s">
        <v>103</v>
      </c>
      <c r="D552" t="s">
        <v>94</v>
      </c>
      <c r="E552" t="s">
        <v>943</v>
      </c>
      <c r="F552" t="s">
        <v>100</v>
      </c>
      <c r="G552">
        <v>30000</v>
      </c>
      <c r="H552">
        <f t="shared" si="158"/>
        <v>28227</v>
      </c>
      <c r="I552">
        <f t="shared" si="159"/>
        <v>861</v>
      </c>
      <c r="J552">
        <f t="shared" si="160"/>
        <v>2130</v>
      </c>
      <c r="K552">
        <f t="shared" si="161"/>
        <v>330.00000000000006</v>
      </c>
      <c r="L552">
        <f t="shared" si="155"/>
        <v>912</v>
      </c>
      <c r="M552">
        <f t="shared" si="156"/>
        <v>2127</v>
      </c>
      <c r="O552">
        <f t="shared" si="162"/>
        <v>6360</v>
      </c>
      <c r="P552">
        <v>25</v>
      </c>
      <c r="T552">
        <v>200</v>
      </c>
      <c r="U552">
        <v>0</v>
      </c>
      <c r="W552">
        <f t="shared" si="163"/>
        <v>225</v>
      </c>
      <c r="X552">
        <f t="shared" si="164"/>
        <v>1773</v>
      </c>
      <c r="Y552">
        <f t="shared" si="157"/>
        <v>4257</v>
      </c>
      <c r="Z552">
        <f t="shared" si="165"/>
        <v>28002</v>
      </c>
      <c r="AA552" t="s">
        <v>225</v>
      </c>
      <c r="AB552">
        <v>2025</v>
      </c>
    </row>
    <row r="553" spans="1:28" x14ac:dyDescent="0.25">
      <c r="A553">
        <v>67</v>
      </c>
      <c r="B553" t="s">
        <v>842</v>
      </c>
      <c r="C553" t="s">
        <v>102</v>
      </c>
      <c r="D553" t="s">
        <v>823</v>
      </c>
      <c r="E553" t="s">
        <v>843</v>
      </c>
      <c r="F553" t="s">
        <v>100</v>
      </c>
      <c r="G553">
        <v>46000</v>
      </c>
      <c r="H553">
        <f t="shared" si="158"/>
        <v>43281.4</v>
      </c>
      <c r="I553">
        <f t="shared" si="159"/>
        <v>1320.2</v>
      </c>
      <c r="J553">
        <f t="shared" si="160"/>
        <v>3265.9999999999995</v>
      </c>
      <c r="K553">
        <f t="shared" si="161"/>
        <v>506.00000000000006</v>
      </c>
      <c r="L553">
        <f t="shared" ref="L553:L586" si="166">IF(G553&lt;=187020,G553*3.04%,4943.8)</f>
        <v>1398.4</v>
      </c>
      <c r="M553">
        <f t="shared" ref="M553:M586" si="167">IF(G553&lt;=187020,G553*7.09%,11530.11)</f>
        <v>3261.4</v>
      </c>
      <c r="O553">
        <f t="shared" si="162"/>
        <v>9752</v>
      </c>
      <c r="P553">
        <v>25</v>
      </c>
      <c r="S553">
        <v>21.9</v>
      </c>
      <c r="T553">
        <v>200</v>
      </c>
      <c r="U553">
        <v>1289.46</v>
      </c>
      <c r="W553">
        <f t="shared" si="163"/>
        <v>1536.3600000000001</v>
      </c>
      <c r="X553">
        <f t="shared" si="164"/>
        <v>2718.6000000000004</v>
      </c>
      <c r="Y553">
        <f t="shared" si="157"/>
        <v>6527.4</v>
      </c>
      <c r="Z553">
        <f t="shared" si="165"/>
        <v>41745.040000000001</v>
      </c>
      <c r="AA553" t="s">
        <v>225</v>
      </c>
      <c r="AB553">
        <v>2025</v>
      </c>
    </row>
    <row r="554" spans="1:28" x14ac:dyDescent="0.25">
      <c r="A554">
        <v>68</v>
      </c>
      <c r="B554" t="s">
        <v>845</v>
      </c>
      <c r="C554" t="s">
        <v>103</v>
      </c>
      <c r="D554" t="s">
        <v>94</v>
      </c>
      <c r="E554" t="s">
        <v>52</v>
      </c>
      <c r="F554" t="s">
        <v>100</v>
      </c>
      <c r="G554">
        <v>46000</v>
      </c>
      <c r="H554">
        <f t="shared" si="158"/>
        <v>43281.4</v>
      </c>
      <c r="I554">
        <f t="shared" si="159"/>
        <v>1320.2</v>
      </c>
      <c r="J554">
        <f t="shared" si="160"/>
        <v>3265.9999999999995</v>
      </c>
      <c r="K554">
        <f t="shared" si="161"/>
        <v>506.00000000000006</v>
      </c>
      <c r="L554">
        <f t="shared" si="166"/>
        <v>1398.4</v>
      </c>
      <c r="M554">
        <f t="shared" si="167"/>
        <v>3261.4</v>
      </c>
      <c r="O554">
        <f t="shared" si="162"/>
        <v>9752</v>
      </c>
      <c r="P554">
        <v>25</v>
      </c>
      <c r="S554">
        <v>398.64</v>
      </c>
      <c r="T554">
        <v>200</v>
      </c>
      <c r="U554">
        <v>1289.46</v>
      </c>
      <c r="W554">
        <f t="shared" si="163"/>
        <v>1913.1</v>
      </c>
      <c r="X554">
        <f t="shared" si="164"/>
        <v>2718.6000000000004</v>
      </c>
      <c r="Y554">
        <f t="shared" si="157"/>
        <v>6527.4</v>
      </c>
      <c r="Z554">
        <f t="shared" si="165"/>
        <v>41368.300000000003</v>
      </c>
      <c r="AA554" t="s">
        <v>225</v>
      </c>
      <c r="AB554">
        <v>2025</v>
      </c>
    </row>
    <row r="555" spans="1:28" x14ac:dyDescent="0.25">
      <c r="A555">
        <v>69</v>
      </c>
      <c r="B555" t="s">
        <v>848</v>
      </c>
      <c r="C555" t="s">
        <v>103</v>
      </c>
      <c r="D555" t="s">
        <v>94</v>
      </c>
      <c r="E555" t="s">
        <v>52</v>
      </c>
      <c r="F555" t="s">
        <v>100</v>
      </c>
      <c r="G555">
        <v>46000</v>
      </c>
      <c r="H555">
        <f t="shared" si="158"/>
        <v>43281.4</v>
      </c>
      <c r="I555">
        <f t="shared" si="159"/>
        <v>1320.2</v>
      </c>
      <c r="J555">
        <f t="shared" si="160"/>
        <v>3265.9999999999995</v>
      </c>
      <c r="K555">
        <f t="shared" si="161"/>
        <v>506.00000000000006</v>
      </c>
      <c r="L555">
        <f t="shared" si="166"/>
        <v>1398.4</v>
      </c>
      <c r="M555">
        <f t="shared" si="167"/>
        <v>3261.4</v>
      </c>
      <c r="O555">
        <f t="shared" si="162"/>
        <v>9752</v>
      </c>
      <c r="P555">
        <v>25</v>
      </c>
      <c r="T555">
        <v>200</v>
      </c>
      <c r="U555">
        <f>IF((H555*12)&gt;867123.01,(79776+(((H555*12)-867123.01)*0.25))/12,IF((H555*12)&gt;624329.01,(31216+(((H555*12)-624329.01)*0.2))/12,IF((H555*12)&gt;416220.01,(((H555*12)-416220.01)*0.15)/12,0)))</f>
        <v>1289.4598750000005</v>
      </c>
      <c r="W555">
        <f t="shared" si="163"/>
        <v>1514.4598750000005</v>
      </c>
      <c r="X555">
        <f t="shared" si="164"/>
        <v>2718.6000000000004</v>
      </c>
      <c r="Y555">
        <f t="shared" si="157"/>
        <v>6527.4</v>
      </c>
      <c r="Z555">
        <f t="shared" si="165"/>
        <v>41766.940125000001</v>
      </c>
      <c r="AA555" t="s">
        <v>225</v>
      </c>
      <c r="AB555">
        <v>2025</v>
      </c>
    </row>
    <row r="556" spans="1:28" x14ac:dyDescent="0.25">
      <c r="A556">
        <v>70</v>
      </c>
      <c r="B556" t="s">
        <v>174</v>
      </c>
      <c r="C556" t="s">
        <v>102</v>
      </c>
      <c r="D556" t="s">
        <v>94</v>
      </c>
      <c r="E556" t="s">
        <v>32</v>
      </c>
      <c r="F556" t="s">
        <v>100</v>
      </c>
      <c r="G556">
        <v>46000</v>
      </c>
      <c r="H556">
        <f t="shared" si="158"/>
        <v>43281.4</v>
      </c>
      <c r="I556">
        <f t="shared" si="159"/>
        <v>1320.2</v>
      </c>
      <c r="J556">
        <f t="shared" si="160"/>
        <v>3265.9999999999995</v>
      </c>
      <c r="K556">
        <f t="shared" si="161"/>
        <v>506.00000000000006</v>
      </c>
      <c r="L556">
        <f t="shared" si="166"/>
        <v>1398.4</v>
      </c>
      <c r="M556">
        <f t="shared" si="167"/>
        <v>3261.4</v>
      </c>
      <c r="O556">
        <f t="shared" si="162"/>
        <v>9752</v>
      </c>
      <c r="P556">
        <v>25</v>
      </c>
      <c r="S556">
        <v>952.85</v>
      </c>
      <c r="T556">
        <v>200</v>
      </c>
      <c r="U556">
        <v>1289.46</v>
      </c>
      <c r="W556">
        <f t="shared" si="163"/>
        <v>2467.31</v>
      </c>
      <c r="X556">
        <f t="shared" si="164"/>
        <v>2718.6000000000004</v>
      </c>
      <c r="Y556">
        <f t="shared" si="157"/>
        <v>6527.4</v>
      </c>
      <c r="Z556">
        <f t="shared" si="165"/>
        <v>40814.089999999997</v>
      </c>
      <c r="AA556" t="s">
        <v>225</v>
      </c>
      <c r="AB556">
        <v>2025</v>
      </c>
    </row>
    <row r="557" spans="1:28" x14ac:dyDescent="0.25">
      <c r="A557">
        <v>71</v>
      </c>
      <c r="B557" t="s">
        <v>912</v>
      </c>
      <c r="C557" t="s">
        <v>103</v>
      </c>
      <c r="D557" t="s">
        <v>94</v>
      </c>
      <c r="E557" t="s">
        <v>32</v>
      </c>
      <c r="F557" t="s">
        <v>100</v>
      </c>
      <c r="G557">
        <v>46000</v>
      </c>
      <c r="H557">
        <f t="shared" si="158"/>
        <v>41565.94</v>
      </c>
      <c r="I557">
        <f t="shared" si="159"/>
        <v>1320.2</v>
      </c>
      <c r="J557">
        <f t="shared" si="160"/>
        <v>3265.9999999999995</v>
      </c>
      <c r="K557">
        <f t="shared" si="161"/>
        <v>506.00000000000006</v>
      </c>
      <c r="L557">
        <f t="shared" si="166"/>
        <v>1398.4</v>
      </c>
      <c r="M557">
        <f t="shared" si="167"/>
        <v>3261.4</v>
      </c>
      <c r="N557">
        <v>1715.46</v>
      </c>
      <c r="O557">
        <f t="shared" si="162"/>
        <v>11467.46</v>
      </c>
      <c r="P557">
        <v>25</v>
      </c>
      <c r="Q557">
        <v>1000</v>
      </c>
      <c r="S557">
        <v>598</v>
      </c>
      <c r="T557">
        <v>200</v>
      </c>
      <c r="U557">
        <v>0</v>
      </c>
      <c r="W557">
        <f t="shared" si="163"/>
        <v>1823</v>
      </c>
      <c r="X557">
        <f t="shared" si="164"/>
        <v>4434.0600000000004</v>
      </c>
      <c r="Y557">
        <f t="shared" si="157"/>
        <v>6527.4</v>
      </c>
      <c r="Z557">
        <f t="shared" si="165"/>
        <v>39742.94</v>
      </c>
      <c r="AA557" t="s">
        <v>225</v>
      </c>
      <c r="AB557">
        <v>2025</v>
      </c>
    </row>
    <row r="558" spans="1:28" x14ac:dyDescent="0.25">
      <c r="A558">
        <v>72</v>
      </c>
      <c r="B558" t="s">
        <v>853</v>
      </c>
      <c r="C558" t="s">
        <v>103</v>
      </c>
      <c r="D558" t="s">
        <v>94</v>
      </c>
      <c r="E558" t="s">
        <v>854</v>
      </c>
      <c r="F558" t="s">
        <v>100</v>
      </c>
      <c r="G558">
        <v>46000</v>
      </c>
      <c r="H558">
        <f t="shared" si="158"/>
        <v>43281.4</v>
      </c>
      <c r="I558">
        <f t="shared" si="159"/>
        <v>1320.2</v>
      </c>
      <c r="J558">
        <f t="shared" si="160"/>
        <v>3265.9999999999995</v>
      </c>
      <c r="K558">
        <f t="shared" si="161"/>
        <v>506.00000000000006</v>
      </c>
      <c r="L558">
        <f t="shared" si="166"/>
        <v>1398.4</v>
      </c>
      <c r="M558">
        <f t="shared" si="167"/>
        <v>3261.4</v>
      </c>
      <c r="O558">
        <f t="shared" si="162"/>
        <v>9752</v>
      </c>
      <c r="P558">
        <v>25</v>
      </c>
      <c r="Q558">
        <v>3191.84</v>
      </c>
      <c r="S558">
        <v>797.28</v>
      </c>
      <c r="T558">
        <v>200</v>
      </c>
      <c r="U558">
        <f>IF((H558*12)&gt;867123.01,(79776+(((H558*12)-867123.01)*0.25))/12,IF((H558*12)&gt;624329.01,(31216+(((H558*12)-624329.01)*0.2))/12,IF((H558*12)&gt;416220.01,(((H558*12)-416220.01)*0.15)/12,0)))</f>
        <v>1289.4598750000005</v>
      </c>
      <c r="W558">
        <f t="shared" si="163"/>
        <v>5503.5798750000004</v>
      </c>
      <c r="X558">
        <f t="shared" si="164"/>
        <v>2718.6000000000004</v>
      </c>
      <c r="Y558">
        <f t="shared" si="157"/>
        <v>6527.4</v>
      </c>
      <c r="Z558">
        <f t="shared" si="165"/>
        <v>37777.820124999998</v>
      </c>
      <c r="AA558" t="s">
        <v>225</v>
      </c>
      <c r="AB558">
        <v>2025</v>
      </c>
    </row>
    <row r="559" spans="1:28" x14ac:dyDescent="0.25">
      <c r="A559">
        <v>73</v>
      </c>
      <c r="B559" t="s">
        <v>855</v>
      </c>
      <c r="C559" t="s">
        <v>103</v>
      </c>
      <c r="D559" t="s">
        <v>94</v>
      </c>
      <c r="E559" t="s">
        <v>52</v>
      </c>
      <c r="F559" t="s">
        <v>100</v>
      </c>
      <c r="G559">
        <v>46000</v>
      </c>
      <c r="H559">
        <f t="shared" si="158"/>
        <v>43281.4</v>
      </c>
      <c r="I559">
        <f t="shared" si="159"/>
        <v>1320.2</v>
      </c>
      <c r="J559">
        <f t="shared" si="160"/>
        <v>3265.9999999999995</v>
      </c>
      <c r="K559">
        <f t="shared" si="161"/>
        <v>506.00000000000006</v>
      </c>
      <c r="L559">
        <f t="shared" si="166"/>
        <v>1398.4</v>
      </c>
      <c r="M559">
        <f t="shared" si="167"/>
        <v>3261.4</v>
      </c>
      <c r="O559">
        <f t="shared" si="162"/>
        <v>9752</v>
      </c>
      <c r="P559">
        <v>25</v>
      </c>
      <c r="S559">
        <v>1532.07</v>
      </c>
      <c r="T559">
        <v>200</v>
      </c>
      <c r="U559">
        <v>1289.46</v>
      </c>
      <c r="W559">
        <f t="shared" si="163"/>
        <v>3046.5299999999997</v>
      </c>
      <c r="X559">
        <f t="shared" si="164"/>
        <v>2718.6000000000004</v>
      </c>
      <c r="Y559">
        <f t="shared" si="157"/>
        <v>6527.4</v>
      </c>
      <c r="Z559">
        <f t="shared" si="165"/>
        <v>40234.870000000003</v>
      </c>
      <c r="AA559" t="s">
        <v>225</v>
      </c>
      <c r="AB559">
        <v>2025</v>
      </c>
    </row>
    <row r="560" spans="1:28" x14ac:dyDescent="0.25">
      <c r="A560">
        <v>74</v>
      </c>
      <c r="B560" t="s">
        <v>856</v>
      </c>
      <c r="C560" t="s">
        <v>102</v>
      </c>
      <c r="D560" t="s">
        <v>6</v>
      </c>
      <c r="E560" t="s">
        <v>52</v>
      </c>
      <c r="F560" t="s">
        <v>100</v>
      </c>
      <c r="G560">
        <v>36000</v>
      </c>
      <c r="H560">
        <f t="shared" si="158"/>
        <v>33872.400000000001</v>
      </c>
      <c r="I560">
        <f t="shared" si="159"/>
        <v>1033.2</v>
      </c>
      <c r="J560">
        <f t="shared" si="160"/>
        <v>2555.9999999999995</v>
      </c>
      <c r="K560">
        <f t="shared" si="161"/>
        <v>396.00000000000006</v>
      </c>
      <c r="L560">
        <f t="shared" si="166"/>
        <v>1094.4000000000001</v>
      </c>
      <c r="M560">
        <f t="shared" si="167"/>
        <v>2552.4</v>
      </c>
      <c r="O560">
        <f t="shared" si="162"/>
        <v>7632</v>
      </c>
      <c r="P560">
        <v>25</v>
      </c>
      <c r="T560">
        <v>200</v>
      </c>
      <c r="W560">
        <f t="shared" si="163"/>
        <v>225</v>
      </c>
      <c r="X560">
        <f t="shared" si="164"/>
        <v>2127.6000000000004</v>
      </c>
      <c r="Y560">
        <f t="shared" si="157"/>
        <v>5108.3999999999996</v>
      </c>
      <c r="Z560">
        <f t="shared" si="165"/>
        <v>33647.4</v>
      </c>
      <c r="AA560" t="s">
        <v>225</v>
      </c>
      <c r="AB560">
        <v>2025</v>
      </c>
    </row>
    <row r="561" spans="1:28" x14ac:dyDescent="0.25">
      <c r="A561">
        <v>75</v>
      </c>
      <c r="B561" t="s">
        <v>857</v>
      </c>
      <c r="C561" t="s">
        <v>103</v>
      </c>
      <c r="D561" t="s">
        <v>858</v>
      </c>
      <c r="E561" t="s">
        <v>859</v>
      </c>
      <c r="F561" t="s">
        <v>100</v>
      </c>
      <c r="G561">
        <v>30000</v>
      </c>
      <c r="H561">
        <f t="shared" si="158"/>
        <v>28227</v>
      </c>
      <c r="I561">
        <f t="shared" si="159"/>
        <v>861</v>
      </c>
      <c r="J561">
        <f t="shared" si="160"/>
        <v>2130</v>
      </c>
      <c r="K561">
        <f t="shared" si="161"/>
        <v>330.00000000000006</v>
      </c>
      <c r="L561">
        <f t="shared" si="166"/>
        <v>912</v>
      </c>
      <c r="M561">
        <f t="shared" si="167"/>
        <v>2127</v>
      </c>
      <c r="O561">
        <f t="shared" si="162"/>
        <v>6360</v>
      </c>
      <c r="P561">
        <v>25</v>
      </c>
      <c r="Q561">
        <v>500</v>
      </c>
      <c r="T561">
        <v>200</v>
      </c>
      <c r="U561">
        <v>0</v>
      </c>
      <c r="W561">
        <f t="shared" si="163"/>
        <v>725</v>
      </c>
      <c r="X561">
        <f t="shared" si="164"/>
        <v>1773</v>
      </c>
      <c r="Y561">
        <f t="shared" si="157"/>
        <v>4257</v>
      </c>
      <c r="Z561">
        <f t="shared" si="165"/>
        <v>27502</v>
      </c>
      <c r="AA561" t="s">
        <v>225</v>
      </c>
      <c r="AB561">
        <v>2025</v>
      </c>
    </row>
    <row r="562" spans="1:28" x14ac:dyDescent="0.25">
      <c r="A562">
        <v>76</v>
      </c>
      <c r="B562" t="s">
        <v>202</v>
      </c>
      <c r="C562" t="s">
        <v>102</v>
      </c>
      <c r="D562" t="s">
        <v>22</v>
      </c>
      <c r="E562" t="s">
        <v>37</v>
      </c>
      <c r="F562" t="s">
        <v>100</v>
      </c>
      <c r="G562">
        <v>25000</v>
      </c>
      <c r="H562">
        <f t="shared" si="158"/>
        <v>23522.5</v>
      </c>
      <c r="I562">
        <f t="shared" si="159"/>
        <v>717.5</v>
      </c>
      <c r="J562">
        <f t="shared" si="160"/>
        <v>1774.9999999999998</v>
      </c>
      <c r="K562">
        <f t="shared" si="161"/>
        <v>275</v>
      </c>
      <c r="L562">
        <f t="shared" si="166"/>
        <v>760</v>
      </c>
      <c r="M562">
        <f t="shared" si="167"/>
        <v>1772.5000000000002</v>
      </c>
      <c r="O562">
        <f t="shared" si="162"/>
        <v>5300</v>
      </c>
      <c r="P562">
        <v>25</v>
      </c>
      <c r="Q562">
        <v>1000</v>
      </c>
      <c r="T562">
        <v>200</v>
      </c>
      <c r="U562">
        <f t="shared" ref="U562:U586" si="168">IF((H562*12)&gt;867123.01,(79776+(((H562*12)-867123.01)*0.25))/12,IF((H562*12)&gt;624329.01,(31216+(((H562*12)-624329.01)*0.2))/12,IF((H562*12)&gt;416220.01,(((H562*12)-416220.01)*0.15)/12,0)))</f>
        <v>0</v>
      </c>
      <c r="W562">
        <f t="shared" si="163"/>
        <v>1225</v>
      </c>
      <c r="X562">
        <f t="shared" si="164"/>
        <v>1477.5</v>
      </c>
      <c r="Y562">
        <f t="shared" si="157"/>
        <v>3547.5</v>
      </c>
      <c r="Z562">
        <f t="shared" si="165"/>
        <v>22297.5</v>
      </c>
      <c r="AA562" t="s">
        <v>225</v>
      </c>
      <c r="AB562">
        <v>2025</v>
      </c>
    </row>
    <row r="563" spans="1:28" x14ac:dyDescent="0.25">
      <c r="A563">
        <v>77</v>
      </c>
      <c r="B563" t="s">
        <v>203</v>
      </c>
      <c r="C563" t="s">
        <v>102</v>
      </c>
      <c r="D563" t="s">
        <v>6</v>
      </c>
      <c r="E563" t="s">
        <v>37</v>
      </c>
      <c r="F563" t="s">
        <v>100</v>
      </c>
      <c r="G563">
        <v>15000</v>
      </c>
      <c r="H563">
        <f t="shared" si="158"/>
        <v>14113.5</v>
      </c>
      <c r="I563">
        <f t="shared" si="159"/>
        <v>430.5</v>
      </c>
      <c r="J563">
        <f t="shared" si="160"/>
        <v>1065</v>
      </c>
      <c r="K563">
        <f t="shared" si="161"/>
        <v>165.00000000000003</v>
      </c>
      <c r="L563">
        <f t="shared" si="166"/>
        <v>456</v>
      </c>
      <c r="M563">
        <f t="shared" si="167"/>
        <v>1063.5</v>
      </c>
      <c r="O563">
        <f t="shared" si="162"/>
        <v>3180</v>
      </c>
      <c r="P563">
        <v>25</v>
      </c>
      <c r="T563">
        <v>200</v>
      </c>
      <c r="U563">
        <f t="shared" si="168"/>
        <v>0</v>
      </c>
      <c r="W563">
        <f t="shared" si="163"/>
        <v>225</v>
      </c>
      <c r="X563">
        <f t="shared" si="164"/>
        <v>886.5</v>
      </c>
      <c r="Y563">
        <f t="shared" si="157"/>
        <v>2128.5</v>
      </c>
      <c r="Z563">
        <f t="shared" si="165"/>
        <v>13888.5</v>
      </c>
      <c r="AA563" t="s">
        <v>225</v>
      </c>
      <c r="AB563">
        <v>2025</v>
      </c>
    </row>
    <row r="564" spans="1:28" x14ac:dyDescent="0.25">
      <c r="A564">
        <v>78</v>
      </c>
      <c r="B564" t="s">
        <v>204</v>
      </c>
      <c r="C564" t="s">
        <v>102</v>
      </c>
      <c r="D564" t="s">
        <v>6</v>
      </c>
      <c r="E564" t="s">
        <v>37</v>
      </c>
      <c r="F564" t="s">
        <v>100</v>
      </c>
      <c r="G564">
        <v>15000</v>
      </c>
      <c r="H564">
        <f t="shared" si="158"/>
        <v>14113.5</v>
      </c>
      <c r="I564">
        <f t="shared" si="159"/>
        <v>430.5</v>
      </c>
      <c r="J564">
        <f t="shared" si="160"/>
        <v>1065</v>
      </c>
      <c r="K564">
        <f t="shared" si="161"/>
        <v>165.00000000000003</v>
      </c>
      <c r="L564">
        <f t="shared" si="166"/>
        <v>456</v>
      </c>
      <c r="M564">
        <f t="shared" si="167"/>
        <v>1063.5</v>
      </c>
      <c r="O564">
        <f t="shared" si="162"/>
        <v>3180</v>
      </c>
      <c r="P564">
        <v>25</v>
      </c>
      <c r="T564">
        <v>200</v>
      </c>
      <c r="U564">
        <f t="shared" si="168"/>
        <v>0</v>
      </c>
      <c r="W564">
        <f t="shared" si="163"/>
        <v>225</v>
      </c>
      <c r="X564">
        <f t="shared" si="164"/>
        <v>886.5</v>
      </c>
      <c r="Y564">
        <f t="shared" si="157"/>
        <v>2128.5</v>
      </c>
      <c r="Z564">
        <f t="shared" si="165"/>
        <v>13888.5</v>
      </c>
      <c r="AA564" t="s">
        <v>225</v>
      </c>
      <c r="AB564">
        <v>2025</v>
      </c>
    </row>
    <row r="565" spans="1:28" x14ac:dyDescent="0.25">
      <c r="A565">
        <v>79</v>
      </c>
      <c r="B565" t="s">
        <v>205</v>
      </c>
      <c r="C565" t="s">
        <v>102</v>
      </c>
      <c r="D565" t="s">
        <v>6</v>
      </c>
      <c r="E565" t="s">
        <v>37</v>
      </c>
      <c r="F565" t="s">
        <v>100</v>
      </c>
      <c r="G565">
        <v>25000</v>
      </c>
      <c r="H565">
        <f t="shared" si="158"/>
        <v>23522.5</v>
      </c>
      <c r="I565">
        <f t="shared" si="159"/>
        <v>717.5</v>
      </c>
      <c r="J565">
        <f t="shared" si="160"/>
        <v>1774.9999999999998</v>
      </c>
      <c r="K565">
        <f t="shared" si="161"/>
        <v>275</v>
      </c>
      <c r="L565">
        <f t="shared" si="166"/>
        <v>760</v>
      </c>
      <c r="M565">
        <f t="shared" si="167"/>
        <v>1772.5000000000002</v>
      </c>
      <c r="O565">
        <f t="shared" si="162"/>
        <v>5300</v>
      </c>
      <c r="P565">
        <v>25</v>
      </c>
      <c r="T565">
        <v>200</v>
      </c>
      <c r="U565">
        <f t="shared" si="168"/>
        <v>0</v>
      </c>
      <c r="W565">
        <f t="shared" si="163"/>
        <v>225</v>
      </c>
      <c r="X565">
        <f t="shared" si="164"/>
        <v>1477.5</v>
      </c>
      <c r="Y565">
        <f t="shared" si="157"/>
        <v>3547.5</v>
      </c>
      <c r="Z565">
        <f t="shared" si="165"/>
        <v>23297.5</v>
      </c>
      <c r="AA565" t="s">
        <v>225</v>
      </c>
      <c r="AB565">
        <v>2025</v>
      </c>
    </row>
    <row r="566" spans="1:28" x14ac:dyDescent="0.25">
      <c r="A566">
        <v>80</v>
      </c>
      <c r="B566" t="s">
        <v>810</v>
      </c>
      <c r="C566" t="s">
        <v>102</v>
      </c>
      <c r="D566" t="s">
        <v>94</v>
      </c>
      <c r="E566" t="s">
        <v>37</v>
      </c>
      <c r="F566" t="s">
        <v>100</v>
      </c>
      <c r="G566">
        <v>25000</v>
      </c>
      <c r="H566">
        <f t="shared" si="158"/>
        <v>23522.5</v>
      </c>
      <c r="I566">
        <f t="shared" si="159"/>
        <v>717.5</v>
      </c>
      <c r="J566">
        <f t="shared" si="160"/>
        <v>1774.9999999999998</v>
      </c>
      <c r="K566">
        <f t="shared" si="161"/>
        <v>275</v>
      </c>
      <c r="L566">
        <f t="shared" si="166"/>
        <v>760</v>
      </c>
      <c r="M566">
        <f t="shared" si="167"/>
        <v>1772.5000000000002</v>
      </c>
      <c r="O566">
        <f t="shared" si="162"/>
        <v>5300</v>
      </c>
      <c r="P566">
        <v>25</v>
      </c>
      <c r="Q566">
        <v>1000</v>
      </c>
      <c r="T566">
        <v>200</v>
      </c>
      <c r="U566">
        <f t="shared" si="168"/>
        <v>0</v>
      </c>
      <c r="W566">
        <f t="shared" si="163"/>
        <v>1225</v>
      </c>
      <c r="X566">
        <f t="shared" si="164"/>
        <v>1477.5</v>
      </c>
      <c r="Y566">
        <f t="shared" ref="Y566:Y586" si="169">+J566+M566</f>
        <v>3547.5</v>
      </c>
      <c r="Z566">
        <f t="shared" si="165"/>
        <v>22297.5</v>
      </c>
      <c r="AA566" t="s">
        <v>225</v>
      </c>
      <c r="AB566">
        <v>2025</v>
      </c>
    </row>
    <row r="567" spans="1:28" x14ac:dyDescent="0.25">
      <c r="A567">
        <v>81</v>
      </c>
      <c r="B567" t="s">
        <v>193</v>
      </c>
      <c r="C567" t="s">
        <v>103</v>
      </c>
      <c r="D567" t="s">
        <v>22</v>
      </c>
      <c r="E567" t="s">
        <v>54</v>
      </c>
      <c r="F567" t="s">
        <v>100</v>
      </c>
      <c r="G567">
        <v>30000</v>
      </c>
      <c r="H567">
        <f t="shared" si="158"/>
        <v>26511.54</v>
      </c>
      <c r="I567">
        <f t="shared" si="159"/>
        <v>861</v>
      </c>
      <c r="J567">
        <f t="shared" si="160"/>
        <v>2130</v>
      </c>
      <c r="K567">
        <f t="shared" si="161"/>
        <v>330.00000000000006</v>
      </c>
      <c r="L567">
        <f t="shared" si="166"/>
        <v>912</v>
      </c>
      <c r="M567">
        <f t="shared" si="167"/>
        <v>2127</v>
      </c>
      <c r="N567">
        <v>1715.46</v>
      </c>
      <c r="O567">
        <f t="shared" si="162"/>
        <v>8075.46</v>
      </c>
      <c r="P567">
        <v>25</v>
      </c>
      <c r="Q567">
        <v>500</v>
      </c>
      <c r="T567">
        <v>200</v>
      </c>
      <c r="U567">
        <f t="shared" si="168"/>
        <v>0</v>
      </c>
      <c r="W567">
        <f t="shared" si="163"/>
        <v>725</v>
      </c>
      <c r="X567">
        <f t="shared" si="164"/>
        <v>3488.46</v>
      </c>
      <c r="Y567">
        <f t="shared" si="169"/>
        <v>4257</v>
      </c>
      <c r="Z567">
        <f t="shared" si="165"/>
        <v>25786.54</v>
      </c>
      <c r="AA567" t="s">
        <v>225</v>
      </c>
      <c r="AB567">
        <v>2025</v>
      </c>
    </row>
    <row r="568" spans="1:28" x14ac:dyDescent="0.25">
      <c r="A568">
        <v>82</v>
      </c>
      <c r="B568" t="s">
        <v>197</v>
      </c>
      <c r="C568" t="s">
        <v>103</v>
      </c>
      <c r="D568" t="s">
        <v>94</v>
      </c>
      <c r="E568" t="s">
        <v>54</v>
      </c>
      <c r="F568" t="s">
        <v>100</v>
      </c>
      <c r="G568">
        <v>30000</v>
      </c>
      <c r="H568">
        <f t="shared" si="158"/>
        <v>28227</v>
      </c>
      <c r="I568">
        <f t="shared" si="159"/>
        <v>861</v>
      </c>
      <c r="J568">
        <f t="shared" si="160"/>
        <v>2130</v>
      </c>
      <c r="K568">
        <f t="shared" si="161"/>
        <v>330.00000000000006</v>
      </c>
      <c r="L568">
        <f t="shared" si="166"/>
        <v>912</v>
      </c>
      <c r="M568">
        <f t="shared" si="167"/>
        <v>2127</v>
      </c>
      <c r="O568">
        <f t="shared" si="162"/>
        <v>6360</v>
      </c>
      <c r="P568">
        <v>25</v>
      </c>
      <c r="T568">
        <v>200</v>
      </c>
      <c r="U568">
        <f t="shared" si="168"/>
        <v>0</v>
      </c>
      <c r="W568">
        <f t="shared" si="163"/>
        <v>225</v>
      </c>
      <c r="X568">
        <f t="shared" si="164"/>
        <v>1773</v>
      </c>
      <c r="Y568">
        <f t="shared" si="169"/>
        <v>4257</v>
      </c>
      <c r="Z568">
        <f t="shared" si="165"/>
        <v>28002</v>
      </c>
      <c r="AA568" t="s">
        <v>225</v>
      </c>
      <c r="AB568">
        <v>2025</v>
      </c>
    </row>
    <row r="569" spans="1:28" x14ac:dyDescent="0.25">
      <c r="A569">
        <v>83</v>
      </c>
      <c r="B569" t="s">
        <v>895</v>
      </c>
      <c r="C569" t="s">
        <v>103</v>
      </c>
      <c r="D569" t="s">
        <v>22</v>
      </c>
      <c r="E569" t="s">
        <v>54</v>
      </c>
      <c r="F569" t="s">
        <v>100</v>
      </c>
      <c r="G569">
        <v>30000</v>
      </c>
      <c r="H569">
        <f t="shared" si="158"/>
        <v>28227</v>
      </c>
      <c r="I569">
        <f t="shared" si="159"/>
        <v>861</v>
      </c>
      <c r="J569">
        <f t="shared" si="160"/>
        <v>2130</v>
      </c>
      <c r="K569">
        <f t="shared" si="161"/>
        <v>330.00000000000006</v>
      </c>
      <c r="L569">
        <f t="shared" si="166"/>
        <v>912</v>
      </c>
      <c r="M569">
        <f t="shared" si="167"/>
        <v>2127</v>
      </c>
      <c r="O569">
        <f t="shared" si="162"/>
        <v>6360</v>
      </c>
      <c r="P569">
        <v>25</v>
      </c>
      <c r="Q569">
        <v>4029.91</v>
      </c>
      <c r="T569">
        <v>200</v>
      </c>
      <c r="U569">
        <f t="shared" si="168"/>
        <v>0</v>
      </c>
      <c r="W569">
        <f t="shared" si="163"/>
        <v>4254.91</v>
      </c>
      <c r="X569">
        <f t="shared" si="164"/>
        <v>1773</v>
      </c>
      <c r="Y569">
        <f t="shared" si="169"/>
        <v>4257</v>
      </c>
      <c r="Z569">
        <f t="shared" si="165"/>
        <v>23972.09</v>
      </c>
      <c r="AA569" t="s">
        <v>225</v>
      </c>
      <c r="AB569">
        <v>2025</v>
      </c>
    </row>
    <row r="570" spans="1:28" x14ac:dyDescent="0.25">
      <c r="A570">
        <v>84</v>
      </c>
      <c r="B570" t="s">
        <v>200</v>
      </c>
      <c r="C570" t="s">
        <v>103</v>
      </c>
      <c r="D570" t="s">
        <v>22</v>
      </c>
      <c r="E570" t="s">
        <v>60</v>
      </c>
      <c r="F570" t="s">
        <v>100</v>
      </c>
      <c r="G570">
        <v>35000</v>
      </c>
      <c r="H570">
        <f t="shared" si="158"/>
        <v>32931.5</v>
      </c>
      <c r="I570">
        <f t="shared" si="159"/>
        <v>1004.5</v>
      </c>
      <c r="J570">
        <f t="shared" si="160"/>
        <v>2485</v>
      </c>
      <c r="K570">
        <f t="shared" si="161"/>
        <v>385.00000000000006</v>
      </c>
      <c r="L570">
        <f t="shared" si="166"/>
        <v>1064</v>
      </c>
      <c r="M570">
        <f t="shared" si="167"/>
        <v>2481.5</v>
      </c>
      <c r="O570">
        <f t="shared" si="162"/>
        <v>7420</v>
      </c>
      <c r="P570">
        <v>25</v>
      </c>
      <c r="Q570">
        <v>18807.169999999998</v>
      </c>
      <c r="S570">
        <v>2056.92</v>
      </c>
      <c r="T570">
        <v>200</v>
      </c>
      <c r="U570">
        <f t="shared" si="168"/>
        <v>0</v>
      </c>
      <c r="W570">
        <f t="shared" si="163"/>
        <v>21089.089999999997</v>
      </c>
      <c r="X570">
        <f t="shared" si="164"/>
        <v>2068.5</v>
      </c>
      <c r="Y570">
        <f t="shared" si="169"/>
        <v>4966.5</v>
      </c>
      <c r="Z570">
        <f t="shared" si="165"/>
        <v>11842.410000000003</v>
      </c>
      <c r="AA570" t="s">
        <v>225</v>
      </c>
      <c r="AB570">
        <v>2025</v>
      </c>
    </row>
    <row r="571" spans="1:28" x14ac:dyDescent="0.25">
      <c r="A571">
        <v>85</v>
      </c>
      <c r="B571" t="s">
        <v>910</v>
      </c>
      <c r="C571" t="s">
        <v>103</v>
      </c>
      <c r="D571" t="s">
        <v>10</v>
      </c>
      <c r="E571" t="s">
        <v>54</v>
      </c>
      <c r="F571" t="s">
        <v>100</v>
      </c>
      <c r="G571">
        <v>30000</v>
      </c>
      <c r="H571">
        <f t="shared" si="158"/>
        <v>28227</v>
      </c>
      <c r="I571">
        <f t="shared" si="159"/>
        <v>861</v>
      </c>
      <c r="J571">
        <f t="shared" si="160"/>
        <v>2130</v>
      </c>
      <c r="K571">
        <f t="shared" si="161"/>
        <v>330.00000000000006</v>
      </c>
      <c r="L571">
        <f t="shared" si="166"/>
        <v>912</v>
      </c>
      <c r="M571">
        <f t="shared" si="167"/>
        <v>2127</v>
      </c>
      <c r="O571">
        <f t="shared" si="162"/>
        <v>6360</v>
      </c>
      <c r="P571">
        <v>25</v>
      </c>
      <c r="T571">
        <v>200</v>
      </c>
      <c r="U571">
        <f t="shared" si="168"/>
        <v>0</v>
      </c>
      <c r="W571">
        <f t="shared" si="163"/>
        <v>225</v>
      </c>
      <c r="X571">
        <f t="shared" si="164"/>
        <v>1773</v>
      </c>
      <c r="Y571">
        <f t="shared" si="169"/>
        <v>4257</v>
      </c>
      <c r="Z571">
        <f t="shared" si="165"/>
        <v>28002</v>
      </c>
      <c r="AA571" t="s">
        <v>225</v>
      </c>
      <c r="AB571">
        <v>2025</v>
      </c>
    </row>
    <row r="572" spans="1:28" x14ac:dyDescent="0.25">
      <c r="A572">
        <v>86</v>
      </c>
      <c r="B572" t="s">
        <v>892</v>
      </c>
      <c r="C572" t="s">
        <v>103</v>
      </c>
      <c r="D572" t="s">
        <v>22</v>
      </c>
      <c r="E572" t="s">
        <v>880</v>
      </c>
      <c r="F572" t="s">
        <v>100</v>
      </c>
      <c r="G572">
        <v>26000</v>
      </c>
      <c r="H572">
        <f t="shared" si="158"/>
        <v>24463.4</v>
      </c>
      <c r="I572">
        <f t="shared" si="159"/>
        <v>746.2</v>
      </c>
      <c r="J572">
        <f t="shared" si="160"/>
        <v>1845.9999999999998</v>
      </c>
      <c r="K572">
        <f t="shared" si="161"/>
        <v>286.00000000000006</v>
      </c>
      <c r="L572">
        <f t="shared" si="166"/>
        <v>790.4</v>
      </c>
      <c r="M572">
        <f t="shared" si="167"/>
        <v>1843.4</v>
      </c>
      <c r="O572">
        <f t="shared" si="162"/>
        <v>5512</v>
      </c>
      <c r="P572">
        <v>25</v>
      </c>
      <c r="T572">
        <v>200</v>
      </c>
      <c r="U572">
        <f t="shared" si="168"/>
        <v>0</v>
      </c>
      <c r="W572">
        <f t="shared" si="163"/>
        <v>225</v>
      </c>
      <c r="X572">
        <f t="shared" si="164"/>
        <v>1536.6</v>
      </c>
      <c r="Y572">
        <f t="shared" si="169"/>
        <v>3689.3999999999996</v>
      </c>
      <c r="Z572">
        <f t="shared" si="165"/>
        <v>24238.400000000001</v>
      </c>
      <c r="AA572" t="s">
        <v>225</v>
      </c>
      <c r="AB572">
        <v>2025</v>
      </c>
    </row>
    <row r="573" spans="1:28" x14ac:dyDescent="0.25">
      <c r="A573">
        <v>87</v>
      </c>
      <c r="B573" t="s">
        <v>881</v>
      </c>
      <c r="C573" t="s">
        <v>103</v>
      </c>
      <c r="D573" t="s">
        <v>22</v>
      </c>
      <c r="E573" t="s">
        <v>54</v>
      </c>
      <c r="F573" t="s">
        <v>84</v>
      </c>
      <c r="G573">
        <v>36000</v>
      </c>
      <c r="H573">
        <f t="shared" si="158"/>
        <v>33872.400000000001</v>
      </c>
      <c r="I573">
        <f t="shared" si="159"/>
        <v>1033.2</v>
      </c>
      <c r="J573">
        <f t="shared" si="160"/>
        <v>2555.9999999999995</v>
      </c>
      <c r="K573">
        <f t="shared" si="161"/>
        <v>396.00000000000006</v>
      </c>
      <c r="L573">
        <f t="shared" si="166"/>
        <v>1094.4000000000001</v>
      </c>
      <c r="M573">
        <f t="shared" si="167"/>
        <v>2552.4</v>
      </c>
      <c r="O573">
        <f t="shared" si="162"/>
        <v>7632</v>
      </c>
      <c r="P573">
        <v>25</v>
      </c>
      <c r="Q573">
        <v>1500</v>
      </c>
      <c r="S573">
        <v>797.28</v>
      </c>
      <c r="T573">
        <v>200</v>
      </c>
      <c r="U573">
        <f t="shared" si="168"/>
        <v>0</v>
      </c>
      <c r="W573">
        <f t="shared" si="163"/>
        <v>2522.2799999999997</v>
      </c>
      <c r="X573">
        <f t="shared" si="164"/>
        <v>2127.6000000000004</v>
      </c>
      <c r="Y573">
        <f t="shared" si="169"/>
        <v>5108.3999999999996</v>
      </c>
      <c r="Z573">
        <f t="shared" si="165"/>
        <v>31350.12</v>
      </c>
      <c r="AA573" t="s">
        <v>225</v>
      </c>
      <c r="AB573">
        <v>2025</v>
      </c>
    </row>
    <row r="574" spans="1:28" x14ac:dyDescent="0.25">
      <c r="A574">
        <v>88</v>
      </c>
      <c r="B574" t="s">
        <v>907</v>
      </c>
      <c r="C574" t="s">
        <v>103</v>
      </c>
      <c r="D574" t="s">
        <v>22</v>
      </c>
      <c r="E574" t="s">
        <v>883</v>
      </c>
      <c r="F574" t="s">
        <v>84</v>
      </c>
      <c r="G574">
        <v>20000</v>
      </c>
      <c r="H574">
        <f t="shared" si="158"/>
        <v>18818</v>
      </c>
      <c r="I574">
        <f t="shared" si="159"/>
        <v>574</v>
      </c>
      <c r="J574">
        <f t="shared" si="160"/>
        <v>1419.9999999999998</v>
      </c>
      <c r="K574">
        <f t="shared" si="161"/>
        <v>220.00000000000003</v>
      </c>
      <c r="L574">
        <f t="shared" si="166"/>
        <v>608</v>
      </c>
      <c r="M574">
        <f t="shared" si="167"/>
        <v>1418</v>
      </c>
      <c r="O574">
        <f t="shared" si="162"/>
        <v>4240</v>
      </c>
      <c r="P574">
        <v>25</v>
      </c>
      <c r="Q574">
        <v>1000</v>
      </c>
      <c r="T574">
        <v>200</v>
      </c>
      <c r="U574">
        <f t="shared" si="168"/>
        <v>0</v>
      </c>
      <c r="W574">
        <f t="shared" si="163"/>
        <v>1225</v>
      </c>
      <c r="X574">
        <f t="shared" si="164"/>
        <v>1182</v>
      </c>
      <c r="Y574">
        <f t="shared" si="169"/>
        <v>2838</v>
      </c>
      <c r="Z574">
        <f t="shared" si="165"/>
        <v>17593</v>
      </c>
      <c r="AA574" t="s">
        <v>225</v>
      </c>
      <c r="AB574">
        <v>2025</v>
      </c>
    </row>
    <row r="575" spans="1:28" x14ac:dyDescent="0.25">
      <c r="A575">
        <v>89</v>
      </c>
      <c r="B575" t="s">
        <v>905</v>
      </c>
      <c r="C575" t="s">
        <v>102</v>
      </c>
      <c r="D575" t="s">
        <v>17</v>
      </c>
      <c r="E575" t="s">
        <v>32</v>
      </c>
      <c r="F575" t="s">
        <v>84</v>
      </c>
      <c r="G575">
        <v>36000</v>
      </c>
      <c r="H575">
        <f t="shared" si="158"/>
        <v>33872.400000000001</v>
      </c>
      <c r="I575">
        <f t="shared" si="159"/>
        <v>1033.2</v>
      </c>
      <c r="J575">
        <f t="shared" si="160"/>
        <v>2555.9999999999995</v>
      </c>
      <c r="K575">
        <f t="shared" si="161"/>
        <v>396.00000000000006</v>
      </c>
      <c r="L575">
        <f t="shared" si="166"/>
        <v>1094.4000000000001</v>
      </c>
      <c r="M575">
        <f t="shared" si="167"/>
        <v>2552.4</v>
      </c>
      <c r="O575">
        <f t="shared" si="162"/>
        <v>7632</v>
      </c>
      <c r="P575">
        <v>25</v>
      </c>
      <c r="S575">
        <v>797.28</v>
      </c>
      <c r="T575">
        <v>200</v>
      </c>
      <c r="U575">
        <f t="shared" si="168"/>
        <v>0</v>
      </c>
      <c r="W575">
        <f t="shared" si="163"/>
        <v>1022.28</v>
      </c>
      <c r="X575">
        <f t="shared" si="164"/>
        <v>2127.6000000000004</v>
      </c>
      <c r="Y575">
        <f t="shared" si="169"/>
        <v>5108.3999999999996</v>
      </c>
      <c r="Z575">
        <f t="shared" si="165"/>
        <v>32850.120000000003</v>
      </c>
      <c r="AA575" t="s">
        <v>225</v>
      </c>
      <c r="AB575">
        <v>2025</v>
      </c>
    </row>
    <row r="576" spans="1:28" x14ac:dyDescent="0.25">
      <c r="A576">
        <v>90</v>
      </c>
      <c r="B576" t="s">
        <v>885</v>
      </c>
      <c r="C576" t="s">
        <v>103</v>
      </c>
      <c r="D576" t="s">
        <v>22</v>
      </c>
      <c r="E576" t="s">
        <v>80</v>
      </c>
      <c r="F576" t="s">
        <v>84</v>
      </c>
      <c r="G576">
        <v>130000</v>
      </c>
      <c r="H576">
        <f t="shared" si="158"/>
        <v>122317</v>
      </c>
      <c r="I576">
        <f t="shared" si="159"/>
        <v>3731</v>
      </c>
      <c r="J576">
        <f t="shared" si="160"/>
        <v>9230</v>
      </c>
      <c r="K576">
        <f t="shared" si="161"/>
        <v>953.69</v>
      </c>
      <c r="L576">
        <f t="shared" si="166"/>
        <v>3952</v>
      </c>
      <c r="M576">
        <f t="shared" si="167"/>
        <v>9217</v>
      </c>
      <c r="O576">
        <f t="shared" si="162"/>
        <v>27083.690000000002</v>
      </c>
      <c r="P576">
        <v>25</v>
      </c>
      <c r="S576">
        <v>6216.6</v>
      </c>
      <c r="T576">
        <v>200</v>
      </c>
      <c r="U576">
        <f t="shared" si="168"/>
        <v>19162.187291666665</v>
      </c>
      <c r="W576">
        <f t="shared" si="163"/>
        <v>25603.787291666667</v>
      </c>
      <c r="X576">
        <f t="shared" si="164"/>
        <v>7683</v>
      </c>
      <c r="Y576">
        <f t="shared" si="169"/>
        <v>18447</v>
      </c>
      <c r="Z576">
        <f t="shared" si="165"/>
        <v>96713.212708333333</v>
      </c>
      <c r="AA576" t="s">
        <v>225</v>
      </c>
      <c r="AB576">
        <v>2025</v>
      </c>
    </row>
    <row r="577" spans="1:28" x14ac:dyDescent="0.25">
      <c r="A577">
        <v>91</v>
      </c>
      <c r="B577" t="s">
        <v>898</v>
      </c>
      <c r="C577" t="s">
        <v>103</v>
      </c>
      <c r="D577" t="s">
        <v>22</v>
      </c>
      <c r="E577" t="s">
        <v>54</v>
      </c>
      <c r="F577" t="s">
        <v>84</v>
      </c>
      <c r="G577">
        <v>36000</v>
      </c>
      <c r="H577">
        <f t="shared" si="158"/>
        <v>33872.400000000001</v>
      </c>
      <c r="I577">
        <f t="shared" si="159"/>
        <v>1033.2</v>
      </c>
      <c r="J577">
        <f t="shared" si="160"/>
        <v>2555.9999999999995</v>
      </c>
      <c r="K577">
        <f t="shared" si="161"/>
        <v>396.00000000000006</v>
      </c>
      <c r="L577">
        <f t="shared" si="166"/>
        <v>1094.4000000000001</v>
      </c>
      <c r="M577">
        <f t="shared" si="167"/>
        <v>2552.4</v>
      </c>
      <c r="O577">
        <f t="shared" si="162"/>
        <v>7632</v>
      </c>
      <c r="P577">
        <v>25</v>
      </c>
      <c r="Q577">
        <v>2000</v>
      </c>
      <c r="S577">
        <v>1594.56</v>
      </c>
      <c r="T577">
        <v>200</v>
      </c>
      <c r="U577">
        <f t="shared" si="168"/>
        <v>0</v>
      </c>
      <c r="W577">
        <f t="shared" si="163"/>
        <v>3819.56</v>
      </c>
      <c r="X577">
        <f t="shared" si="164"/>
        <v>2127.6000000000004</v>
      </c>
      <c r="Y577">
        <f t="shared" si="169"/>
        <v>5108.3999999999996</v>
      </c>
      <c r="Z577">
        <f t="shared" si="165"/>
        <v>30052.84</v>
      </c>
      <c r="AA577" t="s">
        <v>225</v>
      </c>
      <c r="AB577">
        <v>2025</v>
      </c>
    </row>
    <row r="578" spans="1:28" x14ac:dyDescent="0.25">
      <c r="A578">
        <v>92</v>
      </c>
      <c r="B578" t="s">
        <v>899</v>
      </c>
      <c r="C578" t="s">
        <v>102</v>
      </c>
      <c r="D578" t="s">
        <v>22</v>
      </c>
      <c r="E578" t="s">
        <v>37</v>
      </c>
      <c r="F578" t="s">
        <v>84</v>
      </c>
      <c r="G578">
        <v>25000</v>
      </c>
      <c r="H578">
        <f t="shared" si="158"/>
        <v>23522.5</v>
      </c>
      <c r="I578">
        <f t="shared" si="159"/>
        <v>717.5</v>
      </c>
      <c r="J578">
        <f t="shared" si="160"/>
        <v>1774.9999999999998</v>
      </c>
      <c r="K578">
        <f t="shared" si="161"/>
        <v>275</v>
      </c>
      <c r="L578">
        <f t="shared" si="166"/>
        <v>760</v>
      </c>
      <c r="M578">
        <f t="shared" si="167"/>
        <v>1772.5000000000002</v>
      </c>
      <c r="O578">
        <f t="shared" si="162"/>
        <v>5300</v>
      </c>
      <c r="P578">
        <v>25</v>
      </c>
      <c r="Q578">
        <v>5000</v>
      </c>
      <c r="T578">
        <v>200</v>
      </c>
      <c r="U578">
        <f t="shared" si="168"/>
        <v>0</v>
      </c>
      <c r="W578">
        <f t="shared" si="163"/>
        <v>5225</v>
      </c>
      <c r="X578">
        <f t="shared" si="164"/>
        <v>1477.5</v>
      </c>
      <c r="Y578">
        <f t="shared" si="169"/>
        <v>3547.5</v>
      </c>
      <c r="Z578">
        <f t="shared" si="165"/>
        <v>18297.5</v>
      </c>
      <c r="AA578" t="s">
        <v>225</v>
      </c>
      <c r="AB578">
        <v>2025</v>
      </c>
    </row>
    <row r="579" spans="1:28" x14ac:dyDescent="0.25">
      <c r="A579">
        <v>93</v>
      </c>
      <c r="B579" t="s">
        <v>900</v>
      </c>
      <c r="C579" t="s">
        <v>102</v>
      </c>
      <c r="D579" t="s">
        <v>22</v>
      </c>
      <c r="E579" t="s">
        <v>37</v>
      </c>
      <c r="F579" t="s">
        <v>84</v>
      </c>
      <c r="G579">
        <v>25000</v>
      </c>
      <c r="H579">
        <f t="shared" si="158"/>
        <v>23522.5</v>
      </c>
      <c r="I579">
        <f t="shared" si="159"/>
        <v>717.5</v>
      </c>
      <c r="J579">
        <f t="shared" si="160"/>
        <v>1774.9999999999998</v>
      </c>
      <c r="K579">
        <f t="shared" si="161"/>
        <v>275</v>
      </c>
      <c r="L579">
        <f t="shared" si="166"/>
        <v>760</v>
      </c>
      <c r="M579">
        <f t="shared" si="167"/>
        <v>1772.5000000000002</v>
      </c>
      <c r="O579">
        <f t="shared" si="162"/>
        <v>5300</v>
      </c>
      <c r="P579">
        <v>25</v>
      </c>
      <c r="Q579">
        <v>8510.5</v>
      </c>
      <c r="S579">
        <v>0</v>
      </c>
      <c r="T579">
        <v>200</v>
      </c>
      <c r="U579">
        <f t="shared" si="168"/>
        <v>0</v>
      </c>
      <c r="W579">
        <f t="shared" si="163"/>
        <v>8735.5</v>
      </c>
      <c r="X579">
        <f t="shared" si="164"/>
        <v>1477.5</v>
      </c>
      <c r="Y579">
        <f t="shared" si="169"/>
        <v>3547.5</v>
      </c>
      <c r="Z579">
        <f t="shared" si="165"/>
        <v>14787</v>
      </c>
      <c r="AA579" t="s">
        <v>225</v>
      </c>
      <c r="AB579">
        <v>2025</v>
      </c>
    </row>
    <row r="580" spans="1:28" x14ac:dyDescent="0.25">
      <c r="A580">
        <v>94</v>
      </c>
      <c r="B580" t="s">
        <v>901</v>
      </c>
      <c r="C580" t="s">
        <v>102</v>
      </c>
      <c r="D580" t="s">
        <v>801</v>
      </c>
      <c r="E580" t="s">
        <v>33</v>
      </c>
      <c r="F580" t="s">
        <v>84</v>
      </c>
      <c r="G580">
        <v>30000</v>
      </c>
      <c r="H580">
        <f t="shared" si="158"/>
        <v>28227</v>
      </c>
      <c r="I580">
        <f t="shared" si="159"/>
        <v>861</v>
      </c>
      <c r="J580">
        <f t="shared" si="160"/>
        <v>2130</v>
      </c>
      <c r="K580">
        <f t="shared" si="161"/>
        <v>330.00000000000006</v>
      </c>
      <c r="L580">
        <f t="shared" si="166"/>
        <v>912</v>
      </c>
      <c r="M580">
        <f t="shared" si="167"/>
        <v>2127</v>
      </c>
      <c r="O580">
        <f t="shared" si="162"/>
        <v>6360</v>
      </c>
      <c r="P580">
        <v>25</v>
      </c>
      <c r="T580">
        <v>200</v>
      </c>
      <c r="U580">
        <f t="shared" si="168"/>
        <v>0</v>
      </c>
      <c r="W580">
        <f t="shared" si="163"/>
        <v>225</v>
      </c>
      <c r="X580">
        <f t="shared" si="164"/>
        <v>1773</v>
      </c>
      <c r="Y580">
        <f t="shared" si="169"/>
        <v>4257</v>
      </c>
      <c r="Z580">
        <f t="shared" si="165"/>
        <v>28002</v>
      </c>
      <c r="AA580" t="s">
        <v>225</v>
      </c>
      <c r="AB580">
        <v>2025</v>
      </c>
    </row>
    <row r="581" spans="1:28" x14ac:dyDescent="0.25">
      <c r="A581">
        <v>95</v>
      </c>
      <c r="B581" t="s">
        <v>902</v>
      </c>
      <c r="C581" t="s">
        <v>102</v>
      </c>
      <c r="D581" t="s">
        <v>22</v>
      </c>
      <c r="E581" t="s">
        <v>37</v>
      </c>
      <c r="F581" t="s">
        <v>84</v>
      </c>
      <c r="G581">
        <v>25000</v>
      </c>
      <c r="H581">
        <f t="shared" si="158"/>
        <v>23522.5</v>
      </c>
      <c r="I581">
        <f t="shared" si="159"/>
        <v>717.5</v>
      </c>
      <c r="J581">
        <f t="shared" si="160"/>
        <v>1774.9999999999998</v>
      </c>
      <c r="K581">
        <f t="shared" si="161"/>
        <v>275</v>
      </c>
      <c r="L581">
        <f t="shared" si="166"/>
        <v>760</v>
      </c>
      <c r="M581">
        <f t="shared" si="167"/>
        <v>1772.5000000000002</v>
      </c>
      <c r="O581">
        <f t="shared" si="162"/>
        <v>5300</v>
      </c>
      <c r="P581">
        <v>25</v>
      </c>
      <c r="T581">
        <v>200</v>
      </c>
      <c r="U581">
        <f t="shared" si="168"/>
        <v>0</v>
      </c>
      <c r="W581">
        <f t="shared" si="163"/>
        <v>225</v>
      </c>
      <c r="X581">
        <f t="shared" si="164"/>
        <v>1477.5</v>
      </c>
      <c r="Y581">
        <f t="shared" si="169"/>
        <v>3547.5</v>
      </c>
      <c r="Z581">
        <f t="shared" si="165"/>
        <v>23297.5</v>
      </c>
      <c r="AA581" t="s">
        <v>225</v>
      </c>
      <c r="AB581">
        <v>2025</v>
      </c>
    </row>
    <row r="582" spans="1:28" x14ac:dyDescent="0.25">
      <c r="A582">
        <v>96</v>
      </c>
      <c r="B582" t="s">
        <v>903</v>
      </c>
      <c r="C582" t="s">
        <v>102</v>
      </c>
      <c r="D582" t="s">
        <v>22</v>
      </c>
      <c r="E582" t="s">
        <v>37</v>
      </c>
      <c r="F582" t="s">
        <v>84</v>
      </c>
      <c r="G582">
        <v>25000</v>
      </c>
      <c r="H582">
        <f t="shared" si="158"/>
        <v>23522.5</v>
      </c>
      <c r="I582">
        <f t="shared" si="159"/>
        <v>717.5</v>
      </c>
      <c r="J582">
        <f t="shared" si="160"/>
        <v>1774.9999999999998</v>
      </c>
      <c r="K582">
        <f t="shared" si="161"/>
        <v>275</v>
      </c>
      <c r="L582">
        <f t="shared" si="166"/>
        <v>760</v>
      </c>
      <c r="M582">
        <f t="shared" si="167"/>
        <v>1772.5000000000002</v>
      </c>
      <c r="O582">
        <f t="shared" si="162"/>
        <v>5300</v>
      </c>
      <c r="P582">
        <v>25</v>
      </c>
      <c r="T582">
        <v>200</v>
      </c>
      <c r="U582">
        <f t="shared" si="168"/>
        <v>0</v>
      </c>
      <c r="W582">
        <f t="shared" si="163"/>
        <v>225</v>
      </c>
      <c r="X582">
        <f t="shared" si="164"/>
        <v>1477.5</v>
      </c>
      <c r="Y582">
        <f t="shared" si="169"/>
        <v>3547.5</v>
      </c>
      <c r="Z582">
        <f t="shared" si="165"/>
        <v>23297.5</v>
      </c>
      <c r="AA582" t="s">
        <v>225</v>
      </c>
      <c r="AB582">
        <v>2025</v>
      </c>
    </row>
    <row r="583" spans="1:28" x14ac:dyDescent="0.25">
      <c r="A583">
        <v>97</v>
      </c>
      <c r="B583" t="s">
        <v>935</v>
      </c>
      <c r="C583" t="s">
        <v>102</v>
      </c>
      <c r="D583" t="s">
        <v>936</v>
      </c>
      <c r="E583" t="s">
        <v>33</v>
      </c>
      <c r="F583" t="s">
        <v>937</v>
      </c>
      <c r="G583">
        <v>26000</v>
      </c>
      <c r="H583">
        <f t="shared" si="158"/>
        <v>24463.4</v>
      </c>
      <c r="I583">
        <f t="shared" si="159"/>
        <v>746.2</v>
      </c>
      <c r="J583">
        <f t="shared" si="160"/>
        <v>1845.9999999999998</v>
      </c>
      <c r="K583">
        <f t="shared" si="161"/>
        <v>286.00000000000006</v>
      </c>
      <c r="L583">
        <f t="shared" si="166"/>
        <v>790.4</v>
      </c>
      <c r="M583">
        <f t="shared" si="167"/>
        <v>1843.4</v>
      </c>
      <c r="O583">
        <f t="shared" si="162"/>
        <v>5512</v>
      </c>
      <c r="P583">
        <v>25</v>
      </c>
      <c r="T583">
        <v>200</v>
      </c>
      <c r="U583">
        <f t="shared" si="168"/>
        <v>0</v>
      </c>
      <c r="W583">
        <f t="shared" si="163"/>
        <v>225</v>
      </c>
      <c r="X583">
        <f t="shared" si="164"/>
        <v>1536.6</v>
      </c>
      <c r="Y583">
        <f t="shared" si="169"/>
        <v>3689.3999999999996</v>
      </c>
      <c r="Z583">
        <f t="shared" si="165"/>
        <v>24238.400000000001</v>
      </c>
      <c r="AA583" t="s">
        <v>225</v>
      </c>
      <c r="AB583">
        <v>2025</v>
      </c>
    </row>
    <row r="584" spans="1:28" x14ac:dyDescent="0.25">
      <c r="A584">
        <v>98</v>
      </c>
      <c r="B584" t="s">
        <v>940</v>
      </c>
      <c r="C584" t="s">
        <v>103</v>
      </c>
      <c r="D584" t="s">
        <v>22</v>
      </c>
      <c r="E584" t="s">
        <v>933</v>
      </c>
      <c r="F584" t="s">
        <v>84</v>
      </c>
      <c r="G584">
        <v>46000</v>
      </c>
      <c r="H584">
        <f t="shared" si="158"/>
        <v>43281.4</v>
      </c>
      <c r="I584">
        <f t="shared" si="159"/>
        <v>1320.2</v>
      </c>
      <c r="J584">
        <f t="shared" si="160"/>
        <v>3265.9999999999995</v>
      </c>
      <c r="K584">
        <f t="shared" si="161"/>
        <v>506.00000000000006</v>
      </c>
      <c r="L584">
        <f t="shared" si="166"/>
        <v>1398.4</v>
      </c>
      <c r="M584">
        <f t="shared" si="167"/>
        <v>3261.4</v>
      </c>
      <c r="O584">
        <f t="shared" si="162"/>
        <v>9752</v>
      </c>
      <c r="P584">
        <v>25</v>
      </c>
      <c r="T584">
        <v>200</v>
      </c>
      <c r="U584">
        <f t="shared" si="168"/>
        <v>1289.4598750000005</v>
      </c>
      <c r="W584">
        <f t="shared" si="163"/>
        <v>1514.4598750000005</v>
      </c>
      <c r="X584">
        <f t="shared" si="164"/>
        <v>2718.6000000000004</v>
      </c>
      <c r="Y584">
        <f t="shared" si="169"/>
        <v>6527.4</v>
      </c>
      <c r="Z584">
        <f t="shared" si="165"/>
        <v>41766.940125000001</v>
      </c>
      <c r="AA584" t="s">
        <v>225</v>
      </c>
      <c r="AB584">
        <v>2025</v>
      </c>
    </row>
    <row r="585" spans="1:28" x14ac:dyDescent="0.25">
      <c r="A585">
        <v>99</v>
      </c>
      <c r="B585" t="s">
        <v>944</v>
      </c>
      <c r="C585" t="s">
        <v>102</v>
      </c>
      <c r="D585" t="s">
        <v>801</v>
      </c>
      <c r="E585" t="s">
        <v>32</v>
      </c>
      <c r="F585" t="s">
        <v>84</v>
      </c>
      <c r="G585">
        <v>46000</v>
      </c>
      <c r="H585">
        <f>+G585-(I585+L585+N585)</f>
        <v>43281.4</v>
      </c>
      <c r="I585">
        <f t="shared" si="159"/>
        <v>1320.2</v>
      </c>
      <c r="J585">
        <f t="shared" si="160"/>
        <v>3265.9999999999995</v>
      </c>
      <c r="K585">
        <f>IF(G585&lt;=74808,G585*1.1%,953.69)</f>
        <v>506.00000000000006</v>
      </c>
      <c r="L585">
        <f t="shared" si="166"/>
        <v>1398.4</v>
      </c>
      <c r="M585">
        <f t="shared" si="167"/>
        <v>3261.4</v>
      </c>
      <c r="O585">
        <f t="shared" si="162"/>
        <v>9752</v>
      </c>
      <c r="P585">
        <v>25</v>
      </c>
      <c r="S585">
        <v>10</v>
      </c>
      <c r="T585">
        <v>200</v>
      </c>
      <c r="U585">
        <f t="shared" si="168"/>
        <v>1289.4598750000005</v>
      </c>
      <c r="W585">
        <f t="shared" si="163"/>
        <v>1524.4598750000005</v>
      </c>
      <c r="X585">
        <f t="shared" si="164"/>
        <v>2718.6000000000004</v>
      </c>
      <c r="Y585">
        <f t="shared" si="169"/>
        <v>6527.4</v>
      </c>
      <c r="Z585">
        <f t="shared" si="165"/>
        <v>41756.940125000001</v>
      </c>
      <c r="AA585" t="s">
        <v>225</v>
      </c>
      <c r="AB585">
        <v>2025</v>
      </c>
    </row>
    <row r="586" spans="1:28" x14ac:dyDescent="0.25">
      <c r="A586">
        <v>100</v>
      </c>
      <c r="B586" t="s">
        <v>945</v>
      </c>
      <c r="C586" t="s">
        <v>102</v>
      </c>
      <c r="D586" t="s">
        <v>22</v>
      </c>
      <c r="E586" t="s">
        <v>37</v>
      </c>
      <c r="F586" t="s">
        <v>84</v>
      </c>
      <c r="G586">
        <v>25000</v>
      </c>
      <c r="H586">
        <f>+G586-(I586+L586+N586)</f>
        <v>23522.5</v>
      </c>
      <c r="I586">
        <f t="shared" si="159"/>
        <v>717.5</v>
      </c>
      <c r="J586">
        <f t="shared" si="160"/>
        <v>1774.9999999999998</v>
      </c>
      <c r="K586">
        <f>IF(G586&lt;=74808,G586*1.1%,953.69)</f>
        <v>275</v>
      </c>
      <c r="L586">
        <f t="shared" si="166"/>
        <v>760</v>
      </c>
      <c r="M586">
        <f t="shared" si="167"/>
        <v>1772.5000000000002</v>
      </c>
      <c r="O586">
        <f t="shared" si="162"/>
        <v>5300</v>
      </c>
      <c r="P586">
        <v>25</v>
      </c>
      <c r="T586">
        <v>200</v>
      </c>
      <c r="U586">
        <f t="shared" si="168"/>
        <v>0</v>
      </c>
      <c r="W586">
        <f>P586+Q586+R586+S586+T586+U586</f>
        <v>225</v>
      </c>
      <c r="X586">
        <f>+I586+L586+N586</f>
        <v>1477.5</v>
      </c>
      <c r="Y586">
        <f t="shared" si="169"/>
        <v>3547.5</v>
      </c>
      <c r="Z586">
        <f t="shared" si="165"/>
        <v>23297.5</v>
      </c>
      <c r="AA586" t="s">
        <v>225</v>
      </c>
      <c r="AB586">
        <v>2025</v>
      </c>
    </row>
    <row r="587" spans="1:28" x14ac:dyDescent="0.25">
      <c r="A587">
        <v>1</v>
      </c>
      <c r="B587" t="s">
        <v>804</v>
      </c>
      <c r="C587" t="s">
        <v>103</v>
      </c>
      <c r="D587" t="s">
        <v>823</v>
      </c>
      <c r="E587" t="s">
        <v>27</v>
      </c>
      <c r="F587" t="s">
        <v>98</v>
      </c>
      <c r="G587">
        <v>180000</v>
      </c>
      <c r="H587">
        <f t="shared" ref="H587:H650" si="170">+G587-(I587+L587+N587)</f>
        <v>167646.54</v>
      </c>
      <c r="I587">
        <f>IF(G587&lt;=374040,G587*2.87%,9334.68)</f>
        <v>5166</v>
      </c>
      <c r="J587">
        <f>IF(G587&lt;=374040,G587*7.1%,23092.75)</f>
        <v>12779.999999999998</v>
      </c>
      <c r="K587">
        <f>IF(G587&lt;=74808,G587*1.1%,953.69)</f>
        <v>953.69</v>
      </c>
      <c r="L587">
        <v>5472</v>
      </c>
      <c r="M587">
        <v>12762</v>
      </c>
      <c r="N587">
        <v>1715.46</v>
      </c>
      <c r="O587">
        <f>+I587+J587+K587+L587+M587+N587</f>
        <v>38849.15</v>
      </c>
      <c r="P587">
        <v>25</v>
      </c>
      <c r="S587">
        <v>1328.8</v>
      </c>
      <c r="U587">
        <v>30494.5</v>
      </c>
      <c r="W587">
        <f>P587+Q587+R587+S587+T587+U587</f>
        <v>31848.3</v>
      </c>
      <c r="X587">
        <f t="shared" ref="X587:X650" si="171">+I587+L587+N587</f>
        <v>12353.46</v>
      </c>
      <c r="Y587">
        <f t="shared" ref="Y587:Y602" si="172">+J587+M587</f>
        <v>25542</v>
      </c>
      <c r="Z587">
        <f t="shared" ref="Z587:Z650" si="173">+G587-(W587+X587)</f>
        <v>135798.24</v>
      </c>
      <c r="AA587" t="s">
        <v>226</v>
      </c>
      <c r="AB587">
        <v>2025</v>
      </c>
    </row>
    <row r="588" spans="1:28" x14ac:dyDescent="0.25">
      <c r="A588">
        <v>2</v>
      </c>
      <c r="B588" t="s">
        <v>784</v>
      </c>
      <c r="C588" t="s">
        <v>102</v>
      </c>
      <c r="D588" t="s">
        <v>71</v>
      </c>
      <c r="E588" t="s">
        <v>71</v>
      </c>
      <c r="F588" t="s">
        <v>98</v>
      </c>
      <c r="G588">
        <v>300000</v>
      </c>
      <c r="H588">
        <f t="shared" si="170"/>
        <v>284800.86</v>
      </c>
      <c r="I588">
        <f t="shared" ref="I588:I651" si="174">IF(G588&lt;=374040,G588*2.87%,9334.68)</f>
        <v>8610</v>
      </c>
      <c r="J588">
        <f t="shared" ref="J588:J651" si="175">IF(G588&lt;=374040,G588*7.1%,23092.75)</f>
        <v>21299.999999999996</v>
      </c>
      <c r="K588">
        <f t="shared" ref="K588:K651" si="176">IF(G588&lt;=74808,G588*1.1%,953.69)</f>
        <v>953.69</v>
      </c>
      <c r="L588">
        <v>6589.14</v>
      </c>
      <c r="M588">
        <v>15367.43</v>
      </c>
      <c r="O588">
        <f t="shared" ref="O588:O651" si="177">+I588+J588+K588+L588+M588+N588</f>
        <v>52820.259999999995</v>
      </c>
      <c r="P588">
        <v>25</v>
      </c>
      <c r="U588">
        <v>59783.08</v>
      </c>
      <c r="W588">
        <f t="shared" ref="W588:W651" si="178">P588+Q588+R588+S588+T588+U588</f>
        <v>59808.08</v>
      </c>
      <c r="X588">
        <f t="shared" si="171"/>
        <v>15199.14</v>
      </c>
      <c r="Y588">
        <f t="shared" si="172"/>
        <v>36667.429999999993</v>
      </c>
      <c r="Z588">
        <f t="shared" si="173"/>
        <v>224992.78</v>
      </c>
      <c r="AA588" t="s">
        <v>226</v>
      </c>
      <c r="AB588">
        <v>2025</v>
      </c>
    </row>
    <row r="589" spans="1:28" x14ac:dyDescent="0.25">
      <c r="A589">
        <v>2</v>
      </c>
      <c r="B589" t="s">
        <v>110</v>
      </c>
      <c r="C589" t="s">
        <v>103</v>
      </c>
      <c r="D589" t="s">
        <v>10</v>
      </c>
      <c r="E589" t="s">
        <v>53</v>
      </c>
      <c r="F589" t="s">
        <v>98</v>
      </c>
      <c r="G589">
        <v>300000</v>
      </c>
      <c r="H589">
        <f t="shared" si="170"/>
        <v>284800.86</v>
      </c>
      <c r="I589">
        <f t="shared" si="174"/>
        <v>8610</v>
      </c>
      <c r="J589">
        <f t="shared" si="175"/>
        <v>21299.999999999996</v>
      </c>
      <c r="K589">
        <f t="shared" si="176"/>
        <v>953.69</v>
      </c>
      <c r="L589">
        <v>6589.14</v>
      </c>
      <c r="M589">
        <v>15367.43</v>
      </c>
      <c r="O589">
        <f t="shared" si="177"/>
        <v>52820.259999999995</v>
      </c>
      <c r="P589">
        <v>25</v>
      </c>
      <c r="S589">
        <v>1328.8</v>
      </c>
      <c r="U589">
        <v>59783.08</v>
      </c>
      <c r="W589">
        <f t="shared" si="178"/>
        <v>61136.880000000005</v>
      </c>
      <c r="X589">
        <f t="shared" si="171"/>
        <v>15199.14</v>
      </c>
      <c r="Y589">
        <f t="shared" si="172"/>
        <v>36667.429999999993</v>
      </c>
      <c r="Z589">
        <f t="shared" si="173"/>
        <v>223663.97999999998</v>
      </c>
      <c r="AA589" t="s">
        <v>226</v>
      </c>
      <c r="AB589">
        <v>2025</v>
      </c>
    </row>
    <row r="590" spans="1:28" x14ac:dyDescent="0.25">
      <c r="A590">
        <v>3</v>
      </c>
      <c r="B590" t="s">
        <v>115</v>
      </c>
      <c r="C590" t="s">
        <v>103</v>
      </c>
      <c r="D590" t="s">
        <v>886</v>
      </c>
      <c r="E590" t="s">
        <v>916</v>
      </c>
      <c r="F590" t="s">
        <v>84</v>
      </c>
      <c r="G590">
        <v>185000</v>
      </c>
      <c r="H590">
        <f t="shared" si="170"/>
        <v>170635.58</v>
      </c>
      <c r="I590">
        <f t="shared" si="174"/>
        <v>5309.5</v>
      </c>
      <c r="J590">
        <f t="shared" si="175"/>
        <v>13134.999999999998</v>
      </c>
      <c r="K590">
        <f t="shared" si="176"/>
        <v>953.69</v>
      </c>
      <c r="L590">
        <f t="shared" ref="L590:L653" si="179">IF(G590&lt;=187020,G590*3.04%,4943.8)</f>
        <v>5624</v>
      </c>
      <c r="M590">
        <f t="shared" ref="M590:M653" si="180">IF(G590&lt;=187020,G590*7.09%,11530.11)</f>
        <v>13116.5</v>
      </c>
      <c r="N590">
        <f>1715.46*2</f>
        <v>3430.92</v>
      </c>
      <c r="O590">
        <f>+I590+J590+K590+L590+M590+N590</f>
        <v>41569.61</v>
      </c>
      <c r="P590">
        <v>25</v>
      </c>
      <c r="Q590">
        <v>54422.400000000001</v>
      </c>
      <c r="S590">
        <v>1328.8</v>
      </c>
      <c r="T590">
        <v>200</v>
      </c>
      <c r="U590">
        <v>30812.9</v>
      </c>
      <c r="W590">
        <f t="shared" si="178"/>
        <v>86789.1</v>
      </c>
      <c r="X590">
        <f t="shared" si="171"/>
        <v>14364.42</v>
      </c>
      <c r="Y590">
        <f t="shared" si="172"/>
        <v>26251.5</v>
      </c>
      <c r="Z590">
        <f t="shared" si="173"/>
        <v>83846.48</v>
      </c>
      <c r="AA590" t="s">
        <v>226</v>
      </c>
      <c r="AB590">
        <v>2025</v>
      </c>
    </row>
    <row r="591" spans="1:28" x14ac:dyDescent="0.25">
      <c r="A591">
        <v>4</v>
      </c>
      <c r="B591" t="s">
        <v>116</v>
      </c>
      <c r="C591" t="s">
        <v>102</v>
      </c>
      <c r="D591" t="s">
        <v>4</v>
      </c>
      <c r="E591" t="s">
        <v>917</v>
      </c>
      <c r="F591" t="s">
        <v>84</v>
      </c>
      <c r="G591">
        <v>185000</v>
      </c>
      <c r="H591">
        <f t="shared" si="170"/>
        <v>174066.5</v>
      </c>
      <c r="I591">
        <f t="shared" si="174"/>
        <v>5309.5</v>
      </c>
      <c r="J591">
        <f t="shared" si="175"/>
        <v>13134.999999999998</v>
      </c>
      <c r="K591">
        <f t="shared" si="176"/>
        <v>953.69</v>
      </c>
      <c r="L591">
        <f t="shared" si="179"/>
        <v>5624</v>
      </c>
      <c r="M591">
        <f t="shared" si="180"/>
        <v>13116.5</v>
      </c>
      <c r="O591">
        <f t="shared" si="177"/>
        <v>38138.69</v>
      </c>
      <c r="P591">
        <v>25</v>
      </c>
      <c r="Q591">
        <v>3000</v>
      </c>
      <c r="S591">
        <v>1328.8</v>
      </c>
      <c r="T591">
        <v>200</v>
      </c>
      <c r="U591">
        <v>32099.49</v>
      </c>
      <c r="W591">
        <f t="shared" si="178"/>
        <v>36653.29</v>
      </c>
      <c r="X591">
        <f t="shared" si="171"/>
        <v>10933.5</v>
      </c>
      <c r="Y591">
        <f t="shared" si="172"/>
        <v>26251.5</v>
      </c>
      <c r="Z591">
        <f t="shared" si="173"/>
        <v>137413.21</v>
      </c>
      <c r="AA591" t="s">
        <v>226</v>
      </c>
      <c r="AB591">
        <v>2025</v>
      </c>
    </row>
    <row r="592" spans="1:28" x14ac:dyDescent="0.25">
      <c r="A592">
        <v>5</v>
      </c>
      <c r="B592" t="s">
        <v>117</v>
      </c>
      <c r="C592" t="s">
        <v>102</v>
      </c>
      <c r="D592" t="s">
        <v>4</v>
      </c>
      <c r="E592" t="s">
        <v>918</v>
      </c>
      <c r="F592" t="s">
        <v>84</v>
      </c>
      <c r="G592">
        <v>185000</v>
      </c>
      <c r="H592">
        <f t="shared" si="170"/>
        <v>172351.04</v>
      </c>
      <c r="I592">
        <f t="shared" si="174"/>
        <v>5309.5</v>
      </c>
      <c r="J592">
        <f t="shared" si="175"/>
        <v>13134.999999999998</v>
      </c>
      <c r="K592">
        <f t="shared" si="176"/>
        <v>953.69</v>
      </c>
      <c r="L592">
        <f t="shared" si="179"/>
        <v>5624</v>
      </c>
      <c r="M592">
        <f t="shared" si="180"/>
        <v>13116.5</v>
      </c>
      <c r="N592">
        <v>1715.46</v>
      </c>
      <c r="O592">
        <f t="shared" si="177"/>
        <v>39854.15</v>
      </c>
      <c r="P592">
        <v>25</v>
      </c>
      <c r="S592">
        <v>1993.2</v>
      </c>
      <c r="T592">
        <v>200</v>
      </c>
      <c r="U592">
        <v>32099.49</v>
      </c>
      <c r="W592">
        <f t="shared" si="178"/>
        <v>34317.69</v>
      </c>
      <c r="X592">
        <f t="shared" si="171"/>
        <v>12648.96</v>
      </c>
      <c r="Y592">
        <f t="shared" si="172"/>
        <v>26251.5</v>
      </c>
      <c r="Z592">
        <f t="shared" si="173"/>
        <v>138033.35</v>
      </c>
      <c r="AA592" t="s">
        <v>226</v>
      </c>
      <c r="AB592">
        <v>2025</v>
      </c>
    </row>
    <row r="593" spans="1:28" x14ac:dyDescent="0.25">
      <c r="A593">
        <v>6</v>
      </c>
      <c r="B593" t="s">
        <v>119</v>
      </c>
      <c r="C593" t="s">
        <v>103</v>
      </c>
      <c r="D593" t="s">
        <v>10</v>
      </c>
      <c r="E593" t="s">
        <v>919</v>
      </c>
      <c r="F593" t="s">
        <v>84</v>
      </c>
      <c r="G593">
        <v>185000</v>
      </c>
      <c r="H593">
        <f t="shared" si="170"/>
        <v>174066.5</v>
      </c>
      <c r="I593">
        <f t="shared" si="174"/>
        <v>5309.5</v>
      </c>
      <c r="J593">
        <f t="shared" si="175"/>
        <v>13134.999999999998</v>
      </c>
      <c r="K593">
        <f t="shared" si="176"/>
        <v>953.69</v>
      </c>
      <c r="L593">
        <f t="shared" si="179"/>
        <v>5624</v>
      </c>
      <c r="M593">
        <f t="shared" si="180"/>
        <v>13116.5</v>
      </c>
      <c r="O593">
        <f t="shared" si="177"/>
        <v>38138.69</v>
      </c>
      <c r="P593">
        <v>25</v>
      </c>
      <c r="Q593">
        <v>500</v>
      </c>
      <c r="S593">
        <v>1328.8</v>
      </c>
      <c r="T593">
        <v>200</v>
      </c>
      <c r="U593">
        <v>32099.49</v>
      </c>
      <c r="W593">
        <f>P593+Q593+R593+S593+T593+U593</f>
        <v>34153.29</v>
      </c>
      <c r="X593">
        <f t="shared" si="171"/>
        <v>10933.5</v>
      </c>
      <c r="Y593">
        <f t="shared" si="172"/>
        <v>26251.5</v>
      </c>
      <c r="Z593">
        <f t="shared" si="173"/>
        <v>139913.21</v>
      </c>
      <c r="AA593" t="s">
        <v>226</v>
      </c>
      <c r="AB593">
        <v>2025</v>
      </c>
    </row>
    <row r="594" spans="1:28" x14ac:dyDescent="0.25">
      <c r="A594">
        <v>7</v>
      </c>
      <c r="B594" t="s">
        <v>941</v>
      </c>
      <c r="C594" t="s">
        <v>102</v>
      </c>
      <c r="D594" t="s">
        <v>27</v>
      </c>
      <c r="E594" t="s">
        <v>62</v>
      </c>
      <c r="F594" t="s">
        <v>99</v>
      </c>
      <c r="G594">
        <v>110000</v>
      </c>
      <c r="H594">
        <f t="shared" si="170"/>
        <v>103499</v>
      </c>
      <c r="I594">
        <f t="shared" si="174"/>
        <v>3157</v>
      </c>
      <c r="J594">
        <f t="shared" si="175"/>
        <v>7809.9999999999991</v>
      </c>
      <c r="K594">
        <f t="shared" si="176"/>
        <v>953.69</v>
      </c>
      <c r="L594">
        <f t="shared" si="179"/>
        <v>3344</v>
      </c>
      <c r="M594">
        <f t="shared" si="180"/>
        <v>7799.0000000000009</v>
      </c>
      <c r="O594">
        <f t="shared" si="177"/>
        <v>23063.690000000002</v>
      </c>
      <c r="P594">
        <v>25</v>
      </c>
      <c r="T594">
        <v>200</v>
      </c>
      <c r="U594">
        <v>14457.62</v>
      </c>
      <c r="W594">
        <v>14457.62</v>
      </c>
      <c r="X594">
        <f t="shared" si="171"/>
        <v>6501</v>
      </c>
      <c r="Y594">
        <f t="shared" si="172"/>
        <v>15609</v>
      </c>
      <c r="Z594">
        <f t="shared" si="173"/>
        <v>89041.38</v>
      </c>
      <c r="AA594" t="s">
        <v>226</v>
      </c>
      <c r="AB594">
        <v>2025</v>
      </c>
    </row>
    <row r="595" spans="1:28" x14ac:dyDescent="0.25">
      <c r="A595">
        <v>8</v>
      </c>
      <c r="B595" t="s">
        <v>121</v>
      </c>
      <c r="C595" t="s">
        <v>102</v>
      </c>
      <c r="D595" t="s">
        <v>21</v>
      </c>
      <c r="E595" t="s">
        <v>920</v>
      </c>
      <c r="F595" t="s">
        <v>84</v>
      </c>
      <c r="G595">
        <v>155000</v>
      </c>
      <c r="H595">
        <f t="shared" si="170"/>
        <v>144124.04</v>
      </c>
      <c r="I595">
        <f t="shared" si="174"/>
        <v>4448.5</v>
      </c>
      <c r="J595">
        <f t="shared" si="175"/>
        <v>11004.999999999998</v>
      </c>
      <c r="K595">
        <f t="shared" si="176"/>
        <v>953.69</v>
      </c>
      <c r="L595">
        <f t="shared" si="179"/>
        <v>4712</v>
      </c>
      <c r="M595">
        <f t="shared" si="180"/>
        <v>10989.5</v>
      </c>
      <c r="N595">
        <v>1715.46</v>
      </c>
      <c r="O595">
        <f t="shared" si="177"/>
        <v>33824.15</v>
      </c>
      <c r="P595">
        <v>25</v>
      </c>
      <c r="Q595">
        <v>12543.2</v>
      </c>
      <c r="S595">
        <v>893.67</v>
      </c>
      <c r="T595">
        <v>200</v>
      </c>
      <c r="U595">
        <v>24613.88</v>
      </c>
      <c r="W595">
        <f t="shared" si="178"/>
        <v>38275.75</v>
      </c>
      <c r="X595">
        <f t="shared" si="171"/>
        <v>10875.96</v>
      </c>
      <c r="Y595">
        <f t="shared" si="172"/>
        <v>21994.5</v>
      </c>
      <c r="Z595">
        <f t="shared" si="173"/>
        <v>105848.29000000001</v>
      </c>
      <c r="AA595" t="s">
        <v>226</v>
      </c>
      <c r="AB595">
        <v>2025</v>
      </c>
    </row>
    <row r="596" spans="1:28" x14ac:dyDescent="0.25">
      <c r="A596">
        <v>9</v>
      </c>
      <c r="B596" t="s">
        <v>137</v>
      </c>
      <c r="C596" t="s">
        <v>102</v>
      </c>
      <c r="D596" t="s">
        <v>22</v>
      </c>
      <c r="E596" t="s">
        <v>921</v>
      </c>
      <c r="F596" t="s">
        <v>85</v>
      </c>
      <c r="G596">
        <v>140000</v>
      </c>
      <c r="H596">
        <f t="shared" si="170"/>
        <v>130010.54000000001</v>
      </c>
      <c r="I596">
        <f t="shared" si="174"/>
        <v>4018</v>
      </c>
      <c r="J596">
        <f t="shared" si="175"/>
        <v>9940</v>
      </c>
      <c r="K596">
        <f t="shared" si="176"/>
        <v>953.69</v>
      </c>
      <c r="L596">
        <f t="shared" si="179"/>
        <v>4256</v>
      </c>
      <c r="M596">
        <f t="shared" si="180"/>
        <v>9926</v>
      </c>
      <c r="N596">
        <v>1715.46</v>
      </c>
      <c r="O596">
        <f>+I596+J596+K596+L596+M596+N596</f>
        <v>30809.15</v>
      </c>
      <c r="P596">
        <v>25</v>
      </c>
      <c r="Q596">
        <v>4694.38</v>
      </c>
      <c r="S596">
        <v>853.67</v>
      </c>
      <c r="T596">
        <v>200</v>
      </c>
      <c r="U596">
        <v>21085.5</v>
      </c>
      <c r="W596">
        <f t="shared" si="178"/>
        <v>26858.55</v>
      </c>
      <c r="X596">
        <f t="shared" si="171"/>
        <v>9989.4599999999991</v>
      </c>
      <c r="Y596">
        <f t="shared" si="172"/>
        <v>19866</v>
      </c>
      <c r="Z596">
        <f t="shared" si="173"/>
        <v>103151.99</v>
      </c>
      <c r="AA596" t="s">
        <v>226</v>
      </c>
      <c r="AB596">
        <v>2025</v>
      </c>
    </row>
    <row r="597" spans="1:28" x14ac:dyDescent="0.25">
      <c r="A597">
        <v>10</v>
      </c>
      <c r="B597" t="s">
        <v>123</v>
      </c>
      <c r="C597" t="s">
        <v>102</v>
      </c>
      <c r="D597" t="s">
        <v>10</v>
      </c>
      <c r="E597" t="s">
        <v>922</v>
      </c>
      <c r="F597" t="s">
        <v>84</v>
      </c>
      <c r="G597">
        <v>145000</v>
      </c>
      <c r="H597">
        <f t="shared" si="170"/>
        <v>136430.5</v>
      </c>
      <c r="I597">
        <f t="shared" si="174"/>
        <v>4161.5</v>
      </c>
      <c r="J597">
        <f t="shared" si="175"/>
        <v>10294.999999999998</v>
      </c>
      <c r="K597">
        <f t="shared" si="176"/>
        <v>953.69</v>
      </c>
      <c r="L597">
        <f t="shared" si="179"/>
        <v>4408</v>
      </c>
      <c r="M597">
        <f t="shared" si="180"/>
        <v>10280.5</v>
      </c>
      <c r="O597">
        <f t="shared" si="177"/>
        <v>30098.69</v>
      </c>
      <c r="P597">
        <v>25</v>
      </c>
      <c r="Q597">
        <v>30491.65</v>
      </c>
      <c r="S597">
        <v>379.22</v>
      </c>
      <c r="T597">
        <v>200</v>
      </c>
      <c r="U597">
        <v>22690.49</v>
      </c>
      <c r="W597">
        <f t="shared" si="178"/>
        <v>53786.36</v>
      </c>
      <c r="X597">
        <f t="shared" si="171"/>
        <v>8569.5</v>
      </c>
      <c r="Y597">
        <f t="shared" si="172"/>
        <v>20575.5</v>
      </c>
      <c r="Z597">
        <f t="shared" si="173"/>
        <v>82644.14</v>
      </c>
      <c r="AA597" t="s">
        <v>226</v>
      </c>
      <c r="AB597">
        <v>2025</v>
      </c>
    </row>
    <row r="598" spans="1:28" x14ac:dyDescent="0.25">
      <c r="A598">
        <v>11</v>
      </c>
      <c r="B598" t="s">
        <v>125</v>
      </c>
      <c r="C598" t="s">
        <v>102</v>
      </c>
      <c r="D598" t="s">
        <v>94</v>
      </c>
      <c r="E598" t="s">
        <v>923</v>
      </c>
      <c r="F598" t="s">
        <v>85</v>
      </c>
      <c r="G598">
        <v>96000</v>
      </c>
      <c r="H598">
        <f t="shared" si="170"/>
        <v>88610.94</v>
      </c>
      <c r="I598">
        <f t="shared" si="174"/>
        <v>2755.2</v>
      </c>
      <c r="J598">
        <f t="shared" si="175"/>
        <v>6815.9999999999991</v>
      </c>
      <c r="K598">
        <f t="shared" si="176"/>
        <v>953.69</v>
      </c>
      <c r="L598">
        <f t="shared" si="179"/>
        <v>2918.4</v>
      </c>
      <c r="M598">
        <f t="shared" si="180"/>
        <v>6806.4000000000005</v>
      </c>
      <c r="N598">
        <v>1715.46</v>
      </c>
      <c r="O598">
        <f t="shared" si="177"/>
        <v>21965.149999999998</v>
      </c>
      <c r="P598">
        <v>25</v>
      </c>
      <c r="Q598">
        <v>5000</v>
      </c>
      <c r="S598">
        <v>797.28</v>
      </c>
      <c r="T598">
        <v>200</v>
      </c>
      <c r="U598">
        <v>10735.6</v>
      </c>
      <c r="W598">
        <f t="shared" si="178"/>
        <v>16757.88</v>
      </c>
      <c r="X598">
        <f t="shared" si="171"/>
        <v>7389.06</v>
      </c>
      <c r="Y598">
        <f t="shared" si="172"/>
        <v>13622.4</v>
      </c>
      <c r="Z598">
        <f t="shared" si="173"/>
        <v>71853.06</v>
      </c>
      <c r="AA598" t="s">
        <v>226</v>
      </c>
      <c r="AB598">
        <v>2025</v>
      </c>
    </row>
    <row r="599" spans="1:28" x14ac:dyDescent="0.25">
      <c r="A599">
        <v>12</v>
      </c>
      <c r="B599" t="s">
        <v>126</v>
      </c>
      <c r="C599" t="s">
        <v>103</v>
      </c>
      <c r="D599" t="s">
        <v>94</v>
      </c>
      <c r="E599" t="s">
        <v>924</v>
      </c>
      <c r="F599" t="s">
        <v>84</v>
      </c>
      <c r="G599">
        <v>60000</v>
      </c>
      <c r="H599">
        <f t="shared" si="170"/>
        <v>56454</v>
      </c>
      <c r="I599">
        <f t="shared" si="174"/>
        <v>1722</v>
      </c>
      <c r="J599">
        <f t="shared" si="175"/>
        <v>4260</v>
      </c>
      <c r="K599">
        <f t="shared" si="176"/>
        <v>660.00000000000011</v>
      </c>
      <c r="L599">
        <f t="shared" si="179"/>
        <v>1824</v>
      </c>
      <c r="M599">
        <f t="shared" si="180"/>
        <v>4254</v>
      </c>
      <c r="O599">
        <f t="shared" si="177"/>
        <v>12720</v>
      </c>
      <c r="P599">
        <v>25</v>
      </c>
      <c r="Q599">
        <v>1000</v>
      </c>
      <c r="S599">
        <v>797.28</v>
      </c>
      <c r="T599">
        <v>200</v>
      </c>
      <c r="U599">
        <v>3486.68</v>
      </c>
      <c r="W599">
        <f t="shared" si="178"/>
        <v>5508.96</v>
      </c>
      <c r="X599">
        <f t="shared" si="171"/>
        <v>3546</v>
      </c>
      <c r="Y599">
        <f t="shared" si="172"/>
        <v>8514</v>
      </c>
      <c r="Z599">
        <f t="shared" si="173"/>
        <v>50945.04</v>
      </c>
      <c r="AA599" t="s">
        <v>226</v>
      </c>
      <c r="AB599">
        <v>2025</v>
      </c>
    </row>
    <row r="600" spans="1:28" x14ac:dyDescent="0.25">
      <c r="A600">
        <v>13</v>
      </c>
      <c r="B600" t="s">
        <v>128</v>
      </c>
      <c r="C600" t="s">
        <v>102</v>
      </c>
      <c r="D600" t="s">
        <v>12</v>
      </c>
      <c r="E600" t="s">
        <v>925</v>
      </c>
      <c r="F600" t="s">
        <v>84</v>
      </c>
      <c r="G600">
        <v>155000</v>
      </c>
      <c r="H600">
        <f t="shared" si="170"/>
        <v>144124.04</v>
      </c>
      <c r="I600">
        <f t="shared" si="174"/>
        <v>4448.5</v>
      </c>
      <c r="J600">
        <f t="shared" si="175"/>
        <v>11004.999999999998</v>
      </c>
      <c r="K600">
        <f t="shared" si="176"/>
        <v>953.69</v>
      </c>
      <c r="L600">
        <f t="shared" si="179"/>
        <v>4712</v>
      </c>
      <c r="M600">
        <f t="shared" si="180"/>
        <v>10989.5</v>
      </c>
      <c r="N600">
        <v>1715.46</v>
      </c>
      <c r="O600">
        <f t="shared" si="177"/>
        <v>33824.15</v>
      </c>
      <c r="P600">
        <v>25</v>
      </c>
      <c r="S600">
        <v>1195.92</v>
      </c>
      <c r="T600">
        <v>200</v>
      </c>
      <c r="U600">
        <v>25042.74</v>
      </c>
      <c r="W600">
        <f t="shared" si="178"/>
        <v>26463.660000000003</v>
      </c>
      <c r="X600">
        <f t="shared" si="171"/>
        <v>10875.96</v>
      </c>
      <c r="Y600">
        <f t="shared" si="172"/>
        <v>21994.5</v>
      </c>
      <c r="Z600">
        <f t="shared" si="173"/>
        <v>117660.38</v>
      </c>
      <c r="AA600" t="s">
        <v>226</v>
      </c>
      <c r="AB600">
        <v>2025</v>
      </c>
    </row>
    <row r="601" spans="1:28" x14ac:dyDescent="0.25">
      <c r="A601">
        <v>14</v>
      </c>
      <c r="B601" t="s">
        <v>129</v>
      </c>
      <c r="C601" t="s">
        <v>102</v>
      </c>
      <c r="D601" t="s">
        <v>16</v>
      </c>
      <c r="E601" t="s">
        <v>79</v>
      </c>
      <c r="F601" t="s">
        <v>84</v>
      </c>
      <c r="G601">
        <v>80000</v>
      </c>
      <c r="H601">
        <f t="shared" si="170"/>
        <v>75272</v>
      </c>
      <c r="I601">
        <f t="shared" si="174"/>
        <v>2296</v>
      </c>
      <c r="J601">
        <f t="shared" si="175"/>
        <v>5679.9999999999991</v>
      </c>
      <c r="K601">
        <v>880</v>
      </c>
      <c r="L601">
        <f t="shared" si="179"/>
        <v>2432</v>
      </c>
      <c r="M601">
        <f t="shared" si="180"/>
        <v>5672</v>
      </c>
      <c r="O601">
        <f>+I601+J601+K601+L601+M601+N601</f>
        <v>16960</v>
      </c>
      <c r="P601">
        <v>25</v>
      </c>
      <c r="Q601">
        <v>5400.64</v>
      </c>
      <c r="S601">
        <v>1019.72</v>
      </c>
      <c r="T601">
        <v>200</v>
      </c>
      <c r="U601">
        <v>7400.87</v>
      </c>
      <c r="W601">
        <f t="shared" si="178"/>
        <v>14046.23</v>
      </c>
      <c r="X601">
        <f t="shared" si="171"/>
        <v>4728</v>
      </c>
      <c r="Y601">
        <f t="shared" si="172"/>
        <v>11352</v>
      </c>
      <c r="Z601">
        <f t="shared" si="173"/>
        <v>61225.770000000004</v>
      </c>
      <c r="AA601" t="s">
        <v>226</v>
      </c>
      <c r="AB601">
        <v>2025</v>
      </c>
    </row>
    <row r="602" spans="1:28" x14ac:dyDescent="0.25">
      <c r="A602">
        <v>15</v>
      </c>
      <c r="B602" t="s">
        <v>130</v>
      </c>
      <c r="C602" t="s">
        <v>102</v>
      </c>
      <c r="D602" t="s">
        <v>16</v>
      </c>
      <c r="E602" t="s">
        <v>61</v>
      </c>
      <c r="F602" t="s">
        <v>84</v>
      </c>
      <c r="G602">
        <v>80000</v>
      </c>
      <c r="H602">
        <f t="shared" si="170"/>
        <v>70125.62</v>
      </c>
      <c r="I602">
        <f t="shared" si="174"/>
        <v>2296</v>
      </c>
      <c r="J602">
        <f t="shared" si="175"/>
        <v>5679.9999999999991</v>
      </c>
      <c r="K602">
        <v>880</v>
      </c>
      <c r="L602">
        <f t="shared" si="179"/>
        <v>2432</v>
      </c>
      <c r="M602">
        <f t="shared" si="180"/>
        <v>5672</v>
      </c>
      <c r="N602">
        <v>5146.38</v>
      </c>
      <c r="O602">
        <f>+I602+J602+K602+L602+M602+N602</f>
        <v>22106.38</v>
      </c>
      <c r="P602">
        <v>25</v>
      </c>
      <c r="Q602">
        <v>1200</v>
      </c>
      <c r="S602">
        <v>1396.42</v>
      </c>
      <c r="T602">
        <v>200</v>
      </c>
      <c r="U602">
        <v>6221</v>
      </c>
      <c r="W602">
        <f t="shared" si="178"/>
        <v>9042.42</v>
      </c>
      <c r="X602">
        <f t="shared" si="171"/>
        <v>9874.380000000001</v>
      </c>
      <c r="Y602">
        <f t="shared" si="172"/>
        <v>11352</v>
      </c>
      <c r="Z602">
        <f t="shared" si="173"/>
        <v>61083.199999999997</v>
      </c>
      <c r="AA602" t="s">
        <v>226</v>
      </c>
      <c r="AB602">
        <v>2025</v>
      </c>
    </row>
    <row r="603" spans="1:28" x14ac:dyDescent="0.25">
      <c r="A603">
        <v>16</v>
      </c>
      <c r="B603" t="s">
        <v>132</v>
      </c>
      <c r="C603" t="s">
        <v>102</v>
      </c>
      <c r="D603" t="s">
        <v>4</v>
      </c>
      <c r="E603" t="s">
        <v>24</v>
      </c>
      <c r="F603" t="s">
        <v>84</v>
      </c>
      <c r="G603">
        <v>95000</v>
      </c>
      <c r="H603">
        <f t="shared" si="170"/>
        <v>84239.12</v>
      </c>
      <c r="I603">
        <f t="shared" si="174"/>
        <v>2726.5</v>
      </c>
      <c r="J603">
        <f t="shared" si="175"/>
        <v>6744.9999999999991</v>
      </c>
      <c r="K603">
        <f t="shared" si="176"/>
        <v>953.69</v>
      </c>
      <c r="L603">
        <f t="shared" si="179"/>
        <v>2888</v>
      </c>
      <c r="M603">
        <f t="shared" si="180"/>
        <v>6735.5</v>
      </c>
      <c r="N603">
        <v>5146.38</v>
      </c>
      <c r="O603">
        <f t="shared" si="177"/>
        <v>25195.070000000003</v>
      </c>
      <c r="P603">
        <v>25</v>
      </c>
      <c r="Q603">
        <v>0</v>
      </c>
      <c r="S603">
        <v>1912.09</v>
      </c>
      <c r="T603">
        <v>200</v>
      </c>
      <c r="U603">
        <v>10071.51</v>
      </c>
      <c r="W603">
        <f t="shared" si="178"/>
        <v>12208.6</v>
      </c>
      <c r="X603">
        <f t="shared" si="171"/>
        <v>10760.880000000001</v>
      </c>
      <c r="Y603">
        <f>+J603++K603+M603</f>
        <v>14434.189999999999</v>
      </c>
      <c r="Z603">
        <f t="shared" si="173"/>
        <v>72030.51999999999</v>
      </c>
      <c r="AA603" t="s">
        <v>226</v>
      </c>
      <c r="AB603">
        <v>2025</v>
      </c>
    </row>
    <row r="604" spans="1:28" x14ac:dyDescent="0.25">
      <c r="A604">
        <v>17</v>
      </c>
      <c r="B604" t="s">
        <v>133</v>
      </c>
      <c r="C604" t="s">
        <v>103</v>
      </c>
      <c r="D604" t="s">
        <v>828</v>
      </c>
      <c r="E604" t="s">
        <v>829</v>
      </c>
      <c r="F604" t="s">
        <v>84</v>
      </c>
      <c r="G604">
        <v>95000</v>
      </c>
      <c r="H604">
        <f t="shared" si="170"/>
        <v>89385.5</v>
      </c>
      <c r="I604">
        <f t="shared" si="174"/>
        <v>2726.5</v>
      </c>
      <c r="J604">
        <f t="shared" si="175"/>
        <v>6744.9999999999991</v>
      </c>
      <c r="K604">
        <f t="shared" si="176"/>
        <v>953.69</v>
      </c>
      <c r="L604">
        <f t="shared" si="179"/>
        <v>2888</v>
      </c>
      <c r="M604">
        <f t="shared" si="180"/>
        <v>6735.5</v>
      </c>
      <c r="O604">
        <f t="shared" si="177"/>
        <v>20048.690000000002</v>
      </c>
      <c r="P604">
        <v>25</v>
      </c>
      <c r="Q604">
        <v>950</v>
      </c>
      <c r="S604">
        <v>1885.26</v>
      </c>
      <c r="T604">
        <v>200</v>
      </c>
      <c r="U604">
        <v>10929.24</v>
      </c>
      <c r="W604">
        <f t="shared" si="178"/>
        <v>13989.5</v>
      </c>
      <c r="X604">
        <f t="shared" si="171"/>
        <v>5614.5</v>
      </c>
      <c r="Y604">
        <f t="shared" ref="Y604:Y667" si="181">+J604+M604</f>
        <v>13480.5</v>
      </c>
      <c r="Z604">
        <f t="shared" si="173"/>
        <v>75396</v>
      </c>
      <c r="AA604" t="s">
        <v>226</v>
      </c>
      <c r="AB604">
        <v>2025</v>
      </c>
    </row>
    <row r="605" spans="1:28" x14ac:dyDescent="0.25">
      <c r="A605">
        <v>18</v>
      </c>
      <c r="B605" t="s">
        <v>134</v>
      </c>
      <c r="C605" t="s">
        <v>102</v>
      </c>
      <c r="D605" t="s">
        <v>16</v>
      </c>
      <c r="E605" t="s">
        <v>45</v>
      </c>
      <c r="F605" t="s">
        <v>84</v>
      </c>
      <c r="G605">
        <v>80000</v>
      </c>
      <c r="H605">
        <f t="shared" si="170"/>
        <v>73556.539999999994</v>
      </c>
      <c r="I605">
        <f t="shared" si="174"/>
        <v>2296</v>
      </c>
      <c r="J605">
        <f t="shared" si="175"/>
        <v>5679.9999999999991</v>
      </c>
      <c r="K605">
        <v>880</v>
      </c>
      <c r="L605">
        <f t="shared" si="179"/>
        <v>2432</v>
      </c>
      <c r="M605">
        <f t="shared" si="180"/>
        <v>5672</v>
      </c>
      <c r="N605">
        <v>1715.46</v>
      </c>
      <c r="O605">
        <f t="shared" si="177"/>
        <v>18675.46</v>
      </c>
      <c r="P605">
        <v>25</v>
      </c>
      <c r="Q605">
        <v>3168.68</v>
      </c>
      <c r="S605">
        <v>2455.5700000000002</v>
      </c>
      <c r="T605">
        <v>200</v>
      </c>
      <c r="U605">
        <v>6972</v>
      </c>
      <c r="W605">
        <f t="shared" si="178"/>
        <v>12821.25</v>
      </c>
      <c r="X605">
        <f t="shared" si="171"/>
        <v>6443.46</v>
      </c>
      <c r="Y605">
        <f t="shared" si="181"/>
        <v>11352</v>
      </c>
      <c r="Z605">
        <f t="shared" si="173"/>
        <v>60735.29</v>
      </c>
      <c r="AA605" t="s">
        <v>226</v>
      </c>
      <c r="AB605">
        <v>2025</v>
      </c>
    </row>
    <row r="606" spans="1:28" x14ac:dyDescent="0.25">
      <c r="A606">
        <v>19</v>
      </c>
      <c r="B606" t="s">
        <v>140</v>
      </c>
      <c r="C606" t="s">
        <v>102</v>
      </c>
      <c r="D606" t="s">
        <v>823</v>
      </c>
      <c r="E606" t="s">
        <v>926</v>
      </c>
      <c r="F606" t="s">
        <v>99</v>
      </c>
      <c r="G606">
        <v>130000</v>
      </c>
      <c r="H606">
        <f t="shared" si="170"/>
        <v>122317</v>
      </c>
      <c r="I606">
        <f t="shared" si="174"/>
        <v>3731</v>
      </c>
      <c r="J606">
        <f t="shared" si="175"/>
        <v>9230</v>
      </c>
      <c r="K606">
        <f t="shared" si="176"/>
        <v>953.69</v>
      </c>
      <c r="L606">
        <f t="shared" si="179"/>
        <v>3952</v>
      </c>
      <c r="M606">
        <f t="shared" si="180"/>
        <v>9217</v>
      </c>
      <c r="O606">
        <f t="shared" si="177"/>
        <v>27083.690000000002</v>
      </c>
      <c r="P606">
        <v>25</v>
      </c>
      <c r="S606">
        <v>2657.6</v>
      </c>
      <c r="T606">
        <v>200</v>
      </c>
      <c r="U606">
        <f>IF((H606*12)&gt;867123.01,(79776+(((H606*12)-867123.01)*0.25))/12,IF((H606*12)&gt;624329.01,(31216+(((H606*12)-624329.01)*0.2))/12,IF((H606*12)&gt;416220.01,(((H606*12)-416220.01)*0.15)/12,0)))</f>
        <v>19162.187291666665</v>
      </c>
      <c r="W606">
        <f t="shared" si="178"/>
        <v>22044.787291666664</v>
      </c>
      <c r="X606">
        <f t="shared" si="171"/>
        <v>7683</v>
      </c>
      <c r="Y606">
        <f t="shared" si="181"/>
        <v>18447</v>
      </c>
      <c r="Z606">
        <f t="shared" si="173"/>
        <v>100272.21270833333</v>
      </c>
      <c r="AA606" t="s">
        <v>226</v>
      </c>
      <c r="AB606">
        <v>2025</v>
      </c>
    </row>
    <row r="607" spans="1:28" x14ac:dyDescent="0.25">
      <c r="A607">
        <v>20</v>
      </c>
      <c r="B607" t="s">
        <v>911</v>
      </c>
      <c r="C607" t="s">
        <v>103</v>
      </c>
      <c r="D607" t="s">
        <v>823</v>
      </c>
      <c r="E607" t="s">
        <v>850</v>
      </c>
      <c r="F607" t="s">
        <v>84</v>
      </c>
      <c r="G607">
        <v>100000</v>
      </c>
      <c r="H607">
        <f t="shared" si="170"/>
        <v>94090</v>
      </c>
      <c r="I607">
        <f t="shared" si="174"/>
        <v>2870</v>
      </c>
      <c r="J607">
        <f t="shared" si="175"/>
        <v>7099.9999999999991</v>
      </c>
      <c r="K607">
        <f t="shared" si="176"/>
        <v>953.69</v>
      </c>
      <c r="L607">
        <f t="shared" si="179"/>
        <v>3040</v>
      </c>
      <c r="M607">
        <f t="shared" si="180"/>
        <v>7090.0000000000009</v>
      </c>
      <c r="O607">
        <f t="shared" si="177"/>
        <v>21053.690000000002</v>
      </c>
      <c r="P607">
        <v>25</v>
      </c>
      <c r="T607">
        <v>200</v>
      </c>
      <c r="U607">
        <f>12105.37-V607</f>
        <v>12105.37</v>
      </c>
      <c r="W607">
        <f t="shared" si="178"/>
        <v>12330.37</v>
      </c>
      <c r="X607">
        <f t="shared" si="171"/>
        <v>5910</v>
      </c>
      <c r="Y607">
        <f t="shared" si="181"/>
        <v>14190</v>
      </c>
      <c r="Z607">
        <f t="shared" si="173"/>
        <v>81759.63</v>
      </c>
      <c r="AA607" t="s">
        <v>226</v>
      </c>
      <c r="AB607">
        <v>2025</v>
      </c>
    </row>
    <row r="608" spans="1:28" x14ac:dyDescent="0.25">
      <c r="A608">
        <v>21</v>
      </c>
      <c r="B608" t="s">
        <v>864</v>
      </c>
      <c r="C608" t="s">
        <v>103</v>
      </c>
      <c r="D608" t="s">
        <v>94</v>
      </c>
      <c r="E608" t="s">
        <v>865</v>
      </c>
      <c r="F608" t="s">
        <v>85</v>
      </c>
      <c r="G608">
        <v>80000</v>
      </c>
      <c r="H608">
        <f t="shared" si="170"/>
        <v>75272</v>
      </c>
      <c r="I608">
        <f t="shared" si="174"/>
        <v>2296</v>
      </c>
      <c r="J608">
        <f t="shared" si="175"/>
        <v>5679.9999999999991</v>
      </c>
      <c r="K608">
        <v>880</v>
      </c>
      <c r="L608">
        <f t="shared" si="179"/>
        <v>2432</v>
      </c>
      <c r="M608">
        <f t="shared" si="180"/>
        <v>5672</v>
      </c>
      <c r="O608">
        <f>+I608+J608+K608+L608+M608+N608</f>
        <v>16960</v>
      </c>
      <c r="P608">
        <v>25</v>
      </c>
      <c r="S608">
        <v>1931.92</v>
      </c>
      <c r="T608">
        <v>200</v>
      </c>
      <c r="U608">
        <v>7400.87</v>
      </c>
      <c r="W608">
        <f t="shared" si="178"/>
        <v>9557.7900000000009</v>
      </c>
      <c r="X608">
        <f t="shared" si="171"/>
        <v>4728</v>
      </c>
      <c r="Y608">
        <f t="shared" si="181"/>
        <v>11352</v>
      </c>
      <c r="Z608">
        <f t="shared" si="173"/>
        <v>65714.209999999992</v>
      </c>
      <c r="AA608" t="s">
        <v>226</v>
      </c>
      <c r="AB608">
        <v>2025</v>
      </c>
    </row>
    <row r="609" spans="1:28" x14ac:dyDescent="0.25">
      <c r="A609">
        <v>22</v>
      </c>
      <c r="B609" t="s">
        <v>144</v>
      </c>
      <c r="C609" t="s">
        <v>103</v>
      </c>
      <c r="D609" t="s">
        <v>10</v>
      </c>
      <c r="E609" t="s">
        <v>927</v>
      </c>
      <c r="F609" t="s">
        <v>85</v>
      </c>
      <c r="G609">
        <v>95000</v>
      </c>
      <c r="H609">
        <f t="shared" si="170"/>
        <v>85954.58</v>
      </c>
      <c r="I609">
        <f t="shared" si="174"/>
        <v>2726.5</v>
      </c>
      <c r="J609">
        <f t="shared" si="175"/>
        <v>6744.9999999999991</v>
      </c>
      <c r="K609">
        <f t="shared" si="176"/>
        <v>953.69</v>
      </c>
      <c r="L609">
        <f t="shared" si="179"/>
        <v>2888</v>
      </c>
      <c r="M609">
        <f t="shared" si="180"/>
        <v>6735.5</v>
      </c>
      <c r="N609">
        <v>3430.92</v>
      </c>
      <c r="O609">
        <f t="shared" si="177"/>
        <v>23479.61</v>
      </c>
      <c r="P609">
        <v>25</v>
      </c>
      <c r="S609">
        <v>1720.72</v>
      </c>
      <c r="T609">
        <v>200</v>
      </c>
      <c r="U609">
        <v>10071.51</v>
      </c>
      <c r="W609">
        <f t="shared" si="178"/>
        <v>12017.23</v>
      </c>
      <c r="X609">
        <f t="shared" si="171"/>
        <v>9045.42</v>
      </c>
      <c r="Y609">
        <f t="shared" si="181"/>
        <v>13480.5</v>
      </c>
      <c r="Z609">
        <f t="shared" si="173"/>
        <v>73937.350000000006</v>
      </c>
      <c r="AA609" t="s">
        <v>226</v>
      </c>
      <c r="AB609">
        <v>2025</v>
      </c>
    </row>
    <row r="610" spans="1:28" x14ac:dyDescent="0.25">
      <c r="A610">
        <v>23</v>
      </c>
      <c r="B610" t="s">
        <v>145</v>
      </c>
      <c r="C610" t="s">
        <v>102</v>
      </c>
      <c r="D610" t="s">
        <v>10</v>
      </c>
      <c r="E610" t="s">
        <v>928</v>
      </c>
      <c r="F610" t="s">
        <v>84</v>
      </c>
      <c r="G610">
        <v>95000</v>
      </c>
      <c r="H610">
        <f t="shared" si="170"/>
        <v>85954.58</v>
      </c>
      <c r="I610">
        <f t="shared" si="174"/>
        <v>2726.5</v>
      </c>
      <c r="J610">
        <f t="shared" si="175"/>
        <v>6744.9999999999991</v>
      </c>
      <c r="K610">
        <f t="shared" si="176"/>
        <v>953.69</v>
      </c>
      <c r="L610">
        <f t="shared" si="179"/>
        <v>2888</v>
      </c>
      <c r="M610">
        <f t="shared" si="180"/>
        <v>6735.5</v>
      </c>
      <c r="N610">
        <v>3430.92</v>
      </c>
      <c r="O610">
        <f t="shared" si="177"/>
        <v>23479.61</v>
      </c>
      <c r="P610">
        <v>25</v>
      </c>
      <c r="T610">
        <v>200</v>
      </c>
      <c r="U610">
        <v>10071.51</v>
      </c>
      <c r="W610">
        <f t="shared" si="178"/>
        <v>10296.51</v>
      </c>
      <c r="X610">
        <f t="shared" si="171"/>
        <v>9045.42</v>
      </c>
      <c r="Y610">
        <f t="shared" si="181"/>
        <v>13480.5</v>
      </c>
      <c r="Z610">
        <f t="shared" si="173"/>
        <v>75658.070000000007</v>
      </c>
      <c r="AA610" t="s">
        <v>226</v>
      </c>
      <c r="AB610">
        <v>2025</v>
      </c>
    </row>
    <row r="611" spans="1:28" x14ac:dyDescent="0.25">
      <c r="A611">
        <v>24</v>
      </c>
      <c r="B611" t="s">
        <v>866</v>
      </c>
      <c r="C611" t="s">
        <v>102</v>
      </c>
      <c r="D611" t="s">
        <v>10</v>
      </c>
      <c r="E611" t="s">
        <v>929</v>
      </c>
      <c r="F611" t="s">
        <v>84</v>
      </c>
      <c r="G611">
        <v>80000</v>
      </c>
      <c r="H611">
        <f t="shared" si="170"/>
        <v>75272</v>
      </c>
      <c r="I611">
        <f t="shared" si="174"/>
        <v>2296</v>
      </c>
      <c r="J611">
        <f t="shared" si="175"/>
        <v>5679.9999999999991</v>
      </c>
      <c r="K611">
        <v>880</v>
      </c>
      <c r="L611">
        <f t="shared" si="179"/>
        <v>2432</v>
      </c>
      <c r="M611">
        <f t="shared" si="180"/>
        <v>5672</v>
      </c>
      <c r="O611">
        <f t="shared" si="177"/>
        <v>16960</v>
      </c>
      <c r="P611">
        <v>25</v>
      </c>
      <c r="S611">
        <v>678.7</v>
      </c>
      <c r="T611">
        <v>200</v>
      </c>
      <c r="U611">
        <v>7400.87</v>
      </c>
      <c r="W611">
        <f t="shared" si="178"/>
        <v>8304.57</v>
      </c>
      <c r="X611">
        <f t="shared" si="171"/>
        <v>4728</v>
      </c>
      <c r="Y611">
        <f t="shared" si="181"/>
        <v>11352</v>
      </c>
      <c r="Z611">
        <f t="shared" si="173"/>
        <v>66967.429999999993</v>
      </c>
      <c r="AA611" t="s">
        <v>226</v>
      </c>
      <c r="AB611">
        <v>2025</v>
      </c>
    </row>
    <row r="612" spans="1:28" x14ac:dyDescent="0.25">
      <c r="A612">
        <v>25</v>
      </c>
      <c r="B612" t="s">
        <v>148</v>
      </c>
      <c r="C612" t="s">
        <v>103</v>
      </c>
      <c r="D612" t="s">
        <v>10</v>
      </c>
      <c r="E612" t="s">
        <v>929</v>
      </c>
      <c r="F612" t="s">
        <v>84</v>
      </c>
      <c r="G612">
        <v>80000</v>
      </c>
      <c r="H612">
        <f t="shared" si="170"/>
        <v>75272</v>
      </c>
      <c r="I612">
        <f t="shared" si="174"/>
        <v>2296</v>
      </c>
      <c r="J612">
        <f t="shared" si="175"/>
        <v>5679.9999999999991</v>
      </c>
      <c r="K612">
        <v>880</v>
      </c>
      <c r="L612">
        <f t="shared" si="179"/>
        <v>2432</v>
      </c>
      <c r="M612">
        <f t="shared" si="180"/>
        <v>5672</v>
      </c>
      <c r="O612">
        <f t="shared" si="177"/>
        <v>16960</v>
      </c>
      <c r="P612">
        <v>25</v>
      </c>
      <c r="S612">
        <v>1142.49</v>
      </c>
      <c r="T612">
        <v>200</v>
      </c>
      <c r="U612">
        <v>7400.87</v>
      </c>
      <c r="W612">
        <f t="shared" si="178"/>
        <v>8768.36</v>
      </c>
      <c r="X612">
        <f t="shared" si="171"/>
        <v>4728</v>
      </c>
      <c r="Y612">
        <f t="shared" si="181"/>
        <v>11352</v>
      </c>
      <c r="Z612">
        <f t="shared" si="173"/>
        <v>66503.64</v>
      </c>
      <c r="AA612" t="s">
        <v>226</v>
      </c>
      <c r="AB612">
        <v>2025</v>
      </c>
    </row>
    <row r="613" spans="1:28" x14ac:dyDescent="0.25">
      <c r="A613">
        <v>26</v>
      </c>
      <c r="B613" t="s">
        <v>149</v>
      </c>
      <c r="C613" t="s">
        <v>102</v>
      </c>
      <c r="D613" t="s">
        <v>10</v>
      </c>
      <c r="E613" t="s">
        <v>928</v>
      </c>
      <c r="F613" t="s">
        <v>84</v>
      </c>
      <c r="G613">
        <v>95000</v>
      </c>
      <c r="H613">
        <f t="shared" si="170"/>
        <v>87670.04</v>
      </c>
      <c r="I613">
        <f t="shared" si="174"/>
        <v>2726.5</v>
      </c>
      <c r="J613">
        <f t="shared" si="175"/>
        <v>6744.9999999999991</v>
      </c>
      <c r="K613">
        <f t="shared" si="176"/>
        <v>953.69</v>
      </c>
      <c r="L613">
        <f t="shared" si="179"/>
        <v>2888</v>
      </c>
      <c r="M613">
        <f t="shared" si="180"/>
        <v>6735.5</v>
      </c>
      <c r="N613">
        <v>1715.46</v>
      </c>
      <c r="O613">
        <f t="shared" si="177"/>
        <v>21764.15</v>
      </c>
      <c r="P613">
        <v>25</v>
      </c>
      <c r="Q613">
        <v>5000</v>
      </c>
      <c r="S613">
        <v>2652.56</v>
      </c>
      <c r="T613">
        <v>200</v>
      </c>
      <c r="U613">
        <v>10500.38</v>
      </c>
      <c r="W613">
        <f t="shared" si="178"/>
        <v>18377.939999999999</v>
      </c>
      <c r="X613">
        <f t="shared" si="171"/>
        <v>7329.96</v>
      </c>
      <c r="Y613">
        <f t="shared" si="181"/>
        <v>13480.5</v>
      </c>
      <c r="Z613">
        <f t="shared" si="173"/>
        <v>69292.100000000006</v>
      </c>
      <c r="AA613" t="s">
        <v>226</v>
      </c>
      <c r="AB613">
        <v>2025</v>
      </c>
    </row>
    <row r="614" spans="1:28" x14ac:dyDescent="0.25">
      <c r="A614">
        <v>27</v>
      </c>
      <c r="B614" t="s">
        <v>151</v>
      </c>
      <c r="C614" t="s">
        <v>102</v>
      </c>
      <c r="D614" t="s">
        <v>793</v>
      </c>
      <c r="E614" t="s">
        <v>66</v>
      </c>
      <c r="F614" t="s">
        <v>84</v>
      </c>
      <c r="G614">
        <v>80000</v>
      </c>
      <c r="H614">
        <f t="shared" si="170"/>
        <v>75272</v>
      </c>
      <c r="I614">
        <f t="shared" si="174"/>
        <v>2296</v>
      </c>
      <c r="J614">
        <f t="shared" si="175"/>
        <v>5679.9999999999991</v>
      </c>
      <c r="K614">
        <v>880</v>
      </c>
      <c r="L614">
        <f t="shared" si="179"/>
        <v>2432</v>
      </c>
      <c r="M614">
        <f t="shared" si="180"/>
        <v>5672</v>
      </c>
      <c r="O614">
        <f t="shared" si="177"/>
        <v>16960</v>
      </c>
      <c r="P614">
        <v>25</v>
      </c>
      <c r="Q614">
        <v>4000</v>
      </c>
      <c r="S614">
        <v>1594.56</v>
      </c>
      <c r="T614">
        <v>200</v>
      </c>
      <c r="U614">
        <v>7400.87</v>
      </c>
      <c r="W614">
        <f t="shared" si="178"/>
        <v>13220.43</v>
      </c>
      <c r="X614">
        <f t="shared" si="171"/>
        <v>4728</v>
      </c>
      <c r="Y614">
        <f t="shared" si="181"/>
        <v>11352</v>
      </c>
      <c r="Z614">
        <f t="shared" si="173"/>
        <v>62051.57</v>
      </c>
      <c r="AA614" t="s">
        <v>226</v>
      </c>
      <c r="AB614">
        <v>2025</v>
      </c>
    </row>
    <row r="615" spans="1:28" x14ac:dyDescent="0.25">
      <c r="A615">
        <v>28</v>
      </c>
      <c r="B615" t="s">
        <v>153</v>
      </c>
      <c r="C615" t="s">
        <v>102</v>
      </c>
      <c r="D615" t="s">
        <v>17</v>
      </c>
      <c r="E615" t="s">
        <v>930</v>
      </c>
      <c r="F615" t="s">
        <v>84</v>
      </c>
      <c r="G615">
        <v>95000</v>
      </c>
      <c r="H615">
        <f t="shared" si="170"/>
        <v>87670.04</v>
      </c>
      <c r="I615">
        <f t="shared" si="174"/>
        <v>2726.5</v>
      </c>
      <c r="J615">
        <f t="shared" si="175"/>
        <v>6744.9999999999991</v>
      </c>
      <c r="K615">
        <f t="shared" si="176"/>
        <v>953.69</v>
      </c>
      <c r="L615">
        <f t="shared" si="179"/>
        <v>2888</v>
      </c>
      <c r="M615">
        <f t="shared" si="180"/>
        <v>6735.5</v>
      </c>
      <c r="N615">
        <v>1715.46</v>
      </c>
      <c r="O615">
        <f t="shared" si="177"/>
        <v>21764.15</v>
      </c>
      <c r="P615">
        <v>25</v>
      </c>
      <c r="Q615">
        <v>2496.96</v>
      </c>
      <c r="S615">
        <v>1917.07</v>
      </c>
      <c r="T615">
        <v>200</v>
      </c>
      <c r="U615">
        <v>10500.38</v>
      </c>
      <c r="W615">
        <f t="shared" si="178"/>
        <v>15139.41</v>
      </c>
      <c r="X615">
        <f t="shared" si="171"/>
        <v>7329.96</v>
      </c>
      <c r="Y615">
        <f t="shared" si="181"/>
        <v>13480.5</v>
      </c>
      <c r="Z615">
        <f t="shared" si="173"/>
        <v>72530.63</v>
      </c>
      <c r="AA615" t="s">
        <v>226</v>
      </c>
      <c r="AB615">
        <v>2025</v>
      </c>
    </row>
    <row r="616" spans="1:28" x14ac:dyDescent="0.25">
      <c r="A616">
        <v>29</v>
      </c>
      <c r="B616" t="s">
        <v>868</v>
      </c>
      <c r="C616" t="s">
        <v>103</v>
      </c>
      <c r="D616" t="s">
        <v>800</v>
      </c>
      <c r="E616" t="s">
        <v>83</v>
      </c>
      <c r="F616" t="s">
        <v>84</v>
      </c>
      <c r="G616">
        <v>48000</v>
      </c>
      <c r="H616">
        <f t="shared" si="170"/>
        <v>45163.199999999997</v>
      </c>
      <c r="I616">
        <f t="shared" si="174"/>
        <v>1377.6</v>
      </c>
      <c r="J616">
        <f t="shared" si="175"/>
        <v>3407.9999999999995</v>
      </c>
      <c r="K616">
        <f t="shared" si="176"/>
        <v>528</v>
      </c>
      <c r="L616">
        <f t="shared" si="179"/>
        <v>1459.2</v>
      </c>
      <c r="M616">
        <f t="shared" si="180"/>
        <v>3403.2000000000003</v>
      </c>
      <c r="O616">
        <f t="shared" si="177"/>
        <v>10176</v>
      </c>
      <c r="P616">
        <v>25</v>
      </c>
      <c r="S616">
        <v>2664.38</v>
      </c>
      <c r="T616">
        <v>200</v>
      </c>
      <c r="U616">
        <v>1571.73</v>
      </c>
      <c r="W616">
        <f t="shared" si="178"/>
        <v>4461.1100000000006</v>
      </c>
      <c r="X616">
        <f t="shared" si="171"/>
        <v>2836.8</v>
      </c>
      <c r="Y616">
        <f t="shared" si="181"/>
        <v>6811.2</v>
      </c>
      <c r="Z616">
        <f t="shared" si="173"/>
        <v>40702.089999999997</v>
      </c>
      <c r="AA616" t="s">
        <v>226</v>
      </c>
      <c r="AB616">
        <v>2025</v>
      </c>
    </row>
    <row r="617" spans="1:28" x14ac:dyDescent="0.25">
      <c r="A617">
        <v>30</v>
      </c>
      <c r="B617" t="s">
        <v>124</v>
      </c>
      <c r="C617" t="s">
        <v>103</v>
      </c>
      <c r="D617" t="s">
        <v>10</v>
      </c>
      <c r="E617" t="s">
        <v>706</v>
      </c>
      <c r="F617" t="s">
        <v>84</v>
      </c>
      <c r="G617">
        <v>48000</v>
      </c>
      <c r="H617">
        <f t="shared" si="170"/>
        <v>45163.199999999997</v>
      </c>
      <c r="I617">
        <f t="shared" si="174"/>
        <v>1377.6</v>
      </c>
      <c r="J617">
        <f t="shared" si="175"/>
        <v>3407.9999999999995</v>
      </c>
      <c r="K617">
        <f t="shared" si="176"/>
        <v>528</v>
      </c>
      <c r="L617">
        <f t="shared" si="179"/>
        <v>1459.2</v>
      </c>
      <c r="M617">
        <f t="shared" si="180"/>
        <v>3403.2000000000003</v>
      </c>
      <c r="O617">
        <f>+I617+J617+K617+L617+M617+N617</f>
        <v>10176</v>
      </c>
      <c r="P617">
        <v>25</v>
      </c>
      <c r="S617">
        <v>1381.75</v>
      </c>
      <c r="T617">
        <v>200</v>
      </c>
      <c r="U617">
        <v>1571.73</v>
      </c>
      <c r="W617">
        <f t="shared" si="178"/>
        <v>3178.48</v>
      </c>
      <c r="X617">
        <f t="shared" si="171"/>
        <v>2836.8</v>
      </c>
      <c r="Y617">
        <f t="shared" si="181"/>
        <v>6811.2</v>
      </c>
      <c r="Z617">
        <f t="shared" si="173"/>
        <v>41984.72</v>
      </c>
      <c r="AA617" t="s">
        <v>226</v>
      </c>
      <c r="AB617">
        <v>2025</v>
      </c>
    </row>
    <row r="618" spans="1:28" x14ac:dyDescent="0.25">
      <c r="A618">
        <v>31</v>
      </c>
      <c r="B618" t="s">
        <v>890</v>
      </c>
      <c r="C618" t="s">
        <v>102</v>
      </c>
      <c r="D618" t="s">
        <v>19</v>
      </c>
      <c r="E618" t="s">
        <v>73</v>
      </c>
      <c r="F618" t="s">
        <v>84</v>
      </c>
      <c r="G618">
        <v>60000</v>
      </c>
      <c r="H618">
        <f t="shared" si="170"/>
        <v>54738.54</v>
      </c>
      <c r="I618">
        <f t="shared" si="174"/>
        <v>1722</v>
      </c>
      <c r="J618">
        <f t="shared" si="175"/>
        <v>4260</v>
      </c>
      <c r="K618">
        <f t="shared" si="176"/>
        <v>660.00000000000011</v>
      </c>
      <c r="L618">
        <f t="shared" si="179"/>
        <v>1824</v>
      </c>
      <c r="M618">
        <f t="shared" si="180"/>
        <v>4254</v>
      </c>
      <c r="N618">
        <v>1715.46</v>
      </c>
      <c r="O618">
        <f t="shared" si="177"/>
        <v>14435.46</v>
      </c>
      <c r="P618">
        <v>25</v>
      </c>
      <c r="Q618">
        <v>6500</v>
      </c>
      <c r="S618">
        <v>60.05</v>
      </c>
      <c r="T618">
        <v>200</v>
      </c>
      <c r="U618">
        <v>2800.49</v>
      </c>
      <c r="W618">
        <f t="shared" si="178"/>
        <v>9585.5400000000009</v>
      </c>
      <c r="X618">
        <f t="shared" si="171"/>
        <v>5261.46</v>
      </c>
      <c r="Y618">
        <f t="shared" si="181"/>
        <v>8514</v>
      </c>
      <c r="Z618">
        <f t="shared" si="173"/>
        <v>45153</v>
      </c>
      <c r="AA618" t="s">
        <v>226</v>
      </c>
      <c r="AB618">
        <v>2025</v>
      </c>
    </row>
    <row r="619" spans="1:28" x14ac:dyDescent="0.25">
      <c r="A619">
        <v>32</v>
      </c>
      <c r="B619" t="s">
        <v>157</v>
      </c>
      <c r="C619" t="s">
        <v>102</v>
      </c>
      <c r="D619" t="s">
        <v>10</v>
      </c>
      <c r="E619" t="s">
        <v>46</v>
      </c>
      <c r="F619" t="s">
        <v>84</v>
      </c>
      <c r="G619">
        <v>60000</v>
      </c>
      <c r="H619">
        <f t="shared" si="170"/>
        <v>56454</v>
      </c>
      <c r="I619">
        <f t="shared" si="174"/>
        <v>1722</v>
      </c>
      <c r="J619">
        <f t="shared" si="175"/>
        <v>4260</v>
      </c>
      <c r="K619">
        <f t="shared" si="176"/>
        <v>660.00000000000011</v>
      </c>
      <c r="L619">
        <f t="shared" si="179"/>
        <v>1824</v>
      </c>
      <c r="M619">
        <f t="shared" si="180"/>
        <v>4254</v>
      </c>
      <c r="O619">
        <f t="shared" si="177"/>
        <v>12720</v>
      </c>
      <c r="P619">
        <v>25</v>
      </c>
      <c r="Q619">
        <v>1875.2</v>
      </c>
      <c r="S619">
        <v>1194.07</v>
      </c>
      <c r="T619">
        <v>200</v>
      </c>
      <c r="U619">
        <v>3486.68</v>
      </c>
      <c r="W619">
        <f t="shared" si="178"/>
        <v>6780.95</v>
      </c>
      <c r="X619">
        <f t="shared" si="171"/>
        <v>3546</v>
      </c>
      <c r="Y619">
        <f t="shared" si="181"/>
        <v>8514</v>
      </c>
      <c r="Z619">
        <f t="shared" si="173"/>
        <v>49673.05</v>
      </c>
      <c r="AA619" t="s">
        <v>226</v>
      </c>
      <c r="AB619">
        <v>2025</v>
      </c>
    </row>
    <row r="620" spans="1:28" x14ac:dyDescent="0.25">
      <c r="A620">
        <v>33</v>
      </c>
      <c r="B620" t="s">
        <v>158</v>
      </c>
      <c r="C620" t="s">
        <v>102</v>
      </c>
      <c r="D620" t="s">
        <v>808</v>
      </c>
      <c r="E620" t="s">
        <v>931</v>
      </c>
      <c r="F620" t="s">
        <v>84</v>
      </c>
      <c r="G620">
        <v>60000</v>
      </c>
      <c r="H620">
        <f t="shared" si="170"/>
        <v>54738.54</v>
      </c>
      <c r="I620">
        <f t="shared" si="174"/>
        <v>1722</v>
      </c>
      <c r="J620">
        <f t="shared" si="175"/>
        <v>4260</v>
      </c>
      <c r="K620">
        <f t="shared" si="176"/>
        <v>660.00000000000011</v>
      </c>
      <c r="L620">
        <f t="shared" si="179"/>
        <v>1824</v>
      </c>
      <c r="M620">
        <f t="shared" si="180"/>
        <v>4254</v>
      </c>
      <c r="N620">
        <v>1715.46</v>
      </c>
      <c r="O620">
        <f t="shared" si="177"/>
        <v>14435.46</v>
      </c>
      <c r="P620">
        <v>25</v>
      </c>
      <c r="S620">
        <v>1027.32</v>
      </c>
      <c r="T620">
        <v>200</v>
      </c>
      <c r="U620">
        <v>3143.58</v>
      </c>
      <c r="W620">
        <f t="shared" si="178"/>
        <v>4395.8999999999996</v>
      </c>
      <c r="X620">
        <f t="shared" si="171"/>
        <v>5261.46</v>
      </c>
      <c r="Y620">
        <f t="shared" si="181"/>
        <v>8514</v>
      </c>
      <c r="Z620">
        <f t="shared" si="173"/>
        <v>50342.64</v>
      </c>
      <c r="AA620" t="s">
        <v>226</v>
      </c>
      <c r="AB620">
        <v>2025</v>
      </c>
    </row>
    <row r="621" spans="1:28" x14ac:dyDescent="0.25">
      <c r="A621">
        <v>34</v>
      </c>
      <c r="B621" t="s">
        <v>159</v>
      </c>
      <c r="C621" t="s">
        <v>103</v>
      </c>
      <c r="D621" t="s">
        <v>21</v>
      </c>
      <c r="E621" t="s">
        <v>932</v>
      </c>
      <c r="F621" t="s">
        <v>84</v>
      </c>
      <c r="G621">
        <v>60000</v>
      </c>
      <c r="H621">
        <f t="shared" si="170"/>
        <v>54738.54</v>
      </c>
      <c r="I621">
        <f t="shared" si="174"/>
        <v>1722</v>
      </c>
      <c r="J621">
        <f t="shared" si="175"/>
        <v>4260</v>
      </c>
      <c r="K621">
        <f t="shared" si="176"/>
        <v>660.00000000000011</v>
      </c>
      <c r="L621">
        <f t="shared" si="179"/>
        <v>1824</v>
      </c>
      <c r="M621">
        <f t="shared" si="180"/>
        <v>4254</v>
      </c>
      <c r="N621">
        <v>1715.46</v>
      </c>
      <c r="O621">
        <f t="shared" si="177"/>
        <v>14435.46</v>
      </c>
      <c r="P621">
        <v>25</v>
      </c>
      <c r="Q621">
        <v>1000</v>
      </c>
      <c r="S621">
        <v>995.98</v>
      </c>
      <c r="T621">
        <v>200</v>
      </c>
      <c r="U621">
        <v>3143.58</v>
      </c>
      <c r="W621">
        <f t="shared" si="178"/>
        <v>5364.5599999999995</v>
      </c>
      <c r="X621">
        <f t="shared" si="171"/>
        <v>5261.46</v>
      </c>
      <c r="Y621">
        <f t="shared" si="181"/>
        <v>8514</v>
      </c>
      <c r="Z621">
        <f t="shared" si="173"/>
        <v>49373.979999999996</v>
      </c>
      <c r="AA621" t="s">
        <v>226</v>
      </c>
      <c r="AB621">
        <v>2025</v>
      </c>
    </row>
    <row r="622" spans="1:28" x14ac:dyDescent="0.25">
      <c r="A622">
        <v>35</v>
      </c>
      <c r="B622" t="s">
        <v>150</v>
      </c>
      <c r="C622" t="s">
        <v>102</v>
      </c>
      <c r="D622" t="s">
        <v>16</v>
      </c>
      <c r="E622" t="s">
        <v>95</v>
      </c>
      <c r="F622" t="s">
        <v>84</v>
      </c>
      <c r="G622">
        <v>60000</v>
      </c>
      <c r="H622">
        <f t="shared" si="170"/>
        <v>56454</v>
      </c>
      <c r="I622">
        <f t="shared" si="174"/>
        <v>1722</v>
      </c>
      <c r="J622">
        <f t="shared" si="175"/>
        <v>4260</v>
      </c>
      <c r="K622">
        <f t="shared" si="176"/>
        <v>660.00000000000011</v>
      </c>
      <c r="L622">
        <f t="shared" si="179"/>
        <v>1824</v>
      </c>
      <c r="M622">
        <f t="shared" si="180"/>
        <v>4254</v>
      </c>
      <c r="O622">
        <f>+I622+J622+K622+L622+M622+N622</f>
        <v>12720</v>
      </c>
      <c r="P622">
        <v>25</v>
      </c>
      <c r="Q622">
        <v>500</v>
      </c>
      <c r="S622">
        <v>851.04</v>
      </c>
      <c r="T622">
        <v>200</v>
      </c>
      <c r="U622">
        <v>3486.68</v>
      </c>
      <c r="W622">
        <f t="shared" si="178"/>
        <v>5062.7199999999993</v>
      </c>
      <c r="X622">
        <f t="shared" si="171"/>
        <v>3546</v>
      </c>
      <c r="Y622">
        <f t="shared" si="181"/>
        <v>8514</v>
      </c>
      <c r="Z622">
        <f t="shared" si="173"/>
        <v>51391.28</v>
      </c>
      <c r="AA622" t="s">
        <v>226</v>
      </c>
      <c r="AB622">
        <v>2025</v>
      </c>
    </row>
    <row r="623" spans="1:28" x14ac:dyDescent="0.25">
      <c r="A623">
        <v>36</v>
      </c>
      <c r="B623" t="s">
        <v>160</v>
      </c>
      <c r="C623" t="s">
        <v>102</v>
      </c>
      <c r="D623" t="s">
        <v>4</v>
      </c>
      <c r="E623" t="s">
        <v>93</v>
      </c>
      <c r="F623" t="s">
        <v>84</v>
      </c>
      <c r="G623">
        <v>60000</v>
      </c>
      <c r="H623">
        <f t="shared" si="170"/>
        <v>56454</v>
      </c>
      <c r="I623">
        <f t="shared" si="174"/>
        <v>1722</v>
      </c>
      <c r="J623">
        <f t="shared" si="175"/>
        <v>4260</v>
      </c>
      <c r="K623">
        <f t="shared" si="176"/>
        <v>660.00000000000011</v>
      </c>
      <c r="L623">
        <f t="shared" si="179"/>
        <v>1824</v>
      </c>
      <c r="M623">
        <f t="shared" si="180"/>
        <v>4254</v>
      </c>
      <c r="O623">
        <f t="shared" si="177"/>
        <v>12720</v>
      </c>
      <c r="P623">
        <v>25</v>
      </c>
      <c r="Q623">
        <v>3000</v>
      </c>
      <c r="S623">
        <v>1708.51</v>
      </c>
      <c r="T623">
        <v>200</v>
      </c>
      <c r="U623">
        <v>3486.68</v>
      </c>
      <c r="W623">
        <f t="shared" si="178"/>
        <v>8420.19</v>
      </c>
      <c r="X623">
        <f t="shared" si="171"/>
        <v>3546</v>
      </c>
      <c r="Y623">
        <f t="shared" si="181"/>
        <v>8514</v>
      </c>
      <c r="Z623">
        <f t="shared" si="173"/>
        <v>48033.81</v>
      </c>
      <c r="AA623" t="s">
        <v>226</v>
      </c>
      <c r="AB623">
        <v>2025</v>
      </c>
    </row>
    <row r="624" spans="1:28" x14ac:dyDescent="0.25">
      <c r="A624">
        <v>37</v>
      </c>
      <c r="B624" t="s">
        <v>806</v>
      </c>
      <c r="C624" t="s">
        <v>102</v>
      </c>
      <c r="D624" t="s">
        <v>12</v>
      </c>
      <c r="E624" t="s">
        <v>32</v>
      </c>
      <c r="F624" t="s">
        <v>99</v>
      </c>
      <c r="G624">
        <v>65000</v>
      </c>
      <c r="H624">
        <f t="shared" si="170"/>
        <v>61158.5</v>
      </c>
      <c r="I624">
        <f t="shared" si="174"/>
        <v>1865.5</v>
      </c>
      <c r="J624">
        <f t="shared" si="175"/>
        <v>4615</v>
      </c>
      <c r="K624">
        <f t="shared" si="176"/>
        <v>715.00000000000011</v>
      </c>
      <c r="L624">
        <f t="shared" si="179"/>
        <v>1976</v>
      </c>
      <c r="M624">
        <f t="shared" si="180"/>
        <v>4608.5</v>
      </c>
      <c r="O624">
        <f t="shared" si="177"/>
        <v>13780</v>
      </c>
      <c r="P624">
        <v>25</v>
      </c>
      <c r="Q624">
        <v>9860.77</v>
      </c>
      <c r="S624">
        <v>922.44</v>
      </c>
      <c r="T624">
        <v>200</v>
      </c>
      <c r="U624">
        <v>4427.58</v>
      </c>
      <c r="W624">
        <f t="shared" si="178"/>
        <v>15435.79</v>
      </c>
      <c r="X624">
        <f t="shared" si="171"/>
        <v>3841.5</v>
      </c>
      <c r="Y624">
        <f t="shared" si="181"/>
        <v>9223.5</v>
      </c>
      <c r="Z624">
        <f t="shared" si="173"/>
        <v>45722.71</v>
      </c>
      <c r="AA624" t="s">
        <v>226</v>
      </c>
      <c r="AB624">
        <v>2025</v>
      </c>
    </row>
    <row r="625" spans="1:28" x14ac:dyDescent="0.25">
      <c r="A625">
        <v>38</v>
      </c>
      <c r="B625" t="s">
        <v>162</v>
      </c>
      <c r="C625" t="s">
        <v>102</v>
      </c>
      <c r="D625" t="s">
        <v>15</v>
      </c>
      <c r="E625" t="s">
        <v>92</v>
      </c>
      <c r="F625" t="s">
        <v>99</v>
      </c>
      <c r="G625">
        <v>70000</v>
      </c>
      <c r="H625">
        <f t="shared" si="170"/>
        <v>60716.619999999995</v>
      </c>
      <c r="I625">
        <f t="shared" si="174"/>
        <v>2009</v>
      </c>
      <c r="J625">
        <f t="shared" si="175"/>
        <v>4970</v>
      </c>
      <c r="K625">
        <f t="shared" si="176"/>
        <v>770.00000000000011</v>
      </c>
      <c r="L625">
        <f t="shared" si="179"/>
        <v>2128</v>
      </c>
      <c r="M625">
        <f t="shared" si="180"/>
        <v>4963</v>
      </c>
      <c r="N625">
        <v>5146.38</v>
      </c>
      <c r="O625">
        <f t="shared" si="177"/>
        <v>19986.38</v>
      </c>
      <c r="P625">
        <v>25</v>
      </c>
      <c r="S625">
        <v>797.28</v>
      </c>
      <c r="T625">
        <v>200</v>
      </c>
      <c r="U625">
        <v>4339.2</v>
      </c>
      <c r="W625">
        <f t="shared" si="178"/>
        <v>5361.48</v>
      </c>
      <c r="X625">
        <f t="shared" si="171"/>
        <v>9283.380000000001</v>
      </c>
      <c r="Y625">
        <f t="shared" si="181"/>
        <v>9933</v>
      </c>
      <c r="Z625">
        <f t="shared" si="173"/>
        <v>55355.14</v>
      </c>
      <c r="AA625" t="s">
        <v>226</v>
      </c>
      <c r="AB625">
        <v>2025</v>
      </c>
    </row>
    <row r="626" spans="1:28" x14ac:dyDescent="0.25">
      <c r="A626">
        <v>39</v>
      </c>
      <c r="B626" t="s">
        <v>807</v>
      </c>
      <c r="C626" t="s">
        <v>102</v>
      </c>
      <c r="D626" t="s">
        <v>808</v>
      </c>
      <c r="E626" t="s">
        <v>62</v>
      </c>
      <c r="F626" t="s">
        <v>99</v>
      </c>
      <c r="G626">
        <v>125000</v>
      </c>
      <c r="H626">
        <f t="shared" si="170"/>
        <v>115897.04000000001</v>
      </c>
      <c r="I626">
        <f t="shared" si="174"/>
        <v>3587.5</v>
      </c>
      <c r="J626">
        <f t="shared" si="175"/>
        <v>8875</v>
      </c>
      <c r="K626">
        <f t="shared" si="176"/>
        <v>953.69</v>
      </c>
      <c r="L626">
        <f t="shared" si="179"/>
        <v>3800</v>
      </c>
      <c r="M626">
        <f t="shared" si="180"/>
        <v>8862.5</v>
      </c>
      <c r="N626">
        <v>1715.46</v>
      </c>
      <c r="O626">
        <f>+I626+J626+K626+L626+M626+N626</f>
        <v>27794.15</v>
      </c>
      <c r="P626">
        <v>25</v>
      </c>
      <c r="Q626">
        <v>15000</v>
      </c>
      <c r="S626">
        <v>240.63</v>
      </c>
      <c r="T626">
        <v>200</v>
      </c>
      <c r="U626">
        <v>17557.13</v>
      </c>
      <c r="W626">
        <f t="shared" si="178"/>
        <v>33022.76</v>
      </c>
      <c r="X626">
        <f t="shared" si="171"/>
        <v>9102.9599999999991</v>
      </c>
      <c r="Y626">
        <f t="shared" si="181"/>
        <v>17737.5</v>
      </c>
      <c r="Z626">
        <f t="shared" si="173"/>
        <v>82874.28</v>
      </c>
      <c r="AA626" t="s">
        <v>226</v>
      </c>
      <c r="AB626">
        <v>2025</v>
      </c>
    </row>
    <row r="627" spans="1:28" x14ac:dyDescent="0.25">
      <c r="A627">
        <v>40</v>
      </c>
      <c r="B627" t="s">
        <v>809</v>
      </c>
      <c r="C627" t="s">
        <v>102</v>
      </c>
      <c r="D627" t="s">
        <v>808</v>
      </c>
      <c r="E627" t="s">
        <v>62</v>
      </c>
      <c r="F627" t="s">
        <v>99</v>
      </c>
      <c r="G627">
        <v>100000</v>
      </c>
      <c r="H627">
        <f t="shared" si="170"/>
        <v>94090</v>
      </c>
      <c r="I627">
        <f t="shared" si="174"/>
        <v>2870</v>
      </c>
      <c r="J627">
        <f t="shared" si="175"/>
        <v>7099.9999999999991</v>
      </c>
      <c r="K627">
        <f t="shared" si="176"/>
        <v>953.69</v>
      </c>
      <c r="L627">
        <f t="shared" si="179"/>
        <v>3040</v>
      </c>
      <c r="M627">
        <f t="shared" si="180"/>
        <v>7090.0000000000009</v>
      </c>
      <c r="O627">
        <f>+I627+J627+K627+L627+M627+N627</f>
        <v>21053.690000000002</v>
      </c>
      <c r="P627">
        <v>25</v>
      </c>
      <c r="Q627">
        <v>1000</v>
      </c>
      <c r="S627">
        <v>398.64</v>
      </c>
      <c r="T627">
        <v>200</v>
      </c>
      <c r="U627">
        <v>12105.37</v>
      </c>
      <c r="W627">
        <f t="shared" si="178"/>
        <v>13729.01</v>
      </c>
      <c r="X627">
        <f t="shared" si="171"/>
        <v>5910</v>
      </c>
      <c r="Y627">
        <f t="shared" si="181"/>
        <v>14190</v>
      </c>
      <c r="Z627">
        <f t="shared" si="173"/>
        <v>80360.989999999991</v>
      </c>
      <c r="AA627" t="s">
        <v>226</v>
      </c>
      <c r="AB627">
        <v>2025</v>
      </c>
    </row>
    <row r="628" spans="1:28" x14ac:dyDescent="0.25">
      <c r="A628">
        <v>41</v>
      </c>
      <c r="B628" t="s">
        <v>813</v>
      </c>
      <c r="C628" t="s">
        <v>103</v>
      </c>
      <c r="D628" t="s">
        <v>808</v>
      </c>
      <c r="E628" t="s">
        <v>92</v>
      </c>
      <c r="F628" t="s">
        <v>99</v>
      </c>
      <c r="G628">
        <v>80000</v>
      </c>
      <c r="H628">
        <f t="shared" si="170"/>
        <v>75272</v>
      </c>
      <c r="I628">
        <f t="shared" si="174"/>
        <v>2296</v>
      </c>
      <c r="J628">
        <f t="shared" si="175"/>
        <v>5679.9999999999991</v>
      </c>
      <c r="K628">
        <v>880</v>
      </c>
      <c r="L628">
        <f t="shared" si="179"/>
        <v>2432</v>
      </c>
      <c r="M628">
        <f t="shared" si="180"/>
        <v>5672</v>
      </c>
      <c r="O628">
        <f t="shared" si="177"/>
        <v>16960</v>
      </c>
      <c r="P628">
        <v>25</v>
      </c>
      <c r="T628">
        <v>200</v>
      </c>
      <c r="U628">
        <v>7400.87</v>
      </c>
      <c r="W628">
        <f t="shared" si="178"/>
        <v>7625.87</v>
      </c>
      <c r="X628">
        <f t="shared" si="171"/>
        <v>4728</v>
      </c>
      <c r="Y628">
        <f t="shared" si="181"/>
        <v>11352</v>
      </c>
      <c r="Z628">
        <f t="shared" si="173"/>
        <v>67646.13</v>
      </c>
      <c r="AA628" t="s">
        <v>226</v>
      </c>
      <c r="AB628">
        <v>2025</v>
      </c>
    </row>
    <row r="629" spans="1:28" x14ac:dyDescent="0.25">
      <c r="A629">
        <v>42</v>
      </c>
      <c r="B629" t="s">
        <v>874</v>
      </c>
      <c r="C629" t="s">
        <v>103</v>
      </c>
      <c r="D629" t="s">
        <v>10</v>
      </c>
      <c r="E629" t="s">
        <v>32</v>
      </c>
      <c r="F629" t="s">
        <v>84</v>
      </c>
      <c r="G629">
        <v>46000</v>
      </c>
      <c r="H629">
        <f t="shared" si="170"/>
        <v>43281.4</v>
      </c>
      <c r="I629">
        <f t="shared" si="174"/>
        <v>1320.2</v>
      </c>
      <c r="J629">
        <f t="shared" si="175"/>
        <v>3265.9999999999995</v>
      </c>
      <c r="K629">
        <f t="shared" si="176"/>
        <v>506.00000000000006</v>
      </c>
      <c r="L629">
        <f t="shared" si="179"/>
        <v>1398.4</v>
      </c>
      <c r="M629">
        <f t="shared" si="180"/>
        <v>3261.4</v>
      </c>
      <c r="O629">
        <f t="shared" si="177"/>
        <v>9752</v>
      </c>
      <c r="P629">
        <v>25</v>
      </c>
      <c r="S629">
        <v>870.32</v>
      </c>
      <c r="T629">
        <v>200</v>
      </c>
      <c r="U629">
        <f>IF((H629*12)&gt;867123.01,(79776+(((H629*12)-867123.01)*0.25))/12,IF((H629*12)&gt;624329.01,(31216+(((H629*12)-624329.01)*0.2))/12,IF((H629*12)&gt;416220.01,(((H629*12)-416220.01)*0.15)/12,0)))</f>
        <v>1289.4598750000005</v>
      </c>
      <c r="W629">
        <f t="shared" si="178"/>
        <v>2384.7798750000006</v>
      </c>
      <c r="X629">
        <f t="shared" si="171"/>
        <v>2718.6000000000004</v>
      </c>
      <c r="Y629">
        <f t="shared" si="181"/>
        <v>6527.4</v>
      </c>
      <c r="Z629">
        <f t="shared" si="173"/>
        <v>40896.620125000001</v>
      </c>
      <c r="AA629" t="s">
        <v>226</v>
      </c>
      <c r="AB629">
        <v>2025</v>
      </c>
    </row>
    <row r="630" spans="1:28" x14ac:dyDescent="0.25">
      <c r="A630">
        <v>43</v>
      </c>
      <c r="B630" t="s">
        <v>167</v>
      </c>
      <c r="C630" t="s">
        <v>102</v>
      </c>
      <c r="D630" t="s">
        <v>6</v>
      </c>
      <c r="E630" t="s">
        <v>32</v>
      </c>
      <c r="F630" t="s">
        <v>100</v>
      </c>
      <c r="G630">
        <v>46000</v>
      </c>
      <c r="H630">
        <f t="shared" si="170"/>
        <v>43281.4</v>
      </c>
      <c r="I630">
        <f t="shared" si="174"/>
        <v>1320.2</v>
      </c>
      <c r="J630">
        <f t="shared" si="175"/>
        <v>3265.9999999999995</v>
      </c>
      <c r="K630">
        <f t="shared" si="176"/>
        <v>506.00000000000006</v>
      </c>
      <c r="L630">
        <f t="shared" si="179"/>
        <v>1398.4</v>
      </c>
      <c r="M630">
        <f t="shared" si="180"/>
        <v>3261.4</v>
      </c>
      <c r="O630">
        <f t="shared" si="177"/>
        <v>9752</v>
      </c>
      <c r="P630">
        <v>25</v>
      </c>
      <c r="Q630">
        <v>5000</v>
      </c>
      <c r="S630">
        <v>75.5</v>
      </c>
      <c r="T630">
        <v>200</v>
      </c>
      <c r="U630">
        <f>IF((H630*12)&gt;867123.01,(79776+(((H630*12)-867123.01)*0.25))/12,IF((H630*12)&gt;624329.01,(31216+(((H630*12)-624329.01)*0.2))/12,IF((H630*12)&gt;416220.01,(((H630*12)-416220.01)*0.15)/12,0)))</f>
        <v>1289.4598750000005</v>
      </c>
      <c r="W630">
        <f t="shared" si="178"/>
        <v>6589.9598750000005</v>
      </c>
      <c r="X630">
        <f t="shared" si="171"/>
        <v>2718.6000000000004</v>
      </c>
      <c r="Y630">
        <f t="shared" si="181"/>
        <v>6527.4</v>
      </c>
      <c r="Z630">
        <f t="shared" si="173"/>
        <v>36691.440125000001</v>
      </c>
      <c r="AA630" t="s">
        <v>226</v>
      </c>
      <c r="AB630">
        <v>2025</v>
      </c>
    </row>
    <row r="631" spans="1:28" x14ac:dyDescent="0.25">
      <c r="A631">
        <v>44</v>
      </c>
      <c r="B631" t="s">
        <v>169</v>
      </c>
      <c r="C631" t="s">
        <v>102</v>
      </c>
      <c r="D631" t="s">
        <v>6</v>
      </c>
      <c r="E631" t="s">
        <v>32</v>
      </c>
      <c r="F631" t="s">
        <v>100</v>
      </c>
      <c r="G631">
        <v>36000</v>
      </c>
      <c r="H631">
        <f t="shared" si="170"/>
        <v>33872.400000000001</v>
      </c>
      <c r="I631">
        <f t="shared" si="174"/>
        <v>1033.2</v>
      </c>
      <c r="J631">
        <f t="shared" si="175"/>
        <v>2555.9999999999995</v>
      </c>
      <c r="K631">
        <f t="shared" si="176"/>
        <v>396.00000000000006</v>
      </c>
      <c r="L631">
        <f t="shared" si="179"/>
        <v>1094.4000000000001</v>
      </c>
      <c r="M631">
        <f t="shared" si="180"/>
        <v>2552.4</v>
      </c>
      <c r="O631">
        <f t="shared" si="177"/>
        <v>7632</v>
      </c>
      <c r="P631">
        <v>25</v>
      </c>
      <c r="T631">
        <v>200</v>
      </c>
      <c r="U631">
        <v>0</v>
      </c>
      <c r="W631">
        <f t="shared" si="178"/>
        <v>225</v>
      </c>
      <c r="X631">
        <f t="shared" si="171"/>
        <v>2127.6000000000004</v>
      </c>
      <c r="Y631">
        <f t="shared" si="181"/>
        <v>5108.3999999999996</v>
      </c>
      <c r="Z631">
        <f t="shared" si="173"/>
        <v>33647.4</v>
      </c>
      <c r="AA631" t="s">
        <v>226</v>
      </c>
      <c r="AB631">
        <v>2025</v>
      </c>
    </row>
    <row r="632" spans="1:28" x14ac:dyDescent="0.25">
      <c r="A632">
        <v>45</v>
      </c>
      <c r="B632" t="s">
        <v>170</v>
      </c>
      <c r="C632" t="s">
        <v>102</v>
      </c>
      <c r="D632" t="s">
        <v>17</v>
      </c>
      <c r="E632" t="s">
        <v>32</v>
      </c>
      <c r="F632" t="s">
        <v>100</v>
      </c>
      <c r="G632">
        <v>46000</v>
      </c>
      <c r="H632">
        <f t="shared" si="170"/>
        <v>39850.479999999996</v>
      </c>
      <c r="I632">
        <f t="shared" si="174"/>
        <v>1320.2</v>
      </c>
      <c r="J632">
        <f t="shared" si="175"/>
        <v>3265.9999999999995</v>
      </c>
      <c r="K632">
        <f t="shared" si="176"/>
        <v>506.00000000000006</v>
      </c>
      <c r="L632">
        <f t="shared" si="179"/>
        <v>1398.4</v>
      </c>
      <c r="M632">
        <f t="shared" si="180"/>
        <v>3261.4</v>
      </c>
      <c r="N632">
        <v>3430.92</v>
      </c>
      <c r="O632">
        <f t="shared" si="177"/>
        <v>13182.92</v>
      </c>
      <c r="P632">
        <v>25</v>
      </c>
      <c r="Q632">
        <v>2860.81</v>
      </c>
      <c r="S632">
        <v>843.36</v>
      </c>
      <c r="T632">
        <v>200</v>
      </c>
      <c r="U632">
        <v>774.82</v>
      </c>
      <c r="W632">
        <f t="shared" si="178"/>
        <v>4703.99</v>
      </c>
      <c r="X632">
        <f t="shared" si="171"/>
        <v>6149.52</v>
      </c>
      <c r="Y632">
        <f t="shared" si="181"/>
        <v>6527.4</v>
      </c>
      <c r="Z632">
        <f t="shared" si="173"/>
        <v>35146.49</v>
      </c>
      <c r="AA632" t="s">
        <v>226</v>
      </c>
      <c r="AB632">
        <v>2025</v>
      </c>
    </row>
    <row r="633" spans="1:28" x14ac:dyDescent="0.25">
      <c r="A633">
        <v>46</v>
      </c>
      <c r="B633" t="s">
        <v>172</v>
      </c>
      <c r="C633" t="s">
        <v>102</v>
      </c>
      <c r="D633" t="s">
        <v>6</v>
      </c>
      <c r="E633" t="s">
        <v>32</v>
      </c>
      <c r="F633" t="s">
        <v>100</v>
      </c>
      <c r="G633">
        <v>46000</v>
      </c>
      <c r="H633">
        <f t="shared" si="170"/>
        <v>43281.4</v>
      </c>
      <c r="I633">
        <f t="shared" si="174"/>
        <v>1320.2</v>
      </c>
      <c r="J633">
        <f t="shared" si="175"/>
        <v>3265.9999999999995</v>
      </c>
      <c r="K633">
        <f t="shared" si="176"/>
        <v>506.00000000000006</v>
      </c>
      <c r="L633">
        <f t="shared" si="179"/>
        <v>1398.4</v>
      </c>
      <c r="M633">
        <f t="shared" si="180"/>
        <v>3261.4</v>
      </c>
      <c r="O633">
        <f t="shared" si="177"/>
        <v>9752</v>
      </c>
      <c r="P633">
        <v>25</v>
      </c>
      <c r="S633">
        <v>615.84</v>
      </c>
      <c r="T633">
        <v>200</v>
      </c>
      <c r="U633">
        <v>1289.46</v>
      </c>
      <c r="W633">
        <f t="shared" si="178"/>
        <v>2130.3000000000002</v>
      </c>
      <c r="X633">
        <f t="shared" si="171"/>
        <v>2718.6000000000004</v>
      </c>
      <c r="Y633">
        <f t="shared" si="181"/>
        <v>6527.4</v>
      </c>
      <c r="Z633">
        <f t="shared" si="173"/>
        <v>41151.1</v>
      </c>
      <c r="AA633" t="s">
        <v>226</v>
      </c>
      <c r="AB633">
        <v>2025</v>
      </c>
    </row>
    <row r="634" spans="1:28" x14ac:dyDescent="0.25">
      <c r="A634">
        <v>47</v>
      </c>
      <c r="B634" t="s">
        <v>938</v>
      </c>
      <c r="C634" t="s">
        <v>102</v>
      </c>
      <c r="D634" t="s">
        <v>6</v>
      </c>
      <c r="E634" t="s">
        <v>32</v>
      </c>
      <c r="F634" t="s">
        <v>100</v>
      </c>
      <c r="G634">
        <v>36000</v>
      </c>
      <c r="H634">
        <f t="shared" si="170"/>
        <v>33872.400000000001</v>
      </c>
      <c r="I634">
        <f t="shared" si="174"/>
        <v>1033.2</v>
      </c>
      <c r="J634">
        <f t="shared" si="175"/>
        <v>2555.9999999999995</v>
      </c>
      <c r="K634">
        <f t="shared" si="176"/>
        <v>396.00000000000006</v>
      </c>
      <c r="L634">
        <f t="shared" si="179"/>
        <v>1094.4000000000001</v>
      </c>
      <c r="M634">
        <f t="shared" si="180"/>
        <v>2552.4</v>
      </c>
      <c r="O634">
        <f>+I634+J634+K634+L634+M634+N634</f>
        <v>7632</v>
      </c>
      <c r="P634">
        <v>25</v>
      </c>
      <c r="S634">
        <v>797.28</v>
      </c>
      <c r="T634">
        <v>200</v>
      </c>
      <c r="W634">
        <f t="shared" si="178"/>
        <v>1022.28</v>
      </c>
      <c r="X634">
        <f t="shared" si="171"/>
        <v>2127.6000000000004</v>
      </c>
      <c r="Y634">
        <f t="shared" si="181"/>
        <v>5108.3999999999996</v>
      </c>
      <c r="Z634">
        <f t="shared" si="173"/>
        <v>32850.120000000003</v>
      </c>
      <c r="AA634" t="s">
        <v>226</v>
      </c>
      <c r="AB634">
        <v>2025</v>
      </c>
    </row>
    <row r="635" spans="1:28" x14ac:dyDescent="0.25">
      <c r="A635">
        <v>48</v>
      </c>
      <c r="B635" t="s">
        <v>173</v>
      </c>
      <c r="C635" t="s">
        <v>102</v>
      </c>
      <c r="D635" t="s">
        <v>6</v>
      </c>
      <c r="E635" t="s">
        <v>32</v>
      </c>
      <c r="F635" t="s">
        <v>100</v>
      </c>
      <c r="G635">
        <v>46000</v>
      </c>
      <c r="H635">
        <f t="shared" si="170"/>
        <v>41565.94</v>
      </c>
      <c r="I635">
        <f t="shared" si="174"/>
        <v>1320.2</v>
      </c>
      <c r="J635">
        <f t="shared" si="175"/>
        <v>3265.9999999999995</v>
      </c>
      <c r="K635">
        <f t="shared" si="176"/>
        <v>506.00000000000006</v>
      </c>
      <c r="L635">
        <f t="shared" si="179"/>
        <v>1398.4</v>
      </c>
      <c r="M635">
        <f t="shared" si="180"/>
        <v>3261.4</v>
      </c>
      <c r="N635">
        <v>1715.46</v>
      </c>
      <c r="O635">
        <f t="shared" si="177"/>
        <v>11467.46</v>
      </c>
      <c r="P635">
        <v>25</v>
      </c>
      <c r="T635">
        <v>200</v>
      </c>
      <c r="U635">
        <v>1032.1400000000001</v>
      </c>
      <c r="W635">
        <f t="shared" si="178"/>
        <v>1257.1400000000001</v>
      </c>
      <c r="X635">
        <f t="shared" si="171"/>
        <v>4434.0600000000004</v>
      </c>
      <c r="Y635">
        <f t="shared" si="181"/>
        <v>6527.4</v>
      </c>
      <c r="Z635">
        <f t="shared" si="173"/>
        <v>40308.800000000003</v>
      </c>
      <c r="AA635" t="s">
        <v>226</v>
      </c>
      <c r="AB635">
        <v>2025</v>
      </c>
    </row>
    <row r="636" spans="1:28" x14ac:dyDescent="0.25">
      <c r="A636">
        <v>49</v>
      </c>
      <c r="B636" t="s">
        <v>177</v>
      </c>
      <c r="C636" t="s">
        <v>102</v>
      </c>
      <c r="D636" t="s">
        <v>22</v>
      </c>
      <c r="E636" t="s">
        <v>32</v>
      </c>
      <c r="F636" t="s">
        <v>100</v>
      </c>
      <c r="G636">
        <v>46000</v>
      </c>
      <c r="H636">
        <f t="shared" si="170"/>
        <v>43281.4</v>
      </c>
      <c r="I636">
        <f t="shared" si="174"/>
        <v>1320.2</v>
      </c>
      <c r="J636">
        <f t="shared" si="175"/>
        <v>3265.9999999999995</v>
      </c>
      <c r="K636">
        <f t="shared" si="176"/>
        <v>506.00000000000006</v>
      </c>
      <c r="L636">
        <f t="shared" si="179"/>
        <v>1398.4</v>
      </c>
      <c r="M636">
        <f t="shared" si="180"/>
        <v>3261.4</v>
      </c>
      <c r="O636">
        <f t="shared" si="177"/>
        <v>9752</v>
      </c>
      <c r="P636">
        <v>25</v>
      </c>
      <c r="Q636">
        <v>3000</v>
      </c>
      <c r="S636">
        <v>842.15</v>
      </c>
      <c r="T636">
        <v>200</v>
      </c>
      <c r="U636">
        <v>1289.46</v>
      </c>
      <c r="W636">
        <f t="shared" si="178"/>
        <v>5356.6100000000006</v>
      </c>
      <c r="X636">
        <f t="shared" si="171"/>
        <v>2718.6000000000004</v>
      </c>
      <c r="Y636">
        <f t="shared" si="181"/>
        <v>6527.4</v>
      </c>
      <c r="Z636">
        <f t="shared" si="173"/>
        <v>37924.79</v>
      </c>
      <c r="AA636" t="s">
        <v>226</v>
      </c>
      <c r="AB636">
        <v>2025</v>
      </c>
    </row>
    <row r="637" spans="1:28" x14ac:dyDescent="0.25">
      <c r="A637">
        <v>50</v>
      </c>
      <c r="B637" t="s">
        <v>815</v>
      </c>
      <c r="C637" t="s">
        <v>102</v>
      </c>
      <c r="D637" t="s">
        <v>793</v>
      </c>
      <c r="E637" t="s">
        <v>32</v>
      </c>
      <c r="F637" t="s">
        <v>100</v>
      </c>
      <c r="G637">
        <v>30000</v>
      </c>
      <c r="H637">
        <f t="shared" si="170"/>
        <v>28227</v>
      </c>
      <c r="I637">
        <f t="shared" si="174"/>
        <v>861</v>
      </c>
      <c r="J637">
        <f t="shared" si="175"/>
        <v>2130</v>
      </c>
      <c r="K637">
        <f t="shared" si="176"/>
        <v>330.00000000000006</v>
      </c>
      <c r="L637">
        <f t="shared" si="179"/>
        <v>912</v>
      </c>
      <c r="M637">
        <f t="shared" si="180"/>
        <v>2127</v>
      </c>
      <c r="O637">
        <f t="shared" si="177"/>
        <v>6360</v>
      </c>
      <c r="P637">
        <v>25</v>
      </c>
      <c r="Q637">
        <v>4000</v>
      </c>
      <c r="T637">
        <v>200</v>
      </c>
      <c r="U637">
        <v>0</v>
      </c>
      <c r="W637">
        <f t="shared" si="178"/>
        <v>4225</v>
      </c>
      <c r="X637">
        <f t="shared" si="171"/>
        <v>1773</v>
      </c>
      <c r="Y637">
        <f t="shared" si="181"/>
        <v>4257</v>
      </c>
      <c r="Z637">
        <f t="shared" si="173"/>
        <v>24002</v>
      </c>
      <c r="AA637" t="s">
        <v>226</v>
      </c>
      <c r="AB637">
        <v>2025</v>
      </c>
    </row>
    <row r="638" spans="1:28" x14ac:dyDescent="0.25">
      <c r="A638">
        <v>51</v>
      </c>
      <c r="B638" t="s">
        <v>939</v>
      </c>
      <c r="C638" t="s">
        <v>103</v>
      </c>
      <c r="D638" t="s">
        <v>6</v>
      </c>
      <c r="E638" t="s">
        <v>32</v>
      </c>
      <c r="F638" t="s">
        <v>100</v>
      </c>
      <c r="G638">
        <v>36000</v>
      </c>
      <c r="H638">
        <f t="shared" si="170"/>
        <v>33872.400000000001</v>
      </c>
      <c r="I638">
        <f t="shared" si="174"/>
        <v>1033.2</v>
      </c>
      <c r="J638">
        <f t="shared" si="175"/>
        <v>2555.9999999999995</v>
      </c>
      <c r="K638">
        <f t="shared" si="176"/>
        <v>396.00000000000006</v>
      </c>
      <c r="L638">
        <f t="shared" si="179"/>
        <v>1094.4000000000001</v>
      </c>
      <c r="M638">
        <f t="shared" si="180"/>
        <v>2552.4</v>
      </c>
      <c r="O638">
        <f t="shared" si="177"/>
        <v>7632</v>
      </c>
      <c r="P638">
        <v>25</v>
      </c>
      <c r="S638">
        <v>398.64</v>
      </c>
      <c r="T638">
        <v>200</v>
      </c>
      <c r="U638">
        <v>0</v>
      </c>
      <c r="W638">
        <f t="shared" si="178"/>
        <v>623.64</v>
      </c>
      <c r="X638">
        <f t="shared" si="171"/>
        <v>2127.6000000000004</v>
      </c>
      <c r="Y638">
        <f t="shared" si="181"/>
        <v>5108.3999999999996</v>
      </c>
      <c r="Z638">
        <f t="shared" si="173"/>
        <v>33248.76</v>
      </c>
      <c r="AA638" t="s">
        <v>226</v>
      </c>
      <c r="AB638">
        <v>2025</v>
      </c>
    </row>
    <row r="639" spans="1:28" x14ac:dyDescent="0.25">
      <c r="A639">
        <v>52</v>
      </c>
      <c r="B639" t="s">
        <v>817</v>
      </c>
      <c r="C639" t="s">
        <v>102</v>
      </c>
      <c r="D639" t="s">
        <v>16</v>
      </c>
      <c r="E639" t="s">
        <v>929</v>
      </c>
      <c r="F639" t="s">
        <v>100</v>
      </c>
      <c r="G639">
        <v>46000</v>
      </c>
      <c r="H639">
        <f t="shared" si="170"/>
        <v>43281.4</v>
      </c>
      <c r="I639">
        <f t="shared" si="174"/>
        <v>1320.2</v>
      </c>
      <c r="J639">
        <f t="shared" si="175"/>
        <v>3265.9999999999995</v>
      </c>
      <c r="K639">
        <f t="shared" si="176"/>
        <v>506.00000000000006</v>
      </c>
      <c r="L639">
        <f t="shared" si="179"/>
        <v>1398.4</v>
      </c>
      <c r="M639">
        <f t="shared" si="180"/>
        <v>3261.4</v>
      </c>
      <c r="O639">
        <f t="shared" si="177"/>
        <v>9752</v>
      </c>
      <c r="P639">
        <v>25</v>
      </c>
      <c r="Q639">
        <v>500</v>
      </c>
      <c r="S639">
        <v>1298.6600000000001</v>
      </c>
      <c r="T639">
        <v>200</v>
      </c>
      <c r="U639">
        <v>1289.46</v>
      </c>
      <c r="W639">
        <f t="shared" si="178"/>
        <v>3313.12</v>
      </c>
      <c r="X639">
        <f t="shared" si="171"/>
        <v>2718.6000000000004</v>
      </c>
      <c r="Y639">
        <f t="shared" si="181"/>
        <v>6527.4</v>
      </c>
      <c r="Z639">
        <f t="shared" si="173"/>
        <v>39968.28</v>
      </c>
      <c r="AA639" t="s">
        <v>226</v>
      </c>
      <c r="AB639">
        <v>2025</v>
      </c>
    </row>
    <row r="640" spans="1:28" x14ac:dyDescent="0.25">
      <c r="A640">
        <v>53</v>
      </c>
      <c r="B640" t="s">
        <v>819</v>
      </c>
      <c r="C640" t="s">
        <v>103</v>
      </c>
      <c r="D640" t="s">
        <v>12</v>
      </c>
      <c r="E640" t="s">
        <v>32</v>
      </c>
      <c r="F640" t="s">
        <v>100</v>
      </c>
      <c r="G640">
        <v>46000</v>
      </c>
      <c r="H640">
        <f t="shared" si="170"/>
        <v>41565.94</v>
      </c>
      <c r="I640">
        <f t="shared" si="174"/>
        <v>1320.2</v>
      </c>
      <c r="J640">
        <f t="shared" si="175"/>
        <v>3265.9999999999995</v>
      </c>
      <c r="K640">
        <f t="shared" si="176"/>
        <v>506.00000000000006</v>
      </c>
      <c r="L640">
        <f t="shared" si="179"/>
        <v>1398.4</v>
      </c>
      <c r="M640">
        <f t="shared" si="180"/>
        <v>3261.4</v>
      </c>
      <c r="N640">
        <v>1715.46</v>
      </c>
      <c r="O640">
        <f t="shared" si="177"/>
        <v>11467.46</v>
      </c>
      <c r="P640">
        <v>25</v>
      </c>
      <c r="S640">
        <v>398.64</v>
      </c>
      <c r="T640">
        <v>200</v>
      </c>
      <c r="U640">
        <v>1032.1400000000001</v>
      </c>
      <c r="W640">
        <f t="shared" si="178"/>
        <v>1655.7800000000002</v>
      </c>
      <c r="X640">
        <f t="shared" si="171"/>
        <v>4434.0600000000004</v>
      </c>
      <c r="Y640">
        <f t="shared" si="181"/>
        <v>6527.4</v>
      </c>
      <c r="Z640">
        <f t="shared" si="173"/>
        <v>39910.160000000003</v>
      </c>
      <c r="AA640" t="s">
        <v>226</v>
      </c>
      <c r="AB640">
        <v>2025</v>
      </c>
    </row>
    <row r="641" spans="1:28" x14ac:dyDescent="0.25">
      <c r="A641">
        <v>54</v>
      </c>
      <c r="B641" t="s">
        <v>820</v>
      </c>
      <c r="C641" t="s">
        <v>102</v>
      </c>
      <c r="D641" t="s">
        <v>94</v>
      </c>
      <c r="E641" t="s">
        <v>32</v>
      </c>
      <c r="F641" t="s">
        <v>100</v>
      </c>
      <c r="G641">
        <v>46000</v>
      </c>
      <c r="H641">
        <f t="shared" si="170"/>
        <v>43281.4</v>
      </c>
      <c r="I641">
        <f t="shared" si="174"/>
        <v>1320.2</v>
      </c>
      <c r="J641">
        <f t="shared" si="175"/>
        <v>3265.9999999999995</v>
      </c>
      <c r="K641">
        <f t="shared" si="176"/>
        <v>506.00000000000006</v>
      </c>
      <c r="L641">
        <f t="shared" si="179"/>
        <v>1398.4</v>
      </c>
      <c r="M641">
        <f t="shared" si="180"/>
        <v>3261.4</v>
      </c>
      <c r="O641">
        <f t="shared" si="177"/>
        <v>9752</v>
      </c>
      <c r="P641">
        <v>25</v>
      </c>
      <c r="S641">
        <v>913.3</v>
      </c>
      <c r="T641">
        <v>200</v>
      </c>
      <c r="U641">
        <v>1289.46</v>
      </c>
      <c r="W641">
        <f t="shared" si="178"/>
        <v>2427.7600000000002</v>
      </c>
      <c r="X641">
        <f t="shared" si="171"/>
        <v>2718.6000000000004</v>
      </c>
      <c r="Y641">
        <f t="shared" si="181"/>
        <v>6527.4</v>
      </c>
      <c r="Z641">
        <f t="shared" si="173"/>
        <v>40853.64</v>
      </c>
      <c r="AA641" t="s">
        <v>226</v>
      </c>
      <c r="AB641">
        <v>2025</v>
      </c>
    </row>
    <row r="642" spans="1:28" x14ac:dyDescent="0.25">
      <c r="A642">
        <v>55</v>
      </c>
      <c r="B642" t="s">
        <v>179</v>
      </c>
      <c r="C642" t="s">
        <v>103</v>
      </c>
      <c r="D642" t="s">
        <v>800</v>
      </c>
      <c r="E642" t="s">
        <v>32</v>
      </c>
      <c r="F642" t="s">
        <v>100</v>
      </c>
      <c r="G642">
        <v>46000</v>
      </c>
      <c r="H642">
        <f t="shared" si="170"/>
        <v>43281.4</v>
      </c>
      <c r="I642">
        <f t="shared" si="174"/>
        <v>1320.2</v>
      </c>
      <c r="J642">
        <f t="shared" si="175"/>
        <v>3265.9999999999995</v>
      </c>
      <c r="K642">
        <f t="shared" si="176"/>
        <v>506.00000000000006</v>
      </c>
      <c r="L642">
        <f t="shared" si="179"/>
        <v>1398.4</v>
      </c>
      <c r="M642">
        <f t="shared" si="180"/>
        <v>3261.4</v>
      </c>
      <c r="O642">
        <f t="shared" si="177"/>
        <v>9752</v>
      </c>
      <c r="P642">
        <v>25</v>
      </c>
      <c r="Q642">
        <v>1000</v>
      </c>
      <c r="S642">
        <v>878.66</v>
      </c>
      <c r="T642">
        <v>200</v>
      </c>
      <c r="U642">
        <v>1289.46</v>
      </c>
      <c r="W642">
        <f t="shared" si="178"/>
        <v>3393.12</v>
      </c>
      <c r="X642">
        <f t="shared" si="171"/>
        <v>2718.6000000000004</v>
      </c>
      <c r="Y642">
        <f t="shared" si="181"/>
        <v>6527.4</v>
      </c>
      <c r="Z642">
        <f t="shared" si="173"/>
        <v>39888.28</v>
      </c>
      <c r="AA642" t="s">
        <v>226</v>
      </c>
      <c r="AB642">
        <v>2025</v>
      </c>
    </row>
    <row r="643" spans="1:28" x14ac:dyDescent="0.25">
      <c r="A643">
        <v>56</v>
      </c>
      <c r="B643" t="s">
        <v>180</v>
      </c>
      <c r="C643" t="s">
        <v>103</v>
      </c>
      <c r="D643" t="s">
        <v>22</v>
      </c>
      <c r="E643" t="s">
        <v>32</v>
      </c>
      <c r="F643" t="s">
        <v>100</v>
      </c>
      <c r="G643">
        <v>36000</v>
      </c>
      <c r="H643">
        <f t="shared" si="170"/>
        <v>33872.400000000001</v>
      </c>
      <c r="I643">
        <f t="shared" si="174"/>
        <v>1033.2</v>
      </c>
      <c r="J643">
        <f t="shared" si="175"/>
        <v>2555.9999999999995</v>
      </c>
      <c r="K643">
        <f t="shared" si="176"/>
        <v>396.00000000000006</v>
      </c>
      <c r="L643">
        <f t="shared" si="179"/>
        <v>1094.4000000000001</v>
      </c>
      <c r="M643">
        <f t="shared" si="180"/>
        <v>2552.4</v>
      </c>
      <c r="O643">
        <f t="shared" si="177"/>
        <v>7632</v>
      </c>
      <c r="P643">
        <v>25</v>
      </c>
      <c r="S643">
        <v>2492.6</v>
      </c>
      <c r="T643">
        <v>200</v>
      </c>
      <c r="U643">
        <v>0</v>
      </c>
      <c r="W643">
        <f t="shared" si="178"/>
        <v>2717.6</v>
      </c>
      <c r="X643">
        <f t="shared" si="171"/>
        <v>2127.6000000000004</v>
      </c>
      <c r="Y643">
        <f t="shared" si="181"/>
        <v>5108.3999999999996</v>
      </c>
      <c r="Z643">
        <f t="shared" si="173"/>
        <v>31154.799999999999</v>
      </c>
      <c r="AA643" t="s">
        <v>226</v>
      </c>
      <c r="AB643">
        <v>2025</v>
      </c>
    </row>
    <row r="644" spans="1:28" x14ac:dyDescent="0.25">
      <c r="A644">
        <v>57</v>
      </c>
      <c r="B644" t="s">
        <v>183</v>
      </c>
      <c r="C644" t="s">
        <v>103</v>
      </c>
      <c r="D644" t="s">
        <v>22</v>
      </c>
      <c r="E644" t="s">
        <v>52</v>
      </c>
      <c r="F644" t="s">
        <v>100</v>
      </c>
      <c r="G644">
        <v>36000</v>
      </c>
      <c r="H644">
        <f t="shared" si="170"/>
        <v>33872.400000000001</v>
      </c>
      <c r="I644">
        <f t="shared" si="174"/>
        <v>1033.2</v>
      </c>
      <c r="J644">
        <f t="shared" si="175"/>
        <v>2555.9999999999995</v>
      </c>
      <c r="K644">
        <f t="shared" si="176"/>
        <v>396.00000000000006</v>
      </c>
      <c r="L644">
        <f t="shared" si="179"/>
        <v>1094.4000000000001</v>
      </c>
      <c r="M644">
        <f t="shared" si="180"/>
        <v>2552.4</v>
      </c>
      <c r="O644">
        <f t="shared" si="177"/>
        <v>7632</v>
      </c>
      <c r="P644">
        <v>25</v>
      </c>
      <c r="Q644">
        <v>1500</v>
      </c>
      <c r="S644">
        <v>797.28</v>
      </c>
      <c r="T644">
        <v>200</v>
      </c>
      <c r="U644">
        <v>0</v>
      </c>
      <c r="W644">
        <f t="shared" si="178"/>
        <v>2522.2799999999997</v>
      </c>
      <c r="X644">
        <f t="shared" si="171"/>
        <v>2127.6000000000004</v>
      </c>
      <c r="Y644">
        <f t="shared" si="181"/>
        <v>5108.3999999999996</v>
      </c>
      <c r="Z644">
        <f t="shared" si="173"/>
        <v>31350.12</v>
      </c>
      <c r="AA644" t="s">
        <v>226</v>
      </c>
      <c r="AB644">
        <v>2025</v>
      </c>
    </row>
    <row r="645" spans="1:28" x14ac:dyDescent="0.25">
      <c r="A645">
        <v>58</v>
      </c>
      <c r="B645" t="s">
        <v>185</v>
      </c>
      <c r="C645" t="s">
        <v>103</v>
      </c>
      <c r="D645" t="s">
        <v>22</v>
      </c>
      <c r="E645" t="s">
        <v>789</v>
      </c>
      <c r="F645" t="s">
        <v>100</v>
      </c>
      <c r="G645">
        <v>46000</v>
      </c>
      <c r="H645">
        <f t="shared" si="170"/>
        <v>41565.94</v>
      </c>
      <c r="I645">
        <f t="shared" si="174"/>
        <v>1320.2</v>
      </c>
      <c r="J645">
        <f t="shared" si="175"/>
        <v>3265.9999999999995</v>
      </c>
      <c r="K645">
        <f t="shared" si="176"/>
        <v>506.00000000000006</v>
      </c>
      <c r="L645">
        <f t="shared" si="179"/>
        <v>1398.4</v>
      </c>
      <c r="M645">
        <f t="shared" si="180"/>
        <v>3261.4</v>
      </c>
      <c r="N645">
        <v>1715.46</v>
      </c>
      <c r="O645">
        <f t="shared" si="177"/>
        <v>11467.46</v>
      </c>
      <c r="P645">
        <v>25</v>
      </c>
      <c r="Q645">
        <v>200</v>
      </c>
      <c r="S645">
        <v>832.35</v>
      </c>
      <c r="T645">
        <v>200</v>
      </c>
      <c r="U645">
        <v>1032.1400000000001</v>
      </c>
      <c r="W645">
        <f t="shared" si="178"/>
        <v>2289.4899999999998</v>
      </c>
      <c r="X645">
        <f t="shared" si="171"/>
        <v>4434.0600000000004</v>
      </c>
      <c r="Y645">
        <f t="shared" si="181"/>
        <v>6527.4</v>
      </c>
      <c r="Z645">
        <f t="shared" si="173"/>
        <v>39276.449999999997</v>
      </c>
      <c r="AA645" t="s">
        <v>226</v>
      </c>
      <c r="AB645">
        <v>2025</v>
      </c>
    </row>
    <row r="646" spans="1:28" x14ac:dyDescent="0.25">
      <c r="A646">
        <v>59</v>
      </c>
      <c r="B646" t="s">
        <v>186</v>
      </c>
      <c r="C646" t="s">
        <v>102</v>
      </c>
      <c r="D646" t="s">
        <v>800</v>
      </c>
      <c r="E646" t="s">
        <v>36</v>
      </c>
      <c r="F646" t="s">
        <v>100</v>
      </c>
      <c r="G646">
        <v>46000</v>
      </c>
      <c r="H646">
        <f t="shared" si="170"/>
        <v>43281.4</v>
      </c>
      <c r="I646">
        <f t="shared" si="174"/>
        <v>1320.2</v>
      </c>
      <c r="J646">
        <f t="shared" si="175"/>
        <v>3265.9999999999995</v>
      </c>
      <c r="K646">
        <f t="shared" si="176"/>
        <v>506.00000000000006</v>
      </c>
      <c r="L646">
        <f t="shared" si="179"/>
        <v>1398.4</v>
      </c>
      <c r="M646">
        <f t="shared" si="180"/>
        <v>3261.4</v>
      </c>
      <c r="O646">
        <f t="shared" si="177"/>
        <v>9752</v>
      </c>
      <c r="P646">
        <v>25</v>
      </c>
      <c r="S646">
        <v>1092.1400000000001</v>
      </c>
      <c r="T646">
        <v>200</v>
      </c>
      <c r="U646">
        <v>1289.46</v>
      </c>
      <c r="W646">
        <f t="shared" si="178"/>
        <v>2606.6000000000004</v>
      </c>
      <c r="X646">
        <f t="shared" si="171"/>
        <v>2718.6000000000004</v>
      </c>
      <c r="Y646">
        <f t="shared" si="181"/>
        <v>6527.4</v>
      </c>
      <c r="Z646">
        <f t="shared" si="173"/>
        <v>40674.800000000003</v>
      </c>
      <c r="AA646" t="s">
        <v>226</v>
      </c>
      <c r="AB646">
        <v>2025</v>
      </c>
    </row>
    <row r="647" spans="1:28" x14ac:dyDescent="0.25">
      <c r="A647">
        <v>60</v>
      </c>
      <c r="B647" t="s">
        <v>188</v>
      </c>
      <c r="C647" t="s">
        <v>102</v>
      </c>
      <c r="D647" t="s">
        <v>10</v>
      </c>
      <c r="E647" t="s">
        <v>33</v>
      </c>
      <c r="F647" t="s">
        <v>100</v>
      </c>
      <c r="G647">
        <v>36000</v>
      </c>
      <c r="H647">
        <f t="shared" si="170"/>
        <v>30441.48</v>
      </c>
      <c r="I647">
        <f t="shared" si="174"/>
        <v>1033.2</v>
      </c>
      <c r="J647">
        <f t="shared" si="175"/>
        <v>2555.9999999999995</v>
      </c>
      <c r="K647">
        <f t="shared" si="176"/>
        <v>396.00000000000006</v>
      </c>
      <c r="L647">
        <f t="shared" si="179"/>
        <v>1094.4000000000001</v>
      </c>
      <c r="M647">
        <f t="shared" si="180"/>
        <v>2552.4</v>
      </c>
      <c r="N647">
        <v>3430.92</v>
      </c>
      <c r="O647">
        <f t="shared" si="177"/>
        <v>11062.92</v>
      </c>
      <c r="P647">
        <v>25</v>
      </c>
      <c r="S647">
        <v>2424.61</v>
      </c>
      <c r="T647">
        <v>200</v>
      </c>
      <c r="W647">
        <f t="shared" si="178"/>
        <v>2649.61</v>
      </c>
      <c r="X647">
        <f t="shared" si="171"/>
        <v>5558.52</v>
      </c>
      <c r="Y647">
        <f t="shared" si="181"/>
        <v>5108.3999999999996</v>
      </c>
      <c r="Z647">
        <f t="shared" si="173"/>
        <v>27791.87</v>
      </c>
      <c r="AA647" t="s">
        <v>226</v>
      </c>
      <c r="AB647">
        <v>2025</v>
      </c>
    </row>
    <row r="648" spans="1:28" x14ac:dyDescent="0.25">
      <c r="A648">
        <v>61</v>
      </c>
      <c r="B648" t="s">
        <v>190</v>
      </c>
      <c r="C648" t="s">
        <v>102</v>
      </c>
      <c r="D648" t="s">
        <v>801</v>
      </c>
      <c r="E648" t="s">
        <v>38</v>
      </c>
      <c r="F648" t="s">
        <v>100</v>
      </c>
      <c r="G648">
        <v>36000</v>
      </c>
      <c r="H648">
        <f t="shared" si="170"/>
        <v>33872.400000000001</v>
      </c>
      <c r="I648">
        <f t="shared" si="174"/>
        <v>1033.2</v>
      </c>
      <c r="J648">
        <f t="shared" si="175"/>
        <v>2555.9999999999995</v>
      </c>
      <c r="K648">
        <f t="shared" si="176"/>
        <v>396.00000000000006</v>
      </c>
      <c r="L648">
        <f t="shared" si="179"/>
        <v>1094.4000000000001</v>
      </c>
      <c r="M648">
        <f t="shared" si="180"/>
        <v>2552.4</v>
      </c>
      <c r="O648">
        <f t="shared" si="177"/>
        <v>7632</v>
      </c>
      <c r="P648">
        <v>25</v>
      </c>
      <c r="Q648">
        <v>2000</v>
      </c>
      <c r="S648">
        <v>398.64</v>
      </c>
      <c r="T648">
        <v>200</v>
      </c>
      <c r="W648">
        <f t="shared" si="178"/>
        <v>2623.64</v>
      </c>
      <c r="X648">
        <f t="shared" si="171"/>
        <v>2127.6000000000004</v>
      </c>
      <c r="Y648">
        <f t="shared" si="181"/>
        <v>5108.3999999999996</v>
      </c>
      <c r="Z648">
        <f t="shared" si="173"/>
        <v>31248.760000000002</v>
      </c>
      <c r="AA648" t="s">
        <v>226</v>
      </c>
      <c r="AB648">
        <v>2025</v>
      </c>
    </row>
    <row r="649" spans="1:28" x14ac:dyDescent="0.25">
      <c r="A649">
        <v>62</v>
      </c>
      <c r="B649" t="s">
        <v>851</v>
      </c>
      <c r="C649" t="s">
        <v>103</v>
      </c>
      <c r="D649" t="s">
        <v>94</v>
      </c>
      <c r="E649" t="s">
        <v>852</v>
      </c>
      <c r="F649" t="s">
        <v>100</v>
      </c>
      <c r="G649">
        <v>46000</v>
      </c>
      <c r="H649">
        <f t="shared" si="170"/>
        <v>43281.4</v>
      </c>
      <c r="I649">
        <f t="shared" si="174"/>
        <v>1320.2</v>
      </c>
      <c r="J649">
        <f t="shared" si="175"/>
        <v>3265.9999999999995</v>
      </c>
      <c r="K649">
        <f t="shared" si="176"/>
        <v>506.00000000000006</v>
      </c>
      <c r="L649">
        <f t="shared" si="179"/>
        <v>1398.4</v>
      </c>
      <c r="M649">
        <f t="shared" si="180"/>
        <v>3261.4</v>
      </c>
      <c r="O649">
        <f t="shared" si="177"/>
        <v>9752</v>
      </c>
      <c r="P649">
        <v>25</v>
      </c>
      <c r="Q649">
        <v>2000</v>
      </c>
      <c r="S649">
        <v>639.98</v>
      </c>
      <c r="T649">
        <v>200</v>
      </c>
      <c r="U649">
        <v>1289.46</v>
      </c>
      <c r="W649">
        <f t="shared" si="178"/>
        <v>4154.4400000000005</v>
      </c>
      <c r="X649">
        <f t="shared" si="171"/>
        <v>2718.6000000000004</v>
      </c>
      <c r="Y649">
        <f t="shared" si="181"/>
        <v>6527.4</v>
      </c>
      <c r="Z649">
        <f t="shared" si="173"/>
        <v>39126.959999999999</v>
      </c>
      <c r="AA649" t="s">
        <v>226</v>
      </c>
      <c r="AB649">
        <v>2025</v>
      </c>
    </row>
    <row r="650" spans="1:28" x14ac:dyDescent="0.25">
      <c r="A650">
        <v>63</v>
      </c>
      <c r="B650" t="s">
        <v>201</v>
      </c>
      <c r="C650" t="s">
        <v>102</v>
      </c>
      <c r="D650" t="s">
        <v>22</v>
      </c>
      <c r="E650" t="s">
        <v>859</v>
      </c>
      <c r="F650" t="s">
        <v>100</v>
      </c>
      <c r="G650">
        <v>36000</v>
      </c>
      <c r="H650">
        <f t="shared" si="170"/>
        <v>33872.400000000001</v>
      </c>
      <c r="I650">
        <f t="shared" si="174"/>
        <v>1033.2</v>
      </c>
      <c r="J650">
        <f t="shared" si="175"/>
        <v>2555.9999999999995</v>
      </c>
      <c r="K650">
        <f t="shared" si="176"/>
        <v>396.00000000000006</v>
      </c>
      <c r="L650">
        <f t="shared" si="179"/>
        <v>1094.4000000000001</v>
      </c>
      <c r="M650">
        <f t="shared" si="180"/>
        <v>2552.4</v>
      </c>
      <c r="O650">
        <f t="shared" si="177"/>
        <v>7632</v>
      </c>
      <c r="P650">
        <v>25</v>
      </c>
      <c r="Q650">
        <v>1000</v>
      </c>
      <c r="S650">
        <v>754.14</v>
      </c>
      <c r="T650">
        <v>200</v>
      </c>
      <c r="U650">
        <v>0</v>
      </c>
      <c r="W650">
        <f t="shared" si="178"/>
        <v>1979.1399999999999</v>
      </c>
      <c r="X650">
        <f t="shared" si="171"/>
        <v>2127.6000000000004</v>
      </c>
      <c r="Y650">
        <f t="shared" si="181"/>
        <v>5108.3999999999996</v>
      </c>
      <c r="Z650">
        <f t="shared" si="173"/>
        <v>31893.260000000002</v>
      </c>
      <c r="AA650" t="s">
        <v>226</v>
      </c>
      <c r="AB650">
        <v>2025</v>
      </c>
    </row>
    <row r="651" spans="1:28" x14ac:dyDescent="0.25">
      <c r="A651">
        <v>64</v>
      </c>
      <c r="B651" t="s">
        <v>207</v>
      </c>
      <c r="C651" t="s">
        <v>103</v>
      </c>
      <c r="D651" t="s">
        <v>6</v>
      </c>
      <c r="E651" t="s">
        <v>883</v>
      </c>
      <c r="F651" t="s">
        <v>100</v>
      </c>
      <c r="G651">
        <v>25000</v>
      </c>
      <c r="H651">
        <f t="shared" ref="H651:H693" si="182">+G651-(I651+L651+N651)</f>
        <v>23522.5</v>
      </c>
      <c r="I651">
        <f t="shared" si="174"/>
        <v>717.5</v>
      </c>
      <c r="J651">
        <f t="shared" si="175"/>
        <v>1774.9999999999998</v>
      </c>
      <c r="K651">
        <f t="shared" si="176"/>
        <v>275</v>
      </c>
      <c r="L651">
        <f t="shared" si="179"/>
        <v>760</v>
      </c>
      <c r="M651">
        <f t="shared" si="180"/>
        <v>1772.5000000000002</v>
      </c>
      <c r="O651">
        <f t="shared" si="177"/>
        <v>5300</v>
      </c>
      <c r="P651">
        <v>25</v>
      </c>
      <c r="Q651">
        <v>1000</v>
      </c>
      <c r="S651">
        <v>1328.8</v>
      </c>
      <c r="T651">
        <v>200</v>
      </c>
      <c r="W651">
        <f t="shared" si="178"/>
        <v>2553.8000000000002</v>
      </c>
      <c r="X651">
        <f t="shared" ref="X651:X693" si="183">+I651+L651+N651</f>
        <v>1477.5</v>
      </c>
      <c r="Y651">
        <f t="shared" si="181"/>
        <v>3547.5</v>
      </c>
      <c r="Z651">
        <f t="shared" ref="Z651:Z693" si="184">+G651-(W651+X651)</f>
        <v>20968.7</v>
      </c>
      <c r="AA651" t="s">
        <v>226</v>
      </c>
      <c r="AB651">
        <v>2025</v>
      </c>
    </row>
    <row r="652" spans="1:28" x14ac:dyDescent="0.25">
      <c r="A652">
        <v>65</v>
      </c>
      <c r="B652" t="s">
        <v>812</v>
      </c>
      <c r="C652" t="s">
        <v>102</v>
      </c>
      <c r="D652" t="s">
        <v>793</v>
      </c>
      <c r="E652" t="s">
        <v>619</v>
      </c>
      <c r="F652" t="s">
        <v>85</v>
      </c>
      <c r="G652">
        <v>30000</v>
      </c>
      <c r="H652">
        <f t="shared" si="182"/>
        <v>28227</v>
      </c>
      <c r="I652">
        <f t="shared" ref="I652:I693" si="185">IF(G652&lt;=374040,G652*2.87%,9334.68)</f>
        <v>861</v>
      </c>
      <c r="J652">
        <f t="shared" ref="J652:J693" si="186">IF(G652&lt;=374040,G652*7.1%,23092.75)</f>
        <v>2130</v>
      </c>
      <c r="K652">
        <f t="shared" ref="K652:K693" si="187">IF(G652&lt;=74808,G652*1.1%,953.69)</f>
        <v>330.00000000000006</v>
      </c>
      <c r="L652">
        <f t="shared" si="179"/>
        <v>912</v>
      </c>
      <c r="M652">
        <f t="shared" si="180"/>
        <v>2127</v>
      </c>
      <c r="O652">
        <f t="shared" ref="O652:O693" si="188">+I652+J652+K652+L652+M652+N652</f>
        <v>6360</v>
      </c>
      <c r="P652">
        <v>25</v>
      </c>
      <c r="T652">
        <v>200</v>
      </c>
      <c r="W652">
        <f t="shared" ref="W652:W693" si="189">P652+Q652+R652+S652+T652+U652</f>
        <v>225</v>
      </c>
      <c r="X652">
        <f t="shared" si="183"/>
        <v>1773</v>
      </c>
      <c r="Y652">
        <f t="shared" si="181"/>
        <v>4257</v>
      </c>
      <c r="Z652">
        <f t="shared" si="184"/>
        <v>28002</v>
      </c>
      <c r="AA652" t="s">
        <v>226</v>
      </c>
      <c r="AB652">
        <v>2025</v>
      </c>
    </row>
    <row r="653" spans="1:28" x14ac:dyDescent="0.25">
      <c r="A653">
        <v>66</v>
      </c>
      <c r="B653" t="s">
        <v>833</v>
      </c>
      <c r="C653" t="s">
        <v>102</v>
      </c>
      <c r="D653" t="s">
        <v>22</v>
      </c>
      <c r="E653" t="s">
        <v>33</v>
      </c>
      <c r="F653" t="s">
        <v>100</v>
      </c>
      <c r="G653">
        <v>30000</v>
      </c>
      <c r="H653">
        <f t="shared" si="182"/>
        <v>28227</v>
      </c>
      <c r="I653">
        <f t="shared" si="185"/>
        <v>861</v>
      </c>
      <c r="J653">
        <f t="shared" si="186"/>
        <v>2130</v>
      </c>
      <c r="K653">
        <f t="shared" si="187"/>
        <v>330.00000000000006</v>
      </c>
      <c r="L653">
        <f t="shared" si="179"/>
        <v>912</v>
      </c>
      <c r="M653">
        <f t="shared" si="180"/>
        <v>2127</v>
      </c>
      <c r="O653">
        <f t="shared" si="188"/>
        <v>6360</v>
      </c>
      <c r="P653">
        <v>25</v>
      </c>
      <c r="Q653">
        <v>3000</v>
      </c>
      <c r="T653">
        <v>200</v>
      </c>
      <c r="U653">
        <v>0</v>
      </c>
      <c r="W653">
        <f t="shared" si="189"/>
        <v>3225</v>
      </c>
      <c r="X653">
        <f t="shared" si="183"/>
        <v>1773</v>
      </c>
      <c r="Y653">
        <f t="shared" si="181"/>
        <v>4257</v>
      </c>
      <c r="Z653">
        <f t="shared" si="184"/>
        <v>25002</v>
      </c>
      <c r="AA653" t="s">
        <v>226</v>
      </c>
      <c r="AB653">
        <v>2025</v>
      </c>
    </row>
    <row r="654" spans="1:28" x14ac:dyDescent="0.25">
      <c r="A654">
        <v>67</v>
      </c>
      <c r="B654" t="s">
        <v>878</v>
      </c>
      <c r="C654" t="s">
        <v>103</v>
      </c>
      <c r="D654" t="s">
        <v>94</v>
      </c>
      <c r="E654" t="s">
        <v>933</v>
      </c>
      <c r="F654" t="s">
        <v>84</v>
      </c>
      <c r="G654">
        <v>30000</v>
      </c>
      <c r="H654">
        <f t="shared" si="182"/>
        <v>28227</v>
      </c>
      <c r="I654">
        <f t="shared" si="185"/>
        <v>861</v>
      </c>
      <c r="J654">
        <f t="shared" si="186"/>
        <v>2130</v>
      </c>
      <c r="K654">
        <f t="shared" si="187"/>
        <v>330.00000000000006</v>
      </c>
      <c r="L654">
        <f t="shared" ref="L654:L693" si="190">IF(G654&lt;=187020,G654*3.04%,4943.8)</f>
        <v>912</v>
      </c>
      <c r="M654">
        <f t="shared" ref="M654:M693" si="191">IF(G654&lt;=187020,G654*7.09%,11530.11)</f>
        <v>2127</v>
      </c>
      <c r="O654">
        <f t="shared" si="188"/>
        <v>6360</v>
      </c>
      <c r="P654">
        <v>25</v>
      </c>
      <c r="Q654">
        <v>7426.75</v>
      </c>
      <c r="T654">
        <v>200</v>
      </c>
      <c r="U654">
        <v>0</v>
      </c>
      <c r="W654">
        <f t="shared" si="189"/>
        <v>7651.75</v>
      </c>
      <c r="X654">
        <f t="shared" si="183"/>
        <v>1773</v>
      </c>
      <c r="Y654">
        <f t="shared" si="181"/>
        <v>4257</v>
      </c>
      <c r="Z654">
        <f t="shared" si="184"/>
        <v>20575.25</v>
      </c>
      <c r="AA654" t="s">
        <v>226</v>
      </c>
      <c r="AB654">
        <v>2025</v>
      </c>
    </row>
    <row r="655" spans="1:28" x14ac:dyDescent="0.25">
      <c r="A655">
        <v>68</v>
      </c>
      <c r="B655" t="s">
        <v>836</v>
      </c>
      <c r="C655" t="s">
        <v>102</v>
      </c>
      <c r="D655" t="s">
        <v>94</v>
      </c>
      <c r="E655" t="s">
        <v>52</v>
      </c>
      <c r="F655" t="s">
        <v>100</v>
      </c>
      <c r="G655">
        <v>26000</v>
      </c>
      <c r="H655">
        <f t="shared" si="182"/>
        <v>22747.94</v>
      </c>
      <c r="I655">
        <f t="shared" si="185"/>
        <v>746.2</v>
      </c>
      <c r="J655">
        <f t="shared" si="186"/>
        <v>1845.9999999999998</v>
      </c>
      <c r="K655">
        <f t="shared" si="187"/>
        <v>286.00000000000006</v>
      </c>
      <c r="L655">
        <f t="shared" si="190"/>
        <v>790.4</v>
      </c>
      <c r="M655">
        <f t="shared" si="191"/>
        <v>1843.4</v>
      </c>
      <c r="N655">
        <v>1715.46</v>
      </c>
      <c r="O655">
        <f t="shared" si="188"/>
        <v>7227.46</v>
      </c>
      <c r="P655">
        <v>25</v>
      </c>
      <c r="Q655">
        <v>1000</v>
      </c>
      <c r="T655">
        <v>200</v>
      </c>
      <c r="U655">
        <v>0</v>
      </c>
      <c r="W655">
        <f t="shared" si="189"/>
        <v>1225</v>
      </c>
      <c r="X655">
        <f t="shared" si="183"/>
        <v>3252.06</v>
      </c>
      <c r="Y655">
        <f t="shared" si="181"/>
        <v>3689.3999999999996</v>
      </c>
      <c r="Z655">
        <f t="shared" si="184"/>
        <v>21522.940000000002</v>
      </c>
      <c r="AA655" t="s">
        <v>226</v>
      </c>
      <c r="AB655">
        <v>2025</v>
      </c>
    </row>
    <row r="656" spans="1:28" x14ac:dyDescent="0.25">
      <c r="A656">
        <v>69</v>
      </c>
      <c r="B656" t="s">
        <v>837</v>
      </c>
      <c r="C656" t="s">
        <v>103</v>
      </c>
      <c r="D656" t="s">
        <v>800</v>
      </c>
      <c r="E656" t="s">
        <v>52</v>
      </c>
      <c r="F656" t="s">
        <v>100</v>
      </c>
      <c r="G656">
        <v>26000</v>
      </c>
      <c r="H656">
        <f t="shared" si="182"/>
        <v>24463.4</v>
      </c>
      <c r="I656">
        <f t="shared" si="185"/>
        <v>746.2</v>
      </c>
      <c r="J656">
        <f t="shared" si="186"/>
        <v>1845.9999999999998</v>
      </c>
      <c r="K656">
        <f t="shared" si="187"/>
        <v>286.00000000000006</v>
      </c>
      <c r="L656">
        <f t="shared" si="190"/>
        <v>790.4</v>
      </c>
      <c r="M656">
        <f t="shared" si="191"/>
        <v>1843.4</v>
      </c>
      <c r="O656">
        <f t="shared" si="188"/>
        <v>5512</v>
      </c>
      <c r="P656">
        <v>25</v>
      </c>
      <c r="Q656">
        <v>1000</v>
      </c>
      <c r="T656">
        <v>200</v>
      </c>
      <c r="U656">
        <v>0</v>
      </c>
      <c r="W656">
        <f t="shared" si="189"/>
        <v>1225</v>
      </c>
      <c r="X656">
        <f t="shared" si="183"/>
        <v>1536.6</v>
      </c>
      <c r="Y656">
        <f t="shared" si="181"/>
        <v>3689.3999999999996</v>
      </c>
      <c r="Z656">
        <f t="shared" si="184"/>
        <v>23238.400000000001</v>
      </c>
      <c r="AA656" t="s">
        <v>226</v>
      </c>
      <c r="AB656">
        <v>2025</v>
      </c>
    </row>
    <row r="657" spans="1:28" x14ac:dyDescent="0.25">
      <c r="A657">
        <v>70</v>
      </c>
      <c r="B657" t="s">
        <v>838</v>
      </c>
      <c r="C657" t="s">
        <v>102</v>
      </c>
      <c r="D657" t="s">
        <v>839</v>
      </c>
      <c r="E657" t="s">
        <v>33</v>
      </c>
      <c r="F657" t="s">
        <v>100</v>
      </c>
      <c r="G657">
        <v>26000</v>
      </c>
      <c r="H657">
        <f t="shared" si="182"/>
        <v>24463.4</v>
      </c>
      <c r="I657">
        <f t="shared" si="185"/>
        <v>746.2</v>
      </c>
      <c r="J657">
        <f t="shared" si="186"/>
        <v>1845.9999999999998</v>
      </c>
      <c r="K657">
        <f t="shared" si="187"/>
        <v>286.00000000000006</v>
      </c>
      <c r="L657">
        <f t="shared" si="190"/>
        <v>790.4</v>
      </c>
      <c r="M657">
        <f t="shared" si="191"/>
        <v>1843.4</v>
      </c>
      <c r="O657">
        <f t="shared" si="188"/>
        <v>5512</v>
      </c>
      <c r="P657">
        <v>25</v>
      </c>
      <c r="Q657">
        <v>1000</v>
      </c>
      <c r="T657">
        <v>200</v>
      </c>
      <c r="U657">
        <v>0</v>
      </c>
      <c r="W657">
        <f t="shared" si="189"/>
        <v>1225</v>
      </c>
      <c r="X657">
        <f t="shared" si="183"/>
        <v>1536.6</v>
      </c>
      <c r="Y657">
        <f t="shared" si="181"/>
        <v>3689.3999999999996</v>
      </c>
      <c r="Z657">
        <f t="shared" si="184"/>
        <v>23238.400000000001</v>
      </c>
      <c r="AA657" t="s">
        <v>226</v>
      </c>
      <c r="AB657">
        <v>2025</v>
      </c>
    </row>
    <row r="658" spans="1:28" x14ac:dyDescent="0.25">
      <c r="A658">
        <v>71</v>
      </c>
      <c r="B658" t="s">
        <v>904</v>
      </c>
      <c r="C658" t="s">
        <v>103</v>
      </c>
      <c r="D658" t="s">
        <v>94</v>
      </c>
      <c r="E658" t="s">
        <v>943</v>
      </c>
      <c r="F658" t="s">
        <v>100</v>
      </c>
      <c r="G658">
        <v>30000</v>
      </c>
      <c r="H658">
        <f t="shared" si="182"/>
        <v>28227</v>
      </c>
      <c r="I658">
        <f t="shared" si="185"/>
        <v>861</v>
      </c>
      <c r="J658">
        <f t="shared" si="186"/>
        <v>2130</v>
      </c>
      <c r="K658">
        <f t="shared" si="187"/>
        <v>330.00000000000006</v>
      </c>
      <c r="L658">
        <f t="shared" si="190"/>
        <v>912</v>
      </c>
      <c r="M658">
        <f t="shared" si="191"/>
        <v>2127</v>
      </c>
      <c r="O658">
        <f t="shared" si="188"/>
        <v>6360</v>
      </c>
      <c r="P658">
        <v>25</v>
      </c>
      <c r="T658">
        <v>200</v>
      </c>
      <c r="U658">
        <v>0</v>
      </c>
      <c r="W658">
        <f t="shared" si="189"/>
        <v>225</v>
      </c>
      <c r="X658">
        <f t="shared" si="183"/>
        <v>1773</v>
      </c>
      <c r="Y658">
        <f t="shared" si="181"/>
        <v>4257</v>
      </c>
      <c r="Z658">
        <f t="shared" si="184"/>
        <v>28002</v>
      </c>
      <c r="AA658" t="s">
        <v>226</v>
      </c>
      <c r="AB658">
        <v>2025</v>
      </c>
    </row>
    <row r="659" spans="1:28" x14ac:dyDescent="0.25">
      <c r="A659">
        <v>72</v>
      </c>
      <c r="B659" t="s">
        <v>842</v>
      </c>
      <c r="C659" t="s">
        <v>102</v>
      </c>
      <c r="D659" t="s">
        <v>823</v>
      </c>
      <c r="E659" t="s">
        <v>843</v>
      </c>
      <c r="F659" t="s">
        <v>100</v>
      </c>
      <c r="G659">
        <v>46000</v>
      </c>
      <c r="H659">
        <f t="shared" si="182"/>
        <v>43281.4</v>
      </c>
      <c r="I659">
        <f t="shared" si="185"/>
        <v>1320.2</v>
      </c>
      <c r="J659">
        <f t="shared" si="186"/>
        <v>3265.9999999999995</v>
      </c>
      <c r="K659">
        <f t="shared" si="187"/>
        <v>506.00000000000006</v>
      </c>
      <c r="L659">
        <f t="shared" si="190"/>
        <v>1398.4</v>
      </c>
      <c r="M659">
        <f t="shared" si="191"/>
        <v>3261.4</v>
      </c>
      <c r="O659">
        <f t="shared" si="188"/>
        <v>9752</v>
      </c>
      <c r="P659">
        <v>25</v>
      </c>
      <c r="Q659">
        <v>1000</v>
      </c>
      <c r="S659">
        <v>191.63</v>
      </c>
      <c r="T659">
        <v>200</v>
      </c>
      <c r="U659">
        <v>1289.46</v>
      </c>
      <c r="W659">
        <f t="shared" si="189"/>
        <v>2706.09</v>
      </c>
      <c r="X659">
        <f t="shared" si="183"/>
        <v>2718.6000000000004</v>
      </c>
      <c r="Y659">
        <f t="shared" si="181"/>
        <v>6527.4</v>
      </c>
      <c r="Z659">
        <f t="shared" si="184"/>
        <v>40575.31</v>
      </c>
      <c r="AA659" t="s">
        <v>226</v>
      </c>
      <c r="AB659">
        <v>2025</v>
      </c>
    </row>
    <row r="660" spans="1:28" x14ac:dyDescent="0.25">
      <c r="A660">
        <v>73</v>
      </c>
      <c r="B660" t="s">
        <v>845</v>
      </c>
      <c r="C660" t="s">
        <v>103</v>
      </c>
      <c r="D660" t="s">
        <v>94</v>
      </c>
      <c r="E660" t="s">
        <v>52</v>
      </c>
      <c r="F660" t="s">
        <v>100</v>
      </c>
      <c r="G660">
        <v>46000</v>
      </c>
      <c r="H660">
        <f t="shared" si="182"/>
        <v>43281.4</v>
      </c>
      <c r="I660">
        <f t="shared" si="185"/>
        <v>1320.2</v>
      </c>
      <c r="J660">
        <f t="shared" si="186"/>
        <v>3265.9999999999995</v>
      </c>
      <c r="K660">
        <f t="shared" si="187"/>
        <v>506.00000000000006</v>
      </c>
      <c r="L660">
        <f t="shared" si="190"/>
        <v>1398.4</v>
      </c>
      <c r="M660">
        <f t="shared" si="191"/>
        <v>3261.4</v>
      </c>
      <c r="O660">
        <f t="shared" si="188"/>
        <v>9752</v>
      </c>
      <c r="P660">
        <v>25</v>
      </c>
      <c r="S660">
        <v>398.64</v>
      </c>
      <c r="T660">
        <v>200</v>
      </c>
      <c r="U660">
        <v>1289.46</v>
      </c>
      <c r="W660">
        <f t="shared" si="189"/>
        <v>1913.1</v>
      </c>
      <c r="X660">
        <f t="shared" si="183"/>
        <v>2718.6000000000004</v>
      </c>
      <c r="Y660">
        <f t="shared" si="181"/>
        <v>6527.4</v>
      </c>
      <c r="Z660">
        <f t="shared" si="184"/>
        <v>41368.300000000003</v>
      </c>
      <c r="AA660" t="s">
        <v>226</v>
      </c>
      <c r="AB660">
        <v>2025</v>
      </c>
    </row>
    <row r="661" spans="1:28" x14ac:dyDescent="0.25">
      <c r="A661">
        <v>74</v>
      </c>
      <c r="B661" t="s">
        <v>848</v>
      </c>
      <c r="C661" t="s">
        <v>103</v>
      </c>
      <c r="D661" t="s">
        <v>94</v>
      </c>
      <c r="E661" t="s">
        <v>52</v>
      </c>
      <c r="F661" t="s">
        <v>100</v>
      </c>
      <c r="G661">
        <v>46000</v>
      </c>
      <c r="H661">
        <f t="shared" si="182"/>
        <v>43281.4</v>
      </c>
      <c r="I661">
        <f t="shared" si="185"/>
        <v>1320.2</v>
      </c>
      <c r="J661">
        <f t="shared" si="186"/>
        <v>3265.9999999999995</v>
      </c>
      <c r="K661">
        <f t="shared" si="187"/>
        <v>506.00000000000006</v>
      </c>
      <c r="L661">
        <f t="shared" si="190"/>
        <v>1398.4</v>
      </c>
      <c r="M661">
        <f t="shared" si="191"/>
        <v>3261.4</v>
      </c>
      <c r="O661">
        <f t="shared" si="188"/>
        <v>9752</v>
      </c>
      <c r="P661">
        <v>25</v>
      </c>
      <c r="T661">
        <v>200</v>
      </c>
      <c r="U661">
        <f>IF((H661*12)&gt;867123.01,(79776+(((H661*12)-867123.01)*0.25))/12,IF((H661*12)&gt;624329.01,(31216+(((H661*12)-624329.01)*0.2))/12,IF((H661*12)&gt;416220.01,(((H661*12)-416220.01)*0.15)/12,0)))</f>
        <v>1289.4598750000005</v>
      </c>
      <c r="W661">
        <f t="shared" si="189"/>
        <v>1514.4598750000005</v>
      </c>
      <c r="X661">
        <f t="shared" si="183"/>
        <v>2718.6000000000004</v>
      </c>
      <c r="Y661">
        <f t="shared" si="181"/>
        <v>6527.4</v>
      </c>
      <c r="Z661">
        <f t="shared" si="184"/>
        <v>41766.940125000001</v>
      </c>
      <c r="AA661" t="s">
        <v>226</v>
      </c>
      <c r="AB661">
        <v>2025</v>
      </c>
    </row>
    <row r="662" spans="1:28" x14ac:dyDescent="0.25">
      <c r="A662">
        <v>75</v>
      </c>
      <c r="B662" t="s">
        <v>174</v>
      </c>
      <c r="C662" t="s">
        <v>102</v>
      </c>
      <c r="D662" t="s">
        <v>94</v>
      </c>
      <c r="E662" t="s">
        <v>32</v>
      </c>
      <c r="F662" t="s">
        <v>100</v>
      </c>
      <c r="G662">
        <v>46000</v>
      </c>
      <c r="H662">
        <f t="shared" si="182"/>
        <v>43281.4</v>
      </c>
      <c r="I662">
        <f t="shared" si="185"/>
        <v>1320.2</v>
      </c>
      <c r="J662">
        <f t="shared" si="186"/>
        <v>3265.9999999999995</v>
      </c>
      <c r="K662">
        <f t="shared" si="187"/>
        <v>506.00000000000006</v>
      </c>
      <c r="L662">
        <f t="shared" si="190"/>
        <v>1398.4</v>
      </c>
      <c r="M662">
        <f t="shared" si="191"/>
        <v>3261.4</v>
      </c>
      <c r="O662">
        <f t="shared" si="188"/>
        <v>9752</v>
      </c>
      <c r="P662">
        <v>25</v>
      </c>
      <c r="S662">
        <v>1263.19</v>
      </c>
      <c r="T662">
        <v>200</v>
      </c>
      <c r="U662">
        <v>1289.46</v>
      </c>
      <c r="W662">
        <f t="shared" si="189"/>
        <v>2777.65</v>
      </c>
      <c r="X662">
        <f t="shared" si="183"/>
        <v>2718.6000000000004</v>
      </c>
      <c r="Y662">
        <f t="shared" si="181"/>
        <v>6527.4</v>
      </c>
      <c r="Z662">
        <f t="shared" si="184"/>
        <v>40503.75</v>
      </c>
      <c r="AA662" t="s">
        <v>226</v>
      </c>
      <c r="AB662">
        <v>2025</v>
      </c>
    </row>
    <row r="663" spans="1:28" x14ac:dyDescent="0.25">
      <c r="A663">
        <v>76</v>
      </c>
      <c r="B663" t="s">
        <v>912</v>
      </c>
      <c r="C663" t="s">
        <v>103</v>
      </c>
      <c r="D663" t="s">
        <v>94</v>
      </c>
      <c r="E663" t="s">
        <v>32</v>
      </c>
      <c r="F663" t="s">
        <v>100</v>
      </c>
      <c r="G663">
        <v>46000</v>
      </c>
      <c r="H663">
        <f t="shared" si="182"/>
        <v>41565.94</v>
      </c>
      <c r="I663">
        <f t="shared" si="185"/>
        <v>1320.2</v>
      </c>
      <c r="J663">
        <f t="shared" si="186"/>
        <v>3265.9999999999995</v>
      </c>
      <c r="K663">
        <f t="shared" si="187"/>
        <v>506.00000000000006</v>
      </c>
      <c r="L663">
        <f t="shared" si="190"/>
        <v>1398.4</v>
      </c>
      <c r="M663">
        <f t="shared" si="191"/>
        <v>3261.4</v>
      </c>
      <c r="N663">
        <v>1715.46</v>
      </c>
      <c r="O663">
        <f t="shared" si="188"/>
        <v>11467.46</v>
      </c>
      <c r="P663">
        <v>25</v>
      </c>
      <c r="Q663">
        <v>1000</v>
      </c>
      <c r="S663">
        <v>954.8</v>
      </c>
      <c r="T663">
        <v>200</v>
      </c>
      <c r="U663">
        <v>0</v>
      </c>
      <c r="W663">
        <f t="shared" si="189"/>
        <v>2179.8000000000002</v>
      </c>
      <c r="X663">
        <f t="shared" si="183"/>
        <v>4434.0600000000004</v>
      </c>
      <c r="Y663">
        <f t="shared" si="181"/>
        <v>6527.4</v>
      </c>
      <c r="Z663">
        <f t="shared" si="184"/>
        <v>39386.14</v>
      </c>
      <c r="AA663" t="s">
        <v>226</v>
      </c>
      <c r="AB663">
        <v>2025</v>
      </c>
    </row>
    <row r="664" spans="1:28" x14ac:dyDescent="0.25">
      <c r="A664">
        <v>77</v>
      </c>
      <c r="B664" t="s">
        <v>853</v>
      </c>
      <c r="C664" t="s">
        <v>103</v>
      </c>
      <c r="D664" t="s">
        <v>94</v>
      </c>
      <c r="E664" t="s">
        <v>854</v>
      </c>
      <c r="F664" t="s">
        <v>100</v>
      </c>
      <c r="G664">
        <v>46000</v>
      </c>
      <c r="H664">
        <f t="shared" si="182"/>
        <v>43281.4</v>
      </c>
      <c r="I664">
        <f t="shared" si="185"/>
        <v>1320.2</v>
      </c>
      <c r="J664">
        <f t="shared" si="186"/>
        <v>3265.9999999999995</v>
      </c>
      <c r="K664">
        <f t="shared" si="187"/>
        <v>506.00000000000006</v>
      </c>
      <c r="L664">
        <f t="shared" si="190"/>
        <v>1398.4</v>
      </c>
      <c r="M664">
        <f t="shared" si="191"/>
        <v>3261.4</v>
      </c>
      <c r="O664">
        <f t="shared" si="188"/>
        <v>9752</v>
      </c>
      <c r="P664">
        <v>25</v>
      </c>
      <c r="Q664">
        <v>3191.84</v>
      </c>
      <c r="S664">
        <v>797.28</v>
      </c>
      <c r="T664">
        <v>200</v>
      </c>
      <c r="U664">
        <f>IF((H664*12)&gt;867123.01,(79776+(((H664*12)-867123.01)*0.25))/12,IF((H664*12)&gt;624329.01,(31216+(((H664*12)-624329.01)*0.2))/12,IF((H664*12)&gt;416220.01,(((H664*12)-416220.01)*0.15)/12,0)))</f>
        <v>1289.4598750000005</v>
      </c>
      <c r="W664">
        <f t="shared" si="189"/>
        <v>5503.5798750000004</v>
      </c>
      <c r="X664">
        <f t="shared" si="183"/>
        <v>2718.6000000000004</v>
      </c>
      <c r="Y664">
        <f t="shared" si="181"/>
        <v>6527.4</v>
      </c>
      <c r="Z664">
        <f t="shared" si="184"/>
        <v>37777.820124999998</v>
      </c>
      <c r="AA664" t="s">
        <v>226</v>
      </c>
      <c r="AB664">
        <v>2025</v>
      </c>
    </row>
    <row r="665" spans="1:28" x14ac:dyDescent="0.25">
      <c r="A665">
        <v>78</v>
      </c>
      <c r="B665" t="s">
        <v>855</v>
      </c>
      <c r="C665" t="s">
        <v>103</v>
      </c>
      <c r="D665" t="s">
        <v>94</v>
      </c>
      <c r="E665" t="s">
        <v>52</v>
      </c>
      <c r="F665" t="s">
        <v>100</v>
      </c>
      <c r="G665">
        <v>46000</v>
      </c>
      <c r="H665">
        <f t="shared" si="182"/>
        <v>43281.4</v>
      </c>
      <c r="I665">
        <f t="shared" si="185"/>
        <v>1320.2</v>
      </c>
      <c r="J665">
        <f t="shared" si="186"/>
        <v>3265.9999999999995</v>
      </c>
      <c r="K665">
        <f t="shared" si="187"/>
        <v>506.00000000000006</v>
      </c>
      <c r="L665">
        <f t="shared" si="190"/>
        <v>1398.4</v>
      </c>
      <c r="M665">
        <f t="shared" si="191"/>
        <v>3261.4</v>
      </c>
      <c r="O665">
        <f t="shared" si="188"/>
        <v>9752</v>
      </c>
      <c r="P665">
        <v>25</v>
      </c>
      <c r="S665">
        <v>1299.17</v>
      </c>
      <c r="T665">
        <v>200</v>
      </c>
      <c r="U665">
        <v>1289.46</v>
      </c>
      <c r="W665">
        <f t="shared" si="189"/>
        <v>2813.63</v>
      </c>
      <c r="X665">
        <f t="shared" si="183"/>
        <v>2718.6000000000004</v>
      </c>
      <c r="Y665">
        <f t="shared" si="181"/>
        <v>6527.4</v>
      </c>
      <c r="Z665">
        <f t="shared" si="184"/>
        <v>40467.769999999997</v>
      </c>
      <c r="AA665" t="s">
        <v>226</v>
      </c>
      <c r="AB665">
        <v>2025</v>
      </c>
    </row>
    <row r="666" spans="1:28" x14ac:dyDescent="0.25">
      <c r="A666">
        <v>79</v>
      </c>
      <c r="B666" t="s">
        <v>856</v>
      </c>
      <c r="C666" t="s">
        <v>102</v>
      </c>
      <c r="D666" t="s">
        <v>6</v>
      </c>
      <c r="E666" t="s">
        <v>52</v>
      </c>
      <c r="F666" t="s">
        <v>100</v>
      </c>
      <c r="G666">
        <v>36000</v>
      </c>
      <c r="H666">
        <f t="shared" si="182"/>
        <v>33872.400000000001</v>
      </c>
      <c r="I666">
        <f t="shared" si="185"/>
        <v>1033.2</v>
      </c>
      <c r="J666">
        <f t="shared" si="186"/>
        <v>2555.9999999999995</v>
      </c>
      <c r="K666">
        <f t="shared" si="187"/>
        <v>396.00000000000006</v>
      </c>
      <c r="L666">
        <f t="shared" si="190"/>
        <v>1094.4000000000001</v>
      </c>
      <c r="M666">
        <f t="shared" si="191"/>
        <v>2552.4</v>
      </c>
      <c r="O666">
        <f t="shared" si="188"/>
        <v>7632</v>
      </c>
      <c r="P666">
        <v>25</v>
      </c>
      <c r="T666">
        <v>200</v>
      </c>
      <c r="W666">
        <f t="shared" si="189"/>
        <v>225</v>
      </c>
      <c r="X666">
        <f t="shared" si="183"/>
        <v>2127.6000000000004</v>
      </c>
      <c r="Y666">
        <f t="shared" si="181"/>
        <v>5108.3999999999996</v>
      </c>
      <c r="Z666">
        <f t="shared" si="184"/>
        <v>33647.4</v>
      </c>
      <c r="AA666" t="s">
        <v>226</v>
      </c>
      <c r="AB666">
        <v>2025</v>
      </c>
    </row>
    <row r="667" spans="1:28" x14ac:dyDescent="0.25">
      <c r="A667">
        <v>80</v>
      </c>
      <c r="B667" t="s">
        <v>857</v>
      </c>
      <c r="C667" t="s">
        <v>103</v>
      </c>
      <c r="D667" t="s">
        <v>858</v>
      </c>
      <c r="E667" t="s">
        <v>859</v>
      </c>
      <c r="F667" t="s">
        <v>100</v>
      </c>
      <c r="G667">
        <v>30000</v>
      </c>
      <c r="H667">
        <f t="shared" si="182"/>
        <v>28227</v>
      </c>
      <c r="I667">
        <f t="shared" si="185"/>
        <v>861</v>
      </c>
      <c r="J667">
        <f t="shared" si="186"/>
        <v>2130</v>
      </c>
      <c r="K667">
        <f t="shared" si="187"/>
        <v>330.00000000000006</v>
      </c>
      <c r="L667">
        <f t="shared" si="190"/>
        <v>912</v>
      </c>
      <c r="M667">
        <f t="shared" si="191"/>
        <v>2127</v>
      </c>
      <c r="O667">
        <f t="shared" si="188"/>
        <v>6360</v>
      </c>
      <c r="P667">
        <v>25</v>
      </c>
      <c r="Q667">
        <v>500</v>
      </c>
      <c r="T667">
        <v>200</v>
      </c>
      <c r="U667">
        <v>0</v>
      </c>
      <c r="W667">
        <f t="shared" si="189"/>
        <v>725</v>
      </c>
      <c r="X667">
        <f t="shared" si="183"/>
        <v>1773</v>
      </c>
      <c r="Y667">
        <f t="shared" si="181"/>
        <v>4257</v>
      </c>
      <c r="Z667">
        <f t="shared" si="184"/>
        <v>27502</v>
      </c>
      <c r="AA667" t="s">
        <v>226</v>
      </c>
      <c r="AB667">
        <v>2025</v>
      </c>
    </row>
    <row r="668" spans="1:28" x14ac:dyDescent="0.25">
      <c r="A668">
        <v>81</v>
      </c>
      <c r="B668" t="s">
        <v>202</v>
      </c>
      <c r="C668" t="s">
        <v>102</v>
      </c>
      <c r="D668" t="s">
        <v>22</v>
      </c>
      <c r="E668" t="s">
        <v>37</v>
      </c>
      <c r="F668" t="s">
        <v>100</v>
      </c>
      <c r="G668">
        <v>25000</v>
      </c>
      <c r="H668">
        <f t="shared" si="182"/>
        <v>23522.5</v>
      </c>
      <c r="I668">
        <f t="shared" si="185"/>
        <v>717.5</v>
      </c>
      <c r="J668">
        <f t="shared" si="186"/>
        <v>1774.9999999999998</v>
      </c>
      <c r="K668">
        <f t="shared" si="187"/>
        <v>275</v>
      </c>
      <c r="L668">
        <f t="shared" si="190"/>
        <v>760</v>
      </c>
      <c r="M668">
        <f t="shared" si="191"/>
        <v>1772.5000000000002</v>
      </c>
      <c r="O668">
        <f t="shared" si="188"/>
        <v>5300</v>
      </c>
      <c r="P668">
        <v>25</v>
      </c>
      <c r="Q668">
        <v>1000</v>
      </c>
      <c r="T668">
        <v>200</v>
      </c>
      <c r="U668">
        <f t="shared" ref="U668:U692" si="192">IF((H668*12)&gt;867123.01,(79776+(((H668*12)-867123.01)*0.25))/12,IF((H668*12)&gt;624329.01,(31216+(((H668*12)-624329.01)*0.2))/12,IF((H668*12)&gt;416220.01,(((H668*12)-416220.01)*0.15)/12,0)))</f>
        <v>0</v>
      </c>
      <c r="W668">
        <f t="shared" si="189"/>
        <v>1225</v>
      </c>
      <c r="X668">
        <f t="shared" si="183"/>
        <v>1477.5</v>
      </c>
      <c r="Y668">
        <f t="shared" ref="Y668:Y693" si="193">+J668+M668</f>
        <v>3547.5</v>
      </c>
      <c r="Z668">
        <f t="shared" si="184"/>
        <v>22297.5</v>
      </c>
      <c r="AA668" t="s">
        <v>226</v>
      </c>
      <c r="AB668">
        <v>2025</v>
      </c>
    </row>
    <row r="669" spans="1:28" x14ac:dyDescent="0.25">
      <c r="A669">
        <v>82</v>
      </c>
      <c r="B669" t="s">
        <v>203</v>
      </c>
      <c r="C669" t="s">
        <v>102</v>
      </c>
      <c r="D669" t="s">
        <v>6</v>
      </c>
      <c r="E669" t="s">
        <v>37</v>
      </c>
      <c r="F669" t="s">
        <v>100</v>
      </c>
      <c r="G669">
        <v>15000</v>
      </c>
      <c r="H669">
        <f t="shared" si="182"/>
        <v>14113.5</v>
      </c>
      <c r="I669">
        <f t="shared" si="185"/>
        <v>430.5</v>
      </c>
      <c r="J669">
        <f t="shared" si="186"/>
        <v>1065</v>
      </c>
      <c r="K669">
        <f t="shared" si="187"/>
        <v>165.00000000000003</v>
      </c>
      <c r="L669">
        <f t="shared" si="190"/>
        <v>456</v>
      </c>
      <c r="M669">
        <f t="shared" si="191"/>
        <v>1063.5</v>
      </c>
      <c r="O669">
        <f t="shared" si="188"/>
        <v>3180</v>
      </c>
      <c r="P669">
        <v>25</v>
      </c>
      <c r="T669">
        <v>200</v>
      </c>
      <c r="U669">
        <f t="shared" si="192"/>
        <v>0</v>
      </c>
      <c r="W669">
        <f t="shared" si="189"/>
        <v>225</v>
      </c>
      <c r="X669">
        <f t="shared" si="183"/>
        <v>886.5</v>
      </c>
      <c r="Y669">
        <f t="shared" si="193"/>
        <v>2128.5</v>
      </c>
      <c r="Z669">
        <f t="shared" si="184"/>
        <v>13888.5</v>
      </c>
      <c r="AA669" t="s">
        <v>226</v>
      </c>
      <c r="AB669">
        <v>2025</v>
      </c>
    </row>
    <row r="670" spans="1:28" x14ac:dyDescent="0.25">
      <c r="A670">
        <v>83</v>
      </c>
      <c r="B670" t="s">
        <v>204</v>
      </c>
      <c r="C670" t="s">
        <v>102</v>
      </c>
      <c r="D670" t="s">
        <v>6</v>
      </c>
      <c r="E670" t="s">
        <v>37</v>
      </c>
      <c r="F670" t="s">
        <v>100</v>
      </c>
      <c r="G670">
        <v>15000</v>
      </c>
      <c r="H670">
        <f t="shared" si="182"/>
        <v>14113.5</v>
      </c>
      <c r="I670">
        <f t="shared" si="185"/>
        <v>430.5</v>
      </c>
      <c r="J670">
        <f t="shared" si="186"/>
        <v>1065</v>
      </c>
      <c r="K670">
        <f t="shared" si="187"/>
        <v>165.00000000000003</v>
      </c>
      <c r="L670">
        <f t="shared" si="190"/>
        <v>456</v>
      </c>
      <c r="M670">
        <f t="shared" si="191"/>
        <v>1063.5</v>
      </c>
      <c r="O670">
        <f t="shared" si="188"/>
        <v>3180</v>
      </c>
      <c r="P670">
        <v>25</v>
      </c>
      <c r="T670">
        <v>200</v>
      </c>
      <c r="U670">
        <f t="shared" si="192"/>
        <v>0</v>
      </c>
      <c r="W670">
        <f t="shared" si="189"/>
        <v>225</v>
      </c>
      <c r="X670">
        <f t="shared" si="183"/>
        <v>886.5</v>
      </c>
      <c r="Y670">
        <f t="shared" si="193"/>
        <v>2128.5</v>
      </c>
      <c r="Z670">
        <f t="shared" si="184"/>
        <v>13888.5</v>
      </c>
      <c r="AA670" t="s">
        <v>226</v>
      </c>
      <c r="AB670">
        <v>2025</v>
      </c>
    </row>
    <row r="671" spans="1:28" x14ac:dyDescent="0.25">
      <c r="A671">
        <v>84</v>
      </c>
      <c r="B671" t="s">
        <v>205</v>
      </c>
      <c r="C671" t="s">
        <v>102</v>
      </c>
      <c r="D671" t="s">
        <v>6</v>
      </c>
      <c r="E671" t="s">
        <v>37</v>
      </c>
      <c r="F671" t="s">
        <v>100</v>
      </c>
      <c r="G671">
        <v>25000</v>
      </c>
      <c r="H671">
        <f t="shared" si="182"/>
        <v>23522.5</v>
      </c>
      <c r="I671">
        <f t="shared" si="185"/>
        <v>717.5</v>
      </c>
      <c r="J671">
        <f t="shared" si="186"/>
        <v>1774.9999999999998</v>
      </c>
      <c r="K671">
        <f t="shared" si="187"/>
        <v>275</v>
      </c>
      <c r="L671">
        <f t="shared" si="190"/>
        <v>760</v>
      </c>
      <c r="M671">
        <f t="shared" si="191"/>
        <v>1772.5000000000002</v>
      </c>
      <c r="O671">
        <f t="shared" si="188"/>
        <v>5300</v>
      </c>
      <c r="P671">
        <v>25</v>
      </c>
      <c r="T671">
        <v>200</v>
      </c>
      <c r="U671">
        <f t="shared" si="192"/>
        <v>0</v>
      </c>
      <c r="W671">
        <f t="shared" si="189"/>
        <v>225</v>
      </c>
      <c r="X671">
        <f t="shared" si="183"/>
        <v>1477.5</v>
      </c>
      <c r="Y671">
        <f t="shared" si="193"/>
        <v>3547.5</v>
      </c>
      <c r="Z671">
        <f t="shared" si="184"/>
        <v>23297.5</v>
      </c>
      <c r="AA671" t="s">
        <v>226</v>
      </c>
      <c r="AB671">
        <v>2025</v>
      </c>
    </row>
    <row r="672" spans="1:28" x14ac:dyDescent="0.25">
      <c r="A672">
        <v>85</v>
      </c>
      <c r="B672" t="s">
        <v>810</v>
      </c>
      <c r="C672" t="s">
        <v>102</v>
      </c>
      <c r="D672" t="s">
        <v>94</v>
      </c>
      <c r="E672" t="s">
        <v>37</v>
      </c>
      <c r="F672" t="s">
        <v>100</v>
      </c>
      <c r="G672">
        <v>25000</v>
      </c>
      <c r="H672">
        <f t="shared" si="182"/>
        <v>23522.5</v>
      </c>
      <c r="I672">
        <f t="shared" si="185"/>
        <v>717.5</v>
      </c>
      <c r="J672">
        <f t="shared" si="186"/>
        <v>1774.9999999999998</v>
      </c>
      <c r="K672">
        <f t="shared" si="187"/>
        <v>275</v>
      </c>
      <c r="L672">
        <f t="shared" si="190"/>
        <v>760</v>
      </c>
      <c r="M672">
        <f t="shared" si="191"/>
        <v>1772.5000000000002</v>
      </c>
      <c r="O672">
        <f t="shared" si="188"/>
        <v>5300</v>
      </c>
      <c r="P672">
        <v>25</v>
      </c>
      <c r="Q672">
        <v>1000</v>
      </c>
      <c r="T672">
        <v>200</v>
      </c>
      <c r="U672">
        <f t="shared" si="192"/>
        <v>0</v>
      </c>
      <c r="W672">
        <f t="shared" si="189"/>
        <v>1225</v>
      </c>
      <c r="X672">
        <f t="shared" si="183"/>
        <v>1477.5</v>
      </c>
      <c r="Y672">
        <f t="shared" si="193"/>
        <v>3547.5</v>
      </c>
      <c r="Z672">
        <f t="shared" si="184"/>
        <v>22297.5</v>
      </c>
      <c r="AA672" t="s">
        <v>226</v>
      </c>
      <c r="AB672">
        <v>2025</v>
      </c>
    </row>
    <row r="673" spans="1:28" x14ac:dyDescent="0.25">
      <c r="A673">
        <v>86</v>
      </c>
      <c r="B673" t="s">
        <v>193</v>
      </c>
      <c r="C673" t="s">
        <v>103</v>
      </c>
      <c r="D673" t="s">
        <v>22</v>
      </c>
      <c r="E673" t="s">
        <v>54</v>
      </c>
      <c r="F673" t="s">
        <v>100</v>
      </c>
      <c r="G673">
        <v>30000</v>
      </c>
      <c r="H673">
        <f t="shared" si="182"/>
        <v>26511.54</v>
      </c>
      <c r="I673">
        <f t="shared" si="185"/>
        <v>861</v>
      </c>
      <c r="J673">
        <f t="shared" si="186"/>
        <v>2130</v>
      </c>
      <c r="K673">
        <f t="shared" si="187"/>
        <v>330.00000000000006</v>
      </c>
      <c r="L673">
        <f t="shared" si="190"/>
        <v>912</v>
      </c>
      <c r="M673">
        <f t="shared" si="191"/>
        <v>2127</v>
      </c>
      <c r="N673">
        <v>1715.46</v>
      </c>
      <c r="O673">
        <f t="shared" si="188"/>
        <v>8075.46</v>
      </c>
      <c r="P673">
        <v>25</v>
      </c>
      <c r="Q673">
        <v>500</v>
      </c>
      <c r="T673">
        <v>200</v>
      </c>
      <c r="U673">
        <f t="shared" si="192"/>
        <v>0</v>
      </c>
      <c r="W673">
        <f t="shared" si="189"/>
        <v>725</v>
      </c>
      <c r="X673">
        <f t="shared" si="183"/>
        <v>3488.46</v>
      </c>
      <c r="Y673">
        <f t="shared" si="193"/>
        <v>4257</v>
      </c>
      <c r="Z673">
        <f t="shared" si="184"/>
        <v>25786.54</v>
      </c>
      <c r="AA673" t="s">
        <v>226</v>
      </c>
      <c r="AB673">
        <v>2025</v>
      </c>
    </row>
    <row r="674" spans="1:28" x14ac:dyDescent="0.25">
      <c r="A674">
        <v>87</v>
      </c>
      <c r="B674" t="s">
        <v>197</v>
      </c>
      <c r="C674" t="s">
        <v>103</v>
      </c>
      <c r="D674" t="s">
        <v>94</v>
      </c>
      <c r="E674" t="s">
        <v>54</v>
      </c>
      <c r="F674" t="s">
        <v>100</v>
      </c>
      <c r="G674">
        <v>30000</v>
      </c>
      <c r="H674">
        <f t="shared" si="182"/>
        <v>28227</v>
      </c>
      <c r="I674">
        <f t="shared" si="185"/>
        <v>861</v>
      </c>
      <c r="J674">
        <f t="shared" si="186"/>
        <v>2130</v>
      </c>
      <c r="K674">
        <f t="shared" si="187"/>
        <v>330.00000000000006</v>
      </c>
      <c r="L674">
        <f t="shared" si="190"/>
        <v>912</v>
      </c>
      <c r="M674">
        <f t="shared" si="191"/>
        <v>2127</v>
      </c>
      <c r="O674">
        <f t="shared" si="188"/>
        <v>6360</v>
      </c>
      <c r="P674">
        <v>25</v>
      </c>
      <c r="T674">
        <v>200</v>
      </c>
      <c r="U674">
        <f t="shared" si="192"/>
        <v>0</v>
      </c>
      <c r="W674">
        <f t="shared" si="189"/>
        <v>225</v>
      </c>
      <c r="X674">
        <f t="shared" si="183"/>
        <v>1773</v>
      </c>
      <c r="Y674">
        <f t="shared" si="193"/>
        <v>4257</v>
      </c>
      <c r="Z674">
        <f t="shared" si="184"/>
        <v>28002</v>
      </c>
      <c r="AA674" t="s">
        <v>226</v>
      </c>
      <c r="AB674">
        <v>2025</v>
      </c>
    </row>
    <row r="675" spans="1:28" x14ac:dyDescent="0.25">
      <c r="A675">
        <v>88</v>
      </c>
      <c r="B675" t="s">
        <v>895</v>
      </c>
      <c r="C675" t="s">
        <v>103</v>
      </c>
      <c r="D675" t="s">
        <v>22</v>
      </c>
      <c r="E675" t="s">
        <v>54</v>
      </c>
      <c r="F675" t="s">
        <v>100</v>
      </c>
      <c r="G675">
        <v>30000</v>
      </c>
      <c r="H675">
        <f t="shared" si="182"/>
        <v>28227</v>
      </c>
      <c r="I675">
        <f t="shared" si="185"/>
        <v>861</v>
      </c>
      <c r="J675">
        <f t="shared" si="186"/>
        <v>2130</v>
      </c>
      <c r="K675">
        <f t="shared" si="187"/>
        <v>330.00000000000006</v>
      </c>
      <c r="L675">
        <f t="shared" si="190"/>
        <v>912</v>
      </c>
      <c r="M675">
        <f t="shared" si="191"/>
        <v>2127</v>
      </c>
      <c r="O675">
        <f t="shared" si="188"/>
        <v>6360</v>
      </c>
      <c r="P675">
        <v>25</v>
      </c>
      <c r="Q675">
        <v>4029.91</v>
      </c>
      <c r="T675">
        <v>200</v>
      </c>
      <c r="U675">
        <f t="shared" si="192"/>
        <v>0</v>
      </c>
      <c r="W675">
        <f t="shared" si="189"/>
        <v>4254.91</v>
      </c>
      <c r="X675">
        <f t="shared" si="183"/>
        <v>1773</v>
      </c>
      <c r="Y675">
        <f t="shared" si="193"/>
        <v>4257</v>
      </c>
      <c r="Z675">
        <f t="shared" si="184"/>
        <v>23972.09</v>
      </c>
      <c r="AA675" t="s">
        <v>226</v>
      </c>
      <c r="AB675">
        <v>2025</v>
      </c>
    </row>
    <row r="676" spans="1:28" x14ac:dyDescent="0.25">
      <c r="A676">
        <v>89</v>
      </c>
      <c r="B676" t="s">
        <v>200</v>
      </c>
      <c r="C676" t="s">
        <v>103</v>
      </c>
      <c r="D676" t="s">
        <v>22</v>
      </c>
      <c r="E676" t="s">
        <v>60</v>
      </c>
      <c r="F676" t="s">
        <v>100</v>
      </c>
      <c r="G676">
        <v>35000</v>
      </c>
      <c r="H676">
        <f t="shared" si="182"/>
        <v>32931.5</v>
      </c>
      <c r="I676">
        <f t="shared" si="185"/>
        <v>1004.5</v>
      </c>
      <c r="J676">
        <f t="shared" si="186"/>
        <v>2485</v>
      </c>
      <c r="K676">
        <f t="shared" si="187"/>
        <v>385.00000000000006</v>
      </c>
      <c r="L676">
        <f t="shared" si="190"/>
        <v>1064</v>
      </c>
      <c r="M676">
        <f t="shared" si="191"/>
        <v>2481.5</v>
      </c>
      <c r="O676">
        <f t="shared" si="188"/>
        <v>7420</v>
      </c>
      <c r="P676">
        <v>25</v>
      </c>
      <c r="Q676">
        <v>18807.169999999998</v>
      </c>
      <c r="S676">
        <v>1769.64</v>
      </c>
      <c r="T676">
        <v>200</v>
      </c>
      <c r="U676">
        <f t="shared" si="192"/>
        <v>0</v>
      </c>
      <c r="W676">
        <f t="shared" si="189"/>
        <v>20801.809999999998</v>
      </c>
      <c r="X676">
        <f t="shared" si="183"/>
        <v>2068.5</v>
      </c>
      <c r="Y676">
        <f t="shared" si="193"/>
        <v>4966.5</v>
      </c>
      <c r="Z676">
        <f t="shared" si="184"/>
        <v>12129.690000000002</v>
      </c>
      <c r="AA676" t="s">
        <v>226</v>
      </c>
      <c r="AB676">
        <v>2025</v>
      </c>
    </row>
    <row r="677" spans="1:28" x14ac:dyDescent="0.25">
      <c r="A677">
        <v>90</v>
      </c>
      <c r="B677" t="s">
        <v>910</v>
      </c>
      <c r="C677" t="s">
        <v>103</v>
      </c>
      <c r="D677" t="s">
        <v>10</v>
      </c>
      <c r="E677" t="s">
        <v>54</v>
      </c>
      <c r="F677" t="s">
        <v>100</v>
      </c>
      <c r="G677">
        <v>30000</v>
      </c>
      <c r="H677">
        <f t="shared" si="182"/>
        <v>28227</v>
      </c>
      <c r="I677">
        <f t="shared" si="185"/>
        <v>861</v>
      </c>
      <c r="J677">
        <f t="shared" si="186"/>
        <v>2130</v>
      </c>
      <c r="K677">
        <f t="shared" si="187"/>
        <v>330.00000000000006</v>
      </c>
      <c r="L677">
        <f t="shared" si="190"/>
        <v>912</v>
      </c>
      <c r="M677">
        <f t="shared" si="191"/>
        <v>2127</v>
      </c>
      <c r="O677">
        <f t="shared" si="188"/>
        <v>6360</v>
      </c>
      <c r="P677">
        <v>25</v>
      </c>
      <c r="T677">
        <v>200</v>
      </c>
      <c r="U677">
        <f t="shared" si="192"/>
        <v>0</v>
      </c>
      <c r="W677">
        <f t="shared" si="189"/>
        <v>225</v>
      </c>
      <c r="X677">
        <f t="shared" si="183"/>
        <v>1773</v>
      </c>
      <c r="Y677">
        <f t="shared" si="193"/>
        <v>4257</v>
      </c>
      <c r="Z677">
        <f t="shared" si="184"/>
        <v>28002</v>
      </c>
      <c r="AA677" t="s">
        <v>226</v>
      </c>
      <c r="AB677">
        <v>2025</v>
      </c>
    </row>
    <row r="678" spans="1:28" x14ac:dyDescent="0.25">
      <c r="A678">
        <v>91</v>
      </c>
      <c r="B678" t="s">
        <v>892</v>
      </c>
      <c r="C678" t="s">
        <v>103</v>
      </c>
      <c r="D678" t="s">
        <v>22</v>
      </c>
      <c r="E678" t="s">
        <v>880</v>
      </c>
      <c r="F678" t="s">
        <v>100</v>
      </c>
      <c r="G678">
        <v>26000</v>
      </c>
      <c r="H678">
        <f t="shared" si="182"/>
        <v>24463.4</v>
      </c>
      <c r="I678">
        <f t="shared" si="185"/>
        <v>746.2</v>
      </c>
      <c r="J678">
        <f t="shared" si="186"/>
        <v>1845.9999999999998</v>
      </c>
      <c r="K678">
        <f t="shared" si="187"/>
        <v>286.00000000000006</v>
      </c>
      <c r="L678">
        <f t="shared" si="190"/>
        <v>790.4</v>
      </c>
      <c r="M678">
        <f t="shared" si="191"/>
        <v>1843.4</v>
      </c>
      <c r="O678">
        <f t="shared" si="188"/>
        <v>5512</v>
      </c>
      <c r="P678">
        <v>25</v>
      </c>
      <c r="T678">
        <v>200</v>
      </c>
      <c r="U678">
        <f t="shared" si="192"/>
        <v>0</v>
      </c>
      <c r="W678">
        <f t="shared" si="189"/>
        <v>225</v>
      </c>
      <c r="X678">
        <f t="shared" si="183"/>
        <v>1536.6</v>
      </c>
      <c r="Y678">
        <f t="shared" si="193"/>
        <v>3689.3999999999996</v>
      </c>
      <c r="Z678">
        <f t="shared" si="184"/>
        <v>24238.400000000001</v>
      </c>
      <c r="AA678" t="s">
        <v>226</v>
      </c>
      <c r="AB678">
        <v>2025</v>
      </c>
    </row>
    <row r="679" spans="1:28" x14ac:dyDescent="0.25">
      <c r="A679">
        <v>92</v>
      </c>
      <c r="B679" t="s">
        <v>881</v>
      </c>
      <c r="C679" t="s">
        <v>103</v>
      </c>
      <c r="D679" t="s">
        <v>22</v>
      </c>
      <c r="E679" t="s">
        <v>54</v>
      </c>
      <c r="F679" t="s">
        <v>84</v>
      </c>
      <c r="G679">
        <v>36000</v>
      </c>
      <c r="H679">
        <f t="shared" si="182"/>
        <v>33872.400000000001</v>
      </c>
      <c r="I679">
        <f t="shared" si="185"/>
        <v>1033.2</v>
      </c>
      <c r="J679">
        <f t="shared" si="186"/>
        <v>2555.9999999999995</v>
      </c>
      <c r="K679">
        <f t="shared" si="187"/>
        <v>396.00000000000006</v>
      </c>
      <c r="L679">
        <f t="shared" si="190"/>
        <v>1094.4000000000001</v>
      </c>
      <c r="M679">
        <f t="shared" si="191"/>
        <v>2552.4</v>
      </c>
      <c r="O679">
        <f t="shared" si="188"/>
        <v>7632</v>
      </c>
      <c r="P679">
        <v>25</v>
      </c>
      <c r="Q679">
        <v>1500</v>
      </c>
      <c r="S679">
        <v>797.28</v>
      </c>
      <c r="T679">
        <v>200</v>
      </c>
      <c r="U679">
        <f t="shared" si="192"/>
        <v>0</v>
      </c>
      <c r="W679">
        <f t="shared" si="189"/>
        <v>2522.2799999999997</v>
      </c>
      <c r="X679">
        <f t="shared" si="183"/>
        <v>2127.6000000000004</v>
      </c>
      <c r="Y679">
        <f t="shared" si="193"/>
        <v>5108.3999999999996</v>
      </c>
      <c r="Z679">
        <f t="shared" si="184"/>
        <v>31350.12</v>
      </c>
      <c r="AA679" t="s">
        <v>226</v>
      </c>
      <c r="AB679">
        <v>2025</v>
      </c>
    </row>
    <row r="680" spans="1:28" x14ac:dyDescent="0.25">
      <c r="A680">
        <v>93</v>
      </c>
      <c r="B680" t="s">
        <v>907</v>
      </c>
      <c r="C680" t="s">
        <v>103</v>
      </c>
      <c r="D680" t="s">
        <v>22</v>
      </c>
      <c r="E680" t="s">
        <v>883</v>
      </c>
      <c r="F680" t="s">
        <v>84</v>
      </c>
      <c r="G680">
        <v>20000</v>
      </c>
      <c r="H680">
        <f t="shared" si="182"/>
        <v>18818</v>
      </c>
      <c r="I680">
        <f t="shared" si="185"/>
        <v>574</v>
      </c>
      <c r="J680">
        <f t="shared" si="186"/>
        <v>1419.9999999999998</v>
      </c>
      <c r="K680">
        <f t="shared" si="187"/>
        <v>220.00000000000003</v>
      </c>
      <c r="L680">
        <f t="shared" si="190"/>
        <v>608</v>
      </c>
      <c r="M680">
        <f t="shared" si="191"/>
        <v>1418</v>
      </c>
      <c r="O680">
        <f t="shared" si="188"/>
        <v>4240</v>
      </c>
      <c r="P680">
        <v>25</v>
      </c>
      <c r="Q680">
        <v>1000</v>
      </c>
      <c r="T680">
        <v>200</v>
      </c>
      <c r="U680">
        <f t="shared" si="192"/>
        <v>0</v>
      </c>
      <c r="W680">
        <f t="shared" si="189"/>
        <v>1225</v>
      </c>
      <c r="X680">
        <f t="shared" si="183"/>
        <v>1182</v>
      </c>
      <c r="Y680">
        <f t="shared" si="193"/>
        <v>2838</v>
      </c>
      <c r="Z680">
        <f t="shared" si="184"/>
        <v>17593</v>
      </c>
      <c r="AA680" t="s">
        <v>226</v>
      </c>
      <c r="AB680">
        <v>2025</v>
      </c>
    </row>
    <row r="681" spans="1:28" x14ac:dyDescent="0.25">
      <c r="A681">
        <v>94</v>
      </c>
      <c r="B681" t="s">
        <v>905</v>
      </c>
      <c r="C681" t="s">
        <v>102</v>
      </c>
      <c r="D681" t="s">
        <v>17</v>
      </c>
      <c r="E681" t="s">
        <v>32</v>
      </c>
      <c r="F681" t="s">
        <v>84</v>
      </c>
      <c r="G681">
        <v>36000</v>
      </c>
      <c r="H681">
        <f t="shared" si="182"/>
        <v>33872.400000000001</v>
      </c>
      <c r="I681">
        <f t="shared" si="185"/>
        <v>1033.2</v>
      </c>
      <c r="J681">
        <f t="shared" si="186"/>
        <v>2555.9999999999995</v>
      </c>
      <c r="K681">
        <f t="shared" si="187"/>
        <v>396.00000000000006</v>
      </c>
      <c r="L681">
        <f t="shared" si="190"/>
        <v>1094.4000000000001</v>
      </c>
      <c r="M681">
        <f t="shared" si="191"/>
        <v>2552.4</v>
      </c>
      <c r="O681">
        <f t="shared" si="188"/>
        <v>7632</v>
      </c>
      <c r="P681">
        <v>25</v>
      </c>
      <c r="S681">
        <v>797.28</v>
      </c>
      <c r="T681">
        <v>200</v>
      </c>
      <c r="U681">
        <f t="shared" si="192"/>
        <v>0</v>
      </c>
      <c r="W681">
        <f t="shared" si="189"/>
        <v>1022.28</v>
      </c>
      <c r="X681">
        <f t="shared" si="183"/>
        <v>2127.6000000000004</v>
      </c>
      <c r="Y681">
        <f t="shared" si="193"/>
        <v>5108.3999999999996</v>
      </c>
      <c r="Z681">
        <f t="shared" si="184"/>
        <v>32850.120000000003</v>
      </c>
      <c r="AA681" t="s">
        <v>226</v>
      </c>
      <c r="AB681">
        <v>2025</v>
      </c>
    </row>
    <row r="682" spans="1:28" x14ac:dyDescent="0.25">
      <c r="A682">
        <v>95</v>
      </c>
      <c r="B682" t="s">
        <v>885</v>
      </c>
      <c r="C682" t="s">
        <v>103</v>
      </c>
      <c r="D682" t="s">
        <v>22</v>
      </c>
      <c r="E682" t="s">
        <v>80</v>
      </c>
      <c r="F682" t="s">
        <v>84</v>
      </c>
      <c r="G682">
        <v>130000</v>
      </c>
      <c r="H682">
        <f t="shared" si="182"/>
        <v>122317</v>
      </c>
      <c r="I682">
        <f t="shared" si="185"/>
        <v>3731</v>
      </c>
      <c r="J682">
        <f t="shared" si="186"/>
        <v>9230</v>
      </c>
      <c r="K682">
        <f t="shared" si="187"/>
        <v>953.69</v>
      </c>
      <c r="L682">
        <f t="shared" si="190"/>
        <v>3952</v>
      </c>
      <c r="M682">
        <f t="shared" si="191"/>
        <v>9217</v>
      </c>
      <c r="O682">
        <f t="shared" si="188"/>
        <v>27083.690000000002</v>
      </c>
      <c r="P682">
        <v>25</v>
      </c>
      <c r="S682">
        <v>6216.6</v>
      </c>
      <c r="T682">
        <v>200</v>
      </c>
      <c r="U682">
        <f t="shared" si="192"/>
        <v>19162.187291666665</v>
      </c>
      <c r="W682">
        <f t="shared" si="189"/>
        <v>25603.787291666667</v>
      </c>
      <c r="X682">
        <f t="shared" si="183"/>
        <v>7683</v>
      </c>
      <c r="Y682">
        <f t="shared" si="193"/>
        <v>18447</v>
      </c>
      <c r="Z682">
        <f t="shared" si="184"/>
        <v>96713.212708333333</v>
      </c>
      <c r="AA682" t="s">
        <v>226</v>
      </c>
      <c r="AB682">
        <v>2025</v>
      </c>
    </row>
    <row r="683" spans="1:28" x14ac:dyDescent="0.25">
      <c r="A683">
        <v>96</v>
      </c>
      <c r="B683" t="s">
        <v>898</v>
      </c>
      <c r="C683" t="s">
        <v>103</v>
      </c>
      <c r="D683" t="s">
        <v>22</v>
      </c>
      <c r="E683" t="s">
        <v>54</v>
      </c>
      <c r="F683" t="s">
        <v>84</v>
      </c>
      <c r="G683">
        <v>36000</v>
      </c>
      <c r="H683">
        <f t="shared" si="182"/>
        <v>33872.400000000001</v>
      </c>
      <c r="I683">
        <f t="shared" si="185"/>
        <v>1033.2</v>
      </c>
      <c r="J683">
        <f t="shared" si="186"/>
        <v>2555.9999999999995</v>
      </c>
      <c r="K683">
        <f t="shared" si="187"/>
        <v>396.00000000000006</v>
      </c>
      <c r="L683">
        <f t="shared" si="190"/>
        <v>1094.4000000000001</v>
      </c>
      <c r="M683">
        <f t="shared" si="191"/>
        <v>2552.4</v>
      </c>
      <c r="O683">
        <f t="shared" si="188"/>
        <v>7632</v>
      </c>
      <c r="P683">
        <v>25</v>
      </c>
      <c r="Q683">
        <v>2000</v>
      </c>
      <c r="S683">
        <v>1594.56</v>
      </c>
      <c r="T683">
        <v>200</v>
      </c>
      <c r="U683">
        <f t="shared" si="192"/>
        <v>0</v>
      </c>
      <c r="W683">
        <f t="shared" si="189"/>
        <v>3819.56</v>
      </c>
      <c r="X683">
        <f t="shared" si="183"/>
        <v>2127.6000000000004</v>
      </c>
      <c r="Y683">
        <f t="shared" si="193"/>
        <v>5108.3999999999996</v>
      </c>
      <c r="Z683">
        <f t="shared" si="184"/>
        <v>30052.84</v>
      </c>
      <c r="AA683" t="s">
        <v>226</v>
      </c>
      <c r="AB683">
        <v>2025</v>
      </c>
    </row>
    <row r="684" spans="1:28" x14ac:dyDescent="0.25">
      <c r="A684">
        <v>97</v>
      </c>
      <c r="B684" t="s">
        <v>899</v>
      </c>
      <c r="C684" t="s">
        <v>102</v>
      </c>
      <c r="D684" t="s">
        <v>22</v>
      </c>
      <c r="E684" t="s">
        <v>37</v>
      </c>
      <c r="F684" t="s">
        <v>84</v>
      </c>
      <c r="G684">
        <v>25000</v>
      </c>
      <c r="H684">
        <f t="shared" si="182"/>
        <v>23522.5</v>
      </c>
      <c r="I684">
        <f t="shared" si="185"/>
        <v>717.5</v>
      </c>
      <c r="J684">
        <f t="shared" si="186"/>
        <v>1774.9999999999998</v>
      </c>
      <c r="K684">
        <f t="shared" si="187"/>
        <v>275</v>
      </c>
      <c r="L684">
        <f t="shared" si="190"/>
        <v>760</v>
      </c>
      <c r="M684">
        <f t="shared" si="191"/>
        <v>1772.5000000000002</v>
      </c>
      <c r="O684">
        <f t="shared" si="188"/>
        <v>5300</v>
      </c>
      <c r="P684">
        <v>25</v>
      </c>
      <c r="Q684">
        <v>5000</v>
      </c>
      <c r="S684">
        <v>45</v>
      </c>
      <c r="T684">
        <v>200</v>
      </c>
      <c r="U684">
        <f t="shared" si="192"/>
        <v>0</v>
      </c>
      <c r="W684">
        <f t="shared" si="189"/>
        <v>5270</v>
      </c>
      <c r="X684">
        <f t="shared" si="183"/>
        <v>1477.5</v>
      </c>
      <c r="Y684">
        <f t="shared" si="193"/>
        <v>3547.5</v>
      </c>
      <c r="Z684">
        <f t="shared" si="184"/>
        <v>18252.5</v>
      </c>
      <c r="AA684" t="s">
        <v>226</v>
      </c>
      <c r="AB684">
        <v>2025</v>
      </c>
    </row>
    <row r="685" spans="1:28" x14ac:dyDescent="0.25">
      <c r="A685">
        <v>98</v>
      </c>
      <c r="B685" t="s">
        <v>900</v>
      </c>
      <c r="C685" t="s">
        <v>102</v>
      </c>
      <c r="D685" t="s">
        <v>22</v>
      </c>
      <c r="E685" t="s">
        <v>37</v>
      </c>
      <c r="F685" t="s">
        <v>84</v>
      </c>
      <c r="G685">
        <v>25000</v>
      </c>
      <c r="H685">
        <f t="shared" si="182"/>
        <v>23522.5</v>
      </c>
      <c r="I685">
        <f t="shared" si="185"/>
        <v>717.5</v>
      </c>
      <c r="J685">
        <f t="shared" si="186"/>
        <v>1774.9999999999998</v>
      </c>
      <c r="K685">
        <f t="shared" si="187"/>
        <v>275</v>
      </c>
      <c r="L685">
        <f t="shared" si="190"/>
        <v>760</v>
      </c>
      <c r="M685">
        <f t="shared" si="191"/>
        <v>1772.5000000000002</v>
      </c>
      <c r="O685">
        <f t="shared" si="188"/>
        <v>5300</v>
      </c>
      <c r="P685">
        <v>25</v>
      </c>
      <c r="Q685">
        <v>8510.5</v>
      </c>
      <c r="S685">
        <v>0</v>
      </c>
      <c r="T685">
        <v>200</v>
      </c>
      <c r="U685">
        <f t="shared" si="192"/>
        <v>0</v>
      </c>
      <c r="W685">
        <f t="shared" si="189"/>
        <v>8735.5</v>
      </c>
      <c r="X685">
        <f t="shared" si="183"/>
        <v>1477.5</v>
      </c>
      <c r="Y685">
        <f t="shared" si="193"/>
        <v>3547.5</v>
      </c>
      <c r="Z685">
        <f t="shared" si="184"/>
        <v>14787</v>
      </c>
      <c r="AA685" t="s">
        <v>226</v>
      </c>
      <c r="AB685">
        <v>2025</v>
      </c>
    </row>
    <row r="686" spans="1:28" x14ac:dyDescent="0.25">
      <c r="A686">
        <v>99</v>
      </c>
      <c r="B686" t="s">
        <v>901</v>
      </c>
      <c r="C686" t="s">
        <v>102</v>
      </c>
      <c r="D686" t="s">
        <v>801</v>
      </c>
      <c r="E686" t="s">
        <v>33</v>
      </c>
      <c r="F686" t="s">
        <v>84</v>
      </c>
      <c r="G686">
        <v>30000</v>
      </c>
      <c r="H686">
        <f t="shared" si="182"/>
        <v>28227</v>
      </c>
      <c r="I686">
        <f t="shared" si="185"/>
        <v>861</v>
      </c>
      <c r="J686">
        <f t="shared" si="186"/>
        <v>2130</v>
      </c>
      <c r="K686">
        <f t="shared" si="187"/>
        <v>330.00000000000006</v>
      </c>
      <c r="L686">
        <f t="shared" si="190"/>
        <v>912</v>
      </c>
      <c r="M686">
        <f t="shared" si="191"/>
        <v>2127</v>
      </c>
      <c r="O686">
        <f t="shared" si="188"/>
        <v>6360</v>
      </c>
      <c r="P686">
        <v>25</v>
      </c>
      <c r="T686">
        <v>200</v>
      </c>
      <c r="U686">
        <f t="shared" si="192"/>
        <v>0</v>
      </c>
      <c r="W686">
        <f t="shared" si="189"/>
        <v>225</v>
      </c>
      <c r="X686">
        <f t="shared" si="183"/>
        <v>1773</v>
      </c>
      <c r="Y686">
        <f t="shared" si="193"/>
        <v>4257</v>
      </c>
      <c r="Z686">
        <f t="shared" si="184"/>
        <v>28002</v>
      </c>
      <c r="AA686" t="s">
        <v>226</v>
      </c>
      <c r="AB686">
        <v>2025</v>
      </c>
    </row>
    <row r="687" spans="1:28" x14ac:dyDescent="0.25">
      <c r="A687">
        <v>100</v>
      </c>
      <c r="B687" t="s">
        <v>902</v>
      </c>
      <c r="C687" t="s">
        <v>102</v>
      </c>
      <c r="D687" t="s">
        <v>22</v>
      </c>
      <c r="E687" t="s">
        <v>37</v>
      </c>
      <c r="F687" t="s">
        <v>84</v>
      </c>
      <c r="G687">
        <v>25000</v>
      </c>
      <c r="H687">
        <f t="shared" si="182"/>
        <v>23522.5</v>
      </c>
      <c r="I687">
        <f t="shared" si="185"/>
        <v>717.5</v>
      </c>
      <c r="J687">
        <f t="shared" si="186"/>
        <v>1774.9999999999998</v>
      </c>
      <c r="K687">
        <f t="shared" si="187"/>
        <v>275</v>
      </c>
      <c r="L687">
        <f t="shared" si="190"/>
        <v>760</v>
      </c>
      <c r="M687">
        <f t="shared" si="191"/>
        <v>1772.5000000000002</v>
      </c>
      <c r="O687">
        <f t="shared" si="188"/>
        <v>5300</v>
      </c>
      <c r="P687">
        <v>25</v>
      </c>
      <c r="T687">
        <v>200</v>
      </c>
      <c r="U687">
        <f t="shared" si="192"/>
        <v>0</v>
      </c>
      <c r="W687">
        <f t="shared" si="189"/>
        <v>225</v>
      </c>
      <c r="X687">
        <f t="shared" si="183"/>
        <v>1477.5</v>
      </c>
      <c r="Y687">
        <f t="shared" si="193"/>
        <v>3547.5</v>
      </c>
      <c r="Z687">
        <f t="shared" si="184"/>
        <v>23297.5</v>
      </c>
      <c r="AA687" t="s">
        <v>226</v>
      </c>
      <c r="AB687">
        <v>2025</v>
      </c>
    </row>
    <row r="688" spans="1:28" x14ac:dyDescent="0.25">
      <c r="A688">
        <v>101</v>
      </c>
      <c r="B688" t="s">
        <v>903</v>
      </c>
      <c r="C688" t="s">
        <v>102</v>
      </c>
      <c r="D688" t="s">
        <v>22</v>
      </c>
      <c r="E688" t="s">
        <v>37</v>
      </c>
      <c r="F688" t="s">
        <v>84</v>
      </c>
      <c r="G688">
        <v>25000</v>
      </c>
      <c r="H688">
        <f t="shared" si="182"/>
        <v>23522.5</v>
      </c>
      <c r="I688">
        <f t="shared" si="185"/>
        <v>717.5</v>
      </c>
      <c r="J688">
        <f t="shared" si="186"/>
        <v>1774.9999999999998</v>
      </c>
      <c r="K688">
        <f t="shared" si="187"/>
        <v>275</v>
      </c>
      <c r="L688">
        <f t="shared" si="190"/>
        <v>760</v>
      </c>
      <c r="M688">
        <f t="shared" si="191"/>
        <v>1772.5000000000002</v>
      </c>
      <c r="O688">
        <f t="shared" si="188"/>
        <v>5300</v>
      </c>
      <c r="P688">
        <v>25</v>
      </c>
      <c r="T688">
        <v>200</v>
      </c>
      <c r="U688">
        <f t="shared" si="192"/>
        <v>0</v>
      </c>
      <c r="W688">
        <f t="shared" si="189"/>
        <v>225</v>
      </c>
      <c r="X688">
        <f t="shared" si="183"/>
        <v>1477.5</v>
      </c>
      <c r="Y688">
        <f t="shared" si="193"/>
        <v>3547.5</v>
      </c>
      <c r="Z688">
        <f t="shared" si="184"/>
        <v>23297.5</v>
      </c>
      <c r="AA688" t="s">
        <v>226</v>
      </c>
      <c r="AB688">
        <v>2025</v>
      </c>
    </row>
    <row r="689" spans="1:28" x14ac:dyDescent="0.25">
      <c r="A689">
        <v>102</v>
      </c>
      <c r="B689" t="s">
        <v>935</v>
      </c>
      <c r="C689" t="s">
        <v>102</v>
      </c>
      <c r="D689" t="s">
        <v>936</v>
      </c>
      <c r="E689" t="s">
        <v>33</v>
      </c>
      <c r="F689" t="s">
        <v>937</v>
      </c>
      <c r="G689">
        <v>26000</v>
      </c>
      <c r="H689">
        <f t="shared" si="182"/>
        <v>24463.4</v>
      </c>
      <c r="I689">
        <f t="shared" si="185"/>
        <v>746.2</v>
      </c>
      <c r="J689">
        <f t="shared" si="186"/>
        <v>1845.9999999999998</v>
      </c>
      <c r="K689">
        <f t="shared" si="187"/>
        <v>286.00000000000006</v>
      </c>
      <c r="L689">
        <f t="shared" si="190"/>
        <v>790.4</v>
      </c>
      <c r="M689">
        <f t="shared" si="191"/>
        <v>1843.4</v>
      </c>
      <c r="O689">
        <f t="shared" si="188"/>
        <v>5512</v>
      </c>
      <c r="P689">
        <v>25</v>
      </c>
      <c r="T689">
        <v>200</v>
      </c>
      <c r="U689">
        <f t="shared" si="192"/>
        <v>0</v>
      </c>
      <c r="W689">
        <f t="shared" si="189"/>
        <v>225</v>
      </c>
      <c r="X689">
        <f t="shared" si="183"/>
        <v>1536.6</v>
      </c>
      <c r="Y689">
        <f t="shared" si="193"/>
        <v>3689.3999999999996</v>
      </c>
      <c r="Z689">
        <f t="shared" si="184"/>
        <v>24238.400000000001</v>
      </c>
      <c r="AA689" t="s">
        <v>226</v>
      </c>
      <c r="AB689">
        <v>2025</v>
      </c>
    </row>
    <row r="690" spans="1:28" x14ac:dyDescent="0.25">
      <c r="A690">
        <v>103</v>
      </c>
      <c r="B690" t="s">
        <v>940</v>
      </c>
      <c r="C690" t="s">
        <v>103</v>
      </c>
      <c r="D690" t="s">
        <v>22</v>
      </c>
      <c r="E690" t="s">
        <v>933</v>
      </c>
      <c r="F690" t="s">
        <v>84</v>
      </c>
      <c r="G690">
        <v>46000</v>
      </c>
      <c r="H690">
        <f t="shared" si="182"/>
        <v>43281.4</v>
      </c>
      <c r="I690">
        <f t="shared" si="185"/>
        <v>1320.2</v>
      </c>
      <c r="J690">
        <f t="shared" si="186"/>
        <v>3265.9999999999995</v>
      </c>
      <c r="K690">
        <f t="shared" si="187"/>
        <v>506.00000000000006</v>
      </c>
      <c r="L690">
        <f t="shared" si="190"/>
        <v>1398.4</v>
      </c>
      <c r="M690">
        <f t="shared" si="191"/>
        <v>3261.4</v>
      </c>
      <c r="O690">
        <f t="shared" si="188"/>
        <v>9752</v>
      </c>
      <c r="P690">
        <v>25</v>
      </c>
      <c r="T690">
        <v>200</v>
      </c>
      <c r="U690">
        <f t="shared" si="192"/>
        <v>1289.4598750000005</v>
      </c>
      <c r="W690">
        <f t="shared" si="189"/>
        <v>1514.4598750000005</v>
      </c>
      <c r="X690">
        <f t="shared" si="183"/>
        <v>2718.6000000000004</v>
      </c>
      <c r="Y690">
        <f t="shared" si="193"/>
        <v>6527.4</v>
      </c>
      <c r="Z690">
        <f t="shared" si="184"/>
        <v>41766.940125000001</v>
      </c>
      <c r="AA690" t="s">
        <v>226</v>
      </c>
      <c r="AB690">
        <v>2025</v>
      </c>
    </row>
    <row r="691" spans="1:28" x14ac:dyDescent="0.25">
      <c r="A691">
        <v>104</v>
      </c>
      <c r="B691" t="s">
        <v>944</v>
      </c>
      <c r="C691" t="s">
        <v>102</v>
      </c>
      <c r="D691" t="s">
        <v>801</v>
      </c>
      <c r="E691" t="s">
        <v>32</v>
      </c>
      <c r="F691" t="s">
        <v>84</v>
      </c>
      <c r="G691">
        <v>46000</v>
      </c>
      <c r="H691">
        <f>+G691-(I691+L691+N691)</f>
        <v>43281.4</v>
      </c>
      <c r="I691">
        <f t="shared" si="185"/>
        <v>1320.2</v>
      </c>
      <c r="J691">
        <f t="shared" si="186"/>
        <v>3265.9999999999995</v>
      </c>
      <c r="K691">
        <f>IF(G691&lt;=74808,G691*1.1%,953.69)</f>
        <v>506.00000000000006</v>
      </c>
      <c r="L691">
        <f t="shared" si="190"/>
        <v>1398.4</v>
      </c>
      <c r="M691">
        <f t="shared" si="191"/>
        <v>3261.4</v>
      </c>
      <c r="O691">
        <f t="shared" si="188"/>
        <v>9752</v>
      </c>
      <c r="P691">
        <v>25</v>
      </c>
      <c r="S691">
        <v>5</v>
      </c>
      <c r="T691">
        <v>200</v>
      </c>
      <c r="U691">
        <f t="shared" si="192"/>
        <v>1289.4598750000005</v>
      </c>
      <c r="W691">
        <f t="shared" si="189"/>
        <v>1519.4598750000005</v>
      </c>
      <c r="X691">
        <f t="shared" si="183"/>
        <v>2718.6000000000004</v>
      </c>
      <c r="Y691">
        <f t="shared" si="193"/>
        <v>6527.4</v>
      </c>
      <c r="Z691">
        <f t="shared" si="184"/>
        <v>41761.940125000001</v>
      </c>
      <c r="AA691" t="s">
        <v>226</v>
      </c>
      <c r="AB691">
        <v>2025</v>
      </c>
    </row>
    <row r="692" spans="1:28" x14ac:dyDescent="0.25">
      <c r="A692">
        <v>105</v>
      </c>
      <c r="B692" t="s">
        <v>945</v>
      </c>
      <c r="C692" t="s">
        <v>102</v>
      </c>
      <c r="D692" t="s">
        <v>22</v>
      </c>
      <c r="E692" t="s">
        <v>37</v>
      </c>
      <c r="F692" t="s">
        <v>84</v>
      </c>
      <c r="G692">
        <v>25000</v>
      </c>
      <c r="H692">
        <f>+G692-(I692+L692+N692)</f>
        <v>23522.5</v>
      </c>
      <c r="I692">
        <f t="shared" si="185"/>
        <v>717.5</v>
      </c>
      <c r="J692">
        <f t="shared" si="186"/>
        <v>1774.9999999999998</v>
      </c>
      <c r="K692">
        <f>IF(G692&lt;=74808,G692*1.1%,953.69)</f>
        <v>275</v>
      </c>
      <c r="L692">
        <f t="shared" si="190"/>
        <v>760</v>
      </c>
      <c r="M692">
        <f t="shared" si="191"/>
        <v>1772.5000000000002</v>
      </c>
      <c r="O692">
        <f t="shared" si="188"/>
        <v>5300</v>
      </c>
      <c r="P692">
        <v>25</v>
      </c>
      <c r="S692">
        <v>90</v>
      </c>
      <c r="T692">
        <v>200</v>
      </c>
      <c r="U692">
        <f t="shared" si="192"/>
        <v>0</v>
      </c>
      <c r="W692">
        <f>P692+Q692+R692+S692+T692+U692</f>
        <v>315</v>
      </c>
      <c r="X692">
        <f>+I692+L692+N692</f>
        <v>1477.5</v>
      </c>
      <c r="Y692">
        <f t="shared" si="193"/>
        <v>3547.5</v>
      </c>
      <c r="Z692">
        <f t="shared" si="184"/>
        <v>23207.5</v>
      </c>
      <c r="AA692" t="s">
        <v>226</v>
      </c>
      <c r="AB692">
        <v>2025</v>
      </c>
    </row>
    <row r="693" spans="1:28" x14ac:dyDescent="0.25">
      <c r="A693">
        <v>106</v>
      </c>
      <c r="B693" t="s">
        <v>915</v>
      </c>
      <c r="C693" t="s">
        <v>102</v>
      </c>
      <c r="D693" t="s">
        <v>22</v>
      </c>
      <c r="E693" t="s">
        <v>32</v>
      </c>
      <c r="F693" t="s">
        <v>84</v>
      </c>
      <c r="G693">
        <v>45000</v>
      </c>
      <c r="H693">
        <f t="shared" si="182"/>
        <v>42340.5</v>
      </c>
      <c r="I693">
        <f t="shared" si="185"/>
        <v>1291.5</v>
      </c>
      <c r="J693">
        <f t="shared" si="186"/>
        <v>3194.9999999999995</v>
      </c>
      <c r="K693">
        <f t="shared" si="187"/>
        <v>495.00000000000006</v>
      </c>
      <c r="L693">
        <f t="shared" si="190"/>
        <v>1368</v>
      </c>
      <c r="M693">
        <f t="shared" si="191"/>
        <v>3190.5</v>
      </c>
      <c r="O693">
        <f t="shared" si="188"/>
        <v>9540</v>
      </c>
      <c r="P693">
        <v>25</v>
      </c>
      <c r="S693">
        <v>755.39</v>
      </c>
      <c r="T693">
        <v>200</v>
      </c>
      <c r="U693">
        <v>1148.33</v>
      </c>
      <c r="W693">
        <f t="shared" si="189"/>
        <v>2128.7199999999998</v>
      </c>
      <c r="X693">
        <f t="shared" si="183"/>
        <v>2659.5</v>
      </c>
      <c r="Y693">
        <f t="shared" si="193"/>
        <v>6385.5</v>
      </c>
      <c r="Z693">
        <f t="shared" si="184"/>
        <v>40211.78</v>
      </c>
      <c r="AA693" t="s">
        <v>226</v>
      </c>
      <c r="AB693">
        <v>2025</v>
      </c>
    </row>
    <row r="694" spans="1:28" x14ac:dyDescent="0.25">
      <c r="A694">
        <v>107</v>
      </c>
      <c r="B694" t="s">
        <v>804</v>
      </c>
      <c r="C694" t="s">
        <v>103</v>
      </c>
      <c r="D694" t="s">
        <v>823</v>
      </c>
      <c r="E694" t="s">
        <v>27</v>
      </c>
      <c r="F694" t="s">
        <v>98</v>
      </c>
      <c r="G694">
        <v>360000</v>
      </c>
      <c r="H694">
        <f t="shared" ref="H694:H757" si="194">+G694-(I694+L694+N694)</f>
        <v>341363.4</v>
      </c>
      <c r="I694">
        <f>IF(G694&lt;=374040,G694*2.87%,9334.68)</f>
        <v>10332</v>
      </c>
      <c r="J694">
        <f>IF(G694&lt;=374040,G694*7.1%,23092.75)</f>
        <v>25559.999999999996</v>
      </c>
      <c r="K694">
        <f>IF(G694&lt;=74808,G694*1.1%,953.69)</f>
        <v>953.69</v>
      </c>
      <c r="L694">
        <v>6589.14</v>
      </c>
      <c r="M694">
        <v>15367.43</v>
      </c>
      <c r="N694">
        <v>1715.46</v>
      </c>
      <c r="O694">
        <f>+I694+J694+K694+L694+M694+N694</f>
        <v>60517.72</v>
      </c>
      <c r="P694">
        <v>25</v>
      </c>
      <c r="S694">
        <v>1328.8</v>
      </c>
      <c r="U694">
        <v>73923.72</v>
      </c>
      <c r="W694">
        <f>P694+Q694+R694+S694+T694+U694</f>
        <v>75277.52</v>
      </c>
      <c r="X694">
        <f t="shared" ref="X694:X757" si="195">+I694+L694+N694</f>
        <v>18636.599999999999</v>
      </c>
      <c r="Y694">
        <f t="shared" ref="Y694:Y709" si="196">+J694+M694</f>
        <v>40927.429999999993</v>
      </c>
      <c r="Z694">
        <f t="shared" ref="Z694:Z757" si="197">+G694-(W694+X694)</f>
        <v>266085.88</v>
      </c>
      <c r="AA694" t="s">
        <v>227</v>
      </c>
      <c r="AB694">
        <v>2025</v>
      </c>
    </row>
    <row r="695" spans="1:28" x14ac:dyDescent="0.25">
      <c r="A695">
        <v>1</v>
      </c>
      <c r="B695" t="s">
        <v>784</v>
      </c>
      <c r="C695" t="s">
        <v>102</v>
      </c>
      <c r="D695" t="s">
        <v>71</v>
      </c>
      <c r="E695" t="s">
        <v>71</v>
      </c>
      <c r="F695" t="s">
        <v>98</v>
      </c>
      <c r="G695">
        <v>300000</v>
      </c>
      <c r="H695">
        <f t="shared" si="194"/>
        <v>284800.86</v>
      </c>
      <c r="I695">
        <f t="shared" ref="I695:I758" si="198">IF(G695&lt;=374040,G695*2.87%,9334.68)</f>
        <v>8610</v>
      </c>
      <c r="J695">
        <f t="shared" ref="J695:J758" si="199">IF(G695&lt;=374040,G695*7.1%,23092.75)</f>
        <v>21299.999999999996</v>
      </c>
      <c r="K695">
        <f t="shared" ref="K695:K758" si="200">IF(G695&lt;=74808,G695*1.1%,953.69)</f>
        <v>953.69</v>
      </c>
      <c r="L695">
        <v>6589.14</v>
      </c>
      <c r="M695">
        <v>15367.43</v>
      </c>
      <c r="O695">
        <f t="shared" ref="O695:O758" si="201">+I695+J695+K695+L695+M695+N695</f>
        <v>52820.259999999995</v>
      </c>
      <c r="P695">
        <v>25</v>
      </c>
      <c r="U695">
        <v>59783.08</v>
      </c>
      <c r="W695">
        <f t="shared" ref="W695:W758" si="202">P695+Q695+R695+S695+T695+U695</f>
        <v>59808.08</v>
      </c>
      <c r="X695">
        <f t="shared" si="195"/>
        <v>15199.14</v>
      </c>
      <c r="Y695">
        <f t="shared" si="196"/>
        <v>36667.429999999993</v>
      </c>
      <c r="Z695">
        <f t="shared" si="197"/>
        <v>224992.78</v>
      </c>
      <c r="AA695" t="s">
        <v>227</v>
      </c>
      <c r="AB695">
        <v>2025</v>
      </c>
    </row>
    <row r="696" spans="1:28" x14ac:dyDescent="0.25">
      <c r="A696">
        <v>2</v>
      </c>
      <c r="B696" t="s">
        <v>110</v>
      </c>
      <c r="C696" t="s">
        <v>103</v>
      </c>
      <c r="D696" t="s">
        <v>10</v>
      </c>
      <c r="E696" t="s">
        <v>53</v>
      </c>
      <c r="F696" t="s">
        <v>98</v>
      </c>
      <c r="G696">
        <v>300000</v>
      </c>
      <c r="H696">
        <f t="shared" si="194"/>
        <v>284800.86</v>
      </c>
      <c r="I696">
        <f t="shared" si="198"/>
        <v>8610</v>
      </c>
      <c r="J696">
        <f t="shared" si="199"/>
        <v>21299.999999999996</v>
      </c>
      <c r="K696">
        <f t="shared" si="200"/>
        <v>953.69</v>
      </c>
      <c r="L696">
        <v>6589.14</v>
      </c>
      <c r="M696">
        <v>15367.43</v>
      </c>
      <c r="O696">
        <f t="shared" si="201"/>
        <v>52820.259999999995</v>
      </c>
      <c r="P696">
        <v>25</v>
      </c>
      <c r="S696">
        <v>1328.8</v>
      </c>
      <c r="U696">
        <v>59783.08</v>
      </c>
      <c r="W696">
        <f t="shared" si="202"/>
        <v>61136.880000000005</v>
      </c>
      <c r="X696">
        <f t="shared" si="195"/>
        <v>15199.14</v>
      </c>
      <c r="Y696">
        <f t="shared" si="196"/>
        <v>36667.429999999993</v>
      </c>
      <c r="Z696">
        <f t="shared" si="197"/>
        <v>223663.97999999998</v>
      </c>
      <c r="AA696" t="s">
        <v>227</v>
      </c>
      <c r="AB696">
        <v>2025</v>
      </c>
    </row>
    <row r="697" spans="1:28" x14ac:dyDescent="0.25">
      <c r="A697">
        <v>3</v>
      </c>
      <c r="B697" t="s">
        <v>115</v>
      </c>
      <c r="C697" t="s">
        <v>103</v>
      </c>
      <c r="D697" t="s">
        <v>886</v>
      </c>
      <c r="E697" t="s">
        <v>916</v>
      </c>
      <c r="F697" t="s">
        <v>84</v>
      </c>
      <c r="G697">
        <v>185000</v>
      </c>
      <c r="H697">
        <f t="shared" si="194"/>
        <v>170635.58</v>
      </c>
      <c r="I697">
        <f t="shared" si="198"/>
        <v>5309.5</v>
      </c>
      <c r="J697">
        <f t="shared" si="199"/>
        <v>13134.999999999998</v>
      </c>
      <c r="K697">
        <f t="shared" si="200"/>
        <v>953.69</v>
      </c>
      <c r="L697">
        <f t="shared" ref="L697:L760" si="203">IF(G697&lt;=187020,G697*3.04%,4943.8)</f>
        <v>5624</v>
      </c>
      <c r="M697">
        <f t="shared" ref="M697:M760" si="204">IF(G697&lt;=187020,G697*7.09%,11530.11)</f>
        <v>13116.5</v>
      </c>
      <c r="N697">
        <f>1715.46*2</f>
        <v>3430.92</v>
      </c>
      <c r="O697">
        <f>+I697+J697+K697+L697+M697+N697</f>
        <v>41569.61</v>
      </c>
      <c r="P697">
        <v>25</v>
      </c>
      <c r="Q697">
        <v>54422.400000000001</v>
      </c>
      <c r="S697">
        <v>1328.8</v>
      </c>
      <c r="T697">
        <v>200</v>
      </c>
      <c r="U697">
        <v>30812.9</v>
      </c>
      <c r="W697">
        <f t="shared" si="202"/>
        <v>86789.1</v>
      </c>
      <c r="X697">
        <f t="shared" si="195"/>
        <v>14364.42</v>
      </c>
      <c r="Y697">
        <f t="shared" si="196"/>
        <v>26251.5</v>
      </c>
      <c r="Z697">
        <f t="shared" si="197"/>
        <v>83846.48</v>
      </c>
      <c r="AA697" t="s">
        <v>227</v>
      </c>
      <c r="AB697">
        <v>2025</v>
      </c>
    </row>
    <row r="698" spans="1:28" x14ac:dyDescent="0.25">
      <c r="A698">
        <v>4</v>
      </c>
      <c r="B698" t="s">
        <v>116</v>
      </c>
      <c r="C698" t="s">
        <v>102</v>
      </c>
      <c r="D698" t="s">
        <v>4</v>
      </c>
      <c r="E698" t="s">
        <v>917</v>
      </c>
      <c r="F698" t="s">
        <v>84</v>
      </c>
      <c r="G698">
        <v>185000</v>
      </c>
      <c r="H698">
        <f t="shared" si="194"/>
        <v>174066.5</v>
      </c>
      <c r="I698">
        <f t="shared" si="198"/>
        <v>5309.5</v>
      </c>
      <c r="J698">
        <f t="shared" si="199"/>
        <v>13134.999999999998</v>
      </c>
      <c r="K698">
        <f t="shared" si="200"/>
        <v>953.69</v>
      </c>
      <c r="L698">
        <f t="shared" si="203"/>
        <v>5624</v>
      </c>
      <c r="M698">
        <f t="shared" si="204"/>
        <v>13116.5</v>
      </c>
      <c r="O698">
        <f t="shared" si="201"/>
        <v>38138.69</v>
      </c>
      <c r="P698">
        <v>25</v>
      </c>
      <c r="Q698">
        <v>3000</v>
      </c>
      <c r="S698">
        <v>1328.8</v>
      </c>
      <c r="T698">
        <v>200</v>
      </c>
      <c r="U698">
        <v>32099.49</v>
      </c>
      <c r="W698">
        <f t="shared" si="202"/>
        <v>36653.29</v>
      </c>
      <c r="X698">
        <f t="shared" si="195"/>
        <v>10933.5</v>
      </c>
      <c r="Y698">
        <f t="shared" si="196"/>
        <v>26251.5</v>
      </c>
      <c r="Z698">
        <f t="shared" si="197"/>
        <v>137413.21</v>
      </c>
      <c r="AA698" t="s">
        <v>227</v>
      </c>
      <c r="AB698">
        <v>2025</v>
      </c>
    </row>
    <row r="699" spans="1:28" x14ac:dyDescent="0.25">
      <c r="A699">
        <v>5</v>
      </c>
      <c r="B699" t="s">
        <v>117</v>
      </c>
      <c r="C699" t="s">
        <v>102</v>
      </c>
      <c r="D699" t="s">
        <v>4</v>
      </c>
      <c r="E699" t="s">
        <v>918</v>
      </c>
      <c r="F699" t="s">
        <v>84</v>
      </c>
      <c r="G699">
        <v>185000</v>
      </c>
      <c r="H699">
        <f t="shared" si="194"/>
        <v>172351.04</v>
      </c>
      <c r="I699">
        <f t="shared" si="198"/>
        <v>5309.5</v>
      </c>
      <c r="J699">
        <f t="shared" si="199"/>
        <v>13134.999999999998</v>
      </c>
      <c r="K699">
        <f t="shared" si="200"/>
        <v>953.69</v>
      </c>
      <c r="L699">
        <f t="shared" si="203"/>
        <v>5624</v>
      </c>
      <c r="M699">
        <f t="shared" si="204"/>
        <v>13116.5</v>
      </c>
      <c r="N699">
        <v>1715.46</v>
      </c>
      <c r="O699">
        <f t="shared" si="201"/>
        <v>39854.15</v>
      </c>
      <c r="P699">
        <v>25</v>
      </c>
      <c r="S699">
        <v>1993.2</v>
      </c>
      <c r="T699">
        <v>200</v>
      </c>
      <c r="U699">
        <v>32099.49</v>
      </c>
      <c r="W699">
        <f t="shared" si="202"/>
        <v>34317.69</v>
      </c>
      <c r="X699">
        <f t="shared" si="195"/>
        <v>12648.96</v>
      </c>
      <c r="Y699">
        <f t="shared" si="196"/>
        <v>26251.5</v>
      </c>
      <c r="Z699">
        <f t="shared" si="197"/>
        <v>138033.35</v>
      </c>
      <c r="AA699" t="s">
        <v>227</v>
      </c>
      <c r="AB699">
        <v>2025</v>
      </c>
    </row>
    <row r="700" spans="1:28" x14ac:dyDescent="0.25">
      <c r="A700">
        <v>6</v>
      </c>
      <c r="B700" t="s">
        <v>119</v>
      </c>
      <c r="C700" t="s">
        <v>103</v>
      </c>
      <c r="D700" t="s">
        <v>10</v>
      </c>
      <c r="E700" t="s">
        <v>919</v>
      </c>
      <c r="F700" t="s">
        <v>84</v>
      </c>
      <c r="G700">
        <v>185000</v>
      </c>
      <c r="H700">
        <f t="shared" si="194"/>
        <v>174066.5</v>
      </c>
      <c r="I700">
        <f t="shared" si="198"/>
        <v>5309.5</v>
      </c>
      <c r="J700">
        <f t="shared" si="199"/>
        <v>13134.999999999998</v>
      </c>
      <c r="K700">
        <f t="shared" si="200"/>
        <v>953.69</v>
      </c>
      <c r="L700">
        <f t="shared" si="203"/>
        <v>5624</v>
      </c>
      <c r="M700">
        <f t="shared" si="204"/>
        <v>13116.5</v>
      </c>
      <c r="O700">
        <f t="shared" si="201"/>
        <v>38138.69</v>
      </c>
      <c r="P700">
        <v>25</v>
      </c>
      <c r="Q700">
        <v>13979.51</v>
      </c>
      <c r="S700">
        <v>1328.8</v>
      </c>
      <c r="T700">
        <v>200</v>
      </c>
      <c r="U700">
        <v>32099.49</v>
      </c>
      <c r="W700">
        <f>P700+Q700+R700+S700+T700+U700</f>
        <v>47632.800000000003</v>
      </c>
      <c r="X700">
        <f t="shared" si="195"/>
        <v>10933.5</v>
      </c>
      <c r="Y700">
        <f t="shared" si="196"/>
        <v>26251.5</v>
      </c>
      <c r="Z700">
        <f t="shared" si="197"/>
        <v>126433.7</v>
      </c>
      <c r="AA700" t="s">
        <v>227</v>
      </c>
      <c r="AB700">
        <v>2025</v>
      </c>
    </row>
    <row r="701" spans="1:28" x14ac:dyDescent="0.25">
      <c r="A701">
        <v>7</v>
      </c>
      <c r="B701" t="s">
        <v>941</v>
      </c>
      <c r="C701" t="s">
        <v>102</v>
      </c>
      <c r="D701" t="s">
        <v>27</v>
      </c>
      <c r="E701" t="s">
        <v>62</v>
      </c>
      <c r="F701" t="s">
        <v>99</v>
      </c>
      <c r="G701">
        <v>110000</v>
      </c>
      <c r="H701">
        <f t="shared" si="194"/>
        <v>103499</v>
      </c>
      <c r="I701">
        <f t="shared" si="198"/>
        <v>3157</v>
      </c>
      <c r="J701">
        <f t="shared" si="199"/>
        <v>7809.9999999999991</v>
      </c>
      <c r="K701">
        <f t="shared" si="200"/>
        <v>953.69</v>
      </c>
      <c r="L701">
        <f t="shared" si="203"/>
        <v>3344</v>
      </c>
      <c r="M701">
        <f t="shared" si="204"/>
        <v>7799.0000000000009</v>
      </c>
      <c r="O701">
        <f t="shared" si="201"/>
        <v>23063.690000000002</v>
      </c>
      <c r="P701">
        <v>25</v>
      </c>
      <c r="T701">
        <v>200</v>
      </c>
      <c r="U701">
        <v>14457.62</v>
      </c>
      <c r="W701">
        <v>14457.62</v>
      </c>
      <c r="X701">
        <f t="shared" si="195"/>
        <v>6501</v>
      </c>
      <c r="Y701">
        <f t="shared" si="196"/>
        <v>15609</v>
      </c>
      <c r="Z701">
        <f t="shared" si="197"/>
        <v>89041.38</v>
      </c>
      <c r="AA701" t="s">
        <v>227</v>
      </c>
      <c r="AB701">
        <v>2025</v>
      </c>
    </row>
    <row r="702" spans="1:28" x14ac:dyDescent="0.25">
      <c r="A702">
        <v>8</v>
      </c>
      <c r="B702" t="s">
        <v>121</v>
      </c>
      <c r="C702" t="s">
        <v>102</v>
      </c>
      <c r="D702" t="s">
        <v>21</v>
      </c>
      <c r="E702" t="s">
        <v>920</v>
      </c>
      <c r="F702" t="s">
        <v>84</v>
      </c>
      <c r="G702">
        <v>155000</v>
      </c>
      <c r="H702">
        <f t="shared" si="194"/>
        <v>144124.04</v>
      </c>
      <c r="I702">
        <f t="shared" si="198"/>
        <v>4448.5</v>
      </c>
      <c r="J702">
        <f t="shared" si="199"/>
        <v>11004.999999999998</v>
      </c>
      <c r="K702">
        <f t="shared" si="200"/>
        <v>953.69</v>
      </c>
      <c r="L702">
        <f t="shared" si="203"/>
        <v>4712</v>
      </c>
      <c r="M702">
        <f t="shared" si="204"/>
        <v>10989.5</v>
      </c>
      <c r="N702">
        <v>1715.46</v>
      </c>
      <c r="O702">
        <f t="shared" si="201"/>
        <v>33824.15</v>
      </c>
      <c r="P702">
        <v>25</v>
      </c>
      <c r="Q702">
        <v>12543.2</v>
      </c>
      <c r="S702">
        <v>536.69000000000005</v>
      </c>
      <c r="T702">
        <v>200</v>
      </c>
      <c r="U702">
        <v>24613.88</v>
      </c>
      <c r="W702">
        <f t="shared" si="202"/>
        <v>37918.770000000004</v>
      </c>
      <c r="X702">
        <f t="shared" si="195"/>
        <v>10875.96</v>
      </c>
      <c r="Y702">
        <f t="shared" si="196"/>
        <v>21994.5</v>
      </c>
      <c r="Z702">
        <f t="shared" si="197"/>
        <v>106205.26999999999</v>
      </c>
      <c r="AA702" t="s">
        <v>227</v>
      </c>
      <c r="AB702">
        <v>2025</v>
      </c>
    </row>
    <row r="703" spans="1:28" x14ac:dyDescent="0.25">
      <c r="A703">
        <v>9</v>
      </c>
      <c r="B703" t="s">
        <v>137</v>
      </c>
      <c r="C703" t="s">
        <v>102</v>
      </c>
      <c r="D703" t="s">
        <v>22</v>
      </c>
      <c r="E703" t="s">
        <v>921</v>
      </c>
      <c r="F703" t="s">
        <v>85</v>
      </c>
      <c r="G703">
        <v>140000</v>
      </c>
      <c r="H703">
        <f t="shared" si="194"/>
        <v>130010.54000000001</v>
      </c>
      <c r="I703">
        <f t="shared" si="198"/>
        <v>4018</v>
      </c>
      <c r="J703">
        <f t="shared" si="199"/>
        <v>9940</v>
      </c>
      <c r="K703">
        <f t="shared" si="200"/>
        <v>953.69</v>
      </c>
      <c r="L703">
        <f t="shared" si="203"/>
        <v>4256</v>
      </c>
      <c r="M703">
        <f t="shared" si="204"/>
        <v>9926</v>
      </c>
      <c r="N703">
        <v>1715.46</v>
      </c>
      <c r="O703">
        <f>+I703+J703+K703+L703+M703+N703</f>
        <v>30809.15</v>
      </c>
      <c r="P703">
        <v>25</v>
      </c>
      <c r="Q703">
        <v>4694.38</v>
      </c>
      <c r="S703">
        <v>1028.68</v>
      </c>
      <c r="T703">
        <v>200</v>
      </c>
      <c r="U703">
        <v>21085.5</v>
      </c>
      <c r="W703">
        <f t="shared" si="202"/>
        <v>27033.56</v>
      </c>
      <c r="X703">
        <f t="shared" si="195"/>
        <v>9989.4599999999991</v>
      </c>
      <c r="Y703">
        <f t="shared" si="196"/>
        <v>19866</v>
      </c>
      <c r="Z703">
        <f t="shared" si="197"/>
        <v>102976.98</v>
      </c>
      <c r="AA703" t="s">
        <v>227</v>
      </c>
      <c r="AB703">
        <v>2025</v>
      </c>
    </row>
    <row r="704" spans="1:28" x14ac:dyDescent="0.25">
      <c r="A704">
        <v>10</v>
      </c>
      <c r="B704" t="s">
        <v>123</v>
      </c>
      <c r="C704" t="s">
        <v>102</v>
      </c>
      <c r="D704" t="s">
        <v>10</v>
      </c>
      <c r="E704" t="s">
        <v>922</v>
      </c>
      <c r="F704" t="s">
        <v>84</v>
      </c>
      <c r="G704">
        <v>145000</v>
      </c>
      <c r="H704">
        <f t="shared" si="194"/>
        <v>136430.5</v>
      </c>
      <c r="I704">
        <f t="shared" si="198"/>
        <v>4161.5</v>
      </c>
      <c r="J704">
        <f t="shared" si="199"/>
        <v>10294.999999999998</v>
      </c>
      <c r="K704">
        <f t="shared" si="200"/>
        <v>953.69</v>
      </c>
      <c r="L704">
        <f t="shared" si="203"/>
        <v>4408</v>
      </c>
      <c r="M704">
        <f t="shared" si="204"/>
        <v>10280.5</v>
      </c>
      <c r="O704">
        <f t="shared" si="201"/>
        <v>30098.69</v>
      </c>
      <c r="P704">
        <v>25</v>
      </c>
      <c r="Q704">
        <v>11491.65</v>
      </c>
      <c r="S704">
        <v>435.22</v>
      </c>
      <c r="T704">
        <v>200</v>
      </c>
      <c r="U704">
        <v>22690.49</v>
      </c>
      <c r="W704">
        <f t="shared" si="202"/>
        <v>34842.36</v>
      </c>
      <c r="X704">
        <f t="shared" si="195"/>
        <v>8569.5</v>
      </c>
      <c r="Y704">
        <f t="shared" si="196"/>
        <v>20575.5</v>
      </c>
      <c r="Z704">
        <f t="shared" si="197"/>
        <v>101588.14</v>
      </c>
      <c r="AA704" t="s">
        <v>227</v>
      </c>
      <c r="AB704">
        <v>2025</v>
      </c>
    </row>
    <row r="705" spans="1:28" x14ac:dyDescent="0.25">
      <c r="A705">
        <v>11</v>
      </c>
      <c r="B705" t="s">
        <v>125</v>
      </c>
      <c r="C705" t="s">
        <v>102</v>
      </c>
      <c r="D705" t="s">
        <v>94</v>
      </c>
      <c r="E705" t="s">
        <v>923</v>
      </c>
      <c r="F705" t="s">
        <v>85</v>
      </c>
      <c r="G705">
        <v>96000</v>
      </c>
      <c r="H705">
        <f t="shared" si="194"/>
        <v>88610.94</v>
      </c>
      <c r="I705">
        <f t="shared" si="198"/>
        <v>2755.2</v>
      </c>
      <c r="J705">
        <f t="shared" si="199"/>
        <v>6815.9999999999991</v>
      </c>
      <c r="K705">
        <f t="shared" si="200"/>
        <v>953.69</v>
      </c>
      <c r="L705">
        <f t="shared" si="203"/>
        <v>2918.4</v>
      </c>
      <c r="M705">
        <f t="shared" si="204"/>
        <v>6806.4000000000005</v>
      </c>
      <c r="N705">
        <v>1715.46</v>
      </c>
      <c r="O705">
        <f t="shared" si="201"/>
        <v>21965.149999999998</v>
      </c>
      <c r="P705">
        <v>25</v>
      </c>
      <c r="Q705">
        <v>5000</v>
      </c>
      <c r="S705">
        <v>797.28</v>
      </c>
      <c r="T705">
        <v>200</v>
      </c>
      <c r="U705">
        <v>10735.6</v>
      </c>
      <c r="W705">
        <f t="shared" si="202"/>
        <v>16757.88</v>
      </c>
      <c r="X705">
        <f t="shared" si="195"/>
        <v>7389.06</v>
      </c>
      <c r="Y705">
        <f t="shared" si="196"/>
        <v>13622.4</v>
      </c>
      <c r="Z705">
        <f t="shared" si="197"/>
        <v>71853.06</v>
      </c>
      <c r="AA705" t="s">
        <v>227</v>
      </c>
      <c r="AB705">
        <v>2025</v>
      </c>
    </row>
    <row r="706" spans="1:28" x14ac:dyDescent="0.25">
      <c r="A706">
        <v>12</v>
      </c>
      <c r="B706" t="s">
        <v>126</v>
      </c>
      <c r="C706" t="s">
        <v>103</v>
      </c>
      <c r="D706" t="s">
        <v>94</v>
      </c>
      <c r="E706" t="s">
        <v>924</v>
      </c>
      <c r="F706" t="s">
        <v>84</v>
      </c>
      <c r="G706">
        <v>60000</v>
      </c>
      <c r="H706">
        <f t="shared" si="194"/>
        <v>56454</v>
      </c>
      <c r="I706">
        <f t="shared" si="198"/>
        <v>1722</v>
      </c>
      <c r="J706">
        <f t="shared" si="199"/>
        <v>4260</v>
      </c>
      <c r="K706">
        <f t="shared" si="200"/>
        <v>660.00000000000011</v>
      </c>
      <c r="L706">
        <f t="shared" si="203"/>
        <v>1824</v>
      </c>
      <c r="M706">
        <f t="shared" si="204"/>
        <v>4254</v>
      </c>
      <c r="O706">
        <f t="shared" si="201"/>
        <v>12720</v>
      </c>
      <c r="P706">
        <v>25</v>
      </c>
      <c r="Q706">
        <v>1000</v>
      </c>
      <c r="S706">
        <v>857.33</v>
      </c>
      <c r="T706">
        <v>200</v>
      </c>
      <c r="U706">
        <v>3486.68</v>
      </c>
      <c r="W706">
        <f t="shared" si="202"/>
        <v>5569.01</v>
      </c>
      <c r="X706">
        <f t="shared" si="195"/>
        <v>3546</v>
      </c>
      <c r="Y706">
        <f t="shared" si="196"/>
        <v>8514</v>
      </c>
      <c r="Z706">
        <f t="shared" si="197"/>
        <v>50884.99</v>
      </c>
      <c r="AA706" t="s">
        <v>227</v>
      </c>
      <c r="AB706">
        <v>2025</v>
      </c>
    </row>
    <row r="707" spans="1:28" x14ac:dyDescent="0.25">
      <c r="A707">
        <v>13</v>
      </c>
      <c r="B707" t="s">
        <v>128</v>
      </c>
      <c r="C707" t="s">
        <v>102</v>
      </c>
      <c r="D707" t="s">
        <v>12</v>
      </c>
      <c r="E707" t="s">
        <v>925</v>
      </c>
      <c r="F707" t="s">
        <v>84</v>
      </c>
      <c r="G707">
        <v>155000</v>
      </c>
      <c r="H707">
        <f t="shared" si="194"/>
        <v>144124.04</v>
      </c>
      <c r="I707">
        <f t="shared" si="198"/>
        <v>4448.5</v>
      </c>
      <c r="J707">
        <f t="shared" si="199"/>
        <v>11004.999999999998</v>
      </c>
      <c r="K707">
        <f t="shared" si="200"/>
        <v>953.69</v>
      </c>
      <c r="L707">
        <f t="shared" si="203"/>
        <v>4712</v>
      </c>
      <c r="M707">
        <f t="shared" si="204"/>
        <v>10989.5</v>
      </c>
      <c r="N707">
        <v>1715.46</v>
      </c>
      <c r="O707">
        <f t="shared" si="201"/>
        <v>33824.15</v>
      </c>
      <c r="P707">
        <v>25</v>
      </c>
      <c r="S707">
        <v>1195.92</v>
      </c>
      <c r="T707">
        <v>200</v>
      </c>
      <c r="U707">
        <v>25042.74</v>
      </c>
      <c r="W707">
        <f t="shared" si="202"/>
        <v>26463.660000000003</v>
      </c>
      <c r="X707">
        <f t="shared" si="195"/>
        <v>10875.96</v>
      </c>
      <c r="Y707">
        <f t="shared" si="196"/>
        <v>21994.5</v>
      </c>
      <c r="Z707">
        <f t="shared" si="197"/>
        <v>117660.38</v>
      </c>
      <c r="AA707" t="s">
        <v>227</v>
      </c>
      <c r="AB707">
        <v>2025</v>
      </c>
    </row>
    <row r="708" spans="1:28" x14ac:dyDescent="0.25">
      <c r="A708">
        <v>14</v>
      </c>
      <c r="B708" t="s">
        <v>129</v>
      </c>
      <c r="C708" t="s">
        <v>102</v>
      </c>
      <c r="D708" t="s">
        <v>16</v>
      </c>
      <c r="E708" t="s">
        <v>79</v>
      </c>
      <c r="F708" t="s">
        <v>84</v>
      </c>
      <c r="G708">
        <v>80000</v>
      </c>
      <c r="H708">
        <f t="shared" si="194"/>
        <v>75272</v>
      </c>
      <c r="I708">
        <f t="shared" si="198"/>
        <v>2296</v>
      </c>
      <c r="J708">
        <f t="shared" si="199"/>
        <v>5679.9999999999991</v>
      </c>
      <c r="K708">
        <v>880</v>
      </c>
      <c r="L708">
        <f t="shared" si="203"/>
        <v>2432</v>
      </c>
      <c r="M708">
        <f t="shared" si="204"/>
        <v>5672</v>
      </c>
      <c r="O708">
        <f>+I708+J708+K708+L708+M708+N708</f>
        <v>16960</v>
      </c>
      <c r="P708">
        <v>25</v>
      </c>
      <c r="Q708">
        <v>4241.79</v>
      </c>
      <c r="S708">
        <v>691.85</v>
      </c>
      <c r="T708">
        <v>200</v>
      </c>
      <c r="U708">
        <v>7400.87</v>
      </c>
      <c r="W708">
        <f t="shared" si="202"/>
        <v>12559.51</v>
      </c>
      <c r="X708">
        <f t="shared" si="195"/>
        <v>4728</v>
      </c>
      <c r="Y708">
        <f t="shared" si="196"/>
        <v>11352</v>
      </c>
      <c r="Z708">
        <f t="shared" si="197"/>
        <v>62712.49</v>
      </c>
      <c r="AA708" t="s">
        <v>227</v>
      </c>
      <c r="AB708">
        <v>2025</v>
      </c>
    </row>
    <row r="709" spans="1:28" x14ac:dyDescent="0.25">
      <c r="A709">
        <v>15</v>
      </c>
      <c r="B709" t="s">
        <v>130</v>
      </c>
      <c r="C709" t="s">
        <v>102</v>
      </c>
      <c r="D709" t="s">
        <v>16</v>
      </c>
      <c r="E709" t="s">
        <v>61</v>
      </c>
      <c r="F709" t="s">
        <v>84</v>
      </c>
      <c r="G709">
        <v>80000</v>
      </c>
      <c r="H709">
        <f t="shared" si="194"/>
        <v>70125.62</v>
      </c>
      <c r="I709">
        <f t="shared" si="198"/>
        <v>2296</v>
      </c>
      <c r="J709">
        <f t="shared" si="199"/>
        <v>5679.9999999999991</v>
      </c>
      <c r="K709">
        <v>880</v>
      </c>
      <c r="L709">
        <f t="shared" si="203"/>
        <v>2432</v>
      </c>
      <c r="M709">
        <f t="shared" si="204"/>
        <v>5672</v>
      </c>
      <c r="N709">
        <v>5146.38</v>
      </c>
      <c r="O709">
        <f>+I709+J709+K709+L709+M709+N709</f>
        <v>22106.38</v>
      </c>
      <c r="P709">
        <v>25</v>
      </c>
      <c r="Q709">
        <v>1200</v>
      </c>
      <c r="S709">
        <v>1853.63</v>
      </c>
      <c r="T709">
        <v>200</v>
      </c>
      <c r="U709">
        <v>6221</v>
      </c>
      <c r="W709">
        <f t="shared" si="202"/>
        <v>9499.630000000001</v>
      </c>
      <c r="X709">
        <f t="shared" si="195"/>
        <v>9874.380000000001</v>
      </c>
      <c r="Y709">
        <f t="shared" si="196"/>
        <v>11352</v>
      </c>
      <c r="Z709">
        <f t="shared" si="197"/>
        <v>60625.99</v>
      </c>
      <c r="AA709" t="s">
        <v>227</v>
      </c>
      <c r="AB709">
        <v>2025</v>
      </c>
    </row>
    <row r="710" spans="1:28" x14ac:dyDescent="0.25">
      <c r="A710">
        <v>16</v>
      </c>
      <c r="B710" t="s">
        <v>132</v>
      </c>
      <c r="C710" t="s">
        <v>102</v>
      </c>
      <c r="D710" t="s">
        <v>4</v>
      </c>
      <c r="E710" t="s">
        <v>24</v>
      </c>
      <c r="F710" t="s">
        <v>84</v>
      </c>
      <c r="G710">
        <v>95000</v>
      </c>
      <c r="H710">
        <f t="shared" si="194"/>
        <v>84239.12</v>
      </c>
      <c r="I710">
        <f t="shared" si="198"/>
        <v>2726.5</v>
      </c>
      <c r="J710">
        <f t="shared" si="199"/>
        <v>6744.9999999999991</v>
      </c>
      <c r="K710">
        <f t="shared" si="200"/>
        <v>953.69</v>
      </c>
      <c r="L710">
        <f t="shared" si="203"/>
        <v>2888</v>
      </c>
      <c r="M710">
        <f t="shared" si="204"/>
        <v>6735.5</v>
      </c>
      <c r="N710">
        <v>5146.38</v>
      </c>
      <c r="O710">
        <f t="shared" si="201"/>
        <v>25195.070000000003</v>
      </c>
      <c r="P710">
        <v>25</v>
      </c>
      <c r="Q710">
        <v>0</v>
      </c>
      <c r="S710">
        <v>1895.9</v>
      </c>
      <c r="T710">
        <v>200</v>
      </c>
      <c r="U710">
        <v>10071.51</v>
      </c>
      <c r="W710">
        <f t="shared" si="202"/>
        <v>12192.41</v>
      </c>
      <c r="X710">
        <f t="shared" si="195"/>
        <v>10760.880000000001</v>
      </c>
      <c r="Y710">
        <f>+J710++K710+M710</f>
        <v>14434.189999999999</v>
      </c>
      <c r="Z710">
        <f t="shared" si="197"/>
        <v>72046.709999999992</v>
      </c>
      <c r="AA710" t="s">
        <v>227</v>
      </c>
      <c r="AB710">
        <v>2025</v>
      </c>
    </row>
    <row r="711" spans="1:28" x14ac:dyDescent="0.25">
      <c r="A711">
        <v>17</v>
      </c>
      <c r="B711" t="s">
        <v>133</v>
      </c>
      <c r="C711" t="s">
        <v>103</v>
      </c>
      <c r="D711" t="s">
        <v>828</v>
      </c>
      <c r="E711" t="s">
        <v>829</v>
      </c>
      <c r="F711" t="s">
        <v>84</v>
      </c>
      <c r="G711">
        <v>95000</v>
      </c>
      <c r="H711">
        <f t="shared" si="194"/>
        <v>89385.5</v>
      </c>
      <c r="I711">
        <f t="shared" si="198"/>
        <v>2726.5</v>
      </c>
      <c r="J711">
        <f t="shared" si="199"/>
        <v>6744.9999999999991</v>
      </c>
      <c r="K711">
        <f t="shared" si="200"/>
        <v>953.69</v>
      </c>
      <c r="L711">
        <f t="shared" si="203"/>
        <v>2888</v>
      </c>
      <c r="M711">
        <f t="shared" si="204"/>
        <v>6735.5</v>
      </c>
      <c r="O711">
        <f t="shared" si="201"/>
        <v>20048.690000000002</v>
      </c>
      <c r="P711">
        <v>25</v>
      </c>
      <c r="Q711">
        <v>950</v>
      </c>
      <c r="S711">
        <v>2224.6</v>
      </c>
      <c r="T711">
        <v>200</v>
      </c>
      <c r="U711">
        <v>10929.24</v>
      </c>
      <c r="W711">
        <f t="shared" si="202"/>
        <v>14328.84</v>
      </c>
      <c r="X711">
        <f t="shared" si="195"/>
        <v>5614.5</v>
      </c>
      <c r="Y711">
        <f t="shared" ref="Y711:Y774" si="205">+J711+M711</f>
        <v>13480.5</v>
      </c>
      <c r="Z711">
        <f t="shared" si="197"/>
        <v>75056.66</v>
      </c>
      <c r="AA711" t="s">
        <v>227</v>
      </c>
      <c r="AB711">
        <v>2025</v>
      </c>
    </row>
    <row r="712" spans="1:28" x14ac:dyDescent="0.25">
      <c r="A712">
        <v>18</v>
      </c>
      <c r="B712" t="s">
        <v>134</v>
      </c>
      <c r="C712" t="s">
        <v>102</v>
      </c>
      <c r="D712" t="s">
        <v>16</v>
      </c>
      <c r="E712" t="s">
        <v>45</v>
      </c>
      <c r="F712" t="s">
        <v>84</v>
      </c>
      <c r="G712">
        <v>80000</v>
      </c>
      <c r="H712">
        <f t="shared" si="194"/>
        <v>73556.539999999994</v>
      </c>
      <c r="I712">
        <f t="shared" si="198"/>
        <v>2296</v>
      </c>
      <c r="J712">
        <f t="shared" si="199"/>
        <v>5679.9999999999991</v>
      </c>
      <c r="K712">
        <v>880</v>
      </c>
      <c r="L712">
        <f t="shared" si="203"/>
        <v>2432</v>
      </c>
      <c r="M712">
        <f t="shared" si="204"/>
        <v>5672</v>
      </c>
      <c r="N712">
        <v>1715.46</v>
      </c>
      <c r="O712">
        <f t="shared" si="201"/>
        <v>18675.46</v>
      </c>
      <c r="P712">
        <v>25</v>
      </c>
      <c r="Q712">
        <v>3168.68</v>
      </c>
      <c r="S712">
        <v>2041.76</v>
      </c>
      <c r="T712">
        <v>200</v>
      </c>
      <c r="U712">
        <v>6972</v>
      </c>
      <c r="W712">
        <f t="shared" si="202"/>
        <v>12407.439999999999</v>
      </c>
      <c r="X712">
        <f t="shared" si="195"/>
        <v>6443.46</v>
      </c>
      <c r="Y712">
        <f t="shared" si="205"/>
        <v>11352</v>
      </c>
      <c r="Z712">
        <f t="shared" si="197"/>
        <v>61149.100000000006</v>
      </c>
      <c r="AA712" t="s">
        <v>227</v>
      </c>
      <c r="AB712">
        <v>2025</v>
      </c>
    </row>
    <row r="713" spans="1:28" x14ac:dyDescent="0.25">
      <c r="A713">
        <v>19</v>
      </c>
      <c r="B713" t="s">
        <v>140</v>
      </c>
      <c r="C713" t="s">
        <v>102</v>
      </c>
      <c r="D713" t="s">
        <v>823</v>
      </c>
      <c r="E713" t="s">
        <v>926</v>
      </c>
      <c r="F713" t="s">
        <v>99</v>
      </c>
      <c r="G713">
        <v>130000</v>
      </c>
      <c r="H713">
        <f t="shared" si="194"/>
        <v>122317</v>
      </c>
      <c r="I713">
        <f t="shared" si="198"/>
        <v>3731</v>
      </c>
      <c r="J713">
        <f t="shared" si="199"/>
        <v>9230</v>
      </c>
      <c r="K713">
        <f t="shared" si="200"/>
        <v>953.69</v>
      </c>
      <c r="L713">
        <f t="shared" si="203"/>
        <v>3952</v>
      </c>
      <c r="M713">
        <f t="shared" si="204"/>
        <v>9217</v>
      </c>
      <c r="O713">
        <f t="shared" si="201"/>
        <v>27083.690000000002</v>
      </c>
      <c r="P713">
        <v>25</v>
      </c>
      <c r="S713">
        <v>2657.6</v>
      </c>
      <c r="T713">
        <v>200</v>
      </c>
      <c r="U713">
        <f>IF((H713*12)&gt;867123.01,(79776+(((H713*12)-867123.01)*0.25))/12,IF((H713*12)&gt;624329.01,(31216+(((H713*12)-624329.01)*0.2))/12,IF((H713*12)&gt;416220.01,(((H713*12)-416220.01)*0.15)/12,0)))</f>
        <v>19162.187291666665</v>
      </c>
      <c r="W713">
        <f t="shared" si="202"/>
        <v>22044.787291666664</v>
      </c>
      <c r="X713">
        <f t="shared" si="195"/>
        <v>7683</v>
      </c>
      <c r="Y713">
        <f t="shared" si="205"/>
        <v>18447</v>
      </c>
      <c r="Z713">
        <f t="shared" si="197"/>
        <v>100272.21270833333</v>
      </c>
      <c r="AA713" t="s">
        <v>227</v>
      </c>
      <c r="AB713">
        <v>2025</v>
      </c>
    </row>
    <row r="714" spans="1:28" x14ac:dyDescent="0.25">
      <c r="A714">
        <v>20</v>
      </c>
      <c r="B714" t="s">
        <v>911</v>
      </c>
      <c r="C714" t="s">
        <v>103</v>
      </c>
      <c r="D714" t="s">
        <v>823</v>
      </c>
      <c r="E714" t="s">
        <v>850</v>
      </c>
      <c r="F714" t="s">
        <v>84</v>
      </c>
      <c r="G714">
        <v>100000</v>
      </c>
      <c r="H714">
        <f t="shared" si="194"/>
        <v>94090</v>
      </c>
      <c r="I714">
        <f t="shared" si="198"/>
        <v>2870</v>
      </c>
      <c r="J714">
        <f t="shared" si="199"/>
        <v>7099.9999999999991</v>
      </c>
      <c r="K714">
        <f t="shared" si="200"/>
        <v>953.69</v>
      </c>
      <c r="L714">
        <f t="shared" si="203"/>
        <v>3040</v>
      </c>
      <c r="M714">
        <f t="shared" si="204"/>
        <v>7090.0000000000009</v>
      </c>
      <c r="O714">
        <f t="shared" si="201"/>
        <v>21053.690000000002</v>
      </c>
      <c r="P714">
        <v>25</v>
      </c>
      <c r="T714">
        <v>200</v>
      </c>
      <c r="U714">
        <f>12105.37-V714</f>
        <v>12105.37</v>
      </c>
      <c r="W714">
        <f t="shared" si="202"/>
        <v>12330.37</v>
      </c>
      <c r="X714">
        <f t="shared" si="195"/>
        <v>5910</v>
      </c>
      <c r="Y714">
        <f t="shared" si="205"/>
        <v>14190</v>
      </c>
      <c r="Z714">
        <f t="shared" si="197"/>
        <v>81759.63</v>
      </c>
      <c r="AA714" t="s">
        <v>227</v>
      </c>
      <c r="AB714">
        <v>2025</v>
      </c>
    </row>
    <row r="715" spans="1:28" x14ac:dyDescent="0.25">
      <c r="A715">
        <v>21</v>
      </c>
      <c r="B715" t="s">
        <v>864</v>
      </c>
      <c r="C715" t="s">
        <v>103</v>
      </c>
      <c r="D715" t="s">
        <v>94</v>
      </c>
      <c r="E715" t="s">
        <v>865</v>
      </c>
      <c r="F715" t="s">
        <v>85</v>
      </c>
      <c r="G715">
        <v>80000</v>
      </c>
      <c r="H715">
        <f t="shared" si="194"/>
        <v>75272</v>
      </c>
      <c r="I715">
        <f t="shared" si="198"/>
        <v>2296</v>
      </c>
      <c r="J715">
        <f t="shared" si="199"/>
        <v>5679.9999999999991</v>
      </c>
      <c r="K715">
        <v>880</v>
      </c>
      <c r="L715">
        <f t="shared" si="203"/>
        <v>2432</v>
      </c>
      <c r="M715">
        <f t="shared" si="204"/>
        <v>5672</v>
      </c>
      <c r="O715">
        <f>+I715+J715+K715+L715+M715+N715</f>
        <v>16960</v>
      </c>
      <c r="P715">
        <v>25</v>
      </c>
      <c r="S715">
        <v>2034.52</v>
      </c>
      <c r="T715">
        <v>200</v>
      </c>
      <c r="U715">
        <v>7400.87</v>
      </c>
      <c r="W715">
        <f t="shared" si="202"/>
        <v>9660.39</v>
      </c>
      <c r="X715">
        <f t="shared" si="195"/>
        <v>4728</v>
      </c>
      <c r="Y715">
        <f t="shared" si="205"/>
        <v>11352</v>
      </c>
      <c r="Z715">
        <f t="shared" si="197"/>
        <v>65611.61</v>
      </c>
      <c r="AA715" t="s">
        <v>227</v>
      </c>
      <c r="AB715">
        <v>2025</v>
      </c>
    </row>
    <row r="716" spans="1:28" x14ac:dyDescent="0.25">
      <c r="A716">
        <v>22</v>
      </c>
      <c r="B716" t="s">
        <v>144</v>
      </c>
      <c r="C716" t="s">
        <v>103</v>
      </c>
      <c r="D716" t="s">
        <v>10</v>
      </c>
      <c r="E716" t="s">
        <v>927</v>
      </c>
      <c r="F716" t="s">
        <v>85</v>
      </c>
      <c r="G716">
        <v>95000</v>
      </c>
      <c r="H716">
        <f t="shared" si="194"/>
        <v>85954.58</v>
      </c>
      <c r="I716">
        <f t="shared" si="198"/>
        <v>2726.5</v>
      </c>
      <c r="J716">
        <f t="shared" si="199"/>
        <v>6744.9999999999991</v>
      </c>
      <c r="K716">
        <f t="shared" si="200"/>
        <v>953.69</v>
      </c>
      <c r="L716">
        <f t="shared" si="203"/>
        <v>2888</v>
      </c>
      <c r="M716">
        <f t="shared" si="204"/>
        <v>6735.5</v>
      </c>
      <c r="N716">
        <v>3430.92</v>
      </c>
      <c r="O716">
        <f t="shared" si="201"/>
        <v>23479.61</v>
      </c>
      <c r="P716">
        <v>25</v>
      </c>
      <c r="S716">
        <v>1671.71</v>
      </c>
      <c r="T716">
        <v>200</v>
      </c>
      <c r="U716">
        <v>10071.51</v>
      </c>
      <c r="W716">
        <f t="shared" si="202"/>
        <v>11968.220000000001</v>
      </c>
      <c r="X716">
        <f t="shared" si="195"/>
        <v>9045.42</v>
      </c>
      <c r="Y716">
        <f t="shared" si="205"/>
        <v>13480.5</v>
      </c>
      <c r="Z716">
        <f t="shared" si="197"/>
        <v>73986.36</v>
      </c>
      <c r="AA716" t="s">
        <v>227</v>
      </c>
      <c r="AB716">
        <v>2025</v>
      </c>
    </row>
    <row r="717" spans="1:28" x14ac:dyDescent="0.25">
      <c r="A717">
        <v>23</v>
      </c>
      <c r="B717" t="s">
        <v>145</v>
      </c>
      <c r="C717" t="s">
        <v>102</v>
      </c>
      <c r="D717" t="s">
        <v>10</v>
      </c>
      <c r="E717" t="s">
        <v>928</v>
      </c>
      <c r="F717" t="s">
        <v>84</v>
      </c>
      <c r="G717">
        <v>95000</v>
      </c>
      <c r="H717">
        <f t="shared" si="194"/>
        <v>85954.58</v>
      </c>
      <c r="I717">
        <f t="shared" si="198"/>
        <v>2726.5</v>
      </c>
      <c r="J717">
        <f t="shared" si="199"/>
        <v>6744.9999999999991</v>
      </c>
      <c r="K717">
        <f t="shared" si="200"/>
        <v>953.69</v>
      </c>
      <c r="L717">
        <f t="shared" si="203"/>
        <v>2888</v>
      </c>
      <c r="M717">
        <f t="shared" si="204"/>
        <v>6735.5</v>
      </c>
      <c r="N717">
        <v>3430.92</v>
      </c>
      <c r="O717">
        <f t="shared" si="201"/>
        <v>23479.61</v>
      </c>
      <c r="P717">
        <v>25</v>
      </c>
      <c r="T717">
        <v>200</v>
      </c>
      <c r="U717">
        <v>10071.51</v>
      </c>
      <c r="W717">
        <f t="shared" si="202"/>
        <v>10296.51</v>
      </c>
      <c r="X717">
        <f t="shared" si="195"/>
        <v>9045.42</v>
      </c>
      <c r="Y717">
        <f t="shared" si="205"/>
        <v>13480.5</v>
      </c>
      <c r="Z717">
        <f t="shared" si="197"/>
        <v>75658.070000000007</v>
      </c>
      <c r="AA717" t="s">
        <v>227</v>
      </c>
      <c r="AB717">
        <v>2025</v>
      </c>
    </row>
    <row r="718" spans="1:28" x14ac:dyDescent="0.25">
      <c r="A718">
        <v>24</v>
      </c>
      <c r="B718" t="s">
        <v>866</v>
      </c>
      <c r="C718" t="s">
        <v>102</v>
      </c>
      <c r="D718" t="s">
        <v>10</v>
      </c>
      <c r="E718" t="s">
        <v>929</v>
      </c>
      <c r="F718" t="s">
        <v>84</v>
      </c>
      <c r="G718">
        <v>80000</v>
      </c>
      <c r="H718">
        <f t="shared" si="194"/>
        <v>75272</v>
      </c>
      <c r="I718">
        <f t="shared" si="198"/>
        <v>2296</v>
      </c>
      <c r="J718">
        <f t="shared" si="199"/>
        <v>5679.9999999999991</v>
      </c>
      <c r="K718">
        <v>880</v>
      </c>
      <c r="L718">
        <f t="shared" si="203"/>
        <v>2432</v>
      </c>
      <c r="M718">
        <f t="shared" si="204"/>
        <v>5672</v>
      </c>
      <c r="O718">
        <f t="shared" si="201"/>
        <v>16960</v>
      </c>
      <c r="P718">
        <v>25</v>
      </c>
      <c r="S718">
        <v>958.69</v>
      </c>
      <c r="T718">
        <v>200</v>
      </c>
      <c r="U718">
        <v>7400.87</v>
      </c>
      <c r="W718">
        <f t="shared" si="202"/>
        <v>8584.56</v>
      </c>
      <c r="X718">
        <f t="shared" si="195"/>
        <v>4728</v>
      </c>
      <c r="Y718">
        <f t="shared" si="205"/>
        <v>11352</v>
      </c>
      <c r="Z718">
        <f t="shared" si="197"/>
        <v>66687.44</v>
      </c>
      <c r="AA718" t="s">
        <v>227</v>
      </c>
      <c r="AB718">
        <v>2025</v>
      </c>
    </row>
    <row r="719" spans="1:28" x14ac:dyDescent="0.25">
      <c r="A719">
        <v>25</v>
      </c>
      <c r="B719" t="s">
        <v>148</v>
      </c>
      <c r="C719" t="s">
        <v>103</v>
      </c>
      <c r="D719" t="s">
        <v>10</v>
      </c>
      <c r="E719" t="s">
        <v>929</v>
      </c>
      <c r="F719" t="s">
        <v>84</v>
      </c>
      <c r="G719">
        <v>80000</v>
      </c>
      <c r="H719">
        <f t="shared" si="194"/>
        <v>75272</v>
      </c>
      <c r="I719">
        <f t="shared" si="198"/>
        <v>2296</v>
      </c>
      <c r="J719">
        <f t="shared" si="199"/>
        <v>5679.9999999999991</v>
      </c>
      <c r="K719">
        <v>880</v>
      </c>
      <c r="L719">
        <f t="shared" si="203"/>
        <v>2432</v>
      </c>
      <c r="M719">
        <f t="shared" si="204"/>
        <v>5672</v>
      </c>
      <c r="O719">
        <f t="shared" si="201"/>
        <v>16960</v>
      </c>
      <c r="P719">
        <v>25</v>
      </c>
      <c r="S719">
        <v>1071.8900000000001</v>
      </c>
      <c r="T719">
        <v>200</v>
      </c>
      <c r="U719">
        <v>7400.87</v>
      </c>
      <c r="W719">
        <f t="shared" si="202"/>
        <v>8697.76</v>
      </c>
      <c r="X719">
        <f t="shared" si="195"/>
        <v>4728</v>
      </c>
      <c r="Y719">
        <f t="shared" si="205"/>
        <v>11352</v>
      </c>
      <c r="Z719">
        <f t="shared" si="197"/>
        <v>66574.240000000005</v>
      </c>
      <c r="AA719" t="s">
        <v>227</v>
      </c>
      <c r="AB719">
        <v>2025</v>
      </c>
    </row>
    <row r="720" spans="1:28" x14ac:dyDescent="0.25">
      <c r="A720">
        <v>26</v>
      </c>
      <c r="B720" t="s">
        <v>149</v>
      </c>
      <c r="C720" t="s">
        <v>102</v>
      </c>
      <c r="D720" t="s">
        <v>10</v>
      </c>
      <c r="E720" t="s">
        <v>928</v>
      </c>
      <c r="F720" t="s">
        <v>84</v>
      </c>
      <c r="G720">
        <v>95000</v>
      </c>
      <c r="H720">
        <f t="shared" si="194"/>
        <v>87670.04</v>
      </c>
      <c r="I720">
        <f t="shared" si="198"/>
        <v>2726.5</v>
      </c>
      <c r="J720">
        <f t="shared" si="199"/>
        <v>6744.9999999999991</v>
      </c>
      <c r="K720">
        <f t="shared" si="200"/>
        <v>953.69</v>
      </c>
      <c r="L720">
        <f t="shared" si="203"/>
        <v>2888</v>
      </c>
      <c r="M720">
        <f t="shared" si="204"/>
        <v>6735.5</v>
      </c>
      <c r="N720">
        <v>1715.46</v>
      </c>
      <c r="O720">
        <f t="shared" si="201"/>
        <v>21764.15</v>
      </c>
      <c r="P720">
        <v>25</v>
      </c>
      <c r="Q720">
        <v>5000</v>
      </c>
      <c r="S720">
        <v>2284.5700000000002</v>
      </c>
      <c r="T720">
        <v>200</v>
      </c>
      <c r="U720">
        <v>10500.38</v>
      </c>
      <c r="W720">
        <f t="shared" si="202"/>
        <v>18009.949999999997</v>
      </c>
      <c r="X720">
        <f t="shared" si="195"/>
        <v>7329.96</v>
      </c>
      <c r="Y720">
        <f t="shared" si="205"/>
        <v>13480.5</v>
      </c>
      <c r="Z720">
        <f t="shared" si="197"/>
        <v>69660.09</v>
      </c>
      <c r="AA720" t="s">
        <v>227</v>
      </c>
      <c r="AB720">
        <v>2025</v>
      </c>
    </row>
    <row r="721" spans="1:28" x14ac:dyDescent="0.25">
      <c r="A721">
        <v>27</v>
      </c>
      <c r="B721" t="s">
        <v>151</v>
      </c>
      <c r="C721" t="s">
        <v>102</v>
      </c>
      <c r="D721" t="s">
        <v>793</v>
      </c>
      <c r="E721" t="s">
        <v>66</v>
      </c>
      <c r="F721" t="s">
        <v>84</v>
      </c>
      <c r="G721">
        <v>80000</v>
      </c>
      <c r="H721">
        <f t="shared" si="194"/>
        <v>75272</v>
      </c>
      <c r="I721">
        <f t="shared" si="198"/>
        <v>2296</v>
      </c>
      <c r="J721">
        <f t="shared" si="199"/>
        <v>5679.9999999999991</v>
      </c>
      <c r="K721">
        <v>880</v>
      </c>
      <c r="L721">
        <f t="shared" si="203"/>
        <v>2432</v>
      </c>
      <c r="M721">
        <f t="shared" si="204"/>
        <v>5672</v>
      </c>
      <c r="O721">
        <f t="shared" si="201"/>
        <v>16960</v>
      </c>
      <c r="P721">
        <v>25</v>
      </c>
      <c r="Q721">
        <v>4000</v>
      </c>
      <c r="S721">
        <v>1594.56</v>
      </c>
      <c r="T721">
        <v>200</v>
      </c>
      <c r="U721">
        <v>7400.87</v>
      </c>
      <c r="W721">
        <f t="shared" si="202"/>
        <v>13220.43</v>
      </c>
      <c r="X721">
        <f t="shared" si="195"/>
        <v>4728</v>
      </c>
      <c r="Y721">
        <f t="shared" si="205"/>
        <v>11352</v>
      </c>
      <c r="Z721">
        <f t="shared" si="197"/>
        <v>62051.57</v>
      </c>
      <c r="AA721" t="s">
        <v>227</v>
      </c>
      <c r="AB721">
        <v>2025</v>
      </c>
    </row>
    <row r="722" spans="1:28" x14ac:dyDescent="0.25">
      <c r="A722">
        <v>28</v>
      </c>
      <c r="B722" t="s">
        <v>153</v>
      </c>
      <c r="C722" t="s">
        <v>102</v>
      </c>
      <c r="D722" t="s">
        <v>17</v>
      </c>
      <c r="E722" t="s">
        <v>930</v>
      </c>
      <c r="F722" t="s">
        <v>84</v>
      </c>
      <c r="G722">
        <v>95000</v>
      </c>
      <c r="H722">
        <f t="shared" si="194"/>
        <v>87670.04</v>
      </c>
      <c r="I722">
        <f t="shared" si="198"/>
        <v>2726.5</v>
      </c>
      <c r="J722">
        <f t="shared" si="199"/>
        <v>6744.9999999999991</v>
      </c>
      <c r="K722">
        <f t="shared" si="200"/>
        <v>953.69</v>
      </c>
      <c r="L722">
        <f t="shared" si="203"/>
        <v>2888</v>
      </c>
      <c r="M722">
        <f t="shared" si="204"/>
        <v>6735.5</v>
      </c>
      <c r="N722">
        <v>1715.46</v>
      </c>
      <c r="O722">
        <f t="shared" si="201"/>
        <v>21764.15</v>
      </c>
      <c r="P722">
        <v>25</v>
      </c>
      <c r="Q722">
        <v>2496.96</v>
      </c>
      <c r="S722">
        <v>1907.57</v>
      </c>
      <c r="T722">
        <v>200</v>
      </c>
      <c r="U722">
        <v>10500.38</v>
      </c>
      <c r="W722">
        <f t="shared" si="202"/>
        <v>15129.91</v>
      </c>
      <c r="X722">
        <f t="shared" si="195"/>
        <v>7329.96</v>
      </c>
      <c r="Y722">
        <f t="shared" si="205"/>
        <v>13480.5</v>
      </c>
      <c r="Z722">
        <f t="shared" si="197"/>
        <v>72540.13</v>
      </c>
      <c r="AA722" t="s">
        <v>227</v>
      </c>
      <c r="AB722">
        <v>2025</v>
      </c>
    </row>
    <row r="723" spans="1:28" x14ac:dyDescent="0.25">
      <c r="A723">
        <v>29</v>
      </c>
      <c r="B723" t="s">
        <v>868</v>
      </c>
      <c r="C723" t="s">
        <v>103</v>
      </c>
      <c r="D723" t="s">
        <v>800</v>
      </c>
      <c r="E723" t="s">
        <v>83</v>
      </c>
      <c r="F723" t="s">
        <v>84</v>
      </c>
      <c r="G723">
        <v>48000</v>
      </c>
      <c r="H723">
        <f t="shared" si="194"/>
        <v>45163.199999999997</v>
      </c>
      <c r="I723">
        <f t="shared" si="198"/>
        <v>1377.6</v>
      </c>
      <c r="J723">
        <f t="shared" si="199"/>
        <v>3407.9999999999995</v>
      </c>
      <c r="K723">
        <f t="shared" si="200"/>
        <v>528</v>
      </c>
      <c r="L723">
        <f t="shared" si="203"/>
        <v>1459.2</v>
      </c>
      <c r="M723">
        <f t="shared" si="204"/>
        <v>3403.2000000000003</v>
      </c>
      <c r="O723">
        <f t="shared" si="201"/>
        <v>10176</v>
      </c>
      <c r="P723">
        <v>25</v>
      </c>
      <c r="S723">
        <v>2194.39</v>
      </c>
      <c r="T723">
        <v>200</v>
      </c>
      <c r="U723">
        <v>1571.73</v>
      </c>
      <c r="W723">
        <f t="shared" si="202"/>
        <v>3991.12</v>
      </c>
      <c r="X723">
        <f t="shared" si="195"/>
        <v>2836.8</v>
      </c>
      <c r="Y723">
        <f t="shared" si="205"/>
        <v>6811.2</v>
      </c>
      <c r="Z723">
        <f t="shared" si="197"/>
        <v>41172.080000000002</v>
      </c>
      <c r="AA723" t="s">
        <v>227</v>
      </c>
      <c r="AB723">
        <v>2025</v>
      </c>
    </row>
    <row r="724" spans="1:28" x14ac:dyDescent="0.25">
      <c r="A724">
        <v>30</v>
      </c>
      <c r="B724" t="s">
        <v>124</v>
      </c>
      <c r="C724" t="s">
        <v>103</v>
      </c>
      <c r="D724" t="s">
        <v>10</v>
      </c>
      <c r="E724" t="s">
        <v>706</v>
      </c>
      <c r="F724" t="s">
        <v>84</v>
      </c>
      <c r="G724">
        <v>48000</v>
      </c>
      <c r="H724">
        <f t="shared" si="194"/>
        <v>45163.199999999997</v>
      </c>
      <c r="I724">
        <f t="shared" si="198"/>
        <v>1377.6</v>
      </c>
      <c r="J724">
        <f t="shared" si="199"/>
        <v>3407.9999999999995</v>
      </c>
      <c r="K724">
        <f t="shared" si="200"/>
        <v>528</v>
      </c>
      <c r="L724">
        <f t="shared" si="203"/>
        <v>1459.2</v>
      </c>
      <c r="M724">
        <f t="shared" si="204"/>
        <v>3403.2000000000003</v>
      </c>
      <c r="O724">
        <f>+I724+J724+K724+L724+M724+N724</f>
        <v>10176</v>
      </c>
      <c r="P724">
        <v>25</v>
      </c>
      <c r="S724">
        <v>1071.8</v>
      </c>
      <c r="T724">
        <v>200</v>
      </c>
      <c r="U724">
        <v>1571.73</v>
      </c>
      <c r="W724">
        <f t="shared" si="202"/>
        <v>2868.5299999999997</v>
      </c>
      <c r="X724">
        <f t="shared" si="195"/>
        <v>2836.8</v>
      </c>
      <c r="Y724">
        <f t="shared" si="205"/>
        <v>6811.2</v>
      </c>
      <c r="Z724">
        <f t="shared" si="197"/>
        <v>42294.67</v>
      </c>
      <c r="AA724" t="s">
        <v>227</v>
      </c>
      <c r="AB724">
        <v>2025</v>
      </c>
    </row>
    <row r="725" spans="1:28" x14ac:dyDescent="0.25">
      <c r="A725">
        <v>31</v>
      </c>
      <c r="B725" t="s">
        <v>890</v>
      </c>
      <c r="C725" t="s">
        <v>102</v>
      </c>
      <c r="D725" t="s">
        <v>19</v>
      </c>
      <c r="E725" t="s">
        <v>73</v>
      </c>
      <c r="F725" t="s">
        <v>84</v>
      </c>
      <c r="G725">
        <v>60000</v>
      </c>
      <c r="H725">
        <f t="shared" si="194"/>
        <v>54738.54</v>
      </c>
      <c r="I725">
        <f t="shared" si="198"/>
        <v>1722</v>
      </c>
      <c r="J725">
        <f t="shared" si="199"/>
        <v>4260</v>
      </c>
      <c r="K725">
        <f t="shared" si="200"/>
        <v>660.00000000000011</v>
      </c>
      <c r="L725">
        <f t="shared" si="203"/>
        <v>1824</v>
      </c>
      <c r="M725">
        <f t="shared" si="204"/>
        <v>4254</v>
      </c>
      <c r="N725">
        <v>1715.46</v>
      </c>
      <c r="O725">
        <f t="shared" si="201"/>
        <v>14435.46</v>
      </c>
      <c r="P725">
        <v>25</v>
      </c>
      <c r="Q725">
        <v>6500</v>
      </c>
      <c r="S725">
        <v>0</v>
      </c>
      <c r="T725">
        <v>200</v>
      </c>
      <c r="U725">
        <v>2800.49</v>
      </c>
      <c r="W725">
        <f t="shared" si="202"/>
        <v>9525.49</v>
      </c>
      <c r="X725">
        <f t="shared" si="195"/>
        <v>5261.46</v>
      </c>
      <c r="Y725">
        <f t="shared" si="205"/>
        <v>8514</v>
      </c>
      <c r="Z725">
        <f t="shared" si="197"/>
        <v>45213.05</v>
      </c>
      <c r="AA725" t="s">
        <v>227</v>
      </c>
      <c r="AB725">
        <v>2025</v>
      </c>
    </row>
    <row r="726" spans="1:28" x14ac:dyDescent="0.25">
      <c r="A726">
        <v>32</v>
      </c>
      <c r="B726" t="s">
        <v>157</v>
      </c>
      <c r="C726" t="s">
        <v>102</v>
      </c>
      <c r="D726" t="s">
        <v>10</v>
      </c>
      <c r="E726" t="s">
        <v>46</v>
      </c>
      <c r="F726" t="s">
        <v>84</v>
      </c>
      <c r="G726">
        <v>60000</v>
      </c>
      <c r="H726">
        <f t="shared" si="194"/>
        <v>56454</v>
      </c>
      <c r="I726">
        <f t="shared" si="198"/>
        <v>1722</v>
      </c>
      <c r="J726">
        <f t="shared" si="199"/>
        <v>4260</v>
      </c>
      <c r="K726">
        <f t="shared" si="200"/>
        <v>660.00000000000011</v>
      </c>
      <c r="L726">
        <f t="shared" si="203"/>
        <v>1824</v>
      </c>
      <c r="M726">
        <f t="shared" si="204"/>
        <v>4254</v>
      </c>
      <c r="O726">
        <f t="shared" si="201"/>
        <v>12720</v>
      </c>
      <c r="P726">
        <v>25</v>
      </c>
      <c r="Q726">
        <v>1875.2</v>
      </c>
      <c r="S726">
        <v>1046.97</v>
      </c>
      <c r="T726">
        <v>200</v>
      </c>
      <c r="U726">
        <v>3486.68</v>
      </c>
      <c r="W726">
        <f t="shared" si="202"/>
        <v>6633.85</v>
      </c>
      <c r="X726">
        <f t="shared" si="195"/>
        <v>3546</v>
      </c>
      <c r="Y726">
        <f t="shared" si="205"/>
        <v>8514</v>
      </c>
      <c r="Z726">
        <f t="shared" si="197"/>
        <v>49820.15</v>
      </c>
      <c r="AA726" t="s">
        <v>227</v>
      </c>
      <c r="AB726">
        <v>2025</v>
      </c>
    </row>
    <row r="727" spans="1:28" x14ac:dyDescent="0.25">
      <c r="A727">
        <v>33</v>
      </c>
      <c r="B727" t="s">
        <v>158</v>
      </c>
      <c r="C727" t="s">
        <v>102</v>
      </c>
      <c r="D727" t="s">
        <v>808</v>
      </c>
      <c r="E727" t="s">
        <v>931</v>
      </c>
      <c r="F727" t="s">
        <v>84</v>
      </c>
      <c r="G727">
        <v>60000</v>
      </c>
      <c r="H727">
        <f t="shared" si="194"/>
        <v>54738.54</v>
      </c>
      <c r="I727">
        <f t="shared" si="198"/>
        <v>1722</v>
      </c>
      <c r="J727">
        <f t="shared" si="199"/>
        <v>4260</v>
      </c>
      <c r="K727">
        <f t="shared" si="200"/>
        <v>660.00000000000011</v>
      </c>
      <c r="L727">
        <f t="shared" si="203"/>
        <v>1824</v>
      </c>
      <c r="M727">
        <f t="shared" si="204"/>
        <v>4254</v>
      </c>
      <c r="N727">
        <v>1715.46</v>
      </c>
      <c r="O727">
        <f t="shared" si="201"/>
        <v>14435.46</v>
      </c>
      <c r="P727">
        <v>25</v>
      </c>
      <c r="S727">
        <v>949.3</v>
      </c>
      <c r="T727">
        <v>200</v>
      </c>
      <c r="U727">
        <v>3143.58</v>
      </c>
      <c r="W727">
        <f t="shared" si="202"/>
        <v>4317.88</v>
      </c>
      <c r="X727">
        <f t="shared" si="195"/>
        <v>5261.46</v>
      </c>
      <c r="Y727">
        <f t="shared" si="205"/>
        <v>8514</v>
      </c>
      <c r="Z727">
        <f t="shared" si="197"/>
        <v>50420.66</v>
      </c>
      <c r="AA727" t="s">
        <v>227</v>
      </c>
      <c r="AB727">
        <v>2025</v>
      </c>
    </row>
    <row r="728" spans="1:28" x14ac:dyDescent="0.25">
      <c r="A728">
        <v>34</v>
      </c>
      <c r="B728" t="s">
        <v>159</v>
      </c>
      <c r="C728" t="s">
        <v>103</v>
      </c>
      <c r="D728" t="s">
        <v>21</v>
      </c>
      <c r="E728" t="s">
        <v>932</v>
      </c>
      <c r="F728" t="s">
        <v>84</v>
      </c>
      <c r="G728">
        <v>60000</v>
      </c>
      <c r="H728">
        <f t="shared" si="194"/>
        <v>54738.54</v>
      </c>
      <c r="I728">
        <f t="shared" si="198"/>
        <v>1722</v>
      </c>
      <c r="J728">
        <f t="shared" si="199"/>
        <v>4260</v>
      </c>
      <c r="K728">
        <f t="shared" si="200"/>
        <v>660.00000000000011</v>
      </c>
      <c r="L728">
        <f t="shared" si="203"/>
        <v>1824</v>
      </c>
      <c r="M728">
        <f t="shared" si="204"/>
        <v>4254</v>
      </c>
      <c r="N728">
        <v>1715.46</v>
      </c>
      <c r="O728">
        <f t="shared" si="201"/>
        <v>14435.46</v>
      </c>
      <c r="P728">
        <v>25</v>
      </c>
      <c r="Q728">
        <v>1000</v>
      </c>
      <c r="S728">
        <v>438.01</v>
      </c>
      <c r="T728">
        <v>200</v>
      </c>
      <c r="U728">
        <v>3143.58</v>
      </c>
      <c r="W728">
        <f t="shared" si="202"/>
        <v>4806.59</v>
      </c>
      <c r="X728">
        <f t="shared" si="195"/>
        <v>5261.46</v>
      </c>
      <c r="Y728">
        <f t="shared" si="205"/>
        <v>8514</v>
      </c>
      <c r="Z728">
        <f t="shared" si="197"/>
        <v>49931.95</v>
      </c>
      <c r="AA728" t="s">
        <v>227</v>
      </c>
      <c r="AB728">
        <v>2025</v>
      </c>
    </row>
    <row r="729" spans="1:28" x14ac:dyDescent="0.25">
      <c r="A729">
        <v>35</v>
      </c>
      <c r="B729" t="s">
        <v>150</v>
      </c>
      <c r="C729" t="s">
        <v>102</v>
      </c>
      <c r="D729" t="s">
        <v>16</v>
      </c>
      <c r="E729" t="s">
        <v>95</v>
      </c>
      <c r="F729" t="s">
        <v>84</v>
      </c>
      <c r="G729">
        <v>60000</v>
      </c>
      <c r="H729">
        <f t="shared" si="194"/>
        <v>56454</v>
      </c>
      <c r="I729">
        <f t="shared" si="198"/>
        <v>1722</v>
      </c>
      <c r="J729">
        <f t="shared" si="199"/>
        <v>4260</v>
      </c>
      <c r="K729">
        <f t="shared" si="200"/>
        <v>660.00000000000011</v>
      </c>
      <c r="L729">
        <f t="shared" si="203"/>
        <v>1824</v>
      </c>
      <c r="M729">
        <f t="shared" si="204"/>
        <v>4254</v>
      </c>
      <c r="O729">
        <f>+I729+J729+K729+L729+M729+N729</f>
        <v>12720</v>
      </c>
      <c r="P729">
        <v>25</v>
      </c>
      <c r="Q729">
        <v>500</v>
      </c>
      <c r="S729">
        <v>871.73</v>
      </c>
      <c r="T729">
        <v>200</v>
      </c>
      <c r="U729">
        <v>3486.68</v>
      </c>
      <c r="W729">
        <f t="shared" si="202"/>
        <v>5083.41</v>
      </c>
      <c r="X729">
        <f t="shared" si="195"/>
        <v>3546</v>
      </c>
      <c r="Y729">
        <f t="shared" si="205"/>
        <v>8514</v>
      </c>
      <c r="Z729">
        <f t="shared" si="197"/>
        <v>51370.59</v>
      </c>
      <c r="AA729" t="s">
        <v>227</v>
      </c>
      <c r="AB729">
        <v>2025</v>
      </c>
    </row>
    <row r="730" spans="1:28" x14ac:dyDescent="0.25">
      <c r="A730">
        <v>36</v>
      </c>
      <c r="B730" t="s">
        <v>160</v>
      </c>
      <c r="C730" t="s">
        <v>102</v>
      </c>
      <c r="D730" t="s">
        <v>4</v>
      </c>
      <c r="E730" t="s">
        <v>93</v>
      </c>
      <c r="F730" t="s">
        <v>84</v>
      </c>
      <c r="G730">
        <v>60000</v>
      </c>
      <c r="H730">
        <f t="shared" si="194"/>
        <v>56454</v>
      </c>
      <c r="I730">
        <f t="shared" si="198"/>
        <v>1722</v>
      </c>
      <c r="J730">
        <f t="shared" si="199"/>
        <v>4260</v>
      </c>
      <c r="K730">
        <f t="shared" si="200"/>
        <v>660.00000000000011</v>
      </c>
      <c r="L730">
        <f t="shared" si="203"/>
        <v>1824</v>
      </c>
      <c r="M730">
        <f t="shared" si="204"/>
        <v>4254</v>
      </c>
      <c r="O730">
        <f t="shared" si="201"/>
        <v>12720</v>
      </c>
      <c r="P730">
        <v>25</v>
      </c>
      <c r="Q730">
        <v>3000</v>
      </c>
      <c r="S730">
        <v>1628.82</v>
      </c>
      <c r="T730">
        <v>200</v>
      </c>
      <c r="U730">
        <v>3486.68</v>
      </c>
      <c r="W730">
        <f t="shared" si="202"/>
        <v>8340.5</v>
      </c>
      <c r="X730">
        <f t="shared" si="195"/>
        <v>3546</v>
      </c>
      <c r="Y730">
        <f t="shared" si="205"/>
        <v>8514</v>
      </c>
      <c r="Z730">
        <f t="shared" si="197"/>
        <v>48113.5</v>
      </c>
      <c r="AA730" t="s">
        <v>227</v>
      </c>
      <c r="AB730">
        <v>2025</v>
      </c>
    </row>
    <row r="731" spans="1:28" x14ac:dyDescent="0.25">
      <c r="A731">
        <v>37</v>
      </c>
      <c r="B731" t="s">
        <v>806</v>
      </c>
      <c r="C731" t="s">
        <v>102</v>
      </c>
      <c r="D731" t="s">
        <v>12</v>
      </c>
      <c r="E731" t="s">
        <v>32</v>
      </c>
      <c r="F731" t="s">
        <v>99</v>
      </c>
      <c r="G731">
        <v>65000</v>
      </c>
      <c r="H731">
        <f t="shared" si="194"/>
        <v>61158.5</v>
      </c>
      <c r="I731">
        <f t="shared" si="198"/>
        <v>1865.5</v>
      </c>
      <c r="J731">
        <f t="shared" si="199"/>
        <v>4615</v>
      </c>
      <c r="K731">
        <f t="shared" si="200"/>
        <v>715.00000000000011</v>
      </c>
      <c r="L731">
        <f t="shared" si="203"/>
        <v>1976</v>
      </c>
      <c r="M731">
        <f t="shared" si="204"/>
        <v>4608.5</v>
      </c>
      <c r="O731">
        <f t="shared" si="201"/>
        <v>13780</v>
      </c>
      <c r="P731">
        <v>25</v>
      </c>
      <c r="Q731">
        <v>9860.77</v>
      </c>
      <c r="S731">
        <v>990.64</v>
      </c>
      <c r="T731">
        <v>200</v>
      </c>
      <c r="U731">
        <v>4427.58</v>
      </c>
      <c r="W731">
        <f t="shared" si="202"/>
        <v>15503.99</v>
      </c>
      <c r="X731">
        <f t="shared" si="195"/>
        <v>3841.5</v>
      </c>
      <c r="Y731">
        <f t="shared" si="205"/>
        <v>9223.5</v>
      </c>
      <c r="Z731">
        <f t="shared" si="197"/>
        <v>45654.51</v>
      </c>
      <c r="AA731" t="s">
        <v>227</v>
      </c>
      <c r="AB731">
        <v>2025</v>
      </c>
    </row>
    <row r="732" spans="1:28" x14ac:dyDescent="0.25">
      <c r="A732">
        <v>38</v>
      </c>
      <c r="B732" t="s">
        <v>162</v>
      </c>
      <c r="C732" t="s">
        <v>102</v>
      </c>
      <c r="D732" t="s">
        <v>15</v>
      </c>
      <c r="E732" t="s">
        <v>92</v>
      </c>
      <c r="F732" t="s">
        <v>99</v>
      </c>
      <c r="G732">
        <v>70000</v>
      </c>
      <c r="H732">
        <f t="shared" si="194"/>
        <v>60716.619999999995</v>
      </c>
      <c r="I732">
        <f t="shared" si="198"/>
        <v>2009</v>
      </c>
      <c r="J732">
        <f t="shared" si="199"/>
        <v>4970</v>
      </c>
      <c r="K732">
        <f t="shared" si="200"/>
        <v>770.00000000000011</v>
      </c>
      <c r="L732">
        <f t="shared" si="203"/>
        <v>2128</v>
      </c>
      <c r="M732">
        <f t="shared" si="204"/>
        <v>4963</v>
      </c>
      <c r="N732">
        <v>5146.38</v>
      </c>
      <c r="O732">
        <f t="shared" si="201"/>
        <v>19986.38</v>
      </c>
      <c r="P732">
        <v>25</v>
      </c>
      <c r="S732">
        <v>797.28</v>
      </c>
      <c r="T732">
        <v>200</v>
      </c>
      <c r="U732">
        <v>4339.2</v>
      </c>
      <c r="W732">
        <f t="shared" si="202"/>
        <v>5361.48</v>
      </c>
      <c r="X732">
        <f t="shared" si="195"/>
        <v>9283.380000000001</v>
      </c>
      <c r="Y732">
        <f t="shared" si="205"/>
        <v>9933</v>
      </c>
      <c r="Z732">
        <f t="shared" si="197"/>
        <v>55355.14</v>
      </c>
      <c r="AA732" t="s">
        <v>227</v>
      </c>
      <c r="AB732">
        <v>2025</v>
      </c>
    </row>
    <row r="733" spans="1:28" x14ac:dyDescent="0.25">
      <c r="A733">
        <v>39</v>
      </c>
      <c r="B733" t="s">
        <v>807</v>
      </c>
      <c r="C733" t="s">
        <v>102</v>
      </c>
      <c r="D733" t="s">
        <v>808</v>
      </c>
      <c r="E733" t="s">
        <v>62</v>
      </c>
      <c r="F733" t="s">
        <v>99</v>
      </c>
      <c r="G733">
        <v>125000</v>
      </c>
      <c r="H733">
        <f t="shared" si="194"/>
        <v>115897.04000000001</v>
      </c>
      <c r="I733">
        <f t="shared" si="198"/>
        <v>3587.5</v>
      </c>
      <c r="J733">
        <f t="shared" si="199"/>
        <v>8875</v>
      </c>
      <c r="K733">
        <f t="shared" si="200"/>
        <v>953.69</v>
      </c>
      <c r="L733">
        <f t="shared" si="203"/>
        <v>3800</v>
      </c>
      <c r="M733">
        <f t="shared" si="204"/>
        <v>8862.5</v>
      </c>
      <c r="N733">
        <v>1715.46</v>
      </c>
      <c r="O733">
        <f>+I733+J733+K733+L733+M733+N733</f>
        <v>27794.15</v>
      </c>
      <c r="P733">
        <v>25</v>
      </c>
      <c r="Q733">
        <v>10736.72</v>
      </c>
      <c r="S733">
        <v>193.93</v>
      </c>
      <c r="T733">
        <v>200</v>
      </c>
      <c r="U733">
        <v>17557.13</v>
      </c>
      <c r="W733">
        <f t="shared" si="202"/>
        <v>28712.78</v>
      </c>
      <c r="X733">
        <f t="shared" si="195"/>
        <v>9102.9599999999991</v>
      </c>
      <c r="Y733">
        <f t="shared" si="205"/>
        <v>17737.5</v>
      </c>
      <c r="Z733">
        <f t="shared" si="197"/>
        <v>87184.260000000009</v>
      </c>
      <c r="AA733" t="s">
        <v>227</v>
      </c>
      <c r="AB733">
        <v>2025</v>
      </c>
    </row>
    <row r="734" spans="1:28" x14ac:dyDescent="0.25">
      <c r="A734">
        <v>40</v>
      </c>
      <c r="B734" t="s">
        <v>809</v>
      </c>
      <c r="C734" t="s">
        <v>102</v>
      </c>
      <c r="D734" t="s">
        <v>808</v>
      </c>
      <c r="E734" t="s">
        <v>62</v>
      </c>
      <c r="F734" t="s">
        <v>99</v>
      </c>
      <c r="G734">
        <v>100000</v>
      </c>
      <c r="H734">
        <f t="shared" si="194"/>
        <v>94090</v>
      </c>
      <c r="I734">
        <f t="shared" si="198"/>
        <v>2870</v>
      </c>
      <c r="J734">
        <f t="shared" si="199"/>
        <v>7099.9999999999991</v>
      </c>
      <c r="K734">
        <f t="shared" si="200"/>
        <v>953.69</v>
      </c>
      <c r="L734">
        <f t="shared" si="203"/>
        <v>3040</v>
      </c>
      <c r="M734">
        <f t="shared" si="204"/>
        <v>7090.0000000000009</v>
      </c>
      <c r="O734">
        <f>+I734+J734+K734+L734+M734+N734</f>
        <v>21053.690000000002</v>
      </c>
      <c r="P734">
        <v>25</v>
      </c>
      <c r="Q734">
        <v>1000</v>
      </c>
      <c r="S734">
        <v>398.64</v>
      </c>
      <c r="T734">
        <v>200</v>
      </c>
      <c r="U734">
        <v>12105.37</v>
      </c>
      <c r="W734">
        <f t="shared" si="202"/>
        <v>13729.01</v>
      </c>
      <c r="X734">
        <f t="shared" si="195"/>
        <v>5910</v>
      </c>
      <c r="Y734">
        <f t="shared" si="205"/>
        <v>14190</v>
      </c>
      <c r="Z734">
        <f t="shared" si="197"/>
        <v>80360.989999999991</v>
      </c>
      <c r="AA734" t="s">
        <v>227</v>
      </c>
      <c r="AB734">
        <v>2025</v>
      </c>
    </row>
    <row r="735" spans="1:28" x14ac:dyDescent="0.25">
      <c r="A735">
        <v>41</v>
      </c>
      <c r="B735" t="s">
        <v>813</v>
      </c>
      <c r="C735" t="s">
        <v>103</v>
      </c>
      <c r="D735" t="s">
        <v>808</v>
      </c>
      <c r="E735" t="s">
        <v>92</v>
      </c>
      <c r="F735" t="s">
        <v>99</v>
      </c>
      <c r="G735">
        <v>80000</v>
      </c>
      <c r="H735">
        <f t="shared" si="194"/>
        <v>75272</v>
      </c>
      <c r="I735">
        <f t="shared" si="198"/>
        <v>2296</v>
      </c>
      <c r="J735">
        <f t="shared" si="199"/>
        <v>5679.9999999999991</v>
      </c>
      <c r="K735">
        <v>880</v>
      </c>
      <c r="L735">
        <f t="shared" si="203"/>
        <v>2432</v>
      </c>
      <c r="M735">
        <f t="shared" si="204"/>
        <v>5672</v>
      </c>
      <c r="O735">
        <f t="shared" si="201"/>
        <v>16960</v>
      </c>
      <c r="P735">
        <v>25</v>
      </c>
      <c r="T735">
        <v>200</v>
      </c>
      <c r="U735">
        <v>7400.87</v>
      </c>
      <c r="W735">
        <f t="shared" si="202"/>
        <v>7625.87</v>
      </c>
      <c r="X735">
        <f t="shared" si="195"/>
        <v>4728</v>
      </c>
      <c r="Y735">
        <f t="shared" si="205"/>
        <v>11352</v>
      </c>
      <c r="Z735">
        <f t="shared" si="197"/>
        <v>67646.13</v>
      </c>
      <c r="AA735" t="s">
        <v>227</v>
      </c>
      <c r="AB735">
        <v>2025</v>
      </c>
    </row>
    <row r="736" spans="1:28" x14ac:dyDescent="0.25">
      <c r="A736">
        <v>42</v>
      </c>
      <c r="B736" t="s">
        <v>874</v>
      </c>
      <c r="C736" t="s">
        <v>103</v>
      </c>
      <c r="D736" t="s">
        <v>10</v>
      </c>
      <c r="E736" t="s">
        <v>32</v>
      </c>
      <c r="F736" t="s">
        <v>84</v>
      </c>
      <c r="G736">
        <v>46000</v>
      </c>
      <c r="H736">
        <f t="shared" si="194"/>
        <v>43281.4</v>
      </c>
      <c r="I736">
        <f t="shared" si="198"/>
        <v>1320.2</v>
      </c>
      <c r="J736">
        <f t="shared" si="199"/>
        <v>3265.9999999999995</v>
      </c>
      <c r="K736">
        <f t="shared" si="200"/>
        <v>506.00000000000006</v>
      </c>
      <c r="L736">
        <f t="shared" si="203"/>
        <v>1398.4</v>
      </c>
      <c r="M736">
        <f t="shared" si="204"/>
        <v>3261.4</v>
      </c>
      <c r="O736">
        <f t="shared" si="201"/>
        <v>9752</v>
      </c>
      <c r="P736">
        <v>25</v>
      </c>
      <c r="S736">
        <v>634.51</v>
      </c>
      <c r="T736">
        <v>200</v>
      </c>
      <c r="U736">
        <f>IF((H736*12)&gt;867123.01,(79776+(((H736*12)-867123.01)*0.25))/12,IF((H736*12)&gt;624329.01,(31216+(((H736*12)-624329.01)*0.2))/12,IF((H736*12)&gt;416220.01,(((H736*12)-416220.01)*0.15)/12,0)))</f>
        <v>1289.4598750000005</v>
      </c>
      <c r="W736">
        <f t="shared" si="202"/>
        <v>2148.9698750000007</v>
      </c>
      <c r="X736">
        <f t="shared" si="195"/>
        <v>2718.6000000000004</v>
      </c>
      <c r="Y736">
        <f t="shared" si="205"/>
        <v>6527.4</v>
      </c>
      <c r="Z736">
        <f t="shared" si="197"/>
        <v>41132.430124999999</v>
      </c>
      <c r="AA736" t="s">
        <v>227</v>
      </c>
      <c r="AB736">
        <v>2025</v>
      </c>
    </row>
    <row r="737" spans="1:28" x14ac:dyDescent="0.25">
      <c r="A737">
        <v>43</v>
      </c>
      <c r="B737" t="s">
        <v>167</v>
      </c>
      <c r="C737" t="s">
        <v>102</v>
      </c>
      <c r="D737" t="s">
        <v>6</v>
      </c>
      <c r="E737" t="s">
        <v>32</v>
      </c>
      <c r="F737" t="s">
        <v>100</v>
      </c>
      <c r="G737">
        <v>46000</v>
      </c>
      <c r="H737">
        <f t="shared" si="194"/>
        <v>43281.4</v>
      </c>
      <c r="I737">
        <f t="shared" si="198"/>
        <v>1320.2</v>
      </c>
      <c r="J737">
        <f t="shared" si="199"/>
        <v>3265.9999999999995</v>
      </c>
      <c r="K737">
        <f t="shared" si="200"/>
        <v>506.00000000000006</v>
      </c>
      <c r="L737">
        <f t="shared" si="203"/>
        <v>1398.4</v>
      </c>
      <c r="M737">
        <f t="shared" si="204"/>
        <v>3261.4</v>
      </c>
      <c r="O737">
        <f t="shared" si="201"/>
        <v>9752</v>
      </c>
      <c r="P737">
        <v>25</v>
      </c>
      <c r="Q737">
        <v>5000</v>
      </c>
      <c r="S737">
        <v>194.99</v>
      </c>
      <c r="T737">
        <v>200</v>
      </c>
      <c r="U737">
        <f>IF((H737*12)&gt;867123.01,(79776+(((H737*12)-867123.01)*0.25))/12,IF((H737*12)&gt;624329.01,(31216+(((H737*12)-624329.01)*0.2))/12,IF((H737*12)&gt;416220.01,(((H737*12)-416220.01)*0.15)/12,0)))</f>
        <v>1289.4598750000005</v>
      </c>
      <c r="W737">
        <f t="shared" si="202"/>
        <v>6709.4498750000002</v>
      </c>
      <c r="X737">
        <f t="shared" si="195"/>
        <v>2718.6000000000004</v>
      </c>
      <c r="Y737">
        <f t="shared" si="205"/>
        <v>6527.4</v>
      </c>
      <c r="Z737">
        <f t="shared" si="197"/>
        <v>36571.950125000003</v>
      </c>
      <c r="AA737" t="s">
        <v>227</v>
      </c>
      <c r="AB737">
        <v>2025</v>
      </c>
    </row>
    <row r="738" spans="1:28" x14ac:dyDescent="0.25">
      <c r="A738">
        <v>44</v>
      </c>
      <c r="B738" t="s">
        <v>169</v>
      </c>
      <c r="C738" t="s">
        <v>102</v>
      </c>
      <c r="D738" t="s">
        <v>6</v>
      </c>
      <c r="E738" t="s">
        <v>32</v>
      </c>
      <c r="F738" t="s">
        <v>100</v>
      </c>
      <c r="G738">
        <v>36000</v>
      </c>
      <c r="H738">
        <f t="shared" si="194"/>
        <v>33872.400000000001</v>
      </c>
      <c r="I738">
        <f t="shared" si="198"/>
        <v>1033.2</v>
      </c>
      <c r="J738">
        <f t="shared" si="199"/>
        <v>2555.9999999999995</v>
      </c>
      <c r="K738">
        <f t="shared" si="200"/>
        <v>396.00000000000006</v>
      </c>
      <c r="L738">
        <f t="shared" si="203"/>
        <v>1094.4000000000001</v>
      </c>
      <c r="M738">
        <f t="shared" si="204"/>
        <v>2552.4</v>
      </c>
      <c r="O738">
        <f t="shared" si="201"/>
        <v>7632</v>
      </c>
      <c r="P738">
        <v>25</v>
      </c>
      <c r="T738">
        <v>200</v>
      </c>
      <c r="U738">
        <v>0</v>
      </c>
      <c r="W738">
        <f t="shared" si="202"/>
        <v>225</v>
      </c>
      <c r="X738">
        <f t="shared" si="195"/>
        <v>2127.6000000000004</v>
      </c>
      <c r="Y738">
        <f t="shared" si="205"/>
        <v>5108.3999999999996</v>
      </c>
      <c r="Z738">
        <f t="shared" si="197"/>
        <v>33647.4</v>
      </c>
      <c r="AA738" t="s">
        <v>227</v>
      </c>
      <c r="AB738">
        <v>2025</v>
      </c>
    </row>
    <row r="739" spans="1:28" x14ac:dyDescent="0.25">
      <c r="A739">
        <v>45</v>
      </c>
      <c r="B739" t="s">
        <v>170</v>
      </c>
      <c r="C739" t="s">
        <v>102</v>
      </c>
      <c r="D739" t="s">
        <v>17</v>
      </c>
      <c r="E739" t="s">
        <v>32</v>
      </c>
      <c r="F739" t="s">
        <v>100</v>
      </c>
      <c r="G739">
        <v>46000</v>
      </c>
      <c r="H739">
        <f t="shared" si="194"/>
        <v>39850.479999999996</v>
      </c>
      <c r="I739">
        <f t="shared" si="198"/>
        <v>1320.2</v>
      </c>
      <c r="J739">
        <f t="shared" si="199"/>
        <v>3265.9999999999995</v>
      </c>
      <c r="K739">
        <f t="shared" si="200"/>
        <v>506.00000000000006</v>
      </c>
      <c r="L739">
        <f t="shared" si="203"/>
        <v>1398.4</v>
      </c>
      <c r="M739">
        <f t="shared" si="204"/>
        <v>3261.4</v>
      </c>
      <c r="N739">
        <v>3430.92</v>
      </c>
      <c r="O739">
        <f t="shared" si="201"/>
        <v>13182.92</v>
      </c>
      <c r="P739">
        <v>25</v>
      </c>
      <c r="Q739">
        <v>2860.81</v>
      </c>
      <c r="S739">
        <v>797.28</v>
      </c>
      <c r="T739">
        <v>200</v>
      </c>
      <c r="U739">
        <v>774.82</v>
      </c>
      <c r="W739">
        <f t="shared" si="202"/>
        <v>4657.91</v>
      </c>
      <c r="X739">
        <f t="shared" si="195"/>
        <v>6149.52</v>
      </c>
      <c r="Y739">
        <f t="shared" si="205"/>
        <v>6527.4</v>
      </c>
      <c r="Z739">
        <f t="shared" si="197"/>
        <v>35192.57</v>
      </c>
      <c r="AA739" t="s">
        <v>227</v>
      </c>
      <c r="AB739">
        <v>2025</v>
      </c>
    </row>
    <row r="740" spans="1:28" x14ac:dyDescent="0.25">
      <c r="A740">
        <v>46</v>
      </c>
      <c r="B740" t="s">
        <v>172</v>
      </c>
      <c r="C740" t="s">
        <v>102</v>
      </c>
      <c r="D740" t="s">
        <v>6</v>
      </c>
      <c r="E740" t="s">
        <v>32</v>
      </c>
      <c r="F740" t="s">
        <v>100</v>
      </c>
      <c r="G740">
        <v>46000</v>
      </c>
      <c r="H740">
        <f t="shared" si="194"/>
        <v>43281.4</v>
      </c>
      <c r="I740">
        <f t="shared" si="198"/>
        <v>1320.2</v>
      </c>
      <c r="J740">
        <f t="shared" si="199"/>
        <v>3265.9999999999995</v>
      </c>
      <c r="K740">
        <f t="shared" si="200"/>
        <v>506.00000000000006</v>
      </c>
      <c r="L740">
        <f t="shared" si="203"/>
        <v>1398.4</v>
      </c>
      <c r="M740">
        <f t="shared" si="204"/>
        <v>3261.4</v>
      </c>
      <c r="O740">
        <f t="shared" si="201"/>
        <v>9752</v>
      </c>
      <c r="P740">
        <v>25</v>
      </c>
      <c r="S740">
        <v>398.64</v>
      </c>
      <c r="T740">
        <v>200</v>
      </c>
      <c r="U740">
        <v>1289.46</v>
      </c>
      <c r="W740">
        <f t="shared" si="202"/>
        <v>1913.1</v>
      </c>
      <c r="X740">
        <f t="shared" si="195"/>
        <v>2718.6000000000004</v>
      </c>
      <c r="Y740">
        <f t="shared" si="205"/>
        <v>6527.4</v>
      </c>
      <c r="Z740">
        <f t="shared" si="197"/>
        <v>41368.300000000003</v>
      </c>
      <c r="AA740" t="s">
        <v>227</v>
      </c>
      <c r="AB740">
        <v>2025</v>
      </c>
    </row>
    <row r="741" spans="1:28" x14ac:dyDescent="0.25">
      <c r="A741">
        <v>47</v>
      </c>
      <c r="B741" t="s">
        <v>938</v>
      </c>
      <c r="C741" t="s">
        <v>102</v>
      </c>
      <c r="D741" t="s">
        <v>6</v>
      </c>
      <c r="E741" t="s">
        <v>32</v>
      </c>
      <c r="F741" t="s">
        <v>100</v>
      </c>
      <c r="G741">
        <v>36000</v>
      </c>
      <c r="H741">
        <f t="shared" si="194"/>
        <v>33872.400000000001</v>
      </c>
      <c r="I741">
        <f t="shared" si="198"/>
        <v>1033.2</v>
      </c>
      <c r="J741">
        <f t="shared" si="199"/>
        <v>2555.9999999999995</v>
      </c>
      <c r="K741">
        <f t="shared" si="200"/>
        <v>396.00000000000006</v>
      </c>
      <c r="L741">
        <f t="shared" si="203"/>
        <v>1094.4000000000001</v>
      </c>
      <c r="M741">
        <f t="shared" si="204"/>
        <v>2552.4</v>
      </c>
      <c r="O741">
        <f>+I741+J741+K741+L741+M741+N741</f>
        <v>7632</v>
      </c>
      <c r="P741">
        <v>25</v>
      </c>
      <c r="S741">
        <v>797.28</v>
      </c>
      <c r="T741">
        <v>200</v>
      </c>
      <c r="W741">
        <f t="shared" si="202"/>
        <v>1022.28</v>
      </c>
      <c r="X741">
        <f t="shared" si="195"/>
        <v>2127.6000000000004</v>
      </c>
      <c r="Y741">
        <f t="shared" si="205"/>
        <v>5108.3999999999996</v>
      </c>
      <c r="Z741">
        <f t="shared" si="197"/>
        <v>32850.120000000003</v>
      </c>
      <c r="AA741" t="s">
        <v>227</v>
      </c>
      <c r="AB741">
        <v>2025</v>
      </c>
    </row>
    <row r="742" spans="1:28" x14ac:dyDescent="0.25">
      <c r="A742">
        <v>48</v>
      </c>
      <c r="B742" t="s">
        <v>173</v>
      </c>
      <c r="C742" t="s">
        <v>102</v>
      </c>
      <c r="D742" t="s">
        <v>6</v>
      </c>
      <c r="E742" t="s">
        <v>32</v>
      </c>
      <c r="F742" t="s">
        <v>100</v>
      </c>
      <c r="G742">
        <v>46000</v>
      </c>
      <c r="H742">
        <f t="shared" si="194"/>
        <v>41565.94</v>
      </c>
      <c r="I742">
        <f t="shared" si="198"/>
        <v>1320.2</v>
      </c>
      <c r="J742">
        <f t="shared" si="199"/>
        <v>3265.9999999999995</v>
      </c>
      <c r="K742">
        <f t="shared" si="200"/>
        <v>506.00000000000006</v>
      </c>
      <c r="L742">
        <f t="shared" si="203"/>
        <v>1398.4</v>
      </c>
      <c r="M742">
        <f t="shared" si="204"/>
        <v>3261.4</v>
      </c>
      <c r="N742">
        <v>1715.46</v>
      </c>
      <c r="O742">
        <f t="shared" si="201"/>
        <v>11467.46</v>
      </c>
      <c r="P742">
        <v>25</v>
      </c>
      <c r="T742">
        <v>200</v>
      </c>
      <c r="U742">
        <v>1032.1400000000001</v>
      </c>
      <c r="W742">
        <f t="shared" si="202"/>
        <v>1257.1400000000001</v>
      </c>
      <c r="X742">
        <f t="shared" si="195"/>
        <v>4434.0600000000004</v>
      </c>
      <c r="Y742">
        <f t="shared" si="205"/>
        <v>6527.4</v>
      </c>
      <c r="Z742">
        <f t="shared" si="197"/>
        <v>40308.800000000003</v>
      </c>
      <c r="AA742" t="s">
        <v>227</v>
      </c>
      <c r="AB742">
        <v>2025</v>
      </c>
    </row>
    <row r="743" spans="1:28" x14ac:dyDescent="0.25">
      <c r="A743">
        <v>49</v>
      </c>
      <c r="B743" t="s">
        <v>177</v>
      </c>
      <c r="C743" t="s">
        <v>102</v>
      </c>
      <c r="D743" t="s">
        <v>22</v>
      </c>
      <c r="E743" t="s">
        <v>32</v>
      </c>
      <c r="F743" t="s">
        <v>100</v>
      </c>
      <c r="G743">
        <v>46000</v>
      </c>
      <c r="H743">
        <f t="shared" si="194"/>
        <v>43281.4</v>
      </c>
      <c r="I743">
        <f t="shared" si="198"/>
        <v>1320.2</v>
      </c>
      <c r="J743">
        <f t="shared" si="199"/>
        <v>3265.9999999999995</v>
      </c>
      <c r="K743">
        <f t="shared" si="200"/>
        <v>506.00000000000006</v>
      </c>
      <c r="L743">
        <f t="shared" si="203"/>
        <v>1398.4</v>
      </c>
      <c r="M743">
        <f t="shared" si="204"/>
        <v>3261.4</v>
      </c>
      <c r="O743">
        <f t="shared" si="201"/>
        <v>9752</v>
      </c>
      <c r="P743">
        <v>25</v>
      </c>
      <c r="Q743">
        <v>3000</v>
      </c>
      <c r="S743">
        <v>857.33</v>
      </c>
      <c r="T743">
        <v>200</v>
      </c>
      <c r="U743">
        <v>1289.46</v>
      </c>
      <c r="W743">
        <f t="shared" si="202"/>
        <v>5371.79</v>
      </c>
      <c r="X743">
        <f t="shared" si="195"/>
        <v>2718.6000000000004</v>
      </c>
      <c r="Y743">
        <f t="shared" si="205"/>
        <v>6527.4</v>
      </c>
      <c r="Z743">
        <f t="shared" si="197"/>
        <v>37909.61</v>
      </c>
      <c r="AA743" t="s">
        <v>227</v>
      </c>
      <c r="AB743">
        <v>2025</v>
      </c>
    </row>
    <row r="744" spans="1:28" x14ac:dyDescent="0.25">
      <c r="A744">
        <v>50</v>
      </c>
      <c r="B744" t="s">
        <v>815</v>
      </c>
      <c r="C744" t="s">
        <v>102</v>
      </c>
      <c r="D744" t="s">
        <v>793</v>
      </c>
      <c r="E744" t="s">
        <v>32</v>
      </c>
      <c r="F744" t="s">
        <v>100</v>
      </c>
      <c r="G744">
        <v>30000</v>
      </c>
      <c r="H744">
        <f t="shared" si="194"/>
        <v>28227</v>
      </c>
      <c r="I744">
        <f t="shared" si="198"/>
        <v>861</v>
      </c>
      <c r="J744">
        <f t="shared" si="199"/>
        <v>2130</v>
      </c>
      <c r="K744">
        <f t="shared" si="200"/>
        <v>330.00000000000006</v>
      </c>
      <c r="L744">
        <f t="shared" si="203"/>
        <v>912</v>
      </c>
      <c r="M744">
        <f t="shared" si="204"/>
        <v>2127</v>
      </c>
      <c r="O744">
        <f t="shared" si="201"/>
        <v>6360</v>
      </c>
      <c r="P744">
        <v>25</v>
      </c>
      <c r="Q744">
        <v>4000</v>
      </c>
      <c r="T744">
        <v>200</v>
      </c>
      <c r="U744">
        <v>0</v>
      </c>
      <c r="W744">
        <f t="shared" si="202"/>
        <v>4225</v>
      </c>
      <c r="X744">
        <f t="shared" si="195"/>
        <v>1773</v>
      </c>
      <c r="Y744">
        <f t="shared" si="205"/>
        <v>4257</v>
      </c>
      <c r="Z744">
        <f t="shared" si="197"/>
        <v>24002</v>
      </c>
      <c r="AA744" t="s">
        <v>227</v>
      </c>
      <c r="AB744">
        <v>2025</v>
      </c>
    </row>
    <row r="745" spans="1:28" x14ac:dyDescent="0.25">
      <c r="A745">
        <v>51</v>
      </c>
      <c r="B745" t="s">
        <v>939</v>
      </c>
      <c r="C745" t="s">
        <v>103</v>
      </c>
      <c r="D745" t="s">
        <v>6</v>
      </c>
      <c r="E745" t="s">
        <v>32</v>
      </c>
      <c r="F745" t="s">
        <v>100</v>
      </c>
      <c r="G745">
        <v>36000</v>
      </c>
      <c r="H745">
        <f t="shared" si="194"/>
        <v>33872.400000000001</v>
      </c>
      <c r="I745">
        <f t="shared" si="198"/>
        <v>1033.2</v>
      </c>
      <c r="J745">
        <f t="shared" si="199"/>
        <v>2555.9999999999995</v>
      </c>
      <c r="K745">
        <f t="shared" si="200"/>
        <v>396.00000000000006</v>
      </c>
      <c r="L745">
        <f t="shared" si="203"/>
        <v>1094.4000000000001</v>
      </c>
      <c r="M745">
        <f t="shared" si="204"/>
        <v>2552.4</v>
      </c>
      <c r="O745">
        <f t="shared" si="201"/>
        <v>7632</v>
      </c>
      <c r="P745">
        <v>25</v>
      </c>
      <c r="S745">
        <v>398.64</v>
      </c>
      <c r="T745">
        <v>200</v>
      </c>
      <c r="U745">
        <v>0</v>
      </c>
      <c r="W745">
        <f t="shared" si="202"/>
        <v>623.64</v>
      </c>
      <c r="X745">
        <f t="shared" si="195"/>
        <v>2127.6000000000004</v>
      </c>
      <c r="Y745">
        <f t="shared" si="205"/>
        <v>5108.3999999999996</v>
      </c>
      <c r="Z745">
        <f t="shared" si="197"/>
        <v>33248.76</v>
      </c>
      <c r="AA745" t="s">
        <v>227</v>
      </c>
      <c r="AB745">
        <v>2025</v>
      </c>
    </row>
    <row r="746" spans="1:28" x14ac:dyDescent="0.25">
      <c r="A746">
        <v>52</v>
      </c>
      <c r="B746" t="s">
        <v>817</v>
      </c>
      <c r="C746" t="s">
        <v>102</v>
      </c>
      <c r="D746" t="s">
        <v>16</v>
      </c>
      <c r="E746" t="s">
        <v>929</v>
      </c>
      <c r="F746" t="s">
        <v>100</v>
      </c>
      <c r="G746">
        <v>46000</v>
      </c>
      <c r="H746">
        <f t="shared" si="194"/>
        <v>43281.4</v>
      </c>
      <c r="I746">
        <f t="shared" si="198"/>
        <v>1320.2</v>
      </c>
      <c r="J746">
        <f t="shared" si="199"/>
        <v>3265.9999999999995</v>
      </c>
      <c r="K746">
        <f t="shared" si="200"/>
        <v>506.00000000000006</v>
      </c>
      <c r="L746">
        <f t="shared" si="203"/>
        <v>1398.4</v>
      </c>
      <c r="M746">
        <f t="shared" si="204"/>
        <v>3261.4</v>
      </c>
      <c r="O746">
        <f t="shared" si="201"/>
        <v>9752</v>
      </c>
      <c r="P746">
        <v>25</v>
      </c>
      <c r="Q746">
        <v>500</v>
      </c>
      <c r="S746">
        <v>1057.18</v>
      </c>
      <c r="T746">
        <v>200</v>
      </c>
      <c r="U746">
        <v>1289.46</v>
      </c>
      <c r="W746">
        <f t="shared" si="202"/>
        <v>3071.6400000000003</v>
      </c>
      <c r="X746">
        <f t="shared" si="195"/>
        <v>2718.6000000000004</v>
      </c>
      <c r="Y746">
        <f t="shared" si="205"/>
        <v>6527.4</v>
      </c>
      <c r="Z746">
        <f t="shared" si="197"/>
        <v>40209.760000000002</v>
      </c>
      <c r="AA746" t="s">
        <v>227</v>
      </c>
      <c r="AB746">
        <v>2025</v>
      </c>
    </row>
    <row r="747" spans="1:28" x14ac:dyDescent="0.25">
      <c r="A747">
        <v>53</v>
      </c>
      <c r="B747" t="s">
        <v>819</v>
      </c>
      <c r="C747" t="s">
        <v>103</v>
      </c>
      <c r="D747" t="s">
        <v>12</v>
      </c>
      <c r="E747" t="s">
        <v>32</v>
      </c>
      <c r="F747" t="s">
        <v>100</v>
      </c>
      <c r="G747">
        <v>46000</v>
      </c>
      <c r="H747">
        <f t="shared" si="194"/>
        <v>41565.94</v>
      </c>
      <c r="I747">
        <f t="shared" si="198"/>
        <v>1320.2</v>
      </c>
      <c r="J747">
        <f t="shared" si="199"/>
        <v>3265.9999999999995</v>
      </c>
      <c r="K747">
        <f t="shared" si="200"/>
        <v>506.00000000000006</v>
      </c>
      <c r="L747">
        <f t="shared" si="203"/>
        <v>1398.4</v>
      </c>
      <c r="M747">
        <f t="shared" si="204"/>
        <v>3261.4</v>
      </c>
      <c r="N747">
        <v>1715.46</v>
      </c>
      <c r="O747">
        <f t="shared" si="201"/>
        <v>11467.46</v>
      </c>
      <c r="P747">
        <v>25</v>
      </c>
      <c r="S747">
        <v>398.64</v>
      </c>
      <c r="T747">
        <v>200</v>
      </c>
      <c r="U747">
        <v>1032.1400000000001</v>
      </c>
      <c r="W747">
        <f t="shared" si="202"/>
        <v>1655.7800000000002</v>
      </c>
      <c r="X747">
        <f t="shared" si="195"/>
        <v>4434.0600000000004</v>
      </c>
      <c r="Y747">
        <f t="shared" si="205"/>
        <v>6527.4</v>
      </c>
      <c r="Z747">
        <f t="shared" si="197"/>
        <v>39910.160000000003</v>
      </c>
      <c r="AA747" t="s">
        <v>227</v>
      </c>
      <c r="AB747">
        <v>2025</v>
      </c>
    </row>
    <row r="748" spans="1:28" x14ac:dyDescent="0.25">
      <c r="A748">
        <v>54</v>
      </c>
      <c r="B748" t="s">
        <v>820</v>
      </c>
      <c r="C748" t="s">
        <v>102</v>
      </c>
      <c r="D748" t="s">
        <v>94</v>
      </c>
      <c r="E748" t="s">
        <v>32</v>
      </c>
      <c r="F748" t="s">
        <v>100</v>
      </c>
      <c r="G748">
        <v>46000</v>
      </c>
      <c r="H748">
        <f t="shared" si="194"/>
        <v>43281.4</v>
      </c>
      <c r="I748">
        <f t="shared" si="198"/>
        <v>1320.2</v>
      </c>
      <c r="J748">
        <f t="shared" si="199"/>
        <v>3265.9999999999995</v>
      </c>
      <c r="K748">
        <f t="shared" si="200"/>
        <v>506.00000000000006</v>
      </c>
      <c r="L748">
        <f t="shared" si="203"/>
        <v>1398.4</v>
      </c>
      <c r="M748">
        <f t="shared" si="204"/>
        <v>3261.4</v>
      </c>
      <c r="O748">
        <f t="shared" si="201"/>
        <v>9752</v>
      </c>
      <c r="P748">
        <v>25</v>
      </c>
      <c r="S748">
        <v>797.28</v>
      </c>
      <c r="T748">
        <v>200</v>
      </c>
      <c r="U748">
        <v>1289.46</v>
      </c>
      <c r="W748">
        <f t="shared" si="202"/>
        <v>2311.7399999999998</v>
      </c>
      <c r="X748">
        <f t="shared" si="195"/>
        <v>2718.6000000000004</v>
      </c>
      <c r="Y748">
        <f t="shared" si="205"/>
        <v>6527.4</v>
      </c>
      <c r="Z748">
        <f t="shared" si="197"/>
        <v>40969.660000000003</v>
      </c>
      <c r="AA748" t="s">
        <v>227</v>
      </c>
      <c r="AB748">
        <v>2025</v>
      </c>
    </row>
    <row r="749" spans="1:28" x14ac:dyDescent="0.25">
      <c r="A749">
        <v>55</v>
      </c>
      <c r="B749" t="s">
        <v>179</v>
      </c>
      <c r="C749" t="s">
        <v>103</v>
      </c>
      <c r="D749" t="s">
        <v>800</v>
      </c>
      <c r="E749" t="s">
        <v>32</v>
      </c>
      <c r="F749" t="s">
        <v>100</v>
      </c>
      <c r="G749">
        <v>46000</v>
      </c>
      <c r="H749">
        <f t="shared" si="194"/>
        <v>43281.4</v>
      </c>
      <c r="I749">
        <f t="shared" si="198"/>
        <v>1320.2</v>
      </c>
      <c r="J749">
        <f t="shared" si="199"/>
        <v>3265.9999999999995</v>
      </c>
      <c r="K749">
        <f t="shared" si="200"/>
        <v>506.00000000000006</v>
      </c>
      <c r="L749">
        <f t="shared" si="203"/>
        <v>1398.4</v>
      </c>
      <c r="M749">
        <f t="shared" si="204"/>
        <v>3261.4</v>
      </c>
      <c r="O749">
        <f t="shared" si="201"/>
        <v>9752</v>
      </c>
      <c r="P749">
        <v>25</v>
      </c>
      <c r="Q749">
        <v>1000</v>
      </c>
      <c r="S749">
        <v>1068.6500000000001</v>
      </c>
      <c r="T749">
        <v>200</v>
      </c>
      <c r="U749">
        <v>1289.46</v>
      </c>
      <c r="W749">
        <f t="shared" si="202"/>
        <v>3583.11</v>
      </c>
      <c r="X749">
        <f t="shared" si="195"/>
        <v>2718.6000000000004</v>
      </c>
      <c r="Y749">
        <f t="shared" si="205"/>
        <v>6527.4</v>
      </c>
      <c r="Z749">
        <f t="shared" si="197"/>
        <v>39698.29</v>
      </c>
      <c r="AA749" t="s">
        <v>227</v>
      </c>
      <c r="AB749">
        <v>2025</v>
      </c>
    </row>
    <row r="750" spans="1:28" x14ac:dyDescent="0.25">
      <c r="A750">
        <v>56</v>
      </c>
      <c r="B750" t="s">
        <v>180</v>
      </c>
      <c r="C750" t="s">
        <v>103</v>
      </c>
      <c r="D750" t="s">
        <v>22</v>
      </c>
      <c r="E750" t="s">
        <v>32</v>
      </c>
      <c r="F750" t="s">
        <v>100</v>
      </c>
      <c r="G750">
        <v>36000</v>
      </c>
      <c r="H750">
        <f t="shared" si="194"/>
        <v>33872.400000000001</v>
      </c>
      <c r="I750">
        <f t="shared" si="198"/>
        <v>1033.2</v>
      </c>
      <c r="J750">
        <f t="shared" si="199"/>
        <v>2555.9999999999995</v>
      </c>
      <c r="K750">
        <f t="shared" si="200"/>
        <v>396.00000000000006</v>
      </c>
      <c r="L750">
        <f t="shared" si="203"/>
        <v>1094.4000000000001</v>
      </c>
      <c r="M750">
        <f t="shared" si="204"/>
        <v>2552.4</v>
      </c>
      <c r="O750">
        <f t="shared" si="201"/>
        <v>7632</v>
      </c>
      <c r="P750">
        <v>25</v>
      </c>
      <c r="S750">
        <v>2318.64</v>
      </c>
      <c r="T750">
        <v>200</v>
      </c>
      <c r="U750">
        <v>0</v>
      </c>
      <c r="W750">
        <f t="shared" si="202"/>
        <v>2543.64</v>
      </c>
      <c r="X750">
        <f t="shared" si="195"/>
        <v>2127.6000000000004</v>
      </c>
      <c r="Y750">
        <f t="shared" si="205"/>
        <v>5108.3999999999996</v>
      </c>
      <c r="Z750">
        <f t="shared" si="197"/>
        <v>31328.760000000002</v>
      </c>
      <c r="AA750" t="s">
        <v>227</v>
      </c>
      <c r="AB750">
        <v>2025</v>
      </c>
    </row>
    <row r="751" spans="1:28" x14ac:dyDescent="0.25">
      <c r="A751">
        <v>57</v>
      </c>
      <c r="B751" t="s">
        <v>183</v>
      </c>
      <c r="C751" t="s">
        <v>103</v>
      </c>
      <c r="D751" t="s">
        <v>22</v>
      </c>
      <c r="E751" t="s">
        <v>52</v>
      </c>
      <c r="F751" t="s">
        <v>100</v>
      </c>
      <c r="G751">
        <v>36000</v>
      </c>
      <c r="H751">
        <f t="shared" si="194"/>
        <v>33872.400000000001</v>
      </c>
      <c r="I751">
        <f t="shared" si="198"/>
        <v>1033.2</v>
      </c>
      <c r="J751">
        <f t="shared" si="199"/>
        <v>2555.9999999999995</v>
      </c>
      <c r="K751">
        <f t="shared" si="200"/>
        <v>396.00000000000006</v>
      </c>
      <c r="L751">
        <f t="shared" si="203"/>
        <v>1094.4000000000001</v>
      </c>
      <c r="M751">
        <f t="shared" si="204"/>
        <v>2552.4</v>
      </c>
      <c r="O751">
        <f t="shared" si="201"/>
        <v>7632</v>
      </c>
      <c r="P751">
        <v>25</v>
      </c>
      <c r="Q751">
        <v>1500</v>
      </c>
      <c r="S751">
        <v>797.28</v>
      </c>
      <c r="T751">
        <v>200</v>
      </c>
      <c r="U751">
        <v>0</v>
      </c>
      <c r="W751">
        <f t="shared" si="202"/>
        <v>2522.2799999999997</v>
      </c>
      <c r="X751">
        <f t="shared" si="195"/>
        <v>2127.6000000000004</v>
      </c>
      <c r="Y751">
        <f t="shared" si="205"/>
        <v>5108.3999999999996</v>
      </c>
      <c r="Z751">
        <f t="shared" si="197"/>
        <v>31350.12</v>
      </c>
      <c r="AA751" t="s">
        <v>227</v>
      </c>
      <c r="AB751">
        <v>2025</v>
      </c>
    </row>
    <row r="752" spans="1:28" x14ac:dyDescent="0.25">
      <c r="A752">
        <v>58</v>
      </c>
      <c r="B752" t="s">
        <v>185</v>
      </c>
      <c r="C752" t="s">
        <v>103</v>
      </c>
      <c r="D752" t="s">
        <v>22</v>
      </c>
      <c r="E752" t="s">
        <v>789</v>
      </c>
      <c r="F752" t="s">
        <v>100</v>
      </c>
      <c r="G752">
        <v>46000</v>
      </c>
      <c r="H752">
        <f t="shared" si="194"/>
        <v>41565.94</v>
      </c>
      <c r="I752">
        <f t="shared" si="198"/>
        <v>1320.2</v>
      </c>
      <c r="J752">
        <f t="shared" si="199"/>
        <v>3265.9999999999995</v>
      </c>
      <c r="K752">
        <f t="shared" si="200"/>
        <v>506.00000000000006</v>
      </c>
      <c r="L752">
        <f t="shared" si="203"/>
        <v>1398.4</v>
      </c>
      <c r="M752">
        <f t="shared" si="204"/>
        <v>3261.4</v>
      </c>
      <c r="N752">
        <v>1715.46</v>
      </c>
      <c r="O752">
        <f t="shared" si="201"/>
        <v>11467.46</v>
      </c>
      <c r="P752">
        <v>25</v>
      </c>
      <c r="Q752">
        <v>200</v>
      </c>
      <c r="S752">
        <v>797.28</v>
      </c>
      <c r="T752">
        <v>200</v>
      </c>
      <c r="U752">
        <v>1032.1400000000001</v>
      </c>
      <c r="W752">
        <f t="shared" si="202"/>
        <v>2254.42</v>
      </c>
      <c r="X752">
        <f t="shared" si="195"/>
        <v>4434.0600000000004</v>
      </c>
      <c r="Y752">
        <f t="shared" si="205"/>
        <v>6527.4</v>
      </c>
      <c r="Z752">
        <f t="shared" si="197"/>
        <v>39311.519999999997</v>
      </c>
      <c r="AA752" t="s">
        <v>227</v>
      </c>
      <c r="AB752">
        <v>2025</v>
      </c>
    </row>
    <row r="753" spans="1:28" x14ac:dyDescent="0.25">
      <c r="A753">
        <v>59</v>
      </c>
      <c r="B753" t="s">
        <v>186</v>
      </c>
      <c r="C753" t="s">
        <v>102</v>
      </c>
      <c r="D753" t="s">
        <v>800</v>
      </c>
      <c r="E753" t="s">
        <v>36</v>
      </c>
      <c r="F753" t="s">
        <v>100</v>
      </c>
      <c r="G753">
        <v>46000</v>
      </c>
      <c r="H753">
        <f t="shared" si="194"/>
        <v>43281.4</v>
      </c>
      <c r="I753">
        <f t="shared" si="198"/>
        <v>1320.2</v>
      </c>
      <c r="J753">
        <f t="shared" si="199"/>
        <v>3265.9999999999995</v>
      </c>
      <c r="K753">
        <f t="shared" si="200"/>
        <v>506.00000000000006</v>
      </c>
      <c r="L753">
        <f t="shared" si="203"/>
        <v>1398.4</v>
      </c>
      <c r="M753">
        <f t="shared" si="204"/>
        <v>3261.4</v>
      </c>
      <c r="O753">
        <f t="shared" si="201"/>
        <v>9752</v>
      </c>
      <c r="P753">
        <v>25</v>
      </c>
      <c r="S753">
        <v>772.65</v>
      </c>
      <c r="T753">
        <v>200</v>
      </c>
      <c r="U753">
        <v>1289.46</v>
      </c>
      <c r="W753">
        <f t="shared" si="202"/>
        <v>2287.11</v>
      </c>
      <c r="X753">
        <f t="shared" si="195"/>
        <v>2718.6000000000004</v>
      </c>
      <c r="Y753">
        <f t="shared" si="205"/>
        <v>6527.4</v>
      </c>
      <c r="Z753">
        <f t="shared" si="197"/>
        <v>40994.29</v>
      </c>
      <c r="AA753" t="s">
        <v>227</v>
      </c>
      <c r="AB753">
        <v>2025</v>
      </c>
    </row>
    <row r="754" spans="1:28" x14ac:dyDescent="0.25">
      <c r="A754">
        <v>60</v>
      </c>
      <c r="B754" t="s">
        <v>188</v>
      </c>
      <c r="C754" t="s">
        <v>102</v>
      </c>
      <c r="D754" t="s">
        <v>10</v>
      </c>
      <c r="E754" t="s">
        <v>33</v>
      </c>
      <c r="F754" t="s">
        <v>100</v>
      </c>
      <c r="G754">
        <v>36000</v>
      </c>
      <c r="H754">
        <f t="shared" si="194"/>
        <v>30441.48</v>
      </c>
      <c r="I754">
        <f t="shared" si="198"/>
        <v>1033.2</v>
      </c>
      <c r="J754">
        <f t="shared" si="199"/>
        <v>2555.9999999999995</v>
      </c>
      <c r="K754">
        <f t="shared" si="200"/>
        <v>396.00000000000006</v>
      </c>
      <c r="L754">
        <f t="shared" si="203"/>
        <v>1094.4000000000001</v>
      </c>
      <c r="M754">
        <f t="shared" si="204"/>
        <v>2552.4</v>
      </c>
      <c r="N754">
        <v>3430.92</v>
      </c>
      <c r="O754">
        <f t="shared" si="201"/>
        <v>11062.92</v>
      </c>
      <c r="P754">
        <v>25</v>
      </c>
      <c r="S754">
        <v>2224.6</v>
      </c>
      <c r="T754">
        <v>200</v>
      </c>
      <c r="W754">
        <f t="shared" si="202"/>
        <v>2449.6</v>
      </c>
      <c r="X754">
        <f t="shared" si="195"/>
        <v>5558.52</v>
      </c>
      <c r="Y754">
        <f t="shared" si="205"/>
        <v>5108.3999999999996</v>
      </c>
      <c r="Z754">
        <f t="shared" si="197"/>
        <v>27991.879999999997</v>
      </c>
      <c r="AA754" t="s">
        <v>227</v>
      </c>
      <c r="AB754">
        <v>2025</v>
      </c>
    </row>
    <row r="755" spans="1:28" x14ac:dyDescent="0.25">
      <c r="A755">
        <v>61</v>
      </c>
      <c r="B755" t="s">
        <v>190</v>
      </c>
      <c r="C755" t="s">
        <v>102</v>
      </c>
      <c r="D755" t="s">
        <v>801</v>
      </c>
      <c r="E755" t="s">
        <v>38</v>
      </c>
      <c r="F755" t="s">
        <v>100</v>
      </c>
      <c r="G755">
        <v>36000</v>
      </c>
      <c r="H755">
        <f t="shared" si="194"/>
        <v>33872.400000000001</v>
      </c>
      <c r="I755">
        <f t="shared" si="198"/>
        <v>1033.2</v>
      </c>
      <c r="J755">
        <f t="shared" si="199"/>
        <v>2555.9999999999995</v>
      </c>
      <c r="K755">
        <f t="shared" si="200"/>
        <v>396.00000000000006</v>
      </c>
      <c r="L755">
        <f t="shared" si="203"/>
        <v>1094.4000000000001</v>
      </c>
      <c r="M755">
        <f t="shared" si="204"/>
        <v>2552.4</v>
      </c>
      <c r="O755">
        <f t="shared" si="201"/>
        <v>7632</v>
      </c>
      <c r="P755">
        <v>25</v>
      </c>
      <c r="Q755">
        <v>2000</v>
      </c>
      <c r="S755">
        <v>398.64</v>
      </c>
      <c r="T755">
        <v>200</v>
      </c>
      <c r="W755">
        <f t="shared" si="202"/>
        <v>2623.64</v>
      </c>
      <c r="X755">
        <f t="shared" si="195"/>
        <v>2127.6000000000004</v>
      </c>
      <c r="Y755">
        <f t="shared" si="205"/>
        <v>5108.3999999999996</v>
      </c>
      <c r="Z755">
        <f t="shared" si="197"/>
        <v>31248.760000000002</v>
      </c>
      <c r="AA755" t="s">
        <v>227</v>
      </c>
      <c r="AB755">
        <v>2025</v>
      </c>
    </row>
    <row r="756" spans="1:28" x14ac:dyDescent="0.25">
      <c r="A756">
        <v>62</v>
      </c>
      <c r="B756" t="s">
        <v>851</v>
      </c>
      <c r="C756" t="s">
        <v>103</v>
      </c>
      <c r="D756" t="s">
        <v>94</v>
      </c>
      <c r="E756" t="s">
        <v>852</v>
      </c>
      <c r="F756" t="s">
        <v>100</v>
      </c>
      <c r="G756">
        <v>46000</v>
      </c>
      <c r="H756">
        <f t="shared" si="194"/>
        <v>43281.4</v>
      </c>
      <c r="I756">
        <f t="shared" si="198"/>
        <v>1320.2</v>
      </c>
      <c r="J756">
        <f t="shared" si="199"/>
        <v>3265.9999999999995</v>
      </c>
      <c r="K756">
        <f t="shared" si="200"/>
        <v>506.00000000000006</v>
      </c>
      <c r="L756">
        <f t="shared" si="203"/>
        <v>1398.4</v>
      </c>
      <c r="M756">
        <f t="shared" si="204"/>
        <v>3261.4</v>
      </c>
      <c r="O756">
        <f t="shared" si="201"/>
        <v>9752</v>
      </c>
      <c r="P756">
        <v>25</v>
      </c>
      <c r="S756">
        <v>801.9</v>
      </c>
      <c r="T756">
        <v>200</v>
      </c>
      <c r="U756">
        <v>1289.46</v>
      </c>
      <c r="W756">
        <f t="shared" si="202"/>
        <v>2316.36</v>
      </c>
      <c r="X756">
        <f t="shared" si="195"/>
        <v>2718.6000000000004</v>
      </c>
      <c r="Y756">
        <f t="shared" si="205"/>
        <v>6527.4</v>
      </c>
      <c r="Z756">
        <f t="shared" si="197"/>
        <v>40965.040000000001</v>
      </c>
      <c r="AA756" t="s">
        <v>227</v>
      </c>
      <c r="AB756">
        <v>2025</v>
      </c>
    </row>
    <row r="757" spans="1:28" x14ac:dyDescent="0.25">
      <c r="A757">
        <v>63</v>
      </c>
      <c r="B757" t="s">
        <v>201</v>
      </c>
      <c r="C757" t="s">
        <v>102</v>
      </c>
      <c r="D757" t="s">
        <v>22</v>
      </c>
      <c r="E757" t="s">
        <v>859</v>
      </c>
      <c r="F757" t="s">
        <v>100</v>
      </c>
      <c r="G757">
        <v>36000</v>
      </c>
      <c r="H757">
        <f t="shared" si="194"/>
        <v>33872.400000000001</v>
      </c>
      <c r="I757">
        <f t="shared" si="198"/>
        <v>1033.2</v>
      </c>
      <c r="J757">
        <f t="shared" si="199"/>
        <v>2555.9999999999995</v>
      </c>
      <c r="K757">
        <f t="shared" si="200"/>
        <v>396.00000000000006</v>
      </c>
      <c r="L757">
        <f t="shared" si="203"/>
        <v>1094.4000000000001</v>
      </c>
      <c r="M757">
        <f t="shared" si="204"/>
        <v>2552.4</v>
      </c>
      <c r="O757">
        <f t="shared" si="201"/>
        <v>7632</v>
      </c>
      <c r="P757">
        <v>25</v>
      </c>
      <c r="Q757">
        <v>1000</v>
      </c>
      <c r="S757">
        <v>853.13</v>
      </c>
      <c r="T757">
        <v>200</v>
      </c>
      <c r="U757">
        <v>0</v>
      </c>
      <c r="W757">
        <f t="shared" si="202"/>
        <v>2078.13</v>
      </c>
      <c r="X757">
        <f t="shared" si="195"/>
        <v>2127.6000000000004</v>
      </c>
      <c r="Y757">
        <f t="shared" si="205"/>
        <v>5108.3999999999996</v>
      </c>
      <c r="Z757">
        <f t="shared" si="197"/>
        <v>31794.27</v>
      </c>
      <c r="AA757" t="s">
        <v>227</v>
      </c>
      <c r="AB757">
        <v>2025</v>
      </c>
    </row>
    <row r="758" spans="1:28" x14ac:dyDescent="0.25">
      <c r="A758">
        <v>64</v>
      </c>
      <c r="B758" t="s">
        <v>207</v>
      </c>
      <c r="C758" t="s">
        <v>103</v>
      </c>
      <c r="D758" t="s">
        <v>6</v>
      </c>
      <c r="E758" t="s">
        <v>883</v>
      </c>
      <c r="F758" t="s">
        <v>100</v>
      </c>
      <c r="G758">
        <v>25000</v>
      </c>
      <c r="H758">
        <f t="shared" ref="H758:H800" si="206">+G758-(I758+L758+N758)</f>
        <v>23522.5</v>
      </c>
      <c r="I758">
        <f t="shared" si="198"/>
        <v>717.5</v>
      </c>
      <c r="J758">
        <f t="shared" si="199"/>
        <v>1774.9999999999998</v>
      </c>
      <c r="K758">
        <f t="shared" si="200"/>
        <v>275</v>
      </c>
      <c r="L758">
        <f t="shared" si="203"/>
        <v>760</v>
      </c>
      <c r="M758">
        <f t="shared" si="204"/>
        <v>1772.5000000000002</v>
      </c>
      <c r="O758">
        <f t="shared" si="201"/>
        <v>5300</v>
      </c>
      <c r="P758">
        <v>25</v>
      </c>
      <c r="Q758">
        <v>1000</v>
      </c>
      <c r="S758">
        <v>1328.8</v>
      </c>
      <c r="T758">
        <v>200</v>
      </c>
      <c r="W758">
        <f t="shared" si="202"/>
        <v>2553.8000000000002</v>
      </c>
      <c r="X758">
        <f t="shared" ref="X758:X800" si="207">+I758+L758+N758</f>
        <v>1477.5</v>
      </c>
      <c r="Y758">
        <f t="shared" si="205"/>
        <v>3547.5</v>
      </c>
      <c r="Z758">
        <f t="shared" ref="Z758:Z800" si="208">+G758-(W758+X758)</f>
        <v>20968.7</v>
      </c>
      <c r="AA758" t="s">
        <v>227</v>
      </c>
      <c r="AB758">
        <v>2025</v>
      </c>
    </row>
    <row r="759" spans="1:28" x14ac:dyDescent="0.25">
      <c r="A759">
        <v>65</v>
      </c>
      <c r="B759" t="s">
        <v>812</v>
      </c>
      <c r="C759" t="s">
        <v>102</v>
      </c>
      <c r="D759" t="s">
        <v>793</v>
      </c>
      <c r="E759" t="s">
        <v>619</v>
      </c>
      <c r="F759" t="s">
        <v>85</v>
      </c>
      <c r="G759">
        <v>30000</v>
      </c>
      <c r="H759">
        <f t="shared" si="206"/>
        <v>28227</v>
      </c>
      <c r="I759">
        <f t="shared" ref="I759:I800" si="209">IF(G759&lt;=374040,G759*2.87%,9334.68)</f>
        <v>861</v>
      </c>
      <c r="J759">
        <f t="shared" ref="J759:J800" si="210">IF(G759&lt;=374040,G759*7.1%,23092.75)</f>
        <v>2130</v>
      </c>
      <c r="K759">
        <f t="shared" ref="K759:K800" si="211">IF(G759&lt;=74808,G759*1.1%,953.69)</f>
        <v>330.00000000000006</v>
      </c>
      <c r="L759">
        <f t="shared" si="203"/>
        <v>912</v>
      </c>
      <c r="M759">
        <f t="shared" si="204"/>
        <v>2127</v>
      </c>
      <c r="O759">
        <f t="shared" ref="O759:O800" si="212">+I759+J759+K759+L759+M759+N759</f>
        <v>6360</v>
      </c>
      <c r="P759">
        <v>25</v>
      </c>
      <c r="Q759">
        <v>500</v>
      </c>
      <c r="T759">
        <v>200</v>
      </c>
      <c r="W759">
        <f t="shared" ref="W759:W800" si="213">P759+Q759+R759+S759+T759+U759</f>
        <v>725</v>
      </c>
      <c r="X759">
        <f t="shared" si="207"/>
        <v>1773</v>
      </c>
      <c r="Y759">
        <f t="shared" si="205"/>
        <v>4257</v>
      </c>
      <c r="Z759">
        <f t="shared" si="208"/>
        <v>27502</v>
      </c>
      <c r="AA759" t="s">
        <v>227</v>
      </c>
      <c r="AB759">
        <v>2025</v>
      </c>
    </row>
    <row r="760" spans="1:28" x14ac:dyDescent="0.25">
      <c r="A760">
        <v>66</v>
      </c>
      <c r="B760" t="s">
        <v>833</v>
      </c>
      <c r="C760" t="s">
        <v>102</v>
      </c>
      <c r="D760" t="s">
        <v>22</v>
      </c>
      <c r="E760" t="s">
        <v>33</v>
      </c>
      <c r="F760" t="s">
        <v>100</v>
      </c>
      <c r="G760">
        <v>30000</v>
      </c>
      <c r="H760">
        <f t="shared" si="206"/>
        <v>28227</v>
      </c>
      <c r="I760">
        <f t="shared" si="209"/>
        <v>861</v>
      </c>
      <c r="J760">
        <f t="shared" si="210"/>
        <v>2130</v>
      </c>
      <c r="K760">
        <f t="shared" si="211"/>
        <v>330.00000000000006</v>
      </c>
      <c r="L760">
        <f t="shared" si="203"/>
        <v>912</v>
      </c>
      <c r="M760">
        <f t="shared" si="204"/>
        <v>2127</v>
      </c>
      <c r="O760">
        <f t="shared" si="212"/>
        <v>6360</v>
      </c>
      <c r="P760">
        <v>25</v>
      </c>
      <c r="Q760">
        <v>3000</v>
      </c>
      <c r="T760">
        <v>200</v>
      </c>
      <c r="U760">
        <v>0</v>
      </c>
      <c r="W760">
        <f t="shared" si="213"/>
        <v>3225</v>
      </c>
      <c r="X760">
        <f t="shared" si="207"/>
        <v>1773</v>
      </c>
      <c r="Y760">
        <f t="shared" si="205"/>
        <v>4257</v>
      </c>
      <c r="Z760">
        <f t="shared" si="208"/>
        <v>25002</v>
      </c>
      <c r="AA760" t="s">
        <v>227</v>
      </c>
      <c r="AB760">
        <v>2025</v>
      </c>
    </row>
    <row r="761" spans="1:28" x14ac:dyDescent="0.25">
      <c r="A761">
        <v>67</v>
      </c>
      <c r="B761" t="s">
        <v>878</v>
      </c>
      <c r="C761" t="s">
        <v>103</v>
      </c>
      <c r="D761" t="s">
        <v>94</v>
      </c>
      <c r="E761" t="s">
        <v>933</v>
      </c>
      <c r="F761" t="s">
        <v>84</v>
      </c>
      <c r="G761">
        <v>30000</v>
      </c>
      <c r="H761">
        <f t="shared" si="206"/>
        <v>28227</v>
      </c>
      <c r="I761">
        <f t="shared" si="209"/>
        <v>861</v>
      </c>
      <c r="J761">
        <f t="shared" si="210"/>
        <v>2130</v>
      </c>
      <c r="K761">
        <f t="shared" si="211"/>
        <v>330.00000000000006</v>
      </c>
      <c r="L761">
        <f t="shared" ref="L761:L800" si="214">IF(G761&lt;=187020,G761*3.04%,4943.8)</f>
        <v>912</v>
      </c>
      <c r="M761">
        <f t="shared" ref="M761:M800" si="215">IF(G761&lt;=187020,G761*7.09%,11530.11)</f>
        <v>2127</v>
      </c>
      <c r="O761">
        <f t="shared" si="212"/>
        <v>6360</v>
      </c>
      <c r="P761">
        <v>25</v>
      </c>
      <c r="Q761">
        <v>7426.75</v>
      </c>
      <c r="T761">
        <v>200</v>
      </c>
      <c r="U761">
        <v>0</v>
      </c>
      <c r="W761">
        <f t="shared" si="213"/>
        <v>7651.75</v>
      </c>
      <c r="X761">
        <f t="shared" si="207"/>
        <v>1773</v>
      </c>
      <c r="Y761">
        <f t="shared" si="205"/>
        <v>4257</v>
      </c>
      <c r="Z761">
        <f t="shared" si="208"/>
        <v>20575.25</v>
      </c>
      <c r="AA761" t="s">
        <v>227</v>
      </c>
      <c r="AB761">
        <v>2025</v>
      </c>
    </row>
    <row r="762" spans="1:28" x14ac:dyDescent="0.25">
      <c r="A762">
        <v>68</v>
      </c>
      <c r="B762" t="s">
        <v>836</v>
      </c>
      <c r="C762" t="s">
        <v>102</v>
      </c>
      <c r="D762" t="s">
        <v>94</v>
      </c>
      <c r="E762" t="s">
        <v>52</v>
      </c>
      <c r="F762" t="s">
        <v>100</v>
      </c>
      <c r="G762">
        <v>26000</v>
      </c>
      <c r="H762">
        <f t="shared" si="206"/>
        <v>22747.94</v>
      </c>
      <c r="I762">
        <f t="shared" si="209"/>
        <v>746.2</v>
      </c>
      <c r="J762">
        <f t="shared" si="210"/>
        <v>1845.9999999999998</v>
      </c>
      <c r="K762">
        <f t="shared" si="211"/>
        <v>286.00000000000006</v>
      </c>
      <c r="L762">
        <f t="shared" si="214"/>
        <v>790.4</v>
      </c>
      <c r="M762">
        <f t="shared" si="215"/>
        <v>1843.4</v>
      </c>
      <c r="N762">
        <v>1715.46</v>
      </c>
      <c r="O762">
        <f t="shared" si="212"/>
        <v>7227.46</v>
      </c>
      <c r="P762">
        <v>25</v>
      </c>
      <c r="Q762">
        <v>1000</v>
      </c>
      <c r="T762">
        <v>200</v>
      </c>
      <c r="U762">
        <v>0</v>
      </c>
      <c r="W762">
        <f t="shared" si="213"/>
        <v>1225</v>
      </c>
      <c r="X762">
        <f t="shared" si="207"/>
        <v>3252.06</v>
      </c>
      <c r="Y762">
        <f t="shared" si="205"/>
        <v>3689.3999999999996</v>
      </c>
      <c r="Z762">
        <f t="shared" si="208"/>
        <v>21522.940000000002</v>
      </c>
      <c r="AA762" t="s">
        <v>227</v>
      </c>
      <c r="AB762">
        <v>2025</v>
      </c>
    </row>
    <row r="763" spans="1:28" x14ac:dyDescent="0.25">
      <c r="A763">
        <v>69</v>
      </c>
      <c r="B763" t="s">
        <v>837</v>
      </c>
      <c r="C763" t="s">
        <v>103</v>
      </c>
      <c r="D763" t="s">
        <v>800</v>
      </c>
      <c r="E763" t="s">
        <v>52</v>
      </c>
      <c r="F763" t="s">
        <v>100</v>
      </c>
      <c r="G763">
        <v>26000</v>
      </c>
      <c r="H763">
        <f t="shared" si="206"/>
        <v>24463.4</v>
      </c>
      <c r="I763">
        <f t="shared" si="209"/>
        <v>746.2</v>
      </c>
      <c r="J763">
        <f t="shared" si="210"/>
        <v>1845.9999999999998</v>
      </c>
      <c r="K763">
        <f t="shared" si="211"/>
        <v>286.00000000000006</v>
      </c>
      <c r="L763">
        <f t="shared" si="214"/>
        <v>790.4</v>
      </c>
      <c r="M763">
        <f t="shared" si="215"/>
        <v>1843.4</v>
      </c>
      <c r="O763">
        <f t="shared" si="212"/>
        <v>5512</v>
      </c>
      <c r="P763">
        <v>25</v>
      </c>
      <c r="Q763">
        <v>1000</v>
      </c>
      <c r="T763">
        <v>200</v>
      </c>
      <c r="U763">
        <v>0</v>
      </c>
      <c r="W763">
        <f t="shared" si="213"/>
        <v>1225</v>
      </c>
      <c r="X763">
        <f t="shared" si="207"/>
        <v>1536.6</v>
      </c>
      <c r="Y763">
        <f t="shared" si="205"/>
        <v>3689.3999999999996</v>
      </c>
      <c r="Z763">
        <f t="shared" si="208"/>
        <v>23238.400000000001</v>
      </c>
      <c r="AA763" t="s">
        <v>227</v>
      </c>
      <c r="AB763">
        <v>2025</v>
      </c>
    </row>
    <row r="764" spans="1:28" x14ac:dyDescent="0.25">
      <c r="A764">
        <v>70</v>
      </c>
      <c r="B764" t="s">
        <v>838</v>
      </c>
      <c r="C764" t="s">
        <v>102</v>
      </c>
      <c r="D764" t="s">
        <v>839</v>
      </c>
      <c r="E764" t="s">
        <v>33</v>
      </c>
      <c r="F764" t="s">
        <v>100</v>
      </c>
      <c r="G764">
        <v>26000</v>
      </c>
      <c r="H764">
        <f t="shared" si="206"/>
        <v>24463.4</v>
      </c>
      <c r="I764">
        <f t="shared" si="209"/>
        <v>746.2</v>
      </c>
      <c r="J764">
        <f t="shared" si="210"/>
        <v>1845.9999999999998</v>
      </c>
      <c r="K764">
        <f t="shared" si="211"/>
        <v>286.00000000000006</v>
      </c>
      <c r="L764">
        <f t="shared" si="214"/>
        <v>790.4</v>
      </c>
      <c r="M764">
        <f t="shared" si="215"/>
        <v>1843.4</v>
      </c>
      <c r="O764">
        <f t="shared" si="212"/>
        <v>5512</v>
      </c>
      <c r="P764">
        <v>25</v>
      </c>
      <c r="Q764">
        <v>1000</v>
      </c>
      <c r="S764">
        <v>47.18</v>
      </c>
      <c r="T764">
        <v>200</v>
      </c>
      <c r="U764">
        <v>0</v>
      </c>
      <c r="W764">
        <f t="shared" si="213"/>
        <v>1272.18</v>
      </c>
      <c r="X764">
        <f t="shared" si="207"/>
        <v>1536.6</v>
      </c>
      <c r="Y764">
        <f t="shared" si="205"/>
        <v>3689.3999999999996</v>
      </c>
      <c r="Z764">
        <f t="shared" si="208"/>
        <v>23191.22</v>
      </c>
      <c r="AA764" t="s">
        <v>227</v>
      </c>
      <c r="AB764">
        <v>2025</v>
      </c>
    </row>
    <row r="765" spans="1:28" x14ac:dyDescent="0.25">
      <c r="A765">
        <v>71</v>
      </c>
      <c r="B765" t="s">
        <v>904</v>
      </c>
      <c r="C765" t="s">
        <v>103</v>
      </c>
      <c r="D765" t="s">
        <v>94</v>
      </c>
      <c r="E765" t="s">
        <v>943</v>
      </c>
      <c r="F765" t="s">
        <v>100</v>
      </c>
      <c r="G765">
        <v>30000</v>
      </c>
      <c r="H765">
        <f t="shared" si="206"/>
        <v>28227</v>
      </c>
      <c r="I765">
        <f t="shared" si="209"/>
        <v>861</v>
      </c>
      <c r="J765">
        <f t="shared" si="210"/>
        <v>2130</v>
      </c>
      <c r="K765">
        <f t="shared" si="211"/>
        <v>330.00000000000006</v>
      </c>
      <c r="L765">
        <f t="shared" si="214"/>
        <v>912</v>
      </c>
      <c r="M765">
        <f t="shared" si="215"/>
        <v>2127</v>
      </c>
      <c r="O765">
        <f t="shared" si="212"/>
        <v>6360</v>
      </c>
      <c r="P765">
        <v>25</v>
      </c>
      <c r="T765">
        <v>200</v>
      </c>
      <c r="U765">
        <v>0</v>
      </c>
      <c r="W765">
        <f t="shared" si="213"/>
        <v>225</v>
      </c>
      <c r="X765">
        <f t="shared" si="207"/>
        <v>1773</v>
      </c>
      <c r="Y765">
        <f t="shared" si="205"/>
        <v>4257</v>
      </c>
      <c r="Z765">
        <f t="shared" si="208"/>
        <v>28002</v>
      </c>
      <c r="AA765" t="s">
        <v>227</v>
      </c>
      <c r="AB765">
        <v>2025</v>
      </c>
    </row>
    <row r="766" spans="1:28" x14ac:dyDescent="0.25">
      <c r="A766">
        <v>72</v>
      </c>
      <c r="B766" t="s">
        <v>842</v>
      </c>
      <c r="C766" t="s">
        <v>102</v>
      </c>
      <c r="D766" t="s">
        <v>823</v>
      </c>
      <c r="E766" t="s">
        <v>843</v>
      </c>
      <c r="F766" t="s">
        <v>100</v>
      </c>
      <c r="G766">
        <v>46000</v>
      </c>
      <c r="H766">
        <f t="shared" si="206"/>
        <v>43281.4</v>
      </c>
      <c r="I766">
        <f t="shared" si="209"/>
        <v>1320.2</v>
      </c>
      <c r="J766">
        <f t="shared" si="210"/>
        <v>3265.9999999999995</v>
      </c>
      <c r="K766">
        <f t="shared" si="211"/>
        <v>506.00000000000006</v>
      </c>
      <c r="L766">
        <f t="shared" si="214"/>
        <v>1398.4</v>
      </c>
      <c r="M766">
        <f t="shared" si="215"/>
        <v>3261.4</v>
      </c>
      <c r="O766">
        <f t="shared" si="212"/>
        <v>9752</v>
      </c>
      <c r="P766">
        <v>25</v>
      </c>
      <c r="Q766">
        <v>1000</v>
      </c>
      <c r="S766">
        <v>90.05</v>
      </c>
      <c r="T766">
        <v>200</v>
      </c>
      <c r="U766">
        <v>1289.46</v>
      </c>
      <c r="W766">
        <f t="shared" si="213"/>
        <v>2604.5100000000002</v>
      </c>
      <c r="X766">
        <f t="shared" si="207"/>
        <v>2718.6000000000004</v>
      </c>
      <c r="Y766">
        <f t="shared" si="205"/>
        <v>6527.4</v>
      </c>
      <c r="Z766">
        <f t="shared" si="208"/>
        <v>40676.89</v>
      </c>
      <c r="AA766" t="s">
        <v>227</v>
      </c>
      <c r="AB766">
        <v>2025</v>
      </c>
    </row>
    <row r="767" spans="1:28" x14ac:dyDescent="0.25">
      <c r="A767">
        <v>73</v>
      </c>
      <c r="B767" t="s">
        <v>845</v>
      </c>
      <c r="C767" t="s">
        <v>103</v>
      </c>
      <c r="D767" t="s">
        <v>94</v>
      </c>
      <c r="E767" t="s">
        <v>52</v>
      </c>
      <c r="F767" t="s">
        <v>100</v>
      </c>
      <c r="G767">
        <v>46000</v>
      </c>
      <c r="H767">
        <f t="shared" si="206"/>
        <v>43281.4</v>
      </c>
      <c r="I767">
        <f t="shared" si="209"/>
        <v>1320.2</v>
      </c>
      <c r="J767">
        <f t="shared" si="210"/>
        <v>3265.9999999999995</v>
      </c>
      <c r="K767">
        <f t="shared" si="211"/>
        <v>506.00000000000006</v>
      </c>
      <c r="L767">
        <f t="shared" si="214"/>
        <v>1398.4</v>
      </c>
      <c r="M767">
        <f t="shared" si="215"/>
        <v>3261.4</v>
      </c>
      <c r="O767">
        <f t="shared" si="212"/>
        <v>9752</v>
      </c>
      <c r="P767">
        <v>25</v>
      </c>
      <c r="S767">
        <v>398.64</v>
      </c>
      <c r="T767">
        <v>200</v>
      </c>
      <c r="U767">
        <v>1289.46</v>
      </c>
      <c r="W767">
        <f t="shared" si="213"/>
        <v>1913.1</v>
      </c>
      <c r="X767">
        <f t="shared" si="207"/>
        <v>2718.6000000000004</v>
      </c>
      <c r="Y767">
        <f t="shared" si="205"/>
        <v>6527.4</v>
      </c>
      <c r="Z767">
        <f t="shared" si="208"/>
        <v>41368.300000000003</v>
      </c>
      <c r="AA767" t="s">
        <v>227</v>
      </c>
      <c r="AB767">
        <v>2025</v>
      </c>
    </row>
    <row r="768" spans="1:28" x14ac:dyDescent="0.25">
      <c r="A768">
        <v>74</v>
      </c>
      <c r="B768" t="s">
        <v>848</v>
      </c>
      <c r="C768" t="s">
        <v>103</v>
      </c>
      <c r="D768" t="s">
        <v>94</v>
      </c>
      <c r="E768" t="s">
        <v>52</v>
      </c>
      <c r="F768" t="s">
        <v>100</v>
      </c>
      <c r="G768">
        <v>46000</v>
      </c>
      <c r="H768">
        <f t="shared" si="206"/>
        <v>43281.4</v>
      </c>
      <c r="I768">
        <f t="shared" si="209"/>
        <v>1320.2</v>
      </c>
      <c r="J768">
        <f t="shared" si="210"/>
        <v>3265.9999999999995</v>
      </c>
      <c r="K768">
        <f t="shared" si="211"/>
        <v>506.00000000000006</v>
      </c>
      <c r="L768">
        <f t="shared" si="214"/>
        <v>1398.4</v>
      </c>
      <c r="M768">
        <f t="shared" si="215"/>
        <v>3261.4</v>
      </c>
      <c r="O768">
        <f t="shared" si="212"/>
        <v>9752</v>
      </c>
      <c r="P768">
        <v>25</v>
      </c>
      <c r="T768">
        <v>200</v>
      </c>
      <c r="U768">
        <f>IF((H768*12)&gt;867123.01,(79776+(((H768*12)-867123.01)*0.25))/12,IF((H768*12)&gt;624329.01,(31216+(((H768*12)-624329.01)*0.2))/12,IF((H768*12)&gt;416220.01,(((H768*12)-416220.01)*0.15)/12,0)))</f>
        <v>1289.4598750000005</v>
      </c>
      <c r="W768">
        <f t="shared" si="213"/>
        <v>1514.4598750000005</v>
      </c>
      <c r="X768">
        <f t="shared" si="207"/>
        <v>2718.6000000000004</v>
      </c>
      <c r="Y768">
        <f t="shared" si="205"/>
        <v>6527.4</v>
      </c>
      <c r="Z768">
        <f t="shared" si="208"/>
        <v>41766.940125000001</v>
      </c>
      <c r="AA768" t="s">
        <v>227</v>
      </c>
      <c r="AB768">
        <v>2025</v>
      </c>
    </row>
    <row r="769" spans="1:28" x14ac:dyDescent="0.25">
      <c r="A769">
        <v>75</v>
      </c>
      <c r="B769" t="s">
        <v>174</v>
      </c>
      <c r="C769" t="s">
        <v>102</v>
      </c>
      <c r="D769" t="s">
        <v>94</v>
      </c>
      <c r="E769" t="s">
        <v>32</v>
      </c>
      <c r="F769" t="s">
        <v>100</v>
      </c>
      <c r="G769">
        <v>46000</v>
      </c>
      <c r="H769">
        <f t="shared" si="206"/>
        <v>43281.4</v>
      </c>
      <c r="I769">
        <f t="shared" si="209"/>
        <v>1320.2</v>
      </c>
      <c r="J769">
        <f t="shared" si="210"/>
        <v>3265.9999999999995</v>
      </c>
      <c r="K769">
        <f t="shared" si="211"/>
        <v>506.00000000000006</v>
      </c>
      <c r="L769">
        <f t="shared" si="214"/>
        <v>1398.4</v>
      </c>
      <c r="M769">
        <f t="shared" si="215"/>
        <v>3261.4</v>
      </c>
      <c r="O769">
        <f t="shared" si="212"/>
        <v>9752</v>
      </c>
      <c r="P769">
        <v>25</v>
      </c>
      <c r="S769">
        <v>1435.78</v>
      </c>
      <c r="T769">
        <v>200</v>
      </c>
      <c r="U769">
        <v>1289.46</v>
      </c>
      <c r="W769">
        <f t="shared" si="213"/>
        <v>2950.24</v>
      </c>
      <c r="X769">
        <f t="shared" si="207"/>
        <v>2718.6000000000004</v>
      </c>
      <c r="Y769">
        <f t="shared" si="205"/>
        <v>6527.4</v>
      </c>
      <c r="Z769">
        <f t="shared" si="208"/>
        <v>40331.160000000003</v>
      </c>
      <c r="AA769" t="s">
        <v>227</v>
      </c>
      <c r="AB769">
        <v>2025</v>
      </c>
    </row>
    <row r="770" spans="1:28" x14ac:dyDescent="0.25">
      <c r="A770">
        <v>76</v>
      </c>
      <c r="B770" t="s">
        <v>912</v>
      </c>
      <c r="C770" t="s">
        <v>103</v>
      </c>
      <c r="D770" t="s">
        <v>94</v>
      </c>
      <c r="E770" t="s">
        <v>32</v>
      </c>
      <c r="F770" t="s">
        <v>100</v>
      </c>
      <c r="G770">
        <v>46000</v>
      </c>
      <c r="H770">
        <f t="shared" si="206"/>
        <v>41565.94</v>
      </c>
      <c r="I770">
        <f t="shared" si="209"/>
        <v>1320.2</v>
      </c>
      <c r="J770">
        <f t="shared" si="210"/>
        <v>3265.9999999999995</v>
      </c>
      <c r="K770">
        <f t="shared" si="211"/>
        <v>506.00000000000006</v>
      </c>
      <c r="L770">
        <f t="shared" si="214"/>
        <v>1398.4</v>
      </c>
      <c r="M770">
        <f t="shared" si="215"/>
        <v>3261.4</v>
      </c>
      <c r="N770">
        <v>1715.46</v>
      </c>
      <c r="O770">
        <f t="shared" si="212"/>
        <v>11467.46</v>
      </c>
      <c r="P770">
        <v>25</v>
      </c>
      <c r="Q770">
        <v>1000</v>
      </c>
      <c r="S770">
        <v>807.6</v>
      </c>
      <c r="T770">
        <v>200</v>
      </c>
      <c r="U770">
        <v>0</v>
      </c>
      <c r="W770">
        <f t="shared" si="213"/>
        <v>2032.6</v>
      </c>
      <c r="X770">
        <f t="shared" si="207"/>
        <v>4434.0600000000004</v>
      </c>
      <c r="Y770">
        <f t="shared" si="205"/>
        <v>6527.4</v>
      </c>
      <c r="Z770">
        <f t="shared" si="208"/>
        <v>39533.339999999997</v>
      </c>
      <c r="AA770" t="s">
        <v>227</v>
      </c>
      <c r="AB770">
        <v>2025</v>
      </c>
    </row>
    <row r="771" spans="1:28" x14ac:dyDescent="0.25">
      <c r="A771">
        <v>77</v>
      </c>
      <c r="B771" t="s">
        <v>853</v>
      </c>
      <c r="C771" t="s">
        <v>103</v>
      </c>
      <c r="D771" t="s">
        <v>94</v>
      </c>
      <c r="E771" t="s">
        <v>854</v>
      </c>
      <c r="F771" t="s">
        <v>100</v>
      </c>
      <c r="G771">
        <v>46000</v>
      </c>
      <c r="H771">
        <f t="shared" si="206"/>
        <v>43281.4</v>
      </c>
      <c r="I771">
        <f t="shared" si="209"/>
        <v>1320.2</v>
      </c>
      <c r="J771">
        <f t="shared" si="210"/>
        <v>3265.9999999999995</v>
      </c>
      <c r="K771">
        <f t="shared" si="211"/>
        <v>506.00000000000006</v>
      </c>
      <c r="L771">
        <f t="shared" si="214"/>
        <v>1398.4</v>
      </c>
      <c r="M771">
        <f t="shared" si="215"/>
        <v>3261.4</v>
      </c>
      <c r="O771">
        <f t="shared" si="212"/>
        <v>9752</v>
      </c>
      <c r="P771">
        <v>25</v>
      </c>
      <c r="Q771">
        <v>3191.84</v>
      </c>
      <c r="S771">
        <v>797.28</v>
      </c>
      <c r="T771">
        <v>200</v>
      </c>
      <c r="U771">
        <f>IF((H771*12)&gt;867123.01,(79776+(((H771*12)-867123.01)*0.25))/12,IF((H771*12)&gt;624329.01,(31216+(((H771*12)-624329.01)*0.2))/12,IF((H771*12)&gt;416220.01,(((H771*12)-416220.01)*0.15)/12,0)))</f>
        <v>1289.4598750000005</v>
      </c>
      <c r="W771">
        <f t="shared" si="213"/>
        <v>5503.5798750000004</v>
      </c>
      <c r="X771">
        <f t="shared" si="207"/>
        <v>2718.6000000000004</v>
      </c>
      <c r="Y771">
        <f t="shared" si="205"/>
        <v>6527.4</v>
      </c>
      <c r="Z771">
        <f t="shared" si="208"/>
        <v>37777.820124999998</v>
      </c>
      <c r="AA771" t="s">
        <v>227</v>
      </c>
      <c r="AB771">
        <v>2025</v>
      </c>
    </row>
    <row r="772" spans="1:28" x14ac:dyDescent="0.25">
      <c r="A772">
        <v>78</v>
      </c>
      <c r="B772" t="s">
        <v>855</v>
      </c>
      <c r="C772" t="s">
        <v>103</v>
      </c>
      <c r="D772" t="s">
        <v>94</v>
      </c>
      <c r="E772" t="s">
        <v>52</v>
      </c>
      <c r="F772" t="s">
        <v>100</v>
      </c>
      <c r="G772">
        <v>46000</v>
      </c>
      <c r="H772">
        <f t="shared" si="206"/>
        <v>43281.4</v>
      </c>
      <c r="I772">
        <f t="shared" si="209"/>
        <v>1320.2</v>
      </c>
      <c r="J772">
        <f t="shared" si="210"/>
        <v>3265.9999999999995</v>
      </c>
      <c r="K772">
        <f t="shared" si="211"/>
        <v>506.00000000000006</v>
      </c>
      <c r="L772">
        <f t="shared" si="214"/>
        <v>1398.4</v>
      </c>
      <c r="M772">
        <f t="shared" si="215"/>
        <v>3261.4</v>
      </c>
      <c r="O772">
        <f t="shared" si="212"/>
        <v>9752</v>
      </c>
      <c r="P772">
        <v>25</v>
      </c>
      <c r="S772">
        <v>1421.27</v>
      </c>
      <c r="T772">
        <v>200</v>
      </c>
      <c r="U772">
        <v>1289.46</v>
      </c>
      <c r="W772">
        <f t="shared" si="213"/>
        <v>2935.73</v>
      </c>
      <c r="X772">
        <f t="shared" si="207"/>
        <v>2718.6000000000004</v>
      </c>
      <c r="Y772">
        <f t="shared" si="205"/>
        <v>6527.4</v>
      </c>
      <c r="Z772">
        <f t="shared" si="208"/>
        <v>40345.67</v>
      </c>
      <c r="AA772" t="s">
        <v>227</v>
      </c>
      <c r="AB772">
        <v>2025</v>
      </c>
    </row>
    <row r="773" spans="1:28" x14ac:dyDescent="0.25">
      <c r="A773">
        <v>79</v>
      </c>
      <c r="B773" t="s">
        <v>856</v>
      </c>
      <c r="C773" t="s">
        <v>102</v>
      </c>
      <c r="D773" t="s">
        <v>6</v>
      </c>
      <c r="E773" t="s">
        <v>52</v>
      </c>
      <c r="F773" t="s">
        <v>100</v>
      </c>
      <c r="G773">
        <v>36000</v>
      </c>
      <c r="H773">
        <f t="shared" si="206"/>
        <v>33872.400000000001</v>
      </c>
      <c r="I773">
        <f t="shared" si="209"/>
        <v>1033.2</v>
      </c>
      <c r="J773">
        <f t="shared" si="210"/>
        <v>2555.9999999999995</v>
      </c>
      <c r="K773">
        <f t="shared" si="211"/>
        <v>396.00000000000006</v>
      </c>
      <c r="L773">
        <f t="shared" si="214"/>
        <v>1094.4000000000001</v>
      </c>
      <c r="M773">
        <f t="shared" si="215"/>
        <v>2552.4</v>
      </c>
      <c r="O773">
        <f t="shared" si="212"/>
        <v>7632</v>
      </c>
      <c r="P773">
        <v>25</v>
      </c>
      <c r="T773">
        <v>200</v>
      </c>
      <c r="W773">
        <f t="shared" si="213"/>
        <v>225</v>
      </c>
      <c r="X773">
        <f t="shared" si="207"/>
        <v>2127.6000000000004</v>
      </c>
      <c r="Y773">
        <f t="shared" si="205"/>
        <v>5108.3999999999996</v>
      </c>
      <c r="Z773">
        <f t="shared" si="208"/>
        <v>33647.4</v>
      </c>
      <c r="AA773" t="s">
        <v>227</v>
      </c>
      <c r="AB773">
        <v>2025</v>
      </c>
    </row>
    <row r="774" spans="1:28" x14ac:dyDescent="0.25">
      <c r="A774">
        <v>80</v>
      </c>
      <c r="B774" t="s">
        <v>857</v>
      </c>
      <c r="C774" t="s">
        <v>103</v>
      </c>
      <c r="D774" t="s">
        <v>858</v>
      </c>
      <c r="E774" t="s">
        <v>859</v>
      </c>
      <c r="F774" t="s">
        <v>100</v>
      </c>
      <c r="G774">
        <v>30000</v>
      </c>
      <c r="H774">
        <f t="shared" si="206"/>
        <v>28227</v>
      </c>
      <c r="I774">
        <f t="shared" si="209"/>
        <v>861</v>
      </c>
      <c r="J774">
        <f t="shared" si="210"/>
        <v>2130</v>
      </c>
      <c r="K774">
        <f t="shared" si="211"/>
        <v>330.00000000000006</v>
      </c>
      <c r="L774">
        <f t="shared" si="214"/>
        <v>912</v>
      </c>
      <c r="M774">
        <f t="shared" si="215"/>
        <v>2127</v>
      </c>
      <c r="O774">
        <f t="shared" si="212"/>
        <v>6360</v>
      </c>
      <c r="P774">
        <v>25</v>
      </c>
      <c r="Q774">
        <v>500</v>
      </c>
      <c r="T774">
        <v>200</v>
      </c>
      <c r="U774">
        <v>0</v>
      </c>
      <c r="W774">
        <f t="shared" si="213"/>
        <v>725</v>
      </c>
      <c r="X774">
        <f t="shared" si="207"/>
        <v>1773</v>
      </c>
      <c r="Y774">
        <f t="shared" si="205"/>
        <v>4257</v>
      </c>
      <c r="Z774">
        <f t="shared" si="208"/>
        <v>27502</v>
      </c>
      <c r="AA774" t="s">
        <v>227</v>
      </c>
      <c r="AB774">
        <v>2025</v>
      </c>
    </row>
    <row r="775" spans="1:28" x14ac:dyDescent="0.25">
      <c r="A775">
        <v>81</v>
      </c>
      <c r="B775" t="s">
        <v>202</v>
      </c>
      <c r="C775" t="s">
        <v>102</v>
      </c>
      <c r="D775" t="s">
        <v>22</v>
      </c>
      <c r="E775" t="s">
        <v>37</v>
      </c>
      <c r="F775" t="s">
        <v>100</v>
      </c>
      <c r="G775">
        <v>25000</v>
      </c>
      <c r="H775">
        <f t="shared" si="206"/>
        <v>23522.5</v>
      </c>
      <c r="I775">
        <f t="shared" si="209"/>
        <v>717.5</v>
      </c>
      <c r="J775">
        <f t="shared" si="210"/>
        <v>1774.9999999999998</v>
      </c>
      <c r="K775">
        <f t="shared" si="211"/>
        <v>275</v>
      </c>
      <c r="L775">
        <f t="shared" si="214"/>
        <v>760</v>
      </c>
      <c r="M775">
        <f t="shared" si="215"/>
        <v>1772.5000000000002</v>
      </c>
      <c r="O775">
        <f t="shared" si="212"/>
        <v>5300</v>
      </c>
      <c r="P775">
        <v>25</v>
      </c>
      <c r="Q775">
        <v>1000</v>
      </c>
      <c r="T775">
        <v>200</v>
      </c>
      <c r="U775">
        <f t="shared" ref="U775:U798" si="216">IF((H775*12)&gt;867123.01,(79776+(((H775*12)-867123.01)*0.25))/12,IF((H775*12)&gt;624329.01,(31216+(((H775*12)-624329.01)*0.2))/12,IF((H775*12)&gt;416220.01,(((H775*12)-416220.01)*0.15)/12,0)))</f>
        <v>0</v>
      </c>
      <c r="W775">
        <f t="shared" si="213"/>
        <v>1225</v>
      </c>
      <c r="X775">
        <f t="shared" si="207"/>
        <v>1477.5</v>
      </c>
      <c r="Y775">
        <f t="shared" ref="Y775:Y800" si="217">+J775+M775</f>
        <v>3547.5</v>
      </c>
      <c r="Z775">
        <f t="shared" si="208"/>
        <v>22297.5</v>
      </c>
      <c r="AA775" t="s">
        <v>227</v>
      </c>
      <c r="AB775">
        <v>2025</v>
      </c>
    </row>
    <row r="776" spans="1:28" x14ac:dyDescent="0.25">
      <c r="A776">
        <v>82</v>
      </c>
      <c r="B776" t="s">
        <v>203</v>
      </c>
      <c r="C776" t="s">
        <v>102</v>
      </c>
      <c r="D776" t="s">
        <v>6</v>
      </c>
      <c r="E776" t="s">
        <v>37</v>
      </c>
      <c r="F776" t="s">
        <v>100</v>
      </c>
      <c r="G776">
        <v>15000</v>
      </c>
      <c r="H776">
        <f t="shared" si="206"/>
        <v>14113.5</v>
      </c>
      <c r="I776">
        <f t="shared" si="209"/>
        <v>430.5</v>
      </c>
      <c r="J776">
        <f t="shared" si="210"/>
        <v>1065</v>
      </c>
      <c r="K776">
        <f t="shared" si="211"/>
        <v>165.00000000000003</v>
      </c>
      <c r="L776">
        <f t="shared" si="214"/>
        <v>456</v>
      </c>
      <c r="M776">
        <f t="shared" si="215"/>
        <v>1063.5</v>
      </c>
      <c r="O776">
        <f t="shared" si="212"/>
        <v>3180</v>
      </c>
      <c r="P776">
        <v>25</v>
      </c>
      <c r="T776">
        <v>200</v>
      </c>
      <c r="U776">
        <f t="shared" si="216"/>
        <v>0</v>
      </c>
      <c r="W776">
        <f t="shared" si="213"/>
        <v>225</v>
      </c>
      <c r="X776">
        <f t="shared" si="207"/>
        <v>886.5</v>
      </c>
      <c r="Y776">
        <f t="shared" si="217"/>
        <v>2128.5</v>
      </c>
      <c r="Z776">
        <f t="shared" si="208"/>
        <v>13888.5</v>
      </c>
      <c r="AA776" t="s">
        <v>227</v>
      </c>
      <c r="AB776">
        <v>2025</v>
      </c>
    </row>
    <row r="777" spans="1:28" x14ac:dyDescent="0.25">
      <c r="A777">
        <v>83</v>
      </c>
      <c r="B777" t="s">
        <v>204</v>
      </c>
      <c r="C777" t="s">
        <v>102</v>
      </c>
      <c r="D777" t="s">
        <v>6</v>
      </c>
      <c r="E777" t="s">
        <v>37</v>
      </c>
      <c r="F777" t="s">
        <v>100</v>
      </c>
      <c r="G777">
        <v>15000</v>
      </c>
      <c r="H777">
        <f t="shared" si="206"/>
        <v>14113.5</v>
      </c>
      <c r="I777">
        <f t="shared" si="209"/>
        <v>430.5</v>
      </c>
      <c r="J777">
        <f t="shared" si="210"/>
        <v>1065</v>
      </c>
      <c r="K777">
        <f t="shared" si="211"/>
        <v>165.00000000000003</v>
      </c>
      <c r="L777">
        <f t="shared" si="214"/>
        <v>456</v>
      </c>
      <c r="M777">
        <f t="shared" si="215"/>
        <v>1063.5</v>
      </c>
      <c r="O777">
        <f t="shared" si="212"/>
        <v>3180</v>
      </c>
      <c r="P777">
        <v>25</v>
      </c>
      <c r="T777">
        <v>200</v>
      </c>
      <c r="U777">
        <f t="shared" si="216"/>
        <v>0</v>
      </c>
      <c r="W777">
        <f t="shared" si="213"/>
        <v>225</v>
      </c>
      <c r="X777">
        <f t="shared" si="207"/>
        <v>886.5</v>
      </c>
      <c r="Y777">
        <f t="shared" si="217"/>
        <v>2128.5</v>
      </c>
      <c r="Z777">
        <f t="shared" si="208"/>
        <v>13888.5</v>
      </c>
      <c r="AA777" t="s">
        <v>227</v>
      </c>
      <c r="AB777">
        <v>2025</v>
      </c>
    </row>
    <row r="778" spans="1:28" x14ac:dyDescent="0.25">
      <c r="A778">
        <v>84</v>
      </c>
      <c r="B778" t="s">
        <v>205</v>
      </c>
      <c r="C778" t="s">
        <v>102</v>
      </c>
      <c r="D778" t="s">
        <v>6</v>
      </c>
      <c r="E778" t="s">
        <v>37</v>
      </c>
      <c r="F778" t="s">
        <v>100</v>
      </c>
      <c r="G778">
        <v>25000</v>
      </c>
      <c r="H778">
        <f t="shared" si="206"/>
        <v>23522.5</v>
      </c>
      <c r="I778">
        <f t="shared" si="209"/>
        <v>717.5</v>
      </c>
      <c r="J778">
        <f t="shared" si="210"/>
        <v>1774.9999999999998</v>
      </c>
      <c r="K778">
        <f t="shared" si="211"/>
        <v>275</v>
      </c>
      <c r="L778">
        <f t="shared" si="214"/>
        <v>760</v>
      </c>
      <c r="M778">
        <f t="shared" si="215"/>
        <v>1772.5000000000002</v>
      </c>
      <c r="O778">
        <f t="shared" si="212"/>
        <v>5300</v>
      </c>
      <c r="P778">
        <v>25</v>
      </c>
      <c r="T778">
        <v>200</v>
      </c>
      <c r="U778">
        <f t="shared" si="216"/>
        <v>0</v>
      </c>
      <c r="W778">
        <f t="shared" si="213"/>
        <v>225</v>
      </c>
      <c r="X778">
        <f t="shared" si="207"/>
        <v>1477.5</v>
      </c>
      <c r="Y778">
        <f t="shared" si="217"/>
        <v>3547.5</v>
      </c>
      <c r="Z778">
        <f t="shared" si="208"/>
        <v>23297.5</v>
      </c>
      <c r="AA778" t="s">
        <v>227</v>
      </c>
      <c r="AB778">
        <v>2025</v>
      </c>
    </row>
    <row r="779" spans="1:28" x14ac:dyDescent="0.25">
      <c r="A779">
        <v>85</v>
      </c>
      <c r="B779" t="s">
        <v>810</v>
      </c>
      <c r="C779" t="s">
        <v>102</v>
      </c>
      <c r="D779" t="s">
        <v>94</v>
      </c>
      <c r="E779" t="s">
        <v>37</v>
      </c>
      <c r="F779" t="s">
        <v>100</v>
      </c>
      <c r="G779">
        <v>25000</v>
      </c>
      <c r="H779">
        <f t="shared" si="206"/>
        <v>23522.5</v>
      </c>
      <c r="I779">
        <f t="shared" si="209"/>
        <v>717.5</v>
      </c>
      <c r="J779">
        <f t="shared" si="210"/>
        <v>1774.9999999999998</v>
      </c>
      <c r="K779">
        <f t="shared" si="211"/>
        <v>275</v>
      </c>
      <c r="L779">
        <f t="shared" si="214"/>
        <v>760</v>
      </c>
      <c r="M779">
        <f t="shared" si="215"/>
        <v>1772.5000000000002</v>
      </c>
      <c r="O779">
        <f t="shared" si="212"/>
        <v>5300</v>
      </c>
      <c r="P779">
        <v>25</v>
      </c>
      <c r="Q779">
        <v>1000</v>
      </c>
      <c r="T779">
        <v>200</v>
      </c>
      <c r="U779">
        <f t="shared" si="216"/>
        <v>0</v>
      </c>
      <c r="W779">
        <f t="shared" si="213"/>
        <v>1225</v>
      </c>
      <c r="X779">
        <f t="shared" si="207"/>
        <v>1477.5</v>
      </c>
      <c r="Y779">
        <f t="shared" si="217"/>
        <v>3547.5</v>
      </c>
      <c r="Z779">
        <f t="shared" si="208"/>
        <v>22297.5</v>
      </c>
      <c r="AA779" t="s">
        <v>227</v>
      </c>
      <c r="AB779">
        <v>2025</v>
      </c>
    </row>
    <row r="780" spans="1:28" x14ac:dyDescent="0.25">
      <c r="A780">
        <v>86</v>
      </c>
      <c r="B780" t="s">
        <v>193</v>
      </c>
      <c r="C780" t="s">
        <v>103</v>
      </c>
      <c r="D780" t="s">
        <v>22</v>
      </c>
      <c r="E780" t="s">
        <v>54</v>
      </c>
      <c r="F780" t="s">
        <v>100</v>
      </c>
      <c r="G780">
        <v>30000</v>
      </c>
      <c r="H780">
        <f t="shared" si="206"/>
        <v>26511.54</v>
      </c>
      <c r="I780">
        <f t="shared" si="209"/>
        <v>861</v>
      </c>
      <c r="J780">
        <f t="shared" si="210"/>
        <v>2130</v>
      </c>
      <c r="K780">
        <f t="shared" si="211"/>
        <v>330.00000000000006</v>
      </c>
      <c r="L780">
        <f t="shared" si="214"/>
        <v>912</v>
      </c>
      <c r="M780">
        <f t="shared" si="215"/>
        <v>2127</v>
      </c>
      <c r="N780">
        <v>1715.46</v>
      </c>
      <c r="O780">
        <f t="shared" si="212"/>
        <v>8075.46</v>
      </c>
      <c r="P780">
        <v>25</v>
      </c>
      <c r="Q780">
        <v>500</v>
      </c>
      <c r="T780">
        <v>200</v>
      </c>
      <c r="U780">
        <f t="shared" si="216"/>
        <v>0</v>
      </c>
      <c r="W780">
        <f t="shared" si="213"/>
        <v>725</v>
      </c>
      <c r="X780">
        <f t="shared" si="207"/>
        <v>3488.46</v>
      </c>
      <c r="Y780">
        <f t="shared" si="217"/>
        <v>4257</v>
      </c>
      <c r="Z780">
        <f t="shared" si="208"/>
        <v>25786.54</v>
      </c>
      <c r="AA780" t="s">
        <v>227</v>
      </c>
      <c r="AB780">
        <v>2025</v>
      </c>
    </row>
    <row r="781" spans="1:28" x14ac:dyDescent="0.25">
      <c r="A781">
        <v>87</v>
      </c>
      <c r="B781" t="s">
        <v>197</v>
      </c>
      <c r="C781" t="s">
        <v>103</v>
      </c>
      <c r="D781" t="s">
        <v>94</v>
      </c>
      <c r="E781" t="s">
        <v>54</v>
      </c>
      <c r="F781" t="s">
        <v>100</v>
      </c>
      <c r="G781">
        <v>30000</v>
      </c>
      <c r="H781">
        <f t="shared" si="206"/>
        <v>28227</v>
      </c>
      <c r="I781">
        <f t="shared" si="209"/>
        <v>861</v>
      </c>
      <c r="J781">
        <f t="shared" si="210"/>
        <v>2130</v>
      </c>
      <c r="K781">
        <f t="shared" si="211"/>
        <v>330.00000000000006</v>
      </c>
      <c r="L781">
        <f t="shared" si="214"/>
        <v>912</v>
      </c>
      <c r="M781">
        <f t="shared" si="215"/>
        <v>2127</v>
      </c>
      <c r="O781">
        <f t="shared" si="212"/>
        <v>6360</v>
      </c>
      <c r="P781">
        <v>25</v>
      </c>
      <c r="T781">
        <v>200</v>
      </c>
      <c r="U781">
        <f t="shared" si="216"/>
        <v>0</v>
      </c>
      <c r="W781">
        <f t="shared" si="213"/>
        <v>225</v>
      </c>
      <c r="X781">
        <f t="shared" si="207"/>
        <v>1773</v>
      </c>
      <c r="Y781">
        <f t="shared" si="217"/>
        <v>4257</v>
      </c>
      <c r="Z781">
        <f t="shared" si="208"/>
        <v>28002</v>
      </c>
      <c r="AA781" t="s">
        <v>227</v>
      </c>
      <c r="AB781">
        <v>2025</v>
      </c>
    </row>
    <row r="782" spans="1:28" x14ac:dyDescent="0.25">
      <c r="A782">
        <v>88</v>
      </c>
      <c r="B782" t="s">
        <v>895</v>
      </c>
      <c r="C782" t="s">
        <v>103</v>
      </c>
      <c r="D782" t="s">
        <v>22</v>
      </c>
      <c r="E782" t="s">
        <v>54</v>
      </c>
      <c r="F782" t="s">
        <v>100</v>
      </c>
      <c r="G782">
        <v>30000</v>
      </c>
      <c r="H782">
        <f t="shared" si="206"/>
        <v>28227</v>
      </c>
      <c r="I782">
        <f t="shared" si="209"/>
        <v>861</v>
      </c>
      <c r="J782">
        <f t="shared" si="210"/>
        <v>2130</v>
      </c>
      <c r="K782">
        <f t="shared" si="211"/>
        <v>330.00000000000006</v>
      </c>
      <c r="L782">
        <f t="shared" si="214"/>
        <v>912</v>
      </c>
      <c r="M782">
        <f t="shared" si="215"/>
        <v>2127</v>
      </c>
      <c r="O782">
        <f t="shared" si="212"/>
        <v>6360</v>
      </c>
      <c r="P782">
        <v>25</v>
      </c>
      <c r="Q782">
        <v>4029.91</v>
      </c>
      <c r="T782">
        <v>200</v>
      </c>
      <c r="U782">
        <f t="shared" si="216"/>
        <v>0</v>
      </c>
      <c r="W782">
        <f t="shared" si="213"/>
        <v>4254.91</v>
      </c>
      <c r="X782">
        <f t="shared" si="207"/>
        <v>1773</v>
      </c>
      <c r="Y782">
        <f t="shared" si="217"/>
        <v>4257</v>
      </c>
      <c r="Z782">
        <f t="shared" si="208"/>
        <v>23972.09</v>
      </c>
      <c r="AA782" t="s">
        <v>227</v>
      </c>
      <c r="AB782">
        <v>2025</v>
      </c>
    </row>
    <row r="783" spans="1:28" x14ac:dyDescent="0.25">
      <c r="A783">
        <v>89</v>
      </c>
      <c r="B783" t="s">
        <v>200</v>
      </c>
      <c r="C783" t="s">
        <v>103</v>
      </c>
      <c r="D783" t="s">
        <v>22</v>
      </c>
      <c r="E783" t="s">
        <v>60</v>
      </c>
      <c r="F783" t="s">
        <v>100</v>
      </c>
      <c r="G783">
        <v>35000</v>
      </c>
      <c r="H783">
        <f t="shared" si="206"/>
        <v>32931.5</v>
      </c>
      <c r="I783">
        <f t="shared" si="209"/>
        <v>1004.5</v>
      </c>
      <c r="J783">
        <f t="shared" si="210"/>
        <v>2485</v>
      </c>
      <c r="K783">
        <f t="shared" si="211"/>
        <v>385.00000000000006</v>
      </c>
      <c r="L783">
        <f t="shared" si="214"/>
        <v>1064</v>
      </c>
      <c r="M783">
        <f t="shared" si="215"/>
        <v>2481.5</v>
      </c>
      <c r="O783">
        <f t="shared" si="212"/>
        <v>7420</v>
      </c>
      <c r="P783">
        <v>25</v>
      </c>
      <c r="Q783">
        <v>18807.169999999998</v>
      </c>
      <c r="S783">
        <v>1908.99</v>
      </c>
      <c r="T783">
        <v>200</v>
      </c>
      <c r="U783">
        <f t="shared" si="216"/>
        <v>0</v>
      </c>
      <c r="W783">
        <f t="shared" si="213"/>
        <v>20941.16</v>
      </c>
      <c r="X783">
        <f t="shared" si="207"/>
        <v>2068.5</v>
      </c>
      <c r="Y783">
        <f t="shared" si="217"/>
        <v>4966.5</v>
      </c>
      <c r="Z783">
        <f t="shared" si="208"/>
        <v>11990.34</v>
      </c>
      <c r="AA783" t="s">
        <v>227</v>
      </c>
      <c r="AB783">
        <v>2025</v>
      </c>
    </row>
    <row r="784" spans="1:28" x14ac:dyDescent="0.25">
      <c r="A784">
        <v>90</v>
      </c>
      <c r="B784" t="s">
        <v>910</v>
      </c>
      <c r="C784" t="s">
        <v>103</v>
      </c>
      <c r="D784" t="s">
        <v>10</v>
      </c>
      <c r="E784" t="s">
        <v>54</v>
      </c>
      <c r="F784" t="s">
        <v>100</v>
      </c>
      <c r="G784">
        <v>30000</v>
      </c>
      <c r="H784">
        <f t="shared" si="206"/>
        <v>28227</v>
      </c>
      <c r="I784">
        <f t="shared" si="209"/>
        <v>861</v>
      </c>
      <c r="J784">
        <f t="shared" si="210"/>
        <v>2130</v>
      </c>
      <c r="K784">
        <f t="shared" si="211"/>
        <v>330.00000000000006</v>
      </c>
      <c r="L784">
        <f t="shared" si="214"/>
        <v>912</v>
      </c>
      <c r="M784">
        <f t="shared" si="215"/>
        <v>2127</v>
      </c>
      <c r="O784">
        <f t="shared" si="212"/>
        <v>6360</v>
      </c>
      <c r="P784">
        <v>25</v>
      </c>
      <c r="T784">
        <v>200</v>
      </c>
      <c r="U784">
        <f t="shared" si="216"/>
        <v>0</v>
      </c>
      <c r="W784">
        <f t="shared" si="213"/>
        <v>225</v>
      </c>
      <c r="X784">
        <f t="shared" si="207"/>
        <v>1773</v>
      </c>
      <c r="Y784">
        <f t="shared" si="217"/>
        <v>4257</v>
      </c>
      <c r="Z784">
        <f t="shared" si="208"/>
        <v>28002</v>
      </c>
      <c r="AA784" t="s">
        <v>227</v>
      </c>
      <c r="AB784">
        <v>2025</v>
      </c>
    </row>
    <row r="785" spans="1:28" x14ac:dyDescent="0.25">
      <c r="A785">
        <v>91</v>
      </c>
      <c r="B785" t="s">
        <v>892</v>
      </c>
      <c r="C785" t="s">
        <v>103</v>
      </c>
      <c r="D785" t="s">
        <v>22</v>
      </c>
      <c r="E785" t="s">
        <v>880</v>
      </c>
      <c r="F785" t="s">
        <v>100</v>
      </c>
      <c r="G785">
        <v>26000</v>
      </c>
      <c r="H785">
        <f t="shared" si="206"/>
        <v>24463.4</v>
      </c>
      <c r="I785">
        <f t="shared" si="209"/>
        <v>746.2</v>
      </c>
      <c r="J785">
        <f t="shared" si="210"/>
        <v>1845.9999999999998</v>
      </c>
      <c r="K785">
        <f t="shared" si="211"/>
        <v>286.00000000000006</v>
      </c>
      <c r="L785">
        <f t="shared" si="214"/>
        <v>790.4</v>
      </c>
      <c r="M785">
        <f t="shared" si="215"/>
        <v>1843.4</v>
      </c>
      <c r="O785">
        <f t="shared" si="212"/>
        <v>5512</v>
      </c>
      <c r="P785">
        <v>25</v>
      </c>
      <c r="T785">
        <v>200</v>
      </c>
      <c r="U785">
        <f t="shared" si="216"/>
        <v>0</v>
      </c>
      <c r="W785">
        <f t="shared" si="213"/>
        <v>225</v>
      </c>
      <c r="X785">
        <f t="shared" si="207"/>
        <v>1536.6</v>
      </c>
      <c r="Y785">
        <f t="shared" si="217"/>
        <v>3689.3999999999996</v>
      </c>
      <c r="Z785">
        <f t="shared" si="208"/>
        <v>24238.400000000001</v>
      </c>
      <c r="AA785" t="s">
        <v>227</v>
      </c>
      <c r="AB785">
        <v>2025</v>
      </c>
    </row>
    <row r="786" spans="1:28" x14ac:dyDescent="0.25">
      <c r="A786">
        <v>92</v>
      </c>
      <c r="B786" t="s">
        <v>881</v>
      </c>
      <c r="C786" t="s">
        <v>103</v>
      </c>
      <c r="D786" t="s">
        <v>22</v>
      </c>
      <c r="E786" t="s">
        <v>54</v>
      </c>
      <c r="F786" t="s">
        <v>84</v>
      </c>
      <c r="G786">
        <v>36000</v>
      </c>
      <c r="H786">
        <f t="shared" si="206"/>
        <v>33872.400000000001</v>
      </c>
      <c r="I786">
        <f t="shared" si="209"/>
        <v>1033.2</v>
      </c>
      <c r="J786">
        <f t="shared" si="210"/>
        <v>2555.9999999999995</v>
      </c>
      <c r="K786">
        <f t="shared" si="211"/>
        <v>396.00000000000006</v>
      </c>
      <c r="L786">
        <f t="shared" si="214"/>
        <v>1094.4000000000001</v>
      </c>
      <c r="M786">
        <f t="shared" si="215"/>
        <v>2552.4</v>
      </c>
      <c r="O786">
        <f t="shared" si="212"/>
        <v>7632</v>
      </c>
      <c r="P786">
        <v>25</v>
      </c>
      <c r="Q786">
        <v>1500</v>
      </c>
      <c r="S786">
        <v>797.28</v>
      </c>
      <c r="T786">
        <v>200</v>
      </c>
      <c r="U786">
        <f t="shared" si="216"/>
        <v>0</v>
      </c>
      <c r="W786">
        <f t="shared" si="213"/>
        <v>2522.2799999999997</v>
      </c>
      <c r="X786">
        <f t="shared" si="207"/>
        <v>2127.6000000000004</v>
      </c>
      <c r="Y786">
        <f t="shared" si="217"/>
        <v>5108.3999999999996</v>
      </c>
      <c r="Z786">
        <f t="shared" si="208"/>
        <v>31350.12</v>
      </c>
      <c r="AA786" t="s">
        <v>227</v>
      </c>
      <c r="AB786">
        <v>2025</v>
      </c>
    </row>
    <row r="787" spans="1:28" x14ac:dyDescent="0.25">
      <c r="A787">
        <v>93</v>
      </c>
      <c r="B787" t="s">
        <v>907</v>
      </c>
      <c r="C787" t="s">
        <v>103</v>
      </c>
      <c r="D787" t="s">
        <v>22</v>
      </c>
      <c r="E787" t="s">
        <v>883</v>
      </c>
      <c r="F787" t="s">
        <v>84</v>
      </c>
      <c r="G787">
        <v>20000</v>
      </c>
      <c r="H787">
        <f t="shared" si="206"/>
        <v>18818</v>
      </c>
      <c r="I787">
        <f t="shared" si="209"/>
        <v>574</v>
      </c>
      <c r="J787">
        <f t="shared" si="210"/>
        <v>1419.9999999999998</v>
      </c>
      <c r="K787">
        <f t="shared" si="211"/>
        <v>220.00000000000003</v>
      </c>
      <c r="L787">
        <f t="shared" si="214"/>
        <v>608</v>
      </c>
      <c r="M787">
        <f t="shared" si="215"/>
        <v>1418</v>
      </c>
      <c r="O787">
        <f t="shared" si="212"/>
        <v>4240</v>
      </c>
      <c r="P787">
        <v>25</v>
      </c>
      <c r="Q787">
        <v>1000</v>
      </c>
      <c r="T787">
        <v>200</v>
      </c>
      <c r="U787">
        <f t="shared" si="216"/>
        <v>0</v>
      </c>
      <c r="W787">
        <f t="shared" si="213"/>
        <v>1225</v>
      </c>
      <c r="X787">
        <f t="shared" si="207"/>
        <v>1182</v>
      </c>
      <c r="Y787">
        <f t="shared" si="217"/>
        <v>2838</v>
      </c>
      <c r="Z787">
        <f t="shared" si="208"/>
        <v>17593</v>
      </c>
      <c r="AA787" t="s">
        <v>227</v>
      </c>
      <c r="AB787">
        <v>2025</v>
      </c>
    </row>
    <row r="788" spans="1:28" x14ac:dyDescent="0.25">
      <c r="A788">
        <v>94</v>
      </c>
      <c r="B788" t="s">
        <v>905</v>
      </c>
      <c r="C788" t="s">
        <v>102</v>
      </c>
      <c r="D788" t="s">
        <v>17</v>
      </c>
      <c r="E788" t="s">
        <v>32</v>
      </c>
      <c r="F788" t="s">
        <v>84</v>
      </c>
      <c r="G788">
        <v>36000</v>
      </c>
      <c r="H788">
        <f t="shared" si="206"/>
        <v>33872.400000000001</v>
      </c>
      <c r="I788">
        <f t="shared" si="209"/>
        <v>1033.2</v>
      </c>
      <c r="J788">
        <f t="shared" si="210"/>
        <v>2555.9999999999995</v>
      </c>
      <c r="K788">
        <f t="shared" si="211"/>
        <v>396.00000000000006</v>
      </c>
      <c r="L788">
        <f t="shared" si="214"/>
        <v>1094.4000000000001</v>
      </c>
      <c r="M788">
        <f t="shared" si="215"/>
        <v>2552.4</v>
      </c>
      <c r="O788">
        <f t="shared" si="212"/>
        <v>7632</v>
      </c>
      <c r="P788">
        <v>25</v>
      </c>
      <c r="S788">
        <v>398.64</v>
      </c>
      <c r="T788">
        <v>200</v>
      </c>
      <c r="U788">
        <f t="shared" si="216"/>
        <v>0</v>
      </c>
      <c r="W788">
        <f t="shared" si="213"/>
        <v>623.64</v>
      </c>
      <c r="X788">
        <f t="shared" si="207"/>
        <v>2127.6000000000004</v>
      </c>
      <c r="Y788">
        <f t="shared" si="217"/>
        <v>5108.3999999999996</v>
      </c>
      <c r="Z788">
        <f t="shared" si="208"/>
        <v>33248.76</v>
      </c>
      <c r="AA788" t="s">
        <v>227</v>
      </c>
      <c r="AB788">
        <v>2025</v>
      </c>
    </row>
    <row r="789" spans="1:28" x14ac:dyDescent="0.25">
      <c r="A789">
        <v>95</v>
      </c>
      <c r="B789" t="s">
        <v>885</v>
      </c>
      <c r="C789" t="s">
        <v>103</v>
      </c>
      <c r="D789" t="s">
        <v>22</v>
      </c>
      <c r="E789" t="s">
        <v>80</v>
      </c>
      <c r="F789" t="s">
        <v>84</v>
      </c>
      <c r="G789">
        <v>130000</v>
      </c>
      <c r="H789">
        <f t="shared" si="206"/>
        <v>122317</v>
      </c>
      <c r="I789">
        <f t="shared" si="209"/>
        <v>3731</v>
      </c>
      <c r="J789">
        <f t="shared" si="210"/>
        <v>9230</v>
      </c>
      <c r="K789">
        <f t="shared" si="211"/>
        <v>953.69</v>
      </c>
      <c r="L789">
        <f t="shared" si="214"/>
        <v>3952</v>
      </c>
      <c r="M789">
        <f t="shared" si="215"/>
        <v>9217</v>
      </c>
      <c r="O789">
        <f t="shared" si="212"/>
        <v>27083.690000000002</v>
      </c>
      <c r="P789">
        <v>25</v>
      </c>
      <c r="S789">
        <v>6216.6</v>
      </c>
      <c r="T789">
        <v>200</v>
      </c>
      <c r="U789">
        <f t="shared" si="216"/>
        <v>19162.187291666665</v>
      </c>
      <c r="W789">
        <f t="shared" si="213"/>
        <v>25603.787291666667</v>
      </c>
      <c r="X789">
        <f t="shared" si="207"/>
        <v>7683</v>
      </c>
      <c r="Y789">
        <f t="shared" si="217"/>
        <v>18447</v>
      </c>
      <c r="Z789">
        <f t="shared" si="208"/>
        <v>96713.212708333333</v>
      </c>
      <c r="AA789" t="s">
        <v>227</v>
      </c>
      <c r="AB789">
        <v>2025</v>
      </c>
    </row>
    <row r="790" spans="1:28" x14ac:dyDescent="0.25">
      <c r="A790">
        <v>96</v>
      </c>
      <c r="B790" t="s">
        <v>898</v>
      </c>
      <c r="C790" t="s">
        <v>103</v>
      </c>
      <c r="D790" t="s">
        <v>22</v>
      </c>
      <c r="E790" t="s">
        <v>54</v>
      </c>
      <c r="F790" t="s">
        <v>84</v>
      </c>
      <c r="G790">
        <v>36000</v>
      </c>
      <c r="H790">
        <f t="shared" si="206"/>
        <v>33872.400000000001</v>
      </c>
      <c r="I790">
        <f t="shared" si="209"/>
        <v>1033.2</v>
      </c>
      <c r="J790">
        <f t="shared" si="210"/>
        <v>2555.9999999999995</v>
      </c>
      <c r="K790">
        <f t="shared" si="211"/>
        <v>396.00000000000006</v>
      </c>
      <c r="L790">
        <f t="shared" si="214"/>
        <v>1094.4000000000001</v>
      </c>
      <c r="M790">
        <f t="shared" si="215"/>
        <v>2552.4</v>
      </c>
      <c r="O790">
        <f t="shared" si="212"/>
        <v>7632</v>
      </c>
      <c r="P790">
        <v>25</v>
      </c>
      <c r="Q790">
        <v>2000</v>
      </c>
      <c r="S790">
        <v>1594.56</v>
      </c>
      <c r="T790">
        <v>200</v>
      </c>
      <c r="U790">
        <f t="shared" si="216"/>
        <v>0</v>
      </c>
      <c r="W790">
        <f t="shared" si="213"/>
        <v>3819.56</v>
      </c>
      <c r="X790">
        <f t="shared" si="207"/>
        <v>2127.6000000000004</v>
      </c>
      <c r="Y790">
        <f t="shared" si="217"/>
        <v>5108.3999999999996</v>
      </c>
      <c r="Z790">
        <f t="shared" si="208"/>
        <v>30052.84</v>
      </c>
      <c r="AA790" t="s">
        <v>227</v>
      </c>
      <c r="AB790">
        <v>2025</v>
      </c>
    </row>
    <row r="791" spans="1:28" x14ac:dyDescent="0.25">
      <c r="A791">
        <v>97</v>
      </c>
      <c r="B791" t="s">
        <v>899</v>
      </c>
      <c r="C791" t="s">
        <v>102</v>
      </c>
      <c r="D791" t="s">
        <v>22</v>
      </c>
      <c r="E791" t="s">
        <v>37</v>
      </c>
      <c r="F791" t="s">
        <v>84</v>
      </c>
      <c r="G791">
        <v>25000</v>
      </c>
      <c r="H791">
        <f t="shared" si="206"/>
        <v>23522.5</v>
      </c>
      <c r="I791">
        <f t="shared" si="209"/>
        <v>717.5</v>
      </c>
      <c r="J791">
        <f t="shared" si="210"/>
        <v>1774.9999999999998</v>
      </c>
      <c r="K791">
        <f t="shared" si="211"/>
        <v>275</v>
      </c>
      <c r="L791">
        <f t="shared" si="214"/>
        <v>760</v>
      </c>
      <c r="M791">
        <f t="shared" si="215"/>
        <v>1772.5000000000002</v>
      </c>
      <c r="O791">
        <f t="shared" si="212"/>
        <v>5300</v>
      </c>
      <c r="P791">
        <v>25</v>
      </c>
      <c r="Q791">
        <v>5000</v>
      </c>
      <c r="S791">
        <v>0</v>
      </c>
      <c r="T791">
        <v>200</v>
      </c>
      <c r="U791">
        <f t="shared" si="216"/>
        <v>0</v>
      </c>
      <c r="W791">
        <f t="shared" si="213"/>
        <v>5225</v>
      </c>
      <c r="X791">
        <f t="shared" si="207"/>
        <v>1477.5</v>
      </c>
      <c r="Y791">
        <f t="shared" si="217"/>
        <v>3547.5</v>
      </c>
      <c r="Z791">
        <f t="shared" si="208"/>
        <v>18297.5</v>
      </c>
      <c r="AA791" t="s">
        <v>227</v>
      </c>
      <c r="AB791">
        <v>2025</v>
      </c>
    </row>
    <row r="792" spans="1:28" x14ac:dyDescent="0.25">
      <c r="A792">
        <v>98</v>
      </c>
      <c r="B792" t="s">
        <v>900</v>
      </c>
      <c r="C792" t="s">
        <v>102</v>
      </c>
      <c r="D792" t="s">
        <v>22</v>
      </c>
      <c r="E792" t="s">
        <v>37</v>
      </c>
      <c r="F792" t="s">
        <v>84</v>
      </c>
      <c r="G792">
        <v>25000</v>
      </c>
      <c r="H792">
        <f t="shared" si="206"/>
        <v>23522.5</v>
      </c>
      <c r="I792">
        <f t="shared" si="209"/>
        <v>717.5</v>
      </c>
      <c r="J792">
        <f t="shared" si="210"/>
        <v>1774.9999999999998</v>
      </c>
      <c r="K792">
        <f t="shared" si="211"/>
        <v>275</v>
      </c>
      <c r="L792">
        <f t="shared" si="214"/>
        <v>760</v>
      </c>
      <c r="M792">
        <f t="shared" si="215"/>
        <v>1772.5000000000002</v>
      </c>
      <c r="O792">
        <f t="shared" si="212"/>
        <v>5300</v>
      </c>
      <c r="P792">
        <v>25</v>
      </c>
      <c r="Q792">
        <v>5000</v>
      </c>
      <c r="S792">
        <v>0</v>
      </c>
      <c r="T792">
        <v>200</v>
      </c>
      <c r="U792">
        <f t="shared" si="216"/>
        <v>0</v>
      </c>
      <c r="W792">
        <f t="shared" si="213"/>
        <v>5225</v>
      </c>
      <c r="X792">
        <f t="shared" si="207"/>
        <v>1477.5</v>
      </c>
      <c r="Y792">
        <f t="shared" si="217"/>
        <v>3547.5</v>
      </c>
      <c r="Z792">
        <f t="shared" si="208"/>
        <v>18297.5</v>
      </c>
      <c r="AA792" t="s">
        <v>227</v>
      </c>
      <c r="AB792">
        <v>2025</v>
      </c>
    </row>
    <row r="793" spans="1:28" x14ac:dyDescent="0.25">
      <c r="A793">
        <v>99</v>
      </c>
      <c r="B793" t="s">
        <v>901</v>
      </c>
      <c r="C793" t="s">
        <v>102</v>
      </c>
      <c r="D793" t="s">
        <v>801</v>
      </c>
      <c r="E793" t="s">
        <v>33</v>
      </c>
      <c r="F793" t="s">
        <v>84</v>
      </c>
      <c r="G793">
        <v>30000</v>
      </c>
      <c r="H793">
        <f t="shared" si="206"/>
        <v>28227</v>
      </c>
      <c r="I793">
        <f t="shared" si="209"/>
        <v>861</v>
      </c>
      <c r="J793">
        <f t="shared" si="210"/>
        <v>2130</v>
      </c>
      <c r="K793">
        <f t="shared" si="211"/>
        <v>330.00000000000006</v>
      </c>
      <c r="L793">
        <f t="shared" si="214"/>
        <v>912</v>
      </c>
      <c r="M793">
        <f t="shared" si="215"/>
        <v>2127</v>
      </c>
      <c r="O793">
        <f t="shared" si="212"/>
        <v>6360</v>
      </c>
      <c r="P793">
        <v>25</v>
      </c>
      <c r="T793">
        <v>200</v>
      </c>
      <c r="U793">
        <f t="shared" si="216"/>
        <v>0</v>
      </c>
      <c r="W793">
        <f t="shared" si="213"/>
        <v>225</v>
      </c>
      <c r="X793">
        <f t="shared" si="207"/>
        <v>1773</v>
      </c>
      <c r="Y793">
        <f t="shared" si="217"/>
        <v>4257</v>
      </c>
      <c r="Z793">
        <f t="shared" si="208"/>
        <v>28002</v>
      </c>
      <c r="AA793" t="s">
        <v>227</v>
      </c>
      <c r="AB793">
        <v>2025</v>
      </c>
    </row>
    <row r="794" spans="1:28" x14ac:dyDescent="0.25">
      <c r="A794">
        <v>100</v>
      </c>
      <c r="B794" t="s">
        <v>902</v>
      </c>
      <c r="C794" t="s">
        <v>102</v>
      </c>
      <c r="D794" t="s">
        <v>22</v>
      </c>
      <c r="E794" t="s">
        <v>37</v>
      </c>
      <c r="F794" t="s">
        <v>84</v>
      </c>
      <c r="G794">
        <v>25000</v>
      </c>
      <c r="H794">
        <f t="shared" si="206"/>
        <v>23522.5</v>
      </c>
      <c r="I794">
        <f t="shared" si="209"/>
        <v>717.5</v>
      </c>
      <c r="J794">
        <f t="shared" si="210"/>
        <v>1774.9999999999998</v>
      </c>
      <c r="K794">
        <f t="shared" si="211"/>
        <v>275</v>
      </c>
      <c r="L794">
        <f t="shared" si="214"/>
        <v>760</v>
      </c>
      <c r="M794">
        <f t="shared" si="215"/>
        <v>1772.5000000000002</v>
      </c>
      <c r="O794">
        <f t="shared" si="212"/>
        <v>5300</v>
      </c>
      <c r="P794">
        <v>25</v>
      </c>
      <c r="T794">
        <v>200</v>
      </c>
      <c r="U794">
        <f t="shared" si="216"/>
        <v>0</v>
      </c>
      <c r="W794">
        <f t="shared" si="213"/>
        <v>225</v>
      </c>
      <c r="X794">
        <f t="shared" si="207"/>
        <v>1477.5</v>
      </c>
      <c r="Y794">
        <f t="shared" si="217"/>
        <v>3547.5</v>
      </c>
      <c r="Z794">
        <f t="shared" si="208"/>
        <v>23297.5</v>
      </c>
      <c r="AA794" t="s">
        <v>227</v>
      </c>
      <c r="AB794">
        <v>2025</v>
      </c>
    </row>
    <row r="795" spans="1:28" x14ac:dyDescent="0.25">
      <c r="A795">
        <v>101</v>
      </c>
      <c r="B795" t="s">
        <v>903</v>
      </c>
      <c r="C795" t="s">
        <v>102</v>
      </c>
      <c r="D795" t="s">
        <v>22</v>
      </c>
      <c r="E795" t="s">
        <v>37</v>
      </c>
      <c r="F795" t="s">
        <v>84</v>
      </c>
      <c r="G795">
        <v>25000</v>
      </c>
      <c r="H795">
        <f t="shared" si="206"/>
        <v>23522.5</v>
      </c>
      <c r="I795">
        <f t="shared" si="209"/>
        <v>717.5</v>
      </c>
      <c r="J795">
        <f t="shared" si="210"/>
        <v>1774.9999999999998</v>
      </c>
      <c r="K795">
        <f t="shared" si="211"/>
        <v>275</v>
      </c>
      <c r="L795">
        <f t="shared" si="214"/>
        <v>760</v>
      </c>
      <c r="M795">
        <f t="shared" si="215"/>
        <v>1772.5000000000002</v>
      </c>
      <c r="O795">
        <f t="shared" si="212"/>
        <v>5300</v>
      </c>
      <c r="P795">
        <v>25</v>
      </c>
      <c r="T795">
        <v>200</v>
      </c>
      <c r="U795">
        <f t="shared" si="216"/>
        <v>0</v>
      </c>
      <c r="W795">
        <f t="shared" si="213"/>
        <v>225</v>
      </c>
      <c r="X795">
        <f t="shared" si="207"/>
        <v>1477.5</v>
      </c>
      <c r="Y795">
        <f t="shared" si="217"/>
        <v>3547.5</v>
      </c>
      <c r="Z795">
        <f t="shared" si="208"/>
        <v>23297.5</v>
      </c>
      <c r="AA795" t="s">
        <v>227</v>
      </c>
      <c r="AB795">
        <v>2025</v>
      </c>
    </row>
    <row r="796" spans="1:28" x14ac:dyDescent="0.25">
      <c r="A796">
        <v>102</v>
      </c>
      <c r="B796" t="s">
        <v>935</v>
      </c>
      <c r="C796" t="s">
        <v>102</v>
      </c>
      <c r="D796" t="s">
        <v>936</v>
      </c>
      <c r="E796" t="s">
        <v>33</v>
      </c>
      <c r="F796" t="s">
        <v>937</v>
      </c>
      <c r="G796">
        <v>26000</v>
      </c>
      <c r="H796">
        <f t="shared" si="206"/>
        <v>24463.4</v>
      </c>
      <c r="I796">
        <f t="shared" si="209"/>
        <v>746.2</v>
      </c>
      <c r="J796">
        <f t="shared" si="210"/>
        <v>1845.9999999999998</v>
      </c>
      <c r="K796">
        <f t="shared" si="211"/>
        <v>286.00000000000006</v>
      </c>
      <c r="L796">
        <f t="shared" si="214"/>
        <v>790.4</v>
      </c>
      <c r="M796">
        <f t="shared" si="215"/>
        <v>1843.4</v>
      </c>
      <c r="O796">
        <f t="shared" si="212"/>
        <v>5512</v>
      </c>
      <c r="P796">
        <v>25</v>
      </c>
      <c r="Q796">
        <v>2000</v>
      </c>
      <c r="S796">
        <v>45</v>
      </c>
      <c r="T796">
        <v>200</v>
      </c>
      <c r="U796">
        <f t="shared" si="216"/>
        <v>0</v>
      </c>
      <c r="W796">
        <f t="shared" si="213"/>
        <v>2270</v>
      </c>
      <c r="X796">
        <f t="shared" si="207"/>
        <v>1536.6</v>
      </c>
      <c r="Y796">
        <f t="shared" si="217"/>
        <v>3689.3999999999996</v>
      </c>
      <c r="Z796">
        <f t="shared" si="208"/>
        <v>22193.4</v>
      </c>
      <c r="AA796" t="s">
        <v>227</v>
      </c>
      <c r="AB796">
        <v>2025</v>
      </c>
    </row>
    <row r="797" spans="1:28" x14ac:dyDescent="0.25">
      <c r="A797">
        <v>103</v>
      </c>
      <c r="B797" t="s">
        <v>940</v>
      </c>
      <c r="C797" t="s">
        <v>103</v>
      </c>
      <c r="D797" t="s">
        <v>22</v>
      </c>
      <c r="E797" t="s">
        <v>933</v>
      </c>
      <c r="F797" t="s">
        <v>84</v>
      </c>
      <c r="G797">
        <v>46000</v>
      </c>
      <c r="H797">
        <f t="shared" si="206"/>
        <v>43281.4</v>
      </c>
      <c r="I797">
        <f t="shared" si="209"/>
        <v>1320.2</v>
      </c>
      <c r="J797">
        <f t="shared" si="210"/>
        <v>3265.9999999999995</v>
      </c>
      <c r="K797">
        <f t="shared" si="211"/>
        <v>506.00000000000006</v>
      </c>
      <c r="L797">
        <f t="shared" si="214"/>
        <v>1398.4</v>
      </c>
      <c r="M797">
        <f t="shared" si="215"/>
        <v>3261.4</v>
      </c>
      <c r="O797">
        <f t="shared" si="212"/>
        <v>9752</v>
      </c>
      <c r="P797">
        <v>25</v>
      </c>
      <c r="T797">
        <v>200</v>
      </c>
      <c r="U797">
        <f t="shared" si="216"/>
        <v>1289.4598750000005</v>
      </c>
      <c r="W797">
        <f t="shared" si="213"/>
        <v>1514.4598750000005</v>
      </c>
      <c r="X797">
        <f t="shared" si="207"/>
        <v>2718.6000000000004</v>
      </c>
      <c r="Y797">
        <f t="shared" si="217"/>
        <v>6527.4</v>
      </c>
      <c r="Z797">
        <f t="shared" si="208"/>
        <v>41766.940125000001</v>
      </c>
      <c r="AA797" t="s">
        <v>227</v>
      </c>
      <c r="AB797">
        <v>2025</v>
      </c>
    </row>
    <row r="798" spans="1:28" x14ac:dyDescent="0.25">
      <c r="A798">
        <v>104</v>
      </c>
      <c r="B798" t="s">
        <v>944</v>
      </c>
      <c r="C798" t="s">
        <v>102</v>
      </c>
      <c r="D798" t="s">
        <v>801</v>
      </c>
      <c r="E798" t="s">
        <v>32</v>
      </c>
      <c r="F798" t="s">
        <v>84</v>
      </c>
      <c r="G798">
        <v>46000</v>
      </c>
      <c r="H798">
        <f>+G798-(I798+L798+N798)</f>
        <v>43281.4</v>
      </c>
      <c r="I798">
        <f t="shared" si="209"/>
        <v>1320.2</v>
      </c>
      <c r="J798">
        <f t="shared" si="210"/>
        <v>3265.9999999999995</v>
      </c>
      <c r="K798">
        <f>IF(G798&lt;=74808,G798*1.1%,953.69)</f>
        <v>506.00000000000006</v>
      </c>
      <c r="L798">
        <f t="shared" si="214"/>
        <v>1398.4</v>
      </c>
      <c r="M798">
        <f t="shared" si="215"/>
        <v>3261.4</v>
      </c>
      <c r="O798">
        <f t="shared" si="212"/>
        <v>9752</v>
      </c>
      <c r="P798">
        <v>25</v>
      </c>
      <c r="T798">
        <v>200</v>
      </c>
      <c r="U798">
        <f t="shared" si="216"/>
        <v>1289.4598750000005</v>
      </c>
      <c r="W798">
        <f t="shared" si="213"/>
        <v>1514.4598750000005</v>
      </c>
      <c r="X798">
        <f t="shared" si="207"/>
        <v>2718.6000000000004</v>
      </c>
      <c r="Y798">
        <f t="shared" si="217"/>
        <v>6527.4</v>
      </c>
      <c r="Z798">
        <f t="shared" si="208"/>
        <v>41766.940125000001</v>
      </c>
      <c r="AA798" t="s">
        <v>227</v>
      </c>
      <c r="AB798">
        <v>2025</v>
      </c>
    </row>
    <row r="799" spans="1:28" x14ac:dyDescent="0.25">
      <c r="A799">
        <v>105</v>
      </c>
      <c r="B799" t="s">
        <v>945</v>
      </c>
      <c r="C799" t="s">
        <v>102</v>
      </c>
      <c r="D799" t="s">
        <v>22</v>
      </c>
      <c r="E799" t="s">
        <v>37</v>
      </c>
      <c r="F799" t="s">
        <v>84</v>
      </c>
      <c r="G799">
        <v>25000</v>
      </c>
      <c r="H799">
        <f>+G799-(I799+L799+N799)</f>
        <v>23522.5</v>
      </c>
      <c r="I799">
        <f t="shared" si="209"/>
        <v>717.5</v>
      </c>
      <c r="J799">
        <f t="shared" si="210"/>
        <v>1774.9999999999998</v>
      </c>
      <c r="K799">
        <f>IF(G799&lt;=74808,G799*1.1%,953.69)</f>
        <v>275</v>
      </c>
      <c r="L799">
        <f t="shared" si="214"/>
        <v>760</v>
      </c>
      <c r="M799">
        <f t="shared" si="215"/>
        <v>1772.5000000000002</v>
      </c>
      <c r="O799">
        <f t="shared" si="212"/>
        <v>5300</v>
      </c>
      <c r="P799">
        <v>25</v>
      </c>
      <c r="T799">
        <v>200</v>
      </c>
      <c r="X799">
        <f t="shared" si="207"/>
        <v>1477.5</v>
      </c>
      <c r="Y799">
        <f t="shared" si="217"/>
        <v>3547.5</v>
      </c>
      <c r="AA799" t="s">
        <v>227</v>
      </c>
      <c r="AB799">
        <v>2025</v>
      </c>
    </row>
    <row r="800" spans="1:28" x14ac:dyDescent="0.25">
      <c r="A800">
        <v>106</v>
      </c>
      <c r="B800" t="s">
        <v>915</v>
      </c>
      <c r="C800" t="s">
        <v>102</v>
      </c>
      <c r="D800" t="s">
        <v>22</v>
      </c>
      <c r="E800" t="s">
        <v>32</v>
      </c>
      <c r="F800" t="s">
        <v>84</v>
      </c>
      <c r="G800">
        <v>45000</v>
      </c>
      <c r="H800">
        <f t="shared" si="206"/>
        <v>42340.5</v>
      </c>
      <c r="I800">
        <f t="shared" si="209"/>
        <v>1291.5</v>
      </c>
      <c r="J800">
        <f t="shared" si="210"/>
        <v>3194.9999999999995</v>
      </c>
      <c r="K800">
        <f t="shared" si="211"/>
        <v>495.00000000000006</v>
      </c>
      <c r="L800">
        <f t="shared" si="214"/>
        <v>1368</v>
      </c>
      <c r="M800">
        <f t="shared" si="215"/>
        <v>3190.5</v>
      </c>
      <c r="O800">
        <f t="shared" si="212"/>
        <v>9540</v>
      </c>
      <c r="P800">
        <v>25</v>
      </c>
      <c r="S800">
        <v>675.89</v>
      </c>
      <c r="T800">
        <v>200</v>
      </c>
      <c r="U800">
        <v>1148.33</v>
      </c>
      <c r="W800">
        <f t="shared" si="213"/>
        <v>2049.2199999999998</v>
      </c>
      <c r="X800">
        <f t="shared" si="207"/>
        <v>2659.5</v>
      </c>
      <c r="Y800">
        <f t="shared" si="217"/>
        <v>6385.5</v>
      </c>
      <c r="Z800">
        <f t="shared" si="208"/>
        <v>40291.279999999999</v>
      </c>
      <c r="AA800" t="s">
        <v>227</v>
      </c>
      <c r="AB800">
        <v>2025</v>
      </c>
    </row>
    <row r="801" spans="1:28" x14ac:dyDescent="0.25">
      <c r="A801">
        <v>107</v>
      </c>
      <c r="B801" t="s">
        <v>804</v>
      </c>
      <c r="C801" t="s">
        <v>103</v>
      </c>
      <c r="D801" t="s">
        <v>823</v>
      </c>
      <c r="E801" t="s">
        <v>27</v>
      </c>
      <c r="F801" t="s">
        <v>98</v>
      </c>
      <c r="G801">
        <v>360000</v>
      </c>
      <c r="H801">
        <f t="shared" ref="H801:H817" si="218">+G801-(I801+L801+N801)</f>
        <v>341363.4</v>
      </c>
      <c r="I801">
        <f>IF(G801&lt;=374040,G801*2.87%,9334.68)</f>
        <v>10332</v>
      </c>
      <c r="J801">
        <f>IF(G801&lt;=374040,G801*7.1%,23092.75)</f>
        <v>25559.999999999996</v>
      </c>
      <c r="K801">
        <f>IF(G801&lt;=74808,G801*1.1%,953.69)</f>
        <v>953.69</v>
      </c>
      <c r="L801">
        <v>6589.14</v>
      </c>
      <c r="M801">
        <v>15367.43</v>
      </c>
      <c r="N801">
        <v>1715.46</v>
      </c>
      <c r="O801">
        <f>+I801+J801+K801+L801+M801+N801</f>
        <v>60517.72</v>
      </c>
      <c r="P801">
        <v>25</v>
      </c>
      <c r="S801">
        <v>1328.8</v>
      </c>
      <c r="U801">
        <v>73923.72</v>
      </c>
      <c r="W801">
        <f>P801+Q801+R801+S801+T801+U801</f>
        <v>75277.52</v>
      </c>
      <c r="X801">
        <f t="shared" ref="X801:X817" si="219">+I801+L801+N801</f>
        <v>18636.599999999999</v>
      </c>
      <c r="Y801">
        <f t="shared" ref="Y801:Y816" si="220">+J801+M801</f>
        <v>40927.429999999993</v>
      </c>
      <c r="Z801">
        <f t="shared" ref="Z801:Z817" si="221">+G801-(W801+X801)</f>
        <v>266085.88</v>
      </c>
      <c r="AA801" t="s">
        <v>610</v>
      </c>
      <c r="AB801">
        <v>2025</v>
      </c>
    </row>
    <row r="802" spans="1:28" x14ac:dyDescent="0.25">
      <c r="A802">
        <v>1</v>
      </c>
      <c r="B802" t="s">
        <v>784</v>
      </c>
      <c r="C802" t="s">
        <v>102</v>
      </c>
      <c r="D802" t="s">
        <v>19</v>
      </c>
      <c r="E802" t="s">
        <v>71</v>
      </c>
      <c r="F802" t="s">
        <v>98</v>
      </c>
      <c r="G802">
        <v>300000</v>
      </c>
      <c r="H802">
        <f t="shared" si="218"/>
        <v>284800.86</v>
      </c>
      <c r="I802">
        <f t="shared" ref="I802:I865" si="222">IF(G802&lt;=374040,G802*2.87%,9334.68)</f>
        <v>8610</v>
      </c>
      <c r="J802">
        <f t="shared" ref="J802:J865" si="223">IF(G802&lt;=374040,G802*7.1%,23092.75)</f>
        <v>21299.999999999996</v>
      </c>
      <c r="K802">
        <f t="shared" ref="K802:K865" si="224">IF(G802&lt;=74808,G802*1.1%,953.69)</f>
        <v>953.69</v>
      </c>
      <c r="L802">
        <v>6589.14</v>
      </c>
      <c r="M802">
        <v>15367.43</v>
      </c>
      <c r="O802">
        <f t="shared" ref="O802:O865" si="225">+I802+J802+K802+L802+M802+N802</f>
        <v>52820.259999999995</v>
      </c>
      <c r="P802">
        <v>25</v>
      </c>
      <c r="U802">
        <v>59783.08</v>
      </c>
      <c r="W802">
        <f t="shared" ref="W802:W865" si="226">P802+Q802+R802+S802+T802+U802</f>
        <v>59808.08</v>
      </c>
      <c r="X802">
        <f t="shared" si="219"/>
        <v>15199.14</v>
      </c>
      <c r="Y802">
        <f t="shared" si="220"/>
        <v>36667.429999999993</v>
      </c>
      <c r="Z802">
        <f t="shared" si="221"/>
        <v>224992.78</v>
      </c>
      <c r="AA802" t="s">
        <v>610</v>
      </c>
      <c r="AB802">
        <v>2025</v>
      </c>
    </row>
    <row r="803" spans="1:28" x14ac:dyDescent="0.25">
      <c r="A803">
        <v>2</v>
      </c>
      <c r="B803" t="s">
        <v>110</v>
      </c>
      <c r="C803" t="s">
        <v>103</v>
      </c>
      <c r="D803" t="s">
        <v>10</v>
      </c>
      <c r="E803" t="s">
        <v>53</v>
      </c>
      <c r="F803" t="s">
        <v>98</v>
      </c>
      <c r="G803">
        <v>300000</v>
      </c>
      <c r="H803">
        <f t="shared" si="218"/>
        <v>284800.86</v>
      </c>
      <c r="I803">
        <f t="shared" si="222"/>
        <v>8610</v>
      </c>
      <c r="J803">
        <f t="shared" si="223"/>
        <v>21299.999999999996</v>
      </c>
      <c r="K803">
        <f t="shared" si="224"/>
        <v>953.69</v>
      </c>
      <c r="L803">
        <v>6589.14</v>
      </c>
      <c r="M803">
        <v>15367.43</v>
      </c>
      <c r="O803">
        <f t="shared" si="225"/>
        <v>52820.259999999995</v>
      </c>
      <c r="P803">
        <v>25</v>
      </c>
      <c r="S803">
        <v>1328.8</v>
      </c>
      <c r="U803">
        <v>59783.08</v>
      </c>
      <c r="W803">
        <f t="shared" si="226"/>
        <v>61136.880000000005</v>
      </c>
      <c r="X803">
        <f t="shared" si="219"/>
        <v>15199.14</v>
      </c>
      <c r="Y803">
        <f t="shared" si="220"/>
        <v>36667.429999999993</v>
      </c>
      <c r="Z803">
        <f t="shared" si="221"/>
        <v>223663.97999999998</v>
      </c>
      <c r="AA803" t="s">
        <v>610</v>
      </c>
      <c r="AB803">
        <v>2025</v>
      </c>
    </row>
    <row r="804" spans="1:28" x14ac:dyDescent="0.25">
      <c r="A804">
        <v>3</v>
      </c>
      <c r="B804" t="s">
        <v>115</v>
      </c>
      <c r="C804" t="s">
        <v>103</v>
      </c>
      <c r="D804" t="s">
        <v>886</v>
      </c>
      <c r="E804" t="s">
        <v>916</v>
      </c>
      <c r="F804" t="s">
        <v>84</v>
      </c>
      <c r="G804">
        <v>185000</v>
      </c>
      <c r="H804">
        <f t="shared" si="218"/>
        <v>168920.12</v>
      </c>
      <c r="I804">
        <f t="shared" si="222"/>
        <v>5309.5</v>
      </c>
      <c r="J804">
        <f t="shared" si="223"/>
        <v>13134.999999999998</v>
      </c>
      <c r="K804">
        <f t="shared" si="224"/>
        <v>953.69</v>
      </c>
      <c r="L804">
        <f t="shared" ref="L804:L867" si="227">IF(G804&lt;=187020,G804*3.04%,4943.8)</f>
        <v>5624</v>
      </c>
      <c r="M804">
        <f t="shared" ref="M804:M867" si="228">IF(G804&lt;=187020,G804*7.09%,11530.11)</f>
        <v>13116.5</v>
      </c>
      <c r="N804">
        <f>1715.46*3</f>
        <v>5146.38</v>
      </c>
      <c r="O804">
        <f>+I804+J804+K804+L804+M804+N804</f>
        <v>43285.07</v>
      </c>
      <c r="P804">
        <v>25</v>
      </c>
      <c r="Q804">
        <v>54422.400000000001</v>
      </c>
      <c r="S804">
        <v>1328.8</v>
      </c>
      <c r="T804">
        <v>200</v>
      </c>
      <c r="U804">
        <v>30384.03</v>
      </c>
      <c r="W804">
        <f t="shared" si="226"/>
        <v>86360.23000000001</v>
      </c>
      <c r="X804">
        <f t="shared" si="219"/>
        <v>16079.880000000001</v>
      </c>
      <c r="Y804">
        <f t="shared" si="220"/>
        <v>26251.5</v>
      </c>
      <c r="Z804">
        <f t="shared" si="221"/>
        <v>82559.889999999985</v>
      </c>
      <c r="AA804" t="s">
        <v>610</v>
      </c>
      <c r="AB804">
        <v>2025</v>
      </c>
    </row>
    <row r="805" spans="1:28" x14ac:dyDescent="0.25">
      <c r="A805">
        <v>4</v>
      </c>
      <c r="B805" t="s">
        <v>116</v>
      </c>
      <c r="C805" t="s">
        <v>102</v>
      </c>
      <c r="D805" t="s">
        <v>4</v>
      </c>
      <c r="E805" t="s">
        <v>917</v>
      </c>
      <c r="F805" t="s">
        <v>84</v>
      </c>
      <c r="G805">
        <v>185000</v>
      </c>
      <c r="H805">
        <f t="shared" si="218"/>
        <v>174066.5</v>
      </c>
      <c r="I805">
        <f t="shared" si="222"/>
        <v>5309.5</v>
      </c>
      <c r="J805">
        <f t="shared" si="223"/>
        <v>13134.999999999998</v>
      </c>
      <c r="K805">
        <f t="shared" si="224"/>
        <v>953.69</v>
      </c>
      <c r="L805">
        <f t="shared" si="227"/>
        <v>5624</v>
      </c>
      <c r="M805">
        <f t="shared" si="228"/>
        <v>13116.5</v>
      </c>
      <c r="O805">
        <f t="shared" si="225"/>
        <v>38138.69</v>
      </c>
      <c r="P805">
        <v>25</v>
      </c>
      <c r="Q805">
        <v>20227.560000000001</v>
      </c>
      <c r="S805">
        <v>1328.8</v>
      </c>
      <c r="T805">
        <v>200</v>
      </c>
      <c r="U805">
        <v>32099.49</v>
      </c>
      <c r="W805">
        <f t="shared" si="226"/>
        <v>53880.850000000006</v>
      </c>
      <c r="X805">
        <f t="shared" si="219"/>
        <v>10933.5</v>
      </c>
      <c r="Y805">
        <f t="shared" si="220"/>
        <v>26251.5</v>
      </c>
      <c r="Z805">
        <f t="shared" si="221"/>
        <v>120185.65</v>
      </c>
      <c r="AA805" t="s">
        <v>610</v>
      </c>
      <c r="AB805">
        <v>2025</v>
      </c>
    </row>
    <row r="806" spans="1:28" x14ac:dyDescent="0.25">
      <c r="A806">
        <v>5</v>
      </c>
      <c r="B806" t="s">
        <v>117</v>
      </c>
      <c r="C806" t="s">
        <v>102</v>
      </c>
      <c r="D806" t="s">
        <v>4</v>
      </c>
      <c r="E806" t="s">
        <v>918</v>
      </c>
      <c r="F806" t="s">
        <v>84</v>
      </c>
      <c r="G806">
        <v>185000</v>
      </c>
      <c r="H806">
        <f t="shared" si="218"/>
        <v>172351.04</v>
      </c>
      <c r="I806">
        <f t="shared" si="222"/>
        <v>5309.5</v>
      </c>
      <c r="J806">
        <f t="shared" si="223"/>
        <v>13134.999999999998</v>
      </c>
      <c r="K806">
        <f t="shared" si="224"/>
        <v>953.69</v>
      </c>
      <c r="L806">
        <f t="shared" si="227"/>
        <v>5624</v>
      </c>
      <c r="M806">
        <f t="shared" si="228"/>
        <v>13116.5</v>
      </c>
      <c r="N806">
        <v>1715.46</v>
      </c>
      <c r="O806">
        <f t="shared" si="225"/>
        <v>39854.15</v>
      </c>
      <c r="P806">
        <v>25</v>
      </c>
      <c r="S806">
        <v>1993.2</v>
      </c>
      <c r="T806">
        <v>200</v>
      </c>
      <c r="U806">
        <v>18398.91</v>
      </c>
      <c r="W806">
        <f t="shared" si="226"/>
        <v>20617.11</v>
      </c>
      <c r="X806">
        <f t="shared" si="219"/>
        <v>12648.96</v>
      </c>
      <c r="Y806">
        <f t="shared" si="220"/>
        <v>26251.5</v>
      </c>
      <c r="Z806">
        <f t="shared" si="221"/>
        <v>151733.93</v>
      </c>
      <c r="AA806" t="s">
        <v>610</v>
      </c>
      <c r="AB806">
        <v>2025</v>
      </c>
    </row>
    <row r="807" spans="1:28" x14ac:dyDescent="0.25">
      <c r="A807">
        <v>6</v>
      </c>
      <c r="B807" t="s">
        <v>119</v>
      </c>
      <c r="C807" t="s">
        <v>103</v>
      </c>
      <c r="D807" t="s">
        <v>10</v>
      </c>
      <c r="E807" t="s">
        <v>919</v>
      </c>
      <c r="F807" t="s">
        <v>84</v>
      </c>
      <c r="G807">
        <v>185000</v>
      </c>
      <c r="H807">
        <f t="shared" si="218"/>
        <v>174066.5</v>
      </c>
      <c r="I807">
        <f t="shared" si="222"/>
        <v>5309.5</v>
      </c>
      <c r="J807">
        <f t="shared" si="223"/>
        <v>13134.999999999998</v>
      </c>
      <c r="K807">
        <f t="shared" si="224"/>
        <v>953.69</v>
      </c>
      <c r="L807">
        <f t="shared" si="227"/>
        <v>5624</v>
      </c>
      <c r="M807">
        <f t="shared" si="228"/>
        <v>13116.5</v>
      </c>
      <c r="O807">
        <f t="shared" si="225"/>
        <v>38138.69</v>
      </c>
      <c r="P807">
        <v>25</v>
      </c>
      <c r="Q807">
        <v>13979.51</v>
      </c>
      <c r="S807">
        <v>1328.8</v>
      </c>
      <c r="T807">
        <v>200</v>
      </c>
      <c r="U807">
        <v>32099.49</v>
      </c>
      <c r="W807">
        <f>P807+Q807+R807+S807+T807+U807</f>
        <v>47632.800000000003</v>
      </c>
      <c r="X807">
        <f t="shared" si="219"/>
        <v>10933.5</v>
      </c>
      <c r="Y807">
        <f t="shared" si="220"/>
        <v>26251.5</v>
      </c>
      <c r="Z807">
        <f t="shared" si="221"/>
        <v>126433.7</v>
      </c>
      <c r="AA807" t="s">
        <v>610</v>
      </c>
      <c r="AB807">
        <v>2025</v>
      </c>
    </row>
    <row r="808" spans="1:28" x14ac:dyDescent="0.25">
      <c r="A808">
        <v>7</v>
      </c>
      <c r="B808" t="s">
        <v>941</v>
      </c>
      <c r="C808" t="s">
        <v>102</v>
      </c>
      <c r="D808" t="s">
        <v>27</v>
      </c>
      <c r="E808" t="s">
        <v>62</v>
      </c>
      <c r="F808" t="s">
        <v>99</v>
      </c>
      <c r="G808">
        <v>110000</v>
      </c>
      <c r="H808">
        <f t="shared" si="218"/>
        <v>103499</v>
      </c>
      <c r="I808">
        <f t="shared" si="222"/>
        <v>3157</v>
      </c>
      <c r="J808">
        <f t="shared" si="223"/>
        <v>7809.9999999999991</v>
      </c>
      <c r="K808">
        <f t="shared" si="224"/>
        <v>953.69</v>
      </c>
      <c r="L808">
        <f t="shared" si="227"/>
        <v>3344</v>
      </c>
      <c r="M808">
        <f t="shared" si="228"/>
        <v>7799.0000000000009</v>
      </c>
      <c r="O808">
        <f t="shared" si="225"/>
        <v>23063.690000000002</v>
      </c>
      <c r="P808">
        <v>25</v>
      </c>
      <c r="T808">
        <v>200</v>
      </c>
      <c r="U808">
        <v>14457.62</v>
      </c>
      <c r="W808">
        <v>14457.62</v>
      </c>
      <c r="X808">
        <f t="shared" si="219"/>
        <v>6501</v>
      </c>
      <c r="Y808">
        <f t="shared" si="220"/>
        <v>15609</v>
      </c>
      <c r="Z808">
        <f t="shared" si="221"/>
        <v>89041.38</v>
      </c>
      <c r="AA808" t="s">
        <v>610</v>
      </c>
      <c r="AB808">
        <v>2025</v>
      </c>
    </row>
    <row r="809" spans="1:28" x14ac:dyDescent="0.25">
      <c r="A809">
        <v>8</v>
      </c>
      <c r="B809" t="s">
        <v>121</v>
      </c>
      <c r="C809" t="s">
        <v>102</v>
      </c>
      <c r="D809" t="s">
        <v>21</v>
      </c>
      <c r="E809" t="s">
        <v>920</v>
      </c>
      <c r="F809" t="s">
        <v>84</v>
      </c>
      <c r="G809">
        <v>155000</v>
      </c>
      <c r="H809">
        <f t="shared" si="218"/>
        <v>144124.04</v>
      </c>
      <c r="I809">
        <f t="shared" si="222"/>
        <v>4448.5</v>
      </c>
      <c r="J809">
        <f t="shared" si="223"/>
        <v>11004.999999999998</v>
      </c>
      <c r="K809">
        <f t="shared" si="224"/>
        <v>953.69</v>
      </c>
      <c r="L809">
        <f t="shared" si="227"/>
        <v>4712</v>
      </c>
      <c r="M809">
        <f t="shared" si="228"/>
        <v>10989.5</v>
      </c>
      <c r="N809">
        <v>1715.46</v>
      </c>
      <c r="O809">
        <f t="shared" si="225"/>
        <v>33824.15</v>
      </c>
      <c r="P809">
        <v>25</v>
      </c>
      <c r="Q809">
        <v>12543.2</v>
      </c>
      <c r="S809">
        <v>628.66999999999996</v>
      </c>
      <c r="T809">
        <v>200</v>
      </c>
      <c r="U809">
        <v>24613.88</v>
      </c>
      <c r="W809">
        <f t="shared" si="226"/>
        <v>38010.75</v>
      </c>
      <c r="X809">
        <f t="shared" si="219"/>
        <v>10875.96</v>
      </c>
      <c r="Y809">
        <f t="shared" si="220"/>
        <v>21994.5</v>
      </c>
      <c r="Z809">
        <f t="shared" si="221"/>
        <v>106113.29000000001</v>
      </c>
      <c r="AA809" t="s">
        <v>610</v>
      </c>
      <c r="AB809">
        <v>2025</v>
      </c>
    </row>
    <row r="810" spans="1:28" x14ac:dyDescent="0.25">
      <c r="A810">
        <v>9</v>
      </c>
      <c r="B810" t="s">
        <v>137</v>
      </c>
      <c r="C810" t="s">
        <v>102</v>
      </c>
      <c r="D810" t="s">
        <v>22</v>
      </c>
      <c r="E810" t="s">
        <v>921</v>
      </c>
      <c r="F810" t="s">
        <v>85</v>
      </c>
      <c r="G810">
        <v>140000</v>
      </c>
      <c r="H810">
        <f t="shared" si="218"/>
        <v>130010.54000000001</v>
      </c>
      <c r="I810">
        <f t="shared" si="222"/>
        <v>4018</v>
      </c>
      <c r="J810">
        <f t="shared" si="223"/>
        <v>9940</v>
      </c>
      <c r="K810">
        <f t="shared" si="224"/>
        <v>953.69</v>
      </c>
      <c r="L810">
        <f t="shared" si="227"/>
        <v>4256</v>
      </c>
      <c r="M810">
        <f t="shared" si="228"/>
        <v>9926</v>
      </c>
      <c r="N810">
        <v>1715.46</v>
      </c>
      <c r="O810">
        <f>+I810+J810+K810+L810+M810+N810</f>
        <v>30809.15</v>
      </c>
      <c r="P810">
        <v>25</v>
      </c>
      <c r="Q810">
        <v>4694.38</v>
      </c>
      <c r="S810">
        <v>1098.69</v>
      </c>
      <c r="T810">
        <v>200</v>
      </c>
      <c r="U810">
        <v>21085.5</v>
      </c>
      <c r="W810">
        <f t="shared" si="226"/>
        <v>27103.57</v>
      </c>
      <c r="X810">
        <f t="shared" si="219"/>
        <v>9989.4599999999991</v>
      </c>
      <c r="Y810">
        <f t="shared" si="220"/>
        <v>19866</v>
      </c>
      <c r="Z810">
        <f t="shared" si="221"/>
        <v>102906.97</v>
      </c>
      <c r="AA810" t="s">
        <v>610</v>
      </c>
      <c r="AB810">
        <v>2025</v>
      </c>
    </row>
    <row r="811" spans="1:28" x14ac:dyDescent="0.25">
      <c r="A811">
        <v>10</v>
      </c>
      <c r="B811" t="s">
        <v>123</v>
      </c>
      <c r="C811" t="s">
        <v>102</v>
      </c>
      <c r="D811" t="s">
        <v>10</v>
      </c>
      <c r="E811" t="s">
        <v>922</v>
      </c>
      <c r="F811" t="s">
        <v>84</v>
      </c>
      <c r="G811">
        <v>145000</v>
      </c>
      <c r="H811">
        <f t="shared" si="218"/>
        <v>136430.5</v>
      </c>
      <c r="I811">
        <f t="shared" si="222"/>
        <v>4161.5</v>
      </c>
      <c r="J811">
        <f t="shared" si="223"/>
        <v>10294.999999999998</v>
      </c>
      <c r="K811">
        <f t="shared" si="224"/>
        <v>953.69</v>
      </c>
      <c r="L811">
        <f t="shared" si="227"/>
        <v>4408</v>
      </c>
      <c r="M811">
        <f t="shared" si="228"/>
        <v>10280.5</v>
      </c>
      <c r="O811">
        <f t="shared" si="225"/>
        <v>30098.69</v>
      </c>
      <c r="P811">
        <v>25</v>
      </c>
      <c r="Q811">
        <v>11491.65</v>
      </c>
      <c r="S811">
        <v>287.42</v>
      </c>
      <c r="T811">
        <v>200</v>
      </c>
      <c r="U811">
        <f>IF((H811*12)&gt;867123.01,(79776+(((H811*12)-867123.01)*0.25))/12,IF((H811*12)&gt;624329.01,(31216+(((H811*12)-624329.01)*0.2))/12,IF((H811*12)&gt;416220.01,(((H811*12)-416220.01)*0.15)/12,0)))</f>
        <v>22690.562291666665</v>
      </c>
      <c r="W811">
        <f t="shared" si="226"/>
        <v>34694.632291666669</v>
      </c>
      <c r="X811">
        <f t="shared" si="219"/>
        <v>8569.5</v>
      </c>
      <c r="Y811">
        <f t="shared" si="220"/>
        <v>20575.5</v>
      </c>
      <c r="Z811">
        <f t="shared" si="221"/>
        <v>101735.86770833333</v>
      </c>
      <c r="AA811" t="s">
        <v>610</v>
      </c>
      <c r="AB811">
        <v>2025</v>
      </c>
    </row>
    <row r="812" spans="1:28" x14ac:dyDescent="0.25">
      <c r="A812">
        <v>11</v>
      </c>
      <c r="B812" t="s">
        <v>125</v>
      </c>
      <c r="C812" t="s">
        <v>102</v>
      </c>
      <c r="D812" t="s">
        <v>94</v>
      </c>
      <c r="E812" t="s">
        <v>923</v>
      </c>
      <c r="F812" t="s">
        <v>85</v>
      </c>
      <c r="G812">
        <v>96000</v>
      </c>
      <c r="H812">
        <f t="shared" si="218"/>
        <v>88610.94</v>
      </c>
      <c r="I812">
        <f t="shared" si="222"/>
        <v>2755.2</v>
      </c>
      <c r="J812">
        <f t="shared" si="223"/>
        <v>6815.9999999999991</v>
      </c>
      <c r="K812">
        <f t="shared" si="224"/>
        <v>953.69</v>
      </c>
      <c r="L812">
        <f t="shared" si="227"/>
        <v>2918.4</v>
      </c>
      <c r="M812">
        <f t="shared" si="228"/>
        <v>6806.4000000000005</v>
      </c>
      <c r="N812">
        <v>1715.46</v>
      </c>
      <c r="O812">
        <f t="shared" si="225"/>
        <v>21965.149999999998</v>
      </c>
      <c r="P812">
        <v>25</v>
      </c>
      <c r="Q812">
        <v>5000</v>
      </c>
      <c r="S812">
        <v>797.28</v>
      </c>
      <c r="T812">
        <v>200</v>
      </c>
      <c r="U812">
        <v>8996.2000000000007</v>
      </c>
      <c r="V812">
        <v>24000</v>
      </c>
      <c r="W812">
        <f t="shared" si="226"/>
        <v>15018.48</v>
      </c>
      <c r="X812">
        <f t="shared" si="219"/>
        <v>7389.06</v>
      </c>
      <c r="Y812">
        <f t="shared" si="220"/>
        <v>13622.4</v>
      </c>
      <c r="Z812">
        <f t="shared" si="221"/>
        <v>73592.459999999992</v>
      </c>
      <c r="AA812" t="s">
        <v>610</v>
      </c>
      <c r="AB812">
        <v>2025</v>
      </c>
    </row>
    <row r="813" spans="1:28" x14ac:dyDescent="0.25">
      <c r="A813">
        <v>12</v>
      </c>
      <c r="B813" t="s">
        <v>126</v>
      </c>
      <c r="C813" t="s">
        <v>103</v>
      </c>
      <c r="D813" t="s">
        <v>94</v>
      </c>
      <c r="E813" t="s">
        <v>924</v>
      </c>
      <c r="F813" t="s">
        <v>84</v>
      </c>
      <c r="G813">
        <v>60000</v>
      </c>
      <c r="H813">
        <f t="shared" si="218"/>
        <v>56454</v>
      </c>
      <c r="I813">
        <f t="shared" si="222"/>
        <v>1722</v>
      </c>
      <c r="J813">
        <f t="shared" si="223"/>
        <v>4260</v>
      </c>
      <c r="K813">
        <f t="shared" si="224"/>
        <v>660.00000000000011</v>
      </c>
      <c r="L813">
        <f t="shared" si="227"/>
        <v>1824</v>
      </c>
      <c r="M813">
        <f t="shared" si="228"/>
        <v>4254</v>
      </c>
      <c r="O813">
        <f t="shared" si="225"/>
        <v>12720</v>
      </c>
      <c r="P813">
        <v>25</v>
      </c>
      <c r="Q813">
        <v>500</v>
      </c>
      <c r="S813">
        <v>882.32</v>
      </c>
      <c r="T813">
        <v>200</v>
      </c>
      <c r="U813">
        <v>3486.68</v>
      </c>
      <c r="W813">
        <f t="shared" si="226"/>
        <v>5094</v>
      </c>
      <c r="X813">
        <f t="shared" si="219"/>
        <v>3546</v>
      </c>
      <c r="Y813">
        <f t="shared" si="220"/>
        <v>8514</v>
      </c>
      <c r="Z813">
        <f t="shared" si="221"/>
        <v>51360</v>
      </c>
      <c r="AA813" t="s">
        <v>610</v>
      </c>
      <c r="AB813">
        <v>2025</v>
      </c>
    </row>
    <row r="814" spans="1:28" x14ac:dyDescent="0.25">
      <c r="A814">
        <v>13</v>
      </c>
      <c r="B814" t="s">
        <v>128</v>
      </c>
      <c r="C814" t="s">
        <v>102</v>
      </c>
      <c r="D814" t="s">
        <v>12</v>
      </c>
      <c r="E814" t="s">
        <v>925</v>
      </c>
      <c r="F814" t="s">
        <v>84</v>
      </c>
      <c r="G814">
        <v>155000</v>
      </c>
      <c r="H814">
        <f t="shared" si="218"/>
        <v>144124.04</v>
      </c>
      <c r="I814">
        <f t="shared" si="222"/>
        <v>4448.5</v>
      </c>
      <c r="J814">
        <f t="shared" si="223"/>
        <v>11004.999999999998</v>
      </c>
      <c r="K814">
        <f t="shared" si="224"/>
        <v>953.69</v>
      </c>
      <c r="L814">
        <f t="shared" si="227"/>
        <v>4712</v>
      </c>
      <c r="M814">
        <f t="shared" si="228"/>
        <v>10989.5</v>
      </c>
      <c r="N814">
        <v>1715.46</v>
      </c>
      <c r="O814">
        <f t="shared" si="225"/>
        <v>33824.15</v>
      </c>
      <c r="P814">
        <v>25</v>
      </c>
      <c r="S814">
        <v>1221.5899999999999</v>
      </c>
      <c r="T814">
        <v>200</v>
      </c>
      <c r="U814">
        <v>24613.88</v>
      </c>
      <c r="W814">
        <f t="shared" si="226"/>
        <v>26060.47</v>
      </c>
      <c r="X814">
        <f t="shared" si="219"/>
        <v>10875.96</v>
      </c>
      <c r="Y814">
        <f t="shared" si="220"/>
        <v>21994.5</v>
      </c>
      <c r="Z814">
        <f t="shared" si="221"/>
        <v>118063.57</v>
      </c>
      <c r="AA814" t="s">
        <v>610</v>
      </c>
      <c r="AB814">
        <v>2025</v>
      </c>
    </row>
    <row r="815" spans="1:28" x14ac:dyDescent="0.25">
      <c r="A815">
        <v>14</v>
      </c>
      <c r="B815" t="s">
        <v>129</v>
      </c>
      <c r="C815" t="s">
        <v>102</v>
      </c>
      <c r="D815" t="s">
        <v>16</v>
      </c>
      <c r="E815" t="s">
        <v>79</v>
      </c>
      <c r="F815" t="s">
        <v>84</v>
      </c>
      <c r="G815">
        <v>80000</v>
      </c>
      <c r="H815">
        <f t="shared" si="218"/>
        <v>75272</v>
      </c>
      <c r="I815">
        <f t="shared" si="222"/>
        <v>2296</v>
      </c>
      <c r="J815">
        <f t="shared" si="223"/>
        <v>5679.9999999999991</v>
      </c>
      <c r="K815">
        <v>880</v>
      </c>
      <c r="L815">
        <f t="shared" si="227"/>
        <v>2432</v>
      </c>
      <c r="M815">
        <f t="shared" si="228"/>
        <v>5672</v>
      </c>
      <c r="O815">
        <f>+I815+J815+K815+L815+M815+N815</f>
        <v>16960</v>
      </c>
      <c r="P815">
        <v>25</v>
      </c>
      <c r="Q815">
        <v>3800.48</v>
      </c>
      <c r="S815">
        <v>504.84</v>
      </c>
      <c r="T815">
        <v>200</v>
      </c>
      <c r="U815">
        <v>7400.87</v>
      </c>
      <c r="W815">
        <f t="shared" si="226"/>
        <v>11931.189999999999</v>
      </c>
      <c r="X815">
        <f t="shared" si="219"/>
        <v>4728</v>
      </c>
      <c r="Y815">
        <f t="shared" si="220"/>
        <v>11352</v>
      </c>
      <c r="Z815">
        <f t="shared" si="221"/>
        <v>63340.81</v>
      </c>
      <c r="AA815" t="s">
        <v>610</v>
      </c>
      <c r="AB815">
        <v>2025</v>
      </c>
    </row>
    <row r="816" spans="1:28" x14ac:dyDescent="0.25">
      <c r="A816">
        <v>15</v>
      </c>
      <c r="B816" t="s">
        <v>130</v>
      </c>
      <c r="C816" t="s">
        <v>102</v>
      </c>
      <c r="D816" t="s">
        <v>16</v>
      </c>
      <c r="E816" t="s">
        <v>61</v>
      </c>
      <c r="F816" t="s">
        <v>84</v>
      </c>
      <c r="G816">
        <v>80000</v>
      </c>
      <c r="H816">
        <f t="shared" si="218"/>
        <v>70125.62</v>
      </c>
      <c r="I816">
        <f t="shared" si="222"/>
        <v>2296</v>
      </c>
      <c r="J816">
        <f t="shared" si="223"/>
        <v>5679.9999999999991</v>
      </c>
      <c r="K816">
        <v>880</v>
      </c>
      <c r="L816">
        <f t="shared" si="227"/>
        <v>2432</v>
      </c>
      <c r="M816">
        <f t="shared" si="228"/>
        <v>5672</v>
      </c>
      <c r="N816">
        <v>5146.38</v>
      </c>
      <c r="O816">
        <f>+I816+J816+K816+L816+M816+N816</f>
        <v>22106.38</v>
      </c>
      <c r="P816">
        <v>25</v>
      </c>
      <c r="Q816">
        <v>1200</v>
      </c>
      <c r="S816">
        <v>2042.02</v>
      </c>
      <c r="T816">
        <v>200</v>
      </c>
      <c r="U816">
        <v>6221</v>
      </c>
      <c r="W816">
        <f t="shared" si="226"/>
        <v>9688.02</v>
      </c>
      <c r="X816">
        <f t="shared" si="219"/>
        <v>9874.380000000001</v>
      </c>
      <c r="Y816">
        <f t="shared" si="220"/>
        <v>11352</v>
      </c>
      <c r="Z816">
        <f t="shared" si="221"/>
        <v>60437.599999999999</v>
      </c>
      <c r="AA816" t="s">
        <v>610</v>
      </c>
      <c r="AB816">
        <v>2025</v>
      </c>
    </row>
    <row r="817" spans="1:28" x14ac:dyDescent="0.25">
      <c r="A817">
        <v>16</v>
      </c>
      <c r="B817" t="s">
        <v>132</v>
      </c>
      <c r="C817" t="s">
        <v>102</v>
      </c>
      <c r="D817" t="s">
        <v>4</v>
      </c>
      <c r="E817" t="s">
        <v>24</v>
      </c>
      <c r="F817" t="s">
        <v>84</v>
      </c>
      <c r="G817">
        <v>95000</v>
      </c>
      <c r="H817">
        <f t="shared" si="218"/>
        <v>84239.12</v>
      </c>
      <c r="I817">
        <f t="shared" si="222"/>
        <v>2726.5</v>
      </c>
      <c r="J817">
        <f t="shared" si="223"/>
        <v>6744.9999999999991</v>
      </c>
      <c r="K817">
        <f t="shared" si="224"/>
        <v>953.69</v>
      </c>
      <c r="L817">
        <f t="shared" si="227"/>
        <v>2888</v>
      </c>
      <c r="M817">
        <f t="shared" si="228"/>
        <v>6735.5</v>
      </c>
      <c r="N817">
        <v>5146.38</v>
      </c>
      <c r="O817">
        <f t="shared" si="225"/>
        <v>25195.070000000003</v>
      </c>
      <c r="P817">
        <v>25</v>
      </c>
      <c r="Q817">
        <v>0</v>
      </c>
      <c r="S817">
        <v>1713.72</v>
      </c>
      <c r="T817">
        <v>200</v>
      </c>
      <c r="U817">
        <v>10071.51</v>
      </c>
      <c r="W817">
        <f t="shared" si="226"/>
        <v>12010.23</v>
      </c>
      <c r="X817">
        <f t="shared" si="219"/>
        <v>10760.880000000001</v>
      </c>
      <c r="Y817">
        <f>+J817++K817+M817</f>
        <v>14434.189999999999</v>
      </c>
      <c r="Z817">
        <f t="shared" si="221"/>
        <v>72228.89</v>
      </c>
      <c r="AA817" t="s">
        <v>610</v>
      </c>
      <c r="AB817">
        <v>2025</v>
      </c>
    </row>
    <row r="818" spans="1:28" x14ac:dyDescent="0.25">
      <c r="A818">
        <v>18</v>
      </c>
      <c r="AA818" t="s">
        <v>610</v>
      </c>
      <c r="AB818">
        <v>2025</v>
      </c>
    </row>
    <row r="819" spans="1:28" x14ac:dyDescent="0.25">
      <c r="B819" t="s">
        <v>133</v>
      </c>
      <c r="C819" t="s">
        <v>103</v>
      </c>
      <c r="D819" t="s">
        <v>828</v>
      </c>
      <c r="E819" t="s">
        <v>829</v>
      </c>
      <c r="F819" t="s">
        <v>84</v>
      </c>
      <c r="G819">
        <v>95000</v>
      </c>
      <c r="H819">
        <f t="shared" ref="H819:H882" si="229">+G819-(I819+L819+N819)</f>
        <v>89385.5</v>
      </c>
      <c r="I819">
        <f t="shared" si="222"/>
        <v>2726.5</v>
      </c>
      <c r="J819">
        <f t="shared" si="223"/>
        <v>6744.9999999999991</v>
      </c>
      <c r="K819">
        <f t="shared" si="224"/>
        <v>953.69</v>
      </c>
      <c r="L819">
        <f t="shared" si="227"/>
        <v>2888</v>
      </c>
      <c r="M819">
        <f t="shared" si="228"/>
        <v>6735.5</v>
      </c>
      <c r="O819">
        <f t="shared" si="225"/>
        <v>20048.690000000002</v>
      </c>
      <c r="P819">
        <v>25</v>
      </c>
      <c r="Q819">
        <v>950</v>
      </c>
      <c r="S819">
        <v>2124.6999999999998</v>
      </c>
      <c r="T819">
        <v>200</v>
      </c>
      <c r="U819">
        <v>10929.24</v>
      </c>
      <c r="W819">
        <f t="shared" si="226"/>
        <v>14228.939999999999</v>
      </c>
      <c r="X819">
        <f t="shared" ref="X819:X882" si="230">+I819+L819+N819</f>
        <v>5614.5</v>
      </c>
      <c r="Y819">
        <f t="shared" ref="Y819:Y882" si="231">+J819+M819</f>
        <v>13480.5</v>
      </c>
      <c r="Z819">
        <f t="shared" ref="Z819:Z882" si="232">+G819-(W819+X819)</f>
        <v>75156.56</v>
      </c>
      <c r="AA819" t="s">
        <v>610</v>
      </c>
      <c r="AB819">
        <v>2025</v>
      </c>
    </row>
    <row r="820" spans="1:28" x14ac:dyDescent="0.25">
      <c r="A820">
        <v>19</v>
      </c>
      <c r="B820" t="s">
        <v>134</v>
      </c>
      <c r="C820" t="s">
        <v>102</v>
      </c>
      <c r="D820" t="s">
        <v>16</v>
      </c>
      <c r="E820" t="s">
        <v>45</v>
      </c>
      <c r="F820" t="s">
        <v>84</v>
      </c>
      <c r="G820">
        <v>80000</v>
      </c>
      <c r="H820">
        <f t="shared" si="229"/>
        <v>73556.539999999994</v>
      </c>
      <c r="I820">
        <f t="shared" si="222"/>
        <v>2296</v>
      </c>
      <c r="J820">
        <f t="shared" si="223"/>
        <v>5679.9999999999991</v>
      </c>
      <c r="K820">
        <v>880</v>
      </c>
      <c r="L820">
        <f t="shared" si="227"/>
        <v>2432</v>
      </c>
      <c r="M820">
        <f t="shared" si="228"/>
        <v>5672</v>
      </c>
      <c r="N820">
        <v>1715.46</v>
      </c>
      <c r="O820">
        <f t="shared" si="225"/>
        <v>18675.46</v>
      </c>
      <c r="P820">
        <v>25</v>
      </c>
      <c r="Q820">
        <v>1000</v>
      </c>
      <c r="S820">
        <v>2155.67</v>
      </c>
      <c r="T820">
        <v>200</v>
      </c>
      <c r="U820">
        <v>6972</v>
      </c>
      <c r="W820">
        <f t="shared" si="226"/>
        <v>10352.67</v>
      </c>
      <c r="X820">
        <f t="shared" si="230"/>
        <v>6443.46</v>
      </c>
      <c r="Y820">
        <f t="shared" si="231"/>
        <v>11352</v>
      </c>
      <c r="Z820">
        <f t="shared" si="232"/>
        <v>63203.869999999995</v>
      </c>
      <c r="AA820" t="s">
        <v>610</v>
      </c>
      <c r="AB820">
        <v>2025</v>
      </c>
    </row>
    <row r="821" spans="1:28" x14ac:dyDescent="0.25">
      <c r="A821">
        <v>20</v>
      </c>
      <c r="B821" t="s">
        <v>140</v>
      </c>
      <c r="C821" t="s">
        <v>102</v>
      </c>
      <c r="D821" t="s">
        <v>823</v>
      </c>
      <c r="E821" t="s">
        <v>926</v>
      </c>
      <c r="F821" t="s">
        <v>99</v>
      </c>
      <c r="G821">
        <v>130000</v>
      </c>
      <c r="H821">
        <f t="shared" si="229"/>
        <v>122317</v>
      </c>
      <c r="I821">
        <f t="shared" si="222"/>
        <v>3731</v>
      </c>
      <c r="J821">
        <f t="shared" si="223"/>
        <v>9230</v>
      </c>
      <c r="K821">
        <f t="shared" si="224"/>
        <v>953.69</v>
      </c>
      <c r="L821">
        <f t="shared" si="227"/>
        <v>3952</v>
      </c>
      <c r="M821">
        <f t="shared" si="228"/>
        <v>9217</v>
      </c>
      <c r="O821">
        <f t="shared" si="225"/>
        <v>27083.690000000002</v>
      </c>
      <c r="P821">
        <v>25</v>
      </c>
      <c r="S821">
        <v>2657.6</v>
      </c>
      <c r="T821">
        <v>200</v>
      </c>
      <c r="U821">
        <f>IF((H821*12)&gt;867123.01,(79776+(((H821*12)-867123.01)*0.25))/12,IF((H821*12)&gt;624329.01,(31216+(((H821*12)-624329.01)*0.2))/12,IF((H821*12)&gt;416220.01,(((H821*12)-416220.01)*0.15)/12,0)))</f>
        <v>19162.187291666665</v>
      </c>
      <c r="W821">
        <f t="shared" si="226"/>
        <v>22044.787291666664</v>
      </c>
      <c r="X821">
        <f t="shared" si="230"/>
        <v>7683</v>
      </c>
      <c r="Y821">
        <f t="shared" si="231"/>
        <v>18447</v>
      </c>
      <c r="Z821">
        <f t="shared" si="232"/>
        <v>100272.21270833333</v>
      </c>
      <c r="AA821" t="s">
        <v>610</v>
      </c>
      <c r="AB821">
        <v>2025</v>
      </c>
    </row>
    <row r="822" spans="1:28" x14ac:dyDescent="0.25">
      <c r="A822">
        <v>21</v>
      </c>
      <c r="B822" t="s">
        <v>911</v>
      </c>
      <c r="C822" t="s">
        <v>103</v>
      </c>
      <c r="D822" t="s">
        <v>823</v>
      </c>
      <c r="E822" t="s">
        <v>850</v>
      </c>
      <c r="F822" t="s">
        <v>84</v>
      </c>
      <c r="G822">
        <v>100000</v>
      </c>
      <c r="H822">
        <f t="shared" si="229"/>
        <v>94090</v>
      </c>
      <c r="I822">
        <f t="shared" si="222"/>
        <v>2870</v>
      </c>
      <c r="J822">
        <f t="shared" si="223"/>
        <v>7099.9999999999991</v>
      </c>
      <c r="K822">
        <f t="shared" si="224"/>
        <v>953.69</v>
      </c>
      <c r="L822">
        <f t="shared" si="227"/>
        <v>3040</v>
      </c>
      <c r="M822">
        <f t="shared" si="228"/>
        <v>7090.0000000000009</v>
      </c>
      <c r="O822">
        <f t="shared" si="225"/>
        <v>21053.690000000002</v>
      </c>
      <c r="P822">
        <v>25</v>
      </c>
      <c r="T822">
        <v>200</v>
      </c>
      <c r="U822">
        <f>12105.37-V822</f>
        <v>12105.37</v>
      </c>
      <c r="W822">
        <f t="shared" si="226"/>
        <v>12330.37</v>
      </c>
      <c r="X822">
        <f t="shared" si="230"/>
        <v>5910</v>
      </c>
      <c r="Y822">
        <f t="shared" si="231"/>
        <v>14190</v>
      </c>
      <c r="Z822">
        <f t="shared" si="232"/>
        <v>81759.63</v>
      </c>
      <c r="AA822" t="s">
        <v>610</v>
      </c>
      <c r="AB822">
        <v>2025</v>
      </c>
    </row>
    <row r="823" spans="1:28" x14ac:dyDescent="0.25">
      <c r="A823">
        <v>22</v>
      </c>
      <c r="B823" t="s">
        <v>864</v>
      </c>
      <c r="C823" t="s">
        <v>103</v>
      </c>
      <c r="D823" t="s">
        <v>94</v>
      </c>
      <c r="E823" t="s">
        <v>865</v>
      </c>
      <c r="F823" t="s">
        <v>85</v>
      </c>
      <c r="G823">
        <v>80000</v>
      </c>
      <c r="H823">
        <f t="shared" si="229"/>
        <v>75272</v>
      </c>
      <c r="I823">
        <f t="shared" si="222"/>
        <v>2296</v>
      </c>
      <c r="J823">
        <f t="shared" si="223"/>
        <v>5679.9999999999991</v>
      </c>
      <c r="K823">
        <v>880</v>
      </c>
      <c r="L823">
        <f t="shared" si="227"/>
        <v>2432</v>
      </c>
      <c r="M823">
        <f t="shared" si="228"/>
        <v>5672</v>
      </c>
      <c r="O823">
        <f>+I823+J823+K823+L823+M823+N823</f>
        <v>16960</v>
      </c>
      <c r="P823">
        <v>25</v>
      </c>
      <c r="S823">
        <v>2012.12</v>
      </c>
      <c r="T823">
        <v>200</v>
      </c>
      <c r="U823">
        <v>7400.87</v>
      </c>
      <c r="V823">
        <v>12334.02</v>
      </c>
      <c r="W823">
        <f t="shared" si="226"/>
        <v>9637.99</v>
      </c>
      <c r="X823">
        <f t="shared" si="230"/>
        <v>4728</v>
      </c>
      <c r="Y823">
        <f t="shared" si="231"/>
        <v>11352</v>
      </c>
      <c r="Z823">
        <f t="shared" si="232"/>
        <v>65634.009999999995</v>
      </c>
      <c r="AA823" t="s">
        <v>610</v>
      </c>
      <c r="AB823">
        <v>2025</v>
      </c>
    </row>
    <row r="824" spans="1:28" x14ac:dyDescent="0.25">
      <c r="A824">
        <v>23</v>
      </c>
      <c r="B824" t="s">
        <v>144</v>
      </c>
      <c r="C824" t="s">
        <v>103</v>
      </c>
      <c r="D824" t="s">
        <v>10</v>
      </c>
      <c r="E824" t="s">
        <v>927</v>
      </c>
      <c r="F824" t="s">
        <v>85</v>
      </c>
      <c r="G824">
        <v>95000</v>
      </c>
      <c r="H824">
        <f t="shared" si="229"/>
        <v>85954.58</v>
      </c>
      <c r="I824">
        <f t="shared" si="222"/>
        <v>2726.5</v>
      </c>
      <c r="J824">
        <f t="shared" si="223"/>
        <v>6744.9999999999991</v>
      </c>
      <c r="K824">
        <f t="shared" si="224"/>
        <v>953.69</v>
      </c>
      <c r="L824">
        <f t="shared" si="227"/>
        <v>2888</v>
      </c>
      <c r="M824">
        <f t="shared" si="228"/>
        <v>6735.5</v>
      </c>
      <c r="N824">
        <v>3430.92</v>
      </c>
      <c r="O824">
        <f t="shared" si="225"/>
        <v>23479.61</v>
      </c>
      <c r="P824">
        <v>25</v>
      </c>
      <c r="S824">
        <v>1301.05</v>
      </c>
      <c r="T824">
        <v>200</v>
      </c>
      <c r="U824">
        <v>10071.51</v>
      </c>
      <c r="V824">
        <v>14420.34</v>
      </c>
      <c r="W824">
        <f t="shared" si="226"/>
        <v>11597.56</v>
      </c>
      <c r="X824">
        <f t="shared" si="230"/>
        <v>9045.42</v>
      </c>
      <c r="Y824">
        <f t="shared" si="231"/>
        <v>13480.5</v>
      </c>
      <c r="Z824">
        <f t="shared" si="232"/>
        <v>74357.02</v>
      </c>
      <c r="AA824" t="s">
        <v>610</v>
      </c>
      <c r="AB824">
        <v>2025</v>
      </c>
    </row>
    <row r="825" spans="1:28" x14ac:dyDescent="0.25">
      <c r="A825">
        <v>24</v>
      </c>
      <c r="B825" t="s">
        <v>145</v>
      </c>
      <c r="C825" t="s">
        <v>102</v>
      </c>
      <c r="D825" t="s">
        <v>10</v>
      </c>
      <c r="E825" t="s">
        <v>928</v>
      </c>
      <c r="F825" t="s">
        <v>84</v>
      </c>
      <c r="G825">
        <v>95000</v>
      </c>
      <c r="H825">
        <f t="shared" si="229"/>
        <v>85954.58</v>
      </c>
      <c r="I825">
        <f t="shared" si="222"/>
        <v>2726.5</v>
      </c>
      <c r="J825">
        <f t="shared" si="223"/>
        <v>6744.9999999999991</v>
      </c>
      <c r="K825">
        <f t="shared" si="224"/>
        <v>953.69</v>
      </c>
      <c r="L825">
        <f t="shared" si="227"/>
        <v>2888</v>
      </c>
      <c r="M825">
        <f t="shared" si="228"/>
        <v>6735.5</v>
      </c>
      <c r="N825">
        <v>3430.92</v>
      </c>
      <c r="O825">
        <f t="shared" si="225"/>
        <v>23479.61</v>
      </c>
      <c r="P825">
        <v>25</v>
      </c>
      <c r="T825">
        <v>200</v>
      </c>
      <c r="U825">
        <v>10071.51</v>
      </c>
      <c r="W825">
        <f t="shared" si="226"/>
        <v>10296.51</v>
      </c>
      <c r="X825">
        <f t="shared" si="230"/>
        <v>9045.42</v>
      </c>
      <c r="Y825">
        <f t="shared" si="231"/>
        <v>13480.5</v>
      </c>
      <c r="Z825">
        <f t="shared" si="232"/>
        <v>75658.070000000007</v>
      </c>
      <c r="AA825" t="s">
        <v>610</v>
      </c>
      <c r="AB825">
        <v>2025</v>
      </c>
    </row>
    <row r="826" spans="1:28" x14ac:dyDescent="0.25">
      <c r="A826">
        <v>25</v>
      </c>
      <c r="B826" t="s">
        <v>866</v>
      </c>
      <c r="C826" t="s">
        <v>102</v>
      </c>
      <c r="D826" t="s">
        <v>10</v>
      </c>
      <c r="E826" t="s">
        <v>929</v>
      </c>
      <c r="F826" t="s">
        <v>84</v>
      </c>
      <c r="G826">
        <v>80000</v>
      </c>
      <c r="H826">
        <f t="shared" si="229"/>
        <v>75272</v>
      </c>
      <c r="I826">
        <f t="shared" si="222"/>
        <v>2296</v>
      </c>
      <c r="J826">
        <f t="shared" si="223"/>
        <v>5679.9999999999991</v>
      </c>
      <c r="K826">
        <v>880</v>
      </c>
      <c r="L826">
        <f t="shared" si="227"/>
        <v>2432</v>
      </c>
      <c r="M826">
        <f t="shared" si="228"/>
        <v>5672</v>
      </c>
      <c r="O826">
        <f t="shared" si="225"/>
        <v>16960</v>
      </c>
      <c r="P826">
        <v>25</v>
      </c>
      <c r="S826">
        <v>748.67</v>
      </c>
      <c r="T826">
        <v>200</v>
      </c>
      <c r="U826">
        <v>7400.87</v>
      </c>
      <c r="W826">
        <f t="shared" si="226"/>
        <v>8374.5399999999991</v>
      </c>
      <c r="X826">
        <f t="shared" si="230"/>
        <v>4728</v>
      </c>
      <c r="Y826">
        <f t="shared" si="231"/>
        <v>11352</v>
      </c>
      <c r="Z826">
        <f t="shared" si="232"/>
        <v>66897.460000000006</v>
      </c>
      <c r="AA826" t="s">
        <v>610</v>
      </c>
      <c r="AB826">
        <v>2025</v>
      </c>
    </row>
    <row r="827" spans="1:28" x14ac:dyDescent="0.25">
      <c r="A827">
        <v>26</v>
      </c>
      <c r="B827" t="s">
        <v>148</v>
      </c>
      <c r="C827" t="s">
        <v>103</v>
      </c>
      <c r="D827" t="s">
        <v>10</v>
      </c>
      <c r="E827" t="s">
        <v>929</v>
      </c>
      <c r="F827" t="s">
        <v>84</v>
      </c>
      <c r="G827">
        <v>80000</v>
      </c>
      <c r="H827">
        <f t="shared" si="229"/>
        <v>75272</v>
      </c>
      <c r="I827">
        <f t="shared" si="222"/>
        <v>2296</v>
      </c>
      <c r="J827">
        <f t="shared" si="223"/>
        <v>5679.9999999999991</v>
      </c>
      <c r="K827">
        <v>880</v>
      </c>
      <c r="L827">
        <f t="shared" si="227"/>
        <v>2432</v>
      </c>
      <c r="M827">
        <f t="shared" si="228"/>
        <v>5672</v>
      </c>
      <c r="O827">
        <f t="shared" si="225"/>
        <v>16960</v>
      </c>
      <c r="P827">
        <v>25</v>
      </c>
      <c r="S827">
        <v>1030.69</v>
      </c>
      <c r="T827">
        <v>200</v>
      </c>
      <c r="U827">
        <v>7400.87</v>
      </c>
      <c r="W827">
        <f t="shared" si="226"/>
        <v>8656.56</v>
      </c>
      <c r="X827">
        <f t="shared" si="230"/>
        <v>4728</v>
      </c>
      <c r="Y827">
        <f t="shared" si="231"/>
        <v>11352</v>
      </c>
      <c r="Z827">
        <f t="shared" si="232"/>
        <v>66615.44</v>
      </c>
      <c r="AA827" t="s">
        <v>610</v>
      </c>
      <c r="AB827">
        <v>2025</v>
      </c>
    </row>
    <row r="828" spans="1:28" x14ac:dyDescent="0.25">
      <c r="A828">
        <v>27</v>
      </c>
      <c r="B828" t="s">
        <v>149</v>
      </c>
      <c r="C828" t="s">
        <v>102</v>
      </c>
      <c r="D828" t="s">
        <v>10</v>
      </c>
      <c r="E828" t="s">
        <v>928</v>
      </c>
      <c r="F828" t="s">
        <v>84</v>
      </c>
      <c r="G828">
        <v>95000</v>
      </c>
      <c r="H828">
        <f t="shared" si="229"/>
        <v>87670.04</v>
      </c>
      <c r="I828">
        <f t="shared" si="222"/>
        <v>2726.5</v>
      </c>
      <c r="J828">
        <f t="shared" si="223"/>
        <v>6744.9999999999991</v>
      </c>
      <c r="K828">
        <f t="shared" si="224"/>
        <v>953.69</v>
      </c>
      <c r="L828">
        <f t="shared" si="227"/>
        <v>2888</v>
      </c>
      <c r="M828">
        <f t="shared" si="228"/>
        <v>6735.5</v>
      </c>
      <c r="N828">
        <v>1715.46</v>
      </c>
      <c r="O828">
        <f t="shared" si="225"/>
        <v>21764.15</v>
      </c>
      <c r="P828">
        <v>25</v>
      </c>
      <c r="Q828">
        <v>5000</v>
      </c>
      <c r="S828">
        <v>2344.5700000000002</v>
      </c>
      <c r="T828">
        <v>200</v>
      </c>
      <c r="U828">
        <v>10500.38</v>
      </c>
      <c r="W828">
        <f t="shared" si="226"/>
        <v>18069.949999999997</v>
      </c>
      <c r="X828">
        <f t="shared" si="230"/>
        <v>7329.96</v>
      </c>
      <c r="Y828">
        <f t="shared" si="231"/>
        <v>13480.5</v>
      </c>
      <c r="Z828">
        <f t="shared" si="232"/>
        <v>69600.09</v>
      </c>
      <c r="AA828" t="s">
        <v>610</v>
      </c>
      <c r="AB828">
        <v>2025</v>
      </c>
    </row>
    <row r="829" spans="1:28" x14ac:dyDescent="0.25">
      <c r="A829">
        <v>28</v>
      </c>
      <c r="B829" t="s">
        <v>151</v>
      </c>
      <c r="C829" t="s">
        <v>102</v>
      </c>
      <c r="D829" t="s">
        <v>793</v>
      </c>
      <c r="E829" t="s">
        <v>66</v>
      </c>
      <c r="F829" t="s">
        <v>84</v>
      </c>
      <c r="G829">
        <v>80000</v>
      </c>
      <c r="H829">
        <f t="shared" si="229"/>
        <v>75272</v>
      </c>
      <c r="I829">
        <f t="shared" si="222"/>
        <v>2296</v>
      </c>
      <c r="J829">
        <f t="shared" si="223"/>
        <v>5679.9999999999991</v>
      </c>
      <c r="K829">
        <v>880</v>
      </c>
      <c r="L829">
        <f t="shared" si="227"/>
        <v>2432</v>
      </c>
      <c r="M829">
        <f t="shared" si="228"/>
        <v>5672</v>
      </c>
      <c r="O829">
        <f t="shared" si="225"/>
        <v>16960</v>
      </c>
      <c r="P829">
        <v>25</v>
      </c>
      <c r="Q829">
        <v>4000</v>
      </c>
      <c r="S829">
        <v>1594.56</v>
      </c>
      <c r="T829">
        <v>200</v>
      </c>
      <c r="U829">
        <v>7400.87</v>
      </c>
      <c r="W829">
        <f t="shared" si="226"/>
        <v>13220.43</v>
      </c>
      <c r="X829">
        <f t="shared" si="230"/>
        <v>4728</v>
      </c>
      <c r="Y829">
        <f t="shared" si="231"/>
        <v>11352</v>
      </c>
      <c r="Z829">
        <f t="shared" si="232"/>
        <v>62051.57</v>
      </c>
      <c r="AA829" t="s">
        <v>610</v>
      </c>
      <c r="AB829">
        <v>2025</v>
      </c>
    </row>
    <row r="830" spans="1:28" x14ac:dyDescent="0.25">
      <c r="A830">
        <v>29</v>
      </c>
      <c r="B830" t="s">
        <v>153</v>
      </c>
      <c r="C830" t="s">
        <v>102</v>
      </c>
      <c r="D830" t="s">
        <v>17</v>
      </c>
      <c r="E830" t="s">
        <v>930</v>
      </c>
      <c r="F830" t="s">
        <v>84</v>
      </c>
      <c r="G830">
        <v>95000</v>
      </c>
      <c r="H830">
        <f t="shared" si="229"/>
        <v>87670.04</v>
      </c>
      <c r="I830">
        <f t="shared" si="222"/>
        <v>2726.5</v>
      </c>
      <c r="J830">
        <f t="shared" si="223"/>
        <v>6744.9999999999991</v>
      </c>
      <c r="K830">
        <f t="shared" si="224"/>
        <v>953.69</v>
      </c>
      <c r="L830">
        <f t="shared" si="227"/>
        <v>2888</v>
      </c>
      <c r="M830">
        <f t="shared" si="228"/>
        <v>6735.5</v>
      </c>
      <c r="N830">
        <v>1715.46</v>
      </c>
      <c r="O830">
        <f t="shared" si="225"/>
        <v>21764.15</v>
      </c>
      <c r="P830">
        <v>25</v>
      </c>
      <c r="Q830">
        <v>2496.96</v>
      </c>
      <c r="S830">
        <v>2076.38</v>
      </c>
      <c r="T830">
        <v>200</v>
      </c>
      <c r="U830">
        <v>10500.38</v>
      </c>
      <c r="W830">
        <f t="shared" si="226"/>
        <v>15298.72</v>
      </c>
      <c r="X830">
        <f t="shared" si="230"/>
        <v>7329.96</v>
      </c>
      <c r="Y830">
        <f t="shared" si="231"/>
        <v>13480.5</v>
      </c>
      <c r="Z830">
        <f t="shared" si="232"/>
        <v>72371.320000000007</v>
      </c>
      <c r="AA830" t="s">
        <v>610</v>
      </c>
      <c r="AB830">
        <v>2025</v>
      </c>
    </row>
    <row r="831" spans="1:28" x14ac:dyDescent="0.25">
      <c r="A831">
        <v>30</v>
      </c>
      <c r="B831" t="s">
        <v>868</v>
      </c>
      <c r="C831" t="s">
        <v>103</v>
      </c>
      <c r="D831" t="s">
        <v>800</v>
      </c>
      <c r="E831" t="s">
        <v>83</v>
      </c>
      <c r="F831" t="s">
        <v>84</v>
      </c>
      <c r="G831">
        <v>48000</v>
      </c>
      <c r="H831">
        <f t="shared" si="229"/>
        <v>45163.199999999997</v>
      </c>
      <c r="I831">
        <f t="shared" si="222"/>
        <v>1377.6</v>
      </c>
      <c r="J831">
        <f t="shared" si="223"/>
        <v>3407.9999999999995</v>
      </c>
      <c r="K831">
        <f t="shared" si="224"/>
        <v>528</v>
      </c>
      <c r="L831">
        <f t="shared" si="227"/>
        <v>1459.2</v>
      </c>
      <c r="M831">
        <f t="shared" si="228"/>
        <v>3403.2000000000003</v>
      </c>
      <c r="O831">
        <f t="shared" si="225"/>
        <v>10176</v>
      </c>
      <c r="P831">
        <v>25</v>
      </c>
      <c r="S831">
        <v>2439.41</v>
      </c>
      <c r="T831">
        <v>200</v>
      </c>
      <c r="U831">
        <v>1571.73</v>
      </c>
      <c r="W831">
        <f t="shared" si="226"/>
        <v>4236.1399999999994</v>
      </c>
      <c r="X831">
        <f t="shared" si="230"/>
        <v>2836.8</v>
      </c>
      <c r="Y831">
        <f t="shared" si="231"/>
        <v>6811.2</v>
      </c>
      <c r="Z831">
        <f t="shared" si="232"/>
        <v>40927.06</v>
      </c>
      <c r="AA831" t="s">
        <v>610</v>
      </c>
      <c r="AB831">
        <v>2025</v>
      </c>
    </row>
    <row r="832" spans="1:28" x14ac:dyDescent="0.25">
      <c r="A832">
        <v>31</v>
      </c>
      <c r="B832" t="s">
        <v>124</v>
      </c>
      <c r="C832" t="s">
        <v>103</v>
      </c>
      <c r="D832" t="s">
        <v>10</v>
      </c>
      <c r="E832" t="s">
        <v>706</v>
      </c>
      <c r="F832" t="s">
        <v>84</v>
      </c>
      <c r="G832">
        <v>48000</v>
      </c>
      <c r="H832">
        <f t="shared" si="229"/>
        <v>45163.199999999997</v>
      </c>
      <c r="I832">
        <f t="shared" si="222"/>
        <v>1377.6</v>
      </c>
      <c r="J832">
        <f t="shared" si="223"/>
        <v>3407.9999999999995</v>
      </c>
      <c r="K832">
        <f t="shared" si="224"/>
        <v>528</v>
      </c>
      <c r="L832">
        <f t="shared" si="227"/>
        <v>1459.2</v>
      </c>
      <c r="M832">
        <f t="shared" si="228"/>
        <v>3403.2000000000003</v>
      </c>
      <c r="O832">
        <f>+I832+J832+K832+L832+M832+N832</f>
        <v>10176</v>
      </c>
      <c r="P832">
        <v>25</v>
      </c>
      <c r="S832">
        <v>1228.3399999999999</v>
      </c>
      <c r="T832">
        <v>200</v>
      </c>
      <c r="U832">
        <v>1571.73</v>
      </c>
      <c r="W832">
        <f t="shared" si="226"/>
        <v>3025.0699999999997</v>
      </c>
      <c r="X832">
        <f t="shared" si="230"/>
        <v>2836.8</v>
      </c>
      <c r="Y832">
        <f t="shared" si="231"/>
        <v>6811.2</v>
      </c>
      <c r="Z832">
        <f t="shared" si="232"/>
        <v>42138.13</v>
      </c>
      <c r="AA832" t="s">
        <v>610</v>
      </c>
      <c r="AB832">
        <v>2025</v>
      </c>
    </row>
    <row r="833" spans="1:28" x14ac:dyDescent="0.25">
      <c r="A833">
        <v>32</v>
      </c>
      <c r="B833" t="s">
        <v>890</v>
      </c>
      <c r="C833" t="s">
        <v>102</v>
      </c>
      <c r="D833" t="s">
        <v>19</v>
      </c>
      <c r="E833" t="s">
        <v>73</v>
      </c>
      <c r="F833" t="s">
        <v>84</v>
      </c>
      <c r="G833">
        <v>60000</v>
      </c>
      <c r="H833">
        <f t="shared" si="229"/>
        <v>54738.54</v>
      </c>
      <c r="I833">
        <f t="shared" si="222"/>
        <v>1722</v>
      </c>
      <c r="J833">
        <f t="shared" si="223"/>
        <v>4260</v>
      </c>
      <c r="K833">
        <f t="shared" si="224"/>
        <v>660.00000000000011</v>
      </c>
      <c r="L833">
        <f t="shared" si="227"/>
        <v>1824</v>
      </c>
      <c r="M833">
        <f t="shared" si="228"/>
        <v>4254</v>
      </c>
      <c r="N833">
        <v>1715.46</v>
      </c>
      <c r="O833">
        <f t="shared" si="225"/>
        <v>14435.46</v>
      </c>
      <c r="P833">
        <v>25</v>
      </c>
      <c r="Q833">
        <v>6500</v>
      </c>
      <c r="S833">
        <v>0</v>
      </c>
      <c r="T833">
        <v>200</v>
      </c>
      <c r="U833">
        <v>2800.49</v>
      </c>
      <c r="W833">
        <f t="shared" si="226"/>
        <v>9525.49</v>
      </c>
      <c r="X833">
        <f t="shared" si="230"/>
        <v>5261.46</v>
      </c>
      <c r="Y833">
        <f t="shared" si="231"/>
        <v>8514</v>
      </c>
      <c r="Z833">
        <f t="shared" si="232"/>
        <v>45213.05</v>
      </c>
      <c r="AA833" t="s">
        <v>610</v>
      </c>
      <c r="AB833">
        <v>2025</v>
      </c>
    </row>
    <row r="834" spans="1:28" x14ac:dyDescent="0.25">
      <c r="A834">
        <v>33</v>
      </c>
      <c r="B834" t="s">
        <v>157</v>
      </c>
      <c r="C834" t="s">
        <v>102</v>
      </c>
      <c r="D834" t="s">
        <v>10</v>
      </c>
      <c r="E834" t="s">
        <v>46</v>
      </c>
      <c r="F834" t="s">
        <v>84</v>
      </c>
      <c r="G834">
        <v>60000</v>
      </c>
      <c r="H834">
        <f t="shared" si="229"/>
        <v>56454</v>
      </c>
      <c r="I834">
        <f t="shared" si="222"/>
        <v>1722</v>
      </c>
      <c r="J834">
        <f t="shared" si="223"/>
        <v>4260</v>
      </c>
      <c r="K834">
        <f t="shared" si="224"/>
        <v>660.00000000000011</v>
      </c>
      <c r="L834">
        <f t="shared" si="227"/>
        <v>1824</v>
      </c>
      <c r="M834">
        <f t="shared" si="228"/>
        <v>4254</v>
      </c>
      <c r="O834">
        <f t="shared" si="225"/>
        <v>12720</v>
      </c>
      <c r="P834">
        <v>25</v>
      </c>
      <c r="Q834">
        <v>500</v>
      </c>
      <c r="S834">
        <v>1065.97</v>
      </c>
      <c r="T834">
        <v>200</v>
      </c>
      <c r="U834">
        <v>3486.68</v>
      </c>
      <c r="W834">
        <f t="shared" si="226"/>
        <v>5277.65</v>
      </c>
      <c r="X834">
        <f t="shared" si="230"/>
        <v>3546</v>
      </c>
      <c r="Y834">
        <f t="shared" si="231"/>
        <v>8514</v>
      </c>
      <c r="Z834">
        <f t="shared" si="232"/>
        <v>51176.35</v>
      </c>
      <c r="AA834" t="s">
        <v>610</v>
      </c>
      <c r="AB834">
        <v>2025</v>
      </c>
    </row>
    <row r="835" spans="1:28" x14ac:dyDescent="0.25">
      <c r="A835">
        <v>34</v>
      </c>
      <c r="B835" t="s">
        <v>158</v>
      </c>
      <c r="C835" t="s">
        <v>102</v>
      </c>
      <c r="D835" t="s">
        <v>831</v>
      </c>
      <c r="E835" t="s">
        <v>931</v>
      </c>
      <c r="F835" t="s">
        <v>84</v>
      </c>
      <c r="G835">
        <v>60000</v>
      </c>
      <c r="H835">
        <f t="shared" si="229"/>
        <v>54738.54</v>
      </c>
      <c r="I835">
        <f t="shared" si="222"/>
        <v>1722</v>
      </c>
      <c r="J835">
        <f t="shared" si="223"/>
        <v>4260</v>
      </c>
      <c r="K835">
        <f t="shared" si="224"/>
        <v>660.00000000000011</v>
      </c>
      <c r="L835">
        <f t="shared" si="227"/>
        <v>1824</v>
      </c>
      <c r="M835">
        <f t="shared" si="228"/>
        <v>4254</v>
      </c>
      <c r="N835">
        <v>1715.46</v>
      </c>
      <c r="O835">
        <f t="shared" si="225"/>
        <v>14435.46</v>
      </c>
      <c r="P835">
        <v>25</v>
      </c>
      <c r="S835">
        <v>935.29</v>
      </c>
      <c r="T835">
        <v>200</v>
      </c>
      <c r="U835">
        <v>3143.58</v>
      </c>
      <c r="W835">
        <f t="shared" si="226"/>
        <v>4303.87</v>
      </c>
      <c r="X835">
        <f t="shared" si="230"/>
        <v>5261.46</v>
      </c>
      <c r="Y835">
        <f t="shared" si="231"/>
        <v>8514</v>
      </c>
      <c r="Z835">
        <f t="shared" si="232"/>
        <v>50434.67</v>
      </c>
      <c r="AA835" t="s">
        <v>610</v>
      </c>
      <c r="AB835">
        <v>2025</v>
      </c>
    </row>
    <row r="836" spans="1:28" x14ac:dyDescent="0.25">
      <c r="A836">
        <v>35</v>
      </c>
      <c r="B836" t="s">
        <v>159</v>
      </c>
      <c r="C836" t="s">
        <v>103</v>
      </c>
      <c r="D836" t="s">
        <v>21</v>
      </c>
      <c r="E836" t="s">
        <v>932</v>
      </c>
      <c r="F836" t="s">
        <v>84</v>
      </c>
      <c r="G836">
        <v>60000</v>
      </c>
      <c r="H836">
        <f t="shared" si="229"/>
        <v>54738.54</v>
      </c>
      <c r="I836">
        <f t="shared" si="222"/>
        <v>1722</v>
      </c>
      <c r="J836">
        <f t="shared" si="223"/>
        <v>4260</v>
      </c>
      <c r="K836">
        <f t="shared" si="224"/>
        <v>660.00000000000011</v>
      </c>
      <c r="L836">
        <f t="shared" si="227"/>
        <v>1824</v>
      </c>
      <c r="M836">
        <f t="shared" si="228"/>
        <v>4254</v>
      </c>
      <c r="N836">
        <v>1715.46</v>
      </c>
      <c r="O836">
        <f t="shared" si="225"/>
        <v>14435.46</v>
      </c>
      <c r="P836">
        <v>25</v>
      </c>
      <c r="Q836">
        <v>1000</v>
      </c>
      <c r="S836">
        <v>947.99</v>
      </c>
      <c r="T836">
        <v>200</v>
      </c>
      <c r="U836">
        <v>3143.58</v>
      </c>
      <c r="W836">
        <f t="shared" si="226"/>
        <v>5316.57</v>
      </c>
      <c r="X836">
        <f t="shared" si="230"/>
        <v>5261.46</v>
      </c>
      <c r="Y836">
        <f t="shared" si="231"/>
        <v>8514</v>
      </c>
      <c r="Z836">
        <f t="shared" si="232"/>
        <v>49421.97</v>
      </c>
      <c r="AA836" t="s">
        <v>610</v>
      </c>
      <c r="AB836">
        <v>2025</v>
      </c>
    </row>
    <row r="837" spans="1:28" x14ac:dyDescent="0.25">
      <c r="A837">
        <v>36</v>
      </c>
      <c r="B837" t="s">
        <v>150</v>
      </c>
      <c r="C837" t="s">
        <v>102</v>
      </c>
      <c r="D837" t="s">
        <v>16</v>
      </c>
      <c r="E837" t="s">
        <v>95</v>
      </c>
      <c r="F837" t="s">
        <v>84</v>
      </c>
      <c r="G837">
        <v>60000</v>
      </c>
      <c r="H837">
        <f t="shared" si="229"/>
        <v>56454</v>
      </c>
      <c r="I837">
        <f t="shared" si="222"/>
        <v>1722</v>
      </c>
      <c r="J837">
        <f t="shared" si="223"/>
        <v>4260</v>
      </c>
      <c r="K837">
        <f t="shared" si="224"/>
        <v>660.00000000000011</v>
      </c>
      <c r="L837">
        <f t="shared" si="227"/>
        <v>1824</v>
      </c>
      <c r="M837">
        <f t="shared" si="228"/>
        <v>4254</v>
      </c>
      <c r="O837">
        <f>+I837+J837+K837+L837+M837+N837</f>
        <v>12720</v>
      </c>
      <c r="P837">
        <v>25</v>
      </c>
      <c r="Q837">
        <v>500</v>
      </c>
      <c r="S837">
        <v>1020.55</v>
      </c>
      <c r="T837">
        <v>200</v>
      </c>
      <c r="U837">
        <v>3486.68</v>
      </c>
      <c r="W837">
        <f t="shared" si="226"/>
        <v>5232.2299999999996</v>
      </c>
      <c r="X837">
        <f t="shared" si="230"/>
        <v>3546</v>
      </c>
      <c r="Y837">
        <f t="shared" si="231"/>
        <v>8514</v>
      </c>
      <c r="Z837">
        <f t="shared" si="232"/>
        <v>51221.770000000004</v>
      </c>
      <c r="AA837" t="s">
        <v>610</v>
      </c>
      <c r="AB837">
        <v>2025</v>
      </c>
    </row>
    <row r="838" spans="1:28" x14ac:dyDescent="0.25">
      <c r="A838">
        <v>37</v>
      </c>
      <c r="B838" t="s">
        <v>160</v>
      </c>
      <c r="C838" t="s">
        <v>102</v>
      </c>
      <c r="D838" t="s">
        <v>4</v>
      </c>
      <c r="E838" t="s">
        <v>93</v>
      </c>
      <c r="F838" t="s">
        <v>84</v>
      </c>
      <c r="G838">
        <v>60000</v>
      </c>
      <c r="H838">
        <f t="shared" si="229"/>
        <v>56454</v>
      </c>
      <c r="I838">
        <f t="shared" si="222"/>
        <v>1722</v>
      </c>
      <c r="J838">
        <f t="shared" si="223"/>
        <v>4260</v>
      </c>
      <c r="K838">
        <f t="shared" si="224"/>
        <v>660.00000000000011</v>
      </c>
      <c r="L838">
        <f t="shared" si="227"/>
        <v>1824</v>
      </c>
      <c r="M838">
        <f t="shared" si="228"/>
        <v>4254</v>
      </c>
      <c r="O838">
        <f t="shared" si="225"/>
        <v>12720</v>
      </c>
      <c r="P838">
        <v>25</v>
      </c>
      <c r="Q838">
        <v>3000</v>
      </c>
      <c r="S838">
        <v>1680.72</v>
      </c>
      <c r="T838">
        <v>200</v>
      </c>
      <c r="U838">
        <v>3486.68</v>
      </c>
      <c r="W838">
        <f t="shared" si="226"/>
        <v>8392.4</v>
      </c>
      <c r="X838">
        <f t="shared" si="230"/>
        <v>3546</v>
      </c>
      <c r="Y838">
        <f t="shared" si="231"/>
        <v>8514</v>
      </c>
      <c r="Z838">
        <f t="shared" si="232"/>
        <v>48061.599999999999</v>
      </c>
      <c r="AA838" t="s">
        <v>610</v>
      </c>
      <c r="AB838">
        <v>2025</v>
      </c>
    </row>
    <row r="839" spans="1:28" x14ac:dyDescent="0.25">
      <c r="A839">
        <v>38</v>
      </c>
      <c r="B839" t="s">
        <v>806</v>
      </c>
      <c r="C839" t="s">
        <v>102</v>
      </c>
      <c r="D839" t="s">
        <v>12</v>
      </c>
      <c r="E839" t="s">
        <v>32</v>
      </c>
      <c r="F839" t="s">
        <v>99</v>
      </c>
      <c r="G839">
        <v>65000</v>
      </c>
      <c r="H839">
        <f t="shared" si="229"/>
        <v>61158.5</v>
      </c>
      <c r="I839">
        <f t="shared" si="222"/>
        <v>1865.5</v>
      </c>
      <c r="J839">
        <f t="shared" si="223"/>
        <v>4615</v>
      </c>
      <c r="K839">
        <f t="shared" si="224"/>
        <v>715.00000000000011</v>
      </c>
      <c r="L839">
        <f t="shared" si="227"/>
        <v>1976</v>
      </c>
      <c r="M839">
        <f t="shared" si="228"/>
        <v>4608.5</v>
      </c>
      <c r="O839">
        <f t="shared" si="225"/>
        <v>13780</v>
      </c>
      <c r="P839">
        <v>25</v>
      </c>
      <c r="Q839">
        <v>9860.77</v>
      </c>
      <c r="S839">
        <v>1183.4100000000001</v>
      </c>
      <c r="T839">
        <v>200</v>
      </c>
      <c r="U839">
        <v>4427.58</v>
      </c>
      <c r="W839">
        <f t="shared" si="226"/>
        <v>15696.76</v>
      </c>
      <c r="X839">
        <f t="shared" si="230"/>
        <v>3841.5</v>
      </c>
      <c r="Y839">
        <f t="shared" si="231"/>
        <v>9223.5</v>
      </c>
      <c r="Z839">
        <f t="shared" si="232"/>
        <v>45461.74</v>
      </c>
      <c r="AA839" t="s">
        <v>610</v>
      </c>
      <c r="AB839">
        <v>2025</v>
      </c>
    </row>
    <row r="840" spans="1:28" x14ac:dyDescent="0.25">
      <c r="A840">
        <v>39</v>
      </c>
      <c r="B840" t="s">
        <v>162</v>
      </c>
      <c r="C840" t="s">
        <v>102</v>
      </c>
      <c r="D840" t="s">
        <v>15</v>
      </c>
      <c r="E840" t="s">
        <v>92</v>
      </c>
      <c r="F840" t="s">
        <v>99</v>
      </c>
      <c r="G840">
        <v>70000</v>
      </c>
      <c r="H840">
        <f t="shared" si="229"/>
        <v>60716.619999999995</v>
      </c>
      <c r="I840">
        <f t="shared" si="222"/>
        <v>2009</v>
      </c>
      <c r="J840">
        <f t="shared" si="223"/>
        <v>4970</v>
      </c>
      <c r="K840">
        <f t="shared" si="224"/>
        <v>770.00000000000011</v>
      </c>
      <c r="L840">
        <f t="shared" si="227"/>
        <v>2128</v>
      </c>
      <c r="M840">
        <f t="shared" si="228"/>
        <v>4963</v>
      </c>
      <c r="N840">
        <v>5146.38</v>
      </c>
      <c r="O840">
        <f t="shared" si="225"/>
        <v>19986.38</v>
      </c>
      <c r="P840">
        <v>25</v>
      </c>
      <c r="S840">
        <v>797.28</v>
      </c>
      <c r="T840">
        <v>200</v>
      </c>
      <c r="U840">
        <v>4339.2</v>
      </c>
      <c r="W840">
        <f t="shared" si="226"/>
        <v>5361.48</v>
      </c>
      <c r="X840">
        <f t="shared" si="230"/>
        <v>9283.380000000001</v>
      </c>
      <c r="Y840">
        <f t="shared" si="231"/>
        <v>9933</v>
      </c>
      <c r="Z840">
        <f t="shared" si="232"/>
        <v>55355.14</v>
      </c>
      <c r="AA840" t="s">
        <v>610</v>
      </c>
      <c r="AB840">
        <v>2025</v>
      </c>
    </row>
    <row r="841" spans="1:28" x14ac:dyDescent="0.25">
      <c r="A841">
        <v>40</v>
      </c>
      <c r="B841" t="s">
        <v>807</v>
      </c>
      <c r="C841" t="s">
        <v>102</v>
      </c>
      <c r="D841" t="s">
        <v>808</v>
      </c>
      <c r="E841" t="s">
        <v>62</v>
      </c>
      <c r="F841" t="s">
        <v>99</v>
      </c>
      <c r="G841">
        <v>125000</v>
      </c>
      <c r="H841">
        <f t="shared" si="229"/>
        <v>115897.04000000001</v>
      </c>
      <c r="I841">
        <f t="shared" si="222"/>
        <v>3587.5</v>
      </c>
      <c r="J841">
        <f t="shared" si="223"/>
        <v>8875</v>
      </c>
      <c r="K841">
        <f t="shared" si="224"/>
        <v>953.69</v>
      </c>
      <c r="L841">
        <f t="shared" si="227"/>
        <v>3800</v>
      </c>
      <c r="M841">
        <f t="shared" si="228"/>
        <v>8862.5</v>
      </c>
      <c r="N841">
        <v>1715.46</v>
      </c>
      <c r="O841">
        <f>+I841+J841+K841+L841+M841+N841</f>
        <v>27794.15</v>
      </c>
      <c r="P841">
        <v>25</v>
      </c>
      <c r="Q841">
        <v>10736.72</v>
      </c>
      <c r="S841">
        <v>230.05</v>
      </c>
      <c r="T841">
        <v>200</v>
      </c>
      <c r="U841">
        <v>17557.13</v>
      </c>
      <c r="W841">
        <f t="shared" si="226"/>
        <v>28748.9</v>
      </c>
      <c r="X841">
        <f t="shared" si="230"/>
        <v>9102.9599999999991</v>
      </c>
      <c r="Y841">
        <f t="shared" si="231"/>
        <v>17737.5</v>
      </c>
      <c r="Z841">
        <f t="shared" si="232"/>
        <v>87148.14</v>
      </c>
      <c r="AA841" t="s">
        <v>610</v>
      </c>
      <c r="AB841">
        <v>2025</v>
      </c>
    </row>
    <row r="842" spans="1:28" x14ac:dyDescent="0.25">
      <c r="A842">
        <v>41</v>
      </c>
      <c r="B842" t="s">
        <v>809</v>
      </c>
      <c r="C842" t="s">
        <v>102</v>
      </c>
      <c r="D842" t="s">
        <v>808</v>
      </c>
      <c r="E842" t="s">
        <v>62</v>
      </c>
      <c r="F842" t="s">
        <v>99</v>
      </c>
      <c r="G842">
        <v>100000</v>
      </c>
      <c r="H842">
        <f t="shared" si="229"/>
        <v>94090</v>
      </c>
      <c r="I842">
        <f t="shared" si="222"/>
        <v>2870</v>
      </c>
      <c r="J842">
        <f t="shared" si="223"/>
        <v>7099.9999999999991</v>
      </c>
      <c r="K842">
        <f t="shared" si="224"/>
        <v>953.69</v>
      </c>
      <c r="L842">
        <f t="shared" si="227"/>
        <v>3040</v>
      </c>
      <c r="M842">
        <f t="shared" si="228"/>
        <v>7090.0000000000009</v>
      </c>
      <c r="O842">
        <f>+I842+J842+K842+L842+M842+N842</f>
        <v>21053.690000000002</v>
      </c>
      <c r="P842">
        <v>25</v>
      </c>
      <c r="Q842">
        <v>1000</v>
      </c>
      <c r="S842">
        <v>398.64</v>
      </c>
      <c r="T842">
        <v>200</v>
      </c>
      <c r="U842">
        <v>12105.37</v>
      </c>
      <c r="W842">
        <f t="shared" si="226"/>
        <v>13729.01</v>
      </c>
      <c r="X842">
        <f t="shared" si="230"/>
        <v>5910</v>
      </c>
      <c r="Y842">
        <f t="shared" si="231"/>
        <v>14190</v>
      </c>
      <c r="Z842">
        <f t="shared" si="232"/>
        <v>80360.989999999991</v>
      </c>
      <c r="AA842" t="s">
        <v>610</v>
      </c>
      <c r="AB842">
        <v>2025</v>
      </c>
    </row>
    <row r="843" spans="1:28" x14ac:dyDescent="0.25">
      <c r="A843">
        <v>42</v>
      </c>
      <c r="B843" t="s">
        <v>813</v>
      </c>
      <c r="C843" t="s">
        <v>103</v>
      </c>
      <c r="D843" t="s">
        <v>808</v>
      </c>
      <c r="E843" t="s">
        <v>92</v>
      </c>
      <c r="F843" t="s">
        <v>99</v>
      </c>
      <c r="G843">
        <v>80000</v>
      </c>
      <c r="H843">
        <f t="shared" si="229"/>
        <v>75272</v>
      </c>
      <c r="I843">
        <f t="shared" si="222"/>
        <v>2296</v>
      </c>
      <c r="J843">
        <f t="shared" si="223"/>
        <v>5679.9999999999991</v>
      </c>
      <c r="K843">
        <v>880</v>
      </c>
      <c r="L843">
        <f t="shared" si="227"/>
        <v>2432</v>
      </c>
      <c r="M843">
        <f t="shared" si="228"/>
        <v>5672</v>
      </c>
      <c r="O843">
        <f t="shared" si="225"/>
        <v>16960</v>
      </c>
      <c r="P843">
        <v>25</v>
      </c>
      <c r="T843">
        <v>200</v>
      </c>
      <c r="U843">
        <v>7400.87</v>
      </c>
      <c r="W843">
        <f t="shared" si="226"/>
        <v>7625.87</v>
      </c>
      <c r="X843">
        <f t="shared" si="230"/>
        <v>4728</v>
      </c>
      <c r="Y843">
        <f t="shared" si="231"/>
        <v>11352</v>
      </c>
      <c r="Z843">
        <f t="shared" si="232"/>
        <v>67646.13</v>
      </c>
      <c r="AA843" t="s">
        <v>610</v>
      </c>
      <c r="AB843">
        <v>2025</v>
      </c>
    </row>
    <row r="844" spans="1:28" x14ac:dyDescent="0.25">
      <c r="A844">
        <v>43</v>
      </c>
      <c r="B844" t="s">
        <v>874</v>
      </c>
      <c r="C844" t="s">
        <v>103</v>
      </c>
      <c r="D844" t="s">
        <v>10</v>
      </c>
      <c r="E844" t="s">
        <v>32</v>
      </c>
      <c r="F844" t="s">
        <v>84</v>
      </c>
      <c r="G844">
        <v>46000</v>
      </c>
      <c r="H844">
        <f t="shared" si="229"/>
        <v>43281.4</v>
      </c>
      <c r="I844">
        <f t="shared" si="222"/>
        <v>1320.2</v>
      </c>
      <c r="J844">
        <f t="shared" si="223"/>
        <v>3265.9999999999995</v>
      </c>
      <c r="K844">
        <f t="shared" si="224"/>
        <v>506.00000000000006</v>
      </c>
      <c r="L844">
        <f t="shared" si="227"/>
        <v>1398.4</v>
      </c>
      <c r="M844">
        <f t="shared" si="228"/>
        <v>3261.4</v>
      </c>
      <c r="O844">
        <f t="shared" si="225"/>
        <v>9752</v>
      </c>
      <c r="P844">
        <v>25</v>
      </c>
      <c r="S844">
        <v>876.92</v>
      </c>
      <c r="T844">
        <v>200</v>
      </c>
      <c r="U844">
        <f>IF((H844*12)&gt;867123.01,(79776+(((H844*12)-867123.01)*0.25))/12,IF((H844*12)&gt;624329.01,(31216+(((H844*12)-624329.01)*0.2))/12,IF((H844*12)&gt;416220.01,(((H844*12)-416220.01)*0.15)/12,0)))</f>
        <v>1289.4598750000005</v>
      </c>
      <c r="W844">
        <f t="shared" si="226"/>
        <v>2391.3798750000005</v>
      </c>
      <c r="X844">
        <f t="shared" si="230"/>
        <v>2718.6000000000004</v>
      </c>
      <c r="Y844">
        <f t="shared" si="231"/>
        <v>6527.4</v>
      </c>
      <c r="Z844">
        <f t="shared" si="232"/>
        <v>40890.020124999995</v>
      </c>
      <c r="AA844" t="s">
        <v>610</v>
      </c>
      <c r="AB844">
        <v>2025</v>
      </c>
    </row>
    <row r="845" spans="1:28" x14ac:dyDescent="0.25">
      <c r="A845">
        <v>44</v>
      </c>
      <c r="B845" t="s">
        <v>167</v>
      </c>
      <c r="C845" t="s">
        <v>102</v>
      </c>
      <c r="D845" t="s">
        <v>6</v>
      </c>
      <c r="E845" t="s">
        <v>32</v>
      </c>
      <c r="F845" t="s">
        <v>100</v>
      </c>
      <c r="G845">
        <v>46000</v>
      </c>
      <c r="H845">
        <f t="shared" si="229"/>
        <v>43281.4</v>
      </c>
      <c r="I845">
        <f t="shared" si="222"/>
        <v>1320.2</v>
      </c>
      <c r="J845">
        <f t="shared" si="223"/>
        <v>3265.9999999999995</v>
      </c>
      <c r="K845">
        <f t="shared" si="224"/>
        <v>506.00000000000006</v>
      </c>
      <c r="L845">
        <f t="shared" si="227"/>
        <v>1398.4</v>
      </c>
      <c r="M845">
        <f t="shared" si="228"/>
        <v>3261.4</v>
      </c>
      <c r="O845">
        <f t="shared" si="225"/>
        <v>9752</v>
      </c>
      <c r="P845">
        <v>25</v>
      </c>
      <c r="Q845">
        <v>5000</v>
      </c>
      <c r="S845">
        <v>149.97999999999999</v>
      </c>
      <c r="T845">
        <v>200</v>
      </c>
      <c r="U845">
        <f>IF((H845*12)&gt;867123.01,(79776+(((H845*12)-867123.01)*0.25))/12,IF((H845*12)&gt;624329.01,(31216+(((H845*12)-624329.01)*0.2))/12,IF((H845*12)&gt;416220.01,(((H845*12)-416220.01)*0.15)/12,0)))</f>
        <v>1289.4598750000005</v>
      </c>
      <c r="W845">
        <f t="shared" si="226"/>
        <v>6664.439875</v>
      </c>
      <c r="X845">
        <f t="shared" si="230"/>
        <v>2718.6000000000004</v>
      </c>
      <c r="Y845">
        <f t="shared" si="231"/>
        <v>6527.4</v>
      </c>
      <c r="Z845">
        <f t="shared" si="232"/>
        <v>36616.960124999998</v>
      </c>
      <c r="AA845" t="s">
        <v>610</v>
      </c>
      <c r="AB845">
        <v>2025</v>
      </c>
    </row>
    <row r="846" spans="1:28" x14ac:dyDescent="0.25">
      <c r="A846">
        <v>45</v>
      </c>
      <c r="B846" t="s">
        <v>169</v>
      </c>
      <c r="C846" t="s">
        <v>102</v>
      </c>
      <c r="D846" t="s">
        <v>6</v>
      </c>
      <c r="E846" t="s">
        <v>32</v>
      </c>
      <c r="F846" t="s">
        <v>100</v>
      </c>
      <c r="G846">
        <v>36000</v>
      </c>
      <c r="H846">
        <f t="shared" si="229"/>
        <v>33872.400000000001</v>
      </c>
      <c r="I846">
        <f t="shared" si="222"/>
        <v>1033.2</v>
      </c>
      <c r="J846">
        <f t="shared" si="223"/>
        <v>2555.9999999999995</v>
      </c>
      <c r="K846">
        <f t="shared" si="224"/>
        <v>396.00000000000006</v>
      </c>
      <c r="L846">
        <f t="shared" si="227"/>
        <v>1094.4000000000001</v>
      </c>
      <c r="M846">
        <f t="shared" si="228"/>
        <v>2552.4</v>
      </c>
      <c r="O846">
        <f t="shared" si="225"/>
        <v>7632</v>
      </c>
      <c r="P846">
        <v>25</v>
      </c>
      <c r="T846">
        <v>200</v>
      </c>
      <c r="U846">
        <v>0</v>
      </c>
      <c r="W846">
        <f t="shared" si="226"/>
        <v>225</v>
      </c>
      <c r="X846">
        <f t="shared" si="230"/>
        <v>2127.6000000000004</v>
      </c>
      <c r="Y846">
        <f t="shared" si="231"/>
        <v>5108.3999999999996</v>
      </c>
      <c r="Z846">
        <f t="shared" si="232"/>
        <v>33647.4</v>
      </c>
      <c r="AA846" t="s">
        <v>610</v>
      </c>
      <c r="AB846">
        <v>2025</v>
      </c>
    </row>
    <row r="847" spans="1:28" x14ac:dyDescent="0.25">
      <c r="A847">
        <v>46</v>
      </c>
      <c r="B847" t="s">
        <v>170</v>
      </c>
      <c r="C847" t="s">
        <v>102</v>
      </c>
      <c r="D847" t="s">
        <v>17</v>
      </c>
      <c r="E847" t="s">
        <v>32</v>
      </c>
      <c r="F847" t="s">
        <v>100</v>
      </c>
      <c r="G847">
        <v>46000</v>
      </c>
      <c r="H847">
        <f t="shared" si="229"/>
        <v>39850.479999999996</v>
      </c>
      <c r="I847">
        <f t="shared" si="222"/>
        <v>1320.2</v>
      </c>
      <c r="J847">
        <f t="shared" si="223"/>
        <v>3265.9999999999995</v>
      </c>
      <c r="K847">
        <f t="shared" si="224"/>
        <v>506.00000000000006</v>
      </c>
      <c r="L847">
        <f t="shared" si="227"/>
        <v>1398.4</v>
      </c>
      <c r="M847">
        <f t="shared" si="228"/>
        <v>3261.4</v>
      </c>
      <c r="N847">
        <v>3430.92</v>
      </c>
      <c r="O847">
        <f t="shared" si="225"/>
        <v>13182.92</v>
      </c>
      <c r="P847">
        <v>25</v>
      </c>
      <c r="Q847">
        <v>2860.81</v>
      </c>
      <c r="S847">
        <v>865.74</v>
      </c>
      <c r="T847">
        <v>200</v>
      </c>
      <c r="U847">
        <v>774.82</v>
      </c>
      <c r="W847">
        <f t="shared" si="226"/>
        <v>4726.37</v>
      </c>
      <c r="X847">
        <f t="shared" si="230"/>
        <v>6149.52</v>
      </c>
      <c r="Y847">
        <f t="shared" si="231"/>
        <v>6527.4</v>
      </c>
      <c r="Z847">
        <f t="shared" si="232"/>
        <v>35124.11</v>
      </c>
      <c r="AA847" t="s">
        <v>610</v>
      </c>
      <c r="AB847">
        <v>2025</v>
      </c>
    </row>
    <row r="848" spans="1:28" x14ac:dyDescent="0.25">
      <c r="A848">
        <v>47</v>
      </c>
      <c r="B848" t="s">
        <v>172</v>
      </c>
      <c r="C848" t="s">
        <v>102</v>
      </c>
      <c r="D848" t="s">
        <v>6</v>
      </c>
      <c r="E848" t="s">
        <v>32</v>
      </c>
      <c r="F848" t="s">
        <v>100</v>
      </c>
      <c r="G848">
        <v>46000</v>
      </c>
      <c r="H848">
        <f t="shared" si="229"/>
        <v>43281.4</v>
      </c>
      <c r="I848">
        <f t="shared" si="222"/>
        <v>1320.2</v>
      </c>
      <c r="J848">
        <f t="shared" si="223"/>
        <v>3265.9999999999995</v>
      </c>
      <c r="K848">
        <f t="shared" si="224"/>
        <v>506.00000000000006</v>
      </c>
      <c r="L848">
        <f t="shared" si="227"/>
        <v>1398.4</v>
      </c>
      <c r="M848">
        <f t="shared" si="228"/>
        <v>3261.4</v>
      </c>
      <c r="O848">
        <f t="shared" si="225"/>
        <v>9752</v>
      </c>
      <c r="P848">
        <v>25</v>
      </c>
      <c r="S848">
        <v>540.84</v>
      </c>
      <c r="T848">
        <v>200</v>
      </c>
      <c r="U848">
        <v>1289.46</v>
      </c>
      <c r="W848">
        <f t="shared" si="226"/>
        <v>2055.3000000000002</v>
      </c>
      <c r="X848">
        <f t="shared" si="230"/>
        <v>2718.6000000000004</v>
      </c>
      <c r="Y848">
        <f t="shared" si="231"/>
        <v>6527.4</v>
      </c>
      <c r="Z848">
        <f t="shared" si="232"/>
        <v>41226.1</v>
      </c>
      <c r="AA848" t="s">
        <v>610</v>
      </c>
      <c r="AB848">
        <v>2025</v>
      </c>
    </row>
    <row r="849" spans="1:28" x14ac:dyDescent="0.25">
      <c r="A849">
        <v>49</v>
      </c>
      <c r="B849" t="s">
        <v>938</v>
      </c>
      <c r="C849" t="s">
        <v>102</v>
      </c>
      <c r="D849" t="s">
        <v>6</v>
      </c>
      <c r="E849" t="s">
        <v>32</v>
      </c>
      <c r="F849" t="s">
        <v>100</v>
      </c>
      <c r="G849">
        <v>36000</v>
      </c>
      <c r="H849">
        <f t="shared" si="229"/>
        <v>33872.400000000001</v>
      </c>
      <c r="I849">
        <f t="shared" si="222"/>
        <v>1033.2</v>
      </c>
      <c r="J849">
        <f t="shared" si="223"/>
        <v>2555.9999999999995</v>
      </c>
      <c r="K849">
        <f t="shared" si="224"/>
        <v>396.00000000000006</v>
      </c>
      <c r="L849">
        <f t="shared" si="227"/>
        <v>1094.4000000000001</v>
      </c>
      <c r="M849">
        <f t="shared" si="228"/>
        <v>2552.4</v>
      </c>
      <c r="O849">
        <f>+I849+J849+K849+L849+M849+N849</f>
        <v>7632</v>
      </c>
      <c r="P849">
        <v>25</v>
      </c>
      <c r="S849">
        <v>797.28</v>
      </c>
      <c r="T849">
        <v>200</v>
      </c>
      <c r="W849">
        <f t="shared" si="226"/>
        <v>1022.28</v>
      </c>
      <c r="X849">
        <f t="shared" si="230"/>
        <v>2127.6000000000004</v>
      </c>
      <c r="Y849">
        <f t="shared" si="231"/>
        <v>5108.3999999999996</v>
      </c>
      <c r="Z849">
        <f t="shared" si="232"/>
        <v>32850.120000000003</v>
      </c>
      <c r="AA849" t="s">
        <v>610</v>
      </c>
      <c r="AB849">
        <v>2025</v>
      </c>
    </row>
    <row r="850" spans="1:28" x14ac:dyDescent="0.25">
      <c r="A850">
        <v>50</v>
      </c>
      <c r="B850" t="s">
        <v>173</v>
      </c>
      <c r="C850" t="s">
        <v>102</v>
      </c>
      <c r="D850" t="s">
        <v>6</v>
      </c>
      <c r="E850" t="s">
        <v>32</v>
      </c>
      <c r="F850" t="s">
        <v>100</v>
      </c>
      <c r="G850">
        <v>46000</v>
      </c>
      <c r="H850">
        <f t="shared" si="229"/>
        <v>41565.94</v>
      </c>
      <c r="I850">
        <f t="shared" si="222"/>
        <v>1320.2</v>
      </c>
      <c r="J850">
        <f t="shared" si="223"/>
        <v>3265.9999999999995</v>
      </c>
      <c r="K850">
        <f t="shared" si="224"/>
        <v>506.00000000000006</v>
      </c>
      <c r="L850">
        <f t="shared" si="227"/>
        <v>1398.4</v>
      </c>
      <c r="M850">
        <f t="shared" si="228"/>
        <v>3261.4</v>
      </c>
      <c r="N850">
        <v>1715.46</v>
      </c>
      <c r="O850">
        <f t="shared" si="225"/>
        <v>11467.46</v>
      </c>
      <c r="P850">
        <v>25</v>
      </c>
      <c r="T850">
        <v>200</v>
      </c>
      <c r="U850">
        <v>1032.1400000000001</v>
      </c>
      <c r="W850">
        <f t="shared" si="226"/>
        <v>1257.1400000000001</v>
      </c>
      <c r="X850">
        <f t="shared" si="230"/>
        <v>4434.0600000000004</v>
      </c>
      <c r="Y850">
        <f t="shared" si="231"/>
        <v>6527.4</v>
      </c>
      <c r="Z850">
        <f t="shared" si="232"/>
        <v>40308.800000000003</v>
      </c>
      <c r="AA850" t="s">
        <v>610</v>
      </c>
      <c r="AB850">
        <v>2025</v>
      </c>
    </row>
    <row r="851" spans="1:28" x14ac:dyDescent="0.25">
      <c r="A851">
        <v>51</v>
      </c>
      <c r="B851" t="s">
        <v>177</v>
      </c>
      <c r="C851" t="s">
        <v>102</v>
      </c>
      <c r="D851" t="s">
        <v>22</v>
      </c>
      <c r="E851" t="s">
        <v>32</v>
      </c>
      <c r="F851" t="s">
        <v>100</v>
      </c>
      <c r="G851">
        <v>46000</v>
      </c>
      <c r="H851">
        <f t="shared" si="229"/>
        <v>43281.4</v>
      </c>
      <c r="I851">
        <f t="shared" si="222"/>
        <v>1320.2</v>
      </c>
      <c r="J851">
        <f t="shared" si="223"/>
        <v>3265.9999999999995</v>
      </c>
      <c r="K851">
        <f t="shared" si="224"/>
        <v>506.00000000000006</v>
      </c>
      <c r="L851">
        <f t="shared" si="227"/>
        <v>1398.4</v>
      </c>
      <c r="M851">
        <f t="shared" si="228"/>
        <v>3261.4</v>
      </c>
      <c r="O851">
        <f t="shared" si="225"/>
        <v>9752</v>
      </c>
      <c r="P851">
        <v>25</v>
      </c>
      <c r="Q851">
        <v>3000</v>
      </c>
      <c r="S851">
        <v>797.28</v>
      </c>
      <c r="T851">
        <v>200</v>
      </c>
      <c r="U851">
        <v>1289.46</v>
      </c>
      <c r="W851">
        <f t="shared" si="226"/>
        <v>5311.74</v>
      </c>
      <c r="X851">
        <f t="shared" si="230"/>
        <v>2718.6000000000004</v>
      </c>
      <c r="Y851">
        <f t="shared" si="231"/>
        <v>6527.4</v>
      </c>
      <c r="Z851">
        <f t="shared" si="232"/>
        <v>37969.660000000003</v>
      </c>
      <c r="AA851" t="s">
        <v>610</v>
      </c>
      <c r="AB851">
        <v>2025</v>
      </c>
    </row>
    <row r="852" spans="1:28" x14ac:dyDescent="0.25">
      <c r="A852">
        <v>52</v>
      </c>
      <c r="B852" t="s">
        <v>815</v>
      </c>
      <c r="C852" t="s">
        <v>102</v>
      </c>
      <c r="D852" t="s">
        <v>793</v>
      </c>
      <c r="E852" t="s">
        <v>32</v>
      </c>
      <c r="F852" t="s">
        <v>100</v>
      </c>
      <c r="G852">
        <v>30000</v>
      </c>
      <c r="H852">
        <f t="shared" si="229"/>
        <v>28227</v>
      </c>
      <c r="I852">
        <f t="shared" si="222"/>
        <v>861</v>
      </c>
      <c r="J852">
        <f t="shared" si="223"/>
        <v>2130</v>
      </c>
      <c r="K852">
        <f t="shared" si="224"/>
        <v>330.00000000000006</v>
      </c>
      <c r="L852">
        <f t="shared" si="227"/>
        <v>912</v>
      </c>
      <c r="M852">
        <f t="shared" si="228"/>
        <v>2127</v>
      </c>
      <c r="O852">
        <f t="shared" si="225"/>
        <v>6360</v>
      </c>
      <c r="P852">
        <v>25</v>
      </c>
      <c r="Q852">
        <v>4000</v>
      </c>
      <c r="T852">
        <v>200</v>
      </c>
      <c r="U852">
        <v>0</v>
      </c>
      <c r="W852">
        <f t="shared" si="226"/>
        <v>4225</v>
      </c>
      <c r="X852">
        <f t="shared" si="230"/>
        <v>1773</v>
      </c>
      <c r="Y852">
        <f t="shared" si="231"/>
        <v>4257</v>
      </c>
      <c r="Z852">
        <f t="shared" si="232"/>
        <v>24002</v>
      </c>
      <c r="AA852" t="s">
        <v>610</v>
      </c>
      <c r="AB852">
        <v>2025</v>
      </c>
    </row>
    <row r="853" spans="1:28" x14ac:dyDescent="0.25">
      <c r="A853">
        <v>53</v>
      </c>
      <c r="B853" t="s">
        <v>939</v>
      </c>
      <c r="C853" t="s">
        <v>103</v>
      </c>
      <c r="D853" t="s">
        <v>6</v>
      </c>
      <c r="E853" t="s">
        <v>32</v>
      </c>
      <c r="F853" t="s">
        <v>100</v>
      </c>
      <c r="G853">
        <v>36000</v>
      </c>
      <c r="H853">
        <f t="shared" si="229"/>
        <v>33872.400000000001</v>
      </c>
      <c r="I853">
        <f t="shared" si="222"/>
        <v>1033.2</v>
      </c>
      <c r="J853">
        <f t="shared" si="223"/>
        <v>2555.9999999999995</v>
      </c>
      <c r="K853">
        <f t="shared" si="224"/>
        <v>396.00000000000006</v>
      </c>
      <c r="L853">
        <f t="shared" si="227"/>
        <v>1094.4000000000001</v>
      </c>
      <c r="M853">
        <f t="shared" si="228"/>
        <v>2552.4</v>
      </c>
      <c r="O853">
        <f t="shared" si="225"/>
        <v>7632</v>
      </c>
      <c r="P853">
        <v>25</v>
      </c>
      <c r="S853">
        <v>398.64</v>
      </c>
      <c r="T853">
        <v>200</v>
      </c>
      <c r="U853">
        <v>0</v>
      </c>
      <c r="W853">
        <f t="shared" si="226"/>
        <v>623.64</v>
      </c>
      <c r="X853">
        <f t="shared" si="230"/>
        <v>2127.6000000000004</v>
      </c>
      <c r="Y853">
        <f t="shared" si="231"/>
        <v>5108.3999999999996</v>
      </c>
      <c r="Z853">
        <f t="shared" si="232"/>
        <v>33248.76</v>
      </c>
      <c r="AA853" t="s">
        <v>610</v>
      </c>
      <c r="AB853">
        <v>2025</v>
      </c>
    </row>
    <row r="854" spans="1:28" x14ac:dyDescent="0.25">
      <c r="A854">
        <v>54</v>
      </c>
      <c r="B854" t="s">
        <v>817</v>
      </c>
      <c r="C854" t="s">
        <v>102</v>
      </c>
      <c r="D854" t="s">
        <v>16</v>
      </c>
      <c r="E854" t="s">
        <v>929</v>
      </c>
      <c r="F854" t="s">
        <v>100</v>
      </c>
      <c r="G854">
        <v>46000</v>
      </c>
      <c r="H854">
        <f t="shared" si="229"/>
        <v>43281.4</v>
      </c>
      <c r="I854">
        <f t="shared" si="222"/>
        <v>1320.2</v>
      </c>
      <c r="J854">
        <f t="shared" si="223"/>
        <v>3265.9999999999995</v>
      </c>
      <c r="K854">
        <f t="shared" si="224"/>
        <v>506.00000000000006</v>
      </c>
      <c r="L854">
        <f t="shared" si="227"/>
        <v>1398.4</v>
      </c>
      <c r="M854">
        <f t="shared" si="228"/>
        <v>3261.4</v>
      </c>
      <c r="O854">
        <f t="shared" si="225"/>
        <v>9752</v>
      </c>
      <c r="P854">
        <v>25</v>
      </c>
      <c r="Q854">
        <v>1298.79</v>
      </c>
      <c r="S854">
        <v>1089.75</v>
      </c>
      <c r="T854">
        <v>200</v>
      </c>
      <c r="U854">
        <v>1289.46</v>
      </c>
      <c r="W854">
        <f t="shared" si="226"/>
        <v>3903</v>
      </c>
      <c r="X854">
        <f t="shared" si="230"/>
        <v>2718.6000000000004</v>
      </c>
      <c r="Y854">
        <f t="shared" si="231"/>
        <v>6527.4</v>
      </c>
      <c r="Z854">
        <f t="shared" si="232"/>
        <v>39378.400000000001</v>
      </c>
      <c r="AA854" t="s">
        <v>610</v>
      </c>
      <c r="AB854">
        <v>2025</v>
      </c>
    </row>
    <row r="855" spans="1:28" x14ac:dyDescent="0.25">
      <c r="A855">
        <v>55</v>
      </c>
      <c r="B855" t="s">
        <v>819</v>
      </c>
      <c r="C855" t="s">
        <v>103</v>
      </c>
      <c r="D855" t="s">
        <v>12</v>
      </c>
      <c r="E855" t="s">
        <v>32</v>
      </c>
      <c r="F855" t="s">
        <v>100</v>
      </c>
      <c r="G855">
        <v>46000</v>
      </c>
      <c r="H855">
        <f t="shared" si="229"/>
        <v>41565.94</v>
      </c>
      <c r="I855">
        <f t="shared" si="222"/>
        <v>1320.2</v>
      </c>
      <c r="J855">
        <f t="shared" si="223"/>
        <v>3265.9999999999995</v>
      </c>
      <c r="K855">
        <f t="shared" si="224"/>
        <v>506.00000000000006</v>
      </c>
      <c r="L855">
        <f t="shared" si="227"/>
        <v>1398.4</v>
      </c>
      <c r="M855">
        <f t="shared" si="228"/>
        <v>3261.4</v>
      </c>
      <c r="N855">
        <v>1715.46</v>
      </c>
      <c r="O855">
        <f t="shared" si="225"/>
        <v>11467.46</v>
      </c>
      <c r="P855">
        <v>25</v>
      </c>
      <c r="S855">
        <v>398.64</v>
      </c>
      <c r="T855">
        <v>200</v>
      </c>
      <c r="U855">
        <v>1032.1400000000001</v>
      </c>
      <c r="W855">
        <f t="shared" si="226"/>
        <v>1655.7800000000002</v>
      </c>
      <c r="X855">
        <f t="shared" si="230"/>
        <v>4434.0600000000004</v>
      </c>
      <c r="Y855">
        <f t="shared" si="231"/>
        <v>6527.4</v>
      </c>
      <c r="Z855">
        <f t="shared" si="232"/>
        <v>39910.160000000003</v>
      </c>
      <c r="AA855" t="s">
        <v>610</v>
      </c>
      <c r="AB855">
        <v>2025</v>
      </c>
    </row>
    <row r="856" spans="1:28" x14ac:dyDescent="0.25">
      <c r="A856">
        <v>56</v>
      </c>
      <c r="B856" t="s">
        <v>820</v>
      </c>
      <c r="C856" t="s">
        <v>102</v>
      </c>
      <c r="D856" t="s">
        <v>94</v>
      </c>
      <c r="E856" t="s">
        <v>32</v>
      </c>
      <c r="F856" t="s">
        <v>100</v>
      </c>
      <c r="G856">
        <v>46000</v>
      </c>
      <c r="H856">
        <f t="shared" si="229"/>
        <v>43281.4</v>
      </c>
      <c r="I856">
        <f t="shared" si="222"/>
        <v>1320.2</v>
      </c>
      <c r="J856">
        <f t="shared" si="223"/>
        <v>3265.9999999999995</v>
      </c>
      <c r="K856">
        <f t="shared" si="224"/>
        <v>506.00000000000006</v>
      </c>
      <c r="L856">
        <f t="shared" si="227"/>
        <v>1398.4</v>
      </c>
      <c r="M856">
        <f t="shared" si="228"/>
        <v>3261.4</v>
      </c>
      <c r="O856">
        <f t="shared" si="225"/>
        <v>9752</v>
      </c>
      <c r="P856">
        <v>25</v>
      </c>
      <c r="S856">
        <v>1306.92</v>
      </c>
      <c r="T856">
        <v>200</v>
      </c>
      <c r="U856">
        <v>1289.46</v>
      </c>
      <c r="W856">
        <f t="shared" si="226"/>
        <v>2821.38</v>
      </c>
      <c r="X856">
        <f t="shared" si="230"/>
        <v>2718.6000000000004</v>
      </c>
      <c r="Y856">
        <f t="shared" si="231"/>
        <v>6527.4</v>
      </c>
      <c r="Z856">
        <f t="shared" si="232"/>
        <v>40460.019999999997</v>
      </c>
      <c r="AA856" t="s">
        <v>610</v>
      </c>
      <c r="AB856">
        <v>2025</v>
      </c>
    </row>
    <row r="857" spans="1:28" x14ac:dyDescent="0.25">
      <c r="A857">
        <v>57</v>
      </c>
      <c r="B857" t="s">
        <v>179</v>
      </c>
      <c r="C857" t="s">
        <v>103</v>
      </c>
      <c r="D857" t="s">
        <v>800</v>
      </c>
      <c r="E857" t="s">
        <v>32</v>
      </c>
      <c r="F857" t="s">
        <v>100</v>
      </c>
      <c r="G857">
        <v>46000</v>
      </c>
      <c r="H857">
        <f t="shared" si="229"/>
        <v>43281.4</v>
      </c>
      <c r="I857">
        <f t="shared" si="222"/>
        <v>1320.2</v>
      </c>
      <c r="J857">
        <f t="shared" si="223"/>
        <v>3265.9999999999995</v>
      </c>
      <c r="K857">
        <f t="shared" si="224"/>
        <v>506.00000000000006</v>
      </c>
      <c r="L857">
        <f t="shared" si="227"/>
        <v>1398.4</v>
      </c>
      <c r="M857">
        <f t="shared" si="228"/>
        <v>3261.4</v>
      </c>
      <c r="O857">
        <f t="shared" si="225"/>
        <v>9752</v>
      </c>
      <c r="P857">
        <v>25</v>
      </c>
      <c r="Q857">
        <v>1000</v>
      </c>
      <c r="S857">
        <v>1068.67</v>
      </c>
      <c r="T857">
        <v>200</v>
      </c>
      <c r="U857">
        <v>1289.46</v>
      </c>
      <c r="W857">
        <f t="shared" si="226"/>
        <v>3583.13</v>
      </c>
      <c r="X857">
        <f t="shared" si="230"/>
        <v>2718.6000000000004</v>
      </c>
      <c r="Y857">
        <f t="shared" si="231"/>
        <v>6527.4</v>
      </c>
      <c r="Z857">
        <f t="shared" si="232"/>
        <v>39698.269999999997</v>
      </c>
      <c r="AA857" t="s">
        <v>610</v>
      </c>
      <c r="AB857">
        <v>2025</v>
      </c>
    </row>
    <row r="858" spans="1:28" x14ac:dyDescent="0.25">
      <c r="A858">
        <v>58</v>
      </c>
      <c r="B858" t="s">
        <v>180</v>
      </c>
      <c r="C858" t="s">
        <v>103</v>
      </c>
      <c r="D858" t="s">
        <v>22</v>
      </c>
      <c r="E858" t="s">
        <v>32</v>
      </c>
      <c r="F858" t="s">
        <v>100</v>
      </c>
      <c r="G858">
        <v>36000</v>
      </c>
      <c r="H858">
        <f t="shared" si="229"/>
        <v>32156.94</v>
      </c>
      <c r="I858">
        <f t="shared" si="222"/>
        <v>1033.2</v>
      </c>
      <c r="J858">
        <f t="shared" si="223"/>
        <v>2555.9999999999995</v>
      </c>
      <c r="K858">
        <f t="shared" si="224"/>
        <v>396.00000000000006</v>
      </c>
      <c r="L858">
        <f t="shared" si="227"/>
        <v>1094.4000000000001</v>
      </c>
      <c r="M858">
        <f t="shared" si="228"/>
        <v>2552.4</v>
      </c>
      <c r="N858">
        <v>1715.46</v>
      </c>
      <c r="O858">
        <f t="shared" si="225"/>
        <v>9347.4599999999991</v>
      </c>
      <c r="P858">
        <v>25</v>
      </c>
      <c r="S858">
        <v>1407.89</v>
      </c>
      <c r="T858">
        <v>200</v>
      </c>
      <c r="U858">
        <v>0</v>
      </c>
      <c r="W858">
        <f t="shared" si="226"/>
        <v>1632.89</v>
      </c>
      <c r="X858">
        <f t="shared" si="230"/>
        <v>3843.0600000000004</v>
      </c>
      <c r="Y858">
        <f t="shared" si="231"/>
        <v>5108.3999999999996</v>
      </c>
      <c r="Z858">
        <f t="shared" si="232"/>
        <v>30524.05</v>
      </c>
      <c r="AA858" t="s">
        <v>610</v>
      </c>
      <c r="AB858">
        <v>2025</v>
      </c>
    </row>
    <row r="859" spans="1:28" x14ac:dyDescent="0.25">
      <c r="A859">
        <v>59</v>
      </c>
      <c r="B859" t="s">
        <v>183</v>
      </c>
      <c r="C859" t="s">
        <v>103</v>
      </c>
      <c r="D859" t="s">
        <v>22</v>
      </c>
      <c r="E859" t="s">
        <v>52</v>
      </c>
      <c r="F859" t="s">
        <v>100</v>
      </c>
      <c r="G859">
        <v>36000</v>
      </c>
      <c r="H859">
        <f t="shared" si="229"/>
        <v>33872.400000000001</v>
      </c>
      <c r="I859">
        <f t="shared" si="222"/>
        <v>1033.2</v>
      </c>
      <c r="J859">
        <f t="shared" si="223"/>
        <v>2555.9999999999995</v>
      </c>
      <c r="K859">
        <f t="shared" si="224"/>
        <v>396.00000000000006</v>
      </c>
      <c r="L859">
        <f t="shared" si="227"/>
        <v>1094.4000000000001</v>
      </c>
      <c r="M859">
        <f t="shared" si="228"/>
        <v>2552.4</v>
      </c>
      <c r="O859">
        <f t="shared" si="225"/>
        <v>7632</v>
      </c>
      <c r="P859">
        <v>25</v>
      </c>
      <c r="Q859">
        <v>1500</v>
      </c>
      <c r="S859">
        <v>797.28</v>
      </c>
      <c r="T859">
        <v>200</v>
      </c>
      <c r="U859">
        <v>0</v>
      </c>
      <c r="W859">
        <f t="shared" si="226"/>
        <v>2522.2799999999997</v>
      </c>
      <c r="X859">
        <f t="shared" si="230"/>
        <v>2127.6000000000004</v>
      </c>
      <c r="Y859">
        <f t="shared" si="231"/>
        <v>5108.3999999999996</v>
      </c>
      <c r="Z859">
        <f t="shared" si="232"/>
        <v>31350.12</v>
      </c>
      <c r="AA859" t="s">
        <v>610</v>
      </c>
      <c r="AB859">
        <v>2025</v>
      </c>
    </row>
    <row r="860" spans="1:28" x14ac:dyDescent="0.25">
      <c r="A860">
        <v>60</v>
      </c>
      <c r="B860" t="s">
        <v>185</v>
      </c>
      <c r="C860" t="s">
        <v>103</v>
      </c>
      <c r="D860" t="s">
        <v>22</v>
      </c>
      <c r="E860" t="s">
        <v>789</v>
      </c>
      <c r="F860" t="s">
        <v>100</v>
      </c>
      <c r="G860">
        <v>46000</v>
      </c>
      <c r="H860">
        <f t="shared" si="229"/>
        <v>41565.94</v>
      </c>
      <c r="I860">
        <f t="shared" si="222"/>
        <v>1320.2</v>
      </c>
      <c r="J860">
        <f t="shared" si="223"/>
        <v>3265.9999999999995</v>
      </c>
      <c r="K860">
        <f t="shared" si="224"/>
        <v>506.00000000000006</v>
      </c>
      <c r="L860">
        <f t="shared" si="227"/>
        <v>1398.4</v>
      </c>
      <c r="M860">
        <f t="shared" si="228"/>
        <v>3261.4</v>
      </c>
      <c r="N860">
        <v>1715.46</v>
      </c>
      <c r="O860">
        <f t="shared" si="225"/>
        <v>11467.46</v>
      </c>
      <c r="P860">
        <v>25</v>
      </c>
      <c r="Q860">
        <v>200</v>
      </c>
      <c r="S860">
        <v>822.32</v>
      </c>
      <c r="T860">
        <v>200</v>
      </c>
      <c r="U860">
        <v>1032.1400000000001</v>
      </c>
      <c r="W860">
        <f t="shared" si="226"/>
        <v>2279.46</v>
      </c>
      <c r="X860">
        <f t="shared" si="230"/>
        <v>4434.0600000000004</v>
      </c>
      <c r="Y860">
        <f t="shared" si="231"/>
        <v>6527.4</v>
      </c>
      <c r="Z860">
        <f t="shared" si="232"/>
        <v>39286.479999999996</v>
      </c>
      <c r="AA860" t="s">
        <v>610</v>
      </c>
      <c r="AB860">
        <v>2025</v>
      </c>
    </row>
    <row r="861" spans="1:28" x14ac:dyDescent="0.25">
      <c r="A861">
        <v>61</v>
      </c>
      <c r="B861" t="s">
        <v>186</v>
      </c>
      <c r="C861" t="s">
        <v>102</v>
      </c>
      <c r="D861" t="s">
        <v>17</v>
      </c>
      <c r="E861" t="s">
        <v>36</v>
      </c>
      <c r="F861" t="s">
        <v>100</v>
      </c>
      <c r="G861">
        <v>46000</v>
      </c>
      <c r="H861">
        <f t="shared" si="229"/>
        <v>43281.4</v>
      </c>
      <c r="I861">
        <f t="shared" si="222"/>
        <v>1320.2</v>
      </c>
      <c r="J861">
        <f t="shared" si="223"/>
        <v>3265.9999999999995</v>
      </c>
      <c r="K861">
        <f t="shared" si="224"/>
        <v>506.00000000000006</v>
      </c>
      <c r="L861">
        <f t="shared" si="227"/>
        <v>1398.4</v>
      </c>
      <c r="M861">
        <f t="shared" si="228"/>
        <v>3261.4</v>
      </c>
      <c r="O861">
        <f t="shared" si="225"/>
        <v>9752</v>
      </c>
      <c r="P861">
        <v>25</v>
      </c>
      <c r="S861">
        <v>1027.8399999999999</v>
      </c>
      <c r="T861">
        <v>200</v>
      </c>
      <c r="U861">
        <v>1289.46</v>
      </c>
      <c r="W861">
        <f t="shared" si="226"/>
        <v>2542.3000000000002</v>
      </c>
      <c r="X861">
        <f t="shared" si="230"/>
        <v>2718.6000000000004</v>
      </c>
      <c r="Y861">
        <f t="shared" si="231"/>
        <v>6527.4</v>
      </c>
      <c r="Z861">
        <f t="shared" si="232"/>
        <v>40739.1</v>
      </c>
      <c r="AA861" t="s">
        <v>610</v>
      </c>
      <c r="AB861">
        <v>2025</v>
      </c>
    </row>
    <row r="862" spans="1:28" x14ac:dyDescent="0.25">
      <c r="A862">
        <v>62</v>
      </c>
      <c r="B862" t="s">
        <v>188</v>
      </c>
      <c r="C862" t="s">
        <v>102</v>
      </c>
      <c r="D862" t="s">
        <v>10</v>
      </c>
      <c r="E862" t="s">
        <v>33</v>
      </c>
      <c r="F862" t="s">
        <v>100</v>
      </c>
      <c r="G862">
        <v>36000</v>
      </c>
      <c r="H862">
        <f t="shared" si="229"/>
        <v>30441.48</v>
      </c>
      <c r="I862">
        <f t="shared" si="222"/>
        <v>1033.2</v>
      </c>
      <c r="J862">
        <f t="shared" si="223"/>
        <v>2555.9999999999995</v>
      </c>
      <c r="K862">
        <f t="shared" si="224"/>
        <v>396.00000000000006</v>
      </c>
      <c r="L862">
        <f t="shared" si="227"/>
        <v>1094.4000000000001</v>
      </c>
      <c r="M862">
        <f t="shared" si="228"/>
        <v>2552.4</v>
      </c>
      <c r="N862">
        <v>3430.92</v>
      </c>
      <c r="O862">
        <f t="shared" si="225"/>
        <v>11062.92</v>
      </c>
      <c r="P862">
        <v>25</v>
      </c>
      <c r="S862">
        <v>2354.59</v>
      </c>
      <c r="T862">
        <v>200</v>
      </c>
      <c r="W862">
        <f t="shared" si="226"/>
        <v>2579.59</v>
      </c>
      <c r="X862">
        <f t="shared" si="230"/>
        <v>5558.52</v>
      </c>
      <c r="Y862">
        <f t="shared" si="231"/>
        <v>5108.3999999999996</v>
      </c>
      <c r="Z862">
        <f t="shared" si="232"/>
        <v>27861.89</v>
      </c>
      <c r="AA862" t="s">
        <v>610</v>
      </c>
      <c r="AB862">
        <v>2025</v>
      </c>
    </row>
    <row r="863" spans="1:28" x14ac:dyDescent="0.25">
      <c r="A863">
        <v>63</v>
      </c>
      <c r="B863" t="s">
        <v>190</v>
      </c>
      <c r="C863" t="s">
        <v>102</v>
      </c>
      <c r="D863" t="s">
        <v>801</v>
      </c>
      <c r="E863" t="s">
        <v>38</v>
      </c>
      <c r="F863" t="s">
        <v>100</v>
      </c>
      <c r="G863">
        <v>36000</v>
      </c>
      <c r="H863">
        <f t="shared" si="229"/>
        <v>33872.400000000001</v>
      </c>
      <c r="I863">
        <f t="shared" si="222"/>
        <v>1033.2</v>
      </c>
      <c r="J863">
        <f t="shared" si="223"/>
        <v>2555.9999999999995</v>
      </c>
      <c r="K863">
        <f t="shared" si="224"/>
        <v>396.00000000000006</v>
      </c>
      <c r="L863">
        <f t="shared" si="227"/>
        <v>1094.4000000000001</v>
      </c>
      <c r="M863">
        <f t="shared" si="228"/>
        <v>2552.4</v>
      </c>
      <c r="O863">
        <f t="shared" si="225"/>
        <v>7632</v>
      </c>
      <c r="P863">
        <v>25</v>
      </c>
      <c r="Q863">
        <v>2000</v>
      </c>
      <c r="S863">
        <v>398.64</v>
      </c>
      <c r="T863">
        <v>200</v>
      </c>
      <c r="W863">
        <f t="shared" si="226"/>
        <v>2623.64</v>
      </c>
      <c r="X863">
        <f t="shared" si="230"/>
        <v>2127.6000000000004</v>
      </c>
      <c r="Y863">
        <f t="shared" si="231"/>
        <v>5108.3999999999996</v>
      </c>
      <c r="Z863">
        <f t="shared" si="232"/>
        <v>31248.760000000002</v>
      </c>
      <c r="AA863" t="s">
        <v>610</v>
      </c>
      <c r="AB863">
        <v>2025</v>
      </c>
    </row>
    <row r="864" spans="1:28" x14ac:dyDescent="0.25">
      <c r="A864">
        <v>64</v>
      </c>
      <c r="B864" t="s">
        <v>851</v>
      </c>
      <c r="C864" t="s">
        <v>103</v>
      </c>
      <c r="D864" t="s">
        <v>94</v>
      </c>
      <c r="E864" t="s">
        <v>852</v>
      </c>
      <c r="F864" t="s">
        <v>100</v>
      </c>
      <c r="G864">
        <v>46000</v>
      </c>
      <c r="H864">
        <f t="shared" si="229"/>
        <v>43281.4</v>
      </c>
      <c r="I864">
        <f t="shared" si="222"/>
        <v>1320.2</v>
      </c>
      <c r="J864">
        <f t="shared" si="223"/>
        <v>3265.9999999999995</v>
      </c>
      <c r="K864">
        <f t="shared" si="224"/>
        <v>506.00000000000006</v>
      </c>
      <c r="L864">
        <f t="shared" si="227"/>
        <v>1398.4</v>
      </c>
      <c r="M864">
        <f t="shared" si="228"/>
        <v>3261.4</v>
      </c>
      <c r="O864">
        <f t="shared" si="225"/>
        <v>9752</v>
      </c>
      <c r="P864">
        <v>25</v>
      </c>
      <c r="S864">
        <v>639.99</v>
      </c>
      <c r="T864">
        <v>200</v>
      </c>
      <c r="U864">
        <v>1289.46</v>
      </c>
      <c r="W864">
        <f t="shared" si="226"/>
        <v>2154.4499999999998</v>
      </c>
      <c r="X864">
        <f t="shared" si="230"/>
        <v>2718.6000000000004</v>
      </c>
      <c r="Y864">
        <f t="shared" si="231"/>
        <v>6527.4</v>
      </c>
      <c r="Z864">
        <f t="shared" si="232"/>
        <v>41126.949999999997</v>
      </c>
      <c r="AA864" t="s">
        <v>610</v>
      </c>
      <c r="AB864">
        <v>2025</v>
      </c>
    </row>
    <row r="865" spans="1:28" x14ac:dyDescent="0.25">
      <c r="A865">
        <v>65</v>
      </c>
      <c r="B865" t="s">
        <v>201</v>
      </c>
      <c r="C865" t="s">
        <v>102</v>
      </c>
      <c r="D865" t="s">
        <v>22</v>
      </c>
      <c r="E865" t="s">
        <v>859</v>
      </c>
      <c r="F865" t="s">
        <v>100</v>
      </c>
      <c r="G865">
        <v>36000</v>
      </c>
      <c r="H865">
        <f t="shared" si="229"/>
        <v>33872.400000000001</v>
      </c>
      <c r="I865">
        <f t="shared" si="222"/>
        <v>1033.2</v>
      </c>
      <c r="J865">
        <f t="shared" si="223"/>
        <v>2555.9999999999995</v>
      </c>
      <c r="K865">
        <f t="shared" si="224"/>
        <v>396.00000000000006</v>
      </c>
      <c r="L865">
        <f t="shared" si="227"/>
        <v>1094.4000000000001</v>
      </c>
      <c r="M865">
        <f t="shared" si="228"/>
        <v>2552.4</v>
      </c>
      <c r="O865">
        <f t="shared" si="225"/>
        <v>7632</v>
      </c>
      <c r="P865">
        <v>25</v>
      </c>
      <c r="Q865">
        <v>1000</v>
      </c>
      <c r="S865">
        <v>910.92</v>
      </c>
      <c r="T865">
        <v>200</v>
      </c>
      <c r="U865">
        <v>0</v>
      </c>
      <c r="W865">
        <f t="shared" si="226"/>
        <v>2135.92</v>
      </c>
      <c r="X865">
        <f t="shared" si="230"/>
        <v>2127.6000000000004</v>
      </c>
      <c r="Y865">
        <f t="shared" si="231"/>
        <v>5108.3999999999996</v>
      </c>
      <c r="Z865">
        <f t="shared" si="232"/>
        <v>31736.48</v>
      </c>
      <c r="AA865" t="s">
        <v>610</v>
      </c>
      <c r="AB865">
        <v>2025</v>
      </c>
    </row>
    <row r="866" spans="1:28" x14ac:dyDescent="0.25">
      <c r="A866">
        <v>66</v>
      </c>
      <c r="B866" t="s">
        <v>207</v>
      </c>
      <c r="C866" t="s">
        <v>103</v>
      </c>
      <c r="D866" t="s">
        <v>6</v>
      </c>
      <c r="E866" t="s">
        <v>883</v>
      </c>
      <c r="F866" t="s">
        <v>100</v>
      </c>
      <c r="G866">
        <v>25000</v>
      </c>
      <c r="H866">
        <f t="shared" si="229"/>
        <v>23522.5</v>
      </c>
      <c r="I866">
        <f t="shared" ref="I866:I902" si="233">IF(G866&lt;=374040,G866*2.87%,9334.68)</f>
        <v>717.5</v>
      </c>
      <c r="J866">
        <f t="shared" ref="J866:J902" si="234">IF(G866&lt;=374040,G866*7.1%,23092.75)</f>
        <v>1774.9999999999998</v>
      </c>
      <c r="K866">
        <f t="shared" ref="K866:K906" si="235">IF(G866&lt;=74808,G866*1.1%,953.69)</f>
        <v>275</v>
      </c>
      <c r="L866">
        <f t="shared" si="227"/>
        <v>760</v>
      </c>
      <c r="M866">
        <f t="shared" si="228"/>
        <v>1772.5000000000002</v>
      </c>
      <c r="O866">
        <f t="shared" ref="O866:O902" si="236">+I866+J866+K866+L866+M866+N866</f>
        <v>5300</v>
      </c>
      <c r="P866">
        <v>25</v>
      </c>
      <c r="Q866">
        <v>1000</v>
      </c>
      <c r="S866">
        <v>1328.8</v>
      </c>
      <c r="T866">
        <v>200</v>
      </c>
      <c r="W866">
        <f t="shared" ref="W866:W906" si="237">P866+Q866+R866+S866+T866+U866</f>
        <v>2553.8000000000002</v>
      </c>
      <c r="X866">
        <f t="shared" si="230"/>
        <v>1477.5</v>
      </c>
      <c r="Y866">
        <f t="shared" si="231"/>
        <v>3547.5</v>
      </c>
      <c r="Z866">
        <f t="shared" si="232"/>
        <v>20968.7</v>
      </c>
      <c r="AA866" t="s">
        <v>610</v>
      </c>
      <c r="AB866">
        <v>2025</v>
      </c>
    </row>
    <row r="867" spans="1:28" x14ac:dyDescent="0.25">
      <c r="A867">
        <v>67</v>
      </c>
      <c r="B867" t="s">
        <v>812</v>
      </c>
      <c r="C867" t="s">
        <v>102</v>
      </c>
      <c r="D867" t="s">
        <v>793</v>
      </c>
      <c r="E867" t="s">
        <v>619</v>
      </c>
      <c r="F867" t="s">
        <v>85</v>
      </c>
      <c r="G867">
        <v>30000</v>
      </c>
      <c r="H867">
        <f t="shared" si="229"/>
        <v>28227</v>
      </c>
      <c r="I867">
        <f t="shared" si="233"/>
        <v>861</v>
      </c>
      <c r="J867">
        <f t="shared" si="234"/>
        <v>2130</v>
      </c>
      <c r="K867">
        <f t="shared" si="235"/>
        <v>330.00000000000006</v>
      </c>
      <c r="L867">
        <f t="shared" si="227"/>
        <v>912</v>
      </c>
      <c r="M867">
        <f t="shared" si="228"/>
        <v>2127</v>
      </c>
      <c r="O867">
        <f t="shared" si="236"/>
        <v>6360</v>
      </c>
      <c r="P867">
        <v>25</v>
      </c>
      <c r="Q867">
        <v>500</v>
      </c>
      <c r="T867">
        <v>200</v>
      </c>
      <c r="V867">
        <v>3841.28</v>
      </c>
      <c r="W867">
        <f t="shared" si="237"/>
        <v>725</v>
      </c>
      <c r="X867">
        <f t="shared" si="230"/>
        <v>1773</v>
      </c>
      <c r="Y867">
        <f t="shared" si="231"/>
        <v>4257</v>
      </c>
      <c r="Z867">
        <f t="shared" si="232"/>
        <v>27502</v>
      </c>
      <c r="AA867" t="s">
        <v>610</v>
      </c>
      <c r="AB867">
        <v>2025</v>
      </c>
    </row>
    <row r="868" spans="1:28" x14ac:dyDescent="0.25">
      <c r="A868">
        <v>68</v>
      </c>
      <c r="B868" t="s">
        <v>833</v>
      </c>
      <c r="C868" t="s">
        <v>102</v>
      </c>
      <c r="D868" t="s">
        <v>22</v>
      </c>
      <c r="E868" t="s">
        <v>33</v>
      </c>
      <c r="F868" t="s">
        <v>100</v>
      </c>
      <c r="G868">
        <v>30000</v>
      </c>
      <c r="H868">
        <f t="shared" si="229"/>
        <v>28227</v>
      </c>
      <c r="I868">
        <f t="shared" si="233"/>
        <v>861</v>
      </c>
      <c r="J868">
        <f t="shared" si="234"/>
        <v>2130</v>
      </c>
      <c r="K868">
        <f t="shared" si="235"/>
        <v>330.00000000000006</v>
      </c>
      <c r="L868">
        <f t="shared" ref="L868:L902" si="238">IF(G868&lt;=187020,G868*3.04%,4943.8)</f>
        <v>912</v>
      </c>
      <c r="M868">
        <f t="shared" ref="M868:M902" si="239">IF(G868&lt;=187020,G868*7.09%,11530.11)</f>
        <v>2127</v>
      </c>
      <c r="O868">
        <f t="shared" si="236"/>
        <v>6360</v>
      </c>
      <c r="P868">
        <v>25</v>
      </c>
      <c r="Q868">
        <v>3000</v>
      </c>
      <c r="T868">
        <v>200</v>
      </c>
      <c r="U868">
        <v>0</v>
      </c>
      <c r="W868">
        <f t="shared" si="237"/>
        <v>3225</v>
      </c>
      <c r="X868">
        <f t="shared" si="230"/>
        <v>1773</v>
      </c>
      <c r="Y868">
        <f t="shared" si="231"/>
        <v>4257</v>
      </c>
      <c r="Z868">
        <f t="shared" si="232"/>
        <v>25002</v>
      </c>
      <c r="AA868" t="s">
        <v>610</v>
      </c>
      <c r="AB868">
        <v>2025</v>
      </c>
    </row>
    <row r="869" spans="1:28" x14ac:dyDescent="0.25">
      <c r="A869">
        <v>69</v>
      </c>
      <c r="B869" t="s">
        <v>878</v>
      </c>
      <c r="C869" t="s">
        <v>103</v>
      </c>
      <c r="D869" t="s">
        <v>94</v>
      </c>
      <c r="E869" t="s">
        <v>933</v>
      </c>
      <c r="F869" t="s">
        <v>84</v>
      </c>
      <c r="G869">
        <v>30000</v>
      </c>
      <c r="H869">
        <f t="shared" si="229"/>
        <v>28227</v>
      </c>
      <c r="I869">
        <f t="shared" si="233"/>
        <v>861</v>
      </c>
      <c r="J869">
        <f t="shared" si="234"/>
        <v>2130</v>
      </c>
      <c r="K869">
        <f t="shared" si="235"/>
        <v>330.00000000000006</v>
      </c>
      <c r="L869">
        <f t="shared" si="238"/>
        <v>912</v>
      </c>
      <c r="M869">
        <f t="shared" si="239"/>
        <v>2127</v>
      </c>
      <c r="O869">
        <f t="shared" si="236"/>
        <v>6360</v>
      </c>
      <c r="P869">
        <v>25</v>
      </c>
      <c r="Q869">
        <v>7426.75</v>
      </c>
      <c r="T869">
        <v>200</v>
      </c>
      <c r="U869">
        <v>0</v>
      </c>
      <c r="W869">
        <f t="shared" si="237"/>
        <v>7651.75</v>
      </c>
      <c r="X869">
        <f t="shared" si="230"/>
        <v>1773</v>
      </c>
      <c r="Y869">
        <f t="shared" si="231"/>
        <v>4257</v>
      </c>
      <c r="Z869">
        <f t="shared" si="232"/>
        <v>20575.25</v>
      </c>
      <c r="AA869" t="s">
        <v>610</v>
      </c>
      <c r="AB869">
        <v>2025</v>
      </c>
    </row>
    <row r="870" spans="1:28" x14ac:dyDescent="0.25">
      <c r="A870">
        <v>70</v>
      </c>
      <c r="B870" t="s">
        <v>836</v>
      </c>
      <c r="C870" t="s">
        <v>102</v>
      </c>
      <c r="D870" t="s">
        <v>94</v>
      </c>
      <c r="E870" t="s">
        <v>52</v>
      </c>
      <c r="F870" t="s">
        <v>100</v>
      </c>
      <c r="G870">
        <v>26000</v>
      </c>
      <c r="H870">
        <f t="shared" si="229"/>
        <v>22747.94</v>
      </c>
      <c r="I870">
        <f t="shared" si="233"/>
        <v>746.2</v>
      </c>
      <c r="J870">
        <f t="shared" si="234"/>
        <v>1845.9999999999998</v>
      </c>
      <c r="K870">
        <f t="shared" si="235"/>
        <v>286.00000000000006</v>
      </c>
      <c r="L870">
        <f t="shared" si="238"/>
        <v>790.4</v>
      </c>
      <c r="M870">
        <f t="shared" si="239"/>
        <v>1843.4</v>
      </c>
      <c r="N870">
        <v>1715.46</v>
      </c>
      <c r="O870">
        <f t="shared" si="236"/>
        <v>7227.46</v>
      </c>
      <c r="P870">
        <v>25</v>
      </c>
      <c r="Q870">
        <v>1000</v>
      </c>
      <c r="T870">
        <v>200</v>
      </c>
      <c r="U870">
        <v>0</v>
      </c>
      <c r="W870">
        <f t="shared" si="237"/>
        <v>1225</v>
      </c>
      <c r="X870">
        <f t="shared" si="230"/>
        <v>3252.06</v>
      </c>
      <c r="Y870">
        <f t="shared" si="231"/>
        <v>3689.3999999999996</v>
      </c>
      <c r="Z870">
        <f t="shared" si="232"/>
        <v>21522.940000000002</v>
      </c>
      <c r="AA870" t="s">
        <v>610</v>
      </c>
      <c r="AB870">
        <v>2025</v>
      </c>
    </row>
    <row r="871" spans="1:28" x14ac:dyDescent="0.25">
      <c r="A871">
        <v>71</v>
      </c>
      <c r="B871" t="s">
        <v>837</v>
      </c>
      <c r="C871" t="s">
        <v>103</v>
      </c>
      <c r="D871" t="s">
        <v>94</v>
      </c>
      <c r="E871" t="s">
        <v>52</v>
      </c>
      <c r="F871" t="s">
        <v>100</v>
      </c>
      <c r="G871">
        <v>26000</v>
      </c>
      <c r="H871">
        <f t="shared" si="229"/>
        <v>24463.4</v>
      </c>
      <c r="I871">
        <f t="shared" si="233"/>
        <v>746.2</v>
      </c>
      <c r="J871">
        <f t="shared" si="234"/>
        <v>1845.9999999999998</v>
      </c>
      <c r="K871">
        <f t="shared" si="235"/>
        <v>286.00000000000006</v>
      </c>
      <c r="L871">
        <f t="shared" si="238"/>
        <v>790.4</v>
      </c>
      <c r="M871">
        <f t="shared" si="239"/>
        <v>1843.4</v>
      </c>
      <c r="O871">
        <f t="shared" si="236"/>
        <v>5512</v>
      </c>
      <c r="P871">
        <v>25</v>
      </c>
      <c r="Q871">
        <v>1000</v>
      </c>
      <c r="T871">
        <v>200</v>
      </c>
      <c r="U871">
        <v>0</v>
      </c>
      <c r="W871">
        <f t="shared" si="237"/>
        <v>1225</v>
      </c>
      <c r="X871">
        <f t="shared" si="230"/>
        <v>1536.6</v>
      </c>
      <c r="Y871">
        <f t="shared" si="231"/>
        <v>3689.3999999999996</v>
      </c>
      <c r="Z871">
        <f t="shared" si="232"/>
        <v>23238.400000000001</v>
      </c>
      <c r="AA871" t="s">
        <v>610</v>
      </c>
      <c r="AB871">
        <v>2025</v>
      </c>
    </row>
    <row r="872" spans="1:28" x14ac:dyDescent="0.25">
      <c r="A872">
        <v>72</v>
      </c>
      <c r="B872" t="s">
        <v>838</v>
      </c>
      <c r="C872" t="s">
        <v>102</v>
      </c>
      <c r="D872" t="s">
        <v>839</v>
      </c>
      <c r="E872" t="s">
        <v>33</v>
      </c>
      <c r="F872" t="s">
        <v>100</v>
      </c>
      <c r="G872">
        <v>26000</v>
      </c>
      <c r="H872">
        <f t="shared" si="229"/>
        <v>24463.4</v>
      </c>
      <c r="I872">
        <f t="shared" si="233"/>
        <v>746.2</v>
      </c>
      <c r="J872">
        <f t="shared" si="234"/>
        <v>1845.9999999999998</v>
      </c>
      <c r="K872">
        <f t="shared" si="235"/>
        <v>286.00000000000006</v>
      </c>
      <c r="L872">
        <f t="shared" si="238"/>
        <v>790.4</v>
      </c>
      <c r="M872">
        <f t="shared" si="239"/>
        <v>1843.4</v>
      </c>
      <c r="O872">
        <f t="shared" si="236"/>
        <v>5512</v>
      </c>
      <c r="P872">
        <v>25</v>
      </c>
      <c r="Q872">
        <v>1000</v>
      </c>
      <c r="S872">
        <v>0</v>
      </c>
      <c r="T872">
        <v>200</v>
      </c>
      <c r="U872">
        <v>0</v>
      </c>
      <c r="W872">
        <f t="shared" si="237"/>
        <v>1225</v>
      </c>
      <c r="X872">
        <f t="shared" si="230"/>
        <v>1536.6</v>
      </c>
      <c r="Y872">
        <f t="shared" si="231"/>
        <v>3689.3999999999996</v>
      </c>
      <c r="Z872">
        <f t="shared" si="232"/>
        <v>23238.400000000001</v>
      </c>
      <c r="AA872" t="s">
        <v>610</v>
      </c>
      <c r="AB872">
        <v>2025</v>
      </c>
    </row>
    <row r="873" spans="1:28" x14ac:dyDescent="0.25">
      <c r="A873">
        <v>73</v>
      </c>
      <c r="B873" t="s">
        <v>904</v>
      </c>
      <c r="C873" t="s">
        <v>103</v>
      </c>
      <c r="D873" t="s">
        <v>94</v>
      </c>
      <c r="E873" t="s">
        <v>32</v>
      </c>
      <c r="F873" t="s">
        <v>100</v>
      </c>
      <c r="G873">
        <v>30000</v>
      </c>
      <c r="H873">
        <f t="shared" si="229"/>
        <v>28227</v>
      </c>
      <c r="I873">
        <f t="shared" si="233"/>
        <v>861</v>
      </c>
      <c r="J873">
        <f t="shared" si="234"/>
        <v>2130</v>
      </c>
      <c r="K873">
        <f t="shared" si="235"/>
        <v>330.00000000000006</v>
      </c>
      <c r="L873">
        <f t="shared" si="238"/>
        <v>912</v>
      </c>
      <c r="M873">
        <f t="shared" si="239"/>
        <v>2127</v>
      </c>
      <c r="O873">
        <f t="shared" si="236"/>
        <v>6360</v>
      </c>
      <c r="P873">
        <v>25</v>
      </c>
      <c r="T873">
        <v>200</v>
      </c>
      <c r="U873">
        <v>0</v>
      </c>
      <c r="W873">
        <f t="shared" si="237"/>
        <v>225</v>
      </c>
      <c r="X873">
        <f t="shared" si="230"/>
        <v>1773</v>
      </c>
      <c r="Y873">
        <f t="shared" si="231"/>
        <v>4257</v>
      </c>
      <c r="Z873">
        <f t="shared" si="232"/>
        <v>28002</v>
      </c>
      <c r="AA873" t="s">
        <v>610</v>
      </c>
      <c r="AB873">
        <v>2025</v>
      </c>
    </row>
    <row r="874" spans="1:28" x14ac:dyDescent="0.25">
      <c r="A874">
        <v>74</v>
      </c>
      <c r="B874" t="s">
        <v>842</v>
      </c>
      <c r="C874" t="s">
        <v>102</v>
      </c>
      <c r="D874" t="s">
        <v>823</v>
      </c>
      <c r="E874" t="s">
        <v>843</v>
      </c>
      <c r="F874" t="s">
        <v>100</v>
      </c>
      <c r="G874">
        <v>46000</v>
      </c>
      <c r="H874">
        <f t="shared" si="229"/>
        <v>43281.4</v>
      </c>
      <c r="I874">
        <f t="shared" si="233"/>
        <v>1320.2</v>
      </c>
      <c r="J874">
        <f t="shared" si="234"/>
        <v>3265.9999999999995</v>
      </c>
      <c r="K874">
        <f t="shared" si="235"/>
        <v>506.00000000000006</v>
      </c>
      <c r="L874">
        <f t="shared" si="238"/>
        <v>1398.4</v>
      </c>
      <c r="M874">
        <f t="shared" si="239"/>
        <v>3261.4</v>
      </c>
      <c r="O874">
        <f t="shared" si="236"/>
        <v>9752</v>
      </c>
      <c r="P874">
        <v>25</v>
      </c>
      <c r="Q874">
        <v>1000</v>
      </c>
      <c r="S874">
        <v>82.86</v>
      </c>
      <c r="T874">
        <v>200</v>
      </c>
      <c r="U874">
        <v>1289.46</v>
      </c>
      <c r="W874">
        <f t="shared" si="237"/>
        <v>2597.3199999999997</v>
      </c>
      <c r="X874">
        <f t="shared" si="230"/>
        <v>2718.6000000000004</v>
      </c>
      <c r="Y874">
        <f t="shared" si="231"/>
        <v>6527.4</v>
      </c>
      <c r="Z874">
        <f t="shared" si="232"/>
        <v>40684.080000000002</v>
      </c>
      <c r="AA874" t="s">
        <v>610</v>
      </c>
      <c r="AB874">
        <v>2025</v>
      </c>
    </row>
    <row r="875" spans="1:28" x14ac:dyDescent="0.25">
      <c r="A875">
        <v>75</v>
      </c>
      <c r="B875" t="s">
        <v>845</v>
      </c>
      <c r="C875" t="s">
        <v>103</v>
      </c>
      <c r="D875" t="s">
        <v>94</v>
      </c>
      <c r="E875" t="s">
        <v>52</v>
      </c>
      <c r="F875" t="s">
        <v>100</v>
      </c>
      <c r="G875">
        <v>46000</v>
      </c>
      <c r="H875">
        <f t="shared" si="229"/>
        <v>43281.4</v>
      </c>
      <c r="I875">
        <f t="shared" si="233"/>
        <v>1320.2</v>
      </c>
      <c r="J875">
        <f t="shared" si="234"/>
        <v>3265.9999999999995</v>
      </c>
      <c r="K875">
        <f t="shared" si="235"/>
        <v>506.00000000000006</v>
      </c>
      <c r="L875">
        <f t="shared" si="238"/>
        <v>1398.4</v>
      </c>
      <c r="M875">
        <f t="shared" si="239"/>
        <v>3261.4</v>
      </c>
      <c r="O875">
        <f t="shared" si="236"/>
        <v>9752</v>
      </c>
      <c r="P875">
        <v>25</v>
      </c>
      <c r="S875">
        <v>398.64</v>
      </c>
      <c r="T875">
        <v>200</v>
      </c>
      <c r="U875">
        <v>1289.46</v>
      </c>
      <c r="W875">
        <f t="shared" si="237"/>
        <v>1913.1</v>
      </c>
      <c r="X875">
        <f t="shared" si="230"/>
        <v>2718.6000000000004</v>
      </c>
      <c r="Y875">
        <f t="shared" si="231"/>
        <v>6527.4</v>
      </c>
      <c r="Z875">
        <f t="shared" si="232"/>
        <v>41368.300000000003</v>
      </c>
      <c r="AA875" t="s">
        <v>610</v>
      </c>
      <c r="AB875">
        <v>2025</v>
      </c>
    </row>
    <row r="876" spans="1:28" x14ac:dyDescent="0.25">
      <c r="A876">
        <v>76</v>
      </c>
      <c r="B876" t="s">
        <v>848</v>
      </c>
      <c r="C876" t="s">
        <v>103</v>
      </c>
      <c r="D876" t="s">
        <v>94</v>
      </c>
      <c r="E876" t="s">
        <v>52</v>
      </c>
      <c r="F876" t="s">
        <v>100</v>
      </c>
      <c r="G876">
        <v>46000</v>
      </c>
      <c r="H876">
        <f t="shared" si="229"/>
        <v>43281.4</v>
      </c>
      <c r="I876">
        <f t="shared" si="233"/>
        <v>1320.2</v>
      </c>
      <c r="J876">
        <f t="shared" si="234"/>
        <v>3265.9999999999995</v>
      </c>
      <c r="K876">
        <f t="shared" si="235"/>
        <v>506.00000000000006</v>
      </c>
      <c r="L876">
        <f t="shared" si="238"/>
        <v>1398.4</v>
      </c>
      <c r="M876">
        <f t="shared" si="239"/>
        <v>3261.4</v>
      </c>
      <c r="O876">
        <f t="shared" si="236"/>
        <v>9752</v>
      </c>
      <c r="P876">
        <v>25</v>
      </c>
      <c r="T876">
        <v>200</v>
      </c>
      <c r="U876">
        <f>IF((H876*12)&gt;867123.01,(79776+(((H876*12)-867123.01)*0.25))/12,IF((H876*12)&gt;624329.01,(31216+(((H876*12)-624329.01)*0.2))/12,IF((H876*12)&gt;416220.01,(((H876*12)-416220.01)*0.15)/12,0)))</f>
        <v>1289.4598750000005</v>
      </c>
      <c r="W876">
        <f t="shared" si="237"/>
        <v>1514.4598750000005</v>
      </c>
      <c r="X876">
        <f t="shared" si="230"/>
        <v>2718.6000000000004</v>
      </c>
      <c r="Y876">
        <f t="shared" si="231"/>
        <v>6527.4</v>
      </c>
      <c r="Z876">
        <f t="shared" si="232"/>
        <v>41766.940125000001</v>
      </c>
      <c r="AA876" t="s">
        <v>610</v>
      </c>
      <c r="AB876">
        <v>2025</v>
      </c>
    </row>
    <row r="877" spans="1:28" x14ac:dyDescent="0.25">
      <c r="A877">
        <v>77</v>
      </c>
      <c r="B877" t="s">
        <v>174</v>
      </c>
      <c r="C877" t="s">
        <v>102</v>
      </c>
      <c r="D877" t="s">
        <v>94</v>
      </c>
      <c r="E877" t="s">
        <v>32</v>
      </c>
      <c r="F877" t="s">
        <v>100</v>
      </c>
      <c r="G877">
        <v>46000</v>
      </c>
      <c r="H877">
        <f t="shared" si="229"/>
        <v>43281.4</v>
      </c>
      <c r="I877">
        <f t="shared" si="233"/>
        <v>1320.2</v>
      </c>
      <c r="J877">
        <f t="shared" si="234"/>
        <v>3265.9999999999995</v>
      </c>
      <c r="K877">
        <f t="shared" si="235"/>
        <v>506.00000000000006</v>
      </c>
      <c r="L877">
        <f t="shared" si="238"/>
        <v>1398.4</v>
      </c>
      <c r="M877">
        <f t="shared" si="239"/>
        <v>3261.4</v>
      </c>
      <c r="O877">
        <f t="shared" si="236"/>
        <v>9752</v>
      </c>
      <c r="P877">
        <v>25</v>
      </c>
      <c r="S877">
        <v>1311.9</v>
      </c>
      <c r="T877">
        <v>200</v>
      </c>
      <c r="U877">
        <v>1289.46</v>
      </c>
      <c r="W877">
        <f t="shared" si="237"/>
        <v>2826.36</v>
      </c>
      <c r="X877">
        <f t="shared" si="230"/>
        <v>2718.6000000000004</v>
      </c>
      <c r="Y877">
        <f t="shared" si="231"/>
        <v>6527.4</v>
      </c>
      <c r="Z877">
        <f t="shared" si="232"/>
        <v>40455.040000000001</v>
      </c>
      <c r="AA877" t="s">
        <v>610</v>
      </c>
      <c r="AB877">
        <v>2025</v>
      </c>
    </row>
    <row r="878" spans="1:28" x14ac:dyDescent="0.25">
      <c r="A878">
        <v>78</v>
      </c>
      <c r="B878" t="s">
        <v>912</v>
      </c>
      <c r="C878" t="s">
        <v>103</v>
      </c>
      <c r="D878" t="s">
        <v>94</v>
      </c>
      <c r="E878" t="s">
        <v>32</v>
      </c>
      <c r="F878" t="s">
        <v>100</v>
      </c>
      <c r="G878">
        <v>46000</v>
      </c>
      <c r="H878">
        <f t="shared" si="229"/>
        <v>41565.94</v>
      </c>
      <c r="I878">
        <f t="shared" si="233"/>
        <v>1320.2</v>
      </c>
      <c r="J878">
        <f t="shared" si="234"/>
        <v>3265.9999999999995</v>
      </c>
      <c r="K878">
        <f t="shared" si="235"/>
        <v>506.00000000000006</v>
      </c>
      <c r="L878">
        <f t="shared" si="238"/>
        <v>1398.4</v>
      </c>
      <c r="M878">
        <f t="shared" si="239"/>
        <v>3261.4</v>
      </c>
      <c r="N878">
        <v>1715.46</v>
      </c>
      <c r="O878">
        <f t="shared" si="236"/>
        <v>11467.46</v>
      </c>
      <c r="P878">
        <v>25</v>
      </c>
      <c r="Q878">
        <v>1000</v>
      </c>
      <c r="S878">
        <v>853.6</v>
      </c>
      <c r="T878">
        <v>200</v>
      </c>
      <c r="U878">
        <v>0</v>
      </c>
      <c r="W878">
        <f t="shared" si="237"/>
        <v>2078.6</v>
      </c>
      <c r="X878">
        <f t="shared" si="230"/>
        <v>4434.0600000000004</v>
      </c>
      <c r="Y878">
        <f t="shared" si="231"/>
        <v>6527.4</v>
      </c>
      <c r="Z878">
        <f t="shared" si="232"/>
        <v>39487.339999999997</v>
      </c>
      <c r="AA878" t="s">
        <v>610</v>
      </c>
      <c r="AB878">
        <v>2025</v>
      </c>
    </row>
    <row r="879" spans="1:28" x14ac:dyDescent="0.25">
      <c r="A879">
        <v>79</v>
      </c>
      <c r="B879" t="s">
        <v>853</v>
      </c>
      <c r="C879" t="s">
        <v>103</v>
      </c>
      <c r="D879" t="s">
        <v>94</v>
      </c>
      <c r="E879" t="s">
        <v>854</v>
      </c>
      <c r="F879" t="s">
        <v>100</v>
      </c>
      <c r="G879">
        <v>46000</v>
      </c>
      <c r="H879">
        <f t="shared" si="229"/>
        <v>43281.4</v>
      </c>
      <c r="I879">
        <f t="shared" si="233"/>
        <v>1320.2</v>
      </c>
      <c r="J879">
        <f t="shared" si="234"/>
        <v>3265.9999999999995</v>
      </c>
      <c r="K879">
        <f t="shared" si="235"/>
        <v>506.00000000000006</v>
      </c>
      <c r="L879">
        <f t="shared" si="238"/>
        <v>1398.4</v>
      </c>
      <c r="M879">
        <f t="shared" si="239"/>
        <v>3261.4</v>
      </c>
      <c r="O879">
        <f t="shared" si="236"/>
        <v>9752</v>
      </c>
      <c r="P879">
        <v>25</v>
      </c>
      <c r="Q879">
        <v>3191.84</v>
      </c>
      <c r="S879">
        <v>797.28</v>
      </c>
      <c r="T879">
        <v>200</v>
      </c>
      <c r="U879">
        <f>IF((H879*12)&gt;867123.01,(79776+(((H879*12)-867123.01)*0.25))/12,IF((H879*12)&gt;624329.01,(31216+(((H879*12)-624329.01)*0.2))/12,IF((H879*12)&gt;416220.01,(((H879*12)-416220.01)*0.15)/12,0)))</f>
        <v>1289.4598750000005</v>
      </c>
      <c r="W879">
        <f t="shared" si="237"/>
        <v>5503.5798750000004</v>
      </c>
      <c r="X879">
        <f t="shared" si="230"/>
        <v>2718.6000000000004</v>
      </c>
      <c r="Y879">
        <f t="shared" si="231"/>
        <v>6527.4</v>
      </c>
      <c r="Z879">
        <f t="shared" si="232"/>
        <v>37777.820124999998</v>
      </c>
      <c r="AA879" t="s">
        <v>610</v>
      </c>
      <c r="AB879">
        <v>2025</v>
      </c>
    </row>
    <row r="880" spans="1:28" x14ac:dyDescent="0.25">
      <c r="A880">
        <v>80</v>
      </c>
      <c r="B880" t="s">
        <v>855</v>
      </c>
      <c r="C880" t="s">
        <v>103</v>
      </c>
      <c r="D880" t="s">
        <v>94</v>
      </c>
      <c r="E880" t="s">
        <v>52</v>
      </c>
      <c r="F880" t="s">
        <v>100</v>
      </c>
      <c r="G880">
        <v>46000</v>
      </c>
      <c r="H880">
        <f t="shared" si="229"/>
        <v>43281.4</v>
      </c>
      <c r="I880">
        <f t="shared" si="233"/>
        <v>1320.2</v>
      </c>
      <c r="J880">
        <f t="shared" si="234"/>
        <v>3265.9999999999995</v>
      </c>
      <c r="K880">
        <f t="shared" si="235"/>
        <v>506.00000000000006</v>
      </c>
      <c r="L880">
        <f t="shared" si="238"/>
        <v>1398.4</v>
      </c>
      <c r="M880">
        <f t="shared" si="239"/>
        <v>3261.4</v>
      </c>
      <c r="O880">
        <f t="shared" si="236"/>
        <v>9752</v>
      </c>
      <c r="P880">
        <v>25</v>
      </c>
      <c r="S880">
        <v>1543.89</v>
      </c>
      <c r="T880">
        <v>200</v>
      </c>
      <c r="U880">
        <v>1289.46</v>
      </c>
      <c r="W880">
        <f t="shared" si="237"/>
        <v>3058.3500000000004</v>
      </c>
      <c r="X880">
        <f t="shared" si="230"/>
        <v>2718.6000000000004</v>
      </c>
      <c r="Y880">
        <f t="shared" si="231"/>
        <v>6527.4</v>
      </c>
      <c r="Z880">
        <f t="shared" si="232"/>
        <v>40223.050000000003</v>
      </c>
      <c r="AA880" t="s">
        <v>610</v>
      </c>
      <c r="AB880">
        <v>2025</v>
      </c>
    </row>
    <row r="881" spans="1:28" x14ac:dyDescent="0.25">
      <c r="A881">
        <v>81</v>
      </c>
      <c r="B881" t="s">
        <v>856</v>
      </c>
      <c r="C881" t="s">
        <v>102</v>
      </c>
      <c r="D881" t="s">
        <v>6</v>
      </c>
      <c r="E881" t="s">
        <v>52</v>
      </c>
      <c r="F881" t="s">
        <v>100</v>
      </c>
      <c r="G881">
        <v>36000</v>
      </c>
      <c r="H881">
        <f t="shared" si="229"/>
        <v>33872.400000000001</v>
      </c>
      <c r="I881">
        <f t="shared" si="233"/>
        <v>1033.2</v>
      </c>
      <c r="J881">
        <f t="shared" si="234"/>
        <v>2555.9999999999995</v>
      </c>
      <c r="K881">
        <f t="shared" si="235"/>
        <v>396.00000000000006</v>
      </c>
      <c r="L881">
        <f t="shared" si="238"/>
        <v>1094.4000000000001</v>
      </c>
      <c r="M881">
        <f t="shared" si="239"/>
        <v>2552.4</v>
      </c>
      <c r="O881">
        <f t="shared" si="236"/>
        <v>7632</v>
      </c>
      <c r="P881">
        <v>25</v>
      </c>
      <c r="T881">
        <v>200</v>
      </c>
      <c r="U881">
        <f>IF((H881*12)&gt;867123.01,(79776+(((H881*12)-867123.01)*0.25))/12,IF((H881*12)&gt;624329.01,(31216+(((H881*12)-624329.01)*0.2))/12,IF((H881*12)&gt;416220.01,(((H881*12)-416220.01)*0.15)/12,0)))</f>
        <v>0</v>
      </c>
      <c r="W881">
        <f t="shared" si="237"/>
        <v>225</v>
      </c>
      <c r="X881">
        <f t="shared" si="230"/>
        <v>2127.6000000000004</v>
      </c>
      <c r="Y881">
        <f t="shared" si="231"/>
        <v>5108.3999999999996</v>
      </c>
      <c r="Z881">
        <f t="shared" si="232"/>
        <v>33647.4</v>
      </c>
      <c r="AA881" t="s">
        <v>610</v>
      </c>
      <c r="AB881">
        <v>2025</v>
      </c>
    </row>
    <row r="882" spans="1:28" x14ac:dyDescent="0.25">
      <c r="A882">
        <v>82</v>
      </c>
      <c r="B882" t="s">
        <v>857</v>
      </c>
      <c r="C882" t="s">
        <v>103</v>
      </c>
      <c r="D882" t="s">
        <v>858</v>
      </c>
      <c r="E882" t="s">
        <v>859</v>
      </c>
      <c r="F882" t="s">
        <v>100</v>
      </c>
      <c r="G882">
        <v>30000</v>
      </c>
      <c r="H882">
        <f t="shared" si="229"/>
        <v>28227</v>
      </c>
      <c r="I882">
        <f t="shared" si="233"/>
        <v>861</v>
      </c>
      <c r="J882">
        <f t="shared" si="234"/>
        <v>2130</v>
      </c>
      <c r="K882">
        <f t="shared" si="235"/>
        <v>330.00000000000006</v>
      </c>
      <c r="L882">
        <f t="shared" si="238"/>
        <v>912</v>
      </c>
      <c r="M882">
        <f t="shared" si="239"/>
        <v>2127</v>
      </c>
      <c r="O882">
        <f t="shared" si="236"/>
        <v>6360</v>
      </c>
      <c r="P882">
        <v>25</v>
      </c>
      <c r="Q882">
        <v>500</v>
      </c>
      <c r="T882">
        <v>200</v>
      </c>
      <c r="U882">
        <v>0</v>
      </c>
      <c r="W882">
        <f t="shared" si="237"/>
        <v>725</v>
      </c>
      <c r="X882">
        <f t="shared" si="230"/>
        <v>1773</v>
      </c>
      <c r="Y882">
        <f t="shared" si="231"/>
        <v>4257</v>
      </c>
      <c r="Z882">
        <f t="shared" si="232"/>
        <v>27502</v>
      </c>
      <c r="AA882" t="s">
        <v>610</v>
      </c>
      <c r="AB882">
        <v>2025</v>
      </c>
    </row>
    <row r="883" spans="1:28" x14ac:dyDescent="0.25">
      <c r="A883">
        <v>83</v>
      </c>
      <c r="B883" t="s">
        <v>202</v>
      </c>
      <c r="C883" t="s">
        <v>102</v>
      </c>
      <c r="D883" t="s">
        <v>22</v>
      </c>
      <c r="E883" t="s">
        <v>37</v>
      </c>
      <c r="F883" t="s">
        <v>100</v>
      </c>
      <c r="G883">
        <v>25000</v>
      </c>
      <c r="H883">
        <f t="shared" ref="H883:H906" si="240">+G883-(I883+L883+N883)</f>
        <v>23522.5</v>
      </c>
      <c r="I883">
        <f t="shared" si="233"/>
        <v>717.5</v>
      </c>
      <c r="J883">
        <f t="shared" si="234"/>
        <v>1774.9999999999998</v>
      </c>
      <c r="K883">
        <f t="shared" si="235"/>
        <v>275</v>
      </c>
      <c r="L883">
        <f t="shared" si="238"/>
        <v>760</v>
      </c>
      <c r="M883">
        <f t="shared" si="239"/>
        <v>1772.5000000000002</v>
      </c>
      <c r="O883">
        <f t="shared" si="236"/>
        <v>5300</v>
      </c>
      <c r="P883">
        <v>25</v>
      </c>
      <c r="Q883">
        <v>1000</v>
      </c>
      <c r="T883">
        <v>200</v>
      </c>
      <c r="U883">
        <f t="shared" ref="U883:U905" si="241">IF((H883*12)&gt;867123.01,(79776+(((H883*12)-867123.01)*0.25))/12,IF((H883*12)&gt;624329.01,(31216+(((H883*12)-624329.01)*0.2))/12,IF((H883*12)&gt;416220.01,(((H883*12)-416220.01)*0.15)/12,0)))</f>
        <v>0</v>
      </c>
      <c r="W883">
        <f t="shared" si="237"/>
        <v>1225</v>
      </c>
      <c r="X883">
        <f t="shared" ref="X883:X906" si="242">+I883+L883+N883</f>
        <v>1477.5</v>
      </c>
      <c r="Y883">
        <f t="shared" ref="Y883:Y906" si="243">+J883+M883</f>
        <v>3547.5</v>
      </c>
      <c r="Z883">
        <f t="shared" ref="Z883:Z906" si="244">+G883-(W883+X883)</f>
        <v>22297.5</v>
      </c>
      <c r="AA883" t="s">
        <v>610</v>
      </c>
      <c r="AB883">
        <v>2025</v>
      </c>
    </row>
    <row r="884" spans="1:28" x14ac:dyDescent="0.25">
      <c r="A884">
        <v>84</v>
      </c>
      <c r="B884" t="s">
        <v>203</v>
      </c>
      <c r="C884" t="s">
        <v>102</v>
      </c>
      <c r="D884" t="s">
        <v>6</v>
      </c>
      <c r="E884" t="s">
        <v>37</v>
      </c>
      <c r="F884" t="s">
        <v>100</v>
      </c>
      <c r="G884">
        <v>15000</v>
      </c>
      <c r="H884">
        <f t="shared" si="240"/>
        <v>14113.5</v>
      </c>
      <c r="I884">
        <f t="shared" si="233"/>
        <v>430.5</v>
      </c>
      <c r="J884">
        <f t="shared" si="234"/>
        <v>1065</v>
      </c>
      <c r="K884">
        <f t="shared" si="235"/>
        <v>165.00000000000003</v>
      </c>
      <c r="L884">
        <f t="shared" si="238"/>
        <v>456</v>
      </c>
      <c r="M884">
        <f t="shared" si="239"/>
        <v>1063.5</v>
      </c>
      <c r="O884">
        <f t="shared" si="236"/>
        <v>3180</v>
      </c>
      <c r="P884">
        <v>25</v>
      </c>
      <c r="T884">
        <v>200</v>
      </c>
      <c r="U884">
        <f t="shared" si="241"/>
        <v>0</v>
      </c>
      <c r="W884">
        <f t="shared" si="237"/>
        <v>225</v>
      </c>
      <c r="X884">
        <f t="shared" si="242"/>
        <v>886.5</v>
      </c>
      <c r="Y884">
        <f t="shared" si="243"/>
        <v>2128.5</v>
      </c>
      <c r="Z884">
        <f t="shared" si="244"/>
        <v>13888.5</v>
      </c>
      <c r="AA884" t="s">
        <v>610</v>
      </c>
      <c r="AB884">
        <v>2025</v>
      </c>
    </row>
    <row r="885" spans="1:28" x14ac:dyDescent="0.25">
      <c r="A885">
        <v>85</v>
      </c>
      <c r="B885" t="s">
        <v>204</v>
      </c>
      <c r="C885" t="s">
        <v>102</v>
      </c>
      <c r="D885" t="s">
        <v>6</v>
      </c>
      <c r="E885" t="s">
        <v>37</v>
      </c>
      <c r="F885" t="s">
        <v>100</v>
      </c>
      <c r="G885">
        <v>15000</v>
      </c>
      <c r="H885">
        <f t="shared" si="240"/>
        <v>14113.5</v>
      </c>
      <c r="I885">
        <f t="shared" si="233"/>
        <v>430.5</v>
      </c>
      <c r="J885">
        <f t="shared" si="234"/>
        <v>1065</v>
      </c>
      <c r="K885">
        <f t="shared" si="235"/>
        <v>165.00000000000003</v>
      </c>
      <c r="L885">
        <f t="shared" si="238"/>
        <v>456</v>
      </c>
      <c r="M885">
        <f t="shared" si="239"/>
        <v>1063.5</v>
      </c>
      <c r="O885">
        <f t="shared" si="236"/>
        <v>3180</v>
      </c>
      <c r="P885">
        <v>25</v>
      </c>
      <c r="T885">
        <v>200</v>
      </c>
      <c r="U885">
        <f t="shared" si="241"/>
        <v>0</v>
      </c>
      <c r="W885">
        <f t="shared" si="237"/>
        <v>225</v>
      </c>
      <c r="X885">
        <f t="shared" si="242"/>
        <v>886.5</v>
      </c>
      <c r="Y885">
        <f t="shared" si="243"/>
        <v>2128.5</v>
      </c>
      <c r="Z885">
        <f t="shared" si="244"/>
        <v>13888.5</v>
      </c>
      <c r="AA885" t="s">
        <v>610</v>
      </c>
      <c r="AB885">
        <v>2025</v>
      </c>
    </row>
    <row r="886" spans="1:28" x14ac:dyDescent="0.25">
      <c r="A886">
        <v>86</v>
      </c>
      <c r="B886" t="s">
        <v>205</v>
      </c>
      <c r="C886" t="s">
        <v>102</v>
      </c>
      <c r="D886" t="s">
        <v>6</v>
      </c>
      <c r="E886" t="s">
        <v>37</v>
      </c>
      <c r="F886" t="s">
        <v>100</v>
      </c>
      <c r="G886">
        <v>25000</v>
      </c>
      <c r="H886">
        <f t="shared" si="240"/>
        <v>23522.5</v>
      </c>
      <c r="I886">
        <f t="shared" si="233"/>
        <v>717.5</v>
      </c>
      <c r="J886">
        <f t="shared" si="234"/>
        <v>1774.9999999999998</v>
      </c>
      <c r="K886">
        <f t="shared" si="235"/>
        <v>275</v>
      </c>
      <c r="L886">
        <f t="shared" si="238"/>
        <v>760</v>
      </c>
      <c r="M886">
        <f t="shared" si="239"/>
        <v>1772.5000000000002</v>
      </c>
      <c r="O886">
        <f t="shared" si="236"/>
        <v>5300</v>
      </c>
      <c r="P886">
        <v>25</v>
      </c>
      <c r="T886">
        <v>200</v>
      </c>
      <c r="U886">
        <f t="shared" si="241"/>
        <v>0</v>
      </c>
      <c r="W886">
        <f t="shared" si="237"/>
        <v>225</v>
      </c>
      <c r="X886">
        <f t="shared" si="242"/>
        <v>1477.5</v>
      </c>
      <c r="Y886">
        <f t="shared" si="243"/>
        <v>3547.5</v>
      </c>
      <c r="Z886">
        <f t="shared" si="244"/>
        <v>23297.5</v>
      </c>
      <c r="AA886" t="s">
        <v>610</v>
      </c>
      <c r="AB886">
        <v>2025</v>
      </c>
    </row>
    <row r="887" spans="1:28" x14ac:dyDescent="0.25">
      <c r="A887">
        <v>87</v>
      </c>
      <c r="B887" t="s">
        <v>810</v>
      </c>
      <c r="C887" t="s">
        <v>102</v>
      </c>
      <c r="D887" t="s">
        <v>94</v>
      </c>
      <c r="E887" t="s">
        <v>37</v>
      </c>
      <c r="F887" t="s">
        <v>100</v>
      </c>
      <c r="G887">
        <v>25000</v>
      </c>
      <c r="H887">
        <f t="shared" si="240"/>
        <v>23522.5</v>
      </c>
      <c r="I887">
        <f t="shared" si="233"/>
        <v>717.5</v>
      </c>
      <c r="J887">
        <f t="shared" si="234"/>
        <v>1774.9999999999998</v>
      </c>
      <c r="K887">
        <f t="shared" si="235"/>
        <v>275</v>
      </c>
      <c r="L887">
        <f t="shared" si="238"/>
        <v>760</v>
      </c>
      <c r="M887">
        <f t="shared" si="239"/>
        <v>1772.5000000000002</v>
      </c>
      <c r="O887">
        <f t="shared" si="236"/>
        <v>5300</v>
      </c>
      <c r="P887">
        <v>25</v>
      </c>
      <c r="Q887">
        <v>1000</v>
      </c>
      <c r="T887">
        <v>200</v>
      </c>
      <c r="U887">
        <f t="shared" si="241"/>
        <v>0</v>
      </c>
      <c r="W887">
        <f t="shared" si="237"/>
        <v>1225</v>
      </c>
      <c r="X887">
        <f t="shared" si="242"/>
        <v>1477.5</v>
      </c>
      <c r="Y887">
        <f t="shared" si="243"/>
        <v>3547.5</v>
      </c>
      <c r="Z887">
        <f t="shared" si="244"/>
        <v>22297.5</v>
      </c>
      <c r="AA887" t="s">
        <v>610</v>
      </c>
      <c r="AB887">
        <v>2025</v>
      </c>
    </row>
    <row r="888" spans="1:28" x14ac:dyDescent="0.25">
      <c r="A888">
        <v>88</v>
      </c>
      <c r="B888" t="s">
        <v>193</v>
      </c>
      <c r="C888" t="s">
        <v>103</v>
      </c>
      <c r="D888" t="s">
        <v>22</v>
      </c>
      <c r="E888" t="s">
        <v>54</v>
      </c>
      <c r="F888" t="s">
        <v>100</v>
      </c>
      <c r="G888">
        <v>30000</v>
      </c>
      <c r="H888">
        <f t="shared" si="240"/>
        <v>26511.54</v>
      </c>
      <c r="I888">
        <f t="shared" si="233"/>
        <v>861</v>
      </c>
      <c r="J888">
        <f t="shared" si="234"/>
        <v>2130</v>
      </c>
      <c r="K888">
        <f t="shared" si="235"/>
        <v>330.00000000000006</v>
      </c>
      <c r="L888">
        <f t="shared" si="238"/>
        <v>912</v>
      </c>
      <c r="M888">
        <f t="shared" si="239"/>
        <v>2127</v>
      </c>
      <c r="N888">
        <v>1715.46</v>
      </c>
      <c r="O888">
        <f t="shared" si="236"/>
        <v>8075.46</v>
      </c>
      <c r="P888">
        <v>25</v>
      </c>
      <c r="Q888">
        <v>500</v>
      </c>
      <c r="T888">
        <v>200</v>
      </c>
      <c r="U888">
        <f t="shared" si="241"/>
        <v>0</v>
      </c>
      <c r="W888">
        <f t="shared" si="237"/>
        <v>725</v>
      </c>
      <c r="X888">
        <f t="shared" si="242"/>
        <v>3488.46</v>
      </c>
      <c r="Y888">
        <f t="shared" si="243"/>
        <v>4257</v>
      </c>
      <c r="Z888">
        <f t="shared" si="244"/>
        <v>25786.54</v>
      </c>
      <c r="AA888" t="s">
        <v>610</v>
      </c>
      <c r="AB888">
        <v>2025</v>
      </c>
    </row>
    <row r="889" spans="1:28" x14ac:dyDescent="0.25">
      <c r="A889">
        <v>89</v>
      </c>
      <c r="B889" t="s">
        <v>197</v>
      </c>
      <c r="C889" t="s">
        <v>103</v>
      </c>
      <c r="D889" t="s">
        <v>94</v>
      </c>
      <c r="E889" t="s">
        <v>54</v>
      </c>
      <c r="F889" t="s">
        <v>100</v>
      </c>
      <c r="G889">
        <v>30000</v>
      </c>
      <c r="H889">
        <f t="shared" si="240"/>
        <v>28227</v>
      </c>
      <c r="I889">
        <f t="shared" si="233"/>
        <v>861</v>
      </c>
      <c r="J889">
        <f t="shared" si="234"/>
        <v>2130</v>
      </c>
      <c r="K889">
        <f t="shared" si="235"/>
        <v>330.00000000000006</v>
      </c>
      <c r="L889">
        <f t="shared" si="238"/>
        <v>912</v>
      </c>
      <c r="M889">
        <f t="shared" si="239"/>
        <v>2127</v>
      </c>
      <c r="O889">
        <f t="shared" si="236"/>
        <v>6360</v>
      </c>
      <c r="P889">
        <v>25</v>
      </c>
      <c r="T889">
        <v>200</v>
      </c>
      <c r="U889">
        <f t="shared" si="241"/>
        <v>0</v>
      </c>
      <c r="W889">
        <f t="shared" si="237"/>
        <v>225</v>
      </c>
      <c r="X889">
        <f t="shared" si="242"/>
        <v>1773</v>
      </c>
      <c r="Y889">
        <f t="shared" si="243"/>
        <v>4257</v>
      </c>
      <c r="Z889">
        <f t="shared" si="244"/>
        <v>28002</v>
      </c>
      <c r="AA889" t="s">
        <v>610</v>
      </c>
      <c r="AB889">
        <v>2025</v>
      </c>
    </row>
    <row r="890" spans="1:28" x14ac:dyDescent="0.25">
      <c r="A890">
        <v>90</v>
      </c>
      <c r="B890" t="s">
        <v>895</v>
      </c>
      <c r="C890" t="s">
        <v>103</v>
      </c>
      <c r="D890" t="s">
        <v>22</v>
      </c>
      <c r="E890" t="s">
        <v>54</v>
      </c>
      <c r="F890" t="s">
        <v>100</v>
      </c>
      <c r="G890">
        <v>30000</v>
      </c>
      <c r="H890">
        <f t="shared" si="240"/>
        <v>28227</v>
      </c>
      <c r="I890">
        <f t="shared" si="233"/>
        <v>861</v>
      </c>
      <c r="J890">
        <f t="shared" si="234"/>
        <v>2130</v>
      </c>
      <c r="K890">
        <f t="shared" si="235"/>
        <v>330.00000000000006</v>
      </c>
      <c r="L890">
        <f t="shared" si="238"/>
        <v>912</v>
      </c>
      <c r="M890">
        <f t="shared" si="239"/>
        <v>2127</v>
      </c>
      <c r="O890">
        <f t="shared" si="236"/>
        <v>6360</v>
      </c>
      <c r="P890">
        <v>25</v>
      </c>
      <c r="Q890">
        <v>4029.91</v>
      </c>
      <c r="T890">
        <v>200</v>
      </c>
      <c r="U890">
        <f t="shared" si="241"/>
        <v>0</v>
      </c>
      <c r="W890">
        <f t="shared" si="237"/>
        <v>4254.91</v>
      </c>
      <c r="X890">
        <f t="shared" si="242"/>
        <v>1773</v>
      </c>
      <c r="Y890">
        <f t="shared" si="243"/>
        <v>4257</v>
      </c>
      <c r="Z890">
        <f t="shared" si="244"/>
        <v>23972.09</v>
      </c>
      <c r="AA890" t="s">
        <v>610</v>
      </c>
      <c r="AB890">
        <v>2025</v>
      </c>
    </row>
    <row r="891" spans="1:28" x14ac:dyDescent="0.25">
      <c r="A891">
        <v>91</v>
      </c>
      <c r="B891" t="s">
        <v>200</v>
      </c>
      <c r="C891" t="s">
        <v>103</v>
      </c>
      <c r="D891" t="s">
        <v>19</v>
      </c>
      <c r="E891" t="s">
        <v>60</v>
      </c>
      <c r="F891" t="s">
        <v>100</v>
      </c>
      <c r="G891">
        <v>35000</v>
      </c>
      <c r="H891">
        <f t="shared" si="240"/>
        <v>32931.5</v>
      </c>
      <c r="I891">
        <f t="shared" si="233"/>
        <v>1004.5</v>
      </c>
      <c r="J891">
        <f t="shared" si="234"/>
        <v>2485</v>
      </c>
      <c r="K891">
        <f t="shared" si="235"/>
        <v>385.00000000000006</v>
      </c>
      <c r="L891">
        <f t="shared" si="238"/>
        <v>1064</v>
      </c>
      <c r="M891">
        <f t="shared" si="239"/>
        <v>2481.5</v>
      </c>
      <c r="O891">
        <f t="shared" si="236"/>
        <v>7420</v>
      </c>
      <c r="P891">
        <v>25</v>
      </c>
      <c r="Q891">
        <v>18807.169999999998</v>
      </c>
      <c r="S891">
        <v>1670.17</v>
      </c>
      <c r="T891">
        <v>200</v>
      </c>
      <c r="U891">
        <f t="shared" si="241"/>
        <v>0</v>
      </c>
      <c r="W891">
        <f t="shared" si="237"/>
        <v>20702.339999999997</v>
      </c>
      <c r="X891">
        <f t="shared" si="242"/>
        <v>2068.5</v>
      </c>
      <c r="Y891">
        <f t="shared" si="243"/>
        <v>4966.5</v>
      </c>
      <c r="Z891">
        <f t="shared" si="244"/>
        <v>12229.160000000003</v>
      </c>
      <c r="AA891" t="s">
        <v>610</v>
      </c>
      <c r="AB891">
        <v>2025</v>
      </c>
    </row>
    <row r="892" spans="1:28" x14ac:dyDescent="0.25">
      <c r="A892">
        <v>92</v>
      </c>
      <c r="B892" t="s">
        <v>910</v>
      </c>
      <c r="C892" t="s">
        <v>103</v>
      </c>
      <c r="D892" t="s">
        <v>10</v>
      </c>
      <c r="E892" t="s">
        <v>54</v>
      </c>
      <c r="F892" t="s">
        <v>100</v>
      </c>
      <c r="G892">
        <v>30000</v>
      </c>
      <c r="H892">
        <f t="shared" si="240"/>
        <v>28227</v>
      </c>
      <c r="I892">
        <f t="shared" si="233"/>
        <v>861</v>
      </c>
      <c r="J892">
        <f t="shared" si="234"/>
        <v>2130</v>
      </c>
      <c r="K892">
        <f t="shared" si="235"/>
        <v>330.00000000000006</v>
      </c>
      <c r="L892">
        <f t="shared" si="238"/>
        <v>912</v>
      </c>
      <c r="M892">
        <f t="shared" si="239"/>
        <v>2127</v>
      </c>
      <c r="O892">
        <f t="shared" si="236"/>
        <v>6360</v>
      </c>
      <c r="P892">
        <v>25</v>
      </c>
      <c r="T892">
        <v>200</v>
      </c>
      <c r="U892">
        <f t="shared" si="241"/>
        <v>0</v>
      </c>
      <c r="W892">
        <f t="shared" si="237"/>
        <v>225</v>
      </c>
      <c r="X892">
        <f t="shared" si="242"/>
        <v>1773</v>
      </c>
      <c r="Y892">
        <f t="shared" si="243"/>
        <v>4257</v>
      </c>
      <c r="Z892">
        <f t="shared" si="244"/>
        <v>28002</v>
      </c>
      <c r="AA892" t="s">
        <v>610</v>
      </c>
      <c r="AB892">
        <v>2025</v>
      </c>
    </row>
    <row r="893" spans="1:28" x14ac:dyDescent="0.25">
      <c r="A893">
        <v>93</v>
      </c>
      <c r="B893" t="s">
        <v>892</v>
      </c>
      <c r="C893" t="s">
        <v>103</v>
      </c>
      <c r="D893" t="s">
        <v>22</v>
      </c>
      <c r="E893" t="s">
        <v>880</v>
      </c>
      <c r="F893" t="s">
        <v>100</v>
      </c>
      <c r="G893">
        <v>26000</v>
      </c>
      <c r="H893">
        <f t="shared" si="240"/>
        <v>24463.4</v>
      </c>
      <c r="I893">
        <f t="shared" si="233"/>
        <v>746.2</v>
      </c>
      <c r="J893">
        <f t="shared" si="234"/>
        <v>1845.9999999999998</v>
      </c>
      <c r="K893">
        <f t="shared" si="235"/>
        <v>286.00000000000006</v>
      </c>
      <c r="L893">
        <f t="shared" si="238"/>
        <v>790.4</v>
      </c>
      <c r="M893">
        <f t="shared" si="239"/>
        <v>1843.4</v>
      </c>
      <c r="O893">
        <f t="shared" si="236"/>
        <v>5512</v>
      </c>
      <c r="P893">
        <v>25</v>
      </c>
      <c r="T893">
        <v>200</v>
      </c>
      <c r="U893">
        <f t="shared" si="241"/>
        <v>0</v>
      </c>
      <c r="W893">
        <f t="shared" si="237"/>
        <v>225</v>
      </c>
      <c r="X893">
        <f t="shared" si="242"/>
        <v>1536.6</v>
      </c>
      <c r="Y893">
        <f t="shared" si="243"/>
        <v>3689.3999999999996</v>
      </c>
      <c r="Z893">
        <f t="shared" si="244"/>
        <v>24238.400000000001</v>
      </c>
      <c r="AA893" t="s">
        <v>610</v>
      </c>
      <c r="AB893">
        <v>2025</v>
      </c>
    </row>
    <row r="894" spans="1:28" x14ac:dyDescent="0.25">
      <c r="A894">
        <v>94</v>
      </c>
      <c r="B894" t="s">
        <v>881</v>
      </c>
      <c r="C894" t="s">
        <v>103</v>
      </c>
      <c r="D894" t="s">
        <v>22</v>
      </c>
      <c r="E894" t="s">
        <v>54</v>
      </c>
      <c r="F894" t="s">
        <v>84</v>
      </c>
      <c r="G894">
        <v>36000</v>
      </c>
      <c r="H894">
        <f t="shared" si="240"/>
        <v>33872.400000000001</v>
      </c>
      <c r="I894">
        <f t="shared" si="233"/>
        <v>1033.2</v>
      </c>
      <c r="J894">
        <f t="shared" si="234"/>
        <v>2555.9999999999995</v>
      </c>
      <c r="K894">
        <f t="shared" si="235"/>
        <v>396.00000000000006</v>
      </c>
      <c r="L894">
        <f t="shared" si="238"/>
        <v>1094.4000000000001</v>
      </c>
      <c r="M894">
        <f t="shared" si="239"/>
        <v>2552.4</v>
      </c>
      <c r="O894">
        <f t="shared" si="236"/>
        <v>7632</v>
      </c>
      <c r="P894">
        <v>25</v>
      </c>
      <c r="Q894">
        <v>1500</v>
      </c>
      <c r="S894">
        <v>797.28</v>
      </c>
      <c r="T894">
        <v>200</v>
      </c>
      <c r="U894">
        <f t="shared" si="241"/>
        <v>0</v>
      </c>
      <c r="W894">
        <f t="shared" si="237"/>
        <v>2522.2799999999997</v>
      </c>
      <c r="X894">
        <f t="shared" si="242"/>
        <v>2127.6000000000004</v>
      </c>
      <c r="Y894">
        <f t="shared" si="243"/>
        <v>5108.3999999999996</v>
      </c>
      <c r="Z894">
        <f t="shared" si="244"/>
        <v>31350.12</v>
      </c>
      <c r="AA894" t="s">
        <v>610</v>
      </c>
      <c r="AB894">
        <v>2025</v>
      </c>
    </row>
    <row r="895" spans="1:28" x14ac:dyDescent="0.25">
      <c r="A895">
        <v>95</v>
      </c>
      <c r="B895" t="s">
        <v>907</v>
      </c>
      <c r="C895" t="s">
        <v>103</v>
      </c>
      <c r="D895" t="s">
        <v>22</v>
      </c>
      <c r="E895" t="s">
        <v>883</v>
      </c>
      <c r="F895" t="s">
        <v>84</v>
      </c>
      <c r="G895">
        <v>20000</v>
      </c>
      <c r="H895">
        <f t="shared" si="240"/>
        <v>18818</v>
      </c>
      <c r="I895">
        <f t="shared" si="233"/>
        <v>574</v>
      </c>
      <c r="J895">
        <f t="shared" si="234"/>
        <v>1419.9999999999998</v>
      </c>
      <c r="K895">
        <f t="shared" si="235"/>
        <v>220.00000000000003</v>
      </c>
      <c r="L895">
        <f t="shared" si="238"/>
        <v>608</v>
      </c>
      <c r="M895">
        <f t="shared" si="239"/>
        <v>1418</v>
      </c>
      <c r="O895">
        <f t="shared" si="236"/>
        <v>4240</v>
      </c>
      <c r="P895">
        <v>25</v>
      </c>
      <c r="Q895">
        <v>1000</v>
      </c>
      <c r="T895">
        <v>200</v>
      </c>
      <c r="U895">
        <f t="shared" si="241"/>
        <v>0</v>
      </c>
      <c r="W895">
        <f t="shared" si="237"/>
        <v>1225</v>
      </c>
      <c r="X895">
        <f t="shared" si="242"/>
        <v>1182</v>
      </c>
      <c r="Y895">
        <f t="shared" si="243"/>
        <v>2838</v>
      </c>
      <c r="Z895">
        <f t="shared" si="244"/>
        <v>17593</v>
      </c>
      <c r="AA895" t="s">
        <v>610</v>
      </c>
      <c r="AB895">
        <v>2025</v>
      </c>
    </row>
    <row r="896" spans="1:28" x14ac:dyDescent="0.25">
      <c r="A896">
        <v>96</v>
      </c>
      <c r="B896" t="s">
        <v>905</v>
      </c>
      <c r="C896" t="s">
        <v>102</v>
      </c>
      <c r="D896" t="s">
        <v>17</v>
      </c>
      <c r="E896" t="s">
        <v>32</v>
      </c>
      <c r="F896" t="s">
        <v>84</v>
      </c>
      <c r="G896">
        <v>36000</v>
      </c>
      <c r="H896">
        <f t="shared" si="240"/>
        <v>33872.400000000001</v>
      </c>
      <c r="I896">
        <f t="shared" si="233"/>
        <v>1033.2</v>
      </c>
      <c r="J896">
        <f t="shared" si="234"/>
        <v>2555.9999999999995</v>
      </c>
      <c r="K896">
        <f t="shared" si="235"/>
        <v>396.00000000000006</v>
      </c>
      <c r="L896">
        <f t="shared" si="238"/>
        <v>1094.4000000000001</v>
      </c>
      <c r="M896">
        <f t="shared" si="239"/>
        <v>2552.4</v>
      </c>
      <c r="O896">
        <f t="shared" si="236"/>
        <v>7632</v>
      </c>
      <c r="P896">
        <v>25</v>
      </c>
      <c r="S896">
        <v>398.64</v>
      </c>
      <c r="T896">
        <v>200</v>
      </c>
      <c r="U896">
        <f t="shared" si="241"/>
        <v>0</v>
      </c>
      <c r="W896">
        <f t="shared" si="237"/>
        <v>623.64</v>
      </c>
      <c r="X896">
        <f t="shared" si="242"/>
        <v>2127.6000000000004</v>
      </c>
      <c r="Y896">
        <f t="shared" si="243"/>
        <v>5108.3999999999996</v>
      </c>
      <c r="Z896">
        <f t="shared" si="244"/>
        <v>33248.76</v>
      </c>
      <c r="AA896" t="s">
        <v>610</v>
      </c>
      <c r="AB896">
        <v>2025</v>
      </c>
    </row>
    <row r="897" spans="1:28" x14ac:dyDescent="0.25">
      <c r="A897">
        <v>97</v>
      </c>
      <c r="B897" t="s">
        <v>885</v>
      </c>
      <c r="C897" t="s">
        <v>103</v>
      </c>
      <c r="D897" t="s">
        <v>22</v>
      </c>
      <c r="E897" t="s">
        <v>80</v>
      </c>
      <c r="F897" t="s">
        <v>84</v>
      </c>
      <c r="G897">
        <v>130000</v>
      </c>
      <c r="H897">
        <f t="shared" si="240"/>
        <v>122317</v>
      </c>
      <c r="I897">
        <f t="shared" si="233"/>
        <v>3731</v>
      </c>
      <c r="J897">
        <f t="shared" si="234"/>
        <v>9230</v>
      </c>
      <c r="K897">
        <f t="shared" si="235"/>
        <v>953.69</v>
      </c>
      <c r="L897">
        <f t="shared" si="238"/>
        <v>3952</v>
      </c>
      <c r="M897">
        <f t="shared" si="239"/>
        <v>9217</v>
      </c>
      <c r="O897">
        <f t="shared" si="236"/>
        <v>27083.690000000002</v>
      </c>
      <c r="P897">
        <v>25</v>
      </c>
      <c r="S897">
        <v>6286.66</v>
      </c>
      <c r="T897">
        <v>200</v>
      </c>
      <c r="U897">
        <f t="shared" si="241"/>
        <v>19162.187291666665</v>
      </c>
      <c r="W897">
        <f t="shared" si="237"/>
        <v>25673.847291666665</v>
      </c>
      <c r="X897">
        <f t="shared" si="242"/>
        <v>7683</v>
      </c>
      <c r="Y897">
        <f t="shared" si="243"/>
        <v>18447</v>
      </c>
      <c r="Z897">
        <f t="shared" si="244"/>
        <v>96643.152708333335</v>
      </c>
      <c r="AA897" t="s">
        <v>610</v>
      </c>
      <c r="AB897">
        <v>2025</v>
      </c>
    </row>
    <row r="898" spans="1:28" x14ac:dyDescent="0.25">
      <c r="A898">
        <v>98</v>
      </c>
      <c r="B898" t="s">
        <v>898</v>
      </c>
      <c r="C898" t="s">
        <v>103</v>
      </c>
      <c r="D898" t="s">
        <v>22</v>
      </c>
      <c r="E898" t="s">
        <v>54</v>
      </c>
      <c r="F898" t="s">
        <v>84</v>
      </c>
      <c r="G898">
        <v>36000</v>
      </c>
      <c r="H898">
        <f t="shared" si="240"/>
        <v>33872.400000000001</v>
      </c>
      <c r="I898">
        <f t="shared" si="233"/>
        <v>1033.2</v>
      </c>
      <c r="J898">
        <f t="shared" si="234"/>
        <v>2555.9999999999995</v>
      </c>
      <c r="K898">
        <f t="shared" si="235"/>
        <v>396.00000000000006</v>
      </c>
      <c r="L898">
        <f t="shared" si="238"/>
        <v>1094.4000000000001</v>
      </c>
      <c r="M898">
        <f t="shared" si="239"/>
        <v>2552.4</v>
      </c>
      <c r="O898">
        <f t="shared" si="236"/>
        <v>7632</v>
      </c>
      <c r="P898">
        <v>25</v>
      </c>
      <c r="Q898">
        <v>2000</v>
      </c>
      <c r="S898">
        <v>1594.56</v>
      </c>
      <c r="T898">
        <v>200</v>
      </c>
      <c r="U898">
        <f t="shared" si="241"/>
        <v>0</v>
      </c>
      <c r="W898">
        <f t="shared" si="237"/>
        <v>3819.56</v>
      </c>
      <c r="X898">
        <f t="shared" si="242"/>
        <v>2127.6000000000004</v>
      </c>
      <c r="Y898">
        <f t="shared" si="243"/>
        <v>5108.3999999999996</v>
      </c>
      <c r="Z898">
        <f t="shared" si="244"/>
        <v>30052.84</v>
      </c>
      <c r="AA898" t="s">
        <v>610</v>
      </c>
      <c r="AB898">
        <v>2025</v>
      </c>
    </row>
    <row r="899" spans="1:28" x14ac:dyDescent="0.25">
      <c r="A899">
        <v>99</v>
      </c>
      <c r="B899" t="s">
        <v>899</v>
      </c>
      <c r="C899" t="s">
        <v>102</v>
      </c>
      <c r="D899" t="s">
        <v>22</v>
      </c>
      <c r="E899" t="s">
        <v>37</v>
      </c>
      <c r="F899" t="s">
        <v>84</v>
      </c>
      <c r="G899">
        <v>25000</v>
      </c>
      <c r="H899">
        <f t="shared" si="240"/>
        <v>23522.5</v>
      </c>
      <c r="I899">
        <f t="shared" si="233"/>
        <v>717.5</v>
      </c>
      <c r="J899">
        <f t="shared" si="234"/>
        <v>1774.9999999999998</v>
      </c>
      <c r="K899">
        <f t="shared" si="235"/>
        <v>275</v>
      </c>
      <c r="L899">
        <f t="shared" si="238"/>
        <v>760</v>
      </c>
      <c r="M899">
        <f t="shared" si="239"/>
        <v>1772.5000000000002</v>
      </c>
      <c r="O899">
        <f t="shared" si="236"/>
        <v>5300</v>
      </c>
      <c r="P899">
        <v>25</v>
      </c>
      <c r="Q899">
        <v>5000</v>
      </c>
      <c r="S899">
        <v>0</v>
      </c>
      <c r="T899">
        <v>200</v>
      </c>
      <c r="U899">
        <f t="shared" si="241"/>
        <v>0</v>
      </c>
      <c r="W899">
        <f t="shared" si="237"/>
        <v>5225</v>
      </c>
      <c r="X899">
        <f t="shared" si="242"/>
        <v>1477.5</v>
      </c>
      <c r="Y899">
        <f t="shared" si="243"/>
        <v>3547.5</v>
      </c>
      <c r="Z899">
        <f t="shared" si="244"/>
        <v>18297.5</v>
      </c>
      <c r="AA899" t="s">
        <v>610</v>
      </c>
      <c r="AB899">
        <v>2025</v>
      </c>
    </row>
    <row r="900" spans="1:28" x14ac:dyDescent="0.25">
      <c r="A900">
        <v>100</v>
      </c>
      <c r="B900" t="s">
        <v>900</v>
      </c>
      <c r="C900" t="s">
        <v>102</v>
      </c>
      <c r="D900" t="s">
        <v>22</v>
      </c>
      <c r="E900" t="s">
        <v>37</v>
      </c>
      <c r="F900" t="s">
        <v>84</v>
      </c>
      <c r="G900">
        <v>25000</v>
      </c>
      <c r="H900">
        <f t="shared" si="240"/>
        <v>23522.5</v>
      </c>
      <c r="I900">
        <f t="shared" si="233"/>
        <v>717.5</v>
      </c>
      <c r="J900">
        <f t="shared" si="234"/>
        <v>1774.9999999999998</v>
      </c>
      <c r="K900">
        <f t="shared" si="235"/>
        <v>275</v>
      </c>
      <c r="L900">
        <f t="shared" si="238"/>
        <v>760</v>
      </c>
      <c r="M900">
        <f t="shared" si="239"/>
        <v>1772.5000000000002</v>
      </c>
      <c r="O900">
        <f t="shared" si="236"/>
        <v>5300</v>
      </c>
      <c r="P900">
        <v>25</v>
      </c>
      <c r="Q900">
        <v>1500</v>
      </c>
      <c r="S900">
        <v>0</v>
      </c>
      <c r="T900">
        <v>200</v>
      </c>
      <c r="U900">
        <f t="shared" si="241"/>
        <v>0</v>
      </c>
      <c r="W900">
        <f t="shared" si="237"/>
        <v>1725</v>
      </c>
      <c r="X900">
        <f t="shared" si="242"/>
        <v>1477.5</v>
      </c>
      <c r="Y900">
        <f t="shared" si="243"/>
        <v>3547.5</v>
      </c>
      <c r="Z900">
        <f t="shared" si="244"/>
        <v>21797.5</v>
      </c>
      <c r="AA900" t="s">
        <v>610</v>
      </c>
      <c r="AB900">
        <v>2025</v>
      </c>
    </row>
    <row r="901" spans="1:28" x14ac:dyDescent="0.25">
      <c r="A901">
        <v>101</v>
      </c>
      <c r="B901" t="s">
        <v>901</v>
      </c>
      <c r="C901" t="s">
        <v>102</v>
      </c>
      <c r="D901" t="s">
        <v>801</v>
      </c>
      <c r="E901" t="s">
        <v>33</v>
      </c>
      <c r="F901" t="s">
        <v>84</v>
      </c>
      <c r="G901">
        <v>30000</v>
      </c>
      <c r="H901">
        <f t="shared" si="240"/>
        <v>28227</v>
      </c>
      <c r="I901">
        <f t="shared" si="233"/>
        <v>861</v>
      </c>
      <c r="J901">
        <f t="shared" si="234"/>
        <v>2130</v>
      </c>
      <c r="K901">
        <f t="shared" si="235"/>
        <v>330.00000000000006</v>
      </c>
      <c r="L901">
        <f t="shared" si="238"/>
        <v>912</v>
      </c>
      <c r="M901">
        <f t="shared" si="239"/>
        <v>2127</v>
      </c>
      <c r="O901">
        <f t="shared" si="236"/>
        <v>6360</v>
      </c>
      <c r="P901">
        <v>25</v>
      </c>
      <c r="T901">
        <v>200</v>
      </c>
      <c r="U901">
        <f t="shared" si="241"/>
        <v>0</v>
      </c>
      <c r="W901">
        <f t="shared" si="237"/>
        <v>225</v>
      </c>
      <c r="X901">
        <f t="shared" si="242"/>
        <v>1773</v>
      </c>
      <c r="Y901">
        <f t="shared" si="243"/>
        <v>4257</v>
      </c>
      <c r="Z901">
        <f t="shared" si="244"/>
        <v>28002</v>
      </c>
      <c r="AA901" t="s">
        <v>610</v>
      </c>
      <c r="AB901">
        <v>2025</v>
      </c>
    </row>
    <row r="902" spans="1:28" x14ac:dyDescent="0.25">
      <c r="A902">
        <v>102</v>
      </c>
      <c r="B902" t="s">
        <v>902</v>
      </c>
      <c r="C902" t="s">
        <v>102</v>
      </c>
      <c r="D902" t="s">
        <v>22</v>
      </c>
      <c r="E902" t="s">
        <v>37</v>
      </c>
      <c r="F902" t="s">
        <v>84</v>
      </c>
      <c r="G902">
        <v>25000</v>
      </c>
      <c r="H902">
        <f t="shared" si="240"/>
        <v>23522.5</v>
      </c>
      <c r="I902">
        <f t="shared" si="233"/>
        <v>717.5</v>
      </c>
      <c r="J902">
        <f t="shared" si="234"/>
        <v>1774.9999999999998</v>
      </c>
      <c r="K902">
        <f t="shared" si="235"/>
        <v>275</v>
      </c>
      <c r="L902">
        <f t="shared" si="238"/>
        <v>760</v>
      </c>
      <c r="M902">
        <f t="shared" si="239"/>
        <v>1772.5000000000002</v>
      </c>
      <c r="O902">
        <f t="shared" si="236"/>
        <v>5300</v>
      </c>
      <c r="P902">
        <v>25</v>
      </c>
      <c r="T902">
        <v>200</v>
      </c>
      <c r="U902">
        <f t="shared" si="241"/>
        <v>0</v>
      </c>
      <c r="W902">
        <f t="shared" si="237"/>
        <v>225</v>
      </c>
      <c r="X902">
        <f t="shared" si="242"/>
        <v>1477.5</v>
      </c>
      <c r="Y902">
        <f t="shared" si="243"/>
        <v>3547.5</v>
      </c>
      <c r="Z902">
        <f t="shared" si="244"/>
        <v>23297.5</v>
      </c>
      <c r="AA902" t="s">
        <v>610</v>
      </c>
      <c r="AB902">
        <v>2025</v>
      </c>
    </row>
    <row r="903" spans="1:28" x14ac:dyDescent="0.25">
      <c r="A903">
        <v>103</v>
      </c>
      <c r="B903" t="s">
        <v>903</v>
      </c>
      <c r="C903" t="s">
        <v>102</v>
      </c>
      <c r="D903" t="s">
        <v>22</v>
      </c>
      <c r="E903" t="s">
        <v>37</v>
      </c>
      <c r="F903" t="s">
        <v>84</v>
      </c>
      <c r="G903">
        <v>25000</v>
      </c>
      <c r="H903">
        <f t="shared" si="240"/>
        <v>23522.5</v>
      </c>
      <c r="I903">
        <f>IF(G903&lt;=374040,G903*2.87%,9334.68)</f>
        <v>717.5</v>
      </c>
      <c r="J903">
        <f>IF(G903&lt;=374040,G903*7.1%,23092.75)</f>
        <v>1774.9999999999998</v>
      </c>
      <c r="K903">
        <f t="shared" si="235"/>
        <v>275</v>
      </c>
      <c r="L903">
        <f>IF(G903&lt;=187020,G903*3.04%,4943.8)</f>
        <v>760</v>
      </c>
      <c r="M903">
        <f>IF(G903&lt;=187020,G903*7.09%,11530.11)</f>
        <v>1772.5000000000002</v>
      </c>
      <c r="O903">
        <f>+I903+J903+K903+L903+M903+N903</f>
        <v>5300</v>
      </c>
      <c r="P903">
        <v>25</v>
      </c>
      <c r="T903">
        <v>200</v>
      </c>
      <c r="U903">
        <f t="shared" si="241"/>
        <v>0</v>
      </c>
      <c r="W903">
        <f t="shared" si="237"/>
        <v>225</v>
      </c>
      <c r="X903">
        <f t="shared" si="242"/>
        <v>1477.5</v>
      </c>
      <c r="Y903">
        <f t="shared" si="243"/>
        <v>3547.5</v>
      </c>
      <c r="Z903">
        <f t="shared" si="244"/>
        <v>23297.5</v>
      </c>
      <c r="AA903" t="s">
        <v>610</v>
      </c>
      <c r="AB903">
        <v>2025</v>
      </c>
    </row>
    <row r="904" spans="1:28" x14ac:dyDescent="0.25">
      <c r="A904">
        <v>104</v>
      </c>
      <c r="B904" t="s">
        <v>935</v>
      </c>
      <c r="C904" t="s">
        <v>102</v>
      </c>
      <c r="D904" t="s">
        <v>936</v>
      </c>
      <c r="E904" t="s">
        <v>33</v>
      </c>
      <c r="F904" t="s">
        <v>937</v>
      </c>
      <c r="G904">
        <v>26000</v>
      </c>
      <c r="H904">
        <f t="shared" si="240"/>
        <v>24463.4</v>
      </c>
      <c r="I904">
        <f>IF(G904&lt;=374040,G904*2.87%,9334.68)</f>
        <v>746.2</v>
      </c>
      <c r="J904">
        <f>IF(G904&lt;=374040,G904*7.1%,23092.75)</f>
        <v>1845.9999999999998</v>
      </c>
      <c r="K904">
        <f t="shared" si="235"/>
        <v>286.00000000000006</v>
      </c>
      <c r="L904">
        <f>IF(G904&lt;=187020,G904*3.04%,4943.8)</f>
        <v>790.4</v>
      </c>
      <c r="M904">
        <f>IF(G904&lt;=187020,G904*7.09%,11530.11)</f>
        <v>1843.4</v>
      </c>
      <c r="O904">
        <f>+I904+J904+K904+L904+M904+N904</f>
        <v>5512</v>
      </c>
      <c r="P904">
        <v>25</v>
      </c>
      <c r="Q904">
        <v>2000</v>
      </c>
      <c r="T904">
        <v>200</v>
      </c>
      <c r="U904">
        <f t="shared" si="241"/>
        <v>0</v>
      </c>
      <c r="W904">
        <f t="shared" si="237"/>
        <v>2225</v>
      </c>
      <c r="X904">
        <f t="shared" si="242"/>
        <v>1536.6</v>
      </c>
      <c r="Y904">
        <f t="shared" si="243"/>
        <v>3689.3999999999996</v>
      </c>
      <c r="Z904">
        <f t="shared" si="244"/>
        <v>22238.400000000001</v>
      </c>
      <c r="AA904" t="s">
        <v>610</v>
      </c>
      <c r="AB904">
        <v>2025</v>
      </c>
    </row>
    <row r="905" spans="1:28" x14ac:dyDescent="0.25">
      <c r="A905">
        <v>105</v>
      </c>
      <c r="B905" t="s">
        <v>940</v>
      </c>
      <c r="C905" t="s">
        <v>103</v>
      </c>
      <c r="D905" t="s">
        <v>22</v>
      </c>
      <c r="E905" t="s">
        <v>933</v>
      </c>
      <c r="F905" t="s">
        <v>84</v>
      </c>
      <c r="G905">
        <v>46000</v>
      </c>
      <c r="H905">
        <f t="shared" si="240"/>
        <v>43281.4</v>
      </c>
      <c r="I905">
        <f>IF(G905&lt;=374040,G905*2.87%,9334.68)</f>
        <v>1320.2</v>
      </c>
      <c r="J905">
        <f>IF(G905&lt;=374040,G905*7.1%,23092.75)</f>
        <v>3265.9999999999995</v>
      </c>
      <c r="K905">
        <f t="shared" si="235"/>
        <v>506.00000000000006</v>
      </c>
      <c r="L905">
        <f>IF(G905&lt;=187020,G905*3.04%,4943.8)</f>
        <v>1398.4</v>
      </c>
      <c r="M905">
        <f>IF(G905&lt;=187020,G905*7.09%,11530.11)</f>
        <v>3261.4</v>
      </c>
      <c r="O905">
        <f>+I905+J905+K905+L905+M905+N905</f>
        <v>9752</v>
      </c>
      <c r="P905">
        <v>25</v>
      </c>
      <c r="T905">
        <v>200</v>
      </c>
      <c r="U905">
        <f t="shared" si="241"/>
        <v>1289.4598750000005</v>
      </c>
      <c r="W905">
        <f t="shared" si="237"/>
        <v>1514.4598750000005</v>
      </c>
      <c r="X905">
        <f t="shared" si="242"/>
        <v>2718.6000000000004</v>
      </c>
      <c r="Y905">
        <f t="shared" si="243"/>
        <v>6527.4</v>
      </c>
      <c r="Z905">
        <f t="shared" si="244"/>
        <v>41766.940125000001</v>
      </c>
      <c r="AA905" t="s">
        <v>610</v>
      </c>
      <c r="AB905">
        <v>2025</v>
      </c>
    </row>
    <row r="906" spans="1:28" ht="30.75" x14ac:dyDescent="0.25">
      <c r="A906">
        <v>106</v>
      </c>
      <c r="B906" s="4" t="s">
        <v>915</v>
      </c>
      <c r="C906" s="4" t="s">
        <v>102</v>
      </c>
      <c r="D906" s="4" t="s">
        <v>22</v>
      </c>
      <c r="E906" s="4" t="s">
        <v>32</v>
      </c>
      <c r="F906" s="4" t="s">
        <v>84</v>
      </c>
      <c r="G906" s="5">
        <v>45000</v>
      </c>
      <c r="H906" s="5">
        <f t="shared" si="240"/>
        <v>42340.5</v>
      </c>
      <c r="I906" s="3">
        <f>IF(G906&lt;=374040,G906*2.87%,9334.68)</f>
        <v>1291.5</v>
      </c>
      <c r="J906" s="3">
        <f>IF(G906&lt;=374040,G906*7.1%,23092.75)</f>
        <v>3194.9999999999995</v>
      </c>
      <c r="K906" s="2">
        <f t="shared" si="235"/>
        <v>495.00000000000006</v>
      </c>
      <c r="L906" s="3">
        <f>IF(G906&lt;=187020,G906*3.04%,4943.8)</f>
        <v>1368</v>
      </c>
      <c r="M906" s="3">
        <f>IF(G906&lt;=187020,G906*7.09%,11530.11)</f>
        <v>3190.5</v>
      </c>
      <c r="N906" s="3"/>
      <c r="O906" s="3">
        <f>+I906+J906+K906+L906+M906+N906</f>
        <v>9540</v>
      </c>
      <c r="P906" s="3">
        <v>25</v>
      </c>
      <c r="Q906" s="6"/>
      <c r="R906" s="7"/>
      <c r="S906" s="8">
        <v>775.06</v>
      </c>
      <c r="T906" s="9">
        <v>200</v>
      </c>
      <c r="U906" s="9">
        <v>968.99</v>
      </c>
      <c r="V906" s="9"/>
      <c r="W906" s="10">
        <f t="shared" si="237"/>
        <v>1969.05</v>
      </c>
      <c r="X906" s="10">
        <f t="shared" si="242"/>
        <v>2659.5</v>
      </c>
      <c r="Y906" s="10">
        <f t="shared" si="243"/>
        <v>6385.5</v>
      </c>
      <c r="Z906" s="10">
        <f t="shared" si="244"/>
        <v>40371.449999999997</v>
      </c>
      <c r="AA906" t="s">
        <v>610</v>
      </c>
      <c r="AB906">
        <v>2025</v>
      </c>
    </row>
    <row r="907" spans="1:28" x14ac:dyDescent="0.25">
      <c r="A907" s="1">
        <v>107</v>
      </c>
      <c r="B907" t="s">
        <v>804</v>
      </c>
      <c r="C907" t="s">
        <v>103</v>
      </c>
      <c r="D907" t="s">
        <v>823</v>
      </c>
      <c r="E907" t="s">
        <v>27</v>
      </c>
      <c r="F907" t="s">
        <v>98</v>
      </c>
      <c r="G907">
        <v>360000</v>
      </c>
      <c r="H907">
        <f>+G907-(I907+L907+N907)</f>
        <v>341363.4</v>
      </c>
      <c r="I907">
        <f>IF(G907&lt;=374040,G907*2.87%,9334.68)</f>
        <v>10332</v>
      </c>
      <c r="J907">
        <f>IF(G907&lt;=374040,G907*7.1%,23092.75)</f>
        <v>25559.999999999996</v>
      </c>
      <c r="K907">
        <f>IF(G907&lt;=74808,G907*1.1%,953.69)</f>
        <v>953.69</v>
      </c>
      <c r="L907">
        <v>6589.14</v>
      </c>
      <c r="M907">
        <v>15367.43</v>
      </c>
      <c r="N907">
        <v>1715.46</v>
      </c>
      <c r="O907">
        <f>+I907+J907+K907+L907+M907+N907</f>
        <v>60517.72</v>
      </c>
      <c r="P907">
        <v>25</v>
      </c>
      <c r="S907">
        <v>1328.8</v>
      </c>
      <c r="U907">
        <v>73923.72</v>
      </c>
      <c r="W907">
        <f>P907+Q907+R907+S907+T907+U907</f>
        <v>75277.52</v>
      </c>
      <c r="X907">
        <f>+I907+L907+N907</f>
        <v>18636.599999999999</v>
      </c>
      <c r="Y907">
        <f>+J907+M907</f>
        <v>40927.429999999993</v>
      </c>
      <c r="Z907">
        <f>+G907-(W907+X907)</f>
        <v>266085.88</v>
      </c>
      <c r="AA907" t="s">
        <v>617</v>
      </c>
      <c r="AB907">
        <v>2025</v>
      </c>
    </row>
    <row r="908" spans="1:28" x14ac:dyDescent="0.25">
      <c r="A908">
        <v>1</v>
      </c>
      <c r="B908" t="s">
        <v>784</v>
      </c>
      <c r="C908" t="s">
        <v>102</v>
      </c>
      <c r="D908" t="s">
        <v>19</v>
      </c>
      <c r="E908" t="s">
        <v>71</v>
      </c>
      <c r="F908" t="s">
        <v>98</v>
      </c>
      <c r="G908">
        <v>300000</v>
      </c>
      <c r="H908">
        <f t="shared" ref="H908:H970" si="245">+G908-(I908+L908+N908)</f>
        <v>284800.86</v>
      </c>
      <c r="I908">
        <f t="shared" ref="I908:I970" si="246">IF(G908&lt;=374040,G908*2.87%,9334.68)</f>
        <v>8610</v>
      </c>
      <c r="J908">
        <f t="shared" ref="J908:J970" si="247">IF(G908&lt;=374040,G908*7.1%,23092.75)</f>
        <v>21299.999999999996</v>
      </c>
      <c r="K908">
        <f t="shared" ref="K908:K970" si="248">IF(G908&lt;=74808,G908*1.1%,953.69)</f>
        <v>953.69</v>
      </c>
      <c r="L908">
        <v>6589.14</v>
      </c>
      <c r="M908">
        <v>15367.43</v>
      </c>
      <c r="O908">
        <f t="shared" ref="O908:O970" si="249">+I908+J908+K908+L908+M908+N908</f>
        <v>52820.259999999995</v>
      </c>
      <c r="P908">
        <v>25</v>
      </c>
      <c r="U908">
        <v>59783.08</v>
      </c>
      <c r="V908">
        <v>0</v>
      </c>
      <c r="W908">
        <f t="shared" ref="W908:W970" si="250">P908+Q908+R908+S908+T908+U908</f>
        <v>59808.08</v>
      </c>
      <c r="X908">
        <f t="shared" ref="X908:X970" si="251">+I908+L908+N908</f>
        <v>15199.14</v>
      </c>
      <c r="Y908">
        <f t="shared" ref="Y908:Y923" si="252">+J908+M908</f>
        <v>36667.429999999993</v>
      </c>
      <c r="Z908">
        <f t="shared" ref="Z908:Z970" si="253">+G908-(W908+X908)</f>
        <v>224992.78</v>
      </c>
      <c r="AA908" t="s">
        <v>617</v>
      </c>
      <c r="AB908">
        <v>2025</v>
      </c>
    </row>
    <row r="909" spans="1:28" x14ac:dyDescent="0.25">
      <c r="A909">
        <v>2</v>
      </c>
      <c r="B909" t="s">
        <v>110</v>
      </c>
      <c r="C909" t="s">
        <v>103</v>
      </c>
      <c r="D909" t="s">
        <v>10</v>
      </c>
      <c r="E909" t="s">
        <v>53</v>
      </c>
      <c r="F909" t="s">
        <v>98</v>
      </c>
      <c r="G909">
        <v>300000</v>
      </c>
      <c r="H909">
        <f t="shared" si="245"/>
        <v>284800.86</v>
      </c>
      <c r="I909">
        <f t="shared" si="246"/>
        <v>8610</v>
      </c>
      <c r="J909">
        <f t="shared" si="247"/>
        <v>21299.999999999996</v>
      </c>
      <c r="K909">
        <f t="shared" si="248"/>
        <v>953.69</v>
      </c>
      <c r="L909">
        <v>6589.14</v>
      </c>
      <c r="M909">
        <v>15367.43</v>
      </c>
      <c r="O909">
        <f t="shared" si="249"/>
        <v>52820.259999999995</v>
      </c>
      <c r="P909">
        <v>25</v>
      </c>
      <c r="S909">
        <v>1328.8</v>
      </c>
      <c r="U909">
        <v>59783.08</v>
      </c>
      <c r="W909">
        <f t="shared" si="250"/>
        <v>61136.880000000005</v>
      </c>
      <c r="X909">
        <f t="shared" si="251"/>
        <v>15199.14</v>
      </c>
      <c r="Y909">
        <f t="shared" si="252"/>
        <v>36667.429999999993</v>
      </c>
      <c r="Z909">
        <f t="shared" si="253"/>
        <v>223663.97999999998</v>
      </c>
      <c r="AA909" t="s">
        <v>617</v>
      </c>
      <c r="AB909">
        <v>2025</v>
      </c>
    </row>
    <row r="910" spans="1:28" x14ac:dyDescent="0.25">
      <c r="A910">
        <v>3</v>
      </c>
      <c r="B910" t="s">
        <v>115</v>
      </c>
      <c r="C910" t="s">
        <v>103</v>
      </c>
      <c r="D910" t="s">
        <v>886</v>
      </c>
      <c r="E910" t="s">
        <v>916</v>
      </c>
      <c r="F910" t="s">
        <v>84</v>
      </c>
      <c r="G910">
        <v>185000</v>
      </c>
      <c r="H910">
        <f t="shared" si="245"/>
        <v>170635.58</v>
      </c>
      <c r="I910">
        <f t="shared" si="246"/>
        <v>5309.5</v>
      </c>
      <c r="J910">
        <f t="shared" si="247"/>
        <v>13134.999999999998</v>
      </c>
      <c r="K910">
        <f t="shared" si="248"/>
        <v>953.69</v>
      </c>
      <c r="L910">
        <f t="shared" ref="L910:L972" si="254">IF(G910&lt;=187020,G910*3.04%,4943.8)</f>
        <v>5624</v>
      </c>
      <c r="M910">
        <f t="shared" ref="M910:M972" si="255">IF(G910&lt;=187020,G910*7.09%,11530.11)</f>
        <v>13116.5</v>
      </c>
      <c r="N910">
        <f>1715.46*2</f>
        <v>3430.92</v>
      </c>
      <c r="O910">
        <f>+I910+J910+K910+L910+M910+N910</f>
        <v>41569.61</v>
      </c>
      <c r="P910">
        <v>25</v>
      </c>
      <c r="Q910">
        <v>52964.44</v>
      </c>
      <c r="S910">
        <v>1328.8</v>
      </c>
      <c r="T910">
        <v>200</v>
      </c>
      <c r="U910">
        <v>30812.9</v>
      </c>
      <c r="W910">
        <f t="shared" si="250"/>
        <v>85331.140000000014</v>
      </c>
      <c r="X910">
        <f t="shared" si="251"/>
        <v>14364.42</v>
      </c>
      <c r="Y910">
        <f t="shared" si="252"/>
        <v>26251.5</v>
      </c>
      <c r="Z910">
        <f t="shared" si="253"/>
        <v>85304.439999999988</v>
      </c>
      <c r="AA910" t="s">
        <v>617</v>
      </c>
      <c r="AB910">
        <v>2025</v>
      </c>
    </row>
    <row r="911" spans="1:28" x14ac:dyDescent="0.25">
      <c r="A911">
        <v>4</v>
      </c>
      <c r="B911" t="s">
        <v>116</v>
      </c>
      <c r="C911" t="s">
        <v>102</v>
      </c>
      <c r="D911" t="s">
        <v>4</v>
      </c>
      <c r="E911" t="s">
        <v>917</v>
      </c>
      <c r="F911" t="s">
        <v>84</v>
      </c>
      <c r="G911">
        <v>185000</v>
      </c>
      <c r="H911">
        <f t="shared" si="245"/>
        <v>174066.5</v>
      </c>
      <c r="I911">
        <f t="shared" si="246"/>
        <v>5309.5</v>
      </c>
      <c r="J911">
        <f t="shared" si="247"/>
        <v>13134.999999999998</v>
      </c>
      <c r="K911">
        <f t="shared" si="248"/>
        <v>953.69</v>
      </c>
      <c r="L911">
        <f t="shared" si="254"/>
        <v>5624</v>
      </c>
      <c r="M911">
        <f t="shared" si="255"/>
        <v>13116.5</v>
      </c>
      <c r="O911">
        <f t="shared" si="249"/>
        <v>38138.69</v>
      </c>
      <c r="P911">
        <v>25</v>
      </c>
      <c r="Q911">
        <v>20227.560000000001</v>
      </c>
      <c r="S911">
        <v>1328.8</v>
      </c>
      <c r="T911">
        <v>200</v>
      </c>
      <c r="U911">
        <v>32099.49</v>
      </c>
      <c r="W911">
        <f t="shared" si="250"/>
        <v>53880.850000000006</v>
      </c>
      <c r="X911">
        <f t="shared" si="251"/>
        <v>10933.5</v>
      </c>
      <c r="Y911">
        <f t="shared" si="252"/>
        <v>26251.5</v>
      </c>
      <c r="Z911">
        <f t="shared" si="253"/>
        <v>120185.65</v>
      </c>
      <c r="AA911" t="s">
        <v>617</v>
      </c>
      <c r="AB911">
        <v>2025</v>
      </c>
    </row>
    <row r="912" spans="1:28" x14ac:dyDescent="0.25">
      <c r="A912">
        <v>5</v>
      </c>
      <c r="B912" t="s">
        <v>117</v>
      </c>
      <c r="C912" t="s">
        <v>102</v>
      </c>
      <c r="D912" t="s">
        <v>4</v>
      </c>
      <c r="E912" t="s">
        <v>918</v>
      </c>
      <c r="F912" t="s">
        <v>84</v>
      </c>
      <c r="G912">
        <v>185000</v>
      </c>
      <c r="H912">
        <f t="shared" si="245"/>
        <v>172351.04</v>
      </c>
      <c r="I912">
        <f t="shared" si="246"/>
        <v>5309.5</v>
      </c>
      <c r="J912">
        <f t="shared" si="247"/>
        <v>13134.999999999998</v>
      </c>
      <c r="K912">
        <f t="shared" si="248"/>
        <v>953.69</v>
      </c>
      <c r="L912">
        <f t="shared" si="254"/>
        <v>5624</v>
      </c>
      <c r="M912">
        <f t="shared" si="255"/>
        <v>13116.5</v>
      </c>
      <c r="N912">
        <v>1715.46</v>
      </c>
      <c r="O912">
        <f t="shared" si="249"/>
        <v>39854.15</v>
      </c>
      <c r="P912">
        <v>25</v>
      </c>
      <c r="S912">
        <v>1993.2</v>
      </c>
      <c r="T912">
        <v>200</v>
      </c>
      <c r="U912">
        <v>32099.49</v>
      </c>
      <c r="W912">
        <f t="shared" si="250"/>
        <v>34317.69</v>
      </c>
      <c r="X912">
        <f t="shared" si="251"/>
        <v>12648.96</v>
      </c>
      <c r="Y912">
        <f t="shared" si="252"/>
        <v>26251.5</v>
      </c>
      <c r="Z912">
        <f t="shared" si="253"/>
        <v>138033.35</v>
      </c>
      <c r="AA912" t="s">
        <v>617</v>
      </c>
      <c r="AB912">
        <v>2025</v>
      </c>
    </row>
    <row r="913" spans="1:28" x14ac:dyDescent="0.25">
      <c r="A913">
        <v>6</v>
      </c>
      <c r="B913" t="s">
        <v>119</v>
      </c>
      <c r="C913" t="s">
        <v>103</v>
      </c>
      <c r="D913" t="s">
        <v>10</v>
      </c>
      <c r="E913" t="s">
        <v>919</v>
      </c>
      <c r="F913" t="s">
        <v>84</v>
      </c>
      <c r="G913">
        <v>185000</v>
      </c>
      <c r="H913">
        <f t="shared" si="245"/>
        <v>174066.5</v>
      </c>
      <c r="I913">
        <f t="shared" si="246"/>
        <v>5309.5</v>
      </c>
      <c r="J913">
        <f t="shared" si="247"/>
        <v>13134.999999999998</v>
      </c>
      <c r="K913">
        <f t="shared" si="248"/>
        <v>953.69</v>
      </c>
      <c r="L913">
        <f t="shared" si="254"/>
        <v>5624</v>
      </c>
      <c r="M913">
        <f t="shared" si="255"/>
        <v>13116.5</v>
      </c>
      <c r="O913">
        <f t="shared" si="249"/>
        <v>38138.69</v>
      </c>
      <c r="P913">
        <v>25</v>
      </c>
      <c r="Q913">
        <v>13979.51</v>
      </c>
      <c r="S913">
        <v>1328.8</v>
      </c>
      <c r="T913">
        <v>200</v>
      </c>
      <c r="U913">
        <v>32099.49</v>
      </c>
      <c r="W913">
        <f>P913+Q913+R913+S913+T913+U913</f>
        <v>47632.800000000003</v>
      </c>
      <c r="X913">
        <f t="shared" si="251"/>
        <v>10933.5</v>
      </c>
      <c r="Y913">
        <f t="shared" si="252"/>
        <v>26251.5</v>
      </c>
      <c r="Z913">
        <f t="shared" si="253"/>
        <v>126433.7</v>
      </c>
      <c r="AA913" t="s">
        <v>617</v>
      </c>
      <c r="AB913">
        <v>2025</v>
      </c>
    </row>
    <row r="914" spans="1:28" x14ac:dyDescent="0.25">
      <c r="A914">
        <v>7</v>
      </c>
      <c r="B914" t="s">
        <v>941</v>
      </c>
      <c r="C914" t="s">
        <v>102</v>
      </c>
      <c r="D914" t="s">
        <v>27</v>
      </c>
      <c r="E914" t="s">
        <v>62</v>
      </c>
      <c r="F914" t="s">
        <v>99</v>
      </c>
      <c r="G914">
        <v>110000</v>
      </c>
      <c r="H914">
        <f t="shared" si="245"/>
        <v>103499</v>
      </c>
      <c r="I914">
        <f t="shared" si="246"/>
        <v>3157</v>
      </c>
      <c r="J914">
        <f t="shared" si="247"/>
        <v>7809.9999999999991</v>
      </c>
      <c r="K914">
        <f t="shared" si="248"/>
        <v>953.69</v>
      </c>
      <c r="L914">
        <f t="shared" si="254"/>
        <v>3344</v>
      </c>
      <c r="M914">
        <f t="shared" si="255"/>
        <v>7799.0000000000009</v>
      </c>
      <c r="O914">
        <f t="shared" si="249"/>
        <v>23063.690000000002</v>
      </c>
      <c r="P914">
        <v>25</v>
      </c>
      <c r="T914">
        <v>200</v>
      </c>
      <c r="U914">
        <v>14457.62</v>
      </c>
      <c r="W914">
        <v>14457.62</v>
      </c>
      <c r="X914">
        <f t="shared" si="251"/>
        <v>6501</v>
      </c>
      <c r="Y914">
        <f t="shared" si="252"/>
        <v>15609</v>
      </c>
      <c r="Z914">
        <f t="shared" si="253"/>
        <v>89041.38</v>
      </c>
      <c r="AA914" t="s">
        <v>617</v>
      </c>
      <c r="AB914">
        <v>2025</v>
      </c>
    </row>
    <row r="915" spans="1:28" x14ac:dyDescent="0.25">
      <c r="A915">
        <v>8</v>
      </c>
      <c r="B915" t="s">
        <v>121</v>
      </c>
      <c r="C915" t="s">
        <v>102</v>
      </c>
      <c r="D915" t="s">
        <v>21</v>
      </c>
      <c r="E915" t="s">
        <v>920</v>
      </c>
      <c r="F915" t="s">
        <v>84</v>
      </c>
      <c r="G915">
        <v>155000</v>
      </c>
      <c r="H915">
        <f t="shared" si="245"/>
        <v>144124.04</v>
      </c>
      <c r="I915">
        <f t="shared" si="246"/>
        <v>4448.5</v>
      </c>
      <c r="J915">
        <f t="shared" si="247"/>
        <v>11004.999999999998</v>
      </c>
      <c r="K915">
        <f t="shared" si="248"/>
        <v>953.69</v>
      </c>
      <c r="L915">
        <f t="shared" si="254"/>
        <v>4712</v>
      </c>
      <c r="M915">
        <f t="shared" si="255"/>
        <v>10989.5</v>
      </c>
      <c r="N915">
        <v>1715.46</v>
      </c>
      <c r="O915">
        <f t="shared" si="249"/>
        <v>33824.15</v>
      </c>
      <c r="P915">
        <v>25</v>
      </c>
      <c r="Q915">
        <v>12543.2</v>
      </c>
      <c r="S915">
        <v>490.69</v>
      </c>
      <c r="T915">
        <v>200</v>
      </c>
      <c r="U915">
        <v>24613.88</v>
      </c>
      <c r="W915">
        <f t="shared" si="250"/>
        <v>37872.770000000004</v>
      </c>
      <c r="X915">
        <f t="shared" si="251"/>
        <v>10875.96</v>
      </c>
      <c r="Y915">
        <f t="shared" si="252"/>
        <v>21994.5</v>
      </c>
      <c r="Z915">
        <f t="shared" si="253"/>
        <v>106251.26999999999</v>
      </c>
      <c r="AA915" t="s">
        <v>617</v>
      </c>
      <c r="AB915">
        <v>2025</v>
      </c>
    </row>
    <row r="916" spans="1:28" x14ac:dyDescent="0.25">
      <c r="A916">
        <v>9</v>
      </c>
      <c r="B916" t="s">
        <v>137</v>
      </c>
      <c r="C916" t="s">
        <v>102</v>
      </c>
      <c r="D916" t="s">
        <v>22</v>
      </c>
      <c r="E916" t="s">
        <v>921</v>
      </c>
      <c r="F916" t="s">
        <v>85</v>
      </c>
      <c r="G916">
        <v>140000</v>
      </c>
      <c r="H916">
        <f t="shared" si="245"/>
        <v>130010.54000000001</v>
      </c>
      <c r="I916">
        <f t="shared" si="246"/>
        <v>4018</v>
      </c>
      <c r="J916">
        <f t="shared" si="247"/>
        <v>9940</v>
      </c>
      <c r="K916">
        <f t="shared" si="248"/>
        <v>953.69</v>
      </c>
      <c r="L916">
        <f t="shared" si="254"/>
        <v>4256</v>
      </c>
      <c r="M916">
        <f t="shared" si="255"/>
        <v>9926</v>
      </c>
      <c r="N916">
        <v>1715.46</v>
      </c>
      <c r="O916">
        <f>+I916+J916+K916+L916+M916+N916</f>
        <v>30809.15</v>
      </c>
      <c r="P916">
        <v>25</v>
      </c>
      <c r="Q916">
        <v>4694.38</v>
      </c>
      <c r="S916">
        <v>1098.69</v>
      </c>
      <c r="T916">
        <v>200</v>
      </c>
      <c r="U916">
        <v>16156.43</v>
      </c>
      <c r="V916">
        <v>4929.07</v>
      </c>
      <c r="W916">
        <f t="shared" si="250"/>
        <v>22174.5</v>
      </c>
      <c r="X916">
        <f t="shared" si="251"/>
        <v>9989.4599999999991</v>
      </c>
      <c r="Y916">
        <f t="shared" si="252"/>
        <v>19866</v>
      </c>
      <c r="Z916">
        <f t="shared" si="253"/>
        <v>107836.04000000001</v>
      </c>
      <c r="AA916" t="s">
        <v>617</v>
      </c>
      <c r="AB916">
        <v>2025</v>
      </c>
    </row>
    <row r="917" spans="1:28" x14ac:dyDescent="0.25">
      <c r="A917">
        <v>10</v>
      </c>
      <c r="B917" t="s">
        <v>123</v>
      </c>
      <c r="C917" t="s">
        <v>102</v>
      </c>
      <c r="D917" t="s">
        <v>10</v>
      </c>
      <c r="E917" t="s">
        <v>922</v>
      </c>
      <c r="F917" t="s">
        <v>84</v>
      </c>
      <c r="G917">
        <v>145000</v>
      </c>
      <c r="H917">
        <f t="shared" si="245"/>
        <v>136430.5</v>
      </c>
      <c r="I917">
        <f t="shared" si="246"/>
        <v>4161.5</v>
      </c>
      <c r="J917">
        <f t="shared" si="247"/>
        <v>10294.999999999998</v>
      </c>
      <c r="K917">
        <f t="shared" si="248"/>
        <v>953.69</v>
      </c>
      <c r="L917">
        <f t="shared" si="254"/>
        <v>4408</v>
      </c>
      <c r="M917">
        <f t="shared" si="255"/>
        <v>10280.5</v>
      </c>
      <c r="O917">
        <f t="shared" si="249"/>
        <v>30098.69</v>
      </c>
      <c r="P917">
        <v>25</v>
      </c>
      <c r="Q917">
        <v>11491.65</v>
      </c>
      <c r="S917">
        <v>376.01</v>
      </c>
      <c r="T917">
        <v>200</v>
      </c>
      <c r="U917">
        <f>IF((H917*12)&gt;867123.01,(79776+(((H917*12)-867123.01)*0.25))/12,IF((H917*12)&gt;624329.01,(31216+(((H917*12)-624329.01)*0.2))/12,IF((H917*12)&gt;416220.01,(((H917*12)-416220.01)*0.15)/12,0)))</f>
        <v>22690.562291666665</v>
      </c>
      <c r="W917">
        <f t="shared" si="250"/>
        <v>34783.222291666665</v>
      </c>
      <c r="X917">
        <f t="shared" si="251"/>
        <v>8569.5</v>
      </c>
      <c r="Y917">
        <f t="shared" si="252"/>
        <v>20575.5</v>
      </c>
      <c r="Z917">
        <f t="shared" si="253"/>
        <v>101647.27770833333</v>
      </c>
      <c r="AA917" t="s">
        <v>617</v>
      </c>
      <c r="AB917">
        <v>2025</v>
      </c>
    </row>
    <row r="918" spans="1:28" x14ac:dyDescent="0.25">
      <c r="A918">
        <v>11</v>
      </c>
      <c r="B918" t="s">
        <v>125</v>
      </c>
      <c r="C918" t="s">
        <v>102</v>
      </c>
      <c r="D918" t="s">
        <v>94</v>
      </c>
      <c r="E918" t="s">
        <v>923</v>
      </c>
      <c r="F918" t="s">
        <v>85</v>
      </c>
      <c r="G918">
        <v>96000</v>
      </c>
      <c r="H918">
        <f t="shared" si="245"/>
        <v>88610.94</v>
      </c>
      <c r="I918">
        <f t="shared" si="246"/>
        <v>2755.2</v>
      </c>
      <c r="J918">
        <f t="shared" si="247"/>
        <v>6815.9999999999991</v>
      </c>
      <c r="K918">
        <f t="shared" si="248"/>
        <v>953.69</v>
      </c>
      <c r="L918">
        <f t="shared" si="254"/>
        <v>2918.4</v>
      </c>
      <c r="M918">
        <f t="shared" si="255"/>
        <v>6806.4000000000005</v>
      </c>
      <c r="N918">
        <v>1715.46</v>
      </c>
      <c r="O918">
        <f t="shared" si="249"/>
        <v>21965.149999999998</v>
      </c>
      <c r="P918">
        <v>25</v>
      </c>
      <c r="Q918">
        <v>5000</v>
      </c>
      <c r="S918">
        <v>843.35</v>
      </c>
      <c r="T918">
        <v>200</v>
      </c>
      <c r="U918">
        <f>10735.6-V918</f>
        <v>0</v>
      </c>
      <c r="V918">
        <v>10735.6</v>
      </c>
      <c r="W918">
        <f t="shared" si="250"/>
        <v>6068.35</v>
      </c>
      <c r="X918">
        <f t="shared" si="251"/>
        <v>7389.06</v>
      </c>
      <c r="Y918">
        <f t="shared" si="252"/>
        <v>13622.4</v>
      </c>
      <c r="Z918">
        <f t="shared" si="253"/>
        <v>82542.59</v>
      </c>
      <c r="AA918" t="s">
        <v>617</v>
      </c>
      <c r="AB918">
        <v>2025</v>
      </c>
    </row>
    <row r="919" spans="1:28" x14ac:dyDescent="0.25">
      <c r="A919">
        <v>12</v>
      </c>
      <c r="B919" t="s">
        <v>126</v>
      </c>
      <c r="C919" t="s">
        <v>103</v>
      </c>
      <c r="D919" t="s">
        <v>94</v>
      </c>
      <c r="E919" t="s">
        <v>924</v>
      </c>
      <c r="F919" t="s">
        <v>84</v>
      </c>
      <c r="G919">
        <v>60000</v>
      </c>
      <c r="H919">
        <f t="shared" si="245"/>
        <v>56454</v>
      </c>
      <c r="I919">
        <f t="shared" si="246"/>
        <v>1722</v>
      </c>
      <c r="J919">
        <f t="shared" si="247"/>
        <v>4260</v>
      </c>
      <c r="K919">
        <f t="shared" si="248"/>
        <v>660.00000000000011</v>
      </c>
      <c r="L919">
        <f t="shared" si="254"/>
        <v>1824</v>
      </c>
      <c r="M919">
        <f t="shared" si="255"/>
        <v>4254</v>
      </c>
      <c r="O919">
        <f t="shared" si="249"/>
        <v>12720</v>
      </c>
      <c r="P919">
        <v>25</v>
      </c>
      <c r="Q919">
        <v>500</v>
      </c>
      <c r="S919">
        <v>947.32</v>
      </c>
      <c r="T919">
        <v>200</v>
      </c>
      <c r="U919">
        <f>3486.68-V919</f>
        <v>2766.56</v>
      </c>
      <c r="V919">
        <v>720.12</v>
      </c>
      <c r="W919">
        <f t="shared" si="250"/>
        <v>4438.88</v>
      </c>
      <c r="X919">
        <f t="shared" si="251"/>
        <v>3546</v>
      </c>
      <c r="Y919">
        <f t="shared" si="252"/>
        <v>8514</v>
      </c>
      <c r="Z919">
        <f t="shared" si="253"/>
        <v>52015.12</v>
      </c>
      <c r="AA919" t="s">
        <v>617</v>
      </c>
      <c r="AB919">
        <v>2025</v>
      </c>
    </row>
    <row r="920" spans="1:28" x14ac:dyDescent="0.25">
      <c r="A920">
        <v>13</v>
      </c>
      <c r="B920" t="s">
        <v>128</v>
      </c>
      <c r="C920" t="s">
        <v>102</v>
      </c>
      <c r="D920" t="s">
        <v>12</v>
      </c>
      <c r="E920" t="s">
        <v>925</v>
      </c>
      <c r="F920" t="s">
        <v>84</v>
      </c>
      <c r="G920">
        <v>155000</v>
      </c>
      <c r="H920">
        <f t="shared" si="245"/>
        <v>144124.04</v>
      </c>
      <c r="I920">
        <f t="shared" si="246"/>
        <v>4448.5</v>
      </c>
      <c r="J920">
        <f t="shared" si="247"/>
        <v>11004.999999999998</v>
      </c>
      <c r="K920">
        <f t="shared" si="248"/>
        <v>953.69</v>
      </c>
      <c r="L920">
        <f t="shared" si="254"/>
        <v>4712</v>
      </c>
      <c r="M920">
        <f t="shared" si="255"/>
        <v>10989.5</v>
      </c>
      <c r="N920">
        <v>1715.46</v>
      </c>
      <c r="O920">
        <f t="shared" si="249"/>
        <v>33824.15</v>
      </c>
      <c r="P920">
        <v>25</v>
      </c>
      <c r="S920">
        <v>1195.92</v>
      </c>
      <c r="T920">
        <v>200</v>
      </c>
      <c r="U920">
        <v>24613.88</v>
      </c>
      <c r="W920">
        <f t="shared" si="250"/>
        <v>26034.800000000003</v>
      </c>
      <c r="X920">
        <f t="shared" si="251"/>
        <v>10875.96</v>
      </c>
      <c r="Y920">
        <f t="shared" si="252"/>
        <v>21994.5</v>
      </c>
      <c r="Z920">
        <f t="shared" si="253"/>
        <v>118089.23999999999</v>
      </c>
      <c r="AA920" t="s">
        <v>617</v>
      </c>
      <c r="AB920">
        <v>2025</v>
      </c>
    </row>
    <row r="921" spans="1:28" x14ac:dyDescent="0.25">
      <c r="A921">
        <v>14</v>
      </c>
      <c r="B921" t="s">
        <v>129</v>
      </c>
      <c r="C921" t="s">
        <v>102</v>
      </c>
      <c r="D921" t="s">
        <v>16</v>
      </c>
      <c r="E921" t="s">
        <v>79</v>
      </c>
      <c r="F921" t="s">
        <v>84</v>
      </c>
      <c r="G921">
        <v>80000</v>
      </c>
      <c r="H921">
        <f t="shared" si="245"/>
        <v>75272</v>
      </c>
      <c r="I921">
        <f t="shared" si="246"/>
        <v>2296</v>
      </c>
      <c r="J921">
        <f t="shared" si="247"/>
        <v>5679.9999999999991</v>
      </c>
      <c r="K921">
        <v>880</v>
      </c>
      <c r="L921">
        <f t="shared" si="254"/>
        <v>2432</v>
      </c>
      <c r="M921">
        <f t="shared" si="255"/>
        <v>5672</v>
      </c>
      <c r="O921">
        <f>+I921+J921+K921+L921+M921+N921</f>
        <v>16960</v>
      </c>
      <c r="P921">
        <v>25</v>
      </c>
      <c r="Q921">
        <v>3800.48</v>
      </c>
      <c r="S921">
        <v>811.94</v>
      </c>
      <c r="T921">
        <v>200</v>
      </c>
      <c r="U921">
        <v>7400.87</v>
      </c>
      <c r="W921">
        <f t="shared" si="250"/>
        <v>12238.29</v>
      </c>
      <c r="X921">
        <f t="shared" si="251"/>
        <v>4728</v>
      </c>
      <c r="Y921">
        <f t="shared" si="252"/>
        <v>11352</v>
      </c>
      <c r="Z921">
        <f t="shared" si="253"/>
        <v>63033.71</v>
      </c>
      <c r="AA921" t="s">
        <v>617</v>
      </c>
      <c r="AB921">
        <v>2025</v>
      </c>
    </row>
    <row r="922" spans="1:28" x14ac:dyDescent="0.25">
      <c r="A922">
        <v>15</v>
      </c>
      <c r="B922" t="s">
        <v>130</v>
      </c>
      <c r="C922" t="s">
        <v>102</v>
      </c>
      <c r="D922" t="s">
        <v>16</v>
      </c>
      <c r="E922" t="s">
        <v>61</v>
      </c>
      <c r="F922" t="s">
        <v>84</v>
      </c>
      <c r="G922">
        <v>80000</v>
      </c>
      <c r="H922">
        <f t="shared" si="245"/>
        <v>70125.62</v>
      </c>
      <c r="I922">
        <f t="shared" si="246"/>
        <v>2296</v>
      </c>
      <c r="J922">
        <f t="shared" si="247"/>
        <v>5679.9999999999991</v>
      </c>
      <c r="K922">
        <v>880</v>
      </c>
      <c r="L922">
        <f t="shared" si="254"/>
        <v>2432</v>
      </c>
      <c r="M922">
        <f t="shared" si="255"/>
        <v>5672</v>
      </c>
      <c r="N922">
        <v>5146.38</v>
      </c>
      <c r="O922">
        <f>+I922+J922+K922+L922+M922+N922</f>
        <v>22106.38</v>
      </c>
      <c r="P922">
        <v>25</v>
      </c>
      <c r="Q922">
        <v>1200</v>
      </c>
      <c r="S922">
        <v>1586.13</v>
      </c>
      <c r="T922">
        <v>200</v>
      </c>
      <c r="U922">
        <f>6221-V922</f>
        <v>0</v>
      </c>
      <c r="V922">
        <v>6221</v>
      </c>
      <c r="W922">
        <f t="shared" si="250"/>
        <v>3011.13</v>
      </c>
      <c r="X922">
        <f t="shared" si="251"/>
        <v>9874.380000000001</v>
      </c>
      <c r="Y922">
        <f t="shared" si="252"/>
        <v>11352</v>
      </c>
      <c r="Z922">
        <f t="shared" si="253"/>
        <v>67114.489999999991</v>
      </c>
      <c r="AA922" t="s">
        <v>617</v>
      </c>
      <c r="AB922">
        <v>2025</v>
      </c>
    </row>
    <row r="923" spans="1:28" x14ac:dyDescent="0.25">
      <c r="A923">
        <v>16</v>
      </c>
      <c r="B923" t="s">
        <v>131</v>
      </c>
      <c r="C923" t="s">
        <v>102</v>
      </c>
      <c r="D923" t="s">
        <v>6</v>
      </c>
      <c r="E923" t="s">
        <v>863</v>
      </c>
      <c r="F923" t="s">
        <v>84</v>
      </c>
      <c r="G923">
        <v>95000</v>
      </c>
      <c r="H923">
        <f t="shared" si="245"/>
        <v>85954.58</v>
      </c>
      <c r="I923">
        <f t="shared" si="246"/>
        <v>2726.5</v>
      </c>
      <c r="J923">
        <f t="shared" si="247"/>
        <v>6744.9999999999991</v>
      </c>
      <c r="K923">
        <f t="shared" si="248"/>
        <v>953.69</v>
      </c>
      <c r="L923">
        <f t="shared" si="254"/>
        <v>2888</v>
      </c>
      <c r="M923">
        <f t="shared" si="255"/>
        <v>6735.5</v>
      </c>
      <c r="N923">
        <v>3430.92</v>
      </c>
      <c r="O923">
        <f t="shared" si="249"/>
        <v>23479.61</v>
      </c>
      <c r="P923">
        <v>25</v>
      </c>
      <c r="S923">
        <v>4229.3</v>
      </c>
      <c r="T923">
        <v>200</v>
      </c>
      <c r="U923">
        <v>10071.51</v>
      </c>
      <c r="W923">
        <f t="shared" si="250"/>
        <v>14525.810000000001</v>
      </c>
      <c r="X923">
        <f t="shared" si="251"/>
        <v>9045.42</v>
      </c>
      <c r="Y923">
        <f t="shared" si="252"/>
        <v>13480.5</v>
      </c>
      <c r="Z923">
        <f t="shared" si="253"/>
        <v>71428.76999999999</v>
      </c>
      <c r="AA923" t="s">
        <v>617</v>
      </c>
      <c r="AB923">
        <v>2025</v>
      </c>
    </row>
    <row r="924" spans="1:28" x14ac:dyDescent="0.25">
      <c r="A924">
        <v>17</v>
      </c>
      <c r="B924" t="s">
        <v>132</v>
      </c>
      <c r="C924" t="s">
        <v>102</v>
      </c>
      <c r="D924" t="s">
        <v>4</v>
      </c>
      <c r="E924" t="s">
        <v>24</v>
      </c>
      <c r="F924" t="s">
        <v>84</v>
      </c>
      <c r="G924">
        <v>95000</v>
      </c>
      <c r="H924">
        <f t="shared" si="245"/>
        <v>84239.12</v>
      </c>
      <c r="I924">
        <f t="shared" si="246"/>
        <v>2726.5</v>
      </c>
      <c r="J924">
        <f t="shared" si="247"/>
        <v>6744.9999999999991</v>
      </c>
      <c r="K924">
        <f t="shared" si="248"/>
        <v>953.69</v>
      </c>
      <c r="L924">
        <f t="shared" si="254"/>
        <v>2888</v>
      </c>
      <c r="M924">
        <f t="shared" si="255"/>
        <v>6735.5</v>
      </c>
      <c r="N924">
        <v>5146.38</v>
      </c>
      <c r="O924">
        <f t="shared" si="249"/>
        <v>25195.070000000003</v>
      </c>
      <c r="P924">
        <v>25</v>
      </c>
      <c r="Q924">
        <v>0</v>
      </c>
      <c r="S924">
        <v>1713.72</v>
      </c>
      <c r="T924">
        <v>200</v>
      </c>
      <c r="V924">
        <v>10071.51</v>
      </c>
      <c r="W924">
        <f t="shared" si="250"/>
        <v>1938.72</v>
      </c>
      <c r="X924">
        <f t="shared" si="251"/>
        <v>10760.880000000001</v>
      </c>
      <c r="Y924">
        <f>+J924++K924+M924</f>
        <v>14434.189999999999</v>
      </c>
      <c r="Z924">
        <f t="shared" si="253"/>
        <v>82300.399999999994</v>
      </c>
      <c r="AA924" t="s">
        <v>617</v>
      </c>
      <c r="AB924">
        <v>2025</v>
      </c>
    </row>
    <row r="925" spans="1:28" x14ac:dyDescent="0.25">
      <c r="A925">
        <v>18</v>
      </c>
      <c r="B925" t="s">
        <v>133</v>
      </c>
      <c r="C925" t="s">
        <v>103</v>
      </c>
      <c r="D925" t="s">
        <v>828</v>
      </c>
      <c r="E925" t="s">
        <v>829</v>
      </c>
      <c r="F925" t="s">
        <v>84</v>
      </c>
      <c r="G925">
        <v>95000</v>
      </c>
      <c r="H925">
        <f t="shared" si="245"/>
        <v>89385.5</v>
      </c>
      <c r="I925">
        <f t="shared" si="246"/>
        <v>2726.5</v>
      </c>
      <c r="J925">
        <f t="shared" si="247"/>
        <v>6744.9999999999991</v>
      </c>
      <c r="K925">
        <f t="shared" si="248"/>
        <v>953.69</v>
      </c>
      <c r="L925">
        <f t="shared" si="254"/>
        <v>2888</v>
      </c>
      <c r="M925">
        <f t="shared" si="255"/>
        <v>6735.5</v>
      </c>
      <c r="O925">
        <f t="shared" si="249"/>
        <v>20048.690000000002</v>
      </c>
      <c r="P925">
        <v>25</v>
      </c>
      <c r="Q925">
        <v>950</v>
      </c>
      <c r="S925">
        <v>2260.2399999999998</v>
      </c>
      <c r="T925">
        <v>200</v>
      </c>
      <c r="U925">
        <v>10929.24</v>
      </c>
      <c r="W925">
        <f t="shared" si="250"/>
        <v>14364.48</v>
      </c>
      <c r="X925">
        <f t="shared" si="251"/>
        <v>5614.5</v>
      </c>
      <c r="Y925">
        <f t="shared" ref="Y925:Y988" si="256">+J925+M925</f>
        <v>13480.5</v>
      </c>
      <c r="Z925">
        <f t="shared" si="253"/>
        <v>75021.02</v>
      </c>
      <c r="AA925" t="s">
        <v>617</v>
      </c>
      <c r="AB925">
        <v>2025</v>
      </c>
    </row>
    <row r="926" spans="1:28" x14ac:dyDescent="0.25">
      <c r="A926">
        <v>19</v>
      </c>
      <c r="B926" t="s">
        <v>134</v>
      </c>
      <c r="C926" t="s">
        <v>102</v>
      </c>
      <c r="D926" t="s">
        <v>16</v>
      </c>
      <c r="E926" t="s">
        <v>45</v>
      </c>
      <c r="F926" t="s">
        <v>84</v>
      </c>
      <c r="G926">
        <v>80000</v>
      </c>
      <c r="H926">
        <f t="shared" si="245"/>
        <v>73556.539999999994</v>
      </c>
      <c r="I926">
        <f t="shared" si="246"/>
        <v>2296</v>
      </c>
      <c r="J926">
        <f t="shared" si="247"/>
        <v>5679.9999999999991</v>
      </c>
      <c r="K926">
        <v>880</v>
      </c>
      <c r="L926">
        <f t="shared" si="254"/>
        <v>2432</v>
      </c>
      <c r="M926">
        <f t="shared" si="255"/>
        <v>5672</v>
      </c>
      <c r="N926">
        <v>1715.46</v>
      </c>
      <c r="O926">
        <f t="shared" si="249"/>
        <v>18675.46</v>
      </c>
      <c r="P926">
        <v>25</v>
      </c>
      <c r="Q926">
        <v>1000</v>
      </c>
      <c r="S926">
        <v>2056.85</v>
      </c>
      <c r="T926">
        <v>200</v>
      </c>
      <c r="U926">
        <v>6972.06</v>
      </c>
      <c r="V926">
        <v>0</v>
      </c>
      <c r="W926">
        <f t="shared" si="250"/>
        <v>10253.91</v>
      </c>
      <c r="X926">
        <f t="shared" si="251"/>
        <v>6443.46</v>
      </c>
      <c r="Y926">
        <f t="shared" si="256"/>
        <v>11352</v>
      </c>
      <c r="Z926">
        <f t="shared" si="253"/>
        <v>63302.630000000005</v>
      </c>
      <c r="AA926" t="s">
        <v>617</v>
      </c>
      <c r="AB926">
        <v>2025</v>
      </c>
    </row>
    <row r="927" spans="1:28" x14ac:dyDescent="0.25">
      <c r="A927">
        <v>20</v>
      </c>
      <c r="B927" t="s">
        <v>140</v>
      </c>
      <c r="C927" t="s">
        <v>102</v>
      </c>
      <c r="D927" t="s">
        <v>823</v>
      </c>
      <c r="E927" t="s">
        <v>926</v>
      </c>
      <c r="F927" t="s">
        <v>99</v>
      </c>
      <c r="G927">
        <v>130000</v>
      </c>
      <c r="H927">
        <f t="shared" si="245"/>
        <v>122317</v>
      </c>
      <c r="I927">
        <f t="shared" si="246"/>
        <v>3731</v>
      </c>
      <c r="J927">
        <f t="shared" si="247"/>
        <v>9230</v>
      </c>
      <c r="K927">
        <f t="shared" si="248"/>
        <v>953.69</v>
      </c>
      <c r="L927">
        <f t="shared" si="254"/>
        <v>3952</v>
      </c>
      <c r="M927">
        <f t="shared" si="255"/>
        <v>9217</v>
      </c>
      <c r="O927">
        <f t="shared" si="249"/>
        <v>27083.690000000002</v>
      </c>
      <c r="P927">
        <v>25</v>
      </c>
      <c r="S927">
        <v>2657.6</v>
      </c>
      <c r="T927">
        <v>200</v>
      </c>
      <c r="U927">
        <f>IF((H927*12)&gt;867123.01,(79776+(((H927*12)-867123.01)*0.25))/12,IF((H927*12)&gt;624329.01,(31216+(((H927*12)-624329.01)*0.2))/12,IF((H927*12)&gt;416220.01,(((H927*12)-416220.01)*0.15)/12,0)))</f>
        <v>19162.187291666665</v>
      </c>
      <c r="W927">
        <f t="shared" si="250"/>
        <v>22044.787291666664</v>
      </c>
      <c r="X927">
        <f t="shared" si="251"/>
        <v>7683</v>
      </c>
      <c r="Y927">
        <f t="shared" si="256"/>
        <v>18447</v>
      </c>
      <c r="Z927">
        <f t="shared" si="253"/>
        <v>100272.21270833333</v>
      </c>
      <c r="AA927" t="s">
        <v>617</v>
      </c>
      <c r="AB927">
        <v>2025</v>
      </c>
    </row>
    <row r="928" spans="1:28" x14ac:dyDescent="0.25">
      <c r="A928">
        <v>21</v>
      </c>
      <c r="B928" t="s">
        <v>911</v>
      </c>
      <c r="C928" t="s">
        <v>103</v>
      </c>
      <c r="D928" t="s">
        <v>823</v>
      </c>
      <c r="E928" t="s">
        <v>850</v>
      </c>
      <c r="F928" t="s">
        <v>84</v>
      </c>
      <c r="G928">
        <v>100000</v>
      </c>
      <c r="H928">
        <f t="shared" si="245"/>
        <v>94090</v>
      </c>
      <c r="I928">
        <f t="shared" si="246"/>
        <v>2870</v>
      </c>
      <c r="J928">
        <f t="shared" si="247"/>
        <v>7099.9999999999991</v>
      </c>
      <c r="K928">
        <f t="shared" si="248"/>
        <v>953.69</v>
      </c>
      <c r="L928">
        <f t="shared" si="254"/>
        <v>3040</v>
      </c>
      <c r="M928">
        <f t="shared" si="255"/>
        <v>7090.0000000000009</v>
      </c>
      <c r="O928">
        <f t="shared" si="249"/>
        <v>21053.690000000002</v>
      </c>
      <c r="P928">
        <v>25</v>
      </c>
      <c r="T928">
        <v>200</v>
      </c>
      <c r="U928">
        <f>12105.37-V928</f>
        <v>12105.37</v>
      </c>
      <c r="W928">
        <f t="shared" si="250"/>
        <v>12330.37</v>
      </c>
      <c r="X928">
        <f t="shared" si="251"/>
        <v>5910</v>
      </c>
      <c r="Y928">
        <f t="shared" si="256"/>
        <v>14190</v>
      </c>
      <c r="Z928">
        <f t="shared" si="253"/>
        <v>81759.63</v>
      </c>
      <c r="AA928" t="s">
        <v>617</v>
      </c>
      <c r="AB928">
        <v>2025</v>
      </c>
    </row>
    <row r="929" spans="1:28" x14ac:dyDescent="0.25">
      <c r="A929">
        <v>22</v>
      </c>
      <c r="B929" t="s">
        <v>864</v>
      </c>
      <c r="C929" t="s">
        <v>103</v>
      </c>
      <c r="D929" t="s">
        <v>94</v>
      </c>
      <c r="E929" t="s">
        <v>865</v>
      </c>
      <c r="F929" t="s">
        <v>85</v>
      </c>
      <c r="G929">
        <v>80000</v>
      </c>
      <c r="H929">
        <f t="shared" si="245"/>
        <v>75272</v>
      </c>
      <c r="I929">
        <f t="shared" si="246"/>
        <v>2296</v>
      </c>
      <c r="J929">
        <f t="shared" si="247"/>
        <v>5679.9999999999991</v>
      </c>
      <c r="K929">
        <v>880</v>
      </c>
      <c r="L929">
        <f t="shared" si="254"/>
        <v>2432</v>
      </c>
      <c r="M929">
        <f t="shared" si="255"/>
        <v>5672</v>
      </c>
      <c r="O929">
        <f>+I929+J929+K929+L929+M929+N929</f>
        <v>16960</v>
      </c>
      <c r="P929">
        <v>25</v>
      </c>
      <c r="S929">
        <v>1966.13</v>
      </c>
      <c r="T929">
        <v>200</v>
      </c>
      <c r="V929">
        <v>7400.87</v>
      </c>
      <c r="W929">
        <f t="shared" si="250"/>
        <v>2191.13</v>
      </c>
      <c r="X929">
        <f t="shared" si="251"/>
        <v>4728</v>
      </c>
      <c r="Y929">
        <f t="shared" si="256"/>
        <v>11352</v>
      </c>
      <c r="Z929">
        <f t="shared" si="253"/>
        <v>73080.87</v>
      </c>
      <c r="AA929" t="s">
        <v>617</v>
      </c>
      <c r="AB929">
        <v>2025</v>
      </c>
    </row>
    <row r="930" spans="1:28" x14ac:dyDescent="0.25">
      <c r="A930">
        <v>23</v>
      </c>
      <c r="B930" t="s">
        <v>144</v>
      </c>
      <c r="C930" t="s">
        <v>103</v>
      </c>
      <c r="D930" t="s">
        <v>10</v>
      </c>
      <c r="E930" t="s">
        <v>927</v>
      </c>
      <c r="F930" t="s">
        <v>85</v>
      </c>
      <c r="G930">
        <v>95000</v>
      </c>
      <c r="H930">
        <f t="shared" si="245"/>
        <v>85954.58</v>
      </c>
      <c r="I930">
        <f t="shared" si="246"/>
        <v>2726.5</v>
      </c>
      <c r="J930">
        <f t="shared" si="247"/>
        <v>6744.9999999999991</v>
      </c>
      <c r="K930">
        <f t="shared" si="248"/>
        <v>953.69</v>
      </c>
      <c r="L930">
        <f t="shared" si="254"/>
        <v>2888</v>
      </c>
      <c r="M930">
        <f t="shared" si="255"/>
        <v>6735.5</v>
      </c>
      <c r="N930">
        <v>3430.92</v>
      </c>
      <c r="O930">
        <f t="shared" si="249"/>
        <v>23479.61</v>
      </c>
      <c r="P930">
        <v>25</v>
      </c>
      <c r="S930">
        <v>1195.92</v>
      </c>
      <c r="T930">
        <v>200</v>
      </c>
      <c r="V930">
        <v>10071.51</v>
      </c>
      <c r="W930">
        <f t="shared" si="250"/>
        <v>1420.92</v>
      </c>
      <c r="X930">
        <f t="shared" si="251"/>
        <v>9045.42</v>
      </c>
      <c r="Y930">
        <f t="shared" si="256"/>
        <v>13480.5</v>
      </c>
      <c r="Z930">
        <f t="shared" si="253"/>
        <v>84533.66</v>
      </c>
      <c r="AA930" t="s">
        <v>617</v>
      </c>
      <c r="AB930">
        <v>2025</v>
      </c>
    </row>
    <row r="931" spans="1:28" x14ac:dyDescent="0.25">
      <c r="A931">
        <v>24</v>
      </c>
      <c r="B931" t="s">
        <v>145</v>
      </c>
      <c r="C931" t="s">
        <v>102</v>
      </c>
      <c r="D931" t="s">
        <v>10</v>
      </c>
      <c r="E931" t="s">
        <v>928</v>
      </c>
      <c r="F931" t="s">
        <v>84</v>
      </c>
      <c r="G931">
        <v>95000</v>
      </c>
      <c r="H931">
        <f t="shared" si="245"/>
        <v>85954.58</v>
      </c>
      <c r="I931">
        <f t="shared" si="246"/>
        <v>2726.5</v>
      </c>
      <c r="J931">
        <f t="shared" si="247"/>
        <v>6744.9999999999991</v>
      </c>
      <c r="K931">
        <f t="shared" si="248"/>
        <v>953.69</v>
      </c>
      <c r="L931">
        <f t="shared" si="254"/>
        <v>2888</v>
      </c>
      <c r="M931">
        <f t="shared" si="255"/>
        <v>6735.5</v>
      </c>
      <c r="N931">
        <v>3430.92</v>
      </c>
      <c r="O931">
        <f t="shared" si="249"/>
        <v>23479.61</v>
      </c>
      <c r="P931">
        <v>25</v>
      </c>
      <c r="T931">
        <v>200</v>
      </c>
      <c r="U931">
        <v>10071.51</v>
      </c>
      <c r="W931">
        <f t="shared" si="250"/>
        <v>10296.51</v>
      </c>
      <c r="X931">
        <f t="shared" si="251"/>
        <v>9045.42</v>
      </c>
      <c r="Y931">
        <f t="shared" si="256"/>
        <v>13480.5</v>
      </c>
      <c r="Z931">
        <f t="shared" si="253"/>
        <v>75658.070000000007</v>
      </c>
      <c r="AA931" t="s">
        <v>617</v>
      </c>
      <c r="AB931">
        <v>2025</v>
      </c>
    </row>
    <row r="932" spans="1:28" x14ac:dyDescent="0.25">
      <c r="A932">
        <v>25</v>
      </c>
      <c r="B932" t="s">
        <v>866</v>
      </c>
      <c r="C932" t="s">
        <v>102</v>
      </c>
      <c r="D932" t="s">
        <v>10</v>
      </c>
      <c r="E932" t="s">
        <v>929</v>
      </c>
      <c r="F932" t="s">
        <v>84</v>
      </c>
      <c r="G932">
        <v>80000</v>
      </c>
      <c r="H932">
        <f t="shared" si="245"/>
        <v>75272</v>
      </c>
      <c r="I932">
        <f t="shared" si="246"/>
        <v>2296</v>
      </c>
      <c r="J932">
        <f t="shared" si="247"/>
        <v>5679.9999999999991</v>
      </c>
      <c r="K932">
        <v>880</v>
      </c>
      <c r="L932">
        <f t="shared" si="254"/>
        <v>2432</v>
      </c>
      <c r="M932">
        <f t="shared" si="255"/>
        <v>5672</v>
      </c>
      <c r="O932">
        <f t="shared" si="249"/>
        <v>16960</v>
      </c>
      <c r="P932">
        <v>25</v>
      </c>
      <c r="S932">
        <v>1023.68</v>
      </c>
      <c r="T932">
        <v>200</v>
      </c>
      <c r="U932">
        <v>7400.87</v>
      </c>
      <c r="W932">
        <f t="shared" si="250"/>
        <v>8649.5499999999993</v>
      </c>
      <c r="X932">
        <f t="shared" si="251"/>
        <v>4728</v>
      </c>
      <c r="Y932">
        <f t="shared" si="256"/>
        <v>11352</v>
      </c>
      <c r="Z932">
        <f t="shared" si="253"/>
        <v>66622.45</v>
      </c>
      <c r="AA932" t="s">
        <v>617</v>
      </c>
      <c r="AB932">
        <v>2025</v>
      </c>
    </row>
    <row r="933" spans="1:28" x14ac:dyDescent="0.25">
      <c r="A933">
        <v>26</v>
      </c>
      <c r="B933" t="s">
        <v>148</v>
      </c>
      <c r="C933" t="s">
        <v>103</v>
      </c>
      <c r="D933" t="s">
        <v>10</v>
      </c>
      <c r="E933" t="s">
        <v>929</v>
      </c>
      <c r="F933" t="s">
        <v>84</v>
      </c>
      <c r="G933">
        <v>80000</v>
      </c>
      <c r="H933">
        <f t="shared" si="245"/>
        <v>75272</v>
      </c>
      <c r="I933">
        <f t="shared" si="246"/>
        <v>2296</v>
      </c>
      <c r="J933">
        <f t="shared" si="247"/>
        <v>5679.9999999999991</v>
      </c>
      <c r="K933">
        <v>880</v>
      </c>
      <c r="L933">
        <f t="shared" si="254"/>
        <v>2432</v>
      </c>
      <c r="M933">
        <f t="shared" si="255"/>
        <v>5672</v>
      </c>
      <c r="O933">
        <f t="shared" si="249"/>
        <v>16960</v>
      </c>
      <c r="P933">
        <v>25</v>
      </c>
      <c r="S933">
        <v>1126.0999999999999</v>
      </c>
      <c r="T933">
        <v>200</v>
      </c>
      <c r="U933">
        <v>7400.87</v>
      </c>
      <c r="W933">
        <f t="shared" si="250"/>
        <v>8751.9699999999993</v>
      </c>
      <c r="X933">
        <f t="shared" si="251"/>
        <v>4728</v>
      </c>
      <c r="Y933">
        <f t="shared" si="256"/>
        <v>11352</v>
      </c>
      <c r="Z933">
        <f t="shared" si="253"/>
        <v>66520.03</v>
      </c>
      <c r="AA933" t="s">
        <v>617</v>
      </c>
      <c r="AB933">
        <v>2025</v>
      </c>
    </row>
    <row r="934" spans="1:28" x14ac:dyDescent="0.25">
      <c r="A934">
        <v>27</v>
      </c>
      <c r="B934" t="s">
        <v>149</v>
      </c>
      <c r="C934" t="s">
        <v>102</v>
      </c>
      <c r="D934" t="s">
        <v>10</v>
      </c>
      <c r="E934" t="s">
        <v>928</v>
      </c>
      <c r="F934" t="s">
        <v>84</v>
      </c>
      <c r="G934">
        <v>95000</v>
      </c>
      <c r="H934">
        <f t="shared" si="245"/>
        <v>87670.04</v>
      </c>
      <c r="I934">
        <f t="shared" si="246"/>
        <v>2726.5</v>
      </c>
      <c r="J934">
        <f t="shared" si="247"/>
        <v>6744.9999999999991</v>
      </c>
      <c r="K934">
        <f t="shared" si="248"/>
        <v>953.69</v>
      </c>
      <c r="L934">
        <f t="shared" si="254"/>
        <v>2888</v>
      </c>
      <c r="M934">
        <f t="shared" si="255"/>
        <v>6735.5</v>
      </c>
      <c r="N934">
        <v>1715.46</v>
      </c>
      <c r="O934">
        <f t="shared" si="249"/>
        <v>21764.15</v>
      </c>
      <c r="P934">
        <v>25</v>
      </c>
      <c r="Q934">
        <v>5000</v>
      </c>
      <c r="S934">
        <v>2163.5700000000002</v>
      </c>
      <c r="T934">
        <v>200</v>
      </c>
      <c r="U934">
        <v>0</v>
      </c>
      <c r="V934">
        <v>10500.38</v>
      </c>
      <c r="W934">
        <f t="shared" si="250"/>
        <v>7388.57</v>
      </c>
      <c r="X934">
        <f t="shared" si="251"/>
        <v>7329.96</v>
      </c>
      <c r="Y934">
        <f t="shared" si="256"/>
        <v>13480.5</v>
      </c>
      <c r="Z934">
        <f t="shared" si="253"/>
        <v>80281.47</v>
      </c>
      <c r="AA934" t="s">
        <v>617</v>
      </c>
      <c r="AB934">
        <v>2025</v>
      </c>
    </row>
    <row r="935" spans="1:28" x14ac:dyDescent="0.25">
      <c r="A935">
        <v>28</v>
      </c>
      <c r="B935" t="s">
        <v>151</v>
      </c>
      <c r="C935" t="s">
        <v>102</v>
      </c>
      <c r="D935" t="s">
        <v>793</v>
      </c>
      <c r="E935" t="s">
        <v>66</v>
      </c>
      <c r="F935" t="s">
        <v>84</v>
      </c>
      <c r="G935">
        <v>80000</v>
      </c>
      <c r="H935">
        <f t="shared" si="245"/>
        <v>75272</v>
      </c>
      <c r="I935">
        <f t="shared" si="246"/>
        <v>2296</v>
      </c>
      <c r="J935">
        <f t="shared" si="247"/>
        <v>5679.9999999999991</v>
      </c>
      <c r="K935">
        <v>880</v>
      </c>
      <c r="L935">
        <f t="shared" si="254"/>
        <v>2432</v>
      </c>
      <c r="M935">
        <f t="shared" si="255"/>
        <v>5672</v>
      </c>
      <c r="O935">
        <f t="shared" si="249"/>
        <v>16960</v>
      </c>
      <c r="P935">
        <v>25</v>
      </c>
      <c r="Q935">
        <v>4000</v>
      </c>
      <c r="S935">
        <v>1594.56</v>
      </c>
      <c r="T935">
        <v>200</v>
      </c>
      <c r="U935">
        <v>7400.87</v>
      </c>
      <c r="W935">
        <f t="shared" si="250"/>
        <v>13220.43</v>
      </c>
      <c r="X935">
        <f t="shared" si="251"/>
        <v>4728</v>
      </c>
      <c r="Y935">
        <f t="shared" si="256"/>
        <v>11352</v>
      </c>
      <c r="Z935">
        <f t="shared" si="253"/>
        <v>62051.57</v>
      </c>
      <c r="AA935" t="s">
        <v>617</v>
      </c>
      <c r="AB935">
        <v>2025</v>
      </c>
    </row>
    <row r="936" spans="1:28" x14ac:dyDescent="0.25">
      <c r="A936">
        <v>29</v>
      </c>
      <c r="B936" t="s">
        <v>153</v>
      </c>
      <c r="C936" t="s">
        <v>102</v>
      </c>
      <c r="D936" t="s">
        <v>17</v>
      </c>
      <c r="E936" t="s">
        <v>930</v>
      </c>
      <c r="F936" t="s">
        <v>84</v>
      </c>
      <c r="G936">
        <v>95000</v>
      </c>
      <c r="H936">
        <f t="shared" si="245"/>
        <v>87670.04</v>
      </c>
      <c r="I936">
        <f t="shared" si="246"/>
        <v>2726.5</v>
      </c>
      <c r="J936">
        <f t="shared" si="247"/>
        <v>6744.9999999999991</v>
      </c>
      <c r="K936">
        <f t="shared" si="248"/>
        <v>953.69</v>
      </c>
      <c r="L936">
        <f t="shared" si="254"/>
        <v>2888</v>
      </c>
      <c r="M936">
        <f t="shared" si="255"/>
        <v>6735.5</v>
      </c>
      <c r="N936">
        <v>1715.46</v>
      </c>
      <c r="O936">
        <f t="shared" si="249"/>
        <v>21764.15</v>
      </c>
      <c r="P936">
        <v>25</v>
      </c>
      <c r="Q936">
        <v>2496.96</v>
      </c>
      <c r="S936">
        <v>1914.56</v>
      </c>
      <c r="T936">
        <v>200</v>
      </c>
      <c r="U936">
        <v>10500.38</v>
      </c>
      <c r="W936">
        <f t="shared" si="250"/>
        <v>15136.9</v>
      </c>
      <c r="X936">
        <f t="shared" si="251"/>
        <v>7329.96</v>
      </c>
      <c r="Y936">
        <f t="shared" si="256"/>
        <v>13480.5</v>
      </c>
      <c r="Z936">
        <f t="shared" si="253"/>
        <v>72533.14</v>
      </c>
      <c r="AA936" t="s">
        <v>617</v>
      </c>
      <c r="AB936">
        <v>2025</v>
      </c>
    </row>
    <row r="937" spans="1:28" x14ac:dyDescent="0.25">
      <c r="A937">
        <v>30</v>
      </c>
      <c r="B937" t="s">
        <v>868</v>
      </c>
      <c r="C937" t="s">
        <v>103</v>
      </c>
      <c r="D937" t="s">
        <v>800</v>
      </c>
      <c r="E937" t="s">
        <v>83</v>
      </c>
      <c r="F937" t="s">
        <v>84</v>
      </c>
      <c r="G937">
        <v>48000</v>
      </c>
      <c r="H937">
        <f t="shared" si="245"/>
        <v>45163.199999999997</v>
      </c>
      <c r="I937">
        <f t="shared" si="246"/>
        <v>1377.6</v>
      </c>
      <c r="J937">
        <f t="shared" si="247"/>
        <v>3407.9999999999995</v>
      </c>
      <c r="K937">
        <f t="shared" si="248"/>
        <v>528</v>
      </c>
      <c r="L937">
        <f t="shared" si="254"/>
        <v>1459.2</v>
      </c>
      <c r="M937">
        <f t="shared" si="255"/>
        <v>3403.2000000000003</v>
      </c>
      <c r="O937">
        <f t="shared" si="249"/>
        <v>10176</v>
      </c>
      <c r="P937">
        <v>25</v>
      </c>
      <c r="S937">
        <v>2139.5500000000002</v>
      </c>
      <c r="T937">
        <v>200</v>
      </c>
      <c r="U937">
        <f>1571.73-V937</f>
        <v>0</v>
      </c>
      <c r="V937">
        <v>1571.73</v>
      </c>
      <c r="W937">
        <f t="shared" si="250"/>
        <v>2364.5500000000002</v>
      </c>
      <c r="X937">
        <f t="shared" si="251"/>
        <v>2836.8</v>
      </c>
      <c r="Y937">
        <f t="shared" si="256"/>
        <v>6811.2</v>
      </c>
      <c r="Z937">
        <f t="shared" si="253"/>
        <v>42798.65</v>
      </c>
      <c r="AA937" t="s">
        <v>617</v>
      </c>
      <c r="AB937">
        <v>2025</v>
      </c>
    </row>
    <row r="938" spans="1:28" x14ac:dyDescent="0.25">
      <c r="A938">
        <v>31</v>
      </c>
      <c r="B938" t="s">
        <v>124</v>
      </c>
      <c r="C938" t="s">
        <v>103</v>
      </c>
      <c r="D938" t="s">
        <v>10</v>
      </c>
      <c r="E938" t="s">
        <v>706</v>
      </c>
      <c r="F938" t="s">
        <v>84</v>
      </c>
      <c r="G938">
        <v>48000</v>
      </c>
      <c r="H938">
        <f t="shared" si="245"/>
        <v>45163.199999999997</v>
      </c>
      <c r="I938">
        <f t="shared" si="246"/>
        <v>1377.6</v>
      </c>
      <c r="J938">
        <f t="shared" si="247"/>
        <v>3407.9999999999995</v>
      </c>
      <c r="K938">
        <f t="shared" si="248"/>
        <v>528</v>
      </c>
      <c r="L938">
        <f t="shared" si="254"/>
        <v>1459.2</v>
      </c>
      <c r="M938">
        <f t="shared" si="255"/>
        <v>3403.2000000000003</v>
      </c>
      <c r="O938">
        <f>+I938+J938+K938+L938+M938+N938</f>
        <v>10176</v>
      </c>
      <c r="P938">
        <v>25</v>
      </c>
      <c r="S938">
        <v>1006.54</v>
      </c>
      <c r="T938">
        <v>200</v>
      </c>
      <c r="U938">
        <f>1571.73-V938</f>
        <v>0</v>
      </c>
      <c r="V938">
        <v>1571.73</v>
      </c>
      <c r="W938">
        <f t="shared" si="250"/>
        <v>1231.54</v>
      </c>
      <c r="X938">
        <f t="shared" si="251"/>
        <v>2836.8</v>
      </c>
      <c r="Y938">
        <f t="shared" si="256"/>
        <v>6811.2</v>
      </c>
      <c r="Z938">
        <f t="shared" si="253"/>
        <v>43931.66</v>
      </c>
      <c r="AA938" t="s">
        <v>617</v>
      </c>
      <c r="AB938">
        <v>2025</v>
      </c>
    </row>
    <row r="939" spans="1:28" x14ac:dyDescent="0.25">
      <c r="A939">
        <v>32</v>
      </c>
      <c r="B939" t="s">
        <v>890</v>
      </c>
      <c r="C939" t="s">
        <v>102</v>
      </c>
      <c r="D939" t="s">
        <v>19</v>
      </c>
      <c r="E939" t="s">
        <v>73</v>
      </c>
      <c r="F939" t="s">
        <v>84</v>
      </c>
      <c r="G939">
        <v>60000</v>
      </c>
      <c r="H939">
        <f t="shared" si="245"/>
        <v>54738.54</v>
      </c>
      <c r="I939">
        <f t="shared" si="246"/>
        <v>1722</v>
      </c>
      <c r="J939">
        <f t="shared" si="247"/>
        <v>4260</v>
      </c>
      <c r="K939">
        <f t="shared" si="248"/>
        <v>660.00000000000011</v>
      </c>
      <c r="L939">
        <f t="shared" si="254"/>
        <v>1824</v>
      </c>
      <c r="M939">
        <f t="shared" si="255"/>
        <v>4254</v>
      </c>
      <c r="N939">
        <v>1715.46</v>
      </c>
      <c r="O939">
        <f t="shared" si="249"/>
        <v>14435.46</v>
      </c>
      <c r="P939">
        <v>25</v>
      </c>
      <c r="Q939">
        <v>6500</v>
      </c>
      <c r="S939">
        <v>0</v>
      </c>
      <c r="T939">
        <v>200</v>
      </c>
      <c r="U939">
        <f>2800.49-V939</f>
        <v>0</v>
      </c>
      <c r="V939">
        <v>2800.49</v>
      </c>
      <c r="W939">
        <f t="shared" si="250"/>
        <v>6725</v>
      </c>
      <c r="X939">
        <f t="shared" si="251"/>
        <v>5261.46</v>
      </c>
      <c r="Y939">
        <f t="shared" si="256"/>
        <v>8514</v>
      </c>
      <c r="Z939">
        <f t="shared" si="253"/>
        <v>48013.54</v>
      </c>
      <c r="AA939" t="s">
        <v>617</v>
      </c>
      <c r="AB939">
        <v>2025</v>
      </c>
    </row>
    <row r="940" spans="1:28" x14ac:dyDescent="0.25">
      <c r="A940">
        <v>33</v>
      </c>
      <c r="B940" t="s">
        <v>157</v>
      </c>
      <c r="C940" t="s">
        <v>102</v>
      </c>
      <c r="D940" t="s">
        <v>10</v>
      </c>
      <c r="E940" t="s">
        <v>46</v>
      </c>
      <c r="F940" t="s">
        <v>84</v>
      </c>
      <c r="G940">
        <v>60000</v>
      </c>
      <c r="H940">
        <f t="shared" si="245"/>
        <v>56454</v>
      </c>
      <c r="I940">
        <f t="shared" si="246"/>
        <v>1722</v>
      </c>
      <c r="J940">
        <f t="shared" si="247"/>
        <v>4260</v>
      </c>
      <c r="K940">
        <f t="shared" si="248"/>
        <v>660.00000000000011</v>
      </c>
      <c r="L940">
        <f t="shared" si="254"/>
        <v>1824</v>
      </c>
      <c r="M940">
        <f t="shared" si="255"/>
        <v>4254</v>
      </c>
      <c r="O940">
        <f t="shared" si="249"/>
        <v>12720</v>
      </c>
      <c r="P940">
        <v>25</v>
      </c>
      <c r="Q940">
        <v>500</v>
      </c>
      <c r="S940">
        <v>855.96</v>
      </c>
      <c r="T940">
        <v>200</v>
      </c>
      <c r="U940">
        <f>3486.68-V940</f>
        <v>553.98999999999978</v>
      </c>
      <c r="V940">
        <v>2932.69</v>
      </c>
      <c r="W940">
        <f t="shared" si="250"/>
        <v>2134.9499999999998</v>
      </c>
      <c r="X940">
        <f t="shared" si="251"/>
        <v>3546</v>
      </c>
      <c r="Y940">
        <f t="shared" si="256"/>
        <v>8514</v>
      </c>
      <c r="Z940">
        <f t="shared" si="253"/>
        <v>54319.05</v>
      </c>
      <c r="AA940" t="s">
        <v>617</v>
      </c>
      <c r="AB940">
        <v>2025</v>
      </c>
    </row>
    <row r="941" spans="1:28" x14ac:dyDescent="0.25">
      <c r="A941">
        <v>34</v>
      </c>
      <c r="B941" t="s">
        <v>158</v>
      </c>
      <c r="C941" t="s">
        <v>102</v>
      </c>
      <c r="D941" t="s">
        <v>831</v>
      </c>
      <c r="E941" t="s">
        <v>931</v>
      </c>
      <c r="F941" t="s">
        <v>84</v>
      </c>
      <c r="G941">
        <v>60000</v>
      </c>
      <c r="H941">
        <f t="shared" si="245"/>
        <v>54738.54</v>
      </c>
      <c r="I941">
        <f t="shared" si="246"/>
        <v>1722</v>
      </c>
      <c r="J941">
        <f t="shared" si="247"/>
        <v>4260</v>
      </c>
      <c r="K941">
        <f t="shared" si="248"/>
        <v>660.00000000000011</v>
      </c>
      <c r="L941">
        <f t="shared" si="254"/>
        <v>1824</v>
      </c>
      <c r="M941">
        <f t="shared" si="255"/>
        <v>4254</v>
      </c>
      <c r="N941">
        <v>1715.46</v>
      </c>
      <c r="O941">
        <f t="shared" si="249"/>
        <v>14435.46</v>
      </c>
      <c r="P941">
        <v>25</v>
      </c>
      <c r="S941">
        <v>822.3</v>
      </c>
      <c r="T941">
        <v>200</v>
      </c>
      <c r="U941">
        <f>3143.58-V941</f>
        <v>3143.58</v>
      </c>
      <c r="W941">
        <f t="shared" si="250"/>
        <v>4190.88</v>
      </c>
      <c r="X941">
        <f t="shared" si="251"/>
        <v>5261.46</v>
      </c>
      <c r="Y941">
        <f t="shared" si="256"/>
        <v>8514</v>
      </c>
      <c r="Z941">
        <f t="shared" si="253"/>
        <v>50547.66</v>
      </c>
      <c r="AA941" t="s">
        <v>617</v>
      </c>
      <c r="AB941">
        <v>2025</v>
      </c>
    </row>
    <row r="942" spans="1:28" x14ac:dyDescent="0.25">
      <c r="A942">
        <v>35</v>
      </c>
      <c r="B942" t="s">
        <v>159</v>
      </c>
      <c r="C942" t="s">
        <v>103</v>
      </c>
      <c r="D942" t="s">
        <v>21</v>
      </c>
      <c r="E942" t="s">
        <v>932</v>
      </c>
      <c r="F942" t="s">
        <v>84</v>
      </c>
      <c r="G942">
        <v>60000</v>
      </c>
      <c r="H942">
        <f t="shared" si="245"/>
        <v>54738.54</v>
      </c>
      <c r="I942">
        <f t="shared" si="246"/>
        <v>1722</v>
      </c>
      <c r="J942">
        <f t="shared" si="247"/>
        <v>4260</v>
      </c>
      <c r="K942">
        <f t="shared" si="248"/>
        <v>660.00000000000011</v>
      </c>
      <c r="L942">
        <f t="shared" si="254"/>
        <v>1824</v>
      </c>
      <c r="M942">
        <f t="shared" si="255"/>
        <v>4254</v>
      </c>
      <c r="N942">
        <v>1715.46</v>
      </c>
      <c r="O942">
        <f t="shared" si="249"/>
        <v>14435.46</v>
      </c>
      <c r="P942">
        <v>25</v>
      </c>
      <c r="Q942">
        <v>1000</v>
      </c>
      <c r="S942">
        <v>785</v>
      </c>
      <c r="T942">
        <v>200</v>
      </c>
      <c r="U942">
        <f>3143.58-V942</f>
        <v>125.09999999999991</v>
      </c>
      <c r="V942">
        <v>3018.48</v>
      </c>
      <c r="W942">
        <f t="shared" si="250"/>
        <v>2135.1</v>
      </c>
      <c r="X942">
        <f t="shared" si="251"/>
        <v>5261.46</v>
      </c>
      <c r="Y942">
        <f t="shared" si="256"/>
        <v>8514</v>
      </c>
      <c r="Z942">
        <f t="shared" si="253"/>
        <v>52603.44</v>
      </c>
      <c r="AA942" t="s">
        <v>617</v>
      </c>
      <c r="AB942">
        <v>2025</v>
      </c>
    </row>
    <row r="943" spans="1:28" x14ac:dyDescent="0.25">
      <c r="A943">
        <v>36</v>
      </c>
      <c r="B943" t="s">
        <v>150</v>
      </c>
      <c r="C943" t="s">
        <v>102</v>
      </c>
      <c r="D943" t="s">
        <v>16</v>
      </c>
      <c r="E943" t="s">
        <v>95</v>
      </c>
      <c r="F943" t="s">
        <v>84</v>
      </c>
      <c r="G943">
        <v>60000</v>
      </c>
      <c r="H943">
        <f t="shared" si="245"/>
        <v>56454</v>
      </c>
      <c r="I943">
        <f t="shared" si="246"/>
        <v>1722</v>
      </c>
      <c r="J943">
        <f t="shared" si="247"/>
        <v>4260</v>
      </c>
      <c r="K943">
        <f t="shared" si="248"/>
        <v>660.00000000000011</v>
      </c>
      <c r="L943">
        <f t="shared" si="254"/>
        <v>1824</v>
      </c>
      <c r="M943">
        <f t="shared" si="255"/>
        <v>4254</v>
      </c>
      <c r="O943">
        <f>+I943+J943+K943+L943+M943+N943</f>
        <v>12720</v>
      </c>
      <c r="P943">
        <v>25</v>
      </c>
      <c r="Q943">
        <v>500</v>
      </c>
      <c r="S943">
        <v>591.74</v>
      </c>
      <c r="T943">
        <v>200</v>
      </c>
      <c r="U943">
        <v>3486.68</v>
      </c>
      <c r="W943">
        <f t="shared" si="250"/>
        <v>4803.42</v>
      </c>
      <c r="X943">
        <f t="shared" si="251"/>
        <v>3546</v>
      </c>
      <c r="Y943">
        <f t="shared" si="256"/>
        <v>8514</v>
      </c>
      <c r="Z943">
        <f t="shared" si="253"/>
        <v>51650.58</v>
      </c>
      <c r="AA943" t="s">
        <v>617</v>
      </c>
      <c r="AB943">
        <v>2025</v>
      </c>
    </row>
    <row r="944" spans="1:28" x14ac:dyDescent="0.25">
      <c r="A944">
        <v>37</v>
      </c>
      <c r="B944" t="s">
        <v>160</v>
      </c>
      <c r="C944" t="s">
        <v>102</v>
      </c>
      <c r="D944" t="s">
        <v>4</v>
      </c>
      <c r="E944" t="s">
        <v>93</v>
      </c>
      <c r="F944" t="s">
        <v>84</v>
      </c>
      <c r="G944">
        <v>60000</v>
      </c>
      <c r="H944">
        <f t="shared" si="245"/>
        <v>56454</v>
      </c>
      <c r="I944">
        <f t="shared" si="246"/>
        <v>1722</v>
      </c>
      <c r="J944">
        <f t="shared" si="247"/>
        <v>4260</v>
      </c>
      <c r="K944">
        <f t="shared" si="248"/>
        <v>660.00000000000011</v>
      </c>
      <c r="L944">
        <f t="shared" si="254"/>
        <v>1824</v>
      </c>
      <c r="M944">
        <f t="shared" si="255"/>
        <v>4254</v>
      </c>
      <c r="O944">
        <f t="shared" si="249"/>
        <v>12720</v>
      </c>
      <c r="P944">
        <v>25</v>
      </c>
      <c r="Q944">
        <v>3000</v>
      </c>
      <c r="S944">
        <v>1611.12</v>
      </c>
      <c r="T944">
        <v>200</v>
      </c>
      <c r="U944">
        <v>3486.68</v>
      </c>
      <c r="W944">
        <f t="shared" si="250"/>
        <v>8322.7999999999993</v>
      </c>
      <c r="X944">
        <f t="shared" si="251"/>
        <v>3546</v>
      </c>
      <c r="Y944">
        <f t="shared" si="256"/>
        <v>8514</v>
      </c>
      <c r="Z944">
        <f t="shared" si="253"/>
        <v>48131.199999999997</v>
      </c>
      <c r="AA944" t="s">
        <v>617</v>
      </c>
      <c r="AB944">
        <v>2025</v>
      </c>
    </row>
    <row r="945" spans="1:28" x14ac:dyDescent="0.25">
      <c r="A945">
        <v>38</v>
      </c>
      <c r="B945" t="s">
        <v>806</v>
      </c>
      <c r="C945" t="s">
        <v>102</v>
      </c>
      <c r="D945" t="s">
        <v>12</v>
      </c>
      <c r="E945" t="s">
        <v>32</v>
      </c>
      <c r="F945" t="s">
        <v>99</v>
      </c>
      <c r="G945">
        <v>65000</v>
      </c>
      <c r="H945">
        <f t="shared" si="245"/>
        <v>61158.5</v>
      </c>
      <c r="I945">
        <f t="shared" si="246"/>
        <v>1865.5</v>
      </c>
      <c r="J945">
        <f t="shared" si="247"/>
        <v>4615</v>
      </c>
      <c r="K945">
        <f t="shared" si="248"/>
        <v>715.00000000000011</v>
      </c>
      <c r="L945">
        <f t="shared" si="254"/>
        <v>1976</v>
      </c>
      <c r="M945">
        <f t="shared" si="255"/>
        <v>4608.5</v>
      </c>
      <c r="O945">
        <f t="shared" si="249"/>
        <v>13780</v>
      </c>
      <c r="P945">
        <v>25</v>
      </c>
      <c r="Q945">
        <v>9860.77</v>
      </c>
      <c r="S945">
        <v>398.64</v>
      </c>
      <c r="T945">
        <v>200</v>
      </c>
      <c r="U945">
        <f>4427.58-V945</f>
        <v>3860.2799999999997</v>
      </c>
      <c r="V945">
        <v>567.29999999999995</v>
      </c>
      <c r="W945">
        <f t="shared" si="250"/>
        <v>14344.689999999999</v>
      </c>
      <c r="X945">
        <f t="shared" si="251"/>
        <v>3841.5</v>
      </c>
      <c r="Y945">
        <f t="shared" si="256"/>
        <v>9223.5</v>
      </c>
      <c r="Z945">
        <f t="shared" si="253"/>
        <v>46813.81</v>
      </c>
      <c r="AA945" t="s">
        <v>617</v>
      </c>
      <c r="AB945">
        <v>2025</v>
      </c>
    </row>
    <row r="946" spans="1:28" x14ac:dyDescent="0.25">
      <c r="A946">
        <v>39</v>
      </c>
      <c r="B946" t="s">
        <v>162</v>
      </c>
      <c r="C946" t="s">
        <v>102</v>
      </c>
      <c r="D946" t="s">
        <v>15</v>
      </c>
      <c r="E946" t="s">
        <v>92</v>
      </c>
      <c r="F946" t="s">
        <v>99</v>
      </c>
      <c r="G946">
        <v>70000</v>
      </c>
      <c r="H946">
        <f t="shared" si="245"/>
        <v>60716.619999999995</v>
      </c>
      <c r="I946">
        <f t="shared" si="246"/>
        <v>2009</v>
      </c>
      <c r="J946">
        <f t="shared" si="247"/>
        <v>4970</v>
      </c>
      <c r="K946">
        <f t="shared" si="248"/>
        <v>770.00000000000011</v>
      </c>
      <c r="L946">
        <f t="shared" si="254"/>
        <v>2128</v>
      </c>
      <c r="M946">
        <f t="shared" si="255"/>
        <v>4963</v>
      </c>
      <c r="N946">
        <v>5146.38</v>
      </c>
      <c r="O946">
        <f t="shared" si="249"/>
        <v>19986.38</v>
      </c>
      <c r="P946">
        <v>25</v>
      </c>
      <c r="S946">
        <v>797.28</v>
      </c>
      <c r="T946">
        <v>200</v>
      </c>
      <c r="U946">
        <f>4339.2-V946</f>
        <v>3484.71</v>
      </c>
      <c r="V946">
        <v>854.49</v>
      </c>
      <c r="W946">
        <f t="shared" si="250"/>
        <v>4506.99</v>
      </c>
      <c r="X946">
        <f t="shared" si="251"/>
        <v>9283.380000000001</v>
      </c>
      <c r="Y946">
        <f t="shared" si="256"/>
        <v>9933</v>
      </c>
      <c r="Z946">
        <f t="shared" si="253"/>
        <v>56209.63</v>
      </c>
      <c r="AA946" t="s">
        <v>617</v>
      </c>
      <c r="AB946">
        <v>2025</v>
      </c>
    </row>
    <row r="947" spans="1:28" x14ac:dyDescent="0.25">
      <c r="A947">
        <v>40</v>
      </c>
      <c r="B947" t="s">
        <v>807</v>
      </c>
      <c r="C947" t="s">
        <v>102</v>
      </c>
      <c r="D947" t="s">
        <v>808</v>
      </c>
      <c r="E947" t="s">
        <v>62</v>
      </c>
      <c r="F947" t="s">
        <v>99</v>
      </c>
      <c r="G947">
        <v>125000</v>
      </c>
      <c r="H947">
        <f t="shared" si="245"/>
        <v>115897.04000000001</v>
      </c>
      <c r="I947">
        <f t="shared" si="246"/>
        <v>3587.5</v>
      </c>
      <c r="J947">
        <f t="shared" si="247"/>
        <v>8875</v>
      </c>
      <c r="K947">
        <f t="shared" si="248"/>
        <v>953.69</v>
      </c>
      <c r="L947">
        <f t="shared" si="254"/>
        <v>3800</v>
      </c>
      <c r="M947">
        <f t="shared" si="255"/>
        <v>8862.5</v>
      </c>
      <c r="N947">
        <v>1715.46</v>
      </c>
      <c r="O947">
        <f>+I947+J947+K947+L947+M947+N947</f>
        <v>27794.15</v>
      </c>
      <c r="P947">
        <v>25</v>
      </c>
      <c r="Q947">
        <v>10736.72</v>
      </c>
      <c r="S947">
        <v>349.62</v>
      </c>
      <c r="T947">
        <v>200</v>
      </c>
      <c r="U947">
        <v>17557.13</v>
      </c>
      <c r="W947">
        <f t="shared" si="250"/>
        <v>28868.47</v>
      </c>
      <c r="X947">
        <f t="shared" si="251"/>
        <v>9102.9599999999991</v>
      </c>
      <c r="Y947">
        <f t="shared" si="256"/>
        <v>17737.5</v>
      </c>
      <c r="Z947">
        <f t="shared" si="253"/>
        <v>87028.57</v>
      </c>
      <c r="AA947" t="s">
        <v>617</v>
      </c>
      <c r="AB947">
        <v>2025</v>
      </c>
    </row>
    <row r="948" spans="1:28" x14ac:dyDescent="0.25">
      <c r="A948">
        <v>41</v>
      </c>
      <c r="B948" t="s">
        <v>809</v>
      </c>
      <c r="C948" t="s">
        <v>102</v>
      </c>
      <c r="D948" t="s">
        <v>808</v>
      </c>
      <c r="E948" t="s">
        <v>62</v>
      </c>
      <c r="F948" t="s">
        <v>99</v>
      </c>
      <c r="G948">
        <v>100000</v>
      </c>
      <c r="H948">
        <f t="shared" si="245"/>
        <v>94090</v>
      </c>
      <c r="I948">
        <f t="shared" si="246"/>
        <v>2870</v>
      </c>
      <c r="J948">
        <f t="shared" si="247"/>
        <v>7099.9999999999991</v>
      </c>
      <c r="K948">
        <f t="shared" si="248"/>
        <v>953.69</v>
      </c>
      <c r="L948">
        <f t="shared" si="254"/>
        <v>3040</v>
      </c>
      <c r="M948">
        <f t="shared" si="255"/>
        <v>7090.0000000000009</v>
      </c>
      <c r="O948">
        <f>+I948+J948+K948+L948+M948+N948</f>
        <v>21053.690000000002</v>
      </c>
      <c r="P948">
        <v>25</v>
      </c>
      <c r="Q948">
        <v>1000</v>
      </c>
      <c r="S948">
        <v>398.64</v>
      </c>
      <c r="T948">
        <v>200</v>
      </c>
      <c r="U948">
        <v>12106.37</v>
      </c>
      <c r="V948">
        <v>0</v>
      </c>
      <c r="W948">
        <f t="shared" si="250"/>
        <v>13730.01</v>
      </c>
      <c r="X948">
        <f t="shared" si="251"/>
        <v>5910</v>
      </c>
      <c r="Y948">
        <f t="shared" si="256"/>
        <v>14190</v>
      </c>
      <c r="Z948">
        <f t="shared" si="253"/>
        <v>80359.989999999991</v>
      </c>
      <c r="AA948" t="s">
        <v>617</v>
      </c>
      <c r="AB948">
        <v>2025</v>
      </c>
    </row>
    <row r="949" spans="1:28" x14ac:dyDescent="0.25">
      <c r="A949">
        <v>42</v>
      </c>
      <c r="B949" t="s">
        <v>813</v>
      </c>
      <c r="C949" t="s">
        <v>103</v>
      </c>
      <c r="D949" t="s">
        <v>808</v>
      </c>
      <c r="E949" t="s">
        <v>92</v>
      </c>
      <c r="F949" t="s">
        <v>99</v>
      </c>
      <c r="G949">
        <v>80000</v>
      </c>
      <c r="H949">
        <f t="shared" si="245"/>
        <v>75272</v>
      </c>
      <c r="I949">
        <f t="shared" si="246"/>
        <v>2296</v>
      </c>
      <c r="J949">
        <f t="shared" si="247"/>
        <v>5679.9999999999991</v>
      </c>
      <c r="K949">
        <v>880</v>
      </c>
      <c r="L949">
        <f t="shared" si="254"/>
        <v>2432</v>
      </c>
      <c r="M949">
        <f t="shared" si="255"/>
        <v>5672</v>
      </c>
      <c r="O949">
        <f t="shared" si="249"/>
        <v>16960</v>
      </c>
      <c r="P949">
        <v>25</v>
      </c>
      <c r="T949">
        <v>200</v>
      </c>
      <c r="U949">
        <v>7400.87</v>
      </c>
      <c r="W949">
        <f t="shared" si="250"/>
        <v>7625.87</v>
      </c>
      <c r="X949">
        <f t="shared" si="251"/>
        <v>4728</v>
      </c>
      <c r="Y949">
        <f t="shared" si="256"/>
        <v>11352</v>
      </c>
      <c r="Z949">
        <f t="shared" si="253"/>
        <v>67646.13</v>
      </c>
      <c r="AA949" t="s">
        <v>617</v>
      </c>
      <c r="AB949">
        <v>2025</v>
      </c>
    </row>
    <row r="950" spans="1:28" x14ac:dyDescent="0.25">
      <c r="A950">
        <v>43</v>
      </c>
      <c r="B950" t="s">
        <v>874</v>
      </c>
      <c r="C950" t="s">
        <v>103</v>
      </c>
      <c r="D950" t="s">
        <v>10</v>
      </c>
      <c r="E950" t="s">
        <v>32</v>
      </c>
      <c r="F950" t="s">
        <v>84</v>
      </c>
      <c r="G950">
        <v>46000</v>
      </c>
      <c r="H950">
        <f t="shared" si="245"/>
        <v>43281.4</v>
      </c>
      <c r="I950">
        <f t="shared" si="246"/>
        <v>1320.2</v>
      </c>
      <c r="J950">
        <f t="shared" si="247"/>
        <v>3265.9999999999995</v>
      </c>
      <c r="K950">
        <f t="shared" si="248"/>
        <v>506.00000000000006</v>
      </c>
      <c r="L950">
        <f t="shared" si="254"/>
        <v>1398.4</v>
      </c>
      <c r="M950">
        <f t="shared" si="255"/>
        <v>3261.4</v>
      </c>
      <c r="O950">
        <f t="shared" si="249"/>
        <v>9752</v>
      </c>
      <c r="P950">
        <v>25</v>
      </c>
      <c r="S950">
        <v>174.81</v>
      </c>
      <c r="T950">
        <v>200</v>
      </c>
      <c r="U950">
        <f>IF((H950*12)&gt;867123.01,(79776+(((H950*12)-867123.01)*0.25))/12,IF((H950*12)&gt;624329.01,(31216+(((H950*12)-624329.01)*0.2))/12,IF((H950*12)&gt;416220.01,(((H950*12)-416220.01)*0.15)/12,0)))</f>
        <v>1289.4598750000005</v>
      </c>
      <c r="W950">
        <f t="shared" si="250"/>
        <v>1689.2698750000004</v>
      </c>
      <c r="X950">
        <f t="shared" si="251"/>
        <v>2718.6000000000004</v>
      </c>
      <c r="Y950">
        <f t="shared" si="256"/>
        <v>6527.4</v>
      </c>
      <c r="Z950">
        <f t="shared" si="253"/>
        <v>41592.130124999996</v>
      </c>
      <c r="AA950" t="s">
        <v>617</v>
      </c>
      <c r="AB950">
        <v>2025</v>
      </c>
    </row>
    <row r="951" spans="1:28" x14ac:dyDescent="0.25">
      <c r="A951">
        <v>44</v>
      </c>
      <c r="B951" t="s">
        <v>167</v>
      </c>
      <c r="C951" t="s">
        <v>102</v>
      </c>
      <c r="D951" t="s">
        <v>6</v>
      </c>
      <c r="E951" t="s">
        <v>32</v>
      </c>
      <c r="F951" t="s">
        <v>100</v>
      </c>
      <c r="G951">
        <v>46000</v>
      </c>
      <c r="H951">
        <f t="shared" si="245"/>
        <v>43281.4</v>
      </c>
      <c r="I951">
        <f t="shared" si="246"/>
        <v>1320.2</v>
      </c>
      <c r="J951">
        <f t="shared" si="247"/>
        <v>3265.9999999999995</v>
      </c>
      <c r="K951">
        <f t="shared" si="248"/>
        <v>506.00000000000006</v>
      </c>
      <c r="L951">
        <f t="shared" si="254"/>
        <v>1398.4</v>
      </c>
      <c r="M951">
        <f t="shared" si="255"/>
        <v>3261.4</v>
      </c>
      <c r="O951">
        <f t="shared" si="249"/>
        <v>9752</v>
      </c>
      <c r="P951">
        <v>25</v>
      </c>
      <c r="Q951">
        <v>5000</v>
      </c>
      <c r="S951">
        <v>474.99</v>
      </c>
      <c r="T951">
        <v>200</v>
      </c>
      <c r="U951">
        <f>1289.46-V951</f>
        <v>0</v>
      </c>
      <c r="V951">
        <v>1289.46</v>
      </c>
      <c r="W951">
        <f t="shared" si="250"/>
        <v>5699.99</v>
      </c>
      <c r="X951">
        <f t="shared" si="251"/>
        <v>2718.6000000000004</v>
      </c>
      <c r="Y951">
        <f t="shared" si="256"/>
        <v>6527.4</v>
      </c>
      <c r="Z951">
        <f t="shared" si="253"/>
        <v>37581.410000000003</v>
      </c>
      <c r="AA951" t="s">
        <v>617</v>
      </c>
      <c r="AB951">
        <v>2025</v>
      </c>
    </row>
    <row r="952" spans="1:28" x14ac:dyDescent="0.25">
      <c r="A952">
        <v>45</v>
      </c>
      <c r="B952" t="s">
        <v>169</v>
      </c>
      <c r="C952" t="s">
        <v>102</v>
      </c>
      <c r="D952" t="s">
        <v>6</v>
      </c>
      <c r="E952" t="s">
        <v>32</v>
      </c>
      <c r="F952" t="s">
        <v>100</v>
      </c>
      <c r="G952">
        <v>36000</v>
      </c>
      <c r="H952">
        <f t="shared" si="245"/>
        <v>33872.400000000001</v>
      </c>
      <c r="I952">
        <f t="shared" si="246"/>
        <v>1033.2</v>
      </c>
      <c r="J952">
        <f t="shared" si="247"/>
        <v>2555.9999999999995</v>
      </c>
      <c r="K952">
        <f t="shared" si="248"/>
        <v>396.00000000000006</v>
      </c>
      <c r="L952">
        <f t="shared" si="254"/>
        <v>1094.4000000000001</v>
      </c>
      <c r="M952">
        <f t="shared" si="255"/>
        <v>2552.4</v>
      </c>
      <c r="O952">
        <f t="shared" si="249"/>
        <v>7632</v>
      </c>
      <c r="P952">
        <v>25</v>
      </c>
      <c r="T952">
        <v>200</v>
      </c>
      <c r="U952">
        <v>0</v>
      </c>
      <c r="W952">
        <f t="shared" si="250"/>
        <v>225</v>
      </c>
      <c r="X952">
        <f t="shared" si="251"/>
        <v>2127.6000000000004</v>
      </c>
      <c r="Y952">
        <f t="shared" si="256"/>
        <v>5108.3999999999996</v>
      </c>
      <c r="Z952">
        <f t="shared" si="253"/>
        <v>33647.4</v>
      </c>
      <c r="AA952" t="s">
        <v>617</v>
      </c>
      <c r="AB952">
        <v>2025</v>
      </c>
    </row>
    <row r="953" spans="1:28" x14ac:dyDescent="0.25">
      <c r="A953">
        <v>46</v>
      </c>
      <c r="B953" t="s">
        <v>170</v>
      </c>
      <c r="C953" t="s">
        <v>102</v>
      </c>
      <c r="D953" t="s">
        <v>17</v>
      </c>
      <c r="E953" t="s">
        <v>32</v>
      </c>
      <c r="F953" t="s">
        <v>100</v>
      </c>
      <c r="G953">
        <v>46000</v>
      </c>
      <c r="H953">
        <f t="shared" si="245"/>
        <v>39850.479999999996</v>
      </c>
      <c r="I953">
        <f t="shared" si="246"/>
        <v>1320.2</v>
      </c>
      <c r="J953">
        <f t="shared" si="247"/>
        <v>3265.9999999999995</v>
      </c>
      <c r="K953">
        <f t="shared" si="248"/>
        <v>506.00000000000006</v>
      </c>
      <c r="L953">
        <f t="shared" si="254"/>
        <v>1398.4</v>
      </c>
      <c r="M953">
        <f t="shared" si="255"/>
        <v>3261.4</v>
      </c>
      <c r="N953">
        <v>3430.92</v>
      </c>
      <c r="O953">
        <f t="shared" si="249"/>
        <v>13182.92</v>
      </c>
      <c r="P953">
        <v>25</v>
      </c>
      <c r="Q953">
        <v>2860.81</v>
      </c>
      <c r="S953">
        <v>903.34</v>
      </c>
      <c r="T953">
        <v>200</v>
      </c>
      <c r="U953">
        <f>774.82-V953</f>
        <v>0</v>
      </c>
      <c r="V953">
        <v>774.82</v>
      </c>
      <c r="W953">
        <f t="shared" si="250"/>
        <v>3989.15</v>
      </c>
      <c r="X953">
        <f t="shared" si="251"/>
        <v>6149.52</v>
      </c>
      <c r="Y953">
        <f t="shared" si="256"/>
        <v>6527.4</v>
      </c>
      <c r="Z953">
        <f t="shared" si="253"/>
        <v>35861.33</v>
      </c>
      <c r="AA953" t="s">
        <v>617</v>
      </c>
      <c r="AB953">
        <v>2025</v>
      </c>
    </row>
    <row r="954" spans="1:28" x14ac:dyDescent="0.25">
      <c r="A954">
        <v>47</v>
      </c>
      <c r="B954" t="s">
        <v>172</v>
      </c>
      <c r="C954" t="s">
        <v>102</v>
      </c>
      <c r="D954" t="s">
        <v>6</v>
      </c>
      <c r="E954" t="s">
        <v>32</v>
      </c>
      <c r="F954" t="s">
        <v>100</v>
      </c>
      <c r="G954">
        <v>46000</v>
      </c>
      <c r="H954">
        <f t="shared" si="245"/>
        <v>43281.4</v>
      </c>
      <c r="I954">
        <f t="shared" si="246"/>
        <v>1320.2</v>
      </c>
      <c r="J954">
        <f t="shared" si="247"/>
        <v>3265.9999999999995</v>
      </c>
      <c r="K954">
        <f t="shared" si="248"/>
        <v>506.00000000000006</v>
      </c>
      <c r="L954">
        <f t="shared" si="254"/>
        <v>1398.4</v>
      </c>
      <c r="M954">
        <f t="shared" si="255"/>
        <v>3261.4</v>
      </c>
      <c r="O954">
        <f t="shared" si="249"/>
        <v>9752</v>
      </c>
      <c r="P954">
        <v>25</v>
      </c>
      <c r="S954">
        <v>440.74</v>
      </c>
      <c r="T954">
        <v>200</v>
      </c>
      <c r="V954">
        <v>1289.46</v>
      </c>
      <c r="W954">
        <f t="shared" si="250"/>
        <v>665.74</v>
      </c>
      <c r="X954">
        <f t="shared" si="251"/>
        <v>2718.6000000000004</v>
      </c>
      <c r="Y954">
        <f t="shared" si="256"/>
        <v>6527.4</v>
      </c>
      <c r="Z954">
        <f t="shared" si="253"/>
        <v>42615.66</v>
      </c>
      <c r="AA954" t="s">
        <v>617</v>
      </c>
      <c r="AB954">
        <v>2025</v>
      </c>
    </row>
    <row r="955" spans="1:28" x14ac:dyDescent="0.25">
      <c r="A955">
        <v>49</v>
      </c>
      <c r="B955" t="s">
        <v>938</v>
      </c>
      <c r="C955" t="s">
        <v>102</v>
      </c>
      <c r="D955" t="s">
        <v>6</v>
      </c>
      <c r="E955" t="s">
        <v>32</v>
      </c>
      <c r="F955" t="s">
        <v>100</v>
      </c>
      <c r="G955">
        <v>36000</v>
      </c>
      <c r="H955">
        <f t="shared" si="245"/>
        <v>33872.400000000001</v>
      </c>
      <c r="I955">
        <f t="shared" si="246"/>
        <v>1033.2</v>
      </c>
      <c r="J955">
        <f t="shared" si="247"/>
        <v>2555.9999999999995</v>
      </c>
      <c r="K955">
        <f t="shared" si="248"/>
        <v>396.00000000000006</v>
      </c>
      <c r="L955">
        <f t="shared" si="254"/>
        <v>1094.4000000000001</v>
      </c>
      <c r="M955">
        <f t="shared" si="255"/>
        <v>2552.4</v>
      </c>
      <c r="O955">
        <f>+I955+J955+K955+L955+M955+N955</f>
        <v>7632</v>
      </c>
      <c r="P955">
        <v>25</v>
      </c>
      <c r="S955">
        <v>797.28</v>
      </c>
      <c r="T955">
        <v>200</v>
      </c>
      <c r="W955">
        <f t="shared" si="250"/>
        <v>1022.28</v>
      </c>
      <c r="X955">
        <f t="shared" si="251"/>
        <v>2127.6000000000004</v>
      </c>
      <c r="Y955">
        <f t="shared" si="256"/>
        <v>5108.3999999999996</v>
      </c>
      <c r="Z955">
        <f t="shared" si="253"/>
        <v>32850.120000000003</v>
      </c>
      <c r="AA955" t="s">
        <v>617</v>
      </c>
      <c r="AB955">
        <v>2025</v>
      </c>
    </row>
    <row r="956" spans="1:28" x14ac:dyDescent="0.25">
      <c r="A956">
        <v>50</v>
      </c>
      <c r="B956" t="s">
        <v>173</v>
      </c>
      <c r="C956" t="s">
        <v>102</v>
      </c>
      <c r="D956" t="s">
        <v>6</v>
      </c>
      <c r="E956" t="s">
        <v>32</v>
      </c>
      <c r="F956" t="s">
        <v>100</v>
      </c>
      <c r="G956">
        <v>46000</v>
      </c>
      <c r="H956">
        <f t="shared" si="245"/>
        <v>41565.94</v>
      </c>
      <c r="I956">
        <f t="shared" si="246"/>
        <v>1320.2</v>
      </c>
      <c r="J956">
        <f t="shared" si="247"/>
        <v>3265.9999999999995</v>
      </c>
      <c r="K956">
        <f t="shared" si="248"/>
        <v>506.00000000000006</v>
      </c>
      <c r="L956">
        <f t="shared" si="254"/>
        <v>1398.4</v>
      </c>
      <c r="M956">
        <f t="shared" si="255"/>
        <v>3261.4</v>
      </c>
      <c r="N956">
        <v>1715.46</v>
      </c>
      <c r="O956">
        <f t="shared" si="249"/>
        <v>11467.46</v>
      </c>
      <c r="P956">
        <v>25</v>
      </c>
      <c r="T956">
        <v>200</v>
      </c>
      <c r="V956">
        <v>1032.1400000000001</v>
      </c>
      <c r="W956">
        <f t="shared" si="250"/>
        <v>225</v>
      </c>
      <c r="X956">
        <f t="shared" si="251"/>
        <v>4434.0600000000004</v>
      </c>
      <c r="Y956">
        <f t="shared" si="256"/>
        <v>6527.4</v>
      </c>
      <c r="Z956">
        <f t="shared" si="253"/>
        <v>41340.94</v>
      </c>
      <c r="AA956" t="s">
        <v>617</v>
      </c>
      <c r="AB956">
        <v>2025</v>
      </c>
    </row>
    <row r="957" spans="1:28" x14ac:dyDescent="0.25">
      <c r="A957">
        <v>51</v>
      </c>
      <c r="B957" t="s">
        <v>177</v>
      </c>
      <c r="C957" t="s">
        <v>102</v>
      </c>
      <c r="D957" t="s">
        <v>22</v>
      </c>
      <c r="E957" t="s">
        <v>32</v>
      </c>
      <c r="F957" t="s">
        <v>100</v>
      </c>
      <c r="G957">
        <v>46000</v>
      </c>
      <c r="H957">
        <f t="shared" si="245"/>
        <v>43281.4</v>
      </c>
      <c r="I957">
        <f t="shared" si="246"/>
        <v>1320.2</v>
      </c>
      <c r="J957">
        <f t="shared" si="247"/>
        <v>3265.9999999999995</v>
      </c>
      <c r="K957">
        <f t="shared" si="248"/>
        <v>506.00000000000006</v>
      </c>
      <c r="L957">
        <f t="shared" si="254"/>
        <v>1398.4</v>
      </c>
      <c r="M957">
        <f t="shared" si="255"/>
        <v>3261.4</v>
      </c>
      <c r="O957">
        <f t="shared" si="249"/>
        <v>9752</v>
      </c>
      <c r="P957">
        <v>25</v>
      </c>
      <c r="Q957">
        <v>3000</v>
      </c>
      <c r="S957">
        <v>797.28</v>
      </c>
      <c r="T957">
        <v>200</v>
      </c>
      <c r="U957">
        <f>1289.46-V957</f>
        <v>0</v>
      </c>
      <c r="V957">
        <v>1289.46</v>
      </c>
      <c r="W957">
        <f t="shared" si="250"/>
        <v>4022.2799999999997</v>
      </c>
      <c r="X957">
        <f t="shared" si="251"/>
        <v>2718.6000000000004</v>
      </c>
      <c r="Y957">
        <f t="shared" si="256"/>
        <v>6527.4</v>
      </c>
      <c r="Z957">
        <f t="shared" si="253"/>
        <v>39259.120000000003</v>
      </c>
      <c r="AA957" t="s">
        <v>617</v>
      </c>
      <c r="AB957">
        <v>2025</v>
      </c>
    </row>
    <row r="958" spans="1:28" x14ac:dyDescent="0.25">
      <c r="A958">
        <v>52</v>
      </c>
      <c r="B958" t="s">
        <v>815</v>
      </c>
      <c r="C958" t="s">
        <v>102</v>
      </c>
      <c r="D958" t="s">
        <v>793</v>
      </c>
      <c r="E958" t="s">
        <v>32</v>
      </c>
      <c r="F958" t="s">
        <v>100</v>
      </c>
      <c r="G958">
        <v>30000</v>
      </c>
      <c r="H958">
        <f t="shared" si="245"/>
        <v>28227</v>
      </c>
      <c r="I958">
        <f t="shared" si="246"/>
        <v>861</v>
      </c>
      <c r="J958">
        <f t="shared" si="247"/>
        <v>2130</v>
      </c>
      <c r="K958">
        <f t="shared" si="248"/>
        <v>330.00000000000006</v>
      </c>
      <c r="L958">
        <f t="shared" si="254"/>
        <v>912</v>
      </c>
      <c r="M958">
        <f t="shared" si="255"/>
        <v>2127</v>
      </c>
      <c r="O958">
        <f t="shared" si="249"/>
        <v>6360</v>
      </c>
      <c r="P958">
        <v>25</v>
      </c>
      <c r="Q958">
        <v>4000</v>
      </c>
      <c r="T958">
        <v>200</v>
      </c>
      <c r="U958">
        <v>0</v>
      </c>
      <c r="W958">
        <f t="shared" si="250"/>
        <v>4225</v>
      </c>
      <c r="X958">
        <f t="shared" si="251"/>
        <v>1773</v>
      </c>
      <c r="Y958">
        <f t="shared" si="256"/>
        <v>4257</v>
      </c>
      <c r="Z958">
        <f t="shared" si="253"/>
        <v>24002</v>
      </c>
      <c r="AA958" t="s">
        <v>617</v>
      </c>
      <c r="AB958">
        <v>2025</v>
      </c>
    </row>
    <row r="959" spans="1:28" x14ac:dyDescent="0.25">
      <c r="A959">
        <v>53</v>
      </c>
      <c r="B959" t="s">
        <v>939</v>
      </c>
      <c r="C959" t="s">
        <v>103</v>
      </c>
      <c r="D959" t="s">
        <v>6</v>
      </c>
      <c r="E959" t="s">
        <v>32</v>
      </c>
      <c r="F959" t="s">
        <v>100</v>
      </c>
      <c r="G959">
        <v>36000</v>
      </c>
      <c r="H959">
        <f t="shared" si="245"/>
        <v>33872.400000000001</v>
      </c>
      <c r="I959">
        <f t="shared" si="246"/>
        <v>1033.2</v>
      </c>
      <c r="J959">
        <f t="shared" si="247"/>
        <v>2555.9999999999995</v>
      </c>
      <c r="K959">
        <f t="shared" si="248"/>
        <v>396.00000000000006</v>
      </c>
      <c r="L959">
        <f t="shared" si="254"/>
        <v>1094.4000000000001</v>
      </c>
      <c r="M959">
        <f t="shared" si="255"/>
        <v>2552.4</v>
      </c>
      <c r="O959">
        <f t="shared" si="249"/>
        <v>7632</v>
      </c>
      <c r="P959">
        <v>25</v>
      </c>
      <c r="S959">
        <v>398.64</v>
      </c>
      <c r="T959">
        <v>200</v>
      </c>
      <c r="U959">
        <v>0</v>
      </c>
      <c r="W959">
        <f t="shared" si="250"/>
        <v>623.64</v>
      </c>
      <c r="X959">
        <f t="shared" si="251"/>
        <v>2127.6000000000004</v>
      </c>
      <c r="Y959">
        <f t="shared" si="256"/>
        <v>5108.3999999999996</v>
      </c>
      <c r="Z959">
        <f t="shared" si="253"/>
        <v>33248.76</v>
      </c>
      <c r="AA959" t="s">
        <v>617</v>
      </c>
      <c r="AB959">
        <v>2025</v>
      </c>
    </row>
    <row r="960" spans="1:28" x14ac:dyDescent="0.25">
      <c r="A960">
        <v>54</v>
      </c>
      <c r="B960" t="s">
        <v>817</v>
      </c>
      <c r="C960" t="s">
        <v>102</v>
      </c>
      <c r="D960" t="s">
        <v>16</v>
      </c>
      <c r="E960" t="s">
        <v>929</v>
      </c>
      <c r="F960" t="s">
        <v>100</v>
      </c>
      <c r="G960">
        <v>46000</v>
      </c>
      <c r="H960">
        <f t="shared" si="245"/>
        <v>43281.4</v>
      </c>
      <c r="I960">
        <f t="shared" si="246"/>
        <v>1320.2</v>
      </c>
      <c r="J960">
        <f t="shared" si="247"/>
        <v>3265.9999999999995</v>
      </c>
      <c r="K960">
        <f t="shared" si="248"/>
        <v>506.00000000000006</v>
      </c>
      <c r="L960">
        <f t="shared" si="254"/>
        <v>1398.4</v>
      </c>
      <c r="M960">
        <f t="shared" si="255"/>
        <v>3261.4</v>
      </c>
      <c r="O960">
        <f t="shared" si="249"/>
        <v>9752</v>
      </c>
      <c r="P960">
        <v>25</v>
      </c>
      <c r="Q960">
        <v>1298.79</v>
      </c>
      <c r="S960">
        <v>876.94</v>
      </c>
      <c r="T960">
        <v>200</v>
      </c>
      <c r="U960">
        <f>1289.46-V960</f>
        <v>0</v>
      </c>
      <c r="V960">
        <v>1289.46</v>
      </c>
      <c r="W960">
        <f t="shared" si="250"/>
        <v>2400.73</v>
      </c>
      <c r="X960">
        <f t="shared" si="251"/>
        <v>2718.6000000000004</v>
      </c>
      <c r="Y960">
        <f t="shared" si="256"/>
        <v>6527.4</v>
      </c>
      <c r="Z960">
        <f t="shared" si="253"/>
        <v>40880.67</v>
      </c>
      <c r="AA960" t="s">
        <v>617</v>
      </c>
      <c r="AB960">
        <v>2025</v>
      </c>
    </row>
    <row r="961" spans="1:28" x14ac:dyDescent="0.25">
      <c r="A961">
        <v>55</v>
      </c>
      <c r="B961" t="s">
        <v>819</v>
      </c>
      <c r="C961" t="s">
        <v>103</v>
      </c>
      <c r="D961" t="s">
        <v>12</v>
      </c>
      <c r="E961" t="s">
        <v>32</v>
      </c>
      <c r="F961" t="s">
        <v>100</v>
      </c>
      <c r="G961">
        <v>46000</v>
      </c>
      <c r="H961">
        <f t="shared" si="245"/>
        <v>41565.94</v>
      </c>
      <c r="I961">
        <f t="shared" si="246"/>
        <v>1320.2</v>
      </c>
      <c r="J961">
        <f t="shared" si="247"/>
        <v>3265.9999999999995</v>
      </c>
      <c r="K961">
        <f t="shared" si="248"/>
        <v>506.00000000000006</v>
      </c>
      <c r="L961">
        <f t="shared" si="254"/>
        <v>1398.4</v>
      </c>
      <c r="M961">
        <f t="shared" si="255"/>
        <v>3261.4</v>
      </c>
      <c r="N961">
        <v>1715.46</v>
      </c>
      <c r="O961">
        <f t="shared" si="249"/>
        <v>11467.46</v>
      </c>
      <c r="P961">
        <v>25</v>
      </c>
      <c r="S961">
        <v>398.64</v>
      </c>
      <c r="T961">
        <v>200</v>
      </c>
      <c r="V961">
        <v>1032.1400000000001</v>
      </c>
      <c r="W961">
        <f t="shared" si="250"/>
        <v>623.64</v>
      </c>
      <c r="X961">
        <f t="shared" si="251"/>
        <v>4434.0600000000004</v>
      </c>
      <c r="Y961">
        <f t="shared" si="256"/>
        <v>6527.4</v>
      </c>
      <c r="Z961">
        <f t="shared" si="253"/>
        <v>40942.300000000003</v>
      </c>
      <c r="AA961" t="s">
        <v>617</v>
      </c>
      <c r="AB961">
        <v>2025</v>
      </c>
    </row>
    <row r="962" spans="1:28" x14ac:dyDescent="0.25">
      <c r="A962">
        <v>56</v>
      </c>
      <c r="B962" t="s">
        <v>820</v>
      </c>
      <c r="C962" t="s">
        <v>102</v>
      </c>
      <c r="D962" t="s">
        <v>94</v>
      </c>
      <c r="E962" t="s">
        <v>32</v>
      </c>
      <c r="F962" t="s">
        <v>100</v>
      </c>
      <c r="G962">
        <v>46000</v>
      </c>
      <c r="H962">
        <f t="shared" si="245"/>
        <v>43281.4</v>
      </c>
      <c r="I962">
        <f t="shared" si="246"/>
        <v>1320.2</v>
      </c>
      <c r="J962">
        <f t="shared" si="247"/>
        <v>3265.9999999999995</v>
      </c>
      <c r="K962">
        <f t="shared" si="248"/>
        <v>506.00000000000006</v>
      </c>
      <c r="L962">
        <f t="shared" si="254"/>
        <v>1398.4</v>
      </c>
      <c r="M962">
        <f t="shared" si="255"/>
        <v>3261.4</v>
      </c>
      <c r="O962">
        <f t="shared" si="249"/>
        <v>9752</v>
      </c>
      <c r="P962">
        <v>25</v>
      </c>
      <c r="S962">
        <v>1102.33</v>
      </c>
      <c r="T962">
        <v>200</v>
      </c>
      <c r="U962">
        <f>1289.46-V962</f>
        <v>0</v>
      </c>
      <c r="V962">
        <v>1289.46</v>
      </c>
      <c r="W962">
        <f t="shared" si="250"/>
        <v>1327.33</v>
      </c>
      <c r="X962">
        <f t="shared" si="251"/>
        <v>2718.6000000000004</v>
      </c>
      <c r="Y962">
        <f t="shared" si="256"/>
        <v>6527.4</v>
      </c>
      <c r="Z962">
        <f t="shared" si="253"/>
        <v>41954.07</v>
      </c>
      <c r="AA962" t="s">
        <v>617</v>
      </c>
      <c r="AB962">
        <v>2025</v>
      </c>
    </row>
    <row r="963" spans="1:28" x14ac:dyDescent="0.25">
      <c r="A963">
        <v>57</v>
      </c>
      <c r="B963" t="s">
        <v>179</v>
      </c>
      <c r="C963" t="s">
        <v>103</v>
      </c>
      <c r="D963" t="s">
        <v>800</v>
      </c>
      <c r="E963" t="s">
        <v>32</v>
      </c>
      <c r="F963" t="s">
        <v>100</v>
      </c>
      <c r="G963">
        <v>46000</v>
      </c>
      <c r="H963">
        <f t="shared" si="245"/>
        <v>43281.4</v>
      </c>
      <c r="I963">
        <f t="shared" si="246"/>
        <v>1320.2</v>
      </c>
      <c r="J963">
        <f t="shared" si="247"/>
        <v>3265.9999999999995</v>
      </c>
      <c r="K963">
        <f t="shared" si="248"/>
        <v>506.00000000000006</v>
      </c>
      <c r="L963">
        <f t="shared" si="254"/>
        <v>1398.4</v>
      </c>
      <c r="M963">
        <f t="shared" si="255"/>
        <v>3261.4</v>
      </c>
      <c r="O963">
        <f t="shared" si="249"/>
        <v>9752</v>
      </c>
      <c r="P963">
        <v>25</v>
      </c>
      <c r="Q963">
        <v>1000</v>
      </c>
      <c r="S963">
        <v>1043.67</v>
      </c>
      <c r="T963">
        <v>200</v>
      </c>
      <c r="U963">
        <f>1289.46-V963</f>
        <v>0</v>
      </c>
      <c r="V963">
        <v>1289.46</v>
      </c>
      <c r="W963">
        <f t="shared" si="250"/>
        <v>2268.67</v>
      </c>
      <c r="X963">
        <f t="shared" si="251"/>
        <v>2718.6000000000004</v>
      </c>
      <c r="Y963">
        <f t="shared" si="256"/>
        <v>6527.4</v>
      </c>
      <c r="Z963">
        <f t="shared" si="253"/>
        <v>41012.729999999996</v>
      </c>
      <c r="AA963" t="s">
        <v>617</v>
      </c>
      <c r="AB963">
        <v>2025</v>
      </c>
    </row>
    <row r="964" spans="1:28" x14ac:dyDescent="0.25">
      <c r="A964">
        <v>58</v>
      </c>
      <c r="B964" t="s">
        <v>180</v>
      </c>
      <c r="C964" t="s">
        <v>103</v>
      </c>
      <c r="D964" t="s">
        <v>22</v>
      </c>
      <c r="E964" t="s">
        <v>32</v>
      </c>
      <c r="F964" t="s">
        <v>100</v>
      </c>
      <c r="G964">
        <v>36000</v>
      </c>
      <c r="H964">
        <f t="shared" si="245"/>
        <v>32156.94</v>
      </c>
      <c r="I964">
        <f t="shared" si="246"/>
        <v>1033.2</v>
      </c>
      <c r="J964">
        <f t="shared" si="247"/>
        <v>2555.9999999999995</v>
      </c>
      <c r="K964">
        <f t="shared" si="248"/>
        <v>396.00000000000006</v>
      </c>
      <c r="L964">
        <f t="shared" si="254"/>
        <v>1094.4000000000001</v>
      </c>
      <c r="M964">
        <f t="shared" si="255"/>
        <v>2552.4</v>
      </c>
      <c r="N964">
        <v>1715.46</v>
      </c>
      <c r="O964">
        <f t="shared" si="249"/>
        <v>9347.4599999999991</v>
      </c>
      <c r="P964">
        <v>25</v>
      </c>
      <c r="S964">
        <v>1579.89</v>
      </c>
      <c r="T964">
        <v>200</v>
      </c>
      <c r="U964">
        <v>0</v>
      </c>
      <c r="W964">
        <f t="shared" si="250"/>
        <v>1804.89</v>
      </c>
      <c r="X964">
        <f t="shared" si="251"/>
        <v>3843.0600000000004</v>
      </c>
      <c r="Y964">
        <f t="shared" si="256"/>
        <v>5108.3999999999996</v>
      </c>
      <c r="Z964">
        <f t="shared" si="253"/>
        <v>30352.05</v>
      </c>
      <c r="AA964" t="s">
        <v>617</v>
      </c>
      <c r="AB964">
        <v>2025</v>
      </c>
    </row>
    <row r="965" spans="1:28" x14ac:dyDescent="0.25">
      <c r="A965">
        <v>59</v>
      </c>
      <c r="B965" t="s">
        <v>183</v>
      </c>
      <c r="C965" t="s">
        <v>103</v>
      </c>
      <c r="D965" t="s">
        <v>22</v>
      </c>
      <c r="E965" t="s">
        <v>52</v>
      </c>
      <c r="F965" t="s">
        <v>100</v>
      </c>
      <c r="G965">
        <v>36000</v>
      </c>
      <c r="H965">
        <f t="shared" si="245"/>
        <v>33872.400000000001</v>
      </c>
      <c r="I965">
        <f t="shared" si="246"/>
        <v>1033.2</v>
      </c>
      <c r="J965">
        <f t="shared" si="247"/>
        <v>2555.9999999999995</v>
      </c>
      <c r="K965">
        <f t="shared" si="248"/>
        <v>396.00000000000006</v>
      </c>
      <c r="L965">
        <f t="shared" si="254"/>
        <v>1094.4000000000001</v>
      </c>
      <c r="M965">
        <f t="shared" si="255"/>
        <v>2552.4</v>
      </c>
      <c r="O965">
        <f t="shared" si="249"/>
        <v>7632</v>
      </c>
      <c r="P965">
        <v>25</v>
      </c>
      <c r="Q965">
        <v>1500</v>
      </c>
      <c r="S965">
        <v>797.28</v>
      </c>
      <c r="T965">
        <v>200</v>
      </c>
      <c r="U965">
        <v>0</v>
      </c>
      <c r="W965">
        <f t="shared" si="250"/>
        <v>2522.2799999999997</v>
      </c>
      <c r="X965">
        <f t="shared" si="251"/>
        <v>2127.6000000000004</v>
      </c>
      <c r="Y965">
        <f t="shared" si="256"/>
        <v>5108.3999999999996</v>
      </c>
      <c r="Z965">
        <f t="shared" si="253"/>
        <v>31350.12</v>
      </c>
      <c r="AA965" t="s">
        <v>617</v>
      </c>
      <c r="AB965">
        <v>2025</v>
      </c>
    </row>
    <row r="966" spans="1:28" x14ac:dyDescent="0.25">
      <c r="A966">
        <v>60</v>
      </c>
      <c r="B966" t="s">
        <v>185</v>
      </c>
      <c r="C966" t="s">
        <v>103</v>
      </c>
      <c r="D966" t="s">
        <v>22</v>
      </c>
      <c r="E966" t="s">
        <v>789</v>
      </c>
      <c r="F966" t="s">
        <v>100</v>
      </c>
      <c r="G966">
        <v>46000</v>
      </c>
      <c r="H966">
        <f t="shared" si="245"/>
        <v>41565.94</v>
      </c>
      <c r="I966">
        <f t="shared" si="246"/>
        <v>1320.2</v>
      </c>
      <c r="J966">
        <f t="shared" si="247"/>
        <v>3265.9999999999995</v>
      </c>
      <c r="K966">
        <f t="shared" si="248"/>
        <v>506.00000000000006</v>
      </c>
      <c r="L966">
        <f t="shared" si="254"/>
        <v>1398.4</v>
      </c>
      <c r="M966">
        <f t="shared" si="255"/>
        <v>3261.4</v>
      </c>
      <c r="N966">
        <v>1715.46</v>
      </c>
      <c r="O966">
        <f t="shared" si="249"/>
        <v>11467.46</v>
      </c>
      <c r="P966">
        <v>25</v>
      </c>
      <c r="Q966">
        <v>200</v>
      </c>
      <c r="S966">
        <v>797.28</v>
      </c>
      <c r="T966">
        <v>200</v>
      </c>
      <c r="V966">
        <v>1032.1400000000001</v>
      </c>
      <c r="W966">
        <f t="shared" si="250"/>
        <v>1222.28</v>
      </c>
      <c r="X966">
        <f t="shared" si="251"/>
        <v>4434.0600000000004</v>
      </c>
      <c r="Y966">
        <f t="shared" si="256"/>
        <v>6527.4</v>
      </c>
      <c r="Z966">
        <f t="shared" si="253"/>
        <v>40343.660000000003</v>
      </c>
      <c r="AA966" t="s">
        <v>617</v>
      </c>
      <c r="AB966">
        <v>2025</v>
      </c>
    </row>
    <row r="967" spans="1:28" x14ac:dyDescent="0.25">
      <c r="A967">
        <v>61</v>
      </c>
      <c r="B967" t="s">
        <v>186</v>
      </c>
      <c r="C967" t="s">
        <v>102</v>
      </c>
      <c r="D967" t="s">
        <v>17</v>
      </c>
      <c r="E967" t="s">
        <v>36</v>
      </c>
      <c r="F967" t="s">
        <v>100</v>
      </c>
      <c r="G967">
        <v>46000</v>
      </c>
      <c r="H967">
        <f t="shared" si="245"/>
        <v>43281.4</v>
      </c>
      <c r="I967">
        <f t="shared" si="246"/>
        <v>1320.2</v>
      </c>
      <c r="J967">
        <f t="shared" si="247"/>
        <v>3265.9999999999995</v>
      </c>
      <c r="K967">
        <f t="shared" si="248"/>
        <v>506.00000000000006</v>
      </c>
      <c r="L967">
        <f t="shared" si="254"/>
        <v>1398.4</v>
      </c>
      <c r="M967">
        <f t="shared" si="255"/>
        <v>3261.4</v>
      </c>
      <c r="O967">
        <f t="shared" si="249"/>
        <v>9752</v>
      </c>
      <c r="P967">
        <v>25</v>
      </c>
      <c r="S967">
        <v>555.73</v>
      </c>
      <c r="T967">
        <v>200</v>
      </c>
      <c r="U967">
        <f>1289.46-V967</f>
        <v>0</v>
      </c>
      <c r="V967">
        <v>1289.46</v>
      </c>
      <c r="W967">
        <f t="shared" si="250"/>
        <v>780.73</v>
      </c>
      <c r="X967">
        <f t="shared" si="251"/>
        <v>2718.6000000000004</v>
      </c>
      <c r="Y967">
        <f t="shared" si="256"/>
        <v>6527.4</v>
      </c>
      <c r="Z967">
        <f t="shared" si="253"/>
        <v>42500.67</v>
      </c>
      <c r="AA967" t="s">
        <v>617</v>
      </c>
      <c r="AB967">
        <v>2025</v>
      </c>
    </row>
    <row r="968" spans="1:28" x14ac:dyDescent="0.25">
      <c r="A968">
        <v>62</v>
      </c>
      <c r="B968" t="s">
        <v>188</v>
      </c>
      <c r="C968" t="s">
        <v>102</v>
      </c>
      <c r="D968" t="s">
        <v>10</v>
      </c>
      <c r="E968" t="s">
        <v>33</v>
      </c>
      <c r="F968" t="s">
        <v>100</v>
      </c>
      <c r="G968">
        <v>36000</v>
      </c>
      <c r="H968">
        <f t="shared" si="245"/>
        <v>30441.48</v>
      </c>
      <c r="I968">
        <f t="shared" si="246"/>
        <v>1033.2</v>
      </c>
      <c r="J968">
        <f t="shared" si="247"/>
        <v>2555.9999999999995</v>
      </c>
      <c r="K968">
        <f t="shared" si="248"/>
        <v>396.00000000000006</v>
      </c>
      <c r="L968">
        <f t="shared" si="254"/>
        <v>1094.4000000000001</v>
      </c>
      <c r="M968">
        <f t="shared" si="255"/>
        <v>2552.4</v>
      </c>
      <c r="N968">
        <v>3430.92</v>
      </c>
      <c r="O968">
        <f t="shared" si="249"/>
        <v>11062.92</v>
      </c>
      <c r="P968">
        <v>25</v>
      </c>
      <c r="S968">
        <v>2294.61</v>
      </c>
      <c r="T968">
        <v>200</v>
      </c>
      <c r="W968">
        <f t="shared" si="250"/>
        <v>2519.61</v>
      </c>
      <c r="X968">
        <f t="shared" si="251"/>
        <v>5558.52</v>
      </c>
      <c r="Y968">
        <f t="shared" si="256"/>
        <v>5108.3999999999996</v>
      </c>
      <c r="Z968">
        <f t="shared" si="253"/>
        <v>27921.87</v>
      </c>
      <c r="AA968" t="s">
        <v>617</v>
      </c>
      <c r="AB968">
        <v>2025</v>
      </c>
    </row>
    <row r="969" spans="1:28" x14ac:dyDescent="0.25">
      <c r="A969">
        <v>63</v>
      </c>
      <c r="B969" t="s">
        <v>190</v>
      </c>
      <c r="C969" t="s">
        <v>102</v>
      </c>
      <c r="D969" t="s">
        <v>801</v>
      </c>
      <c r="E969" t="s">
        <v>38</v>
      </c>
      <c r="F969" t="s">
        <v>100</v>
      </c>
      <c r="G969">
        <v>36000</v>
      </c>
      <c r="H969">
        <f t="shared" si="245"/>
        <v>33872.400000000001</v>
      </c>
      <c r="I969">
        <f t="shared" si="246"/>
        <v>1033.2</v>
      </c>
      <c r="J969">
        <f t="shared" si="247"/>
        <v>2555.9999999999995</v>
      </c>
      <c r="K969">
        <f t="shared" si="248"/>
        <v>396.00000000000006</v>
      </c>
      <c r="L969">
        <f t="shared" si="254"/>
        <v>1094.4000000000001</v>
      </c>
      <c r="M969">
        <f t="shared" si="255"/>
        <v>2552.4</v>
      </c>
      <c r="O969">
        <f t="shared" si="249"/>
        <v>7632</v>
      </c>
      <c r="P969">
        <v>25</v>
      </c>
      <c r="Q969">
        <v>2000</v>
      </c>
      <c r="S969">
        <v>398.64</v>
      </c>
      <c r="T969">
        <v>200</v>
      </c>
      <c r="W969">
        <f t="shared" si="250"/>
        <v>2623.64</v>
      </c>
      <c r="X969">
        <f t="shared" si="251"/>
        <v>2127.6000000000004</v>
      </c>
      <c r="Y969">
        <f t="shared" si="256"/>
        <v>5108.3999999999996</v>
      </c>
      <c r="Z969">
        <f t="shared" si="253"/>
        <v>31248.760000000002</v>
      </c>
      <c r="AA969" t="s">
        <v>617</v>
      </c>
      <c r="AB969">
        <v>2025</v>
      </c>
    </row>
    <row r="970" spans="1:28" x14ac:dyDescent="0.25">
      <c r="A970">
        <v>64</v>
      </c>
      <c r="B970" t="s">
        <v>851</v>
      </c>
      <c r="C970" t="s">
        <v>103</v>
      </c>
      <c r="D970" t="s">
        <v>94</v>
      </c>
      <c r="E970" t="s">
        <v>852</v>
      </c>
      <c r="F970" t="s">
        <v>100</v>
      </c>
      <c r="G970">
        <v>46000</v>
      </c>
      <c r="H970">
        <f t="shared" si="245"/>
        <v>43281.4</v>
      </c>
      <c r="I970">
        <f t="shared" si="246"/>
        <v>1320.2</v>
      </c>
      <c r="J970">
        <f t="shared" si="247"/>
        <v>3265.9999999999995</v>
      </c>
      <c r="K970">
        <f t="shared" si="248"/>
        <v>506.00000000000006</v>
      </c>
      <c r="L970">
        <f t="shared" si="254"/>
        <v>1398.4</v>
      </c>
      <c r="M970">
        <f t="shared" si="255"/>
        <v>3261.4</v>
      </c>
      <c r="O970">
        <f t="shared" si="249"/>
        <v>9752</v>
      </c>
      <c r="P970">
        <v>25</v>
      </c>
      <c r="S970">
        <v>652.49</v>
      </c>
      <c r="T970">
        <v>200</v>
      </c>
      <c r="U970">
        <v>0</v>
      </c>
      <c r="V970">
        <v>1289.46</v>
      </c>
      <c r="W970">
        <f t="shared" si="250"/>
        <v>877.49</v>
      </c>
      <c r="X970">
        <f t="shared" si="251"/>
        <v>2718.6000000000004</v>
      </c>
      <c r="Y970">
        <f t="shared" si="256"/>
        <v>6527.4</v>
      </c>
      <c r="Z970">
        <f t="shared" si="253"/>
        <v>42403.91</v>
      </c>
      <c r="AA970" t="s">
        <v>617</v>
      </c>
      <c r="AB970">
        <v>2025</v>
      </c>
    </row>
    <row r="971" spans="1:28" x14ac:dyDescent="0.25">
      <c r="A971">
        <v>65</v>
      </c>
      <c r="B971" t="s">
        <v>201</v>
      </c>
      <c r="C971" t="s">
        <v>102</v>
      </c>
      <c r="D971" t="s">
        <v>22</v>
      </c>
      <c r="E971" t="s">
        <v>859</v>
      </c>
      <c r="F971" t="s">
        <v>100</v>
      </c>
      <c r="G971">
        <v>36000</v>
      </c>
      <c r="H971">
        <f t="shared" ref="H971:H1012" si="257">+G971-(I971+L971+N971)</f>
        <v>33872.400000000001</v>
      </c>
      <c r="I971">
        <f t="shared" ref="I971:I1008" si="258">IF(G971&lt;=374040,G971*2.87%,9334.68)</f>
        <v>1033.2</v>
      </c>
      <c r="J971">
        <f t="shared" ref="J971:J1008" si="259">IF(G971&lt;=374040,G971*7.1%,23092.75)</f>
        <v>2555.9999999999995</v>
      </c>
      <c r="K971">
        <f t="shared" ref="K971:K1012" si="260">IF(G971&lt;=74808,G971*1.1%,953.69)</f>
        <v>396.00000000000006</v>
      </c>
      <c r="L971">
        <f t="shared" si="254"/>
        <v>1094.4000000000001</v>
      </c>
      <c r="M971">
        <f t="shared" si="255"/>
        <v>2552.4</v>
      </c>
      <c r="O971">
        <f t="shared" ref="O971:O1008" si="261">+I971+J971+K971+L971+M971+N971</f>
        <v>7632</v>
      </c>
      <c r="P971">
        <v>25</v>
      </c>
      <c r="Q971">
        <v>1000</v>
      </c>
      <c r="S971">
        <v>727.63</v>
      </c>
      <c r="T971">
        <v>200</v>
      </c>
      <c r="U971">
        <v>0</v>
      </c>
      <c r="W971">
        <f t="shared" ref="W971:W1012" si="262">P971+Q971+R971+S971+T971+U971</f>
        <v>1952.63</v>
      </c>
      <c r="X971">
        <f t="shared" ref="X971:X1008" si="263">+I971+L971+N971</f>
        <v>2127.6000000000004</v>
      </c>
      <c r="Y971">
        <f t="shared" si="256"/>
        <v>5108.3999999999996</v>
      </c>
      <c r="Z971">
        <f t="shared" ref="Z971:Z1012" si="264">+G971-(W971+X971)</f>
        <v>31919.77</v>
      </c>
      <c r="AA971" t="s">
        <v>617</v>
      </c>
      <c r="AB971">
        <v>2025</v>
      </c>
    </row>
    <row r="972" spans="1:28" x14ac:dyDescent="0.25">
      <c r="A972">
        <v>66</v>
      </c>
      <c r="B972" t="s">
        <v>207</v>
      </c>
      <c r="C972" t="s">
        <v>103</v>
      </c>
      <c r="D972" t="s">
        <v>6</v>
      </c>
      <c r="E972" t="s">
        <v>883</v>
      </c>
      <c r="F972" t="s">
        <v>100</v>
      </c>
      <c r="G972">
        <v>25000</v>
      </c>
      <c r="H972">
        <f t="shared" si="257"/>
        <v>23522.5</v>
      </c>
      <c r="I972">
        <f t="shared" si="258"/>
        <v>717.5</v>
      </c>
      <c r="J972">
        <f t="shared" si="259"/>
        <v>1774.9999999999998</v>
      </c>
      <c r="K972">
        <f t="shared" si="260"/>
        <v>275</v>
      </c>
      <c r="L972">
        <f t="shared" si="254"/>
        <v>760</v>
      </c>
      <c r="M972">
        <f t="shared" si="255"/>
        <v>1772.5000000000002</v>
      </c>
      <c r="O972">
        <f t="shared" si="261"/>
        <v>5300</v>
      </c>
      <c r="P972">
        <v>25</v>
      </c>
      <c r="Q972">
        <v>1000</v>
      </c>
      <c r="S972">
        <v>2657.6</v>
      </c>
      <c r="T972">
        <v>200</v>
      </c>
      <c r="W972">
        <f t="shared" si="262"/>
        <v>3882.6</v>
      </c>
      <c r="X972">
        <f t="shared" si="263"/>
        <v>1477.5</v>
      </c>
      <c r="Y972">
        <f t="shared" si="256"/>
        <v>3547.5</v>
      </c>
      <c r="Z972">
        <f t="shared" si="264"/>
        <v>19639.900000000001</v>
      </c>
      <c r="AA972" t="s">
        <v>617</v>
      </c>
      <c r="AB972">
        <v>2025</v>
      </c>
    </row>
    <row r="973" spans="1:28" x14ac:dyDescent="0.25">
      <c r="A973">
        <v>67</v>
      </c>
      <c r="B973" t="s">
        <v>812</v>
      </c>
      <c r="C973" t="s">
        <v>102</v>
      </c>
      <c r="D973" t="s">
        <v>793</v>
      </c>
      <c r="E973" t="s">
        <v>619</v>
      </c>
      <c r="F973" t="s">
        <v>85</v>
      </c>
      <c r="G973">
        <v>30000</v>
      </c>
      <c r="H973">
        <f t="shared" si="257"/>
        <v>28227</v>
      </c>
      <c r="I973">
        <f t="shared" si="258"/>
        <v>861</v>
      </c>
      <c r="J973">
        <f t="shared" si="259"/>
        <v>2130</v>
      </c>
      <c r="K973">
        <f t="shared" si="260"/>
        <v>330.00000000000006</v>
      </c>
      <c r="L973">
        <f t="shared" ref="L973:L1008" si="265">IF(G973&lt;=187020,G973*3.04%,4943.8)</f>
        <v>912</v>
      </c>
      <c r="M973">
        <f t="shared" ref="M973:M1008" si="266">IF(G973&lt;=187020,G973*7.09%,11530.11)</f>
        <v>2127</v>
      </c>
      <c r="O973">
        <f t="shared" si="261"/>
        <v>6360</v>
      </c>
      <c r="P973">
        <v>25</v>
      </c>
      <c r="Q973">
        <v>500</v>
      </c>
      <c r="T973">
        <v>200</v>
      </c>
      <c r="W973">
        <f t="shared" si="262"/>
        <v>725</v>
      </c>
      <c r="X973">
        <f t="shared" si="263"/>
        <v>1773</v>
      </c>
      <c r="Y973">
        <f t="shared" si="256"/>
        <v>4257</v>
      </c>
      <c r="Z973">
        <f t="shared" si="264"/>
        <v>27502</v>
      </c>
      <c r="AA973" t="s">
        <v>617</v>
      </c>
      <c r="AB973">
        <v>2025</v>
      </c>
    </row>
    <row r="974" spans="1:28" x14ac:dyDescent="0.25">
      <c r="A974">
        <v>68</v>
      </c>
      <c r="B974" t="s">
        <v>833</v>
      </c>
      <c r="C974" t="s">
        <v>102</v>
      </c>
      <c r="D974" t="s">
        <v>22</v>
      </c>
      <c r="E974" t="s">
        <v>33</v>
      </c>
      <c r="F974" t="s">
        <v>100</v>
      </c>
      <c r="G974">
        <v>30000</v>
      </c>
      <c r="H974">
        <f t="shared" si="257"/>
        <v>28227</v>
      </c>
      <c r="I974">
        <f t="shared" si="258"/>
        <v>861</v>
      </c>
      <c r="J974">
        <f t="shared" si="259"/>
        <v>2130</v>
      </c>
      <c r="K974">
        <f t="shared" si="260"/>
        <v>330.00000000000006</v>
      </c>
      <c r="L974">
        <f t="shared" si="265"/>
        <v>912</v>
      </c>
      <c r="M974">
        <f t="shared" si="266"/>
        <v>2127</v>
      </c>
      <c r="O974">
        <f t="shared" si="261"/>
        <v>6360</v>
      </c>
      <c r="P974">
        <v>25</v>
      </c>
      <c r="Q974">
        <v>1500</v>
      </c>
      <c r="T974">
        <v>200</v>
      </c>
      <c r="U974">
        <v>0</v>
      </c>
      <c r="W974">
        <f t="shared" si="262"/>
        <v>1725</v>
      </c>
      <c r="X974">
        <f t="shared" si="263"/>
        <v>1773</v>
      </c>
      <c r="Y974">
        <f t="shared" si="256"/>
        <v>4257</v>
      </c>
      <c r="Z974">
        <f t="shared" si="264"/>
        <v>26502</v>
      </c>
      <c r="AA974" t="s">
        <v>617</v>
      </c>
      <c r="AB974">
        <v>2025</v>
      </c>
    </row>
    <row r="975" spans="1:28" x14ac:dyDescent="0.25">
      <c r="A975">
        <v>69</v>
      </c>
      <c r="B975" t="s">
        <v>878</v>
      </c>
      <c r="C975" t="s">
        <v>103</v>
      </c>
      <c r="D975" t="s">
        <v>94</v>
      </c>
      <c r="E975" t="s">
        <v>933</v>
      </c>
      <c r="F975" t="s">
        <v>84</v>
      </c>
      <c r="G975">
        <v>30000</v>
      </c>
      <c r="H975">
        <f t="shared" si="257"/>
        <v>28227</v>
      </c>
      <c r="I975">
        <f t="shared" si="258"/>
        <v>861</v>
      </c>
      <c r="J975">
        <f t="shared" si="259"/>
        <v>2130</v>
      </c>
      <c r="K975">
        <f t="shared" si="260"/>
        <v>330.00000000000006</v>
      </c>
      <c r="L975">
        <f t="shared" si="265"/>
        <v>912</v>
      </c>
      <c r="M975">
        <f t="shared" si="266"/>
        <v>2127</v>
      </c>
      <c r="O975">
        <f t="shared" si="261"/>
        <v>6360</v>
      </c>
      <c r="P975">
        <v>25</v>
      </c>
      <c r="Q975">
        <v>7426.75</v>
      </c>
      <c r="T975">
        <v>200</v>
      </c>
      <c r="U975">
        <v>0</v>
      </c>
      <c r="W975">
        <f t="shared" si="262"/>
        <v>7651.75</v>
      </c>
      <c r="X975">
        <f t="shared" si="263"/>
        <v>1773</v>
      </c>
      <c r="Y975">
        <f t="shared" si="256"/>
        <v>4257</v>
      </c>
      <c r="Z975">
        <f t="shared" si="264"/>
        <v>20575.25</v>
      </c>
      <c r="AA975" t="s">
        <v>617</v>
      </c>
      <c r="AB975">
        <v>2025</v>
      </c>
    </row>
    <row r="976" spans="1:28" x14ac:dyDescent="0.25">
      <c r="A976">
        <v>70</v>
      </c>
      <c r="B976" t="s">
        <v>836</v>
      </c>
      <c r="C976" t="s">
        <v>102</v>
      </c>
      <c r="D976" t="s">
        <v>94</v>
      </c>
      <c r="E976" t="s">
        <v>52</v>
      </c>
      <c r="F976" t="s">
        <v>100</v>
      </c>
      <c r="G976">
        <v>26000</v>
      </c>
      <c r="H976">
        <f t="shared" si="257"/>
        <v>22747.94</v>
      </c>
      <c r="I976">
        <f t="shared" si="258"/>
        <v>746.2</v>
      </c>
      <c r="J976">
        <f t="shared" si="259"/>
        <v>1845.9999999999998</v>
      </c>
      <c r="K976">
        <f t="shared" si="260"/>
        <v>286.00000000000006</v>
      </c>
      <c r="L976">
        <f t="shared" si="265"/>
        <v>790.4</v>
      </c>
      <c r="M976">
        <f t="shared" si="266"/>
        <v>1843.4</v>
      </c>
      <c r="N976">
        <v>1715.46</v>
      </c>
      <c r="O976">
        <f t="shared" si="261"/>
        <v>7227.46</v>
      </c>
      <c r="P976">
        <v>25</v>
      </c>
      <c r="Q976">
        <v>1000</v>
      </c>
      <c r="T976">
        <v>200</v>
      </c>
      <c r="U976">
        <v>0</v>
      </c>
      <c r="W976">
        <f t="shared" si="262"/>
        <v>1225</v>
      </c>
      <c r="X976">
        <f t="shared" si="263"/>
        <v>3252.06</v>
      </c>
      <c r="Y976">
        <f t="shared" si="256"/>
        <v>3689.3999999999996</v>
      </c>
      <c r="Z976">
        <f t="shared" si="264"/>
        <v>21522.940000000002</v>
      </c>
      <c r="AA976" t="s">
        <v>617</v>
      </c>
      <c r="AB976">
        <v>2025</v>
      </c>
    </row>
    <row r="977" spans="1:28" x14ac:dyDescent="0.25">
      <c r="A977">
        <v>71</v>
      </c>
      <c r="B977" t="s">
        <v>837</v>
      </c>
      <c r="C977" t="s">
        <v>103</v>
      </c>
      <c r="D977" t="s">
        <v>94</v>
      </c>
      <c r="E977" t="s">
        <v>52</v>
      </c>
      <c r="F977" t="s">
        <v>100</v>
      </c>
      <c r="G977">
        <v>26000</v>
      </c>
      <c r="H977">
        <f t="shared" si="257"/>
        <v>24463.4</v>
      </c>
      <c r="I977">
        <f t="shared" si="258"/>
        <v>746.2</v>
      </c>
      <c r="J977">
        <f t="shared" si="259"/>
        <v>1845.9999999999998</v>
      </c>
      <c r="K977">
        <f t="shared" si="260"/>
        <v>286.00000000000006</v>
      </c>
      <c r="L977">
        <f t="shared" si="265"/>
        <v>790.4</v>
      </c>
      <c r="M977">
        <f t="shared" si="266"/>
        <v>1843.4</v>
      </c>
      <c r="O977">
        <f t="shared" si="261"/>
        <v>5512</v>
      </c>
      <c r="P977">
        <v>25</v>
      </c>
      <c r="Q977">
        <v>1000</v>
      </c>
      <c r="T977">
        <v>200</v>
      </c>
      <c r="U977">
        <v>0</v>
      </c>
      <c r="W977">
        <f t="shared" si="262"/>
        <v>1225</v>
      </c>
      <c r="X977">
        <f t="shared" si="263"/>
        <v>1536.6</v>
      </c>
      <c r="Y977">
        <f t="shared" si="256"/>
        <v>3689.3999999999996</v>
      </c>
      <c r="Z977">
        <f t="shared" si="264"/>
        <v>23238.400000000001</v>
      </c>
      <c r="AA977" t="s">
        <v>617</v>
      </c>
      <c r="AB977">
        <v>2025</v>
      </c>
    </row>
    <row r="978" spans="1:28" x14ac:dyDescent="0.25">
      <c r="A978">
        <v>72</v>
      </c>
      <c r="B978" t="s">
        <v>838</v>
      </c>
      <c r="C978" t="s">
        <v>102</v>
      </c>
      <c r="D978" t="s">
        <v>839</v>
      </c>
      <c r="E978" t="s">
        <v>33</v>
      </c>
      <c r="F978" t="s">
        <v>100</v>
      </c>
      <c r="G978">
        <v>26000</v>
      </c>
      <c r="H978">
        <f t="shared" si="257"/>
        <v>24463.4</v>
      </c>
      <c r="I978">
        <f t="shared" si="258"/>
        <v>746.2</v>
      </c>
      <c r="J978">
        <f t="shared" si="259"/>
        <v>1845.9999999999998</v>
      </c>
      <c r="K978">
        <f t="shared" si="260"/>
        <v>286.00000000000006</v>
      </c>
      <c r="L978">
        <f t="shared" si="265"/>
        <v>790.4</v>
      </c>
      <c r="M978">
        <f t="shared" si="266"/>
        <v>1843.4</v>
      </c>
      <c r="O978">
        <f t="shared" si="261"/>
        <v>5512</v>
      </c>
      <c r="P978">
        <v>25</v>
      </c>
      <c r="Q978">
        <v>1000</v>
      </c>
      <c r="S978">
        <v>0</v>
      </c>
      <c r="T978">
        <v>200</v>
      </c>
      <c r="U978">
        <v>0</v>
      </c>
      <c r="W978">
        <f t="shared" si="262"/>
        <v>1225</v>
      </c>
      <c r="X978">
        <f t="shared" si="263"/>
        <v>1536.6</v>
      </c>
      <c r="Y978">
        <f t="shared" si="256"/>
        <v>3689.3999999999996</v>
      </c>
      <c r="Z978">
        <f t="shared" si="264"/>
        <v>23238.400000000001</v>
      </c>
      <c r="AA978" t="s">
        <v>617</v>
      </c>
      <c r="AB978">
        <v>2025</v>
      </c>
    </row>
    <row r="979" spans="1:28" x14ac:dyDescent="0.25">
      <c r="A979">
        <v>73</v>
      </c>
      <c r="B979" t="s">
        <v>904</v>
      </c>
      <c r="C979" t="s">
        <v>103</v>
      </c>
      <c r="D979" t="s">
        <v>94</v>
      </c>
      <c r="E979" t="s">
        <v>32</v>
      </c>
      <c r="F979" t="s">
        <v>100</v>
      </c>
      <c r="G979">
        <v>30000</v>
      </c>
      <c r="H979">
        <f t="shared" si="257"/>
        <v>28227</v>
      </c>
      <c r="I979">
        <f t="shared" si="258"/>
        <v>861</v>
      </c>
      <c r="J979">
        <f t="shared" si="259"/>
        <v>2130</v>
      </c>
      <c r="K979">
        <f t="shared" si="260"/>
        <v>330.00000000000006</v>
      </c>
      <c r="L979">
        <f t="shared" si="265"/>
        <v>912</v>
      </c>
      <c r="M979">
        <f t="shared" si="266"/>
        <v>2127</v>
      </c>
      <c r="O979">
        <f t="shared" si="261"/>
        <v>6360</v>
      </c>
      <c r="P979">
        <v>25</v>
      </c>
      <c r="T979">
        <v>200</v>
      </c>
      <c r="U979">
        <v>0</v>
      </c>
      <c r="W979">
        <f t="shared" si="262"/>
        <v>225</v>
      </c>
      <c r="X979">
        <f t="shared" si="263"/>
        <v>1773</v>
      </c>
      <c r="Y979">
        <f t="shared" si="256"/>
        <v>4257</v>
      </c>
      <c r="Z979">
        <f t="shared" si="264"/>
        <v>28002</v>
      </c>
      <c r="AA979" t="s">
        <v>617</v>
      </c>
      <c r="AB979">
        <v>2025</v>
      </c>
    </row>
    <row r="980" spans="1:28" x14ac:dyDescent="0.25">
      <c r="A980">
        <v>74</v>
      </c>
      <c r="B980" t="s">
        <v>842</v>
      </c>
      <c r="C980" t="s">
        <v>102</v>
      </c>
      <c r="D980" t="s">
        <v>823</v>
      </c>
      <c r="E980" t="s">
        <v>843</v>
      </c>
      <c r="F980" t="s">
        <v>100</v>
      </c>
      <c r="G980">
        <v>46000</v>
      </c>
      <c r="H980">
        <f t="shared" si="257"/>
        <v>43281.4</v>
      </c>
      <c r="I980">
        <f t="shared" si="258"/>
        <v>1320.2</v>
      </c>
      <c r="J980">
        <f t="shared" si="259"/>
        <v>3265.9999999999995</v>
      </c>
      <c r="K980">
        <f t="shared" si="260"/>
        <v>506.00000000000006</v>
      </c>
      <c r="L980">
        <f t="shared" si="265"/>
        <v>1398.4</v>
      </c>
      <c r="M980">
        <f t="shared" si="266"/>
        <v>3261.4</v>
      </c>
      <c r="O980">
        <f t="shared" si="261"/>
        <v>9752</v>
      </c>
      <c r="P980">
        <v>25</v>
      </c>
      <c r="Q980">
        <v>1000</v>
      </c>
      <c r="S980">
        <v>55.03</v>
      </c>
      <c r="T980">
        <v>200</v>
      </c>
      <c r="U980">
        <v>1289.46</v>
      </c>
      <c r="V980">
        <v>0</v>
      </c>
      <c r="W980">
        <f t="shared" si="262"/>
        <v>2569.4899999999998</v>
      </c>
      <c r="X980">
        <f t="shared" si="263"/>
        <v>2718.6000000000004</v>
      </c>
      <c r="Y980">
        <f t="shared" si="256"/>
        <v>6527.4</v>
      </c>
      <c r="Z980">
        <f t="shared" si="264"/>
        <v>40711.910000000003</v>
      </c>
      <c r="AA980" t="s">
        <v>617</v>
      </c>
      <c r="AB980">
        <v>2025</v>
      </c>
    </row>
    <row r="981" spans="1:28" x14ac:dyDescent="0.25">
      <c r="A981">
        <v>75</v>
      </c>
      <c r="B981" t="s">
        <v>845</v>
      </c>
      <c r="C981" t="s">
        <v>103</v>
      </c>
      <c r="D981" t="s">
        <v>94</v>
      </c>
      <c r="E981" t="s">
        <v>52</v>
      </c>
      <c r="F981" t="s">
        <v>100</v>
      </c>
      <c r="G981">
        <v>46000</v>
      </c>
      <c r="H981">
        <f t="shared" si="257"/>
        <v>43281.4</v>
      </c>
      <c r="I981">
        <f t="shared" si="258"/>
        <v>1320.2</v>
      </c>
      <c r="J981">
        <f t="shared" si="259"/>
        <v>3265.9999999999995</v>
      </c>
      <c r="K981">
        <f t="shared" si="260"/>
        <v>506.00000000000006</v>
      </c>
      <c r="L981">
        <f t="shared" si="265"/>
        <v>1398.4</v>
      </c>
      <c r="M981">
        <f t="shared" si="266"/>
        <v>3261.4</v>
      </c>
      <c r="O981">
        <f t="shared" si="261"/>
        <v>9752</v>
      </c>
      <c r="P981">
        <v>25</v>
      </c>
      <c r="S981">
        <v>398.64</v>
      </c>
      <c r="T981">
        <v>200</v>
      </c>
      <c r="U981">
        <v>1289.46</v>
      </c>
      <c r="W981">
        <f t="shared" si="262"/>
        <v>1913.1</v>
      </c>
      <c r="X981">
        <f t="shared" si="263"/>
        <v>2718.6000000000004</v>
      </c>
      <c r="Y981">
        <f t="shared" si="256"/>
        <v>6527.4</v>
      </c>
      <c r="Z981">
        <f t="shared" si="264"/>
        <v>41368.300000000003</v>
      </c>
      <c r="AA981" t="s">
        <v>617</v>
      </c>
      <c r="AB981">
        <v>2025</v>
      </c>
    </row>
    <row r="982" spans="1:28" x14ac:dyDescent="0.25">
      <c r="A982">
        <v>76</v>
      </c>
      <c r="B982" t="s">
        <v>848</v>
      </c>
      <c r="C982" t="s">
        <v>103</v>
      </c>
      <c r="D982" t="s">
        <v>94</v>
      </c>
      <c r="E982" t="s">
        <v>52</v>
      </c>
      <c r="F982" t="s">
        <v>100</v>
      </c>
      <c r="G982">
        <v>46000</v>
      </c>
      <c r="H982">
        <f t="shared" si="257"/>
        <v>43281.4</v>
      </c>
      <c r="I982">
        <f t="shared" si="258"/>
        <v>1320.2</v>
      </c>
      <c r="J982">
        <f t="shared" si="259"/>
        <v>3265.9999999999995</v>
      </c>
      <c r="K982">
        <f t="shared" si="260"/>
        <v>506.00000000000006</v>
      </c>
      <c r="L982">
        <f t="shared" si="265"/>
        <v>1398.4</v>
      </c>
      <c r="M982">
        <f t="shared" si="266"/>
        <v>3261.4</v>
      </c>
      <c r="O982">
        <f t="shared" si="261"/>
        <v>9752</v>
      </c>
      <c r="P982">
        <v>25</v>
      </c>
      <c r="T982">
        <v>200</v>
      </c>
      <c r="U982">
        <f>IF((H982*12)&gt;867123.01,(79776+(((H982*12)-867123.01)*0.25))/12,IF((H982*12)&gt;624329.01,(31216+(((H982*12)-624329.01)*0.2))/12,IF((H982*12)&gt;416220.01,(((H982*12)-416220.01)*0.15)/12,0)))</f>
        <v>1289.4598750000005</v>
      </c>
      <c r="W982">
        <f t="shared" si="262"/>
        <v>1514.4598750000005</v>
      </c>
      <c r="X982">
        <f t="shared" si="263"/>
        <v>2718.6000000000004</v>
      </c>
      <c r="Y982">
        <f t="shared" si="256"/>
        <v>6527.4</v>
      </c>
      <c r="Z982">
        <f t="shared" si="264"/>
        <v>41766.940125000001</v>
      </c>
      <c r="AA982" t="s">
        <v>617</v>
      </c>
      <c r="AB982">
        <v>2025</v>
      </c>
    </row>
    <row r="983" spans="1:28" x14ac:dyDescent="0.25">
      <c r="A983">
        <v>77</v>
      </c>
      <c r="B983" t="s">
        <v>174</v>
      </c>
      <c r="C983" t="s">
        <v>102</v>
      </c>
      <c r="D983" t="s">
        <v>94</v>
      </c>
      <c r="E983" t="s">
        <v>32</v>
      </c>
      <c r="F983" t="s">
        <v>100</v>
      </c>
      <c r="G983">
        <v>46000</v>
      </c>
      <c r="H983">
        <f t="shared" si="257"/>
        <v>43281.4</v>
      </c>
      <c r="I983">
        <f t="shared" si="258"/>
        <v>1320.2</v>
      </c>
      <c r="J983">
        <f t="shared" si="259"/>
        <v>3265.9999999999995</v>
      </c>
      <c r="K983">
        <f t="shared" si="260"/>
        <v>506.00000000000006</v>
      </c>
      <c r="L983">
        <f t="shared" si="265"/>
        <v>1398.4</v>
      </c>
      <c r="M983">
        <f t="shared" si="266"/>
        <v>3261.4</v>
      </c>
      <c r="O983">
        <f t="shared" si="261"/>
        <v>9752</v>
      </c>
      <c r="P983">
        <v>25</v>
      </c>
      <c r="S983">
        <v>1022.19</v>
      </c>
      <c r="T983">
        <v>200</v>
      </c>
      <c r="V983">
        <v>1289.46</v>
      </c>
      <c r="W983">
        <f t="shared" si="262"/>
        <v>1247.19</v>
      </c>
      <c r="X983">
        <f t="shared" si="263"/>
        <v>2718.6000000000004</v>
      </c>
      <c r="Y983">
        <f t="shared" si="256"/>
        <v>6527.4</v>
      </c>
      <c r="Z983">
        <f t="shared" si="264"/>
        <v>42034.21</v>
      </c>
      <c r="AA983" t="s">
        <v>617</v>
      </c>
      <c r="AB983">
        <v>2025</v>
      </c>
    </row>
    <row r="984" spans="1:28" x14ac:dyDescent="0.25">
      <c r="A984">
        <v>78</v>
      </c>
      <c r="B984" t="s">
        <v>912</v>
      </c>
      <c r="C984" t="s">
        <v>103</v>
      </c>
      <c r="D984" t="s">
        <v>94</v>
      </c>
      <c r="E984" t="s">
        <v>32</v>
      </c>
      <c r="F984" t="s">
        <v>100</v>
      </c>
      <c r="G984">
        <v>46000</v>
      </c>
      <c r="H984">
        <f t="shared" si="257"/>
        <v>41565.94</v>
      </c>
      <c r="I984">
        <f t="shared" si="258"/>
        <v>1320.2</v>
      </c>
      <c r="J984">
        <f t="shared" si="259"/>
        <v>3265.9999999999995</v>
      </c>
      <c r="K984">
        <f t="shared" si="260"/>
        <v>506.00000000000006</v>
      </c>
      <c r="L984">
        <f t="shared" si="265"/>
        <v>1398.4</v>
      </c>
      <c r="M984">
        <f t="shared" si="266"/>
        <v>3261.4</v>
      </c>
      <c r="N984">
        <v>1715.46</v>
      </c>
      <c r="O984">
        <f t="shared" si="261"/>
        <v>11467.46</v>
      </c>
      <c r="P984">
        <v>25</v>
      </c>
      <c r="Q984">
        <v>1000</v>
      </c>
      <c r="S984">
        <v>750.3</v>
      </c>
      <c r="T984">
        <v>200</v>
      </c>
      <c r="U984">
        <v>0</v>
      </c>
      <c r="V984">
        <v>1032.1400000000001</v>
      </c>
      <c r="W984">
        <f t="shared" si="262"/>
        <v>1975.3</v>
      </c>
      <c r="X984">
        <f t="shared" si="263"/>
        <v>4434.0600000000004</v>
      </c>
      <c r="Y984">
        <f t="shared" si="256"/>
        <v>6527.4</v>
      </c>
      <c r="Z984">
        <f t="shared" si="264"/>
        <v>39590.639999999999</v>
      </c>
      <c r="AA984" t="s">
        <v>617</v>
      </c>
      <c r="AB984">
        <v>2025</v>
      </c>
    </row>
    <row r="985" spans="1:28" x14ac:dyDescent="0.25">
      <c r="A985">
        <v>79</v>
      </c>
      <c r="B985" t="s">
        <v>853</v>
      </c>
      <c r="C985" t="s">
        <v>103</v>
      </c>
      <c r="D985" t="s">
        <v>94</v>
      </c>
      <c r="E985" t="s">
        <v>854</v>
      </c>
      <c r="F985" t="s">
        <v>100</v>
      </c>
      <c r="G985">
        <v>46000</v>
      </c>
      <c r="H985">
        <f t="shared" si="257"/>
        <v>43281.4</v>
      </c>
      <c r="I985">
        <f t="shared" si="258"/>
        <v>1320.2</v>
      </c>
      <c r="J985">
        <f t="shared" si="259"/>
        <v>3265.9999999999995</v>
      </c>
      <c r="K985">
        <f t="shared" si="260"/>
        <v>506.00000000000006</v>
      </c>
      <c r="L985">
        <f t="shared" si="265"/>
        <v>1398.4</v>
      </c>
      <c r="M985">
        <f t="shared" si="266"/>
        <v>3261.4</v>
      </c>
      <c r="O985">
        <f t="shared" si="261"/>
        <v>9752</v>
      </c>
      <c r="P985">
        <v>25</v>
      </c>
      <c r="Q985">
        <v>2000</v>
      </c>
      <c r="S985">
        <v>797.28</v>
      </c>
      <c r="T985">
        <v>200</v>
      </c>
      <c r="V985">
        <v>1289.46</v>
      </c>
      <c r="W985">
        <f t="shared" si="262"/>
        <v>3022.2799999999997</v>
      </c>
      <c r="X985">
        <f t="shared" si="263"/>
        <v>2718.6000000000004</v>
      </c>
      <c r="Y985">
        <f t="shared" si="256"/>
        <v>6527.4</v>
      </c>
      <c r="Z985">
        <f t="shared" si="264"/>
        <v>40259.120000000003</v>
      </c>
      <c r="AA985" t="s">
        <v>617</v>
      </c>
      <c r="AB985">
        <v>2025</v>
      </c>
    </row>
    <row r="986" spans="1:28" x14ac:dyDescent="0.25">
      <c r="A986">
        <v>80</v>
      </c>
      <c r="B986" t="s">
        <v>855</v>
      </c>
      <c r="C986" t="s">
        <v>103</v>
      </c>
      <c r="D986" t="s">
        <v>94</v>
      </c>
      <c r="E986" t="s">
        <v>52</v>
      </c>
      <c r="F986" t="s">
        <v>100</v>
      </c>
      <c r="G986">
        <v>46000</v>
      </c>
      <c r="H986">
        <f t="shared" si="257"/>
        <v>43281.4</v>
      </c>
      <c r="I986">
        <f t="shared" si="258"/>
        <v>1320.2</v>
      </c>
      <c r="J986">
        <f t="shared" si="259"/>
        <v>3265.9999999999995</v>
      </c>
      <c r="K986">
        <f t="shared" si="260"/>
        <v>506.00000000000006</v>
      </c>
      <c r="L986">
        <f t="shared" si="265"/>
        <v>1398.4</v>
      </c>
      <c r="M986">
        <f t="shared" si="266"/>
        <v>3261.4</v>
      </c>
      <c r="O986">
        <f t="shared" si="261"/>
        <v>9752</v>
      </c>
      <c r="P986">
        <v>25</v>
      </c>
      <c r="S986">
        <v>1625.29</v>
      </c>
      <c r="T986">
        <v>200</v>
      </c>
      <c r="U986">
        <v>0</v>
      </c>
      <c r="V986">
        <v>1289.46</v>
      </c>
      <c r="W986">
        <f t="shared" si="262"/>
        <v>1850.29</v>
      </c>
      <c r="X986">
        <f t="shared" si="263"/>
        <v>2718.6000000000004</v>
      </c>
      <c r="Y986">
        <f t="shared" si="256"/>
        <v>6527.4</v>
      </c>
      <c r="Z986">
        <f t="shared" si="264"/>
        <v>41431.11</v>
      </c>
      <c r="AA986" t="s">
        <v>617</v>
      </c>
      <c r="AB986">
        <v>2025</v>
      </c>
    </row>
    <row r="987" spans="1:28" x14ac:dyDescent="0.25">
      <c r="A987">
        <v>81</v>
      </c>
      <c r="B987" t="s">
        <v>856</v>
      </c>
      <c r="C987" t="s">
        <v>102</v>
      </c>
      <c r="D987" t="s">
        <v>6</v>
      </c>
      <c r="E987" t="s">
        <v>52</v>
      </c>
      <c r="F987" t="s">
        <v>100</v>
      </c>
      <c r="G987">
        <v>36000</v>
      </c>
      <c r="H987">
        <f t="shared" si="257"/>
        <v>33872.400000000001</v>
      </c>
      <c r="I987">
        <f t="shared" si="258"/>
        <v>1033.2</v>
      </c>
      <c r="J987">
        <f t="shared" si="259"/>
        <v>2555.9999999999995</v>
      </c>
      <c r="K987">
        <f t="shared" si="260"/>
        <v>396.00000000000006</v>
      </c>
      <c r="L987">
        <f t="shared" si="265"/>
        <v>1094.4000000000001</v>
      </c>
      <c r="M987">
        <f t="shared" si="266"/>
        <v>2552.4</v>
      </c>
      <c r="O987">
        <f t="shared" si="261"/>
        <v>7632</v>
      </c>
      <c r="P987">
        <v>25</v>
      </c>
      <c r="T987">
        <v>200</v>
      </c>
      <c r="U987">
        <f>IF((H987*12)&gt;867123.01,(79776+(((H987*12)-867123.01)*0.25))/12,IF((H987*12)&gt;624329.01,(31216+(((H987*12)-624329.01)*0.2))/12,IF((H987*12)&gt;416220.01,(((H987*12)-416220.01)*0.15)/12,0)))</f>
        <v>0</v>
      </c>
      <c r="W987">
        <f t="shared" si="262"/>
        <v>225</v>
      </c>
      <c r="X987">
        <f t="shared" si="263"/>
        <v>2127.6000000000004</v>
      </c>
      <c r="Y987">
        <f t="shared" si="256"/>
        <v>5108.3999999999996</v>
      </c>
      <c r="Z987">
        <f t="shared" si="264"/>
        <v>33647.4</v>
      </c>
      <c r="AA987" t="s">
        <v>617</v>
      </c>
      <c r="AB987">
        <v>2025</v>
      </c>
    </row>
    <row r="988" spans="1:28" x14ac:dyDescent="0.25">
      <c r="A988">
        <v>82</v>
      </c>
      <c r="B988" t="s">
        <v>857</v>
      </c>
      <c r="C988" t="s">
        <v>103</v>
      </c>
      <c r="D988" t="s">
        <v>858</v>
      </c>
      <c r="E988" t="s">
        <v>859</v>
      </c>
      <c r="F988" t="s">
        <v>100</v>
      </c>
      <c r="G988">
        <v>30000</v>
      </c>
      <c r="H988">
        <f t="shared" si="257"/>
        <v>28227</v>
      </c>
      <c r="I988">
        <f t="shared" si="258"/>
        <v>861</v>
      </c>
      <c r="J988">
        <f t="shared" si="259"/>
        <v>2130</v>
      </c>
      <c r="K988">
        <f t="shared" si="260"/>
        <v>330.00000000000006</v>
      </c>
      <c r="L988">
        <f t="shared" si="265"/>
        <v>912</v>
      </c>
      <c r="M988">
        <f t="shared" si="266"/>
        <v>2127</v>
      </c>
      <c r="O988">
        <f t="shared" si="261"/>
        <v>6360</v>
      </c>
      <c r="P988">
        <v>25</v>
      </c>
      <c r="Q988">
        <v>500</v>
      </c>
      <c r="T988">
        <v>200</v>
      </c>
      <c r="U988">
        <v>0</v>
      </c>
      <c r="W988">
        <f t="shared" si="262"/>
        <v>725</v>
      </c>
      <c r="X988">
        <f t="shared" si="263"/>
        <v>1773</v>
      </c>
      <c r="Y988">
        <f t="shared" si="256"/>
        <v>4257</v>
      </c>
      <c r="Z988">
        <f t="shared" si="264"/>
        <v>27502</v>
      </c>
      <c r="AA988" t="s">
        <v>617</v>
      </c>
      <c r="AB988">
        <v>2025</v>
      </c>
    </row>
    <row r="989" spans="1:28" x14ac:dyDescent="0.25">
      <c r="A989">
        <v>83</v>
      </c>
      <c r="B989" t="s">
        <v>202</v>
      </c>
      <c r="C989" t="s">
        <v>102</v>
      </c>
      <c r="D989" t="s">
        <v>22</v>
      </c>
      <c r="E989" t="s">
        <v>37</v>
      </c>
      <c r="F989" t="s">
        <v>100</v>
      </c>
      <c r="G989">
        <v>25000</v>
      </c>
      <c r="H989">
        <f t="shared" si="257"/>
        <v>23522.5</v>
      </c>
      <c r="I989">
        <f t="shared" si="258"/>
        <v>717.5</v>
      </c>
      <c r="J989">
        <f t="shared" si="259"/>
        <v>1774.9999999999998</v>
      </c>
      <c r="K989">
        <f t="shared" si="260"/>
        <v>275</v>
      </c>
      <c r="L989">
        <f t="shared" si="265"/>
        <v>760</v>
      </c>
      <c r="M989">
        <f t="shared" si="266"/>
        <v>1772.5000000000002</v>
      </c>
      <c r="O989">
        <f t="shared" si="261"/>
        <v>5300</v>
      </c>
      <c r="P989">
        <v>25</v>
      </c>
      <c r="Q989">
        <v>1000</v>
      </c>
      <c r="T989">
        <v>200</v>
      </c>
      <c r="U989">
        <f t="shared" ref="U989:U1008" si="267">IF((H989*12)&gt;867123.01,(79776+(((H989*12)-867123.01)*0.25))/12,IF((H989*12)&gt;624329.01,(31216+(((H989*12)-624329.01)*0.2))/12,IF((H989*12)&gt;416220.01,(((H989*12)-416220.01)*0.15)/12,0)))</f>
        <v>0</v>
      </c>
      <c r="W989">
        <f t="shared" si="262"/>
        <v>1225</v>
      </c>
      <c r="X989">
        <f t="shared" si="263"/>
        <v>1477.5</v>
      </c>
      <c r="Y989">
        <f t="shared" ref="Y989:Y1008" si="268">+J989+M989</f>
        <v>3547.5</v>
      </c>
      <c r="Z989">
        <f t="shared" si="264"/>
        <v>22297.5</v>
      </c>
      <c r="AA989" t="s">
        <v>617</v>
      </c>
      <c r="AB989">
        <v>2025</v>
      </c>
    </row>
    <row r="990" spans="1:28" x14ac:dyDescent="0.25">
      <c r="A990">
        <v>84</v>
      </c>
      <c r="B990" t="s">
        <v>203</v>
      </c>
      <c r="C990" t="s">
        <v>102</v>
      </c>
      <c r="D990" t="s">
        <v>6</v>
      </c>
      <c r="E990" t="s">
        <v>37</v>
      </c>
      <c r="F990" t="s">
        <v>100</v>
      </c>
      <c r="G990">
        <v>15000</v>
      </c>
      <c r="H990">
        <f t="shared" si="257"/>
        <v>14113.5</v>
      </c>
      <c r="I990">
        <f t="shared" si="258"/>
        <v>430.5</v>
      </c>
      <c r="J990">
        <f t="shared" si="259"/>
        <v>1065</v>
      </c>
      <c r="K990">
        <f t="shared" si="260"/>
        <v>165.00000000000003</v>
      </c>
      <c r="L990">
        <f t="shared" si="265"/>
        <v>456</v>
      </c>
      <c r="M990">
        <f t="shared" si="266"/>
        <v>1063.5</v>
      </c>
      <c r="O990">
        <f t="shared" si="261"/>
        <v>3180</v>
      </c>
      <c r="P990">
        <v>25</v>
      </c>
      <c r="T990">
        <v>200</v>
      </c>
      <c r="U990">
        <f t="shared" si="267"/>
        <v>0</v>
      </c>
      <c r="W990">
        <f t="shared" si="262"/>
        <v>225</v>
      </c>
      <c r="X990">
        <f t="shared" si="263"/>
        <v>886.5</v>
      </c>
      <c r="Y990">
        <f t="shared" si="268"/>
        <v>2128.5</v>
      </c>
      <c r="Z990">
        <f t="shared" si="264"/>
        <v>13888.5</v>
      </c>
      <c r="AA990" t="s">
        <v>617</v>
      </c>
      <c r="AB990">
        <v>2025</v>
      </c>
    </row>
    <row r="991" spans="1:28" x14ac:dyDescent="0.25">
      <c r="A991">
        <v>85</v>
      </c>
      <c r="B991" t="s">
        <v>204</v>
      </c>
      <c r="C991" t="s">
        <v>102</v>
      </c>
      <c r="D991" t="s">
        <v>6</v>
      </c>
      <c r="E991" t="s">
        <v>37</v>
      </c>
      <c r="F991" t="s">
        <v>100</v>
      </c>
      <c r="G991">
        <v>15000</v>
      </c>
      <c r="H991">
        <f t="shared" si="257"/>
        <v>14113.5</v>
      </c>
      <c r="I991">
        <f t="shared" si="258"/>
        <v>430.5</v>
      </c>
      <c r="J991">
        <f t="shared" si="259"/>
        <v>1065</v>
      </c>
      <c r="K991">
        <f t="shared" si="260"/>
        <v>165.00000000000003</v>
      </c>
      <c r="L991">
        <f t="shared" si="265"/>
        <v>456</v>
      </c>
      <c r="M991">
        <f t="shared" si="266"/>
        <v>1063.5</v>
      </c>
      <c r="O991">
        <f t="shared" si="261"/>
        <v>3180</v>
      </c>
      <c r="P991">
        <v>25</v>
      </c>
      <c r="T991">
        <v>200</v>
      </c>
      <c r="U991">
        <f t="shared" si="267"/>
        <v>0</v>
      </c>
      <c r="W991">
        <f t="shared" si="262"/>
        <v>225</v>
      </c>
      <c r="X991">
        <f t="shared" si="263"/>
        <v>886.5</v>
      </c>
      <c r="Y991">
        <f t="shared" si="268"/>
        <v>2128.5</v>
      </c>
      <c r="Z991">
        <f t="shared" si="264"/>
        <v>13888.5</v>
      </c>
      <c r="AA991" t="s">
        <v>617</v>
      </c>
      <c r="AB991">
        <v>2025</v>
      </c>
    </row>
    <row r="992" spans="1:28" x14ac:dyDescent="0.25">
      <c r="A992">
        <v>86</v>
      </c>
      <c r="B992" t="s">
        <v>205</v>
      </c>
      <c r="C992" t="s">
        <v>102</v>
      </c>
      <c r="D992" t="s">
        <v>6</v>
      </c>
      <c r="E992" t="s">
        <v>37</v>
      </c>
      <c r="F992" t="s">
        <v>100</v>
      </c>
      <c r="G992">
        <v>25000</v>
      </c>
      <c r="H992">
        <f t="shared" si="257"/>
        <v>23522.5</v>
      </c>
      <c r="I992">
        <f t="shared" si="258"/>
        <v>717.5</v>
      </c>
      <c r="J992">
        <f t="shared" si="259"/>
        <v>1774.9999999999998</v>
      </c>
      <c r="K992">
        <f t="shared" si="260"/>
        <v>275</v>
      </c>
      <c r="L992">
        <f t="shared" si="265"/>
        <v>760</v>
      </c>
      <c r="M992">
        <f t="shared" si="266"/>
        <v>1772.5000000000002</v>
      </c>
      <c r="O992">
        <f t="shared" si="261"/>
        <v>5300</v>
      </c>
      <c r="P992">
        <v>25</v>
      </c>
      <c r="T992">
        <v>200</v>
      </c>
      <c r="U992">
        <f t="shared" si="267"/>
        <v>0</v>
      </c>
      <c r="W992">
        <f t="shared" si="262"/>
        <v>225</v>
      </c>
      <c r="X992">
        <f t="shared" si="263"/>
        <v>1477.5</v>
      </c>
      <c r="Y992">
        <f t="shared" si="268"/>
        <v>3547.5</v>
      </c>
      <c r="Z992">
        <f t="shared" si="264"/>
        <v>23297.5</v>
      </c>
      <c r="AA992" t="s">
        <v>617</v>
      </c>
      <c r="AB992">
        <v>2025</v>
      </c>
    </row>
    <row r="993" spans="1:28" x14ac:dyDescent="0.25">
      <c r="A993">
        <v>87</v>
      </c>
      <c r="B993" t="s">
        <v>810</v>
      </c>
      <c r="C993" t="s">
        <v>102</v>
      </c>
      <c r="D993" t="s">
        <v>94</v>
      </c>
      <c r="E993" t="s">
        <v>37</v>
      </c>
      <c r="F993" t="s">
        <v>100</v>
      </c>
      <c r="G993">
        <v>25000</v>
      </c>
      <c r="H993">
        <f t="shared" si="257"/>
        <v>23522.5</v>
      </c>
      <c r="I993">
        <f t="shared" si="258"/>
        <v>717.5</v>
      </c>
      <c r="J993">
        <f t="shared" si="259"/>
        <v>1774.9999999999998</v>
      </c>
      <c r="K993">
        <f t="shared" si="260"/>
        <v>275</v>
      </c>
      <c r="L993">
        <f t="shared" si="265"/>
        <v>760</v>
      </c>
      <c r="M993">
        <f t="shared" si="266"/>
        <v>1772.5000000000002</v>
      </c>
      <c r="O993">
        <f t="shared" si="261"/>
        <v>5300</v>
      </c>
      <c r="P993">
        <v>25</v>
      </c>
      <c r="Q993">
        <v>1000</v>
      </c>
      <c r="T993">
        <v>200</v>
      </c>
      <c r="U993">
        <f t="shared" si="267"/>
        <v>0</v>
      </c>
      <c r="W993">
        <f t="shared" si="262"/>
        <v>1225</v>
      </c>
      <c r="X993">
        <f t="shared" si="263"/>
        <v>1477.5</v>
      </c>
      <c r="Y993">
        <f t="shared" si="268"/>
        <v>3547.5</v>
      </c>
      <c r="Z993">
        <f t="shared" si="264"/>
        <v>22297.5</v>
      </c>
      <c r="AA993" t="s">
        <v>617</v>
      </c>
      <c r="AB993">
        <v>2025</v>
      </c>
    </row>
    <row r="994" spans="1:28" x14ac:dyDescent="0.25">
      <c r="A994">
        <v>88</v>
      </c>
      <c r="B994" t="s">
        <v>193</v>
      </c>
      <c r="C994" t="s">
        <v>103</v>
      </c>
      <c r="D994" t="s">
        <v>22</v>
      </c>
      <c r="E994" t="s">
        <v>54</v>
      </c>
      <c r="F994" t="s">
        <v>100</v>
      </c>
      <c r="G994">
        <v>30000</v>
      </c>
      <c r="H994">
        <f t="shared" si="257"/>
        <v>26511.54</v>
      </c>
      <c r="I994">
        <f t="shared" si="258"/>
        <v>861</v>
      </c>
      <c r="J994">
        <f t="shared" si="259"/>
        <v>2130</v>
      </c>
      <c r="K994">
        <f t="shared" si="260"/>
        <v>330.00000000000006</v>
      </c>
      <c r="L994">
        <f t="shared" si="265"/>
        <v>912</v>
      </c>
      <c r="M994">
        <f t="shared" si="266"/>
        <v>2127</v>
      </c>
      <c r="N994">
        <v>1715.46</v>
      </c>
      <c r="O994">
        <f t="shared" si="261"/>
        <v>8075.46</v>
      </c>
      <c r="P994">
        <v>25</v>
      </c>
      <c r="Q994">
        <v>500</v>
      </c>
      <c r="T994">
        <v>200</v>
      </c>
      <c r="U994">
        <f t="shared" si="267"/>
        <v>0</v>
      </c>
      <c r="W994">
        <f t="shared" si="262"/>
        <v>725</v>
      </c>
      <c r="X994">
        <f t="shared" si="263"/>
        <v>3488.46</v>
      </c>
      <c r="Y994">
        <f t="shared" si="268"/>
        <v>4257</v>
      </c>
      <c r="Z994">
        <f t="shared" si="264"/>
        <v>25786.54</v>
      </c>
      <c r="AA994" t="s">
        <v>617</v>
      </c>
      <c r="AB994">
        <v>2025</v>
      </c>
    </row>
    <row r="995" spans="1:28" x14ac:dyDescent="0.25">
      <c r="A995">
        <v>89</v>
      </c>
      <c r="B995" t="s">
        <v>197</v>
      </c>
      <c r="C995" t="s">
        <v>103</v>
      </c>
      <c r="D995" t="s">
        <v>94</v>
      </c>
      <c r="E995" t="s">
        <v>54</v>
      </c>
      <c r="F995" t="s">
        <v>100</v>
      </c>
      <c r="G995">
        <v>30000</v>
      </c>
      <c r="H995">
        <f t="shared" si="257"/>
        <v>28227</v>
      </c>
      <c r="I995">
        <f t="shared" si="258"/>
        <v>861</v>
      </c>
      <c r="J995">
        <f t="shared" si="259"/>
        <v>2130</v>
      </c>
      <c r="K995">
        <f t="shared" si="260"/>
        <v>330.00000000000006</v>
      </c>
      <c r="L995">
        <f t="shared" si="265"/>
        <v>912</v>
      </c>
      <c r="M995">
        <f t="shared" si="266"/>
        <v>2127</v>
      </c>
      <c r="O995">
        <f t="shared" si="261"/>
        <v>6360</v>
      </c>
      <c r="P995">
        <v>25</v>
      </c>
      <c r="T995">
        <v>200</v>
      </c>
      <c r="U995">
        <f t="shared" si="267"/>
        <v>0</v>
      </c>
      <c r="W995">
        <f t="shared" si="262"/>
        <v>225</v>
      </c>
      <c r="X995">
        <f t="shared" si="263"/>
        <v>1773</v>
      </c>
      <c r="Y995">
        <f t="shared" si="268"/>
        <v>4257</v>
      </c>
      <c r="Z995">
        <f t="shared" si="264"/>
        <v>28002</v>
      </c>
      <c r="AA995" t="s">
        <v>617</v>
      </c>
      <c r="AB995">
        <v>2025</v>
      </c>
    </row>
    <row r="996" spans="1:28" x14ac:dyDescent="0.25">
      <c r="A996">
        <v>90</v>
      </c>
      <c r="B996" t="s">
        <v>895</v>
      </c>
      <c r="C996" t="s">
        <v>103</v>
      </c>
      <c r="D996" t="s">
        <v>22</v>
      </c>
      <c r="E996" t="s">
        <v>54</v>
      </c>
      <c r="F996" t="s">
        <v>100</v>
      </c>
      <c r="G996">
        <v>30000</v>
      </c>
      <c r="H996">
        <f t="shared" si="257"/>
        <v>28227</v>
      </c>
      <c r="I996">
        <f t="shared" si="258"/>
        <v>861</v>
      </c>
      <c r="J996">
        <f t="shared" si="259"/>
        <v>2130</v>
      </c>
      <c r="K996">
        <f t="shared" si="260"/>
        <v>330.00000000000006</v>
      </c>
      <c r="L996">
        <f t="shared" si="265"/>
        <v>912</v>
      </c>
      <c r="M996">
        <f t="shared" si="266"/>
        <v>2127</v>
      </c>
      <c r="O996">
        <f t="shared" si="261"/>
        <v>6360</v>
      </c>
      <c r="P996">
        <v>25</v>
      </c>
      <c r="Q996">
        <v>4029.91</v>
      </c>
      <c r="T996">
        <v>200</v>
      </c>
      <c r="U996">
        <f t="shared" si="267"/>
        <v>0</v>
      </c>
      <c r="W996">
        <f t="shared" si="262"/>
        <v>4254.91</v>
      </c>
      <c r="X996">
        <f t="shared" si="263"/>
        <v>1773</v>
      </c>
      <c r="Y996">
        <f t="shared" si="268"/>
        <v>4257</v>
      </c>
      <c r="Z996">
        <f t="shared" si="264"/>
        <v>23972.09</v>
      </c>
      <c r="AA996" t="s">
        <v>617</v>
      </c>
      <c r="AB996">
        <v>2025</v>
      </c>
    </row>
    <row r="997" spans="1:28" x14ac:dyDescent="0.25">
      <c r="A997">
        <v>91</v>
      </c>
      <c r="B997" t="s">
        <v>200</v>
      </c>
      <c r="C997" t="s">
        <v>103</v>
      </c>
      <c r="D997" t="s">
        <v>19</v>
      </c>
      <c r="E997" t="s">
        <v>60</v>
      </c>
      <c r="F997" t="s">
        <v>100</v>
      </c>
      <c r="G997">
        <v>35000</v>
      </c>
      <c r="H997">
        <f t="shared" si="257"/>
        <v>32931.5</v>
      </c>
      <c r="I997">
        <f t="shared" si="258"/>
        <v>1004.5</v>
      </c>
      <c r="J997">
        <f t="shared" si="259"/>
        <v>2485</v>
      </c>
      <c r="K997">
        <f t="shared" si="260"/>
        <v>385.00000000000006</v>
      </c>
      <c r="L997">
        <f t="shared" si="265"/>
        <v>1064</v>
      </c>
      <c r="M997">
        <f t="shared" si="266"/>
        <v>2481.5</v>
      </c>
      <c r="O997">
        <f t="shared" si="261"/>
        <v>7420</v>
      </c>
      <c r="P997">
        <v>25</v>
      </c>
      <c r="Q997">
        <v>18807.169999999998</v>
      </c>
      <c r="S997">
        <v>1389.25</v>
      </c>
      <c r="T997">
        <v>200</v>
      </c>
      <c r="U997">
        <f t="shared" si="267"/>
        <v>0</v>
      </c>
      <c r="W997">
        <f t="shared" si="262"/>
        <v>20421.419999999998</v>
      </c>
      <c r="X997">
        <f t="shared" si="263"/>
        <v>2068.5</v>
      </c>
      <c r="Y997">
        <f t="shared" si="268"/>
        <v>4966.5</v>
      </c>
      <c r="Z997">
        <f t="shared" si="264"/>
        <v>12510.080000000002</v>
      </c>
      <c r="AA997" t="s">
        <v>617</v>
      </c>
      <c r="AB997">
        <v>2025</v>
      </c>
    </row>
    <row r="998" spans="1:28" x14ac:dyDescent="0.25">
      <c r="A998">
        <v>92</v>
      </c>
      <c r="B998" t="s">
        <v>910</v>
      </c>
      <c r="C998" t="s">
        <v>103</v>
      </c>
      <c r="D998" t="s">
        <v>10</v>
      </c>
      <c r="E998" t="s">
        <v>54</v>
      </c>
      <c r="F998" t="s">
        <v>100</v>
      </c>
      <c r="G998">
        <v>30000</v>
      </c>
      <c r="H998">
        <f t="shared" si="257"/>
        <v>28227</v>
      </c>
      <c r="I998">
        <f t="shared" si="258"/>
        <v>861</v>
      </c>
      <c r="J998">
        <f t="shared" si="259"/>
        <v>2130</v>
      </c>
      <c r="K998">
        <f t="shared" si="260"/>
        <v>330.00000000000006</v>
      </c>
      <c r="L998">
        <f t="shared" si="265"/>
        <v>912</v>
      </c>
      <c r="M998">
        <f t="shared" si="266"/>
        <v>2127</v>
      </c>
      <c r="O998">
        <f t="shared" si="261"/>
        <v>6360</v>
      </c>
      <c r="P998">
        <v>25</v>
      </c>
      <c r="T998">
        <v>200</v>
      </c>
      <c r="U998">
        <f t="shared" si="267"/>
        <v>0</v>
      </c>
      <c r="W998">
        <f t="shared" si="262"/>
        <v>225</v>
      </c>
      <c r="X998">
        <f t="shared" si="263"/>
        <v>1773</v>
      </c>
      <c r="Y998">
        <f t="shared" si="268"/>
        <v>4257</v>
      </c>
      <c r="Z998">
        <f t="shared" si="264"/>
        <v>28002</v>
      </c>
      <c r="AA998" t="s">
        <v>617</v>
      </c>
      <c r="AB998">
        <v>2025</v>
      </c>
    </row>
    <row r="999" spans="1:28" x14ac:dyDescent="0.25">
      <c r="A999">
        <v>93</v>
      </c>
      <c r="B999" t="s">
        <v>892</v>
      </c>
      <c r="C999" t="s">
        <v>103</v>
      </c>
      <c r="D999" t="s">
        <v>22</v>
      </c>
      <c r="E999" t="s">
        <v>880</v>
      </c>
      <c r="F999" t="s">
        <v>100</v>
      </c>
      <c r="G999">
        <v>26000</v>
      </c>
      <c r="H999">
        <f t="shared" si="257"/>
        <v>24463.4</v>
      </c>
      <c r="I999">
        <f t="shared" si="258"/>
        <v>746.2</v>
      </c>
      <c r="J999">
        <f t="shared" si="259"/>
        <v>1845.9999999999998</v>
      </c>
      <c r="K999">
        <f t="shared" si="260"/>
        <v>286.00000000000006</v>
      </c>
      <c r="L999">
        <f t="shared" si="265"/>
        <v>790.4</v>
      </c>
      <c r="M999">
        <f t="shared" si="266"/>
        <v>1843.4</v>
      </c>
      <c r="O999">
        <f t="shared" si="261"/>
        <v>5512</v>
      </c>
      <c r="P999">
        <v>25</v>
      </c>
      <c r="T999">
        <v>200</v>
      </c>
      <c r="U999">
        <f t="shared" si="267"/>
        <v>0</v>
      </c>
      <c r="W999">
        <f t="shared" si="262"/>
        <v>225</v>
      </c>
      <c r="X999">
        <f t="shared" si="263"/>
        <v>1536.6</v>
      </c>
      <c r="Y999">
        <f t="shared" si="268"/>
        <v>3689.3999999999996</v>
      </c>
      <c r="Z999">
        <f t="shared" si="264"/>
        <v>24238.400000000001</v>
      </c>
      <c r="AA999" t="s">
        <v>617</v>
      </c>
      <c r="AB999">
        <v>2025</v>
      </c>
    </row>
    <row r="1000" spans="1:28" x14ac:dyDescent="0.25">
      <c r="A1000">
        <v>94</v>
      </c>
      <c r="B1000" t="s">
        <v>881</v>
      </c>
      <c r="C1000" t="s">
        <v>103</v>
      </c>
      <c r="D1000" t="s">
        <v>22</v>
      </c>
      <c r="E1000" t="s">
        <v>54</v>
      </c>
      <c r="F1000" t="s">
        <v>84</v>
      </c>
      <c r="G1000">
        <v>36000</v>
      </c>
      <c r="H1000">
        <f t="shared" si="257"/>
        <v>33872.400000000001</v>
      </c>
      <c r="I1000">
        <f t="shared" si="258"/>
        <v>1033.2</v>
      </c>
      <c r="J1000">
        <f t="shared" si="259"/>
        <v>2555.9999999999995</v>
      </c>
      <c r="K1000">
        <f t="shared" si="260"/>
        <v>396.00000000000006</v>
      </c>
      <c r="L1000">
        <f t="shared" si="265"/>
        <v>1094.4000000000001</v>
      </c>
      <c r="M1000">
        <f t="shared" si="266"/>
        <v>2552.4</v>
      </c>
      <c r="O1000">
        <f t="shared" si="261"/>
        <v>7632</v>
      </c>
      <c r="P1000">
        <v>25</v>
      </c>
      <c r="Q1000">
        <v>1500</v>
      </c>
      <c r="S1000">
        <v>797.28</v>
      </c>
      <c r="T1000">
        <v>200</v>
      </c>
      <c r="U1000">
        <f t="shared" si="267"/>
        <v>0</v>
      </c>
      <c r="W1000">
        <f t="shared" si="262"/>
        <v>2522.2799999999997</v>
      </c>
      <c r="X1000">
        <f t="shared" si="263"/>
        <v>2127.6000000000004</v>
      </c>
      <c r="Y1000">
        <f t="shared" si="268"/>
        <v>5108.3999999999996</v>
      </c>
      <c r="Z1000">
        <f t="shared" si="264"/>
        <v>31350.12</v>
      </c>
      <c r="AA1000" t="s">
        <v>617</v>
      </c>
      <c r="AB1000">
        <v>2025</v>
      </c>
    </row>
    <row r="1001" spans="1:28" x14ac:dyDescent="0.25">
      <c r="A1001">
        <v>95</v>
      </c>
      <c r="B1001" t="s">
        <v>907</v>
      </c>
      <c r="C1001" t="s">
        <v>103</v>
      </c>
      <c r="D1001" t="s">
        <v>22</v>
      </c>
      <c r="E1001" t="s">
        <v>883</v>
      </c>
      <c r="F1001" t="s">
        <v>84</v>
      </c>
      <c r="G1001">
        <v>20000</v>
      </c>
      <c r="H1001">
        <f t="shared" si="257"/>
        <v>18818</v>
      </c>
      <c r="I1001">
        <f t="shared" si="258"/>
        <v>574</v>
      </c>
      <c r="J1001">
        <f t="shared" si="259"/>
        <v>1419.9999999999998</v>
      </c>
      <c r="K1001">
        <f t="shared" si="260"/>
        <v>220.00000000000003</v>
      </c>
      <c r="L1001">
        <f t="shared" si="265"/>
        <v>608</v>
      </c>
      <c r="M1001">
        <f t="shared" si="266"/>
        <v>1418</v>
      </c>
      <c r="O1001">
        <f t="shared" si="261"/>
        <v>4240</v>
      </c>
      <c r="P1001">
        <v>25</v>
      </c>
      <c r="Q1001">
        <v>1000</v>
      </c>
      <c r="T1001">
        <v>200</v>
      </c>
      <c r="U1001">
        <f t="shared" si="267"/>
        <v>0</v>
      </c>
      <c r="W1001">
        <f t="shared" si="262"/>
        <v>1225</v>
      </c>
      <c r="X1001">
        <f t="shared" si="263"/>
        <v>1182</v>
      </c>
      <c r="Y1001">
        <f t="shared" si="268"/>
        <v>2838</v>
      </c>
      <c r="Z1001">
        <f t="shared" si="264"/>
        <v>17593</v>
      </c>
      <c r="AA1001" t="s">
        <v>617</v>
      </c>
      <c r="AB1001">
        <v>2025</v>
      </c>
    </row>
    <row r="1002" spans="1:28" x14ac:dyDescent="0.25">
      <c r="A1002">
        <v>96</v>
      </c>
      <c r="B1002" t="s">
        <v>905</v>
      </c>
      <c r="C1002" t="s">
        <v>102</v>
      </c>
      <c r="D1002" t="s">
        <v>17</v>
      </c>
      <c r="E1002" t="s">
        <v>32</v>
      </c>
      <c r="F1002" t="s">
        <v>84</v>
      </c>
      <c r="G1002">
        <v>36000</v>
      </c>
      <c r="H1002">
        <f t="shared" si="257"/>
        <v>33872.400000000001</v>
      </c>
      <c r="I1002">
        <f t="shared" si="258"/>
        <v>1033.2</v>
      </c>
      <c r="J1002">
        <f t="shared" si="259"/>
        <v>2555.9999999999995</v>
      </c>
      <c r="K1002">
        <f t="shared" si="260"/>
        <v>396.00000000000006</v>
      </c>
      <c r="L1002">
        <f t="shared" si="265"/>
        <v>1094.4000000000001</v>
      </c>
      <c r="M1002">
        <f t="shared" si="266"/>
        <v>2552.4</v>
      </c>
      <c r="O1002">
        <f t="shared" si="261"/>
        <v>7632</v>
      </c>
      <c r="P1002">
        <v>25</v>
      </c>
      <c r="S1002">
        <v>398.64</v>
      </c>
      <c r="T1002">
        <v>200</v>
      </c>
      <c r="U1002">
        <f t="shared" si="267"/>
        <v>0</v>
      </c>
      <c r="W1002">
        <f t="shared" si="262"/>
        <v>623.64</v>
      </c>
      <c r="X1002">
        <f t="shared" si="263"/>
        <v>2127.6000000000004</v>
      </c>
      <c r="Y1002">
        <f t="shared" si="268"/>
        <v>5108.3999999999996</v>
      </c>
      <c r="Z1002">
        <f t="shared" si="264"/>
        <v>33248.76</v>
      </c>
      <c r="AA1002" t="s">
        <v>617</v>
      </c>
      <c r="AB1002">
        <v>2025</v>
      </c>
    </row>
    <row r="1003" spans="1:28" x14ac:dyDescent="0.25">
      <c r="A1003">
        <v>97</v>
      </c>
      <c r="B1003" t="s">
        <v>885</v>
      </c>
      <c r="C1003" t="s">
        <v>103</v>
      </c>
      <c r="D1003" t="s">
        <v>22</v>
      </c>
      <c r="E1003" t="s">
        <v>80</v>
      </c>
      <c r="F1003" t="s">
        <v>84</v>
      </c>
      <c r="G1003">
        <v>130000</v>
      </c>
      <c r="H1003">
        <f t="shared" si="257"/>
        <v>122317</v>
      </c>
      <c r="I1003">
        <f t="shared" si="258"/>
        <v>3731</v>
      </c>
      <c r="J1003">
        <f t="shared" si="259"/>
        <v>9230</v>
      </c>
      <c r="K1003">
        <f t="shared" si="260"/>
        <v>953.69</v>
      </c>
      <c r="L1003">
        <f t="shared" si="265"/>
        <v>3952</v>
      </c>
      <c r="M1003">
        <f t="shared" si="266"/>
        <v>9217</v>
      </c>
      <c r="O1003">
        <f t="shared" si="261"/>
        <v>27083.690000000002</v>
      </c>
      <c r="P1003">
        <v>25</v>
      </c>
      <c r="S1003">
        <v>6216.6</v>
      </c>
      <c r="T1003">
        <v>200</v>
      </c>
      <c r="U1003">
        <f t="shared" si="267"/>
        <v>19162.187291666665</v>
      </c>
      <c r="W1003">
        <f t="shared" si="262"/>
        <v>25603.787291666667</v>
      </c>
      <c r="X1003">
        <f t="shared" si="263"/>
        <v>7683</v>
      </c>
      <c r="Y1003">
        <f t="shared" si="268"/>
        <v>18447</v>
      </c>
      <c r="Z1003">
        <f t="shared" si="264"/>
        <v>96713.212708333333</v>
      </c>
      <c r="AA1003" t="s">
        <v>617</v>
      </c>
      <c r="AB1003">
        <v>2025</v>
      </c>
    </row>
    <row r="1004" spans="1:28" x14ac:dyDescent="0.25">
      <c r="A1004">
        <v>98</v>
      </c>
      <c r="B1004" t="s">
        <v>898</v>
      </c>
      <c r="C1004" t="s">
        <v>103</v>
      </c>
      <c r="D1004" t="s">
        <v>22</v>
      </c>
      <c r="E1004" t="s">
        <v>54</v>
      </c>
      <c r="F1004" t="s">
        <v>84</v>
      </c>
      <c r="G1004">
        <v>36000</v>
      </c>
      <c r="H1004">
        <f t="shared" si="257"/>
        <v>33872.400000000001</v>
      </c>
      <c r="I1004">
        <f t="shared" si="258"/>
        <v>1033.2</v>
      </c>
      <c r="J1004">
        <f t="shared" si="259"/>
        <v>2555.9999999999995</v>
      </c>
      <c r="K1004">
        <f t="shared" si="260"/>
        <v>396.00000000000006</v>
      </c>
      <c r="L1004">
        <f t="shared" si="265"/>
        <v>1094.4000000000001</v>
      </c>
      <c r="M1004">
        <f t="shared" si="266"/>
        <v>2552.4</v>
      </c>
      <c r="O1004">
        <f t="shared" si="261"/>
        <v>7632</v>
      </c>
      <c r="P1004">
        <v>25</v>
      </c>
      <c r="Q1004">
        <v>2000</v>
      </c>
      <c r="S1004">
        <v>2923.36</v>
      </c>
      <c r="T1004">
        <v>200</v>
      </c>
      <c r="U1004">
        <f t="shared" si="267"/>
        <v>0</v>
      </c>
      <c r="W1004">
        <f t="shared" si="262"/>
        <v>5148.3600000000006</v>
      </c>
      <c r="X1004">
        <f t="shared" si="263"/>
        <v>2127.6000000000004</v>
      </c>
      <c r="Y1004">
        <f t="shared" si="268"/>
        <v>5108.3999999999996</v>
      </c>
      <c r="Z1004">
        <f t="shared" si="264"/>
        <v>28724.04</v>
      </c>
      <c r="AA1004" t="s">
        <v>617</v>
      </c>
      <c r="AB1004">
        <v>2025</v>
      </c>
    </row>
    <row r="1005" spans="1:28" x14ac:dyDescent="0.25">
      <c r="A1005">
        <v>99</v>
      </c>
      <c r="B1005" t="s">
        <v>899</v>
      </c>
      <c r="C1005" t="s">
        <v>102</v>
      </c>
      <c r="D1005" t="s">
        <v>22</v>
      </c>
      <c r="E1005" t="s">
        <v>37</v>
      </c>
      <c r="F1005" t="s">
        <v>84</v>
      </c>
      <c r="G1005">
        <v>25000</v>
      </c>
      <c r="H1005">
        <f t="shared" si="257"/>
        <v>23522.5</v>
      </c>
      <c r="I1005">
        <f t="shared" si="258"/>
        <v>717.5</v>
      </c>
      <c r="J1005">
        <f t="shared" si="259"/>
        <v>1774.9999999999998</v>
      </c>
      <c r="K1005">
        <f t="shared" si="260"/>
        <v>275</v>
      </c>
      <c r="L1005">
        <f t="shared" si="265"/>
        <v>760</v>
      </c>
      <c r="M1005">
        <f t="shared" si="266"/>
        <v>1772.5000000000002</v>
      </c>
      <c r="O1005">
        <f t="shared" si="261"/>
        <v>5300</v>
      </c>
      <c r="P1005">
        <v>25</v>
      </c>
      <c r="Q1005">
        <v>5000</v>
      </c>
      <c r="S1005">
        <v>0</v>
      </c>
      <c r="T1005">
        <v>200</v>
      </c>
      <c r="U1005">
        <f t="shared" si="267"/>
        <v>0</v>
      </c>
      <c r="W1005">
        <f t="shared" si="262"/>
        <v>5225</v>
      </c>
      <c r="X1005">
        <f t="shared" si="263"/>
        <v>1477.5</v>
      </c>
      <c r="Y1005">
        <f t="shared" si="268"/>
        <v>3547.5</v>
      </c>
      <c r="Z1005">
        <f t="shared" si="264"/>
        <v>18297.5</v>
      </c>
      <c r="AA1005" t="s">
        <v>617</v>
      </c>
      <c r="AB1005">
        <v>2025</v>
      </c>
    </row>
    <row r="1006" spans="1:28" x14ac:dyDescent="0.25">
      <c r="A1006">
        <v>100</v>
      </c>
      <c r="B1006" t="s">
        <v>900</v>
      </c>
      <c r="C1006" t="s">
        <v>102</v>
      </c>
      <c r="D1006" t="s">
        <v>22</v>
      </c>
      <c r="E1006" t="s">
        <v>37</v>
      </c>
      <c r="F1006" t="s">
        <v>84</v>
      </c>
      <c r="G1006">
        <v>25000</v>
      </c>
      <c r="H1006">
        <f t="shared" si="257"/>
        <v>23522.5</v>
      </c>
      <c r="I1006">
        <f t="shared" si="258"/>
        <v>717.5</v>
      </c>
      <c r="J1006">
        <f t="shared" si="259"/>
        <v>1774.9999999999998</v>
      </c>
      <c r="K1006">
        <f t="shared" si="260"/>
        <v>275</v>
      </c>
      <c r="L1006">
        <f t="shared" si="265"/>
        <v>760</v>
      </c>
      <c r="M1006">
        <f t="shared" si="266"/>
        <v>1772.5000000000002</v>
      </c>
      <c r="O1006">
        <f t="shared" si="261"/>
        <v>5300</v>
      </c>
      <c r="P1006">
        <v>25</v>
      </c>
      <c r="Q1006">
        <v>1500</v>
      </c>
      <c r="S1006">
        <v>0</v>
      </c>
      <c r="T1006">
        <v>200</v>
      </c>
      <c r="U1006">
        <f t="shared" si="267"/>
        <v>0</v>
      </c>
      <c r="W1006">
        <f t="shared" si="262"/>
        <v>1725</v>
      </c>
      <c r="X1006">
        <f t="shared" si="263"/>
        <v>1477.5</v>
      </c>
      <c r="Y1006">
        <f t="shared" si="268"/>
        <v>3547.5</v>
      </c>
      <c r="Z1006">
        <f t="shared" si="264"/>
        <v>21797.5</v>
      </c>
      <c r="AA1006" t="s">
        <v>617</v>
      </c>
      <c r="AB1006">
        <v>2025</v>
      </c>
    </row>
    <row r="1007" spans="1:28" x14ac:dyDescent="0.25">
      <c r="A1007">
        <v>101</v>
      </c>
      <c r="B1007" t="s">
        <v>901</v>
      </c>
      <c r="C1007" t="s">
        <v>102</v>
      </c>
      <c r="D1007" t="s">
        <v>801</v>
      </c>
      <c r="E1007" t="s">
        <v>33</v>
      </c>
      <c r="F1007" t="s">
        <v>84</v>
      </c>
      <c r="G1007">
        <v>30000</v>
      </c>
      <c r="H1007">
        <f t="shared" si="257"/>
        <v>28227</v>
      </c>
      <c r="I1007">
        <f t="shared" si="258"/>
        <v>861</v>
      </c>
      <c r="J1007">
        <f t="shared" si="259"/>
        <v>2130</v>
      </c>
      <c r="K1007">
        <f t="shared" si="260"/>
        <v>330.00000000000006</v>
      </c>
      <c r="L1007">
        <f t="shared" si="265"/>
        <v>912</v>
      </c>
      <c r="M1007">
        <f t="shared" si="266"/>
        <v>2127</v>
      </c>
      <c r="O1007">
        <f t="shared" si="261"/>
        <v>6360</v>
      </c>
      <c r="P1007">
        <v>25</v>
      </c>
      <c r="Q1007">
        <v>6914.17</v>
      </c>
      <c r="T1007">
        <v>200</v>
      </c>
      <c r="U1007">
        <f t="shared" si="267"/>
        <v>0</v>
      </c>
      <c r="W1007">
        <f t="shared" si="262"/>
        <v>7139.17</v>
      </c>
      <c r="X1007">
        <f t="shared" si="263"/>
        <v>1773</v>
      </c>
      <c r="Y1007">
        <f t="shared" si="268"/>
        <v>4257</v>
      </c>
      <c r="Z1007">
        <f t="shared" si="264"/>
        <v>21087.83</v>
      </c>
      <c r="AA1007" t="s">
        <v>617</v>
      </c>
      <c r="AB1007">
        <v>2025</v>
      </c>
    </row>
    <row r="1008" spans="1:28" x14ac:dyDescent="0.25">
      <c r="A1008">
        <v>102</v>
      </c>
      <c r="B1008" t="s">
        <v>902</v>
      </c>
      <c r="C1008" t="s">
        <v>102</v>
      </c>
      <c r="D1008" t="s">
        <v>22</v>
      </c>
      <c r="E1008" t="s">
        <v>37</v>
      </c>
      <c r="F1008" t="s">
        <v>84</v>
      </c>
      <c r="G1008">
        <v>25000</v>
      </c>
      <c r="H1008">
        <f t="shared" si="257"/>
        <v>23522.5</v>
      </c>
      <c r="I1008">
        <f t="shared" si="258"/>
        <v>717.5</v>
      </c>
      <c r="J1008">
        <f t="shared" si="259"/>
        <v>1774.9999999999998</v>
      </c>
      <c r="K1008">
        <f t="shared" si="260"/>
        <v>275</v>
      </c>
      <c r="L1008">
        <f t="shared" si="265"/>
        <v>760</v>
      </c>
      <c r="M1008">
        <f t="shared" si="266"/>
        <v>1772.5000000000002</v>
      </c>
      <c r="O1008">
        <f t="shared" si="261"/>
        <v>5300</v>
      </c>
      <c r="P1008">
        <v>25</v>
      </c>
      <c r="T1008">
        <v>200</v>
      </c>
      <c r="U1008">
        <f t="shared" si="267"/>
        <v>0</v>
      </c>
      <c r="W1008">
        <f t="shared" si="262"/>
        <v>225</v>
      </c>
      <c r="X1008">
        <f t="shared" si="263"/>
        <v>1477.5</v>
      </c>
      <c r="Y1008">
        <f t="shared" si="268"/>
        <v>3547.5</v>
      </c>
      <c r="Z1008">
        <f t="shared" si="264"/>
        <v>23297.5</v>
      </c>
      <c r="AA1008" t="s">
        <v>617</v>
      </c>
      <c r="AB1008">
        <v>2025</v>
      </c>
    </row>
    <row r="1009" spans="1:28" x14ac:dyDescent="0.25">
      <c r="A1009">
        <v>103</v>
      </c>
      <c r="B1009" t="s">
        <v>903</v>
      </c>
      <c r="C1009" t="s">
        <v>102</v>
      </c>
      <c r="D1009" t="s">
        <v>22</v>
      </c>
      <c r="E1009" t="s">
        <v>37</v>
      </c>
      <c r="F1009" t="s">
        <v>84</v>
      </c>
      <c r="G1009">
        <v>25000</v>
      </c>
      <c r="H1009">
        <f t="shared" si="257"/>
        <v>23522.5</v>
      </c>
      <c r="I1009">
        <f>IF(G1009&lt;=374040,G1009*2.87%,9334.68)</f>
        <v>717.5</v>
      </c>
      <c r="J1009">
        <f>IF(G1009&lt;=374040,G1009*7.1%,23092.75)</f>
        <v>1774.9999999999998</v>
      </c>
      <c r="K1009">
        <f t="shared" si="260"/>
        <v>275</v>
      </c>
      <c r="L1009">
        <f>IF(G1009&lt;=187020,G1009*3.04%,4943.8)</f>
        <v>760</v>
      </c>
      <c r="M1009">
        <f>IF(G1009&lt;=187020,G1009*7.09%,11530.11)</f>
        <v>1772.5000000000002</v>
      </c>
      <c r="O1009">
        <f>+I1009+J1009+K1009+L1009+M1009+N1009</f>
        <v>5300</v>
      </c>
      <c r="P1009">
        <v>25</v>
      </c>
      <c r="T1009">
        <v>200</v>
      </c>
      <c r="U1009">
        <f>IF((H1009*12)&gt;867123.01,(79776+(((H1009*12)-867123.01)*0.25))/12,IF((H1009*12)&gt;624329.01,(31216+(((H1009*12)-624329.01)*0.2))/12,IF((H1009*12)&gt;416220.01,(((H1009*12)-416220.01)*0.15)/12,0)))</f>
        <v>0</v>
      </c>
      <c r="W1009">
        <f t="shared" si="262"/>
        <v>225</v>
      </c>
      <c r="X1009">
        <f>+I1009+L1009+N1009</f>
        <v>1477.5</v>
      </c>
      <c r="Y1009">
        <f>+J1009+M1009</f>
        <v>3547.5</v>
      </c>
      <c r="Z1009">
        <f t="shared" si="264"/>
        <v>23297.5</v>
      </c>
      <c r="AA1009" t="s">
        <v>617</v>
      </c>
      <c r="AB1009">
        <v>2025</v>
      </c>
    </row>
    <row r="1010" spans="1:28" x14ac:dyDescent="0.25">
      <c r="A1010">
        <v>104</v>
      </c>
      <c r="B1010" t="s">
        <v>935</v>
      </c>
      <c r="C1010" t="s">
        <v>102</v>
      </c>
      <c r="D1010" t="s">
        <v>936</v>
      </c>
      <c r="E1010" t="s">
        <v>33</v>
      </c>
      <c r="F1010" t="s">
        <v>937</v>
      </c>
      <c r="G1010">
        <v>26000</v>
      </c>
      <c r="H1010">
        <f t="shared" si="257"/>
        <v>24463.4</v>
      </c>
      <c r="I1010">
        <f>IF(G1010&lt;=374040,G1010*2.87%,9334.68)</f>
        <v>746.2</v>
      </c>
      <c r="J1010">
        <f>IF(G1010&lt;=374040,G1010*7.1%,23092.75)</f>
        <v>1845.9999999999998</v>
      </c>
      <c r="K1010">
        <f t="shared" si="260"/>
        <v>286.00000000000006</v>
      </c>
      <c r="L1010">
        <f>IF(G1010&lt;=187020,G1010*3.04%,4943.8)</f>
        <v>790.4</v>
      </c>
      <c r="M1010">
        <f>IF(G1010&lt;=187020,G1010*7.09%,11530.11)</f>
        <v>1843.4</v>
      </c>
      <c r="O1010">
        <f>+I1010+J1010+K1010+L1010+M1010+N1010</f>
        <v>5512</v>
      </c>
      <c r="P1010">
        <v>25</v>
      </c>
      <c r="Q1010">
        <v>2000</v>
      </c>
      <c r="S1010">
        <v>79</v>
      </c>
      <c r="T1010">
        <v>200</v>
      </c>
      <c r="W1010">
        <f t="shared" si="262"/>
        <v>2304</v>
      </c>
      <c r="X1010">
        <f>+I1010+L1010+N1010</f>
        <v>1536.6</v>
      </c>
      <c r="Y1010">
        <f>+J1010+M1010</f>
        <v>3689.3999999999996</v>
      </c>
      <c r="Z1010">
        <f>+G1010-(W1010+X1010)</f>
        <v>22159.4</v>
      </c>
      <c r="AA1010" t="s">
        <v>617</v>
      </c>
      <c r="AB1010">
        <v>2025</v>
      </c>
    </row>
    <row r="1011" spans="1:28" x14ac:dyDescent="0.25">
      <c r="A1011">
        <v>105</v>
      </c>
      <c r="B1011" t="s">
        <v>940</v>
      </c>
      <c r="C1011" t="s">
        <v>103</v>
      </c>
      <c r="D1011" t="s">
        <v>22</v>
      </c>
      <c r="E1011" t="s">
        <v>933</v>
      </c>
      <c r="F1011" t="s">
        <v>84</v>
      </c>
      <c r="G1011">
        <v>46000</v>
      </c>
      <c r="H1011">
        <f t="shared" si="257"/>
        <v>43281.4</v>
      </c>
      <c r="I1011">
        <f>IF(G1011&lt;=374040,G1011*2.87%,9334.68)</f>
        <v>1320.2</v>
      </c>
      <c r="J1011">
        <f>IF(G1011&lt;=374040,G1011*7.1%,23092.75)</f>
        <v>3265.9999999999995</v>
      </c>
      <c r="K1011">
        <f t="shared" si="260"/>
        <v>506.00000000000006</v>
      </c>
      <c r="L1011">
        <f>IF(G1011&lt;=187020,G1011*3.04%,4943.8)</f>
        <v>1398.4</v>
      </c>
      <c r="M1011">
        <f>IF(G1011&lt;=187020,G1011*7.09%,11530.11)</f>
        <v>3261.4</v>
      </c>
      <c r="O1011">
        <f>+I1011+J1011+K1011+L1011+M1011+N1011</f>
        <v>9752</v>
      </c>
      <c r="P1011">
        <v>25</v>
      </c>
      <c r="T1011">
        <v>200</v>
      </c>
      <c r="U1011">
        <f>IF((H1011*12)&gt;867123.01,(79776+(((H1011*12)-867123.01)*0.25))/12,IF((H1011*12)&gt;624329.01,(31216+(((H1011*12)-624329.01)*0.2))/12,IF((H1011*12)&gt;416220.01,(((H1011*12)-416220.01)*0.15)/12,0)))</f>
        <v>1289.4598750000005</v>
      </c>
      <c r="W1011">
        <f t="shared" si="262"/>
        <v>1514.4598750000005</v>
      </c>
      <c r="X1011">
        <f>+I1011+L1011+N1011</f>
        <v>2718.6000000000004</v>
      </c>
      <c r="Y1011">
        <f>+J1011+M1011</f>
        <v>6527.4</v>
      </c>
      <c r="Z1011">
        <f>+G1011-(W1011+X1011)</f>
        <v>41766.940125000001</v>
      </c>
      <c r="AA1011" t="s">
        <v>617</v>
      </c>
      <c r="AB1011">
        <v>2025</v>
      </c>
    </row>
    <row r="1012" spans="1:28" x14ac:dyDescent="0.25">
      <c r="A1012">
        <v>106</v>
      </c>
      <c r="B1012" t="s">
        <v>915</v>
      </c>
      <c r="C1012" t="s">
        <v>102</v>
      </c>
      <c r="D1012" t="s">
        <v>22</v>
      </c>
      <c r="E1012" t="s">
        <v>32</v>
      </c>
      <c r="F1012" t="s">
        <v>84</v>
      </c>
      <c r="G1012">
        <v>45000</v>
      </c>
      <c r="H1012">
        <f t="shared" si="257"/>
        <v>42340.5</v>
      </c>
      <c r="I1012">
        <f>IF(G1012&lt;=374040,G1012*2.87%,9334.68)</f>
        <v>1291.5</v>
      </c>
      <c r="J1012">
        <f>IF(G1012&lt;=374040,G1012*7.1%,23092.75)</f>
        <v>3194.9999999999995</v>
      </c>
      <c r="K1012">
        <f t="shared" si="260"/>
        <v>495.00000000000006</v>
      </c>
      <c r="L1012">
        <f>IF(G1012&lt;=187020,G1012*3.04%,4943.8)</f>
        <v>1368</v>
      </c>
      <c r="M1012">
        <f>IF(G1012&lt;=187020,G1012*7.09%,11530.11)</f>
        <v>3190.5</v>
      </c>
      <c r="O1012">
        <f>+I1012+J1012+K1012+L1012+M1012+N1012</f>
        <v>9540</v>
      </c>
      <c r="P1012">
        <v>25</v>
      </c>
      <c r="S1012">
        <v>521</v>
      </c>
      <c r="T1012">
        <v>200</v>
      </c>
      <c r="U1012">
        <v>0</v>
      </c>
      <c r="V1012">
        <v>1148.33</v>
      </c>
      <c r="W1012">
        <f t="shared" si="262"/>
        <v>746</v>
      </c>
      <c r="X1012">
        <f>+I1012+L1012+N1012</f>
        <v>2659.5</v>
      </c>
      <c r="Y1012">
        <f>+J1012+M1012</f>
        <v>6385.5</v>
      </c>
      <c r="Z1012">
        <f t="shared" si="264"/>
        <v>41594.5</v>
      </c>
      <c r="AA1012" t="s">
        <v>617</v>
      </c>
      <c r="AB1012">
        <v>2025</v>
      </c>
    </row>
    <row r="1013" spans="1:28" x14ac:dyDescent="0.25">
      <c r="A1013">
        <v>107</v>
      </c>
      <c r="B1013" t="s">
        <v>804</v>
      </c>
      <c r="C1013" t="s">
        <v>103</v>
      </c>
      <c r="D1013" t="s">
        <v>823</v>
      </c>
      <c r="E1013" t="s">
        <v>27</v>
      </c>
      <c r="F1013" t="s">
        <v>98</v>
      </c>
      <c r="G1013">
        <v>360000</v>
      </c>
      <c r="H1013">
        <f>+G1013-(I1013+L1013+N1013)</f>
        <v>341363.4</v>
      </c>
      <c r="I1013">
        <f>IF(G1013&lt;=374040,G1013*2.87%,9334.68)</f>
        <v>10332</v>
      </c>
      <c r="J1013">
        <f>IF(G1013&lt;=374040,G1013*7.1%,23092.75)</f>
        <v>25559.999999999996</v>
      </c>
      <c r="K1013">
        <f>IF(G1013&lt;=74808,G1013*1.1%,953.69)</f>
        <v>953.69</v>
      </c>
      <c r="L1013">
        <v>6589.14</v>
      </c>
      <c r="M1013">
        <v>15367.43</v>
      </c>
      <c r="N1013">
        <v>1715.46</v>
      </c>
      <c r="O1013">
        <f>+I1013+J1013+K1013+L1013+M1013+N1013</f>
        <v>60517.72</v>
      </c>
      <c r="P1013">
        <v>25</v>
      </c>
      <c r="S1013">
        <v>1328.8</v>
      </c>
      <c r="U1013">
        <v>73923.72</v>
      </c>
      <c r="W1013">
        <f>P1013+Q1013+R1013+S1013+T1013+U1013</f>
        <v>75277.52</v>
      </c>
      <c r="X1013">
        <f>+I1013+L1013+N1013</f>
        <v>18636.599999999999</v>
      </c>
      <c r="Y1013">
        <f>+J1013+M1013</f>
        <v>40927.429999999993</v>
      </c>
      <c r="Z1013">
        <f>+G1013-(W1013+X1013)</f>
        <v>266085.88</v>
      </c>
      <c r="AA1013" t="s">
        <v>621</v>
      </c>
      <c r="AB1013">
        <v>2025</v>
      </c>
    </row>
    <row r="1014" spans="1:28" x14ac:dyDescent="0.25">
      <c r="A1014">
        <v>1</v>
      </c>
      <c r="B1014" t="s">
        <v>784</v>
      </c>
      <c r="C1014" t="s">
        <v>102</v>
      </c>
      <c r="D1014" t="s">
        <v>19</v>
      </c>
      <c r="E1014" t="s">
        <v>71</v>
      </c>
      <c r="F1014" t="s">
        <v>98</v>
      </c>
      <c r="G1014">
        <v>300000</v>
      </c>
      <c r="H1014">
        <f t="shared" ref="H1014:H1077" si="269">+G1014-(I1014+L1014+N1014)</f>
        <v>284800.86</v>
      </c>
      <c r="I1014">
        <f t="shared" ref="I1014:I1077" si="270">IF(G1014&lt;=374040,G1014*2.87%,9334.68)</f>
        <v>8610</v>
      </c>
      <c r="J1014">
        <f t="shared" ref="J1014:J1077" si="271">IF(G1014&lt;=374040,G1014*7.1%,23092.75)</f>
        <v>21299.999999999996</v>
      </c>
      <c r="K1014">
        <f t="shared" ref="K1014:K1077" si="272">IF(G1014&lt;=74808,G1014*1.1%,953.69)</f>
        <v>953.69</v>
      </c>
      <c r="L1014">
        <v>6589.14</v>
      </c>
      <c r="M1014">
        <v>15367.43</v>
      </c>
      <c r="O1014">
        <f t="shared" ref="O1014:O1077" si="273">+I1014+J1014+K1014+L1014+M1014+N1014</f>
        <v>52820.259999999995</v>
      </c>
      <c r="P1014">
        <v>25</v>
      </c>
      <c r="U1014">
        <v>33768.449999999997</v>
      </c>
      <c r="V1014">
        <v>26014.63</v>
      </c>
      <c r="W1014">
        <f t="shared" ref="W1014:W1077" si="274">P1014+Q1014+R1014+S1014+T1014+U1014</f>
        <v>33793.449999999997</v>
      </c>
      <c r="X1014">
        <f t="shared" ref="X1014:X1077" si="275">+I1014+L1014+N1014</f>
        <v>15199.14</v>
      </c>
      <c r="Y1014">
        <f t="shared" ref="Y1014:Y1029" si="276">+J1014+M1014</f>
        <v>36667.429999999993</v>
      </c>
      <c r="Z1014">
        <f t="shared" ref="Z1014:Z1077" si="277">+G1014-(W1014+X1014)</f>
        <v>251007.41</v>
      </c>
      <c r="AA1014" t="s">
        <v>621</v>
      </c>
      <c r="AB1014">
        <v>2025</v>
      </c>
    </row>
    <row r="1015" spans="1:28" x14ac:dyDescent="0.25">
      <c r="A1015">
        <v>2</v>
      </c>
      <c r="B1015" t="s">
        <v>110</v>
      </c>
      <c r="C1015" t="s">
        <v>103</v>
      </c>
      <c r="D1015" t="s">
        <v>10</v>
      </c>
      <c r="E1015" t="s">
        <v>53</v>
      </c>
      <c r="F1015" t="s">
        <v>98</v>
      </c>
      <c r="G1015">
        <v>300000</v>
      </c>
      <c r="H1015">
        <f t="shared" si="269"/>
        <v>284800.86</v>
      </c>
      <c r="I1015">
        <f t="shared" si="270"/>
        <v>8610</v>
      </c>
      <c r="J1015">
        <f t="shared" si="271"/>
        <v>21299.999999999996</v>
      </c>
      <c r="K1015">
        <f t="shared" si="272"/>
        <v>953.69</v>
      </c>
      <c r="L1015">
        <v>6589.14</v>
      </c>
      <c r="M1015">
        <v>15367.43</v>
      </c>
      <c r="O1015">
        <f t="shared" si="273"/>
        <v>52820.259999999995</v>
      </c>
      <c r="P1015">
        <v>25</v>
      </c>
      <c r="S1015">
        <v>1328.8</v>
      </c>
      <c r="U1015">
        <v>59783.08</v>
      </c>
      <c r="W1015">
        <f t="shared" si="274"/>
        <v>61136.880000000005</v>
      </c>
      <c r="X1015">
        <f t="shared" si="275"/>
        <v>15199.14</v>
      </c>
      <c r="Y1015">
        <f t="shared" si="276"/>
        <v>36667.429999999993</v>
      </c>
      <c r="Z1015">
        <f t="shared" si="277"/>
        <v>223663.97999999998</v>
      </c>
      <c r="AA1015" t="s">
        <v>621</v>
      </c>
      <c r="AB1015">
        <v>2025</v>
      </c>
    </row>
    <row r="1016" spans="1:28" x14ac:dyDescent="0.25">
      <c r="A1016">
        <v>3</v>
      </c>
      <c r="B1016" t="s">
        <v>115</v>
      </c>
      <c r="C1016" t="s">
        <v>103</v>
      </c>
      <c r="D1016" t="s">
        <v>886</v>
      </c>
      <c r="E1016" t="s">
        <v>916</v>
      </c>
      <c r="F1016" t="s">
        <v>84</v>
      </c>
      <c r="G1016">
        <v>185000</v>
      </c>
      <c r="H1016">
        <f t="shared" si="269"/>
        <v>170635.58</v>
      </c>
      <c r="I1016">
        <f t="shared" si="270"/>
        <v>5309.5</v>
      </c>
      <c r="J1016">
        <f t="shared" si="271"/>
        <v>13134.999999999998</v>
      </c>
      <c r="K1016">
        <f t="shared" si="272"/>
        <v>953.69</v>
      </c>
      <c r="L1016">
        <f t="shared" ref="L1016:L1079" si="278">IF(G1016&lt;=187020,G1016*3.04%,4943.8)</f>
        <v>5624</v>
      </c>
      <c r="M1016">
        <f t="shared" ref="M1016:M1079" si="279">IF(G1016&lt;=187020,G1016*7.09%,11530.11)</f>
        <v>13116.5</v>
      </c>
      <c r="N1016">
        <f>1715.46*2</f>
        <v>3430.92</v>
      </c>
      <c r="O1016">
        <f>+I1016+J1016+K1016+L1016+M1016+N1016</f>
        <v>41569.61</v>
      </c>
      <c r="P1016">
        <v>25</v>
      </c>
      <c r="Q1016">
        <v>52964.44</v>
      </c>
      <c r="S1016">
        <v>1328.8</v>
      </c>
      <c r="T1016">
        <v>200</v>
      </c>
      <c r="U1016">
        <v>30812.9</v>
      </c>
      <c r="W1016">
        <f t="shared" si="274"/>
        <v>85331.140000000014</v>
      </c>
      <c r="X1016">
        <f t="shared" si="275"/>
        <v>14364.42</v>
      </c>
      <c r="Y1016">
        <f t="shared" si="276"/>
        <v>26251.5</v>
      </c>
      <c r="Z1016">
        <f t="shared" si="277"/>
        <v>85304.439999999988</v>
      </c>
      <c r="AA1016" t="s">
        <v>621</v>
      </c>
      <c r="AB1016">
        <v>2025</v>
      </c>
    </row>
    <row r="1017" spans="1:28" x14ac:dyDescent="0.25">
      <c r="A1017">
        <v>4</v>
      </c>
      <c r="B1017" t="s">
        <v>116</v>
      </c>
      <c r="C1017" t="s">
        <v>102</v>
      </c>
      <c r="D1017" t="s">
        <v>4</v>
      </c>
      <c r="E1017" t="s">
        <v>917</v>
      </c>
      <c r="F1017" t="s">
        <v>84</v>
      </c>
      <c r="G1017">
        <v>185000</v>
      </c>
      <c r="H1017">
        <f t="shared" si="269"/>
        <v>174066.5</v>
      </c>
      <c r="I1017">
        <f t="shared" si="270"/>
        <v>5309.5</v>
      </c>
      <c r="J1017">
        <f t="shared" si="271"/>
        <v>13134.999999999998</v>
      </c>
      <c r="K1017">
        <f t="shared" si="272"/>
        <v>953.69</v>
      </c>
      <c r="L1017">
        <f t="shared" si="278"/>
        <v>5624</v>
      </c>
      <c r="M1017">
        <f t="shared" si="279"/>
        <v>13116.5</v>
      </c>
      <c r="O1017">
        <f t="shared" si="273"/>
        <v>38138.69</v>
      </c>
      <c r="P1017">
        <v>25</v>
      </c>
      <c r="Q1017">
        <v>20227.560000000001</v>
      </c>
      <c r="S1017">
        <v>1328.8</v>
      </c>
      <c r="T1017">
        <v>200</v>
      </c>
      <c r="U1017">
        <v>32099.49</v>
      </c>
      <c r="W1017">
        <f t="shared" si="274"/>
        <v>53880.850000000006</v>
      </c>
      <c r="X1017">
        <f t="shared" si="275"/>
        <v>10933.5</v>
      </c>
      <c r="Y1017">
        <f t="shared" si="276"/>
        <v>26251.5</v>
      </c>
      <c r="Z1017">
        <f t="shared" si="277"/>
        <v>120185.65</v>
      </c>
      <c r="AA1017" t="s">
        <v>621</v>
      </c>
      <c r="AB1017">
        <v>2025</v>
      </c>
    </row>
    <row r="1018" spans="1:28" x14ac:dyDescent="0.25">
      <c r="A1018">
        <v>5</v>
      </c>
      <c r="B1018" t="s">
        <v>117</v>
      </c>
      <c r="C1018" t="s">
        <v>102</v>
      </c>
      <c r="D1018" t="s">
        <v>4</v>
      </c>
      <c r="E1018" t="s">
        <v>918</v>
      </c>
      <c r="F1018" t="s">
        <v>84</v>
      </c>
      <c r="G1018">
        <v>185000</v>
      </c>
      <c r="H1018">
        <f t="shared" si="269"/>
        <v>172351.04</v>
      </c>
      <c r="I1018">
        <f t="shared" si="270"/>
        <v>5309.5</v>
      </c>
      <c r="J1018">
        <f t="shared" si="271"/>
        <v>13134.999999999998</v>
      </c>
      <c r="K1018">
        <f t="shared" si="272"/>
        <v>953.69</v>
      </c>
      <c r="L1018">
        <f t="shared" si="278"/>
        <v>5624</v>
      </c>
      <c r="M1018">
        <f t="shared" si="279"/>
        <v>13116.5</v>
      </c>
      <c r="N1018">
        <v>1715.46</v>
      </c>
      <c r="O1018">
        <f t="shared" si="273"/>
        <v>39854.15</v>
      </c>
      <c r="P1018">
        <v>25</v>
      </c>
      <c r="S1018">
        <v>1993.2</v>
      </c>
      <c r="T1018">
        <v>200</v>
      </c>
      <c r="U1018">
        <v>32099.49</v>
      </c>
      <c r="W1018">
        <f t="shared" si="274"/>
        <v>34317.69</v>
      </c>
      <c r="X1018">
        <f t="shared" si="275"/>
        <v>12648.96</v>
      </c>
      <c r="Y1018">
        <f t="shared" si="276"/>
        <v>26251.5</v>
      </c>
      <c r="Z1018">
        <f t="shared" si="277"/>
        <v>138033.35</v>
      </c>
      <c r="AA1018" t="s">
        <v>621</v>
      </c>
      <c r="AB1018">
        <v>2025</v>
      </c>
    </row>
    <row r="1019" spans="1:28" x14ac:dyDescent="0.25">
      <c r="A1019">
        <v>6</v>
      </c>
      <c r="B1019" t="s">
        <v>119</v>
      </c>
      <c r="C1019" t="s">
        <v>103</v>
      </c>
      <c r="D1019" t="s">
        <v>10</v>
      </c>
      <c r="E1019" t="s">
        <v>919</v>
      </c>
      <c r="F1019" t="s">
        <v>84</v>
      </c>
      <c r="G1019">
        <v>185000</v>
      </c>
      <c r="H1019">
        <f t="shared" si="269"/>
        <v>174066.5</v>
      </c>
      <c r="I1019">
        <f t="shared" si="270"/>
        <v>5309.5</v>
      </c>
      <c r="J1019">
        <f t="shared" si="271"/>
        <v>13134.999999999998</v>
      </c>
      <c r="K1019">
        <f t="shared" si="272"/>
        <v>953.69</v>
      </c>
      <c r="L1019">
        <f t="shared" si="278"/>
        <v>5624</v>
      </c>
      <c r="M1019">
        <f t="shared" si="279"/>
        <v>13116.5</v>
      </c>
      <c r="O1019">
        <f t="shared" si="273"/>
        <v>38138.69</v>
      </c>
      <c r="P1019">
        <v>25</v>
      </c>
      <c r="Q1019">
        <v>13979.51</v>
      </c>
      <c r="S1019">
        <v>1328.8</v>
      </c>
      <c r="T1019">
        <v>200</v>
      </c>
      <c r="U1019">
        <v>32099.49</v>
      </c>
      <c r="W1019">
        <f>P1019+Q1019+R1019+S1019+T1019+U1019</f>
        <v>47632.800000000003</v>
      </c>
      <c r="X1019">
        <f t="shared" si="275"/>
        <v>10933.5</v>
      </c>
      <c r="Y1019">
        <f t="shared" si="276"/>
        <v>26251.5</v>
      </c>
      <c r="Z1019">
        <f t="shared" si="277"/>
        <v>126433.7</v>
      </c>
      <c r="AA1019" t="s">
        <v>621</v>
      </c>
      <c r="AB1019">
        <v>2025</v>
      </c>
    </row>
    <row r="1020" spans="1:28" x14ac:dyDescent="0.25">
      <c r="A1020">
        <v>7</v>
      </c>
      <c r="B1020" t="s">
        <v>941</v>
      </c>
      <c r="C1020" t="s">
        <v>102</v>
      </c>
      <c r="D1020" t="s">
        <v>27</v>
      </c>
      <c r="E1020" t="s">
        <v>62</v>
      </c>
      <c r="F1020" t="s">
        <v>99</v>
      </c>
      <c r="G1020">
        <v>110000</v>
      </c>
      <c r="H1020">
        <f t="shared" si="269"/>
        <v>103499</v>
      </c>
      <c r="I1020">
        <f t="shared" si="270"/>
        <v>3157</v>
      </c>
      <c r="J1020">
        <f t="shared" si="271"/>
        <v>7809.9999999999991</v>
      </c>
      <c r="K1020">
        <f t="shared" si="272"/>
        <v>953.69</v>
      </c>
      <c r="L1020">
        <f t="shared" si="278"/>
        <v>3344</v>
      </c>
      <c r="M1020">
        <f t="shared" si="279"/>
        <v>7799.0000000000009</v>
      </c>
      <c r="O1020">
        <f t="shared" si="273"/>
        <v>23063.690000000002</v>
      </c>
      <c r="P1020">
        <v>25</v>
      </c>
      <c r="T1020">
        <v>200</v>
      </c>
      <c r="U1020">
        <v>14457.62</v>
      </c>
      <c r="W1020">
        <f>P1020+Q1020+R1020+S1020+T1020+U1020</f>
        <v>14682.62</v>
      </c>
      <c r="X1020">
        <f t="shared" si="275"/>
        <v>6501</v>
      </c>
      <c r="Y1020">
        <f t="shared" si="276"/>
        <v>15609</v>
      </c>
      <c r="Z1020">
        <f t="shared" si="277"/>
        <v>88816.38</v>
      </c>
      <c r="AA1020" t="s">
        <v>621</v>
      </c>
      <c r="AB1020">
        <v>2025</v>
      </c>
    </row>
    <row r="1021" spans="1:28" x14ac:dyDescent="0.25">
      <c r="A1021">
        <v>8</v>
      </c>
      <c r="B1021" t="s">
        <v>121</v>
      </c>
      <c r="C1021" t="s">
        <v>102</v>
      </c>
      <c r="D1021" t="s">
        <v>21</v>
      </c>
      <c r="E1021" t="s">
        <v>920</v>
      </c>
      <c r="F1021" t="s">
        <v>84</v>
      </c>
      <c r="G1021">
        <v>155000</v>
      </c>
      <c r="H1021">
        <f t="shared" si="269"/>
        <v>144124.04</v>
      </c>
      <c r="I1021">
        <f t="shared" si="270"/>
        <v>4448.5</v>
      </c>
      <c r="J1021">
        <f t="shared" si="271"/>
        <v>11004.999999999998</v>
      </c>
      <c r="K1021">
        <f t="shared" si="272"/>
        <v>953.69</v>
      </c>
      <c r="L1021">
        <f t="shared" si="278"/>
        <v>4712</v>
      </c>
      <c r="M1021">
        <f t="shared" si="279"/>
        <v>10989.5</v>
      </c>
      <c r="N1021">
        <v>1715.46</v>
      </c>
      <c r="O1021">
        <f t="shared" si="273"/>
        <v>33824.15</v>
      </c>
      <c r="P1021">
        <v>25</v>
      </c>
      <c r="Q1021">
        <v>12543.2</v>
      </c>
      <c r="S1021">
        <v>398.64</v>
      </c>
      <c r="T1021">
        <v>200</v>
      </c>
      <c r="U1021">
        <v>24613.88</v>
      </c>
      <c r="W1021">
        <f t="shared" si="274"/>
        <v>37780.720000000001</v>
      </c>
      <c r="X1021">
        <f t="shared" si="275"/>
        <v>10875.96</v>
      </c>
      <c r="Y1021">
        <f t="shared" si="276"/>
        <v>21994.5</v>
      </c>
      <c r="Z1021">
        <f t="shared" si="277"/>
        <v>106343.32</v>
      </c>
      <c r="AA1021" t="s">
        <v>621</v>
      </c>
      <c r="AB1021">
        <v>2025</v>
      </c>
    </row>
    <row r="1022" spans="1:28" x14ac:dyDescent="0.25">
      <c r="A1022">
        <v>9</v>
      </c>
      <c r="B1022" t="s">
        <v>137</v>
      </c>
      <c r="C1022" t="s">
        <v>102</v>
      </c>
      <c r="D1022" t="s">
        <v>22</v>
      </c>
      <c r="E1022" t="s">
        <v>921</v>
      </c>
      <c r="F1022" t="s">
        <v>85</v>
      </c>
      <c r="G1022">
        <v>140000</v>
      </c>
      <c r="H1022">
        <f t="shared" si="269"/>
        <v>130010.54000000001</v>
      </c>
      <c r="I1022">
        <f t="shared" si="270"/>
        <v>4018</v>
      </c>
      <c r="J1022">
        <f t="shared" si="271"/>
        <v>9940</v>
      </c>
      <c r="K1022">
        <f t="shared" si="272"/>
        <v>953.69</v>
      </c>
      <c r="L1022">
        <f t="shared" si="278"/>
        <v>4256</v>
      </c>
      <c r="M1022">
        <f t="shared" si="279"/>
        <v>9926</v>
      </c>
      <c r="N1022">
        <v>1715.46</v>
      </c>
      <c r="O1022">
        <f>+I1022+J1022+K1022+L1022+M1022+N1022</f>
        <v>30809.15</v>
      </c>
      <c r="P1022">
        <v>25</v>
      </c>
      <c r="Q1022">
        <v>4694.38</v>
      </c>
      <c r="S1022">
        <v>1123.68</v>
      </c>
      <c r="T1022">
        <v>200</v>
      </c>
      <c r="V1022">
        <v>21085.5</v>
      </c>
      <c r="W1022">
        <f t="shared" si="274"/>
        <v>6043.06</v>
      </c>
      <c r="X1022">
        <f t="shared" si="275"/>
        <v>9989.4599999999991</v>
      </c>
      <c r="Y1022">
        <f t="shared" si="276"/>
        <v>19866</v>
      </c>
      <c r="Z1022">
        <f t="shared" si="277"/>
        <v>123967.48</v>
      </c>
      <c r="AA1022" t="s">
        <v>621</v>
      </c>
      <c r="AB1022">
        <v>2025</v>
      </c>
    </row>
    <row r="1023" spans="1:28" x14ac:dyDescent="0.25">
      <c r="A1023">
        <v>10</v>
      </c>
      <c r="B1023" t="s">
        <v>123</v>
      </c>
      <c r="C1023" t="s">
        <v>102</v>
      </c>
      <c r="D1023" t="s">
        <v>10</v>
      </c>
      <c r="E1023" t="s">
        <v>922</v>
      </c>
      <c r="F1023" t="s">
        <v>84</v>
      </c>
      <c r="G1023">
        <v>145000</v>
      </c>
      <c r="H1023">
        <f t="shared" si="269"/>
        <v>136430.5</v>
      </c>
      <c r="I1023">
        <f t="shared" si="270"/>
        <v>4161.5</v>
      </c>
      <c r="J1023">
        <f t="shared" si="271"/>
        <v>10294.999999999998</v>
      </c>
      <c r="K1023">
        <f t="shared" si="272"/>
        <v>953.69</v>
      </c>
      <c r="L1023">
        <f t="shared" si="278"/>
        <v>4408</v>
      </c>
      <c r="M1023">
        <f t="shared" si="279"/>
        <v>10280.5</v>
      </c>
      <c r="O1023">
        <f t="shared" si="273"/>
        <v>30098.69</v>
      </c>
      <c r="P1023">
        <v>25</v>
      </c>
      <c r="Q1023">
        <v>11491.65</v>
      </c>
      <c r="S1023">
        <v>479.01</v>
      </c>
      <c r="T1023">
        <v>200</v>
      </c>
      <c r="U1023">
        <f>IF((H1023*12)&gt;867123.01,(79776+(((H1023*12)-867123.01)*0.25))/12,IF((H1023*12)&gt;624329.01,(31216+(((H1023*12)-624329.01)*0.2))/12,IF((H1023*12)&gt;416220.01,(((H1023*12)-416220.01)*0.15)/12,0)))</f>
        <v>22690.562291666665</v>
      </c>
      <c r="W1023">
        <f t="shared" si="274"/>
        <v>34886.222291666665</v>
      </c>
      <c r="X1023">
        <f t="shared" si="275"/>
        <v>8569.5</v>
      </c>
      <c r="Y1023">
        <f t="shared" si="276"/>
        <v>20575.5</v>
      </c>
      <c r="Z1023">
        <f t="shared" si="277"/>
        <v>101544.27770833333</v>
      </c>
      <c r="AA1023" t="s">
        <v>621</v>
      </c>
      <c r="AB1023">
        <v>2025</v>
      </c>
    </row>
    <row r="1024" spans="1:28" x14ac:dyDescent="0.25">
      <c r="A1024">
        <v>11</v>
      </c>
      <c r="B1024" t="s">
        <v>125</v>
      </c>
      <c r="C1024" t="s">
        <v>102</v>
      </c>
      <c r="D1024" t="s">
        <v>94</v>
      </c>
      <c r="E1024" t="s">
        <v>923</v>
      </c>
      <c r="F1024" t="s">
        <v>85</v>
      </c>
      <c r="G1024">
        <v>96000</v>
      </c>
      <c r="H1024">
        <f t="shared" si="269"/>
        <v>88610.94</v>
      </c>
      <c r="I1024">
        <f t="shared" si="270"/>
        <v>2755.2</v>
      </c>
      <c r="J1024">
        <f t="shared" si="271"/>
        <v>6815.9999999999991</v>
      </c>
      <c r="K1024">
        <f t="shared" si="272"/>
        <v>953.69</v>
      </c>
      <c r="L1024">
        <f t="shared" si="278"/>
        <v>2918.4</v>
      </c>
      <c r="M1024">
        <f t="shared" si="279"/>
        <v>6806.4000000000005</v>
      </c>
      <c r="N1024">
        <v>1715.46</v>
      </c>
      <c r="O1024">
        <f t="shared" si="273"/>
        <v>21965.149999999998</v>
      </c>
      <c r="P1024">
        <v>25</v>
      </c>
      <c r="Q1024">
        <v>5000</v>
      </c>
      <c r="S1024">
        <v>797.28</v>
      </c>
      <c r="T1024">
        <v>200</v>
      </c>
      <c r="U1024">
        <f>10735.6-V1024</f>
        <v>0</v>
      </c>
      <c r="V1024">
        <v>10735.6</v>
      </c>
      <c r="W1024">
        <f t="shared" si="274"/>
        <v>6022.28</v>
      </c>
      <c r="X1024">
        <f t="shared" si="275"/>
        <v>7389.06</v>
      </c>
      <c r="Y1024">
        <f t="shared" si="276"/>
        <v>13622.4</v>
      </c>
      <c r="Z1024">
        <f t="shared" si="277"/>
        <v>82588.66</v>
      </c>
      <c r="AA1024" t="s">
        <v>621</v>
      </c>
      <c r="AB1024">
        <v>2025</v>
      </c>
    </row>
    <row r="1025" spans="1:28" x14ac:dyDescent="0.25">
      <c r="A1025">
        <v>12</v>
      </c>
      <c r="B1025" t="s">
        <v>126</v>
      </c>
      <c r="C1025" t="s">
        <v>103</v>
      </c>
      <c r="D1025" t="s">
        <v>94</v>
      </c>
      <c r="E1025" t="s">
        <v>924</v>
      </c>
      <c r="F1025" t="s">
        <v>84</v>
      </c>
      <c r="G1025">
        <v>60000</v>
      </c>
      <c r="H1025">
        <f t="shared" si="269"/>
        <v>56454</v>
      </c>
      <c r="I1025">
        <f t="shared" si="270"/>
        <v>1722</v>
      </c>
      <c r="J1025">
        <f t="shared" si="271"/>
        <v>4260</v>
      </c>
      <c r="K1025">
        <f t="shared" si="272"/>
        <v>660.00000000000011</v>
      </c>
      <c r="L1025">
        <f t="shared" si="278"/>
        <v>1824</v>
      </c>
      <c r="M1025">
        <f t="shared" si="279"/>
        <v>4254</v>
      </c>
      <c r="O1025">
        <f t="shared" si="273"/>
        <v>12720</v>
      </c>
      <c r="P1025">
        <v>25</v>
      </c>
      <c r="Q1025">
        <v>500</v>
      </c>
      <c r="S1025">
        <v>797.28</v>
      </c>
      <c r="T1025">
        <v>200</v>
      </c>
      <c r="U1025">
        <f>3486.68-V1025</f>
        <v>0</v>
      </c>
      <c r="V1025">
        <v>3486.68</v>
      </c>
      <c r="W1025">
        <f t="shared" si="274"/>
        <v>1522.28</v>
      </c>
      <c r="X1025">
        <f t="shared" si="275"/>
        <v>3546</v>
      </c>
      <c r="Y1025">
        <f t="shared" si="276"/>
        <v>8514</v>
      </c>
      <c r="Z1025">
        <f t="shared" si="277"/>
        <v>54931.72</v>
      </c>
      <c r="AA1025" t="s">
        <v>621</v>
      </c>
      <c r="AB1025">
        <v>2025</v>
      </c>
    </row>
    <row r="1026" spans="1:28" x14ac:dyDescent="0.25">
      <c r="A1026">
        <v>13</v>
      </c>
      <c r="B1026" t="s">
        <v>128</v>
      </c>
      <c r="C1026" t="s">
        <v>102</v>
      </c>
      <c r="D1026" t="s">
        <v>12</v>
      </c>
      <c r="E1026" t="s">
        <v>925</v>
      </c>
      <c r="F1026" t="s">
        <v>84</v>
      </c>
      <c r="G1026">
        <v>155000</v>
      </c>
      <c r="H1026">
        <f t="shared" si="269"/>
        <v>144124.04</v>
      </c>
      <c r="I1026">
        <f t="shared" si="270"/>
        <v>4448.5</v>
      </c>
      <c r="J1026">
        <f t="shared" si="271"/>
        <v>11004.999999999998</v>
      </c>
      <c r="K1026">
        <f t="shared" si="272"/>
        <v>953.69</v>
      </c>
      <c r="L1026">
        <f t="shared" si="278"/>
        <v>4712</v>
      </c>
      <c r="M1026">
        <f t="shared" si="279"/>
        <v>10989.5</v>
      </c>
      <c r="N1026">
        <v>1715.46</v>
      </c>
      <c r="O1026">
        <f t="shared" si="273"/>
        <v>33824.15</v>
      </c>
      <c r="P1026">
        <v>25</v>
      </c>
      <c r="S1026">
        <v>1195.92</v>
      </c>
      <c r="T1026">
        <v>200</v>
      </c>
      <c r="U1026">
        <v>24613.88</v>
      </c>
      <c r="W1026">
        <f t="shared" si="274"/>
        <v>26034.800000000003</v>
      </c>
      <c r="X1026">
        <f t="shared" si="275"/>
        <v>10875.96</v>
      </c>
      <c r="Y1026">
        <f t="shared" si="276"/>
        <v>21994.5</v>
      </c>
      <c r="Z1026">
        <f t="shared" si="277"/>
        <v>118089.23999999999</v>
      </c>
      <c r="AA1026" t="s">
        <v>621</v>
      </c>
      <c r="AB1026">
        <v>2025</v>
      </c>
    </row>
    <row r="1027" spans="1:28" x14ac:dyDescent="0.25">
      <c r="A1027">
        <v>14</v>
      </c>
      <c r="B1027" t="s">
        <v>129</v>
      </c>
      <c r="C1027" t="s">
        <v>102</v>
      </c>
      <c r="D1027" t="s">
        <v>16</v>
      </c>
      <c r="E1027" t="s">
        <v>79</v>
      </c>
      <c r="F1027" t="s">
        <v>84</v>
      </c>
      <c r="G1027">
        <v>80000</v>
      </c>
      <c r="H1027">
        <f t="shared" si="269"/>
        <v>75272</v>
      </c>
      <c r="I1027">
        <f t="shared" si="270"/>
        <v>2296</v>
      </c>
      <c r="J1027">
        <f t="shared" si="271"/>
        <v>5679.9999999999991</v>
      </c>
      <c r="K1027">
        <v>880</v>
      </c>
      <c r="L1027">
        <f t="shared" si="278"/>
        <v>2432</v>
      </c>
      <c r="M1027">
        <f t="shared" si="279"/>
        <v>5672</v>
      </c>
      <c r="O1027">
        <f>+I1027+J1027+K1027+L1027+M1027+N1027</f>
        <v>16960</v>
      </c>
      <c r="P1027">
        <v>25</v>
      </c>
      <c r="Q1027">
        <v>3800.48</v>
      </c>
      <c r="S1027">
        <v>1107.94</v>
      </c>
      <c r="T1027">
        <v>200</v>
      </c>
      <c r="U1027">
        <v>7400.87</v>
      </c>
      <c r="W1027">
        <f t="shared" si="274"/>
        <v>12534.29</v>
      </c>
      <c r="X1027">
        <f t="shared" si="275"/>
        <v>4728</v>
      </c>
      <c r="Y1027">
        <f t="shared" si="276"/>
        <v>11352</v>
      </c>
      <c r="Z1027">
        <f t="shared" si="277"/>
        <v>62737.71</v>
      </c>
      <c r="AA1027" t="s">
        <v>621</v>
      </c>
      <c r="AB1027">
        <v>2025</v>
      </c>
    </row>
    <row r="1028" spans="1:28" x14ac:dyDescent="0.25">
      <c r="A1028">
        <v>15</v>
      </c>
      <c r="B1028" t="s">
        <v>130</v>
      </c>
      <c r="C1028" t="s">
        <v>102</v>
      </c>
      <c r="D1028" t="s">
        <v>16</v>
      </c>
      <c r="E1028" t="s">
        <v>61</v>
      </c>
      <c r="F1028" t="s">
        <v>84</v>
      </c>
      <c r="G1028">
        <v>80000</v>
      </c>
      <c r="H1028">
        <f t="shared" si="269"/>
        <v>70125.62</v>
      </c>
      <c r="I1028">
        <f t="shared" si="270"/>
        <v>2296</v>
      </c>
      <c r="J1028">
        <f t="shared" si="271"/>
        <v>5679.9999999999991</v>
      </c>
      <c r="K1028">
        <v>880</v>
      </c>
      <c r="L1028">
        <f t="shared" si="278"/>
        <v>2432</v>
      </c>
      <c r="M1028">
        <f t="shared" si="279"/>
        <v>5672</v>
      </c>
      <c r="N1028">
        <v>5146.38</v>
      </c>
      <c r="O1028">
        <f>+I1028+J1028+K1028+L1028+M1028+N1028</f>
        <v>22106.38</v>
      </c>
      <c r="P1028">
        <v>25</v>
      </c>
      <c r="Q1028">
        <v>1200</v>
      </c>
      <c r="S1028">
        <v>2047.92</v>
      </c>
      <c r="T1028">
        <v>200</v>
      </c>
      <c r="U1028">
        <f>6221-V1028</f>
        <v>0</v>
      </c>
      <c r="V1028">
        <v>6221</v>
      </c>
      <c r="W1028">
        <f t="shared" si="274"/>
        <v>3472.92</v>
      </c>
      <c r="X1028">
        <f t="shared" si="275"/>
        <v>9874.380000000001</v>
      </c>
      <c r="Y1028">
        <f t="shared" si="276"/>
        <v>11352</v>
      </c>
      <c r="Z1028">
        <f t="shared" si="277"/>
        <v>66652.7</v>
      </c>
      <c r="AA1028" t="s">
        <v>621</v>
      </c>
      <c r="AB1028">
        <v>2025</v>
      </c>
    </row>
    <row r="1029" spans="1:28" x14ac:dyDescent="0.25">
      <c r="A1029">
        <v>16</v>
      </c>
      <c r="B1029" t="s">
        <v>131</v>
      </c>
      <c r="C1029" t="s">
        <v>102</v>
      </c>
      <c r="D1029" t="s">
        <v>6</v>
      </c>
      <c r="E1029" t="s">
        <v>863</v>
      </c>
      <c r="F1029" t="s">
        <v>84</v>
      </c>
      <c r="G1029">
        <v>95000</v>
      </c>
      <c r="H1029">
        <f t="shared" si="269"/>
        <v>85954.58</v>
      </c>
      <c r="I1029">
        <f t="shared" si="270"/>
        <v>2726.5</v>
      </c>
      <c r="J1029">
        <f t="shared" si="271"/>
        <v>6744.9999999999991</v>
      </c>
      <c r="K1029">
        <f t="shared" si="272"/>
        <v>953.69</v>
      </c>
      <c r="L1029">
        <f t="shared" si="278"/>
        <v>2888</v>
      </c>
      <c r="M1029">
        <f t="shared" si="279"/>
        <v>6735.5</v>
      </c>
      <c r="N1029">
        <v>3430.92</v>
      </c>
      <c r="O1029">
        <f t="shared" si="273"/>
        <v>23479.61</v>
      </c>
      <c r="P1029">
        <v>25</v>
      </c>
      <c r="S1029">
        <v>4316.3900000000003</v>
      </c>
      <c r="T1029">
        <v>200</v>
      </c>
      <c r="U1029">
        <v>10071.51</v>
      </c>
      <c r="W1029">
        <f t="shared" si="274"/>
        <v>14612.900000000001</v>
      </c>
      <c r="X1029">
        <f t="shared" si="275"/>
        <v>9045.42</v>
      </c>
      <c r="Y1029">
        <f t="shared" si="276"/>
        <v>13480.5</v>
      </c>
      <c r="Z1029">
        <f t="shared" si="277"/>
        <v>71341.679999999993</v>
      </c>
      <c r="AA1029" t="s">
        <v>621</v>
      </c>
      <c r="AB1029">
        <v>2025</v>
      </c>
    </row>
    <row r="1030" spans="1:28" x14ac:dyDescent="0.25">
      <c r="A1030">
        <v>17</v>
      </c>
      <c r="B1030" t="s">
        <v>132</v>
      </c>
      <c r="C1030" t="s">
        <v>102</v>
      </c>
      <c r="D1030" t="s">
        <v>4</v>
      </c>
      <c r="E1030" t="s">
        <v>24</v>
      </c>
      <c r="F1030" t="s">
        <v>84</v>
      </c>
      <c r="G1030">
        <v>95000</v>
      </c>
      <c r="H1030">
        <f t="shared" si="269"/>
        <v>84239.12</v>
      </c>
      <c r="I1030">
        <f t="shared" si="270"/>
        <v>2726.5</v>
      </c>
      <c r="J1030">
        <f t="shared" si="271"/>
        <v>6744.9999999999991</v>
      </c>
      <c r="K1030">
        <f t="shared" si="272"/>
        <v>953.69</v>
      </c>
      <c r="L1030">
        <f t="shared" si="278"/>
        <v>2888</v>
      </c>
      <c r="M1030">
        <f t="shared" si="279"/>
        <v>6735.5</v>
      </c>
      <c r="N1030">
        <v>5146.38</v>
      </c>
      <c r="O1030">
        <f t="shared" si="273"/>
        <v>25195.070000000003</v>
      </c>
      <c r="P1030">
        <v>25</v>
      </c>
      <c r="Q1030">
        <v>0</v>
      </c>
      <c r="S1030">
        <v>1955.75</v>
      </c>
      <c r="T1030">
        <v>200</v>
      </c>
      <c r="V1030">
        <v>10071.51</v>
      </c>
      <c r="W1030">
        <f t="shared" si="274"/>
        <v>2180.75</v>
      </c>
      <c r="X1030">
        <f t="shared" si="275"/>
        <v>10760.880000000001</v>
      </c>
      <c r="Y1030">
        <f>+J1030++K1030+M1030</f>
        <v>14434.189999999999</v>
      </c>
      <c r="Z1030">
        <f t="shared" si="277"/>
        <v>82058.37</v>
      </c>
      <c r="AA1030" t="s">
        <v>621</v>
      </c>
      <c r="AB1030">
        <v>2025</v>
      </c>
    </row>
    <row r="1031" spans="1:28" x14ac:dyDescent="0.25">
      <c r="A1031">
        <v>18</v>
      </c>
      <c r="B1031" t="s">
        <v>133</v>
      </c>
      <c r="C1031" t="s">
        <v>103</v>
      </c>
      <c r="D1031" t="s">
        <v>828</v>
      </c>
      <c r="E1031" t="s">
        <v>829</v>
      </c>
      <c r="F1031" t="s">
        <v>84</v>
      </c>
      <c r="G1031">
        <v>95000</v>
      </c>
      <c r="H1031">
        <f t="shared" si="269"/>
        <v>89385.5</v>
      </c>
      <c r="I1031">
        <f t="shared" si="270"/>
        <v>2726.5</v>
      </c>
      <c r="J1031">
        <f t="shared" si="271"/>
        <v>6744.9999999999991</v>
      </c>
      <c r="K1031">
        <f t="shared" si="272"/>
        <v>953.69</v>
      </c>
      <c r="L1031">
        <f t="shared" si="278"/>
        <v>2888</v>
      </c>
      <c r="M1031">
        <f t="shared" si="279"/>
        <v>6735.5</v>
      </c>
      <c r="O1031">
        <f t="shared" si="273"/>
        <v>20048.690000000002</v>
      </c>
      <c r="P1031">
        <v>25</v>
      </c>
      <c r="Q1031">
        <v>950</v>
      </c>
      <c r="S1031">
        <v>2426.58</v>
      </c>
      <c r="T1031">
        <v>200</v>
      </c>
      <c r="U1031">
        <v>10929.24</v>
      </c>
      <c r="W1031">
        <f t="shared" si="274"/>
        <v>14530.82</v>
      </c>
      <c r="X1031">
        <f t="shared" si="275"/>
        <v>5614.5</v>
      </c>
      <c r="Y1031">
        <f t="shared" ref="Y1031:Y1094" si="280">+J1031+M1031</f>
        <v>13480.5</v>
      </c>
      <c r="Z1031">
        <f t="shared" si="277"/>
        <v>74854.679999999993</v>
      </c>
      <c r="AA1031" t="s">
        <v>621</v>
      </c>
      <c r="AB1031">
        <v>2025</v>
      </c>
    </row>
    <row r="1032" spans="1:28" x14ac:dyDescent="0.25">
      <c r="A1032">
        <v>19</v>
      </c>
      <c r="B1032" t="s">
        <v>134</v>
      </c>
      <c r="C1032" t="s">
        <v>102</v>
      </c>
      <c r="D1032" t="s">
        <v>16</v>
      </c>
      <c r="E1032" t="s">
        <v>45</v>
      </c>
      <c r="F1032" t="s">
        <v>84</v>
      </c>
      <c r="G1032">
        <v>80000</v>
      </c>
      <c r="H1032">
        <f t="shared" si="269"/>
        <v>73556.539999999994</v>
      </c>
      <c r="I1032">
        <f t="shared" si="270"/>
        <v>2296</v>
      </c>
      <c r="J1032">
        <f t="shared" si="271"/>
        <v>5679.9999999999991</v>
      </c>
      <c r="K1032">
        <v>880</v>
      </c>
      <c r="L1032">
        <f t="shared" si="278"/>
        <v>2432</v>
      </c>
      <c r="M1032">
        <f t="shared" si="279"/>
        <v>5672</v>
      </c>
      <c r="N1032">
        <v>1715.46</v>
      </c>
      <c r="O1032">
        <f t="shared" si="273"/>
        <v>18675.46</v>
      </c>
      <c r="P1032">
        <v>25</v>
      </c>
      <c r="Q1032">
        <v>1000</v>
      </c>
      <c r="S1032">
        <v>2111.88</v>
      </c>
      <c r="T1032">
        <v>200</v>
      </c>
      <c r="U1032">
        <v>6805.1</v>
      </c>
      <c r="V1032">
        <v>166.9</v>
      </c>
      <c r="W1032">
        <f t="shared" si="274"/>
        <v>10141.98</v>
      </c>
      <c r="X1032">
        <f t="shared" si="275"/>
        <v>6443.46</v>
      </c>
      <c r="Y1032">
        <f t="shared" si="280"/>
        <v>11352</v>
      </c>
      <c r="Z1032">
        <f t="shared" si="277"/>
        <v>63414.559999999998</v>
      </c>
      <c r="AA1032" t="s">
        <v>621</v>
      </c>
      <c r="AB1032">
        <v>2025</v>
      </c>
    </row>
    <row r="1033" spans="1:28" x14ac:dyDescent="0.25">
      <c r="A1033">
        <v>20</v>
      </c>
      <c r="B1033" t="s">
        <v>140</v>
      </c>
      <c r="C1033" t="s">
        <v>102</v>
      </c>
      <c r="D1033" t="s">
        <v>823</v>
      </c>
      <c r="E1033" t="s">
        <v>926</v>
      </c>
      <c r="F1033" t="s">
        <v>99</v>
      </c>
      <c r="G1033">
        <v>130000</v>
      </c>
      <c r="H1033">
        <f t="shared" si="269"/>
        <v>122317</v>
      </c>
      <c r="I1033">
        <f t="shared" si="270"/>
        <v>3731</v>
      </c>
      <c r="J1033">
        <f t="shared" si="271"/>
        <v>9230</v>
      </c>
      <c r="K1033">
        <f t="shared" si="272"/>
        <v>953.69</v>
      </c>
      <c r="L1033">
        <f t="shared" si="278"/>
        <v>3952</v>
      </c>
      <c r="M1033">
        <f t="shared" si="279"/>
        <v>9217</v>
      </c>
      <c r="O1033">
        <f t="shared" si="273"/>
        <v>27083.690000000002</v>
      </c>
      <c r="P1033">
        <v>25</v>
      </c>
      <c r="S1033">
        <v>2657.6</v>
      </c>
      <c r="T1033">
        <v>200</v>
      </c>
      <c r="U1033">
        <f>IF((H1033*12)&gt;867123.01,(79776+(((H1033*12)-867123.01)*0.25))/12,IF((H1033*12)&gt;624329.01,(31216+(((H1033*12)-624329.01)*0.2))/12,IF((H1033*12)&gt;416220.01,(((H1033*12)-416220.01)*0.15)/12,0)))</f>
        <v>19162.187291666665</v>
      </c>
      <c r="W1033">
        <f t="shared" si="274"/>
        <v>22044.787291666664</v>
      </c>
      <c r="X1033">
        <f t="shared" si="275"/>
        <v>7683</v>
      </c>
      <c r="Y1033">
        <f t="shared" si="280"/>
        <v>18447</v>
      </c>
      <c r="Z1033">
        <f t="shared" si="277"/>
        <v>100272.21270833333</v>
      </c>
      <c r="AA1033" t="s">
        <v>621</v>
      </c>
      <c r="AB1033">
        <v>2025</v>
      </c>
    </row>
    <row r="1034" spans="1:28" x14ac:dyDescent="0.25">
      <c r="A1034">
        <v>21</v>
      </c>
      <c r="B1034" t="s">
        <v>911</v>
      </c>
      <c r="C1034" t="s">
        <v>103</v>
      </c>
      <c r="D1034" t="s">
        <v>823</v>
      </c>
      <c r="E1034" t="s">
        <v>850</v>
      </c>
      <c r="F1034" t="s">
        <v>84</v>
      </c>
      <c r="G1034">
        <v>100000</v>
      </c>
      <c r="H1034">
        <f t="shared" si="269"/>
        <v>94090</v>
      </c>
      <c r="I1034">
        <f t="shared" si="270"/>
        <v>2870</v>
      </c>
      <c r="J1034">
        <f t="shared" si="271"/>
        <v>7099.9999999999991</v>
      </c>
      <c r="K1034">
        <f t="shared" si="272"/>
        <v>953.69</v>
      </c>
      <c r="L1034">
        <f t="shared" si="278"/>
        <v>3040</v>
      </c>
      <c r="M1034">
        <f t="shared" si="279"/>
        <v>7090.0000000000009</v>
      </c>
      <c r="O1034">
        <f t="shared" si="273"/>
        <v>21053.690000000002</v>
      </c>
      <c r="P1034">
        <v>25</v>
      </c>
      <c r="T1034">
        <v>200</v>
      </c>
      <c r="U1034">
        <f>12105.37-V1034</f>
        <v>12105.37</v>
      </c>
      <c r="W1034">
        <f t="shared" si="274"/>
        <v>12330.37</v>
      </c>
      <c r="X1034">
        <f t="shared" si="275"/>
        <v>5910</v>
      </c>
      <c r="Y1034">
        <f t="shared" si="280"/>
        <v>14190</v>
      </c>
      <c r="Z1034">
        <f t="shared" si="277"/>
        <v>81759.63</v>
      </c>
      <c r="AA1034" t="s">
        <v>621</v>
      </c>
      <c r="AB1034">
        <v>2025</v>
      </c>
    </row>
    <row r="1035" spans="1:28" x14ac:dyDescent="0.25">
      <c r="A1035">
        <v>22</v>
      </c>
      <c r="B1035" t="s">
        <v>864</v>
      </c>
      <c r="C1035" t="s">
        <v>103</v>
      </c>
      <c r="D1035" t="s">
        <v>94</v>
      </c>
      <c r="E1035" t="s">
        <v>865</v>
      </c>
      <c r="F1035" t="s">
        <v>85</v>
      </c>
      <c r="G1035">
        <v>80000</v>
      </c>
      <c r="H1035">
        <f t="shared" si="269"/>
        <v>75272</v>
      </c>
      <c r="I1035">
        <f t="shared" si="270"/>
        <v>2296</v>
      </c>
      <c r="J1035">
        <f t="shared" si="271"/>
        <v>5679.9999999999991</v>
      </c>
      <c r="K1035">
        <v>880</v>
      </c>
      <c r="L1035">
        <f t="shared" si="278"/>
        <v>2432</v>
      </c>
      <c r="M1035">
        <f t="shared" si="279"/>
        <v>5672</v>
      </c>
      <c r="O1035">
        <f>+I1035+J1035+K1035+L1035+M1035+N1035</f>
        <v>16960</v>
      </c>
      <c r="P1035">
        <v>25</v>
      </c>
      <c r="S1035">
        <v>2069.9299999999998</v>
      </c>
      <c r="T1035">
        <v>200</v>
      </c>
      <c r="V1035">
        <v>7400.87</v>
      </c>
      <c r="W1035">
        <f t="shared" si="274"/>
        <v>2294.9299999999998</v>
      </c>
      <c r="X1035">
        <f t="shared" si="275"/>
        <v>4728</v>
      </c>
      <c r="Y1035">
        <f t="shared" si="280"/>
        <v>11352</v>
      </c>
      <c r="Z1035">
        <f t="shared" si="277"/>
        <v>72977.070000000007</v>
      </c>
      <c r="AA1035" t="s">
        <v>621</v>
      </c>
      <c r="AB1035">
        <v>2025</v>
      </c>
    </row>
    <row r="1036" spans="1:28" x14ac:dyDescent="0.25">
      <c r="A1036">
        <v>23</v>
      </c>
      <c r="B1036" t="s">
        <v>144</v>
      </c>
      <c r="C1036" t="s">
        <v>103</v>
      </c>
      <c r="D1036" t="s">
        <v>10</v>
      </c>
      <c r="E1036" t="s">
        <v>927</v>
      </c>
      <c r="F1036" t="s">
        <v>85</v>
      </c>
      <c r="G1036">
        <v>95000</v>
      </c>
      <c r="H1036">
        <f t="shared" si="269"/>
        <v>85954.58</v>
      </c>
      <c r="I1036">
        <f t="shared" si="270"/>
        <v>2726.5</v>
      </c>
      <c r="J1036">
        <f t="shared" si="271"/>
        <v>6744.9999999999991</v>
      </c>
      <c r="K1036">
        <f t="shared" si="272"/>
        <v>953.69</v>
      </c>
      <c r="L1036">
        <f t="shared" si="278"/>
        <v>2888</v>
      </c>
      <c r="M1036">
        <f t="shared" si="279"/>
        <v>6735.5</v>
      </c>
      <c r="N1036">
        <v>3430.92</v>
      </c>
      <c r="O1036">
        <f t="shared" si="273"/>
        <v>23479.61</v>
      </c>
      <c r="P1036">
        <v>25</v>
      </c>
      <c r="S1036">
        <v>1195.92</v>
      </c>
      <c r="T1036">
        <v>200</v>
      </c>
      <c r="V1036">
        <v>10071.51</v>
      </c>
      <c r="W1036">
        <f t="shared" si="274"/>
        <v>1420.92</v>
      </c>
      <c r="X1036">
        <f t="shared" si="275"/>
        <v>9045.42</v>
      </c>
      <c r="Y1036">
        <f t="shared" si="280"/>
        <v>13480.5</v>
      </c>
      <c r="Z1036">
        <f t="shared" si="277"/>
        <v>84533.66</v>
      </c>
      <c r="AA1036" t="s">
        <v>621</v>
      </c>
      <c r="AB1036">
        <v>2025</v>
      </c>
    </row>
    <row r="1037" spans="1:28" x14ac:dyDescent="0.25">
      <c r="A1037">
        <v>24</v>
      </c>
      <c r="B1037" t="s">
        <v>145</v>
      </c>
      <c r="C1037" t="s">
        <v>102</v>
      </c>
      <c r="D1037" t="s">
        <v>10</v>
      </c>
      <c r="E1037" t="s">
        <v>928</v>
      </c>
      <c r="F1037" t="s">
        <v>84</v>
      </c>
      <c r="G1037">
        <v>95000</v>
      </c>
      <c r="H1037">
        <f t="shared" si="269"/>
        <v>85954.58</v>
      </c>
      <c r="I1037">
        <f t="shared" si="270"/>
        <v>2726.5</v>
      </c>
      <c r="J1037">
        <f t="shared" si="271"/>
        <v>6744.9999999999991</v>
      </c>
      <c r="K1037">
        <f t="shared" si="272"/>
        <v>953.69</v>
      </c>
      <c r="L1037">
        <f t="shared" si="278"/>
        <v>2888</v>
      </c>
      <c r="M1037">
        <f t="shared" si="279"/>
        <v>6735.5</v>
      </c>
      <c r="N1037">
        <v>3430.92</v>
      </c>
      <c r="O1037">
        <f t="shared" si="273"/>
        <v>23479.61</v>
      </c>
      <c r="P1037">
        <v>25</v>
      </c>
      <c r="T1037">
        <v>200</v>
      </c>
      <c r="U1037">
        <v>10071.51</v>
      </c>
      <c r="W1037">
        <f t="shared" si="274"/>
        <v>10296.51</v>
      </c>
      <c r="X1037">
        <f t="shared" si="275"/>
        <v>9045.42</v>
      </c>
      <c r="Y1037">
        <f t="shared" si="280"/>
        <v>13480.5</v>
      </c>
      <c r="Z1037">
        <f t="shared" si="277"/>
        <v>75658.070000000007</v>
      </c>
      <c r="AA1037" t="s">
        <v>621</v>
      </c>
      <c r="AB1037">
        <v>2025</v>
      </c>
    </row>
    <row r="1038" spans="1:28" x14ac:dyDescent="0.25">
      <c r="A1038">
        <v>25</v>
      </c>
      <c r="B1038" t="s">
        <v>866</v>
      </c>
      <c r="C1038" t="s">
        <v>102</v>
      </c>
      <c r="D1038" t="s">
        <v>10</v>
      </c>
      <c r="E1038" t="s">
        <v>929</v>
      </c>
      <c r="F1038" t="s">
        <v>84</v>
      </c>
      <c r="G1038">
        <v>80000</v>
      </c>
      <c r="H1038">
        <f t="shared" si="269"/>
        <v>75272</v>
      </c>
      <c r="I1038">
        <f t="shared" si="270"/>
        <v>2296</v>
      </c>
      <c r="J1038">
        <f t="shared" si="271"/>
        <v>5679.9999999999991</v>
      </c>
      <c r="K1038">
        <v>880</v>
      </c>
      <c r="L1038">
        <f t="shared" si="278"/>
        <v>2432</v>
      </c>
      <c r="M1038">
        <f t="shared" si="279"/>
        <v>5672</v>
      </c>
      <c r="O1038">
        <f t="shared" si="273"/>
        <v>16960</v>
      </c>
      <c r="P1038">
        <v>25</v>
      </c>
      <c r="S1038">
        <v>503.65</v>
      </c>
      <c r="T1038">
        <v>200</v>
      </c>
      <c r="U1038">
        <v>7400.87</v>
      </c>
      <c r="W1038">
        <f t="shared" si="274"/>
        <v>8129.5199999999995</v>
      </c>
      <c r="X1038">
        <f t="shared" si="275"/>
        <v>4728</v>
      </c>
      <c r="Y1038">
        <f t="shared" si="280"/>
        <v>11352</v>
      </c>
      <c r="Z1038">
        <f t="shared" si="277"/>
        <v>67142.48</v>
      </c>
      <c r="AA1038" t="s">
        <v>621</v>
      </c>
      <c r="AB1038">
        <v>2025</v>
      </c>
    </row>
    <row r="1039" spans="1:28" x14ac:dyDescent="0.25">
      <c r="A1039">
        <v>26</v>
      </c>
      <c r="B1039" t="s">
        <v>148</v>
      </c>
      <c r="C1039" t="s">
        <v>103</v>
      </c>
      <c r="D1039" t="s">
        <v>10</v>
      </c>
      <c r="E1039" t="s">
        <v>929</v>
      </c>
      <c r="F1039" t="s">
        <v>84</v>
      </c>
      <c r="G1039">
        <v>80000</v>
      </c>
      <c r="H1039">
        <f t="shared" si="269"/>
        <v>75272</v>
      </c>
      <c r="I1039">
        <f t="shared" si="270"/>
        <v>2296</v>
      </c>
      <c r="J1039">
        <f t="shared" si="271"/>
        <v>5679.9999999999991</v>
      </c>
      <c r="K1039">
        <v>880</v>
      </c>
      <c r="L1039">
        <f t="shared" si="278"/>
        <v>2432</v>
      </c>
      <c r="M1039">
        <f t="shared" si="279"/>
        <v>5672</v>
      </c>
      <c r="O1039">
        <f t="shared" si="273"/>
        <v>16960</v>
      </c>
      <c r="P1039">
        <v>25</v>
      </c>
      <c r="S1039">
        <v>1007.29</v>
      </c>
      <c r="T1039">
        <v>200</v>
      </c>
      <c r="U1039">
        <v>7400.87</v>
      </c>
      <c r="W1039">
        <f t="shared" si="274"/>
        <v>8633.16</v>
      </c>
      <c r="X1039">
        <f t="shared" si="275"/>
        <v>4728</v>
      </c>
      <c r="Y1039">
        <f t="shared" si="280"/>
        <v>11352</v>
      </c>
      <c r="Z1039">
        <f t="shared" si="277"/>
        <v>66638.84</v>
      </c>
      <c r="AA1039" t="s">
        <v>621</v>
      </c>
      <c r="AB1039">
        <v>2025</v>
      </c>
    </row>
    <row r="1040" spans="1:28" x14ac:dyDescent="0.25">
      <c r="A1040">
        <v>27</v>
      </c>
      <c r="B1040" t="s">
        <v>149</v>
      </c>
      <c r="C1040" t="s">
        <v>102</v>
      </c>
      <c r="D1040" t="s">
        <v>10</v>
      </c>
      <c r="E1040" t="s">
        <v>928</v>
      </c>
      <c r="F1040" t="s">
        <v>84</v>
      </c>
      <c r="G1040">
        <v>95000</v>
      </c>
      <c r="H1040">
        <f t="shared" si="269"/>
        <v>87670.04</v>
      </c>
      <c r="I1040">
        <f t="shared" si="270"/>
        <v>2726.5</v>
      </c>
      <c r="J1040">
        <f t="shared" si="271"/>
        <v>6744.9999999999991</v>
      </c>
      <c r="K1040">
        <f t="shared" si="272"/>
        <v>953.69</v>
      </c>
      <c r="L1040">
        <f t="shared" si="278"/>
        <v>2888</v>
      </c>
      <c r="M1040">
        <f t="shared" si="279"/>
        <v>6735.5</v>
      </c>
      <c r="N1040">
        <v>1715.46</v>
      </c>
      <c r="O1040">
        <f t="shared" si="273"/>
        <v>21764.15</v>
      </c>
      <c r="P1040">
        <v>25</v>
      </c>
      <c r="Q1040">
        <v>5000</v>
      </c>
      <c r="S1040">
        <v>2287.54</v>
      </c>
      <c r="T1040">
        <v>200</v>
      </c>
      <c r="U1040">
        <v>0</v>
      </c>
      <c r="V1040">
        <v>10500.38</v>
      </c>
      <c r="W1040">
        <f t="shared" si="274"/>
        <v>7512.54</v>
      </c>
      <c r="X1040">
        <f t="shared" si="275"/>
        <v>7329.96</v>
      </c>
      <c r="Y1040">
        <f t="shared" si="280"/>
        <v>13480.5</v>
      </c>
      <c r="Z1040">
        <f t="shared" si="277"/>
        <v>80157.5</v>
      </c>
      <c r="AA1040" t="s">
        <v>621</v>
      </c>
      <c r="AB1040">
        <v>2025</v>
      </c>
    </row>
    <row r="1041" spans="1:28" x14ac:dyDescent="0.25">
      <c r="A1041">
        <v>28</v>
      </c>
      <c r="B1041" t="s">
        <v>151</v>
      </c>
      <c r="C1041" t="s">
        <v>102</v>
      </c>
      <c r="D1041" t="s">
        <v>793</v>
      </c>
      <c r="E1041" t="s">
        <v>66</v>
      </c>
      <c r="F1041" t="s">
        <v>84</v>
      </c>
      <c r="G1041">
        <v>80000</v>
      </c>
      <c r="H1041">
        <f t="shared" si="269"/>
        <v>75272</v>
      </c>
      <c r="I1041">
        <f t="shared" si="270"/>
        <v>2296</v>
      </c>
      <c r="J1041">
        <f t="shared" si="271"/>
        <v>5679.9999999999991</v>
      </c>
      <c r="K1041">
        <v>880</v>
      </c>
      <c r="L1041">
        <f t="shared" si="278"/>
        <v>2432</v>
      </c>
      <c r="M1041">
        <f t="shared" si="279"/>
        <v>5672</v>
      </c>
      <c r="O1041">
        <f t="shared" si="273"/>
        <v>16960</v>
      </c>
      <c r="P1041">
        <v>25</v>
      </c>
      <c r="Q1041">
        <v>4000</v>
      </c>
      <c r="S1041">
        <v>1629.63</v>
      </c>
      <c r="T1041">
        <v>200</v>
      </c>
      <c r="U1041">
        <v>7400.87</v>
      </c>
      <c r="W1041">
        <f t="shared" si="274"/>
        <v>13255.5</v>
      </c>
      <c r="X1041">
        <f t="shared" si="275"/>
        <v>4728</v>
      </c>
      <c r="Y1041">
        <f t="shared" si="280"/>
        <v>11352</v>
      </c>
      <c r="Z1041">
        <f t="shared" si="277"/>
        <v>62016.5</v>
      </c>
      <c r="AA1041" t="s">
        <v>621</v>
      </c>
      <c r="AB1041">
        <v>2025</v>
      </c>
    </row>
    <row r="1042" spans="1:28" x14ac:dyDescent="0.25">
      <c r="A1042">
        <v>29</v>
      </c>
      <c r="B1042" t="s">
        <v>153</v>
      </c>
      <c r="C1042" t="s">
        <v>102</v>
      </c>
      <c r="D1042" t="s">
        <v>17</v>
      </c>
      <c r="E1042" t="s">
        <v>930</v>
      </c>
      <c r="F1042" t="s">
        <v>84</v>
      </c>
      <c r="G1042">
        <v>95000</v>
      </c>
      <c r="H1042">
        <f t="shared" si="269"/>
        <v>87670.04</v>
      </c>
      <c r="I1042">
        <f t="shared" si="270"/>
        <v>2726.5</v>
      </c>
      <c r="J1042">
        <f t="shared" si="271"/>
        <v>6744.9999999999991</v>
      </c>
      <c r="K1042">
        <f t="shared" si="272"/>
        <v>953.69</v>
      </c>
      <c r="L1042">
        <f t="shared" si="278"/>
        <v>2888</v>
      </c>
      <c r="M1042">
        <f t="shared" si="279"/>
        <v>6735.5</v>
      </c>
      <c r="N1042">
        <v>1715.46</v>
      </c>
      <c r="O1042">
        <f t="shared" si="273"/>
        <v>21764.15</v>
      </c>
      <c r="P1042">
        <v>25</v>
      </c>
      <c r="Q1042">
        <v>500</v>
      </c>
      <c r="S1042">
        <v>2209.59</v>
      </c>
      <c r="T1042">
        <v>200</v>
      </c>
      <c r="U1042">
        <v>10500.38</v>
      </c>
      <c r="W1042">
        <f t="shared" si="274"/>
        <v>13434.97</v>
      </c>
      <c r="X1042">
        <f t="shared" si="275"/>
        <v>7329.96</v>
      </c>
      <c r="Y1042">
        <f t="shared" si="280"/>
        <v>13480.5</v>
      </c>
      <c r="Z1042">
        <f t="shared" si="277"/>
        <v>74235.070000000007</v>
      </c>
      <c r="AA1042" t="s">
        <v>621</v>
      </c>
      <c r="AB1042">
        <v>2025</v>
      </c>
    </row>
    <row r="1043" spans="1:28" x14ac:dyDescent="0.25">
      <c r="A1043">
        <v>30</v>
      </c>
      <c r="B1043" t="s">
        <v>868</v>
      </c>
      <c r="C1043" t="s">
        <v>103</v>
      </c>
      <c r="D1043" t="s">
        <v>800</v>
      </c>
      <c r="E1043" t="s">
        <v>83</v>
      </c>
      <c r="F1043" t="s">
        <v>84</v>
      </c>
      <c r="G1043">
        <v>48000</v>
      </c>
      <c r="H1043">
        <f t="shared" si="269"/>
        <v>45163.199999999997</v>
      </c>
      <c r="I1043">
        <f t="shared" si="270"/>
        <v>1377.6</v>
      </c>
      <c r="J1043">
        <f t="shared" si="271"/>
        <v>3407.9999999999995</v>
      </c>
      <c r="K1043">
        <f t="shared" si="272"/>
        <v>528</v>
      </c>
      <c r="L1043">
        <f t="shared" si="278"/>
        <v>1459.2</v>
      </c>
      <c r="M1043">
        <f t="shared" si="279"/>
        <v>3403.2000000000003</v>
      </c>
      <c r="O1043">
        <f t="shared" si="273"/>
        <v>10176</v>
      </c>
      <c r="P1043">
        <v>25</v>
      </c>
      <c r="S1043">
        <v>2299.6</v>
      </c>
      <c r="T1043">
        <v>200</v>
      </c>
      <c r="U1043">
        <f>1571.73-V1043</f>
        <v>0</v>
      </c>
      <c r="V1043">
        <v>1571.73</v>
      </c>
      <c r="W1043">
        <f t="shared" si="274"/>
        <v>2524.6</v>
      </c>
      <c r="X1043">
        <f t="shared" si="275"/>
        <v>2836.8</v>
      </c>
      <c r="Y1043">
        <f t="shared" si="280"/>
        <v>6811.2</v>
      </c>
      <c r="Z1043">
        <f t="shared" si="277"/>
        <v>42638.6</v>
      </c>
      <c r="AA1043" t="s">
        <v>621</v>
      </c>
      <c r="AB1043">
        <v>2025</v>
      </c>
    </row>
    <row r="1044" spans="1:28" x14ac:dyDescent="0.25">
      <c r="A1044">
        <v>31</v>
      </c>
      <c r="B1044" t="s">
        <v>124</v>
      </c>
      <c r="C1044" t="s">
        <v>103</v>
      </c>
      <c r="D1044" t="s">
        <v>10</v>
      </c>
      <c r="E1044" t="s">
        <v>706</v>
      </c>
      <c r="F1044" t="s">
        <v>84</v>
      </c>
      <c r="G1044">
        <v>48000</v>
      </c>
      <c r="H1044">
        <f t="shared" si="269"/>
        <v>45163.199999999997</v>
      </c>
      <c r="I1044">
        <f t="shared" si="270"/>
        <v>1377.6</v>
      </c>
      <c r="J1044">
        <f t="shared" si="271"/>
        <v>3407.9999999999995</v>
      </c>
      <c r="K1044">
        <f t="shared" si="272"/>
        <v>528</v>
      </c>
      <c r="L1044">
        <f t="shared" si="278"/>
        <v>1459.2</v>
      </c>
      <c r="M1044">
        <f t="shared" si="279"/>
        <v>3403.2000000000003</v>
      </c>
      <c r="O1044">
        <f>+I1044+J1044+K1044+L1044+M1044+N1044</f>
        <v>10176</v>
      </c>
      <c r="P1044">
        <v>25</v>
      </c>
      <c r="S1044">
        <v>1288.6600000000001</v>
      </c>
      <c r="T1044">
        <v>200</v>
      </c>
      <c r="U1044">
        <f>1571.73-V1044</f>
        <v>0</v>
      </c>
      <c r="V1044">
        <v>1571.73</v>
      </c>
      <c r="W1044">
        <f t="shared" si="274"/>
        <v>1513.66</v>
      </c>
      <c r="X1044">
        <f t="shared" si="275"/>
        <v>2836.8</v>
      </c>
      <c r="Y1044">
        <f t="shared" si="280"/>
        <v>6811.2</v>
      </c>
      <c r="Z1044">
        <f t="shared" si="277"/>
        <v>43649.54</v>
      </c>
      <c r="AA1044" t="s">
        <v>621</v>
      </c>
      <c r="AB1044">
        <v>2025</v>
      </c>
    </row>
    <row r="1045" spans="1:28" x14ac:dyDescent="0.25">
      <c r="A1045">
        <v>32</v>
      </c>
      <c r="B1045" t="s">
        <v>890</v>
      </c>
      <c r="C1045" t="s">
        <v>102</v>
      </c>
      <c r="D1045" t="s">
        <v>19</v>
      </c>
      <c r="E1045" t="s">
        <v>73</v>
      </c>
      <c r="F1045" t="s">
        <v>84</v>
      </c>
      <c r="G1045">
        <v>60000</v>
      </c>
      <c r="H1045">
        <f t="shared" si="269"/>
        <v>54738.54</v>
      </c>
      <c r="I1045">
        <f t="shared" si="270"/>
        <v>1722</v>
      </c>
      <c r="J1045">
        <f t="shared" si="271"/>
        <v>4260</v>
      </c>
      <c r="K1045">
        <f t="shared" si="272"/>
        <v>660.00000000000011</v>
      </c>
      <c r="L1045">
        <f t="shared" si="278"/>
        <v>1824</v>
      </c>
      <c r="M1045">
        <f t="shared" si="279"/>
        <v>4254</v>
      </c>
      <c r="N1045">
        <v>1715.46</v>
      </c>
      <c r="O1045">
        <f t="shared" si="273"/>
        <v>14435.46</v>
      </c>
      <c r="P1045">
        <v>25</v>
      </c>
      <c r="Q1045">
        <v>6500</v>
      </c>
      <c r="S1045">
        <v>0</v>
      </c>
      <c r="T1045">
        <v>200</v>
      </c>
      <c r="U1045">
        <f>2800.49-V1045</f>
        <v>0</v>
      </c>
      <c r="V1045">
        <v>2800.49</v>
      </c>
      <c r="W1045">
        <f t="shared" si="274"/>
        <v>6725</v>
      </c>
      <c r="X1045">
        <f t="shared" si="275"/>
        <v>5261.46</v>
      </c>
      <c r="Y1045">
        <f t="shared" si="280"/>
        <v>8514</v>
      </c>
      <c r="Z1045">
        <f t="shared" si="277"/>
        <v>48013.54</v>
      </c>
      <c r="AA1045" t="s">
        <v>621</v>
      </c>
      <c r="AB1045">
        <v>2025</v>
      </c>
    </row>
    <row r="1046" spans="1:28" x14ac:dyDescent="0.25">
      <c r="A1046">
        <v>33</v>
      </c>
      <c r="B1046" t="s">
        <v>157</v>
      </c>
      <c r="C1046" t="s">
        <v>102</v>
      </c>
      <c r="D1046" t="s">
        <v>10</v>
      </c>
      <c r="E1046" t="s">
        <v>46</v>
      </c>
      <c r="F1046" t="s">
        <v>84</v>
      </c>
      <c r="G1046">
        <v>60000</v>
      </c>
      <c r="H1046">
        <f t="shared" si="269"/>
        <v>56454</v>
      </c>
      <c r="I1046">
        <f t="shared" si="270"/>
        <v>1722</v>
      </c>
      <c r="J1046">
        <f t="shared" si="271"/>
        <v>4260</v>
      </c>
      <c r="K1046">
        <f t="shared" si="272"/>
        <v>660.00000000000011</v>
      </c>
      <c r="L1046">
        <f t="shared" si="278"/>
        <v>1824</v>
      </c>
      <c r="M1046">
        <f t="shared" si="279"/>
        <v>4254</v>
      </c>
      <c r="O1046">
        <f t="shared" si="273"/>
        <v>12720</v>
      </c>
      <c r="P1046">
        <v>25</v>
      </c>
      <c r="Q1046">
        <v>500</v>
      </c>
      <c r="S1046">
        <v>1219.6400000000001</v>
      </c>
      <c r="T1046">
        <v>200</v>
      </c>
      <c r="U1046">
        <f>3486.68-V1046</f>
        <v>0</v>
      </c>
      <c r="V1046">
        <v>3486.68</v>
      </c>
      <c r="W1046">
        <f t="shared" si="274"/>
        <v>1944.64</v>
      </c>
      <c r="X1046">
        <f t="shared" si="275"/>
        <v>3546</v>
      </c>
      <c r="Y1046">
        <f t="shared" si="280"/>
        <v>8514</v>
      </c>
      <c r="Z1046">
        <f t="shared" si="277"/>
        <v>54509.36</v>
      </c>
      <c r="AA1046" t="s">
        <v>621</v>
      </c>
      <c r="AB1046">
        <v>2025</v>
      </c>
    </row>
    <row r="1047" spans="1:28" x14ac:dyDescent="0.25">
      <c r="A1047">
        <v>34</v>
      </c>
      <c r="B1047" t="s">
        <v>158</v>
      </c>
      <c r="C1047" t="s">
        <v>102</v>
      </c>
      <c r="D1047" t="s">
        <v>831</v>
      </c>
      <c r="E1047" t="s">
        <v>931</v>
      </c>
      <c r="F1047" t="s">
        <v>84</v>
      </c>
      <c r="G1047">
        <v>60000</v>
      </c>
      <c r="H1047">
        <f t="shared" si="269"/>
        <v>54738.54</v>
      </c>
      <c r="I1047">
        <f t="shared" si="270"/>
        <v>1722</v>
      </c>
      <c r="J1047">
        <f t="shared" si="271"/>
        <v>4260</v>
      </c>
      <c r="K1047">
        <f t="shared" si="272"/>
        <v>660.00000000000011</v>
      </c>
      <c r="L1047">
        <f t="shared" si="278"/>
        <v>1824</v>
      </c>
      <c r="M1047">
        <f t="shared" si="279"/>
        <v>4254</v>
      </c>
      <c r="N1047">
        <v>1715.46</v>
      </c>
      <c r="O1047">
        <f t="shared" si="273"/>
        <v>14435.46</v>
      </c>
      <c r="P1047">
        <v>25</v>
      </c>
      <c r="S1047">
        <v>1097.21</v>
      </c>
      <c r="T1047">
        <v>200</v>
      </c>
      <c r="U1047">
        <f>3143.58-V1047</f>
        <v>3143.58</v>
      </c>
      <c r="W1047">
        <f t="shared" si="274"/>
        <v>4465.79</v>
      </c>
      <c r="X1047">
        <f t="shared" si="275"/>
        <v>5261.46</v>
      </c>
      <c r="Y1047">
        <f t="shared" si="280"/>
        <v>8514</v>
      </c>
      <c r="Z1047">
        <f t="shared" si="277"/>
        <v>50272.75</v>
      </c>
      <c r="AA1047" t="s">
        <v>621</v>
      </c>
      <c r="AB1047">
        <v>2025</v>
      </c>
    </row>
    <row r="1048" spans="1:28" x14ac:dyDescent="0.25">
      <c r="A1048">
        <v>35</v>
      </c>
      <c r="B1048" t="s">
        <v>159</v>
      </c>
      <c r="C1048" t="s">
        <v>103</v>
      </c>
      <c r="D1048" t="s">
        <v>21</v>
      </c>
      <c r="E1048" t="s">
        <v>932</v>
      </c>
      <c r="F1048" t="s">
        <v>84</v>
      </c>
      <c r="G1048">
        <v>60000</v>
      </c>
      <c r="H1048">
        <f t="shared" si="269"/>
        <v>54738.54</v>
      </c>
      <c r="I1048">
        <f t="shared" si="270"/>
        <v>1722</v>
      </c>
      <c r="J1048">
        <f t="shared" si="271"/>
        <v>4260</v>
      </c>
      <c r="K1048">
        <f t="shared" si="272"/>
        <v>660.00000000000011</v>
      </c>
      <c r="L1048">
        <f t="shared" si="278"/>
        <v>1824</v>
      </c>
      <c r="M1048">
        <f t="shared" si="279"/>
        <v>4254</v>
      </c>
      <c r="N1048">
        <v>1715.46</v>
      </c>
      <c r="O1048">
        <f t="shared" si="273"/>
        <v>14435.46</v>
      </c>
      <c r="P1048">
        <v>25</v>
      </c>
      <c r="Q1048">
        <v>1000</v>
      </c>
      <c r="S1048">
        <v>853.96</v>
      </c>
      <c r="T1048">
        <v>200</v>
      </c>
      <c r="U1048">
        <f>3143.58-V1048</f>
        <v>0</v>
      </c>
      <c r="V1048">
        <v>3143.58</v>
      </c>
      <c r="W1048">
        <f t="shared" si="274"/>
        <v>2078.96</v>
      </c>
      <c r="X1048">
        <f t="shared" si="275"/>
        <v>5261.46</v>
      </c>
      <c r="Y1048">
        <f t="shared" si="280"/>
        <v>8514</v>
      </c>
      <c r="Z1048">
        <f t="shared" si="277"/>
        <v>52659.58</v>
      </c>
      <c r="AA1048" t="s">
        <v>621</v>
      </c>
      <c r="AB1048">
        <v>2025</v>
      </c>
    </row>
    <row r="1049" spans="1:28" x14ac:dyDescent="0.25">
      <c r="A1049">
        <v>36</v>
      </c>
      <c r="B1049" t="s">
        <v>150</v>
      </c>
      <c r="C1049" t="s">
        <v>102</v>
      </c>
      <c r="D1049" t="s">
        <v>16</v>
      </c>
      <c r="E1049" t="s">
        <v>95</v>
      </c>
      <c r="F1049" t="s">
        <v>84</v>
      </c>
      <c r="G1049">
        <v>60000</v>
      </c>
      <c r="H1049">
        <f t="shared" si="269"/>
        <v>56454</v>
      </c>
      <c r="I1049">
        <f t="shared" si="270"/>
        <v>1722</v>
      </c>
      <c r="J1049">
        <f t="shared" si="271"/>
        <v>4260</v>
      </c>
      <c r="K1049">
        <f t="shared" si="272"/>
        <v>660.00000000000011</v>
      </c>
      <c r="L1049">
        <f t="shared" si="278"/>
        <v>1824</v>
      </c>
      <c r="M1049">
        <f t="shared" si="279"/>
        <v>4254</v>
      </c>
      <c r="O1049">
        <f>+I1049+J1049+K1049+L1049+M1049+N1049</f>
        <v>12720</v>
      </c>
      <c r="P1049">
        <v>25</v>
      </c>
      <c r="Q1049">
        <v>500</v>
      </c>
      <c r="S1049">
        <v>1210.6400000000001</v>
      </c>
      <c r="T1049">
        <v>200</v>
      </c>
      <c r="U1049">
        <f>IF((H1049*12)&gt;867123.01,(79776+(((H1049*12)-867123.01)*0.25))/12,IF((H1049*12)&gt;624329.01,(31216+(((H1049*12)-624329.01)*0.2))/12,IF((H1049*12)&gt;416220.01,(((H1049*12)-416220.01)*0.15)/12,0)))</f>
        <v>3486.6498333333329</v>
      </c>
      <c r="W1049">
        <f t="shared" si="274"/>
        <v>5422.2898333333333</v>
      </c>
      <c r="X1049">
        <f t="shared" si="275"/>
        <v>3546</v>
      </c>
      <c r="Y1049">
        <f t="shared" si="280"/>
        <v>8514</v>
      </c>
      <c r="Z1049">
        <f t="shared" si="277"/>
        <v>51031.710166666671</v>
      </c>
      <c r="AA1049" t="s">
        <v>621</v>
      </c>
      <c r="AB1049">
        <v>2025</v>
      </c>
    </row>
    <row r="1050" spans="1:28" x14ac:dyDescent="0.25">
      <c r="A1050">
        <v>37</v>
      </c>
      <c r="B1050" t="s">
        <v>160</v>
      </c>
      <c r="C1050" t="s">
        <v>102</v>
      </c>
      <c r="D1050" t="s">
        <v>4</v>
      </c>
      <c r="E1050" t="s">
        <v>93</v>
      </c>
      <c r="F1050" t="s">
        <v>84</v>
      </c>
      <c r="G1050">
        <v>60000</v>
      </c>
      <c r="H1050">
        <f t="shared" si="269"/>
        <v>56454</v>
      </c>
      <c r="I1050">
        <f t="shared" si="270"/>
        <v>1722</v>
      </c>
      <c r="J1050">
        <f t="shared" si="271"/>
        <v>4260</v>
      </c>
      <c r="K1050">
        <f t="shared" si="272"/>
        <v>660.00000000000011</v>
      </c>
      <c r="L1050">
        <f t="shared" si="278"/>
        <v>1824</v>
      </c>
      <c r="M1050">
        <f t="shared" si="279"/>
        <v>4254</v>
      </c>
      <c r="O1050">
        <f t="shared" si="273"/>
        <v>12720</v>
      </c>
      <c r="P1050">
        <v>25</v>
      </c>
      <c r="Q1050">
        <v>3000</v>
      </c>
      <c r="S1050">
        <v>1594.56</v>
      </c>
      <c r="T1050">
        <v>200</v>
      </c>
      <c r="U1050">
        <f>IF((H1050*12)&gt;867123.01,(79776+(((H1050*12)-867123.01)*0.25))/12,IF((H1050*12)&gt;624329.01,(31216+(((H1050*12)-624329.01)*0.2))/12,IF((H1050*12)&gt;416220.01,(((H1050*12)-416220.01)*0.15)/12,0)))</f>
        <v>3486.6498333333329</v>
      </c>
      <c r="W1050">
        <f t="shared" si="274"/>
        <v>8306.2098333333324</v>
      </c>
      <c r="X1050">
        <f t="shared" si="275"/>
        <v>3546</v>
      </c>
      <c r="Y1050">
        <f t="shared" si="280"/>
        <v>8514</v>
      </c>
      <c r="Z1050">
        <f t="shared" si="277"/>
        <v>48147.790166666666</v>
      </c>
      <c r="AA1050" t="s">
        <v>621</v>
      </c>
      <c r="AB1050">
        <v>2025</v>
      </c>
    </row>
    <row r="1051" spans="1:28" x14ac:dyDescent="0.25">
      <c r="A1051">
        <v>38</v>
      </c>
      <c r="B1051" t="s">
        <v>806</v>
      </c>
      <c r="C1051" t="s">
        <v>102</v>
      </c>
      <c r="D1051" t="s">
        <v>12</v>
      </c>
      <c r="E1051" t="s">
        <v>32</v>
      </c>
      <c r="F1051" t="s">
        <v>99</v>
      </c>
      <c r="G1051">
        <v>65000</v>
      </c>
      <c r="H1051">
        <f t="shared" si="269"/>
        <v>61158.5</v>
      </c>
      <c r="I1051">
        <f t="shared" si="270"/>
        <v>1865.5</v>
      </c>
      <c r="J1051">
        <f t="shared" si="271"/>
        <v>4615</v>
      </c>
      <c r="K1051">
        <f t="shared" si="272"/>
        <v>715.00000000000011</v>
      </c>
      <c r="L1051">
        <f t="shared" si="278"/>
        <v>1976</v>
      </c>
      <c r="M1051">
        <f t="shared" si="279"/>
        <v>4608.5</v>
      </c>
      <c r="O1051">
        <f t="shared" si="273"/>
        <v>13780</v>
      </c>
      <c r="P1051">
        <v>25</v>
      </c>
      <c r="Q1051">
        <v>9860.77</v>
      </c>
      <c r="S1051">
        <v>1220.58</v>
      </c>
      <c r="T1051">
        <v>200</v>
      </c>
      <c r="U1051">
        <f>4427.58-V1051</f>
        <v>0</v>
      </c>
      <c r="V1051">
        <v>4427.58</v>
      </c>
      <c r="W1051">
        <f t="shared" si="274"/>
        <v>11306.35</v>
      </c>
      <c r="X1051">
        <f t="shared" si="275"/>
        <v>3841.5</v>
      </c>
      <c r="Y1051">
        <f t="shared" si="280"/>
        <v>9223.5</v>
      </c>
      <c r="Z1051">
        <f t="shared" si="277"/>
        <v>49852.15</v>
      </c>
      <c r="AA1051" t="s">
        <v>621</v>
      </c>
      <c r="AB1051">
        <v>2025</v>
      </c>
    </row>
    <row r="1052" spans="1:28" x14ac:dyDescent="0.25">
      <c r="A1052">
        <v>39</v>
      </c>
      <c r="B1052" t="s">
        <v>162</v>
      </c>
      <c r="C1052" t="s">
        <v>102</v>
      </c>
      <c r="D1052" t="s">
        <v>15</v>
      </c>
      <c r="E1052" t="s">
        <v>92</v>
      </c>
      <c r="F1052" t="s">
        <v>99</v>
      </c>
      <c r="G1052">
        <v>70000</v>
      </c>
      <c r="H1052">
        <f t="shared" si="269"/>
        <v>60716.619999999995</v>
      </c>
      <c r="I1052">
        <f t="shared" si="270"/>
        <v>2009</v>
      </c>
      <c r="J1052">
        <f t="shared" si="271"/>
        <v>4970</v>
      </c>
      <c r="K1052">
        <f t="shared" si="272"/>
        <v>770.00000000000011</v>
      </c>
      <c r="L1052">
        <f t="shared" si="278"/>
        <v>2128</v>
      </c>
      <c r="M1052">
        <f t="shared" si="279"/>
        <v>4963</v>
      </c>
      <c r="N1052">
        <v>5146.38</v>
      </c>
      <c r="O1052">
        <f t="shared" si="273"/>
        <v>19986.38</v>
      </c>
      <c r="P1052">
        <v>25</v>
      </c>
      <c r="S1052">
        <v>797.28</v>
      </c>
      <c r="T1052">
        <v>200</v>
      </c>
      <c r="U1052">
        <f>4339.2-V1052</f>
        <v>0</v>
      </c>
      <c r="V1052">
        <v>4339.2</v>
      </c>
      <c r="W1052">
        <f t="shared" si="274"/>
        <v>1022.28</v>
      </c>
      <c r="X1052">
        <f t="shared" si="275"/>
        <v>9283.380000000001</v>
      </c>
      <c r="Y1052">
        <f t="shared" si="280"/>
        <v>9933</v>
      </c>
      <c r="Z1052">
        <f t="shared" si="277"/>
        <v>59694.34</v>
      </c>
      <c r="AA1052" t="s">
        <v>621</v>
      </c>
      <c r="AB1052">
        <v>2025</v>
      </c>
    </row>
    <row r="1053" spans="1:28" x14ac:dyDescent="0.25">
      <c r="A1053">
        <v>40</v>
      </c>
      <c r="B1053" t="s">
        <v>807</v>
      </c>
      <c r="C1053" t="s">
        <v>102</v>
      </c>
      <c r="D1053" t="s">
        <v>808</v>
      </c>
      <c r="E1053" t="s">
        <v>62</v>
      </c>
      <c r="F1053" t="s">
        <v>99</v>
      </c>
      <c r="G1053">
        <v>125000</v>
      </c>
      <c r="H1053">
        <f t="shared" si="269"/>
        <v>115897.04000000001</v>
      </c>
      <c r="I1053">
        <f t="shared" si="270"/>
        <v>3587.5</v>
      </c>
      <c r="J1053">
        <f t="shared" si="271"/>
        <v>8875</v>
      </c>
      <c r="K1053">
        <f t="shared" si="272"/>
        <v>953.69</v>
      </c>
      <c r="L1053">
        <f t="shared" si="278"/>
        <v>3800</v>
      </c>
      <c r="M1053">
        <f t="shared" si="279"/>
        <v>8862.5</v>
      </c>
      <c r="N1053">
        <v>1715.46</v>
      </c>
      <c r="O1053">
        <f>+I1053+J1053+K1053+L1053+M1053+N1053</f>
        <v>27794.15</v>
      </c>
      <c r="P1053">
        <v>25</v>
      </c>
      <c r="Q1053">
        <v>10736.72</v>
      </c>
      <c r="S1053">
        <v>295.97000000000003</v>
      </c>
      <c r="T1053">
        <v>200</v>
      </c>
      <c r="U1053">
        <v>17557.13</v>
      </c>
      <c r="W1053">
        <f t="shared" si="274"/>
        <v>28814.82</v>
      </c>
      <c r="X1053">
        <f t="shared" si="275"/>
        <v>9102.9599999999991</v>
      </c>
      <c r="Y1053">
        <f t="shared" si="280"/>
        <v>17737.5</v>
      </c>
      <c r="Z1053">
        <f t="shared" si="277"/>
        <v>87082.22</v>
      </c>
      <c r="AA1053" t="s">
        <v>621</v>
      </c>
      <c r="AB1053">
        <v>2025</v>
      </c>
    </row>
    <row r="1054" spans="1:28" x14ac:dyDescent="0.25">
      <c r="A1054">
        <v>41</v>
      </c>
      <c r="B1054" t="s">
        <v>809</v>
      </c>
      <c r="C1054" t="s">
        <v>102</v>
      </c>
      <c r="D1054" t="s">
        <v>808</v>
      </c>
      <c r="E1054" t="s">
        <v>62</v>
      </c>
      <c r="F1054" t="s">
        <v>99</v>
      </c>
      <c r="G1054">
        <v>100000</v>
      </c>
      <c r="H1054">
        <f t="shared" si="269"/>
        <v>94090</v>
      </c>
      <c r="I1054">
        <f t="shared" si="270"/>
        <v>2870</v>
      </c>
      <c r="J1054">
        <f t="shared" si="271"/>
        <v>7099.9999999999991</v>
      </c>
      <c r="K1054">
        <f t="shared" si="272"/>
        <v>953.69</v>
      </c>
      <c r="L1054">
        <f t="shared" si="278"/>
        <v>3040</v>
      </c>
      <c r="M1054">
        <f t="shared" si="279"/>
        <v>7090.0000000000009</v>
      </c>
      <c r="O1054">
        <f>+I1054+J1054+K1054+L1054+M1054+N1054</f>
        <v>21053.690000000002</v>
      </c>
      <c r="P1054">
        <v>25</v>
      </c>
      <c r="Q1054">
        <v>1000</v>
      </c>
      <c r="S1054">
        <v>398.64</v>
      </c>
      <c r="T1054">
        <v>200</v>
      </c>
      <c r="U1054">
        <v>10219.17</v>
      </c>
      <c r="V1054">
        <v>1886.2</v>
      </c>
      <c r="W1054">
        <f t="shared" si="274"/>
        <v>11842.81</v>
      </c>
      <c r="X1054">
        <f t="shared" si="275"/>
        <v>5910</v>
      </c>
      <c r="Y1054">
        <f t="shared" si="280"/>
        <v>14190</v>
      </c>
      <c r="Z1054">
        <f t="shared" si="277"/>
        <v>82247.19</v>
      </c>
      <c r="AA1054" t="s">
        <v>621</v>
      </c>
      <c r="AB1054">
        <v>2025</v>
      </c>
    </row>
    <row r="1055" spans="1:28" x14ac:dyDescent="0.25">
      <c r="A1055">
        <v>42</v>
      </c>
      <c r="B1055" t="s">
        <v>813</v>
      </c>
      <c r="C1055" t="s">
        <v>103</v>
      </c>
      <c r="D1055" t="s">
        <v>808</v>
      </c>
      <c r="E1055" t="s">
        <v>92</v>
      </c>
      <c r="F1055" t="s">
        <v>99</v>
      </c>
      <c r="G1055">
        <v>80000</v>
      </c>
      <c r="H1055">
        <f t="shared" si="269"/>
        <v>75272</v>
      </c>
      <c r="I1055">
        <f t="shared" si="270"/>
        <v>2296</v>
      </c>
      <c r="J1055">
        <f t="shared" si="271"/>
        <v>5679.9999999999991</v>
      </c>
      <c r="K1055">
        <v>880</v>
      </c>
      <c r="L1055">
        <f t="shared" si="278"/>
        <v>2432</v>
      </c>
      <c r="M1055">
        <f t="shared" si="279"/>
        <v>5672</v>
      </c>
      <c r="O1055">
        <f t="shared" si="273"/>
        <v>16960</v>
      </c>
      <c r="P1055">
        <v>25</v>
      </c>
      <c r="T1055">
        <v>200</v>
      </c>
      <c r="U1055">
        <v>7400.87</v>
      </c>
      <c r="W1055">
        <f t="shared" si="274"/>
        <v>7625.87</v>
      </c>
      <c r="X1055">
        <f t="shared" si="275"/>
        <v>4728</v>
      </c>
      <c r="Y1055">
        <f t="shared" si="280"/>
        <v>11352</v>
      </c>
      <c r="Z1055">
        <f t="shared" si="277"/>
        <v>67646.13</v>
      </c>
      <c r="AA1055" t="s">
        <v>621</v>
      </c>
      <c r="AB1055">
        <v>2025</v>
      </c>
    </row>
    <row r="1056" spans="1:28" x14ac:dyDescent="0.25">
      <c r="A1056">
        <v>43</v>
      </c>
      <c r="B1056" t="s">
        <v>874</v>
      </c>
      <c r="C1056" t="s">
        <v>103</v>
      </c>
      <c r="D1056" t="s">
        <v>10</v>
      </c>
      <c r="E1056" t="s">
        <v>32</v>
      </c>
      <c r="F1056" t="s">
        <v>84</v>
      </c>
      <c r="G1056">
        <v>46000</v>
      </c>
      <c r="H1056">
        <f t="shared" si="269"/>
        <v>43281.4</v>
      </c>
      <c r="I1056">
        <f t="shared" si="270"/>
        <v>1320.2</v>
      </c>
      <c r="J1056">
        <f t="shared" si="271"/>
        <v>3265.9999999999995</v>
      </c>
      <c r="K1056">
        <f t="shared" si="272"/>
        <v>506.00000000000006</v>
      </c>
      <c r="L1056">
        <f t="shared" si="278"/>
        <v>1398.4</v>
      </c>
      <c r="M1056">
        <f t="shared" si="279"/>
        <v>3261.4</v>
      </c>
      <c r="O1056">
        <f t="shared" si="273"/>
        <v>9752</v>
      </c>
      <c r="P1056">
        <v>25</v>
      </c>
      <c r="S1056">
        <v>35</v>
      </c>
      <c r="T1056">
        <v>200</v>
      </c>
      <c r="U1056">
        <f>IF((H1056*12)&gt;867123.01,(79776+(((H1056*12)-867123.01)*0.25))/12,IF((H1056*12)&gt;624329.01,(31216+(((H1056*12)-624329.01)*0.2))/12,IF((H1056*12)&gt;416220.01,(((H1056*12)-416220.01)*0.15)/12,0)))</f>
        <v>1289.4598750000005</v>
      </c>
      <c r="W1056">
        <f t="shared" si="274"/>
        <v>1549.4598750000005</v>
      </c>
      <c r="X1056">
        <f t="shared" si="275"/>
        <v>2718.6000000000004</v>
      </c>
      <c r="Y1056">
        <f t="shared" si="280"/>
        <v>6527.4</v>
      </c>
      <c r="Z1056">
        <f t="shared" si="277"/>
        <v>41731.940125000001</v>
      </c>
      <c r="AA1056" t="s">
        <v>621</v>
      </c>
      <c r="AB1056">
        <v>2025</v>
      </c>
    </row>
    <row r="1057" spans="1:28" x14ac:dyDescent="0.25">
      <c r="A1057">
        <v>44</v>
      </c>
      <c r="B1057" t="s">
        <v>167</v>
      </c>
      <c r="C1057" t="s">
        <v>102</v>
      </c>
      <c r="D1057" t="s">
        <v>6</v>
      </c>
      <c r="E1057" t="s">
        <v>32</v>
      </c>
      <c r="F1057" t="s">
        <v>100</v>
      </c>
      <c r="G1057">
        <v>46000</v>
      </c>
      <c r="H1057">
        <f t="shared" si="269"/>
        <v>43281.4</v>
      </c>
      <c r="I1057">
        <f t="shared" si="270"/>
        <v>1320.2</v>
      </c>
      <c r="J1057">
        <f t="shared" si="271"/>
        <v>3265.9999999999995</v>
      </c>
      <c r="K1057">
        <f t="shared" si="272"/>
        <v>506.00000000000006</v>
      </c>
      <c r="L1057">
        <f t="shared" si="278"/>
        <v>1398.4</v>
      </c>
      <c r="M1057">
        <f t="shared" si="279"/>
        <v>3261.4</v>
      </c>
      <c r="O1057">
        <f t="shared" si="273"/>
        <v>9752</v>
      </c>
      <c r="P1057">
        <v>25</v>
      </c>
      <c r="Q1057">
        <v>5000</v>
      </c>
      <c r="S1057">
        <v>623.5</v>
      </c>
      <c r="T1057">
        <v>200</v>
      </c>
      <c r="U1057">
        <f>1289.46-V1057</f>
        <v>0</v>
      </c>
      <c r="V1057">
        <v>1289.46</v>
      </c>
      <c r="W1057">
        <f t="shared" si="274"/>
        <v>5848.5</v>
      </c>
      <c r="X1057">
        <f t="shared" si="275"/>
        <v>2718.6000000000004</v>
      </c>
      <c r="Y1057">
        <f t="shared" si="280"/>
        <v>6527.4</v>
      </c>
      <c r="Z1057">
        <f t="shared" si="277"/>
        <v>37432.9</v>
      </c>
      <c r="AA1057" t="s">
        <v>621</v>
      </c>
      <c r="AB1057">
        <v>2025</v>
      </c>
    </row>
    <row r="1058" spans="1:28" x14ac:dyDescent="0.25">
      <c r="A1058">
        <v>45</v>
      </c>
      <c r="B1058" t="s">
        <v>169</v>
      </c>
      <c r="C1058" t="s">
        <v>102</v>
      </c>
      <c r="D1058" t="s">
        <v>6</v>
      </c>
      <c r="E1058" t="s">
        <v>32</v>
      </c>
      <c r="F1058" t="s">
        <v>100</v>
      </c>
      <c r="G1058">
        <v>36000</v>
      </c>
      <c r="H1058">
        <f t="shared" si="269"/>
        <v>33872.400000000001</v>
      </c>
      <c r="I1058">
        <f t="shared" si="270"/>
        <v>1033.2</v>
      </c>
      <c r="J1058">
        <f t="shared" si="271"/>
        <v>2555.9999999999995</v>
      </c>
      <c r="K1058">
        <f t="shared" si="272"/>
        <v>396.00000000000006</v>
      </c>
      <c r="L1058">
        <f t="shared" si="278"/>
        <v>1094.4000000000001</v>
      </c>
      <c r="M1058">
        <f t="shared" si="279"/>
        <v>2552.4</v>
      </c>
      <c r="O1058">
        <f t="shared" si="273"/>
        <v>7632</v>
      </c>
      <c r="P1058">
        <v>25</v>
      </c>
      <c r="T1058">
        <v>200</v>
      </c>
      <c r="U1058">
        <v>0</v>
      </c>
      <c r="W1058">
        <f t="shared" si="274"/>
        <v>225</v>
      </c>
      <c r="X1058">
        <f t="shared" si="275"/>
        <v>2127.6000000000004</v>
      </c>
      <c r="Y1058">
        <f t="shared" si="280"/>
        <v>5108.3999999999996</v>
      </c>
      <c r="Z1058">
        <f t="shared" si="277"/>
        <v>33647.4</v>
      </c>
      <c r="AA1058" t="s">
        <v>621</v>
      </c>
      <c r="AB1058">
        <v>2025</v>
      </c>
    </row>
    <row r="1059" spans="1:28" x14ac:dyDescent="0.25">
      <c r="A1059">
        <v>46</v>
      </c>
      <c r="B1059" t="s">
        <v>170</v>
      </c>
      <c r="C1059" t="s">
        <v>102</v>
      </c>
      <c r="D1059" t="s">
        <v>17</v>
      </c>
      <c r="E1059" t="s">
        <v>32</v>
      </c>
      <c r="F1059" t="s">
        <v>100</v>
      </c>
      <c r="G1059">
        <v>46000</v>
      </c>
      <c r="H1059">
        <f t="shared" si="269"/>
        <v>39850.479999999996</v>
      </c>
      <c r="I1059">
        <f t="shared" si="270"/>
        <v>1320.2</v>
      </c>
      <c r="J1059">
        <f t="shared" si="271"/>
        <v>3265.9999999999995</v>
      </c>
      <c r="K1059">
        <f t="shared" si="272"/>
        <v>506.00000000000006</v>
      </c>
      <c r="L1059">
        <f t="shared" si="278"/>
        <v>1398.4</v>
      </c>
      <c r="M1059">
        <f t="shared" si="279"/>
        <v>3261.4</v>
      </c>
      <c r="N1059">
        <v>3430.92</v>
      </c>
      <c r="O1059">
        <f t="shared" si="273"/>
        <v>13182.92</v>
      </c>
      <c r="P1059">
        <v>25</v>
      </c>
      <c r="Q1059">
        <v>2860.81</v>
      </c>
      <c r="S1059">
        <v>1066.32</v>
      </c>
      <c r="T1059">
        <v>200</v>
      </c>
      <c r="U1059">
        <f>774.82-V1059</f>
        <v>0</v>
      </c>
      <c r="V1059">
        <v>774.82</v>
      </c>
      <c r="W1059">
        <f t="shared" si="274"/>
        <v>4152.13</v>
      </c>
      <c r="X1059">
        <f t="shared" si="275"/>
        <v>6149.52</v>
      </c>
      <c r="Y1059">
        <f t="shared" si="280"/>
        <v>6527.4</v>
      </c>
      <c r="Z1059">
        <f t="shared" si="277"/>
        <v>35698.35</v>
      </c>
      <c r="AA1059" t="s">
        <v>621</v>
      </c>
      <c r="AB1059">
        <v>2025</v>
      </c>
    </row>
    <row r="1060" spans="1:28" x14ac:dyDescent="0.25">
      <c r="A1060">
        <v>47</v>
      </c>
      <c r="B1060" t="s">
        <v>171</v>
      </c>
      <c r="C1060" t="s">
        <v>102</v>
      </c>
      <c r="D1060" t="s">
        <v>793</v>
      </c>
      <c r="E1060" t="s">
        <v>32</v>
      </c>
      <c r="F1060" t="s">
        <v>100</v>
      </c>
      <c r="G1060">
        <v>36000</v>
      </c>
      <c r="H1060">
        <f t="shared" si="269"/>
        <v>33872.400000000001</v>
      </c>
      <c r="I1060">
        <f t="shared" si="270"/>
        <v>1033.2</v>
      </c>
      <c r="J1060">
        <f t="shared" si="271"/>
        <v>2555.9999999999995</v>
      </c>
      <c r="K1060">
        <f t="shared" si="272"/>
        <v>396.00000000000006</v>
      </c>
      <c r="L1060">
        <f t="shared" si="278"/>
        <v>1094.4000000000001</v>
      </c>
      <c r="M1060">
        <f t="shared" si="279"/>
        <v>2552.4</v>
      </c>
      <c r="O1060">
        <f t="shared" si="273"/>
        <v>7632</v>
      </c>
      <c r="P1060">
        <v>25</v>
      </c>
      <c r="Q1060">
        <v>12750.4</v>
      </c>
      <c r="S1060">
        <v>0</v>
      </c>
      <c r="T1060">
        <v>200</v>
      </c>
      <c r="U1060">
        <v>0</v>
      </c>
      <c r="W1060">
        <f t="shared" si="274"/>
        <v>12975.4</v>
      </c>
      <c r="X1060">
        <f t="shared" si="275"/>
        <v>2127.6000000000004</v>
      </c>
      <c r="Y1060">
        <f t="shared" si="280"/>
        <v>5108.3999999999996</v>
      </c>
      <c r="Z1060">
        <f t="shared" si="277"/>
        <v>20897</v>
      </c>
      <c r="AA1060" t="s">
        <v>621</v>
      </c>
      <c r="AB1060">
        <v>2025</v>
      </c>
    </row>
    <row r="1061" spans="1:28" x14ac:dyDescent="0.25">
      <c r="A1061">
        <v>48</v>
      </c>
      <c r="B1061" t="s">
        <v>172</v>
      </c>
      <c r="C1061" t="s">
        <v>102</v>
      </c>
      <c r="D1061" t="s">
        <v>6</v>
      </c>
      <c r="E1061" t="s">
        <v>32</v>
      </c>
      <c r="F1061" t="s">
        <v>100</v>
      </c>
      <c r="G1061">
        <v>46000</v>
      </c>
      <c r="H1061">
        <f t="shared" si="269"/>
        <v>43281.4</v>
      </c>
      <c r="I1061">
        <f t="shared" si="270"/>
        <v>1320.2</v>
      </c>
      <c r="J1061">
        <f t="shared" si="271"/>
        <v>3265.9999999999995</v>
      </c>
      <c r="K1061">
        <f t="shared" si="272"/>
        <v>506.00000000000006</v>
      </c>
      <c r="L1061">
        <f t="shared" si="278"/>
        <v>1398.4</v>
      </c>
      <c r="M1061">
        <f t="shared" si="279"/>
        <v>3261.4</v>
      </c>
      <c r="O1061">
        <f t="shared" si="273"/>
        <v>9752</v>
      </c>
      <c r="P1061">
        <v>25</v>
      </c>
      <c r="S1061">
        <v>398.64</v>
      </c>
      <c r="T1061">
        <v>200</v>
      </c>
      <c r="V1061">
        <v>1289.46</v>
      </c>
      <c r="W1061">
        <f t="shared" si="274"/>
        <v>623.64</v>
      </c>
      <c r="X1061">
        <f t="shared" si="275"/>
        <v>2718.6000000000004</v>
      </c>
      <c r="Y1061">
        <f t="shared" si="280"/>
        <v>6527.4</v>
      </c>
      <c r="Z1061">
        <f t="shared" si="277"/>
        <v>42657.760000000002</v>
      </c>
      <c r="AA1061" t="s">
        <v>621</v>
      </c>
      <c r="AB1061">
        <v>2025</v>
      </c>
    </row>
    <row r="1062" spans="1:28" x14ac:dyDescent="0.25">
      <c r="A1062">
        <v>49</v>
      </c>
      <c r="B1062" t="s">
        <v>938</v>
      </c>
      <c r="C1062" t="s">
        <v>102</v>
      </c>
      <c r="D1062" t="s">
        <v>6</v>
      </c>
      <c r="E1062" t="s">
        <v>32</v>
      </c>
      <c r="F1062" t="s">
        <v>100</v>
      </c>
      <c r="G1062">
        <v>36000</v>
      </c>
      <c r="H1062">
        <f t="shared" si="269"/>
        <v>33872.400000000001</v>
      </c>
      <c r="I1062">
        <f t="shared" si="270"/>
        <v>1033.2</v>
      </c>
      <c r="J1062">
        <f t="shared" si="271"/>
        <v>2555.9999999999995</v>
      </c>
      <c r="K1062">
        <f t="shared" si="272"/>
        <v>396.00000000000006</v>
      </c>
      <c r="L1062">
        <f t="shared" si="278"/>
        <v>1094.4000000000001</v>
      </c>
      <c r="M1062">
        <f t="shared" si="279"/>
        <v>2552.4</v>
      </c>
      <c r="O1062">
        <f>+I1062+J1062+K1062+L1062+M1062+N1062</f>
        <v>7632</v>
      </c>
      <c r="P1062">
        <v>25</v>
      </c>
      <c r="S1062">
        <v>797.28</v>
      </c>
      <c r="T1062">
        <v>200</v>
      </c>
      <c r="W1062">
        <f t="shared" si="274"/>
        <v>1022.28</v>
      </c>
      <c r="X1062">
        <f t="shared" si="275"/>
        <v>2127.6000000000004</v>
      </c>
      <c r="Y1062">
        <f t="shared" si="280"/>
        <v>5108.3999999999996</v>
      </c>
      <c r="Z1062">
        <f t="shared" si="277"/>
        <v>32850.120000000003</v>
      </c>
      <c r="AA1062" t="s">
        <v>621</v>
      </c>
      <c r="AB1062">
        <v>2025</v>
      </c>
    </row>
    <row r="1063" spans="1:28" x14ac:dyDescent="0.25">
      <c r="A1063">
        <v>50</v>
      </c>
      <c r="B1063" t="s">
        <v>173</v>
      </c>
      <c r="C1063" t="s">
        <v>102</v>
      </c>
      <c r="D1063" t="s">
        <v>6</v>
      </c>
      <c r="E1063" t="s">
        <v>32</v>
      </c>
      <c r="F1063" t="s">
        <v>100</v>
      </c>
      <c r="G1063">
        <v>46000</v>
      </c>
      <c r="H1063">
        <f t="shared" si="269"/>
        <v>41565.94</v>
      </c>
      <c r="I1063">
        <f t="shared" si="270"/>
        <v>1320.2</v>
      </c>
      <c r="J1063">
        <f t="shared" si="271"/>
        <v>3265.9999999999995</v>
      </c>
      <c r="K1063">
        <f t="shared" si="272"/>
        <v>506.00000000000006</v>
      </c>
      <c r="L1063">
        <f t="shared" si="278"/>
        <v>1398.4</v>
      </c>
      <c r="M1063">
        <f t="shared" si="279"/>
        <v>3261.4</v>
      </c>
      <c r="N1063">
        <v>1715.46</v>
      </c>
      <c r="O1063">
        <f t="shared" si="273"/>
        <v>11467.46</v>
      </c>
      <c r="P1063">
        <v>25</v>
      </c>
      <c r="T1063">
        <v>200</v>
      </c>
      <c r="V1063">
        <v>1032.1400000000001</v>
      </c>
      <c r="W1063">
        <f t="shared" si="274"/>
        <v>225</v>
      </c>
      <c r="X1063">
        <f t="shared" si="275"/>
        <v>4434.0600000000004</v>
      </c>
      <c r="Y1063">
        <f t="shared" si="280"/>
        <v>6527.4</v>
      </c>
      <c r="Z1063">
        <f t="shared" si="277"/>
        <v>41340.94</v>
      </c>
      <c r="AA1063" t="s">
        <v>621</v>
      </c>
      <c r="AB1063">
        <v>2025</v>
      </c>
    </row>
    <row r="1064" spans="1:28" x14ac:dyDescent="0.25">
      <c r="A1064">
        <v>51</v>
      </c>
      <c r="B1064" t="s">
        <v>177</v>
      </c>
      <c r="C1064" t="s">
        <v>102</v>
      </c>
      <c r="D1064" t="s">
        <v>22</v>
      </c>
      <c r="E1064" t="s">
        <v>32</v>
      </c>
      <c r="F1064" t="s">
        <v>100</v>
      </c>
      <c r="G1064">
        <v>46000</v>
      </c>
      <c r="H1064">
        <f t="shared" si="269"/>
        <v>43281.4</v>
      </c>
      <c r="I1064">
        <f t="shared" si="270"/>
        <v>1320.2</v>
      </c>
      <c r="J1064">
        <f t="shared" si="271"/>
        <v>3265.9999999999995</v>
      </c>
      <c r="K1064">
        <f t="shared" si="272"/>
        <v>506.00000000000006</v>
      </c>
      <c r="L1064">
        <f t="shared" si="278"/>
        <v>1398.4</v>
      </c>
      <c r="M1064">
        <f t="shared" si="279"/>
        <v>3261.4</v>
      </c>
      <c r="O1064">
        <f t="shared" si="273"/>
        <v>9752</v>
      </c>
      <c r="P1064">
        <v>25</v>
      </c>
      <c r="Q1064">
        <v>3000</v>
      </c>
      <c r="S1064">
        <v>797.28</v>
      </c>
      <c r="T1064">
        <v>200</v>
      </c>
      <c r="U1064">
        <f>1289.46-V1064</f>
        <v>0</v>
      </c>
      <c r="V1064">
        <v>1289.46</v>
      </c>
      <c r="W1064">
        <f t="shared" si="274"/>
        <v>4022.2799999999997</v>
      </c>
      <c r="X1064">
        <f t="shared" si="275"/>
        <v>2718.6000000000004</v>
      </c>
      <c r="Y1064">
        <f t="shared" si="280"/>
        <v>6527.4</v>
      </c>
      <c r="Z1064">
        <f t="shared" si="277"/>
        <v>39259.120000000003</v>
      </c>
      <c r="AA1064" t="s">
        <v>621</v>
      </c>
      <c r="AB1064">
        <v>2025</v>
      </c>
    </row>
    <row r="1065" spans="1:28" x14ac:dyDescent="0.25">
      <c r="A1065">
        <v>52</v>
      </c>
      <c r="B1065" t="s">
        <v>815</v>
      </c>
      <c r="C1065" t="s">
        <v>102</v>
      </c>
      <c r="D1065" t="s">
        <v>793</v>
      </c>
      <c r="E1065" t="s">
        <v>32</v>
      </c>
      <c r="F1065" t="s">
        <v>100</v>
      </c>
      <c r="G1065">
        <v>30000</v>
      </c>
      <c r="H1065">
        <f t="shared" si="269"/>
        <v>28227</v>
      </c>
      <c r="I1065">
        <f t="shared" si="270"/>
        <v>861</v>
      </c>
      <c r="J1065">
        <f t="shared" si="271"/>
        <v>2130</v>
      </c>
      <c r="K1065">
        <f t="shared" si="272"/>
        <v>330.00000000000006</v>
      </c>
      <c r="L1065">
        <f t="shared" si="278"/>
        <v>912</v>
      </c>
      <c r="M1065">
        <f t="shared" si="279"/>
        <v>2127</v>
      </c>
      <c r="O1065">
        <f t="shared" si="273"/>
        <v>6360</v>
      </c>
      <c r="P1065">
        <v>25</v>
      </c>
      <c r="Q1065">
        <v>4000</v>
      </c>
      <c r="T1065">
        <v>200</v>
      </c>
      <c r="U1065">
        <v>0</v>
      </c>
      <c r="W1065">
        <f t="shared" si="274"/>
        <v>4225</v>
      </c>
      <c r="X1065">
        <f t="shared" si="275"/>
        <v>1773</v>
      </c>
      <c r="Y1065">
        <f t="shared" si="280"/>
        <v>4257</v>
      </c>
      <c r="Z1065">
        <f t="shared" si="277"/>
        <v>24002</v>
      </c>
      <c r="AA1065" t="s">
        <v>621</v>
      </c>
      <c r="AB1065">
        <v>2025</v>
      </c>
    </row>
    <row r="1066" spans="1:28" x14ac:dyDescent="0.25">
      <c r="A1066">
        <v>53</v>
      </c>
      <c r="B1066" t="s">
        <v>939</v>
      </c>
      <c r="C1066" t="s">
        <v>103</v>
      </c>
      <c r="D1066" t="s">
        <v>6</v>
      </c>
      <c r="E1066" t="s">
        <v>32</v>
      </c>
      <c r="F1066" t="s">
        <v>100</v>
      </c>
      <c r="G1066">
        <v>36000</v>
      </c>
      <c r="H1066">
        <f t="shared" si="269"/>
        <v>33872.400000000001</v>
      </c>
      <c r="I1066">
        <f t="shared" si="270"/>
        <v>1033.2</v>
      </c>
      <c r="J1066">
        <f t="shared" si="271"/>
        <v>2555.9999999999995</v>
      </c>
      <c r="K1066">
        <f t="shared" si="272"/>
        <v>396.00000000000006</v>
      </c>
      <c r="L1066">
        <f t="shared" si="278"/>
        <v>1094.4000000000001</v>
      </c>
      <c r="M1066">
        <f t="shared" si="279"/>
        <v>2552.4</v>
      </c>
      <c r="O1066">
        <f t="shared" si="273"/>
        <v>7632</v>
      </c>
      <c r="P1066">
        <v>25</v>
      </c>
      <c r="S1066">
        <v>398.64</v>
      </c>
      <c r="T1066">
        <v>200</v>
      </c>
      <c r="U1066">
        <v>0</v>
      </c>
      <c r="W1066">
        <f t="shared" si="274"/>
        <v>623.64</v>
      </c>
      <c r="X1066">
        <f t="shared" si="275"/>
        <v>2127.6000000000004</v>
      </c>
      <c r="Y1066">
        <f t="shared" si="280"/>
        <v>5108.3999999999996</v>
      </c>
      <c r="Z1066">
        <f t="shared" si="277"/>
        <v>33248.76</v>
      </c>
      <c r="AA1066" t="s">
        <v>621</v>
      </c>
      <c r="AB1066">
        <v>2025</v>
      </c>
    </row>
    <row r="1067" spans="1:28" x14ac:dyDescent="0.25">
      <c r="A1067">
        <v>54</v>
      </c>
      <c r="B1067" t="s">
        <v>817</v>
      </c>
      <c r="C1067" t="s">
        <v>102</v>
      </c>
      <c r="D1067" t="s">
        <v>16</v>
      </c>
      <c r="E1067" t="s">
        <v>929</v>
      </c>
      <c r="F1067" t="s">
        <v>100</v>
      </c>
      <c r="G1067">
        <v>46000</v>
      </c>
      <c r="H1067">
        <f t="shared" si="269"/>
        <v>43281.4</v>
      </c>
      <c r="I1067">
        <f t="shared" si="270"/>
        <v>1320.2</v>
      </c>
      <c r="J1067">
        <f t="shared" si="271"/>
        <v>3265.9999999999995</v>
      </c>
      <c r="K1067">
        <f t="shared" si="272"/>
        <v>506.00000000000006</v>
      </c>
      <c r="L1067">
        <f t="shared" si="278"/>
        <v>1398.4</v>
      </c>
      <c r="M1067">
        <f t="shared" si="279"/>
        <v>3261.4</v>
      </c>
      <c r="O1067">
        <f t="shared" si="273"/>
        <v>9752</v>
      </c>
      <c r="P1067">
        <v>25</v>
      </c>
      <c r="Q1067">
        <v>1298.79</v>
      </c>
      <c r="S1067">
        <v>1162.6199999999999</v>
      </c>
      <c r="T1067">
        <v>200</v>
      </c>
      <c r="U1067">
        <f>1289.46-V1067</f>
        <v>0</v>
      </c>
      <c r="V1067">
        <v>1289.46</v>
      </c>
      <c r="W1067">
        <f t="shared" si="274"/>
        <v>2686.41</v>
      </c>
      <c r="X1067">
        <f t="shared" si="275"/>
        <v>2718.6000000000004</v>
      </c>
      <c r="Y1067">
        <f t="shared" si="280"/>
        <v>6527.4</v>
      </c>
      <c r="Z1067">
        <f t="shared" si="277"/>
        <v>40594.99</v>
      </c>
      <c r="AA1067" t="s">
        <v>621</v>
      </c>
      <c r="AB1067">
        <v>2025</v>
      </c>
    </row>
    <row r="1068" spans="1:28" x14ac:dyDescent="0.25">
      <c r="A1068">
        <v>55</v>
      </c>
      <c r="B1068" t="s">
        <v>819</v>
      </c>
      <c r="C1068" t="s">
        <v>103</v>
      </c>
      <c r="D1068" t="s">
        <v>12</v>
      </c>
      <c r="E1068" t="s">
        <v>32</v>
      </c>
      <c r="F1068" t="s">
        <v>100</v>
      </c>
      <c r="G1068">
        <v>46000</v>
      </c>
      <c r="H1068">
        <f t="shared" si="269"/>
        <v>41565.94</v>
      </c>
      <c r="I1068">
        <f t="shared" si="270"/>
        <v>1320.2</v>
      </c>
      <c r="J1068">
        <f t="shared" si="271"/>
        <v>3265.9999999999995</v>
      </c>
      <c r="K1068">
        <f t="shared" si="272"/>
        <v>506.00000000000006</v>
      </c>
      <c r="L1068">
        <f t="shared" si="278"/>
        <v>1398.4</v>
      </c>
      <c r="M1068">
        <f t="shared" si="279"/>
        <v>3261.4</v>
      </c>
      <c r="N1068">
        <v>1715.46</v>
      </c>
      <c r="O1068">
        <f t="shared" si="273"/>
        <v>11467.46</v>
      </c>
      <c r="P1068">
        <v>25</v>
      </c>
      <c r="S1068">
        <v>398.64</v>
      </c>
      <c r="T1068">
        <v>200</v>
      </c>
      <c r="V1068">
        <v>1032.1400000000001</v>
      </c>
      <c r="W1068">
        <f t="shared" si="274"/>
        <v>623.64</v>
      </c>
      <c r="X1068">
        <f t="shared" si="275"/>
        <v>4434.0600000000004</v>
      </c>
      <c r="Y1068">
        <f t="shared" si="280"/>
        <v>6527.4</v>
      </c>
      <c r="Z1068">
        <f t="shared" si="277"/>
        <v>40942.300000000003</v>
      </c>
      <c r="AA1068" t="s">
        <v>621</v>
      </c>
      <c r="AB1068">
        <v>2025</v>
      </c>
    </row>
    <row r="1069" spans="1:28" x14ac:dyDescent="0.25">
      <c r="A1069">
        <v>56</v>
      </c>
      <c r="B1069" t="s">
        <v>820</v>
      </c>
      <c r="C1069" t="s">
        <v>102</v>
      </c>
      <c r="D1069" t="s">
        <v>94</v>
      </c>
      <c r="E1069" t="s">
        <v>32</v>
      </c>
      <c r="F1069" t="s">
        <v>100</v>
      </c>
      <c r="G1069">
        <v>46000</v>
      </c>
      <c r="H1069">
        <f t="shared" si="269"/>
        <v>43281.4</v>
      </c>
      <c r="I1069">
        <f t="shared" si="270"/>
        <v>1320.2</v>
      </c>
      <c r="J1069">
        <f t="shared" si="271"/>
        <v>3265.9999999999995</v>
      </c>
      <c r="K1069">
        <f t="shared" si="272"/>
        <v>506.00000000000006</v>
      </c>
      <c r="L1069">
        <f t="shared" si="278"/>
        <v>1398.4</v>
      </c>
      <c r="M1069">
        <f t="shared" si="279"/>
        <v>3261.4</v>
      </c>
      <c r="O1069">
        <f t="shared" si="273"/>
        <v>9752</v>
      </c>
      <c r="P1069">
        <v>25</v>
      </c>
      <c r="S1069">
        <v>1297.32</v>
      </c>
      <c r="T1069">
        <v>200</v>
      </c>
      <c r="U1069">
        <f>1289.46-V1069</f>
        <v>0</v>
      </c>
      <c r="V1069">
        <v>1289.46</v>
      </c>
      <c r="W1069">
        <f t="shared" si="274"/>
        <v>1522.32</v>
      </c>
      <c r="X1069">
        <f t="shared" si="275"/>
        <v>2718.6000000000004</v>
      </c>
      <c r="Y1069">
        <f t="shared" si="280"/>
        <v>6527.4</v>
      </c>
      <c r="Z1069">
        <f t="shared" si="277"/>
        <v>41759.08</v>
      </c>
      <c r="AA1069" t="s">
        <v>621</v>
      </c>
      <c r="AB1069">
        <v>2025</v>
      </c>
    </row>
    <row r="1070" spans="1:28" x14ac:dyDescent="0.25">
      <c r="A1070">
        <v>57</v>
      </c>
      <c r="B1070" t="s">
        <v>179</v>
      </c>
      <c r="C1070" t="s">
        <v>103</v>
      </c>
      <c r="D1070" t="s">
        <v>800</v>
      </c>
      <c r="E1070" t="s">
        <v>32</v>
      </c>
      <c r="F1070" t="s">
        <v>100</v>
      </c>
      <c r="G1070">
        <v>46000</v>
      </c>
      <c r="H1070">
        <f t="shared" si="269"/>
        <v>43281.4</v>
      </c>
      <c r="I1070">
        <f t="shared" si="270"/>
        <v>1320.2</v>
      </c>
      <c r="J1070">
        <f t="shared" si="271"/>
        <v>3265.9999999999995</v>
      </c>
      <c r="K1070">
        <f t="shared" si="272"/>
        <v>506.00000000000006</v>
      </c>
      <c r="L1070">
        <f t="shared" si="278"/>
        <v>1398.4</v>
      </c>
      <c r="M1070">
        <f t="shared" si="279"/>
        <v>3261.4</v>
      </c>
      <c r="O1070">
        <f t="shared" si="273"/>
        <v>9752</v>
      </c>
      <c r="P1070">
        <v>25</v>
      </c>
      <c r="Q1070">
        <v>1000</v>
      </c>
      <c r="S1070">
        <v>1113.69</v>
      </c>
      <c r="T1070">
        <v>200</v>
      </c>
      <c r="U1070">
        <f>1289.46-V1070</f>
        <v>0</v>
      </c>
      <c r="V1070">
        <v>1289.46</v>
      </c>
      <c r="W1070">
        <f t="shared" si="274"/>
        <v>2338.69</v>
      </c>
      <c r="X1070">
        <f t="shared" si="275"/>
        <v>2718.6000000000004</v>
      </c>
      <c r="Y1070">
        <f t="shared" si="280"/>
        <v>6527.4</v>
      </c>
      <c r="Z1070">
        <f t="shared" si="277"/>
        <v>40942.71</v>
      </c>
      <c r="AA1070" t="s">
        <v>621</v>
      </c>
      <c r="AB1070">
        <v>2025</v>
      </c>
    </row>
    <row r="1071" spans="1:28" x14ac:dyDescent="0.25">
      <c r="A1071">
        <v>58</v>
      </c>
      <c r="B1071" t="s">
        <v>180</v>
      </c>
      <c r="C1071" t="s">
        <v>103</v>
      </c>
      <c r="D1071" t="s">
        <v>22</v>
      </c>
      <c r="E1071" t="s">
        <v>32</v>
      </c>
      <c r="F1071" t="s">
        <v>100</v>
      </c>
      <c r="G1071">
        <v>36000</v>
      </c>
      <c r="H1071">
        <f t="shared" si="269"/>
        <v>32156.94</v>
      </c>
      <c r="I1071">
        <f t="shared" si="270"/>
        <v>1033.2</v>
      </c>
      <c r="J1071">
        <f t="shared" si="271"/>
        <v>2555.9999999999995</v>
      </c>
      <c r="K1071">
        <f t="shared" si="272"/>
        <v>396.00000000000006</v>
      </c>
      <c r="L1071">
        <f t="shared" si="278"/>
        <v>1094.4000000000001</v>
      </c>
      <c r="M1071">
        <f t="shared" si="279"/>
        <v>2552.4</v>
      </c>
      <c r="N1071">
        <v>1715.46</v>
      </c>
      <c r="O1071">
        <f t="shared" si="273"/>
        <v>9347.4599999999991</v>
      </c>
      <c r="P1071">
        <v>25</v>
      </c>
      <c r="S1071">
        <v>2146.86</v>
      </c>
      <c r="T1071">
        <v>200</v>
      </c>
      <c r="U1071">
        <v>0</v>
      </c>
      <c r="W1071">
        <f t="shared" si="274"/>
        <v>2371.86</v>
      </c>
      <c r="X1071">
        <f t="shared" si="275"/>
        <v>3843.0600000000004</v>
      </c>
      <c r="Y1071">
        <f t="shared" si="280"/>
        <v>5108.3999999999996</v>
      </c>
      <c r="Z1071">
        <f t="shared" si="277"/>
        <v>29785.08</v>
      </c>
      <c r="AA1071" t="s">
        <v>621</v>
      </c>
      <c r="AB1071">
        <v>2025</v>
      </c>
    </row>
    <row r="1072" spans="1:28" x14ac:dyDescent="0.25">
      <c r="A1072">
        <v>59</v>
      </c>
      <c r="B1072" t="s">
        <v>183</v>
      </c>
      <c r="C1072" t="s">
        <v>103</v>
      </c>
      <c r="D1072" t="s">
        <v>22</v>
      </c>
      <c r="E1072" t="s">
        <v>52</v>
      </c>
      <c r="F1072" t="s">
        <v>100</v>
      </c>
      <c r="G1072">
        <v>36000</v>
      </c>
      <c r="H1072">
        <f t="shared" si="269"/>
        <v>33872.400000000001</v>
      </c>
      <c r="I1072">
        <f t="shared" si="270"/>
        <v>1033.2</v>
      </c>
      <c r="J1072">
        <f t="shared" si="271"/>
        <v>2555.9999999999995</v>
      </c>
      <c r="K1072">
        <f t="shared" si="272"/>
        <v>396.00000000000006</v>
      </c>
      <c r="L1072">
        <f t="shared" si="278"/>
        <v>1094.4000000000001</v>
      </c>
      <c r="M1072">
        <f t="shared" si="279"/>
        <v>2552.4</v>
      </c>
      <c r="O1072">
        <f t="shared" si="273"/>
        <v>7632</v>
      </c>
      <c r="P1072">
        <v>25</v>
      </c>
      <c r="Q1072">
        <v>1500</v>
      </c>
      <c r="S1072">
        <v>797.28</v>
      </c>
      <c r="T1072">
        <v>200</v>
      </c>
      <c r="U1072">
        <v>0</v>
      </c>
      <c r="W1072">
        <f t="shared" si="274"/>
        <v>2522.2799999999997</v>
      </c>
      <c r="X1072">
        <f t="shared" si="275"/>
        <v>2127.6000000000004</v>
      </c>
      <c r="Y1072">
        <f t="shared" si="280"/>
        <v>5108.3999999999996</v>
      </c>
      <c r="Z1072">
        <f t="shared" si="277"/>
        <v>31350.12</v>
      </c>
      <c r="AA1072" t="s">
        <v>621</v>
      </c>
      <c r="AB1072">
        <v>2025</v>
      </c>
    </row>
    <row r="1073" spans="1:28" x14ac:dyDescent="0.25">
      <c r="A1073">
        <v>60</v>
      </c>
      <c r="B1073" t="s">
        <v>185</v>
      </c>
      <c r="C1073" t="s">
        <v>103</v>
      </c>
      <c r="D1073" t="s">
        <v>22</v>
      </c>
      <c r="E1073" t="s">
        <v>789</v>
      </c>
      <c r="F1073" t="s">
        <v>100</v>
      </c>
      <c r="G1073">
        <v>46000</v>
      </c>
      <c r="H1073">
        <f t="shared" si="269"/>
        <v>41565.94</v>
      </c>
      <c r="I1073">
        <f t="shared" si="270"/>
        <v>1320.2</v>
      </c>
      <c r="J1073">
        <f t="shared" si="271"/>
        <v>3265.9999999999995</v>
      </c>
      <c r="K1073">
        <f t="shared" si="272"/>
        <v>506.00000000000006</v>
      </c>
      <c r="L1073">
        <f t="shared" si="278"/>
        <v>1398.4</v>
      </c>
      <c r="M1073">
        <f t="shared" si="279"/>
        <v>3261.4</v>
      </c>
      <c r="N1073">
        <v>1715.46</v>
      </c>
      <c r="O1073">
        <f t="shared" si="273"/>
        <v>11467.46</v>
      </c>
      <c r="P1073">
        <v>25</v>
      </c>
      <c r="Q1073">
        <v>200</v>
      </c>
      <c r="S1073">
        <v>797.28</v>
      </c>
      <c r="T1073">
        <v>200</v>
      </c>
      <c r="V1073">
        <v>1032.1400000000001</v>
      </c>
      <c r="W1073">
        <f t="shared" si="274"/>
        <v>1222.28</v>
      </c>
      <c r="X1073">
        <f t="shared" si="275"/>
        <v>4434.0600000000004</v>
      </c>
      <c r="Y1073">
        <f t="shared" si="280"/>
        <v>6527.4</v>
      </c>
      <c r="Z1073">
        <f t="shared" si="277"/>
        <v>40343.660000000003</v>
      </c>
      <c r="AA1073" t="s">
        <v>621</v>
      </c>
      <c r="AB1073">
        <v>2025</v>
      </c>
    </row>
    <row r="1074" spans="1:28" x14ac:dyDescent="0.25">
      <c r="A1074">
        <v>61</v>
      </c>
      <c r="B1074" t="s">
        <v>186</v>
      </c>
      <c r="C1074" t="s">
        <v>102</v>
      </c>
      <c r="D1074" t="s">
        <v>17</v>
      </c>
      <c r="E1074" t="s">
        <v>36</v>
      </c>
      <c r="F1074" t="s">
        <v>100</v>
      </c>
      <c r="G1074">
        <v>46000</v>
      </c>
      <c r="H1074">
        <f t="shared" si="269"/>
        <v>43281.4</v>
      </c>
      <c r="I1074">
        <f t="shared" si="270"/>
        <v>1320.2</v>
      </c>
      <c r="J1074">
        <f t="shared" si="271"/>
        <v>3265.9999999999995</v>
      </c>
      <c r="K1074">
        <f t="shared" si="272"/>
        <v>506.00000000000006</v>
      </c>
      <c r="L1074">
        <f t="shared" si="278"/>
        <v>1398.4</v>
      </c>
      <c r="M1074">
        <f t="shared" si="279"/>
        <v>3261.4</v>
      </c>
      <c r="O1074">
        <f t="shared" si="273"/>
        <v>9752</v>
      </c>
      <c r="P1074">
        <v>25</v>
      </c>
      <c r="S1074">
        <v>706.63</v>
      </c>
      <c r="T1074">
        <v>200</v>
      </c>
      <c r="U1074">
        <f>1289.46-V1074</f>
        <v>0</v>
      </c>
      <c r="V1074">
        <v>1289.46</v>
      </c>
      <c r="W1074">
        <f t="shared" si="274"/>
        <v>931.63</v>
      </c>
      <c r="X1074">
        <f t="shared" si="275"/>
        <v>2718.6000000000004</v>
      </c>
      <c r="Y1074">
        <f t="shared" si="280"/>
        <v>6527.4</v>
      </c>
      <c r="Z1074">
        <f t="shared" si="277"/>
        <v>42349.77</v>
      </c>
      <c r="AA1074" t="s">
        <v>621</v>
      </c>
      <c r="AB1074">
        <v>2025</v>
      </c>
    </row>
    <row r="1075" spans="1:28" x14ac:dyDescent="0.25">
      <c r="A1075">
        <v>62</v>
      </c>
      <c r="B1075" t="s">
        <v>188</v>
      </c>
      <c r="C1075" t="s">
        <v>102</v>
      </c>
      <c r="D1075" t="s">
        <v>10</v>
      </c>
      <c r="E1075" t="s">
        <v>33</v>
      </c>
      <c r="F1075" t="s">
        <v>100</v>
      </c>
      <c r="G1075">
        <v>36000</v>
      </c>
      <c r="H1075">
        <f t="shared" si="269"/>
        <v>30441.48</v>
      </c>
      <c r="I1075">
        <f t="shared" si="270"/>
        <v>1033.2</v>
      </c>
      <c r="J1075">
        <f t="shared" si="271"/>
        <v>2555.9999999999995</v>
      </c>
      <c r="K1075">
        <f t="shared" si="272"/>
        <v>396.00000000000006</v>
      </c>
      <c r="L1075">
        <f t="shared" si="278"/>
        <v>1094.4000000000001</v>
      </c>
      <c r="M1075">
        <f t="shared" si="279"/>
        <v>2552.4</v>
      </c>
      <c r="N1075">
        <v>3430.92</v>
      </c>
      <c r="O1075">
        <f t="shared" si="273"/>
        <v>11062.92</v>
      </c>
      <c r="P1075">
        <v>25</v>
      </c>
      <c r="S1075">
        <v>2294.61</v>
      </c>
      <c r="T1075">
        <v>200</v>
      </c>
      <c r="W1075">
        <f t="shared" si="274"/>
        <v>2519.61</v>
      </c>
      <c r="X1075">
        <f t="shared" si="275"/>
        <v>5558.52</v>
      </c>
      <c r="Y1075">
        <f t="shared" si="280"/>
        <v>5108.3999999999996</v>
      </c>
      <c r="Z1075">
        <f t="shared" si="277"/>
        <v>27921.87</v>
      </c>
      <c r="AA1075" t="s">
        <v>621</v>
      </c>
      <c r="AB1075">
        <v>2025</v>
      </c>
    </row>
    <row r="1076" spans="1:28" x14ac:dyDescent="0.25">
      <c r="A1076">
        <v>63</v>
      </c>
      <c r="B1076" t="s">
        <v>190</v>
      </c>
      <c r="C1076" t="s">
        <v>102</v>
      </c>
      <c r="D1076" t="s">
        <v>801</v>
      </c>
      <c r="E1076" t="s">
        <v>38</v>
      </c>
      <c r="F1076" t="s">
        <v>100</v>
      </c>
      <c r="G1076">
        <v>36000</v>
      </c>
      <c r="H1076">
        <f t="shared" si="269"/>
        <v>33872.400000000001</v>
      </c>
      <c r="I1076">
        <f t="shared" si="270"/>
        <v>1033.2</v>
      </c>
      <c r="J1076">
        <f t="shared" si="271"/>
        <v>2555.9999999999995</v>
      </c>
      <c r="K1076">
        <f t="shared" si="272"/>
        <v>396.00000000000006</v>
      </c>
      <c r="L1076">
        <f t="shared" si="278"/>
        <v>1094.4000000000001</v>
      </c>
      <c r="M1076">
        <f t="shared" si="279"/>
        <v>2552.4</v>
      </c>
      <c r="O1076">
        <f t="shared" si="273"/>
        <v>7632</v>
      </c>
      <c r="P1076">
        <v>25</v>
      </c>
      <c r="Q1076">
        <v>2000</v>
      </c>
      <c r="S1076">
        <v>398.64</v>
      </c>
      <c r="T1076">
        <v>200</v>
      </c>
      <c r="W1076">
        <f t="shared" si="274"/>
        <v>2623.64</v>
      </c>
      <c r="X1076">
        <f t="shared" si="275"/>
        <v>2127.6000000000004</v>
      </c>
      <c r="Y1076">
        <f t="shared" si="280"/>
        <v>5108.3999999999996</v>
      </c>
      <c r="Z1076">
        <f t="shared" si="277"/>
        <v>31248.760000000002</v>
      </c>
      <c r="AA1076" t="s">
        <v>621</v>
      </c>
      <c r="AB1076">
        <v>2025</v>
      </c>
    </row>
    <row r="1077" spans="1:28" x14ac:dyDescent="0.25">
      <c r="A1077">
        <v>64</v>
      </c>
      <c r="B1077" t="s">
        <v>851</v>
      </c>
      <c r="C1077" t="s">
        <v>103</v>
      </c>
      <c r="D1077" t="s">
        <v>94</v>
      </c>
      <c r="E1077" t="s">
        <v>852</v>
      </c>
      <c r="F1077" t="s">
        <v>100</v>
      </c>
      <c r="G1077">
        <v>46000</v>
      </c>
      <c r="H1077">
        <f t="shared" si="269"/>
        <v>43281.4</v>
      </c>
      <c r="I1077">
        <f t="shared" si="270"/>
        <v>1320.2</v>
      </c>
      <c r="J1077">
        <f t="shared" si="271"/>
        <v>3265.9999999999995</v>
      </c>
      <c r="K1077">
        <f t="shared" si="272"/>
        <v>506.00000000000006</v>
      </c>
      <c r="L1077">
        <f t="shared" si="278"/>
        <v>1398.4</v>
      </c>
      <c r="M1077">
        <f t="shared" si="279"/>
        <v>3261.4</v>
      </c>
      <c r="O1077">
        <f t="shared" si="273"/>
        <v>9752</v>
      </c>
      <c r="P1077">
        <v>25</v>
      </c>
      <c r="S1077">
        <v>668.99</v>
      </c>
      <c r="T1077">
        <v>200</v>
      </c>
      <c r="U1077">
        <v>0</v>
      </c>
      <c r="V1077">
        <v>1289.46</v>
      </c>
      <c r="W1077">
        <f t="shared" si="274"/>
        <v>893.99</v>
      </c>
      <c r="X1077">
        <f t="shared" si="275"/>
        <v>2718.6000000000004</v>
      </c>
      <c r="Y1077">
        <f t="shared" si="280"/>
        <v>6527.4</v>
      </c>
      <c r="Z1077">
        <f t="shared" si="277"/>
        <v>42387.41</v>
      </c>
      <c r="AA1077" t="s">
        <v>621</v>
      </c>
      <c r="AB1077">
        <v>2025</v>
      </c>
    </row>
    <row r="1078" spans="1:28" x14ac:dyDescent="0.25">
      <c r="A1078">
        <v>65</v>
      </c>
      <c r="B1078" t="s">
        <v>201</v>
      </c>
      <c r="C1078" t="s">
        <v>102</v>
      </c>
      <c r="D1078" t="s">
        <v>22</v>
      </c>
      <c r="E1078" t="s">
        <v>859</v>
      </c>
      <c r="F1078" t="s">
        <v>100</v>
      </c>
      <c r="G1078">
        <v>36000</v>
      </c>
      <c r="H1078">
        <f t="shared" ref="H1078:H1119" si="281">+G1078-(I1078+L1078+N1078)</f>
        <v>33872.400000000001</v>
      </c>
      <c r="I1078">
        <f t="shared" ref="I1078:I1115" si="282">IF(G1078&lt;=374040,G1078*2.87%,9334.68)</f>
        <v>1033.2</v>
      </c>
      <c r="J1078">
        <f t="shared" ref="J1078:J1115" si="283">IF(G1078&lt;=374040,G1078*7.1%,23092.75)</f>
        <v>2555.9999999999995</v>
      </c>
      <c r="K1078">
        <f t="shared" ref="K1078:K1119" si="284">IF(G1078&lt;=74808,G1078*1.1%,953.69)</f>
        <v>396.00000000000006</v>
      </c>
      <c r="L1078">
        <f t="shared" si="278"/>
        <v>1094.4000000000001</v>
      </c>
      <c r="M1078">
        <f t="shared" si="279"/>
        <v>2552.4</v>
      </c>
      <c r="O1078">
        <f t="shared" ref="O1078:O1115" si="285">+I1078+J1078+K1078+L1078+M1078+N1078</f>
        <v>7632</v>
      </c>
      <c r="P1078">
        <v>25</v>
      </c>
      <c r="Q1078">
        <v>1000</v>
      </c>
      <c r="S1078">
        <v>669.61</v>
      </c>
      <c r="T1078">
        <v>200</v>
      </c>
      <c r="U1078">
        <v>0</v>
      </c>
      <c r="W1078">
        <f t="shared" ref="W1078:W1119" si="286">P1078+Q1078+R1078+S1078+T1078+U1078</f>
        <v>1894.6100000000001</v>
      </c>
      <c r="X1078">
        <f t="shared" ref="X1078:X1115" si="287">+I1078+L1078+N1078</f>
        <v>2127.6000000000004</v>
      </c>
      <c r="Y1078">
        <f t="shared" si="280"/>
        <v>5108.3999999999996</v>
      </c>
      <c r="Z1078">
        <f t="shared" ref="Z1078:Z1119" si="288">+G1078-(W1078+X1078)</f>
        <v>31977.79</v>
      </c>
      <c r="AA1078" t="s">
        <v>621</v>
      </c>
      <c r="AB1078">
        <v>2025</v>
      </c>
    </row>
    <row r="1079" spans="1:28" x14ac:dyDescent="0.25">
      <c r="A1079">
        <v>66</v>
      </c>
      <c r="B1079" t="s">
        <v>207</v>
      </c>
      <c r="C1079" t="s">
        <v>103</v>
      </c>
      <c r="D1079" t="s">
        <v>6</v>
      </c>
      <c r="E1079" t="s">
        <v>883</v>
      </c>
      <c r="F1079" t="s">
        <v>100</v>
      </c>
      <c r="G1079">
        <v>25000</v>
      </c>
      <c r="H1079">
        <f t="shared" si="281"/>
        <v>23522.5</v>
      </c>
      <c r="I1079">
        <f t="shared" si="282"/>
        <v>717.5</v>
      </c>
      <c r="J1079">
        <f t="shared" si="283"/>
        <v>1774.9999999999998</v>
      </c>
      <c r="K1079">
        <f t="shared" si="284"/>
        <v>275</v>
      </c>
      <c r="L1079">
        <f t="shared" si="278"/>
        <v>760</v>
      </c>
      <c r="M1079">
        <f t="shared" si="279"/>
        <v>1772.5000000000002</v>
      </c>
      <c r="O1079">
        <f t="shared" si="285"/>
        <v>5300</v>
      </c>
      <c r="P1079">
        <v>25</v>
      </c>
      <c r="Q1079">
        <v>1000</v>
      </c>
      <c r="S1079">
        <v>2657.6</v>
      </c>
      <c r="T1079">
        <v>200</v>
      </c>
      <c r="W1079">
        <f t="shared" si="286"/>
        <v>3882.6</v>
      </c>
      <c r="X1079">
        <f t="shared" si="287"/>
        <v>1477.5</v>
      </c>
      <c r="Y1079">
        <f t="shared" si="280"/>
        <v>3547.5</v>
      </c>
      <c r="Z1079">
        <f t="shared" si="288"/>
        <v>19639.900000000001</v>
      </c>
      <c r="AA1079" t="s">
        <v>621</v>
      </c>
      <c r="AB1079">
        <v>2025</v>
      </c>
    </row>
    <row r="1080" spans="1:28" x14ac:dyDescent="0.25">
      <c r="A1080">
        <v>67</v>
      </c>
      <c r="B1080" t="s">
        <v>812</v>
      </c>
      <c r="C1080" t="s">
        <v>102</v>
      </c>
      <c r="D1080" t="s">
        <v>793</v>
      </c>
      <c r="E1080" t="s">
        <v>619</v>
      </c>
      <c r="F1080" t="s">
        <v>85</v>
      </c>
      <c r="G1080">
        <v>30000</v>
      </c>
      <c r="H1080">
        <f t="shared" si="281"/>
        <v>28227</v>
      </c>
      <c r="I1080">
        <f t="shared" si="282"/>
        <v>861</v>
      </c>
      <c r="J1080">
        <f t="shared" si="283"/>
        <v>2130</v>
      </c>
      <c r="K1080">
        <f t="shared" si="284"/>
        <v>330.00000000000006</v>
      </c>
      <c r="L1080">
        <f t="shared" ref="L1080:L1115" si="289">IF(G1080&lt;=187020,G1080*3.04%,4943.8)</f>
        <v>912</v>
      </c>
      <c r="M1080">
        <f t="shared" ref="M1080:M1115" si="290">IF(G1080&lt;=187020,G1080*7.09%,11530.11)</f>
        <v>2127</v>
      </c>
      <c r="O1080">
        <f t="shared" si="285"/>
        <v>6360</v>
      </c>
      <c r="P1080">
        <v>25</v>
      </c>
      <c r="Q1080">
        <v>500</v>
      </c>
      <c r="T1080">
        <v>200</v>
      </c>
      <c r="W1080">
        <f t="shared" si="286"/>
        <v>725</v>
      </c>
      <c r="X1080">
        <f t="shared" si="287"/>
        <v>1773</v>
      </c>
      <c r="Y1080">
        <f t="shared" si="280"/>
        <v>4257</v>
      </c>
      <c r="Z1080">
        <f t="shared" si="288"/>
        <v>27502</v>
      </c>
      <c r="AA1080" t="s">
        <v>621</v>
      </c>
      <c r="AB1080">
        <v>2025</v>
      </c>
    </row>
    <row r="1081" spans="1:28" x14ac:dyDescent="0.25">
      <c r="A1081">
        <v>68</v>
      </c>
      <c r="B1081" t="s">
        <v>833</v>
      </c>
      <c r="C1081" t="s">
        <v>102</v>
      </c>
      <c r="D1081" t="s">
        <v>22</v>
      </c>
      <c r="E1081" t="s">
        <v>33</v>
      </c>
      <c r="F1081" t="s">
        <v>100</v>
      </c>
      <c r="G1081">
        <v>30000</v>
      </c>
      <c r="H1081">
        <f t="shared" si="281"/>
        <v>28227</v>
      </c>
      <c r="I1081">
        <f t="shared" si="282"/>
        <v>861</v>
      </c>
      <c r="J1081">
        <f t="shared" si="283"/>
        <v>2130</v>
      </c>
      <c r="K1081">
        <f t="shared" si="284"/>
        <v>330.00000000000006</v>
      </c>
      <c r="L1081">
        <f t="shared" si="289"/>
        <v>912</v>
      </c>
      <c r="M1081">
        <f t="shared" si="290"/>
        <v>2127</v>
      </c>
      <c r="O1081">
        <f t="shared" si="285"/>
        <v>6360</v>
      </c>
      <c r="P1081">
        <v>25</v>
      </c>
      <c r="Q1081">
        <v>1500</v>
      </c>
      <c r="T1081">
        <v>200</v>
      </c>
      <c r="U1081">
        <v>0</v>
      </c>
      <c r="W1081">
        <f t="shared" si="286"/>
        <v>1725</v>
      </c>
      <c r="X1081">
        <f t="shared" si="287"/>
        <v>1773</v>
      </c>
      <c r="Y1081">
        <f t="shared" si="280"/>
        <v>4257</v>
      </c>
      <c r="Z1081">
        <f t="shared" si="288"/>
        <v>26502</v>
      </c>
      <c r="AA1081" t="s">
        <v>621</v>
      </c>
      <c r="AB1081">
        <v>2025</v>
      </c>
    </row>
    <row r="1082" spans="1:28" x14ac:dyDescent="0.25">
      <c r="A1082">
        <v>69</v>
      </c>
      <c r="B1082" t="s">
        <v>878</v>
      </c>
      <c r="C1082" t="s">
        <v>103</v>
      </c>
      <c r="D1082" t="s">
        <v>94</v>
      </c>
      <c r="E1082" t="s">
        <v>933</v>
      </c>
      <c r="F1082" t="s">
        <v>84</v>
      </c>
      <c r="G1082">
        <v>30000</v>
      </c>
      <c r="H1082">
        <f t="shared" si="281"/>
        <v>28227</v>
      </c>
      <c r="I1082">
        <f t="shared" si="282"/>
        <v>861</v>
      </c>
      <c r="J1082">
        <f t="shared" si="283"/>
        <v>2130</v>
      </c>
      <c r="K1082">
        <f t="shared" si="284"/>
        <v>330.00000000000006</v>
      </c>
      <c r="L1082">
        <f t="shared" si="289"/>
        <v>912</v>
      </c>
      <c r="M1082">
        <f t="shared" si="290"/>
        <v>2127</v>
      </c>
      <c r="O1082">
        <f t="shared" si="285"/>
        <v>6360</v>
      </c>
      <c r="P1082">
        <v>25</v>
      </c>
      <c r="Q1082">
        <v>7426.75</v>
      </c>
      <c r="T1082">
        <v>200</v>
      </c>
      <c r="U1082">
        <v>0</v>
      </c>
      <c r="W1082">
        <f t="shared" si="286"/>
        <v>7651.75</v>
      </c>
      <c r="X1082">
        <f t="shared" si="287"/>
        <v>1773</v>
      </c>
      <c r="Y1082">
        <f t="shared" si="280"/>
        <v>4257</v>
      </c>
      <c r="Z1082">
        <f t="shared" si="288"/>
        <v>20575.25</v>
      </c>
      <c r="AA1082" t="s">
        <v>621</v>
      </c>
      <c r="AB1082">
        <v>2025</v>
      </c>
    </row>
    <row r="1083" spans="1:28" x14ac:dyDescent="0.25">
      <c r="A1083">
        <v>70</v>
      </c>
      <c r="B1083" t="s">
        <v>836</v>
      </c>
      <c r="C1083" t="s">
        <v>102</v>
      </c>
      <c r="D1083" t="s">
        <v>94</v>
      </c>
      <c r="E1083" t="s">
        <v>52</v>
      </c>
      <c r="F1083" t="s">
        <v>100</v>
      </c>
      <c r="G1083">
        <v>26000</v>
      </c>
      <c r="H1083">
        <f t="shared" si="281"/>
        <v>22747.94</v>
      </c>
      <c r="I1083">
        <f t="shared" si="282"/>
        <v>746.2</v>
      </c>
      <c r="J1083">
        <f t="shared" si="283"/>
        <v>1845.9999999999998</v>
      </c>
      <c r="K1083">
        <f t="shared" si="284"/>
        <v>286.00000000000006</v>
      </c>
      <c r="L1083">
        <f t="shared" si="289"/>
        <v>790.4</v>
      </c>
      <c r="M1083">
        <f t="shared" si="290"/>
        <v>1843.4</v>
      </c>
      <c r="N1083">
        <v>1715.46</v>
      </c>
      <c r="O1083">
        <f t="shared" si="285"/>
        <v>7227.46</v>
      </c>
      <c r="P1083">
        <v>25</v>
      </c>
      <c r="Q1083">
        <v>1000</v>
      </c>
      <c r="T1083">
        <v>200</v>
      </c>
      <c r="U1083">
        <v>0</v>
      </c>
      <c r="W1083">
        <f t="shared" si="286"/>
        <v>1225</v>
      </c>
      <c r="X1083">
        <f t="shared" si="287"/>
        <v>3252.06</v>
      </c>
      <c r="Y1083">
        <f t="shared" si="280"/>
        <v>3689.3999999999996</v>
      </c>
      <c r="Z1083">
        <f t="shared" si="288"/>
        <v>21522.940000000002</v>
      </c>
      <c r="AA1083" t="s">
        <v>621</v>
      </c>
      <c r="AB1083">
        <v>2025</v>
      </c>
    </row>
    <row r="1084" spans="1:28" x14ac:dyDescent="0.25">
      <c r="A1084">
        <v>71</v>
      </c>
      <c r="B1084" t="s">
        <v>837</v>
      </c>
      <c r="C1084" t="s">
        <v>103</v>
      </c>
      <c r="D1084" t="s">
        <v>94</v>
      </c>
      <c r="E1084" t="s">
        <v>52</v>
      </c>
      <c r="F1084" t="s">
        <v>100</v>
      </c>
      <c r="G1084">
        <v>26000</v>
      </c>
      <c r="H1084">
        <f t="shared" si="281"/>
        <v>24463.4</v>
      </c>
      <c r="I1084">
        <f t="shared" si="282"/>
        <v>746.2</v>
      </c>
      <c r="J1084">
        <f t="shared" si="283"/>
        <v>1845.9999999999998</v>
      </c>
      <c r="K1084">
        <f t="shared" si="284"/>
        <v>286.00000000000006</v>
      </c>
      <c r="L1084">
        <f t="shared" si="289"/>
        <v>790.4</v>
      </c>
      <c r="M1084">
        <f t="shared" si="290"/>
        <v>1843.4</v>
      </c>
      <c r="O1084">
        <f t="shared" si="285"/>
        <v>5512</v>
      </c>
      <c r="P1084">
        <v>25</v>
      </c>
      <c r="Q1084">
        <v>1000</v>
      </c>
      <c r="T1084">
        <v>200</v>
      </c>
      <c r="U1084">
        <v>0</v>
      </c>
      <c r="W1084">
        <f t="shared" si="286"/>
        <v>1225</v>
      </c>
      <c r="X1084">
        <f t="shared" si="287"/>
        <v>1536.6</v>
      </c>
      <c r="Y1084">
        <f t="shared" si="280"/>
        <v>3689.3999999999996</v>
      </c>
      <c r="Z1084">
        <f t="shared" si="288"/>
        <v>23238.400000000001</v>
      </c>
      <c r="AA1084" t="s">
        <v>621</v>
      </c>
      <c r="AB1084">
        <v>2025</v>
      </c>
    </row>
    <row r="1085" spans="1:28" x14ac:dyDescent="0.25">
      <c r="A1085">
        <v>72</v>
      </c>
      <c r="B1085" t="s">
        <v>838</v>
      </c>
      <c r="C1085" t="s">
        <v>102</v>
      </c>
      <c r="D1085" t="s">
        <v>839</v>
      </c>
      <c r="E1085" t="s">
        <v>33</v>
      </c>
      <c r="F1085" t="s">
        <v>100</v>
      </c>
      <c r="G1085">
        <v>26000</v>
      </c>
      <c r="H1085">
        <f t="shared" si="281"/>
        <v>24463.4</v>
      </c>
      <c r="I1085">
        <f t="shared" si="282"/>
        <v>746.2</v>
      </c>
      <c r="J1085">
        <f t="shared" si="283"/>
        <v>1845.9999999999998</v>
      </c>
      <c r="K1085">
        <f t="shared" si="284"/>
        <v>286.00000000000006</v>
      </c>
      <c r="L1085">
        <f t="shared" si="289"/>
        <v>790.4</v>
      </c>
      <c r="M1085">
        <f t="shared" si="290"/>
        <v>1843.4</v>
      </c>
      <c r="O1085">
        <f t="shared" si="285"/>
        <v>5512</v>
      </c>
      <c r="P1085">
        <v>25</v>
      </c>
      <c r="Q1085">
        <v>1000</v>
      </c>
      <c r="S1085">
        <v>168.27</v>
      </c>
      <c r="T1085">
        <v>200</v>
      </c>
      <c r="U1085">
        <v>0</v>
      </c>
      <c r="W1085">
        <f t="shared" si="286"/>
        <v>1393.27</v>
      </c>
      <c r="X1085">
        <f t="shared" si="287"/>
        <v>1536.6</v>
      </c>
      <c r="Y1085">
        <f t="shared" si="280"/>
        <v>3689.3999999999996</v>
      </c>
      <c r="Z1085">
        <f t="shared" si="288"/>
        <v>23070.13</v>
      </c>
      <c r="AA1085" t="s">
        <v>621</v>
      </c>
      <c r="AB1085">
        <v>2025</v>
      </c>
    </row>
    <row r="1086" spans="1:28" x14ac:dyDescent="0.25">
      <c r="A1086">
        <v>73</v>
      </c>
      <c r="B1086" t="s">
        <v>904</v>
      </c>
      <c r="C1086" t="s">
        <v>103</v>
      </c>
      <c r="D1086" t="s">
        <v>94</v>
      </c>
      <c r="E1086" t="s">
        <v>32</v>
      </c>
      <c r="F1086" t="s">
        <v>100</v>
      </c>
      <c r="G1086">
        <v>30000</v>
      </c>
      <c r="H1086">
        <f t="shared" si="281"/>
        <v>28227</v>
      </c>
      <c r="I1086">
        <f t="shared" si="282"/>
        <v>861</v>
      </c>
      <c r="J1086">
        <f t="shared" si="283"/>
        <v>2130</v>
      </c>
      <c r="K1086">
        <f t="shared" si="284"/>
        <v>330.00000000000006</v>
      </c>
      <c r="L1086">
        <f t="shared" si="289"/>
        <v>912</v>
      </c>
      <c r="M1086">
        <f t="shared" si="290"/>
        <v>2127</v>
      </c>
      <c r="O1086">
        <f t="shared" si="285"/>
        <v>6360</v>
      </c>
      <c r="P1086">
        <v>25</v>
      </c>
      <c r="T1086">
        <v>200</v>
      </c>
      <c r="U1086">
        <v>0</v>
      </c>
      <c r="W1086">
        <f t="shared" si="286"/>
        <v>225</v>
      </c>
      <c r="X1086">
        <f t="shared" si="287"/>
        <v>1773</v>
      </c>
      <c r="Y1086">
        <f t="shared" si="280"/>
        <v>4257</v>
      </c>
      <c r="Z1086">
        <f t="shared" si="288"/>
        <v>28002</v>
      </c>
      <c r="AA1086" t="s">
        <v>621</v>
      </c>
      <c r="AB1086">
        <v>2025</v>
      </c>
    </row>
    <row r="1087" spans="1:28" x14ac:dyDescent="0.25">
      <c r="A1087">
        <v>74</v>
      </c>
      <c r="B1087" t="s">
        <v>842</v>
      </c>
      <c r="C1087" t="s">
        <v>102</v>
      </c>
      <c r="D1087" t="s">
        <v>823</v>
      </c>
      <c r="E1087" t="s">
        <v>843</v>
      </c>
      <c r="F1087" t="s">
        <v>100</v>
      </c>
      <c r="G1087">
        <v>46000</v>
      </c>
      <c r="H1087">
        <f t="shared" si="281"/>
        <v>43281.4</v>
      </c>
      <c r="I1087">
        <f t="shared" si="282"/>
        <v>1320.2</v>
      </c>
      <c r="J1087">
        <f t="shared" si="283"/>
        <v>3265.9999999999995</v>
      </c>
      <c r="K1087">
        <f t="shared" si="284"/>
        <v>506.00000000000006</v>
      </c>
      <c r="L1087">
        <f t="shared" si="289"/>
        <v>1398.4</v>
      </c>
      <c r="M1087">
        <f t="shared" si="290"/>
        <v>3261.4</v>
      </c>
      <c r="O1087">
        <f t="shared" si="285"/>
        <v>9752</v>
      </c>
      <c r="P1087">
        <v>25</v>
      </c>
      <c r="Q1087">
        <v>1000</v>
      </c>
      <c r="S1087">
        <v>155.03</v>
      </c>
      <c r="T1087">
        <v>200</v>
      </c>
      <c r="U1087">
        <f>1148.33-V1087</f>
        <v>0</v>
      </c>
      <c r="V1087">
        <v>1148.33</v>
      </c>
      <c r="W1087">
        <f t="shared" si="286"/>
        <v>1380.03</v>
      </c>
      <c r="X1087">
        <f t="shared" si="287"/>
        <v>2718.6000000000004</v>
      </c>
      <c r="Y1087">
        <f t="shared" si="280"/>
        <v>6527.4</v>
      </c>
      <c r="Z1087">
        <f t="shared" si="288"/>
        <v>41901.370000000003</v>
      </c>
      <c r="AA1087" t="s">
        <v>621</v>
      </c>
      <c r="AB1087">
        <v>2025</v>
      </c>
    </row>
    <row r="1088" spans="1:28" x14ac:dyDescent="0.25">
      <c r="A1088">
        <v>75</v>
      </c>
      <c r="B1088" t="s">
        <v>845</v>
      </c>
      <c r="C1088" t="s">
        <v>103</v>
      </c>
      <c r="D1088" t="s">
        <v>94</v>
      </c>
      <c r="E1088" t="s">
        <v>52</v>
      </c>
      <c r="F1088" t="s">
        <v>100</v>
      </c>
      <c r="G1088">
        <v>46000</v>
      </c>
      <c r="H1088">
        <f t="shared" si="281"/>
        <v>43281.4</v>
      </c>
      <c r="I1088">
        <f t="shared" si="282"/>
        <v>1320.2</v>
      </c>
      <c r="J1088">
        <f t="shared" si="283"/>
        <v>3265.9999999999995</v>
      </c>
      <c r="K1088">
        <f t="shared" si="284"/>
        <v>506.00000000000006</v>
      </c>
      <c r="L1088">
        <f t="shared" si="289"/>
        <v>1398.4</v>
      </c>
      <c r="M1088">
        <f t="shared" si="290"/>
        <v>3261.4</v>
      </c>
      <c r="O1088">
        <f t="shared" si="285"/>
        <v>9752</v>
      </c>
      <c r="P1088">
        <v>25</v>
      </c>
      <c r="S1088">
        <v>398.64</v>
      </c>
      <c r="T1088">
        <v>200</v>
      </c>
      <c r="U1088">
        <v>1289.46</v>
      </c>
      <c r="W1088">
        <f t="shared" si="286"/>
        <v>1913.1</v>
      </c>
      <c r="X1088">
        <f t="shared" si="287"/>
        <v>2718.6000000000004</v>
      </c>
      <c r="Y1088">
        <f t="shared" si="280"/>
        <v>6527.4</v>
      </c>
      <c r="Z1088">
        <f t="shared" si="288"/>
        <v>41368.300000000003</v>
      </c>
      <c r="AA1088" t="s">
        <v>621</v>
      </c>
      <c r="AB1088">
        <v>2025</v>
      </c>
    </row>
    <row r="1089" spans="1:28" x14ac:dyDescent="0.25">
      <c r="A1089">
        <v>76</v>
      </c>
      <c r="B1089" t="s">
        <v>848</v>
      </c>
      <c r="C1089" t="s">
        <v>103</v>
      </c>
      <c r="D1089" t="s">
        <v>94</v>
      </c>
      <c r="E1089" t="s">
        <v>52</v>
      </c>
      <c r="F1089" t="s">
        <v>100</v>
      </c>
      <c r="G1089">
        <v>46000</v>
      </c>
      <c r="H1089">
        <f t="shared" si="281"/>
        <v>43281.4</v>
      </c>
      <c r="I1089">
        <f t="shared" si="282"/>
        <v>1320.2</v>
      </c>
      <c r="J1089">
        <f t="shared" si="283"/>
        <v>3265.9999999999995</v>
      </c>
      <c r="K1089">
        <f t="shared" si="284"/>
        <v>506.00000000000006</v>
      </c>
      <c r="L1089">
        <f t="shared" si="289"/>
        <v>1398.4</v>
      </c>
      <c r="M1089">
        <f t="shared" si="290"/>
        <v>3261.4</v>
      </c>
      <c r="O1089">
        <f t="shared" si="285"/>
        <v>9752</v>
      </c>
      <c r="P1089">
        <v>25</v>
      </c>
      <c r="T1089">
        <v>200</v>
      </c>
      <c r="U1089">
        <f>IF((H1089*12)&gt;867123.01,(79776+(((H1089*12)-867123.01)*0.25))/12,IF((H1089*12)&gt;624329.01,(31216+(((H1089*12)-624329.01)*0.2))/12,IF((H1089*12)&gt;416220.01,(((H1089*12)-416220.01)*0.15)/12,0)))</f>
        <v>1289.4598750000005</v>
      </c>
      <c r="W1089">
        <f t="shared" si="286"/>
        <v>1514.4598750000005</v>
      </c>
      <c r="X1089">
        <f t="shared" si="287"/>
        <v>2718.6000000000004</v>
      </c>
      <c r="Y1089">
        <f t="shared" si="280"/>
        <v>6527.4</v>
      </c>
      <c r="Z1089">
        <f t="shared" si="288"/>
        <v>41766.940125000001</v>
      </c>
      <c r="AA1089" t="s">
        <v>621</v>
      </c>
      <c r="AB1089">
        <v>2025</v>
      </c>
    </row>
    <row r="1090" spans="1:28" x14ac:dyDescent="0.25">
      <c r="A1090">
        <v>77</v>
      </c>
      <c r="B1090" t="s">
        <v>174</v>
      </c>
      <c r="C1090" t="s">
        <v>102</v>
      </c>
      <c r="D1090" t="s">
        <v>94</v>
      </c>
      <c r="E1090" t="s">
        <v>32</v>
      </c>
      <c r="F1090" t="s">
        <v>100</v>
      </c>
      <c r="G1090">
        <v>46000</v>
      </c>
      <c r="H1090">
        <f t="shared" si="281"/>
        <v>43281.4</v>
      </c>
      <c r="I1090">
        <f t="shared" si="282"/>
        <v>1320.2</v>
      </c>
      <c r="J1090">
        <f t="shared" si="283"/>
        <v>3265.9999999999995</v>
      </c>
      <c r="K1090">
        <f t="shared" si="284"/>
        <v>506.00000000000006</v>
      </c>
      <c r="L1090">
        <f t="shared" si="289"/>
        <v>1398.4</v>
      </c>
      <c r="M1090">
        <f t="shared" si="290"/>
        <v>3261.4</v>
      </c>
      <c r="O1090">
        <f t="shared" si="285"/>
        <v>9752</v>
      </c>
      <c r="P1090">
        <v>25</v>
      </c>
      <c r="S1090">
        <v>1613.3</v>
      </c>
      <c r="T1090">
        <v>200</v>
      </c>
      <c r="V1090">
        <v>1289.46</v>
      </c>
      <c r="W1090">
        <f t="shared" si="286"/>
        <v>1838.3</v>
      </c>
      <c r="X1090">
        <f t="shared" si="287"/>
        <v>2718.6000000000004</v>
      </c>
      <c r="Y1090">
        <f t="shared" si="280"/>
        <v>6527.4</v>
      </c>
      <c r="Z1090">
        <f t="shared" si="288"/>
        <v>41443.1</v>
      </c>
      <c r="AA1090" t="s">
        <v>621</v>
      </c>
      <c r="AB1090">
        <v>2025</v>
      </c>
    </row>
    <row r="1091" spans="1:28" x14ac:dyDescent="0.25">
      <c r="A1091">
        <v>78</v>
      </c>
      <c r="B1091" t="s">
        <v>912</v>
      </c>
      <c r="C1091" t="s">
        <v>103</v>
      </c>
      <c r="D1091" t="s">
        <v>94</v>
      </c>
      <c r="E1091" t="s">
        <v>32</v>
      </c>
      <c r="F1091" t="s">
        <v>100</v>
      </c>
      <c r="G1091">
        <v>46000</v>
      </c>
      <c r="H1091">
        <f t="shared" si="281"/>
        <v>41565.94</v>
      </c>
      <c r="I1091">
        <f t="shared" si="282"/>
        <v>1320.2</v>
      </c>
      <c r="J1091">
        <f t="shared" si="283"/>
        <v>3265.9999999999995</v>
      </c>
      <c r="K1091">
        <f t="shared" si="284"/>
        <v>506.00000000000006</v>
      </c>
      <c r="L1091">
        <f t="shared" si="289"/>
        <v>1398.4</v>
      </c>
      <c r="M1091">
        <f t="shared" si="290"/>
        <v>3261.4</v>
      </c>
      <c r="N1091">
        <v>1715.46</v>
      </c>
      <c r="O1091">
        <f t="shared" si="285"/>
        <v>11467.46</v>
      </c>
      <c r="P1091">
        <v>25</v>
      </c>
      <c r="Q1091">
        <v>1000</v>
      </c>
      <c r="S1091">
        <v>920</v>
      </c>
      <c r="T1091">
        <v>200</v>
      </c>
      <c r="U1091">
        <v>0</v>
      </c>
      <c r="V1091">
        <v>1032.1400000000001</v>
      </c>
      <c r="W1091">
        <f t="shared" si="286"/>
        <v>2145</v>
      </c>
      <c r="X1091">
        <f t="shared" si="287"/>
        <v>4434.0600000000004</v>
      </c>
      <c r="Y1091">
        <f t="shared" si="280"/>
        <v>6527.4</v>
      </c>
      <c r="Z1091">
        <f t="shared" si="288"/>
        <v>39420.94</v>
      </c>
      <c r="AA1091" t="s">
        <v>621</v>
      </c>
      <c r="AB1091">
        <v>2025</v>
      </c>
    </row>
    <row r="1092" spans="1:28" x14ac:dyDescent="0.25">
      <c r="A1092">
        <v>79</v>
      </c>
      <c r="B1092" t="s">
        <v>853</v>
      </c>
      <c r="C1092" t="s">
        <v>103</v>
      </c>
      <c r="D1092" t="s">
        <v>94</v>
      </c>
      <c r="E1092" t="s">
        <v>854</v>
      </c>
      <c r="F1092" t="s">
        <v>100</v>
      </c>
      <c r="G1092">
        <v>46000</v>
      </c>
      <c r="H1092">
        <f t="shared" si="281"/>
        <v>43281.4</v>
      </c>
      <c r="I1092">
        <f t="shared" si="282"/>
        <v>1320.2</v>
      </c>
      <c r="J1092">
        <f t="shared" si="283"/>
        <v>3265.9999999999995</v>
      </c>
      <c r="K1092">
        <f t="shared" si="284"/>
        <v>506.00000000000006</v>
      </c>
      <c r="L1092">
        <f t="shared" si="289"/>
        <v>1398.4</v>
      </c>
      <c r="M1092">
        <f t="shared" si="290"/>
        <v>3261.4</v>
      </c>
      <c r="O1092">
        <f t="shared" si="285"/>
        <v>9752</v>
      </c>
      <c r="P1092">
        <v>25</v>
      </c>
      <c r="Q1092">
        <v>2000</v>
      </c>
      <c r="S1092">
        <v>797.28</v>
      </c>
      <c r="T1092">
        <v>200</v>
      </c>
      <c r="V1092">
        <v>1289.46</v>
      </c>
      <c r="W1092">
        <f t="shared" si="286"/>
        <v>3022.2799999999997</v>
      </c>
      <c r="X1092">
        <f t="shared" si="287"/>
        <v>2718.6000000000004</v>
      </c>
      <c r="Y1092">
        <f t="shared" si="280"/>
        <v>6527.4</v>
      </c>
      <c r="Z1092">
        <f t="shared" si="288"/>
        <v>40259.120000000003</v>
      </c>
      <c r="AA1092" t="s">
        <v>621</v>
      </c>
      <c r="AB1092">
        <v>2025</v>
      </c>
    </row>
    <row r="1093" spans="1:28" x14ac:dyDescent="0.25">
      <c r="A1093">
        <v>80</v>
      </c>
      <c r="B1093" t="s">
        <v>855</v>
      </c>
      <c r="C1093" t="s">
        <v>103</v>
      </c>
      <c r="D1093" t="s">
        <v>94</v>
      </c>
      <c r="E1093" t="s">
        <v>52</v>
      </c>
      <c r="F1093" t="s">
        <v>100</v>
      </c>
      <c r="G1093">
        <v>46000</v>
      </c>
      <c r="H1093">
        <f t="shared" si="281"/>
        <v>43281.4</v>
      </c>
      <c r="I1093">
        <f t="shared" si="282"/>
        <v>1320.2</v>
      </c>
      <c r="J1093">
        <f t="shared" si="283"/>
        <v>3265.9999999999995</v>
      </c>
      <c r="K1093">
        <f t="shared" si="284"/>
        <v>506.00000000000006</v>
      </c>
      <c r="L1093">
        <f t="shared" si="289"/>
        <v>1398.4</v>
      </c>
      <c r="M1093">
        <f t="shared" si="290"/>
        <v>3261.4</v>
      </c>
      <c r="O1093">
        <f t="shared" si="285"/>
        <v>9752</v>
      </c>
      <c r="P1093">
        <v>25</v>
      </c>
      <c r="S1093">
        <v>1395.29</v>
      </c>
      <c r="T1093">
        <v>200</v>
      </c>
      <c r="U1093">
        <v>0</v>
      </c>
      <c r="V1093">
        <v>1289.46</v>
      </c>
      <c r="W1093">
        <f t="shared" si="286"/>
        <v>1620.29</v>
      </c>
      <c r="X1093">
        <f t="shared" si="287"/>
        <v>2718.6000000000004</v>
      </c>
      <c r="Y1093">
        <f t="shared" si="280"/>
        <v>6527.4</v>
      </c>
      <c r="Z1093">
        <f t="shared" si="288"/>
        <v>41661.11</v>
      </c>
      <c r="AA1093" t="s">
        <v>621</v>
      </c>
      <c r="AB1093">
        <v>2025</v>
      </c>
    </row>
    <row r="1094" spans="1:28" x14ac:dyDescent="0.25">
      <c r="A1094">
        <v>81</v>
      </c>
      <c r="B1094" t="s">
        <v>856</v>
      </c>
      <c r="C1094" t="s">
        <v>102</v>
      </c>
      <c r="D1094" t="s">
        <v>6</v>
      </c>
      <c r="E1094" t="s">
        <v>52</v>
      </c>
      <c r="F1094" t="s">
        <v>100</v>
      </c>
      <c r="G1094">
        <v>36000</v>
      </c>
      <c r="H1094">
        <f t="shared" si="281"/>
        <v>33872.400000000001</v>
      </c>
      <c r="I1094">
        <f t="shared" si="282"/>
        <v>1033.2</v>
      </c>
      <c r="J1094">
        <f t="shared" si="283"/>
        <v>2555.9999999999995</v>
      </c>
      <c r="K1094">
        <f t="shared" si="284"/>
        <v>396.00000000000006</v>
      </c>
      <c r="L1094">
        <f t="shared" si="289"/>
        <v>1094.4000000000001</v>
      </c>
      <c r="M1094">
        <f t="shared" si="290"/>
        <v>2552.4</v>
      </c>
      <c r="O1094">
        <f t="shared" si="285"/>
        <v>7632</v>
      </c>
      <c r="P1094">
        <v>25</v>
      </c>
      <c r="T1094">
        <v>200</v>
      </c>
      <c r="U1094">
        <f>IF((H1094*12)&gt;867123.01,(79776+(((H1094*12)-867123.01)*0.25))/12,IF((H1094*12)&gt;624329.01,(31216+(((H1094*12)-624329.01)*0.2))/12,IF((H1094*12)&gt;416220.01,(((H1094*12)-416220.01)*0.15)/12,0)))</f>
        <v>0</v>
      </c>
      <c r="W1094">
        <f t="shared" si="286"/>
        <v>225</v>
      </c>
      <c r="X1094">
        <f t="shared" si="287"/>
        <v>2127.6000000000004</v>
      </c>
      <c r="Y1094">
        <f t="shared" si="280"/>
        <v>5108.3999999999996</v>
      </c>
      <c r="Z1094">
        <f t="shared" si="288"/>
        <v>33647.4</v>
      </c>
      <c r="AA1094" t="s">
        <v>621</v>
      </c>
      <c r="AB1094">
        <v>2025</v>
      </c>
    </row>
    <row r="1095" spans="1:28" x14ac:dyDescent="0.25">
      <c r="A1095">
        <v>82</v>
      </c>
      <c r="B1095" t="s">
        <v>857</v>
      </c>
      <c r="C1095" t="s">
        <v>103</v>
      </c>
      <c r="D1095" t="s">
        <v>858</v>
      </c>
      <c r="E1095" t="s">
        <v>859</v>
      </c>
      <c r="F1095" t="s">
        <v>100</v>
      </c>
      <c r="G1095">
        <v>30000</v>
      </c>
      <c r="H1095">
        <f t="shared" si="281"/>
        <v>28227</v>
      </c>
      <c r="I1095">
        <f t="shared" si="282"/>
        <v>861</v>
      </c>
      <c r="J1095">
        <f t="shared" si="283"/>
        <v>2130</v>
      </c>
      <c r="K1095">
        <f t="shared" si="284"/>
        <v>330.00000000000006</v>
      </c>
      <c r="L1095">
        <f t="shared" si="289"/>
        <v>912</v>
      </c>
      <c r="M1095">
        <f t="shared" si="290"/>
        <v>2127</v>
      </c>
      <c r="O1095">
        <f t="shared" si="285"/>
        <v>6360</v>
      </c>
      <c r="P1095">
        <v>25</v>
      </c>
      <c r="Q1095">
        <v>500</v>
      </c>
      <c r="T1095">
        <v>200</v>
      </c>
      <c r="U1095">
        <v>0</v>
      </c>
      <c r="W1095">
        <f t="shared" si="286"/>
        <v>725</v>
      </c>
      <c r="X1095">
        <f t="shared" si="287"/>
        <v>1773</v>
      </c>
      <c r="Y1095">
        <f t="shared" ref="Y1095:Y1115" si="291">+J1095+M1095</f>
        <v>4257</v>
      </c>
      <c r="Z1095">
        <f t="shared" si="288"/>
        <v>27502</v>
      </c>
      <c r="AA1095" t="s">
        <v>621</v>
      </c>
      <c r="AB1095">
        <v>2025</v>
      </c>
    </row>
    <row r="1096" spans="1:28" x14ac:dyDescent="0.25">
      <c r="A1096">
        <v>83</v>
      </c>
      <c r="B1096" t="s">
        <v>202</v>
      </c>
      <c r="C1096" t="s">
        <v>102</v>
      </c>
      <c r="D1096" t="s">
        <v>22</v>
      </c>
      <c r="E1096" t="s">
        <v>37</v>
      </c>
      <c r="F1096" t="s">
        <v>100</v>
      </c>
      <c r="G1096">
        <v>25000</v>
      </c>
      <c r="H1096">
        <f t="shared" si="281"/>
        <v>23522.5</v>
      </c>
      <c r="I1096">
        <f t="shared" si="282"/>
        <v>717.5</v>
      </c>
      <c r="J1096">
        <f t="shared" si="283"/>
        <v>1774.9999999999998</v>
      </c>
      <c r="K1096">
        <f t="shared" si="284"/>
        <v>275</v>
      </c>
      <c r="L1096">
        <f t="shared" si="289"/>
        <v>760</v>
      </c>
      <c r="M1096">
        <f t="shared" si="290"/>
        <v>1772.5000000000002</v>
      </c>
      <c r="O1096">
        <f t="shared" si="285"/>
        <v>5300</v>
      </c>
      <c r="P1096">
        <v>25</v>
      </c>
      <c r="Q1096">
        <v>1000</v>
      </c>
      <c r="T1096">
        <v>200</v>
      </c>
      <c r="U1096">
        <f t="shared" ref="U1096:U1115" si="292">IF((H1096*12)&gt;867123.01,(79776+(((H1096*12)-867123.01)*0.25))/12,IF((H1096*12)&gt;624329.01,(31216+(((H1096*12)-624329.01)*0.2))/12,IF((H1096*12)&gt;416220.01,(((H1096*12)-416220.01)*0.15)/12,0)))</f>
        <v>0</v>
      </c>
      <c r="W1096">
        <f t="shared" si="286"/>
        <v>1225</v>
      </c>
      <c r="X1096">
        <f t="shared" si="287"/>
        <v>1477.5</v>
      </c>
      <c r="Y1096">
        <f t="shared" si="291"/>
        <v>3547.5</v>
      </c>
      <c r="Z1096">
        <f t="shared" si="288"/>
        <v>22297.5</v>
      </c>
      <c r="AA1096" t="s">
        <v>621</v>
      </c>
      <c r="AB1096">
        <v>2025</v>
      </c>
    </row>
    <row r="1097" spans="1:28" x14ac:dyDescent="0.25">
      <c r="A1097">
        <v>84</v>
      </c>
      <c r="B1097" t="s">
        <v>203</v>
      </c>
      <c r="C1097" t="s">
        <v>102</v>
      </c>
      <c r="D1097" t="s">
        <v>6</v>
      </c>
      <c r="E1097" t="s">
        <v>37</v>
      </c>
      <c r="F1097" t="s">
        <v>100</v>
      </c>
      <c r="G1097">
        <v>15000</v>
      </c>
      <c r="H1097">
        <f t="shared" si="281"/>
        <v>14113.5</v>
      </c>
      <c r="I1097">
        <f t="shared" si="282"/>
        <v>430.5</v>
      </c>
      <c r="J1097">
        <f t="shared" si="283"/>
        <v>1065</v>
      </c>
      <c r="K1097">
        <f t="shared" si="284"/>
        <v>165.00000000000003</v>
      </c>
      <c r="L1097">
        <f t="shared" si="289"/>
        <v>456</v>
      </c>
      <c r="M1097">
        <f t="shared" si="290"/>
        <v>1063.5</v>
      </c>
      <c r="O1097">
        <f t="shared" si="285"/>
        <v>3180</v>
      </c>
      <c r="P1097">
        <v>25</v>
      </c>
      <c r="T1097">
        <v>200</v>
      </c>
      <c r="U1097">
        <f t="shared" si="292"/>
        <v>0</v>
      </c>
      <c r="W1097">
        <f t="shared" si="286"/>
        <v>225</v>
      </c>
      <c r="X1097">
        <f t="shared" si="287"/>
        <v>886.5</v>
      </c>
      <c r="Y1097">
        <f t="shared" si="291"/>
        <v>2128.5</v>
      </c>
      <c r="Z1097">
        <f t="shared" si="288"/>
        <v>13888.5</v>
      </c>
      <c r="AA1097" t="s">
        <v>621</v>
      </c>
      <c r="AB1097">
        <v>2025</v>
      </c>
    </row>
    <row r="1098" spans="1:28" x14ac:dyDescent="0.25">
      <c r="A1098">
        <v>85</v>
      </c>
      <c r="B1098" t="s">
        <v>204</v>
      </c>
      <c r="C1098" t="s">
        <v>102</v>
      </c>
      <c r="D1098" t="s">
        <v>6</v>
      </c>
      <c r="E1098" t="s">
        <v>37</v>
      </c>
      <c r="F1098" t="s">
        <v>100</v>
      </c>
      <c r="G1098">
        <v>15000</v>
      </c>
      <c r="H1098">
        <f t="shared" si="281"/>
        <v>14113.5</v>
      </c>
      <c r="I1098">
        <f t="shared" si="282"/>
        <v>430.5</v>
      </c>
      <c r="J1098">
        <f t="shared" si="283"/>
        <v>1065</v>
      </c>
      <c r="K1098">
        <f t="shared" si="284"/>
        <v>165.00000000000003</v>
      </c>
      <c r="L1098">
        <f t="shared" si="289"/>
        <v>456</v>
      </c>
      <c r="M1098">
        <f t="shared" si="290"/>
        <v>1063.5</v>
      </c>
      <c r="O1098">
        <f t="shared" si="285"/>
        <v>3180</v>
      </c>
      <c r="P1098">
        <v>25</v>
      </c>
      <c r="T1098">
        <v>200</v>
      </c>
      <c r="U1098">
        <f t="shared" si="292"/>
        <v>0</v>
      </c>
      <c r="W1098">
        <f t="shared" si="286"/>
        <v>225</v>
      </c>
      <c r="X1098">
        <f t="shared" si="287"/>
        <v>886.5</v>
      </c>
      <c r="Y1098">
        <f t="shared" si="291"/>
        <v>2128.5</v>
      </c>
      <c r="Z1098">
        <f t="shared" si="288"/>
        <v>13888.5</v>
      </c>
      <c r="AA1098" t="s">
        <v>621</v>
      </c>
      <c r="AB1098">
        <v>2025</v>
      </c>
    </row>
    <row r="1099" spans="1:28" x14ac:dyDescent="0.25">
      <c r="A1099">
        <v>86</v>
      </c>
      <c r="B1099" t="s">
        <v>205</v>
      </c>
      <c r="C1099" t="s">
        <v>102</v>
      </c>
      <c r="D1099" t="s">
        <v>6</v>
      </c>
      <c r="E1099" t="s">
        <v>37</v>
      </c>
      <c r="F1099" t="s">
        <v>100</v>
      </c>
      <c r="G1099">
        <v>25000</v>
      </c>
      <c r="H1099">
        <f t="shared" si="281"/>
        <v>23522.5</v>
      </c>
      <c r="I1099">
        <f t="shared" si="282"/>
        <v>717.5</v>
      </c>
      <c r="J1099">
        <f t="shared" si="283"/>
        <v>1774.9999999999998</v>
      </c>
      <c r="K1099">
        <f t="shared" si="284"/>
        <v>275</v>
      </c>
      <c r="L1099">
        <f t="shared" si="289"/>
        <v>760</v>
      </c>
      <c r="M1099">
        <f t="shared" si="290"/>
        <v>1772.5000000000002</v>
      </c>
      <c r="O1099">
        <f t="shared" si="285"/>
        <v>5300</v>
      </c>
      <c r="P1099">
        <v>25</v>
      </c>
      <c r="T1099">
        <v>200</v>
      </c>
      <c r="U1099">
        <f t="shared" si="292"/>
        <v>0</v>
      </c>
      <c r="W1099">
        <f t="shared" si="286"/>
        <v>225</v>
      </c>
      <c r="X1099">
        <f t="shared" si="287"/>
        <v>1477.5</v>
      </c>
      <c r="Y1099">
        <f t="shared" si="291"/>
        <v>3547.5</v>
      </c>
      <c r="Z1099">
        <f t="shared" si="288"/>
        <v>23297.5</v>
      </c>
      <c r="AA1099" t="s">
        <v>621</v>
      </c>
      <c r="AB1099">
        <v>2025</v>
      </c>
    </row>
    <row r="1100" spans="1:28" x14ac:dyDescent="0.25">
      <c r="A1100">
        <v>87</v>
      </c>
      <c r="B1100" t="s">
        <v>810</v>
      </c>
      <c r="C1100" t="s">
        <v>102</v>
      </c>
      <c r="D1100" t="s">
        <v>94</v>
      </c>
      <c r="E1100" t="s">
        <v>37</v>
      </c>
      <c r="F1100" t="s">
        <v>100</v>
      </c>
      <c r="G1100">
        <v>25000</v>
      </c>
      <c r="H1100">
        <f t="shared" si="281"/>
        <v>23522.5</v>
      </c>
      <c r="I1100">
        <f t="shared" si="282"/>
        <v>717.5</v>
      </c>
      <c r="J1100">
        <f t="shared" si="283"/>
        <v>1774.9999999999998</v>
      </c>
      <c r="K1100">
        <f t="shared" si="284"/>
        <v>275</v>
      </c>
      <c r="L1100">
        <f t="shared" si="289"/>
        <v>760</v>
      </c>
      <c r="M1100">
        <f t="shared" si="290"/>
        <v>1772.5000000000002</v>
      </c>
      <c r="O1100">
        <f t="shared" si="285"/>
        <v>5300</v>
      </c>
      <c r="P1100">
        <v>25</v>
      </c>
      <c r="Q1100">
        <v>1000</v>
      </c>
      <c r="T1100">
        <v>200</v>
      </c>
      <c r="U1100">
        <f t="shared" si="292"/>
        <v>0</v>
      </c>
      <c r="W1100">
        <f t="shared" si="286"/>
        <v>1225</v>
      </c>
      <c r="X1100">
        <f t="shared" si="287"/>
        <v>1477.5</v>
      </c>
      <c r="Y1100">
        <f t="shared" si="291"/>
        <v>3547.5</v>
      </c>
      <c r="Z1100">
        <f t="shared" si="288"/>
        <v>22297.5</v>
      </c>
      <c r="AA1100" t="s">
        <v>621</v>
      </c>
      <c r="AB1100">
        <v>2025</v>
      </c>
    </row>
    <row r="1101" spans="1:28" x14ac:dyDescent="0.25">
      <c r="A1101">
        <v>88</v>
      </c>
      <c r="B1101" t="s">
        <v>193</v>
      </c>
      <c r="C1101" t="s">
        <v>103</v>
      </c>
      <c r="D1101" t="s">
        <v>22</v>
      </c>
      <c r="E1101" t="s">
        <v>54</v>
      </c>
      <c r="F1101" t="s">
        <v>100</v>
      </c>
      <c r="G1101">
        <v>30000</v>
      </c>
      <c r="H1101">
        <f t="shared" si="281"/>
        <v>26511.54</v>
      </c>
      <c r="I1101">
        <f t="shared" si="282"/>
        <v>861</v>
      </c>
      <c r="J1101">
        <f t="shared" si="283"/>
        <v>2130</v>
      </c>
      <c r="K1101">
        <f t="shared" si="284"/>
        <v>330.00000000000006</v>
      </c>
      <c r="L1101">
        <f t="shared" si="289"/>
        <v>912</v>
      </c>
      <c r="M1101">
        <f t="shared" si="290"/>
        <v>2127</v>
      </c>
      <c r="N1101">
        <v>1715.46</v>
      </c>
      <c r="O1101">
        <f t="shared" si="285"/>
        <v>8075.46</v>
      </c>
      <c r="P1101">
        <v>25</v>
      </c>
      <c r="Q1101">
        <v>500</v>
      </c>
      <c r="T1101">
        <v>200</v>
      </c>
      <c r="U1101">
        <f t="shared" si="292"/>
        <v>0</v>
      </c>
      <c r="W1101">
        <f t="shared" si="286"/>
        <v>725</v>
      </c>
      <c r="X1101">
        <f t="shared" si="287"/>
        <v>3488.46</v>
      </c>
      <c r="Y1101">
        <f t="shared" si="291"/>
        <v>4257</v>
      </c>
      <c r="Z1101">
        <f t="shared" si="288"/>
        <v>25786.54</v>
      </c>
      <c r="AA1101" t="s">
        <v>621</v>
      </c>
      <c r="AB1101">
        <v>2025</v>
      </c>
    </row>
    <row r="1102" spans="1:28" x14ac:dyDescent="0.25">
      <c r="A1102">
        <v>89</v>
      </c>
      <c r="B1102" t="s">
        <v>197</v>
      </c>
      <c r="C1102" t="s">
        <v>103</v>
      </c>
      <c r="D1102" t="s">
        <v>94</v>
      </c>
      <c r="E1102" t="s">
        <v>54</v>
      </c>
      <c r="F1102" t="s">
        <v>100</v>
      </c>
      <c r="G1102">
        <v>30000</v>
      </c>
      <c r="H1102">
        <f t="shared" si="281"/>
        <v>28227</v>
      </c>
      <c r="I1102">
        <f t="shared" si="282"/>
        <v>861</v>
      </c>
      <c r="J1102">
        <f t="shared" si="283"/>
        <v>2130</v>
      </c>
      <c r="K1102">
        <f t="shared" si="284"/>
        <v>330.00000000000006</v>
      </c>
      <c r="L1102">
        <f t="shared" si="289"/>
        <v>912</v>
      </c>
      <c r="M1102">
        <f t="shared" si="290"/>
        <v>2127</v>
      </c>
      <c r="O1102">
        <f t="shared" si="285"/>
        <v>6360</v>
      </c>
      <c r="P1102">
        <v>25</v>
      </c>
      <c r="T1102">
        <v>200</v>
      </c>
      <c r="U1102">
        <f t="shared" si="292"/>
        <v>0</v>
      </c>
      <c r="W1102">
        <f t="shared" si="286"/>
        <v>225</v>
      </c>
      <c r="X1102">
        <f t="shared" si="287"/>
        <v>1773</v>
      </c>
      <c r="Y1102">
        <f t="shared" si="291"/>
        <v>4257</v>
      </c>
      <c r="Z1102">
        <f t="shared" si="288"/>
        <v>28002</v>
      </c>
      <c r="AA1102" t="s">
        <v>621</v>
      </c>
      <c r="AB1102">
        <v>2025</v>
      </c>
    </row>
    <row r="1103" spans="1:28" x14ac:dyDescent="0.25">
      <c r="A1103">
        <v>90</v>
      </c>
      <c r="B1103" t="s">
        <v>895</v>
      </c>
      <c r="C1103" t="s">
        <v>103</v>
      </c>
      <c r="D1103" t="s">
        <v>22</v>
      </c>
      <c r="E1103" t="s">
        <v>54</v>
      </c>
      <c r="F1103" t="s">
        <v>100</v>
      </c>
      <c r="G1103">
        <v>30000</v>
      </c>
      <c r="H1103">
        <f t="shared" si="281"/>
        <v>28227</v>
      </c>
      <c r="I1103">
        <f t="shared" si="282"/>
        <v>861</v>
      </c>
      <c r="J1103">
        <f t="shared" si="283"/>
        <v>2130</v>
      </c>
      <c r="K1103">
        <f t="shared" si="284"/>
        <v>330.00000000000006</v>
      </c>
      <c r="L1103">
        <f t="shared" si="289"/>
        <v>912</v>
      </c>
      <c r="M1103">
        <f t="shared" si="290"/>
        <v>2127</v>
      </c>
      <c r="O1103">
        <f t="shared" si="285"/>
        <v>6360</v>
      </c>
      <c r="P1103">
        <v>25</v>
      </c>
      <c r="Q1103">
        <v>4029.91</v>
      </c>
      <c r="T1103">
        <v>200</v>
      </c>
      <c r="U1103">
        <f t="shared" si="292"/>
        <v>0</v>
      </c>
      <c r="W1103">
        <f t="shared" si="286"/>
        <v>4254.91</v>
      </c>
      <c r="X1103">
        <f t="shared" si="287"/>
        <v>1773</v>
      </c>
      <c r="Y1103">
        <f t="shared" si="291"/>
        <v>4257</v>
      </c>
      <c r="Z1103">
        <f t="shared" si="288"/>
        <v>23972.09</v>
      </c>
      <c r="AA1103" t="s">
        <v>621</v>
      </c>
      <c r="AB1103">
        <v>2025</v>
      </c>
    </row>
    <row r="1104" spans="1:28" x14ac:dyDescent="0.25">
      <c r="A1104">
        <v>91</v>
      </c>
      <c r="B1104" t="s">
        <v>200</v>
      </c>
      <c r="C1104" t="s">
        <v>103</v>
      </c>
      <c r="D1104" t="s">
        <v>19</v>
      </c>
      <c r="E1104" t="s">
        <v>60</v>
      </c>
      <c r="F1104" t="s">
        <v>100</v>
      </c>
      <c r="G1104">
        <v>35000</v>
      </c>
      <c r="H1104">
        <f t="shared" si="281"/>
        <v>32931.5</v>
      </c>
      <c r="I1104">
        <f t="shared" si="282"/>
        <v>1004.5</v>
      </c>
      <c r="J1104">
        <f t="shared" si="283"/>
        <v>2485</v>
      </c>
      <c r="K1104">
        <f t="shared" si="284"/>
        <v>385.00000000000006</v>
      </c>
      <c r="L1104">
        <f t="shared" si="289"/>
        <v>1064</v>
      </c>
      <c r="M1104">
        <f t="shared" si="290"/>
        <v>2481.5</v>
      </c>
      <c r="O1104">
        <f t="shared" si="285"/>
        <v>7420</v>
      </c>
      <c r="P1104">
        <v>25</v>
      </c>
      <c r="Q1104">
        <v>18807.169999999998</v>
      </c>
      <c r="S1104">
        <v>1663.24</v>
      </c>
      <c r="T1104">
        <v>200</v>
      </c>
      <c r="U1104">
        <f t="shared" si="292"/>
        <v>0</v>
      </c>
      <c r="W1104">
        <f t="shared" si="286"/>
        <v>20695.41</v>
      </c>
      <c r="X1104">
        <f t="shared" si="287"/>
        <v>2068.5</v>
      </c>
      <c r="Y1104">
        <f t="shared" si="291"/>
        <v>4966.5</v>
      </c>
      <c r="Z1104">
        <f t="shared" si="288"/>
        <v>12236.09</v>
      </c>
      <c r="AA1104" t="s">
        <v>621</v>
      </c>
      <c r="AB1104">
        <v>2025</v>
      </c>
    </row>
    <row r="1105" spans="1:28" x14ac:dyDescent="0.25">
      <c r="A1105">
        <v>92</v>
      </c>
      <c r="B1105" t="s">
        <v>910</v>
      </c>
      <c r="C1105" t="s">
        <v>103</v>
      </c>
      <c r="D1105" t="s">
        <v>10</v>
      </c>
      <c r="E1105" t="s">
        <v>54</v>
      </c>
      <c r="F1105" t="s">
        <v>100</v>
      </c>
      <c r="G1105">
        <v>30000</v>
      </c>
      <c r="H1105">
        <f t="shared" si="281"/>
        <v>28227</v>
      </c>
      <c r="I1105">
        <f t="shared" si="282"/>
        <v>861</v>
      </c>
      <c r="J1105">
        <f t="shared" si="283"/>
        <v>2130</v>
      </c>
      <c r="K1105">
        <f t="shared" si="284"/>
        <v>330.00000000000006</v>
      </c>
      <c r="L1105">
        <f t="shared" si="289"/>
        <v>912</v>
      </c>
      <c r="M1105">
        <f t="shared" si="290"/>
        <v>2127</v>
      </c>
      <c r="O1105">
        <f t="shared" si="285"/>
        <v>6360</v>
      </c>
      <c r="P1105">
        <v>25</v>
      </c>
      <c r="T1105">
        <v>200</v>
      </c>
      <c r="U1105">
        <f t="shared" si="292"/>
        <v>0</v>
      </c>
      <c r="W1105">
        <f t="shared" si="286"/>
        <v>225</v>
      </c>
      <c r="X1105">
        <f t="shared" si="287"/>
        <v>1773</v>
      </c>
      <c r="Y1105">
        <f t="shared" si="291"/>
        <v>4257</v>
      </c>
      <c r="Z1105">
        <f t="shared" si="288"/>
        <v>28002</v>
      </c>
      <c r="AA1105" t="s">
        <v>621</v>
      </c>
      <c r="AB1105">
        <v>2025</v>
      </c>
    </row>
    <row r="1106" spans="1:28" x14ac:dyDescent="0.25">
      <c r="A1106">
        <v>93</v>
      </c>
      <c r="B1106" t="s">
        <v>892</v>
      </c>
      <c r="C1106" t="s">
        <v>103</v>
      </c>
      <c r="D1106" t="s">
        <v>22</v>
      </c>
      <c r="E1106" t="s">
        <v>880</v>
      </c>
      <c r="F1106" t="s">
        <v>100</v>
      </c>
      <c r="G1106">
        <v>26000</v>
      </c>
      <c r="H1106">
        <f t="shared" si="281"/>
        <v>24463.4</v>
      </c>
      <c r="I1106">
        <f t="shared" si="282"/>
        <v>746.2</v>
      </c>
      <c r="J1106">
        <f t="shared" si="283"/>
        <v>1845.9999999999998</v>
      </c>
      <c r="K1106">
        <f t="shared" si="284"/>
        <v>286.00000000000006</v>
      </c>
      <c r="L1106">
        <f t="shared" si="289"/>
        <v>790.4</v>
      </c>
      <c r="M1106">
        <f t="shared" si="290"/>
        <v>1843.4</v>
      </c>
      <c r="O1106">
        <f t="shared" si="285"/>
        <v>5512</v>
      </c>
      <c r="P1106">
        <v>25</v>
      </c>
      <c r="T1106">
        <v>200</v>
      </c>
      <c r="U1106">
        <f t="shared" si="292"/>
        <v>0</v>
      </c>
      <c r="W1106">
        <f t="shared" si="286"/>
        <v>225</v>
      </c>
      <c r="X1106">
        <f t="shared" si="287"/>
        <v>1536.6</v>
      </c>
      <c r="Y1106">
        <f t="shared" si="291"/>
        <v>3689.3999999999996</v>
      </c>
      <c r="Z1106">
        <f t="shared" si="288"/>
        <v>24238.400000000001</v>
      </c>
      <c r="AA1106" t="s">
        <v>621</v>
      </c>
      <c r="AB1106">
        <v>2025</v>
      </c>
    </row>
    <row r="1107" spans="1:28" x14ac:dyDescent="0.25">
      <c r="A1107">
        <v>94</v>
      </c>
      <c r="B1107" t="s">
        <v>881</v>
      </c>
      <c r="C1107" t="s">
        <v>103</v>
      </c>
      <c r="D1107" t="s">
        <v>22</v>
      </c>
      <c r="E1107" t="s">
        <v>54</v>
      </c>
      <c r="F1107" t="s">
        <v>84</v>
      </c>
      <c r="G1107">
        <v>36000</v>
      </c>
      <c r="H1107">
        <f t="shared" si="281"/>
        <v>33872.400000000001</v>
      </c>
      <c r="I1107">
        <f t="shared" si="282"/>
        <v>1033.2</v>
      </c>
      <c r="J1107">
        <f t="shared" si="283"/>
        <v>2555.9999999999995</v>
      </c>
      <c r="K1107">
        <f t="shared" si="284"/>
        <v>396.00000000000006</v>
      </c>
      <c r="L1107">
        <f t="shared" si="289"/>
        <v>1094.4000000000001</v>
      </c>
      <c r="M1107">
        <f t="shared" si="290"/>
        <v>2552.4</v>
      </c>
      <c r="O1107">
        <f t="shared" si="285"/>
        <v>7632</v>
      </c>
      <c r="P1107">
        <v>25</v>
      </c>
      <c r="Q1107">
        <v>1500</v>
      </c>
      <c r="S1107">
        <v>797.28</v>
      </c>
      <c r="T1107">
        <v>200</v>
      </c>
      <c r="U1107">
        <f t="shared" si="292"/>
        <v>0</v>
      </c>
      <c r="W1107">
        <f t="shared" si="286"/>
        <v>2522.2799999999997</v>
      </c>
      <c r="X1107">
        <f t="shared" si="287"/>
        <v>2127.6000000000004</v>
      </c>
      <c r="Y1107">
        <f t="shared" si="291"/>
        <v>5108.3999999999996</v>
      </c>
      <c r="Z1107">
        <f t="shared" si="288"/>
        <v>31350.12</v>
      </c>
      <c r="AA1107" t="s">
        <v>621</v>
      </c>
      <c r="AB1107">
        <v>2025</v>
      </c>
    </row>
    <row r="1108" spans="1:28" x14ac:dyDescent="0.25">
      <c r="A1108">
        <v>95</v>
      </c>
      <c r="B1108" t="s">
        <v>907</v>
      </c>
      <c r="C1108" t="s">
        <v>103</v>
      </c>
      <c r="D1108" t="s">
        <v>22</v>
      </c>
      <c r="E1108" t="s">
        <v>883</v>
      </c>
      <c r="F1108" t="s">
        <v>84</v>
      </c>
      <c r="G1108">
        <v>20000</v>
      </c>
      <c r="H1108">
        <f t="shared" si="281"/>
        <v>18818</v>
      </c>
      <c r="I1108">
        <f t="shared" si="282"/>
        <v>574</v>
      </c>
      <c r="J1108">
        <f t="shared" si="283"/>
        <v>1419.9999999999998</v>
      </c>
      <c r="K1108">
        <f t="shared" si="284"/>
        <v>220.00000000000003</v>
      </c>
      <c r="L1108">
        <f t="shared" si="289"/>
        <v>608</v>
      </c>
      <c r="M1108">
        <f t="shared" si="290"/>
        <v>1418</v>
      </c>
      <c r="O1108">
        <f t="shared" si="285"/>
        <v>4240</v>
      </c>
      <c r="P1108">
        <v>25</v>
      </c>
      <c r="Q1108">
        <v>1000</v>
      </c>
      <c r="T1108">
        <v>200</v>
      </c>
      <c r="U1108">
        <f t="shared" si="292"/>
        <v>0</v>
      </c>
      <c r="W1108">
        <f t="shared" si="286"/>
        <v>1225</v>
      </c>
      <c r="X1108">
        <f t="shared" si="287"/>
        <v>1182</v>
      </c>
      <c r="Y1108">
        <f t="shared" si="291"/>
        <v>2838</v>
      </c>
      <c r="Z1108">
        <f t="shared" si="288"/>
        <v>17593</v>
      </c>
      <c r="AA1108" t="s">
        <v>621</v>
      </c>
      <c r="AB1108">
        <v>2025</v>
      </c>
    </row>
    <row r="1109" spans="1:28" x14ac:dyDescent="0.25">
      <c r="A1109">
        <v>96</v>
      </c>
      <c r="B1109" t="s">
        <v>905</v>
      </c>
      <c r="C1109" t="s">
        <v>102</v>
      </c>
      <c r="D1109" t="s">
        <v>17</v>
      </c>
      <c r="E1109" t="s">
        <v>32</v>
      </c>
      <c r="F1109" t="s">
        <v>84</v>
      </c>
      <c r="G1109">
        <v>36000</v>
      </c>
      <c r="H1109">
        <f t="shared" si="281"/>
        <v>33872.400000000001</v>
      </c>
      <c r="I1109">
        <f t="shared" si="282"/>
        <v>1033.2</v>
      </c>
      <c r="J1109">
        <f t="shared" si="283"/>
        <v>2555.9999999999995</v>
      </c>
      <c r="K1109">
        <f t="shared" si="284"/>
        <v>396.00000000000006</v>
      </c>
      <c r="L1109">
        <f t="shared" si="289"/>
        <v>1094.4000000000001</v>
      </c>
      <c r="M1109">
        <f t="shared" si="290"/>
        <v>2552.4</v>
      </c>
      <c r="O1109">
        <f t="shared" si="285"/>
        <v>7632</v>
      </c>
      <c r="P1109">
        <v>25</v>
      </c>
      <c r="S1109">
        <v>398.64</v>
      </c>
      <c r="T1109">
        <v>200</v>
      </c>
      <c r="U1109">
        <f t="shared" si="292"/>
        <v>0</v>
      </c>
      <c r="W1109">
        <f t="shared" si="286"/>
        <v>623.64</v>
      </c>
      <c r="X1109">
        <f t="shared" si="287"/>
        <v>2127.6000000000004</v>
      </c>
      <c r="Y1109">
        <f t="shared" si="291"/>
        <v>5108.3999999999996</v>
      </c>
      <c r="Z1109">
        <f t="shared" si="288"/>
        <v>33248.76</v>
      </c>
      <c r="AA1109" t="s">
        <v>621</v>
      </c>
      <c r="AB1109">
        <v>2025</v>
      </c>
    </row>
    <row r="1110" spans="1:28" x14ac:dyDescent="0.25">
      <c r="A1110">
        <v>97</v>
      </c>
      <c r="B1110" t="s">
        <v>885</v>
      </c>
      <c r="C1110" t="s">
        <v>103</v>
      </c>
      <c r="D1110" t="s">
        <v>22</v>
      </c>
      <c r="E1110" t="s">
        <v>80</v>
      </c>
      <c r="F1110" t="s">
        <v>84</v>
      </c>
      <c r="G1110">
        <v>130000</v>
      </c>
      <c r="H1110">
        <f t="shared" si="281"/>
        <v>122317</v>
      </c>
      <c r="I1110">
        <f t="shared" si="282"/>
        <v>3731</v>
      </c>
      <c r="J1110">
        <f t="shared" si="283"/>
        <v>9230</v>
      </c>
      <c r="K1110">
        <f t="shared" si="284"/>
        <v>953.69</v>
      </c>
      <c r="L1110">
        <f t="shared" si="289"/>
        <v>3952</v>
      </c>
      <c r="M1110">
        <f t="shared" si="290"/>
        <v>9217</v>
      </c>
      <c r="O1110">
        <f t="shared" si="285"/>
        <v>27083.690000000002</v>
      </c>
      <c r="P1110">
        <v>25</v>
      </c>
      <c r="T1110">
        <v>200</v>
      </c>
      <c r="U1110">
        <f t="shared" si="292"/>
        <v>19162.187291666665</v>
      </c>
      <c r="W1110">
        <f t="shared" si="286"/>
        <v>19387.187291666665</v>
      </c>
      <c r="X1110">
        <f t="shared" si="287"/>
        <v>7683</v>
      </c>
      <c r="Y1110">
        <f t="shared" si="291"/>
        <v>18447</v>
      </c>
      <c r="Z1110">
        <f t="shared" si="288"/>
        <v>102929.81270833334</v>
      </c>
      <c r="AA1110" t="s">
        <v>621</v>
      </c>
      <c r="AB1110">
        <v>2025</v>
      </c>
    </row>
    <row r="1111" spans="1:28" x14ac:dyDescent="0.25">
      <c r="A1111">
        <v>98</v>
      </c>
      <c r="B1111" t="s">
        <v>898</v>
      </c>
      <c r="C1111" t="s">
        <v>103</v>
      </c>
      <c r="D1111" t="s">
        <v>22</v>
      </c>
      <c r="E1111" t="s">
        <v>54</v>
      </c>
      <c r="F1111" t="s">
        <v>84</v>
      </c>
      <c r="G1111">
        <v>36000</v>
      </c>
      <c r="H1111">
        <f t="shared" si="281"/>
        <v>33872.400000000001</v>
      </c>
      <c r="I1111">
        <f t="shared" si="282"/>
        <v>1033.2</v>
      </c>
      <c r="J1111">
        <f t="shared" si="283"/>
        <v>2555.9999999999995</v>
      </c>
      <c r="K1111">
        <f t="shared" si="284"/>
        <v>396.00000000000006</v>
      </c>
      <c r="L1111">
        <f t="shared" si="289"/>
        <v>1094.4000000000001</v>
      </c>
      <c r="M1111">
        <f t="shared" si="290"/>
        <v>2552.4</v>
      </c>
      <c r="O1111">
        <f t="shared" si="285"/>
        <v>7632</v>
      </c>
      <c r="P1111">
        <v>25</v>
      </c>
      <c r="Q1111">
        <v>2000</v>
      </c>
      <c r="S1111">
        <v>2923.36</v>
      </c>
      <c r="T1111">
        <v>200</v>
      </c>
      <c r="U1111">
        <f t="shared" si="292"/>
        <v>0</v>
      </c>
      <c r="W1111">
        <f t="shared" si="286"/>
        <v>5148.3600000000006</v>
      </c>
      <c r="X1111">
        <f t="shared" si="287"/>
        <v>2127.6000000000004</v>
      </c>
      <c r="Y1111">
        <f t="shared" si="291"/>
        <v>5108.3999999999996</v>
      </c>
      <c r="Z1111">
        <f t="shared" si="288"/>
        <v>28724.04</v>
      </c>
      <c r="AA1111" t="s">
        <v>621</v>
      </c>
      <c r="AB1111">
        <v>2025</v>
      </c>
    </row>
    <row r="1112" spans="1:28" x14ac:dyDescent="0.25">
      <c r="A1112">
        <v>99</v>
      </c>
      <c r="B1112" t="s">
        <v>899</v>
      </c>
      <c r="C1112" t="s">
        <v>102</v>
      </c>
      <c r="D1112" t="s">
        <v>22</v>
      </c>
      <c r="E1112" t="s">
        <v>37</v>
      </c>
      <c r="F1112" t="s">
        <v>84</v>
      </c>
      <c r="G1112">
        <v>25000</v>
      </c>
      <c r="H1112">
        <f t="shared" si="281"/>
        <v>23522.5</v>
      </c>
      <c r="I1112">
        <f t="shared" si="282"/>
        <v>717.5</v>
      </c>
      <c r="J1112">
        <f t="shared" si="283"/>
        <v>1774.9999999999998</v>
      </c>
      <c r="K1112">
        <f t="shared" si="284"/>
        <v>275</v>
      </c>
      <c r="L1112">
        <f t="shared" si="289"/>
        <v>760</v>
      </c>
      <c r="M1112">
        <f t="shared" si="290"/>
        <v>1772.5000000000002</v>
      </c>
      <c r="O1112">
        <f t="shared" si="285"/>
        <v>5300</v>
      </c>
      <c r="P1112">
        <v>25</v>
      </c>
      <c r="Q1112">
        <v>5000</v>
      </c>
      <c r="S1112">
        <v>0</v>
      </c>
      <c r="T1112">
        <v>200</v>
      </c>
      <c r="U1112">
        <f t="shared" si="292"/>
        <v>0</v>
      </c>
      <c r="W1112">
        <f t="shared" si="286"/>
        <v>5225</v>
      </c>
      <c r="X1112">
        <f t="shared" si="287"/>
        <v>1477.5</v>
      </c>
      <c r="Y1112">
        <f t="shared" si="291"/>
        <v>3547.5</v>
      </c>
      <c r="Z1112">
        <f t="shared" si="288"/>
        <v>18297.5</v>
      </c>
      <c r="AA1112" t="s">
        <v>621</v>
      </c>
      <c r="AB1112">
        <v>2025</v>
      </c>
    </row>
    <row r="1113" spans="1:28" x14ac:dyDescent="0.25">
      <c r="A1113">
        <v>100</v>
      </c>
      <c r="B1113" t="s">
        <v>900</v>
      </c>
      <c r="C1113" t="s">
        <v>102</v>
      </c>
      <c r="D1113" t="s">
        <v>22</v>
      </c>
      <c r="E1113" t="s">
        <v>37</v>
      </c>
      <c r="F1113" t="s">
        <v>84</v>
      </c>
      <c r="G1113">
        <v>25000</v>
      </c>
      <c r="H1113">
        <f t="shared" si="281"/>
        <v>23522.5</v>
      </c>
      <c r="I1113">
        <f t="shared" si="282"/>
        <v>717.5</v>
      </c>
      <c r="J1113">
        <f t="shared" si="283"/>
        <v>1774.9999999999998</v>
      </c>
      <c r="K1113">
        <f t="shared" si="284"/>
        <v>275</v>
      </c>
      <c r="L1113">
        <f t="shared" si="289"/>
        <v>760</v>
      </c>
      <c r="M1113">
        <f t="shared" si="290"/>
        <v>1772.5000000000002</v>
      </c>
      <c r="O1113">
        <f t="shared" si="285"/>
        <v>5300</v>
      </c>
      <c r="P1113">
        <v>25</v>
      </c>
      <c r="Q1113">
        <v>1500</v>
      </c>
      <c r="S1113">
        <v>45.1</v>
      </c>
      <c r="T1113">
        <v>200</v>
      </c>
      <c r="U1113">
        <f t="shared" si="292"/>
        <v>0</v>
      </c>
      <c r="W1113">
        <f t="shared" si="286"/>
        <v>1770.1</v>
      </c>
      <c r="X1113">
        <f t="shared" si="287"/>
        <v>1477.5</v>
      </c>
      <c r="Y1113">
        <f t="shared" si="291"/>
        <v>3547.5</v>
      </c>
      <c r="Z1113">
        <f t="shared" si="288"/>
        <v>21752.400000000001</v>
      </c>
      <c r="AA1113" t="s">
        <v>621</v>
      </c>
      <c r="AB1113">
        <v>2025</v>
      </c>
    </row>
    <row r="1114" spans="1:28" x14ac:dyDescent="0.25">
      <c r="A1114">
        <v>101</v>
      </c>
      <c r="B1114" t="s">
        <v>901</v>
      </c>
      <c r="C1114" t="s">
        <v>102</v>
      </c>
      <c r="D1114" t="s">
        <v>801</v>
      </c>
      <c r="E1114" t="s">
        <v>33</v>
      </c>
      <c r="F1114" t="s">
        <v>84</v>
      </c>
      <c r="G1114">
        <v>30000</v>
      </c>
      <c r="H1114">
        <f t="shared" si="281"/>
        <v>28227</v>
      </c>
      <c r="I1114">
        <f t="shared" si="282"/>
        <v>861</v>
      </c>
      <c r="J1114">
        <f t="shared" si="283"/>
        <v>2130</v>
      </c>
      <c r="K1114">
        <f t="shared" si="284"/>
        <v>330.00000000000006</v>
      </c>
      <c r="L1114">
        <f t="shared" si="289"/>
        <v>912</v>
      </c>
      <c r="M1114">
        <f t="shared" si="290"/>
        <v>2127</v>
      </c>
      <c r="O1114">
        <f t="shared" si="285"/>
        <v>6360</v>
      </c>
      <c r="P1114">
        <v>25</v>
      </c>
      <c r="Q1114">
        <v>6914.17</v>
      </c>
      <c r="T1114">
        <v>200</v>
      </c>
      <c r="U1114">
        <f t="shared" si="292"/>
        <v>0</v>
      </c>
      <c r="W1114">
        <f t="shared" si="286"/>
        <v>7139.17</v>
      </c>
      <c r="X1114">
        <f t="shared" si="287"/>
        <v>1773</v>
      </c>
      <c r="Y1114">
        <f t="shared" si="291"/>
        <v>4257</v>
      </c>
      <c r="Z1114">
        <f t="shared" si="288"/>
        <v>21087.83</v>
      </c>
      <c r="AA1114" t="s">
        <v>621</v>
      </c>
      <c r="AB1114">
        <v>2025</v>
      </c>
    </row>
    <row r="1115" spans="1:28" x14ac:dyDescent="0.25">
      <c r="A1115">
        <v>102</v>
      </c>
      <c r="B1115" t="s">
        <v>902</v>
      </c>
      <c r="C1115" t="s">
        <v>102</v>
      </c>
      <c r="D1115" t="s">
        <v>22</v>
      </c>
      <c r="E1115" t="s">
        <v>37</v>
      </c>
      <c r="F1115" t="s">
        <v>84</v>
      </c>
      <c r="G1115">
        <v>25000</v>
      </c>
      <c r="H1115">
        <f t="shared" si="281"/>
        <v>23522.5</v>
      </c>
      <c r="I1115">
        <f t="shared" si="282"/>
        <v>717.5</v>
      </c>
      <c r="J1115">
        <f t="shared" si="283"/>
        <v>1774.9999999999998</v>
      </c>
      <c r="K1115">
        <f t="shared" si="284"/>
        <v>275</v>
      </c>
      <c r="L1115">
        <f t="shared" si="289"/>
        <v>760</v>
      </c>
      <c r="M1115">
        <f t="shared" si="290"/>
        <v>1772.5000000000002</v>
      </c>
      <c r="O1115">
        <f t="shared" si="285"/>
        <v>5300</v>
      </c>
      <c r="P1115">
        <v>25</v>
      </c>
      <c r="T1115">
        <v>200</v>
      </c>
      <c r="U1115">
        <f t="shared" si="292"/>
        <v>0</v>
      </c>
      <c r="W1115">
        <f t="shared" si="286"/>
        <v>225</v>
      </c>
      <c r="X1115">
        <f t="shared" si="287"/>
        <v>1477.5</v>
      </c>
      <c r="Y1115">
        <f t="shared" si="291"/>
        <v>3547.5</v>
      </c>
      <c r="Z1115">
        <f t="shared" si="288"/>
        <v>23297.5</v>
      </c>
      <c r="AA1115" t="s">
        <v>621</v>
      </c>
      <c r="AB1115">
        <v>2025</v>
      </c>
    </row>
    <row r="1116" spans="1:28" x14ac:dyDescent="0.25">
      <c r="A1116">
        <v>103</v>
      </c>
      <c r="B1116" t="s">
        <v>903</v>
      </c>
      <c r="C1116" t="s">
        <v>102</v>
      </c>
      <c r="D1116" t="s">
        <v>22</v>
      </c>
      <c r="E1116" t="s">
        <v>37</v>
      </c>
      <c r="F1116" t="s">
        <v>84</v>
      </c>
      <c r="G1116">
        <v>25000</v>
      </c>
      <c r="H1116">
        <f t="shared" si="281"/>
        <v>23522.5</v>
      </c>
      <c r="I1116">
        <f>IF(G1116&lt;=374040,G1116*2.87%,9334.68)</f>
        <v>717.5</v>
      </c>
      <c r="J1116">
        <f>IF(G1116&lt;=374040,G1116*7.1%,23092.75)</f>
        <v>1774.9999999999998</v>
      </c>
      <c r="K1116">
        <f t="shared" si="284"/>
        <v>275</v>
      </c>
      <c r="L1116">
        <f>IF(G1116&lt;=187020,G1116*3.04%,4943.8)</f>
        <v>760</v>
      </c>
      <c r="M1116">
        <f>IF(G1116&lt;=187020,G1116*7.09%,11530.11)</f>
        <v>1772.5000000000002</v>
      </c>
      <c r="O1116">
        <f>+I1116+J1116+K1116+L1116+M1116+N1116</f>
        <v>5300</v>
      </c>
      <c r="P1116">
        <v>25</v>
      </c>
      <c r="T1116">
        <v>200</v>
      </c>
      <c r="U1116">
        <f>IF((H1116*12)&gt;867123.01,(79776+(((H1116*12)-867123.01)*0.25))/12,IF((H1116*12)&gt;624329.01,(31216+(((H1116*12)-624329.01)*0.2))/12,IF((H1116*12)&gt;416220.01,(((H1116*12)-416220.01)*0.15)/12,0)))</f>
        <v>0</v>
      </c>
      <c r="W1116">
        <f t="shared" si="286"/>
        <v>225</v>
      </c>
      <c r="X1116">
        <f>+I1116+L1116+N1116</f>
        <v>1477.5</v>
      </c>
      <c r="Y1116">
        <f>+J1116+M1116</f>
        <v>3547.5</v>
      </c>
      <c r="Z1116">
        <f t="shared" si="288"/>
        <v>23297.5</v>
      </c>
      <c r="AA1116" t="s">
        <v>621</v>
      </c>
      <c r="AB1116">
        <v>2025</v>
      </c>
    </row>
    <row r="1117" spans="1:28" x14ac:dyDescent="0.25">
      <c r="A1117">
        <v>104</v>
      </c>
      <c r="B1117" t="s">
        <v>935</v>
      </c>
      <c r="C1117" t="s">
        <v>102</v>
      </c>
      <c r="D1117" t="s">
        <v>936</v>
      </c>
      <c r="E1117" t="s">
        <v>33</v>
      </c>
      <c r="F1117" t="s">
        <v>937</v>
      </c>
      <c r="G1117">
        <v>26000</v>
      </c>
      <c r="H1117">
        <f t="shared" si="281"/>
        <v>24463.4</v>
      </c>
      <c r="I1117">
        <f>IF(G1117&lt;=374040,G1117*2.87%,9334.68)</f>
        <v>746.2</v>
      </c>
      <c r="J1117">
        <f>IF(G1117&lt;=374040,G1117*7.1%,23092.75)</f>
        <v>1845.9999999999998</v>
      </c>
      <c r="K1117">
        <f t="shared" si="284"/>
        <v>286.00000000000006</v>
      </c>
      <c r="L1117">
        <f>IF(G1117&lt;=187020,G1117*3.04%,4943.8)</f>
        <v>790.4</v>
      </c>
      <c r="M1117">
        <f>IF(G1117&lt;=187020,G1117*7.09%,11530.11)</f>
        <v>1843.4</v>
      </c>
      <c r="O1117">
        <f>+I1117+J1117+K1117+L1117+M1117+N1117</f>
        <v>5512</v>
      </c>
      <c r="P1117">
        <v>25</v>
      </c>
      <c r="Q1117">
        <v>2000</v>
      </c>
      <c r="S1117">
        <v>69.88</v>
      </c>
      <c r="T1117">
        <v>200</v>
      </c>
      <c r="W1117">
        <f t="shared" si="286"/>
        <v>2294.88</v>
      </c>
      <c r="X1117">
        <f>+I1117+L1117+N1117</f>
        <v>1536.6</v>
      </c>
      <c r="Y1117">
        <f>+J1117+M1117</f>
        <v>3689.3999999999996</v>
      </c>
      <c r="Z1117">
        <f>+G1117-(W1117+X1117)</f>
        <v>22168.52</v>
      </c>
      <c r="AA1117" t="s">
        <v>621</v>
      </c>
      <c r="AB1117">
        <v>2025</v>
      </c>
    </row>
    <row r="1118" spans="1:28" x14ac:dyDescent="0.25">
      <c r="A1118">
        <v>105</v>
      </c>
      <c r="B1118" t="s">
        <v>940</v>
      </c>
      <c r="C1118" t="s">
        <v>103</v>
      </c>
      <c r="D1118" t="s">
        <v>22</v>
      </c>
      <c r="E1118" t="s">
        <v>933</v>
      </c>
      <c r="F1118" t="s">
        <v>84</v>
      </c>
      <c r="G1118">
        <v>46000</v>
      </c>
      <c r="H1118">
        <f t="shared" si="281"/>
        <v>43281.4</v>
      </c>
      <c r="I1118">
        <f>IF(G1118&lt;=374040,G1118*2.87%,9334.68)</f>
        <v>1320.2</v>
      </c>
      <c r="J1118">
        <f>IF(G1118&lt;=374040,G1118*7.1%,23092.75)</f>
        <v>3265.9999999999995</v>
      </c>
      <c r="K1118">
        <f t="shared" si="284"/>
        <v>506.00000000000006</v>
      </c>
      <c r="L1118">
        <f>IF(G1118&lt;=187020,G1118*3.04%,4943.8)</f>
        <v>1398.4</v>
      </c>
      <c r="M1118">
        <f>IF(G1118&lt;=187020,G1118*7.09%,11530.11)</f>
        <v>3261.4</v>
      </c>
      <c r="O1118">
        <f>+I1118+J1118+K1118+L1118+M1118+N1118</f>
        <v>9752</v>
      </c>
      <c r="P1118">
        <v>25</v>
      </c>
      <c r="T1118">
        <v>200</v>
      </c>
      <c r="U1118">
        <f>IF((H1118*12)&gt;867123.01,(79776+(((H1118*12)-867123.01)*0.25))/12,IF((H1118*12)&gt;624329.01,(31216+(((H1118*12)-624329.01)*0.2))/12,IF((H1118*12)&gt;416220.01,(((H1118*12)-416220.01)*0.15)/12,0)))</f>
        <v>1289.4598750000005</v>
      </c>
      <c r="W1118">
        <f t="shared" si="286"/>
        <v>1514.4598750000005</v>
      </c>
      <c r="X1118">
        <f>+I1118+L1118+N1118</f>
        <v>2718.6000000000004</v>
      </c>
      <c r="Y1118">
        <f>+J1118+M1118</f>
        <v>6527.4</v>
      </c>
      <c r="Z1118">
        <f>+G1118-(W1118+X1118)</f>
        <v>41766.940125000001</v>
      </c>
      <c r="AA1118" t="s">
        <v>621</v>
      </c>
      <c r="AB1118">
        <v>2025</v>
      </c>
    </row>
    <row r="1119" spans="1:28" x14ac:dyDescent="0.25">
      <c r="A1119">
        <v>106</v>
      </c>
      <c r="B1119" t="s">
        <v>915</v>
      </c>
      <c r="C1119" t="s">
        <v>102</v>
      </c>
      <c r="D1119" t="s">
        <v>22</v>
      </c>
      <c r="E1119" t="s">
        <v>32</v>
      </c>
      <c r="F1119" t="s">
        <v>84</v>
      </c>
      <c r="G1119">
        <v>45000</v>
      </c>
      <c r="H1119">
        <f t="shared" si="281"/>
        <v>42340.5</v>
      </c>
      <c r="I1119">
        <f>IF(G1119&lt;=374040,G1119*2.87%,9334.68)</f>
        <v>1291.5</v>
      </c>
      <c r="J1119">
        <f>IF(G1119&lt;=374040,G1119*7.1%,23092.75)</f>
        <v>3194.9999999999995</v>
      </c>
      <c r="K1119">
        <f t="shared" si="284"/>
        <v>495.00000000000006</v>
      </c>
      <c r="L1119">
        <f>IF(G1119&lt;=187020,G1119*3.04%,4943.8)</f>
        <v>1368</v>
      </c>
      <c r="M1119">
        <f>IF(G1119&lt;=187020,G1119*7.09%,11530.11)</f>
        <v>3190.5</v>
      </c>
      <c r="O1119">
        <f>+I1119+J1119+K1119+L1119+M1119+N1119</f>
        <v>9540</v>
      </c>
      <c r="P1119">
        <v>25</v>
      </c>
      <c r="S1119">
        <v>631.69000000000005</v>
      </c>
      <c r="T1119">
        <v>200</v>
      </c>
      <c r="U1119">
        <v>1289.46</v>
      </c>
      <c r="W1119">
        <f t="shared" si="286"/>
        <v>2146.15</v>
      </c>
      <c r="X1119">
        <f>+I1119+L1119+N1119</f>
        <v>2659.5</v>
      </c>
      <c r="Y1119">
        <f>+J1119+M1119</f>
        <v>6385.5</v>
      </c>
      <c r="Z1119">
        <f t="shared" si="288"/>
        <v>40194.35</v>
      </c>
      <c r="AA1119" t="s">
        <v>621</v>
      </c>
      <c r="AB1119">
        <v>2025</v>
      </c>
    </row>
    <row r="1120" spans="1:28" x14ac:dyDescent="0.25">
      <c r="A1120">
        <v>107</v>
      </c>
      <c r="B1120" t="s">
        <v>804</v>
      </c>
      <c r="C1120" t="s">
        <v>103</v>
      </c>
      <c r="D1120" t="s">
        <v>823</v>
      </c>
      <c r="E1120" t="s">
        <v>27</v>
      </c>
      <c r="F1120" t="s">
        <v>98</v>
      </c>
      <c r="G1120">
        <v>360000</v>
      </c>
      <c r="H1120">
        <f>+G1120-(I1120+L1120+N1120)</f>
        <v>342069.38</v>
      </c>
      <c r="I1120">
        <f>IF(G1120&lt;=374040,G1120*2.87%,9334.68)</f>
        <v>10332</v>
      </c>
      <c r="J1120">
        <f>IF(G1120&lt;=374040,G1120*7.1%,23092.75)</f>
        <v>25559.999999999996</v>
      </c>
      <c r="K1120">
        <f>IF(G1120&lt;=74808,G1120*1.1%,851.51)</f>
        <v>851.51</v>
      </c>
      <c r="L1120">
        <v>5883.16</v>
      </c>
      <c r="M1120">
        <v>13720.92</v>
      </c>
      <c r="N1120">
        <v>1715.46</v>
      </c>
      <c r="O1120">
        <f>+I1120+J1120+K1120+L1120+M1120+N1120</f>
        <v>58063.049999999996</v>
      </c>
      <c r="P1120">
        <v>25</v>
      </c>
      <c r="S1120">
        <v>1328.8</v>
      </c>
      <c r="U1120">
        <f>74100.21-V1120</f>
        <v>74100.210000000006</v>
      </c>
      <c r="W1120">
        <f>P1120+Q1120+R1120+S1120+T1120+U1120</f>
        <v>75454.010000000009</v>
      </c>
      <c r="X1120">
        <f>+I1120+L1120+N1120</f>
        <v>17930.62</v>
      </c>
      <c r="Y1120">
        <f>+J1120+M1120</f>
        <v>39280.92</v>
      </c>
      <c r="Z1120">
        <f>+G1120-(W1120+X1120)</f>
        <v>266615.37</v>
      </c>
      <c r="AA1120" t="s">
        <v>623</v>
      </c>
      <c r="AB1120">
        <v>2025</v>
      </c>
    </row>
    <row r="1121" spans="1:28" x14ac:dyDescent="0.25">
      <c r="A1121">
        <v>1</v>
      </c>
      <c r="B1121" t="s">
        <v>784</v>
      </c>
      <c r="C1121" t="s">
        <v>102</v>
      </c>
      <c r="D1121" t="s">
        <v>19</v>
      </c>
      <c r="E1121" t="s">
        <v>71</v>
      </c>
      <c r="F1121" t="s">
        <v>98</v>
      </c>
      <c r="G1121">
        <v>300000</v>
      </c>
      <c r="H1121">
        <f t="shared" ref="H1121:H1184" si="293">+G1121-(I1121+L1121+N1121)</f>
        <v>285506.84000000003</v>
      </c>
      <c r="I1121">
        <f t="shared" ref="I1121:I1184" si="294">IF(G1121&lt;=374040,G1121*2.87%,9334.68)</f>
        <v>8610</v>
      </c>
      <c r="J1121">
        <f t="shared" ref="J1121:J1184" si="295">IF(G1121&lt;=374040,G1121*7.1%,23092.75)</f>
        <v>21299.999999999996</v>
      </c>
      <c r="K1121">
        <f t="shared" ref="K1121:K1184" si="296">IF(G1121&lt;=74808,G1121*1.1%,851.51)</f>
        <v>851.51</v>
      </c>
      <c r="L1121">
        <v>5883.16</v>
      </c>
      <c r="M1121">
        <v>13720.92</v>
      </c>
      <c r="O1121">
        <f t="shared" ref="O1121:O1184" si="297">+I1121+J1121+K1121+L1121+M1121+N1121</f>
        <v>50365.59</v>
      </c>
      <c r="P1121">
        <v>25</v>
      </c>
      <c r="U1121">
        <v>59959.58</v>
      </c>
      <c r="W1121">
        <f t="shared" ref="W1121:W1184" si="298">P1121+Q1121+R1121+S1121+T1121+U1121</f>
        <v>59984.58</v>
      </c>
      <c r="X1121">
        <f t="shared" ref="X1121:X1184" si="299">+I1121+L1121+N1121</f>
        <v>14493.16</v>
      </c>
      <c r="Y1121">
        <f t="shared" ref="Y1121:Y1136" si="300">+J1121+M1121</f>
        <v>35020.92</v>
      </c>
      <c r="Z1121">
        <f t="shared" ref="Z1121:Z1184" si="301">+G1121-(W1121+X1121)</f>
        <v>225522.26</v>
      </c>
      <c r="AA1121" t="s">
        <v>623</v>
      </c>
      <c r="AB1121">
        <v>2025</v>
      </c>
    </row>
    <row r="1122" spans="1:28" x14ac:dyDescent="0.25">
      <c r="A1122">
        <v>2</v>
      </c>
      <c r="B1122" t="s">
        <v>110</v>
      </c>
      <c r="C1122" t="s">
        <v>103</v>
      </c>
      <c r="D1122" t="s">
        <v>10</v>
      </c>
      <c r="E1122" t="s">
        <v>53</v>
      </c>
      <c r="F1122" t="s">
        <v>98</v>
      </c>
      <c r="G1122">
        <v>300000</v>
      </c>
      <c r="H1122">
        <f t="shared" si="293"/>
        <v>285506.84000000003</v>
      </c>
      <c r="I1122">
        <f t="shared" si="294"/>
        <v>8610</v>
      </c>
      <c r="J1122">
        <f t="shared" si="295"/>
        <v>21299.999999999996</v>
      </c>
      <c r="K1122">
        <f t="shared" si="296"/>
        <v>851.51</v>
      </c>
      <c r="L1122">
        <v>5883.16</v>
      </c>
      <c r="M1122">
        <v>13720.92</v>
      </c>
      <c r="O1122">
        <f t="shared" si="297"/>
        <v>50365.59</v>
      </c>
      <c r="P1122">
        <v>25</v>
      </c>
      <c r="S1122">
        <v>1328.8</v>
      </c>
      <c r="U1122">
        <f>+(59959.58-V1122)</f>
        <v>59959.58</v>
      </c>
      <c r="W1122">
        <f t="shared" si="298"/>
        <v>61313.380000000005</v>
      </c>
      <c r="X1122">
        <f t="shared" si="299"/>
        <v>14493.16</v>
      </c>
      <c r="Y1122">
        <f t="shared" si="300"/>
        <v>35020.92</v>
      </c>
      <c r="Z1122">
        <f t="shared" si="301"/>
        <v>224193.46</v>
      </c>
      <c r="AA1122" t="s">
        <v>623</v>
      </c>
      <c r="AB1122">
        <v>2025</v>
      </c>
    </row>
    <row r="1123" spans="1:28" x14ac:dyDescent="0.25">
      <c r="A1123">
        <v>3</v>
      </c>
      <c r="B1123" t="s">
        <v>115</v>
      </c>
      <c r="C1123" t="s">
        <v>103</v>
      </c>
      <c r="D1123" t="s">
        <v>886</v>
      </c>
      <c r="E1123" t="s">
        <v>916</v>
      </c>
      <c r="F1123" t="s">
        <v>84</v>
      </c>
      <c r="G1123">
        <v>185000</v>
      </c>
      <c r="H1123">
        <f t="shared" si="293"/>
        <v>174066.5</v>
      </c>
      <c r="I1123">
        <f t="shared" si="294"/>
        <v>5309.5</v>
      </c>
      <c r="J1123">
        <f t="shared" si="295"/>
        <v>13134.999999999998</v>
      </c>
      <c r="K1123">
        <f t="shared" si="296"/>
        <v>851.51</v>
      </c>
      <c r="L1123">
        <f t="shared" ref="L1123:L1186" si="302">IF(G1123&lt;=187020,G1123*3.04%,4943.8)</f>
        <v>5624</v>
      </c>
      <c r="M1123">
        <f t="shared" ref="M1123:M1186" si="303">IF(G1123&lt;=187020,G1123*7.09%,11530.11)</f>
        <v>13116.5</v>
      </c>
      <c r="O1123">
        <f>+I1123+J1123+K1123+L1123+M1123+N1123</f>
        <v>38036.509999999995</v>
      </c>
      <c r="P1123">
        <v>25</v>
      </c>
      <c r="Q1123">
        <v>39964.44</v>
      </c>
      <c r="S1123">
        <v>1328.8</v>
      </c>
      <c r="T1123">
        <v>200</v>
      </c>
      <c r="U1123">
        <v>32099.49</v>
      </c>
      <c r="W1123">
        <f t="shared" si="298"/>
        <v>73617.73000000001</v>
      </c>
      <c r="X1123">
        <f t="shared" si="299"/>
        <v>10933.5</v>
      </c>
      <c r="Y1123">
        <f t="shared" si="300"/>
        <v>26251.5</v>
      </c>
      <c r="Z1123">
        <f t="shared" si="301"/>
        <v>100448.76999999999</v>
      </c>
      <c r="AA1123" t="s">
        <v>623</v>
      </c>
      <c r="AB1123">
        <v>2025</v>
      </c>
    </row>
    <row r="1124" spans="1:28" x14ac:dyDescent="0.25">
      <c r="A1124">
        <v>4</v>
      </c>
      <c r="B1124" t="s">
        <v>116</v>
      </c>
      <c r="C1124" t="s">
        <v>102</v>
      </c>
      <c r="D1124" t="s">
        <v>4</v>
      </c>
      <c r="E1124" t="s">
        <v>917</v>
      </c>
      <c r="F1124" t="s">
        <v>84</v>
      </c>
      <c r="G1124">
        <v>185000</v>
      </c>
      <c r="H1124">
        <f t="shared" si="293"/>
        <v>174066.5</v>
      </c>
      <c r="I1124">
        <f t="shared" si="294"/>
        <v>5309.5</v>
      </c>
      <c r="J1124">
        <f t="shared" si="295"/>
        <v>13134.999999999998</v>
      </c>
      <c r="K1124">
        <f t="shared" si="296"/>
        <v>851.51</v>
      </c>
      <c r="L1124">
        <f t="shared" si="302"/>
        <v>5624</v>
      </c>
      <c r="M1124">
        <f t="shared" si="303"/>
        <v>13116.5</v>
      </c>
      <c r="O1124">
        <f t="shared" si="297"/>
        <v>38036.509999999995</v>
      </c>
      <c r="P1124">
        <v>25</v>
      </c>
      <c r="Q1124">
        <v>20227.560000000001</v>
      </c>
      <c r="S1124">
        <v>1328.8</v>
      </c>
      <c r="T1124">
        <v>200</v>
      </c>
      <c r="U1124">
        <v>32099.49</v>
      </c>
      <c r="W1124">
        <f t="shared" si="298"/>
        <v>53880.850000000006</v>
      </c>
      <c r="X1124">
        <f t="shared" si="299"/>
        <v>10933.5</v>
      </c>
      <c r="Y1124">
        <f t="shared" si="300"/>
        <v>26251.5</v>
      </c>
      <c r="Z1124">
        <f t="shared" si="301"/>
        <v>120185.65</v>
      </c>
      <c r="AA1124" t="s">
        <v>623</v>
      </c>
      <c r="AB1124">
        <v>2025</v>
      </c>
    </row>
    <row r="1125" spans="1:28" x14ac:dyDescent="0.25">
      <c r="A1125">
        <v>5</v>
      </c>
      <c r="B1125" t="s">
        <v>117</v>
      </c>
      <c r="C1125" t="s">
        <v>102</v>
      </c>
      <c r="D1125" t="s">
        <v>4</v>
      </c>
      <c r="E1125" t="s">
        <v>918</v>
      </c>
      <c r="F1125" t="s">
        <v>84</v>
      </c>
      <c r="G1125">
        <v>185000</v>
      </c>
      <c r="H1125">
        <f t="shared" si="293"/>
        <v>172351.04</v>
      </c>
      <c r="I1125">
        <f t="shared" si="294"/>
        <v>5309.5</v>
      </c>
      <c r="J1125">
        <f t="shared" si="295"/>
        <v>13134.999999999998</v>
      </c>
      <c r="K1125">
        <f t="shared" si="296"/>
        <v>851.51</v>
      </c>
      <c r="L1125">
        <f t="shared" si="302"/>
        <v>5624</v>
      </c>
      <c r="M1125">
        <f t="shared" si="303"/>
        <v>13116.5</v>
      </c>
      <c r="N1125">
        <v>1715.46</v>
      </c>
      <c r="O1125">
        <f t="shared" si="297"/>
        <v>39751.969999999994</v>
      </c>
      <c r="P1125">
        <v>25</v>
      </c>
      <c r="S1125">
        <v>1993.2</v>
      </c>
      <c r="T1125">
        <v>200</v>
      </c>
      <c r="U1125">
        <v>32099.49</v>
      </c>
      <c r="W1125">
        <f t="shared" si="298"/>
        <v>34317.69</v>
      </c>
      <c r="X1125">
        <f t="shared" si="299"/>
        <v>12648.96</v>
      </c>
      <c r="Y1125">
        <f t="shared" si="300"/>
        <v>26251.5</v>
      </c>
      <c r="Z1125">
        <f t="shared" si="301"/>
        <v>138033.35</v>
      </c>
      <c r="AA1125" t="s">
        <v>623</v>
      </c>
      <c r="AB1125">
        <v>2025</v>
      </c>
    </row>
    <row r="1126" spans="1:28" x14ac:dyDescent="0.25">
      <c r="A1126">
        <v>6</v>
      </c>
      <c r="B1126" t="s">
        <v>119</v>
      </c>
      <c r="C1126" t="s">
        <v>103</v>
      </c>
      <c r="D1126" t="s">
        <v>10</v>
      </c>
      <c r="E1126" t="s">
        <v>919</v>
      </c>
      <c r="F1126" t="s">
        <v>84</v>
      </c>
      <c r="G1126">
        <v>185000</v>
      </c>
      <c r="H1126">
        <f t="shared" si="293"/>
        <v>174066.5</v>
      </c>
      <c r="I1126">
        <f t="shared" si="294"/>
        <v>5309.5</v>
      </c>
      <c r="J1126">
        <f t="shared" si="295"/>
        <v>13134.999999999998</v>
      </c>
      <c r="K1126">
        <f t="shared" si="296"/>
        <v>851.51</v>
      </c>
      <c r="L1126">
        <f t="shared" si="302"/>
        <v>5624</v>
      </c>
      <c r="M1126">
        <f t="shared" si="303"/>
        <v>13116.5</v>
      </c>
      <c r="O1126">
        <f t="shared" si="297"/>
        <v>38036.509999999995</v>
      </c>
      <c r="P1126">
        <v>25</v>
      </c>
      <c r="Q1126">
        <v>13979.51</v>
      </c>
      <c r="S1126">
        <v>1328.8</v>
      </c>
      <c r="T1126">
        <v>200</v>
      </c>
      <c r="U1126">
        <v>32099.49</v>
      </c>
      <c r="W1126">
        <f>P1126+Q1126+R1126+S1126+T1126+U1126</f>
        <v>47632.800000000003</v>
      </c>
      <c r="X1126">
        <f t="shared" si="299"/>
        <v>10933.5</v>
      </c>
      <c r="Y1126">
        <f t="shared" si="300"/>
        <v>26251.5</v>
      </c>
      <c r="Z1126">
        <f t="shared" si="301"/>
        <v>126433.7</v>
      </c>
      <c r="AA1126" t="s">
        <v>623</v>
      </c>
      <c r="AB1126">
        <v>2025</v>
      </c>
    </row>
    <row r="1127" spans="1:28" x14ac:dyDescent="0.25">
      <c r="A1127">
        <v>7</v>
      </c>
      <c r="B1127" t="s">
        <v>941</v>
      </c>
      <c r="C1127" t="s">
        <v>102</v>
      </c>
      <c r="D1127" t="s">
        <v>27</v>
      </c>
      <c r="E1127" t="s">
        <v>62</v>
      </c>
      <c r="F1127" t="s">
        <v>99</v>
      </c>
      <c r="G1127">
        <v>110000</v>
      </c>
      <c r="H1127">
        <f t="shared" si="293"/>
        <v>103499</v>
      </c>
      <c r="I1127">
        <f t="shared" si="294"/>
        <v>3157</v>
      </c>
      <c r="J1127">
        <f t="shared" si="295"/>
        <v>7809.9999999999991</v>
      </c>
      <c r="K1127">
        <f t="shared" si="296"/>
        <v>851.51</v>
      </c>
      <c r="L1127">
        <f t="shared" si="302"/>
        <v>3344</v>
      </c>
      <c r="M1127">
        <f t="shared" si="303"/>
        <v>7799.0000000000009</v>
      </c>
      <c r="O1127">
        <f t="shared" si="297"/>
        <v>22961.510000000002</v>
      </c>
      <c r="P1127">
        <v>25</v>
      </c>
      <c r="T1127">
        <v>200</v>
      </c>
      <c r="U1127">
        <v>14457.62</v>
      </c>
      <c r="W1127">
        <f>P1127+Q1127+R1127+S1127+T1127+U1127</f>
        <v>14682.62</v>
      </c>
      <c r="X1127">
        <f t="shared" si="299"/>
        <v>6501</v>
      </c>
      <c r="Y1127">
        <f t="shared" si="300"/>
        <v>15609</v>
      </c>
      <c r="Z1127">
        <f t="shared" si="301"/>
        <v>88816.38</v>
      </c>
      <c r="AA1127" t="s">
        <v>623</v>
      </c>
      <c r="AB1127">
        <v>2025</v>
      </c>
    </row>
    <row r="1128" spans="1:28" x14ac:dyDescent="0.25">
      <c r="A1128">
        <v>8</v>
      </c>
      <c r="B1128" t="s">
        <v>121</v>
      </c>
      <c r="C1128" t="s">
        <v>102</v>
      </c>
      <c r="D1128" t="s">
        <v>21</v>
      </c>
      <c r="E1128" t="s">
        <v>920</v>
      </c>
      <c r="F1128" t="s">
        <v>84</v>
      </c>
      <c r="G1128">
        <v>155000</v>
      </c>
      <c r="H1128">
        <f t="shared" si="293"/>
        <v>144124.04</v>
      </c>
      <c r="I1128">
        <f t="shared" si="294"/>
        <v>4448.5</v>
      </c>
      <c r="J1128">
        <f t="shared" si="295"/>
        <v>11004.999999999998</v>
      </c>
      <c r="K1128">
        <f t="shared" si="296"/>
        <v>851.51</v>
      </c>
      <c r="L1128">
        <f t="shared" si="302"/>
        <v>4712</v>
      </c>
      <c r="M1128">
        <f t="shared" si="303"/>
        <v>10989.5</v>
      </c>
      <c r="N1128">
        <v>1715.46</v>
      </c>
      <c r="O1128">
        <f t="shared" si="297"/>
        <v>33721.97</v>
      </c>
      <c r="P1128">
        <v>25</v>
      </c>
      <c r="Q1128">
        <v>12543.2</v>
      </c>
      <c r="S1128">
        <v>918.52</v>
      </c>
      <c r="T1128">
        <v>200</v>
      </c>
      <c r="U1128">
        <v>24613.88</v>
      </c>
      <c r="W1128">
        <f t="shared" si="298"/>
        <v>38300.600000000006</v>
      </c>
      <c r="X1128">
        <f t="shared" si="299"/>
        <v>10875.96</v>
      </c>
      <c r="Y1128">
        <f t="shared" si="300"/>
        <v>21994.5</v>
      </c>
      <c r="Z1128">
        <f t="shared" si="301"/>
        <v>105823.44</v>
      </c>
      <c r="AA1128" t="s">
        <v>623</v>
      </c>
      <c r="AB1128">
        <v>2025</v>
      </c>
    </row>
    <row r="1129" spans="1:28" x14ac:dyDescent="0.25">
      <c r="A1129">
        <v>9</v>
      </c>
      <c r="B1129" t="s">
        <v>137</v>
      </c>
      <c r="C1129" t="s">
        <v>102</v>
      </c>
      <c r="D1129" t="s">
        <v>22</v>
      </c>
      <c r="E1129" t="s">
        <v>921</v>
      </c>
      <c r="F1129" t="s">
        <v>85</v>
      </c>
      <c r="G1129">
        <v>140000</v>
      </c>
      <c r="H1129">
        <f t="shared" si="293"/>
        <v>130010.54000000001</v>
      </c>
      <c r="I1129">
        <f t="shared" si="294"/>
        <v>4018</v>
      </c>
      <c r="J1129">
        <f t="shared" si="295"/>
        <v>9940</v>
      </c>
      <c r="K1129">
        <f t="shared" si="296"/>
        <v>851.51</v>
      </c>
      <c r="L1129">
        <f t="shared" si="302"/>
        <v>4256</v>
      </c>
      <c r="M1129">
        <f t="shared" si="303"/>
        <v>9926</v>
      </c>
      <c r="N1129">
        <v>1715.46</v>
      </c>
      <c r="O1129">
        <f>+I1129+J1129+K1129+L1129+M1129+N1129</f>
        <v>30706.97</v>
      </c>
      <c r="P1129">
        <v>25</v>
      </c>
      <c r="Q1129">
        <v>4694.38</v>
      </c>
      <c r="S1129">
        <v>943.67</v>
      </c>
      <c r="T1129">
        <v>200</v>
      </c>
      <c r="U1129">
        <v>21085.5</v>
      </c>
      <c r="W1129">
        <f t="shared" si="298"/>
        <v>26948.55</v>
      </c>
      <c r="X1129">
        <f t="shared" si="299"/>
        <v>9989.4599999999991</v>
      </c>
      <c r="Y1129">
        <f t="shared" si="300"/>
        <v>19866</v>
      </c>
      <c r="Z1129">
        <f t="shared" si="301"/>
        <v>103061.99</v>
      </c>
      <c r="AA1129" t="s">
        <v>623</v>
      </c>
      <c r="AB1129">
        <v>2025</v>
      </c>
    </row>
    <row r="1130" spans="1:28" x14ac:dyDescent="0.25">
      <c r="A1130">
        <v>10</v>
      </c>
      <c r="B1130" t="s">
        <v>123</v>
      </c>
      <c r="C1130" t="s">
        <v>102</v>
      </c>
      <c r="D1130" t="s">
        <v>10</v>
      </c>
      <c r="E1130" t="s">
        <v>922</v>
      </c>
      <c r="F1130" t="s">
        <v>84</v>
      </c>
      <c r="G1130">
        <v>145000</v>
      </c>
      <c r="H1130">
        <f t="shared" si="293"/>
        <v>136430.5</v>
      </c>
      <c r="I1130">
        <f t="shared" si="294"/>
        <v>4161.5</v>
      </c>
      <c r="J1130">
        <f t="shared" si="295"/>
        <v>10294.999999999998</v>
      </c>
      <c r="K1130">
        <f t="shared" si="296"/>
        <v>851.51</v>
      </c>
      <c r="L1130">
        <f t="shared" si="302"/>
        <v>4408</v>
      </c>
      <c r="M1130">
        <f t="shared" si="303"/>
        <v>10280.5</v>
      </c>
      <c r="O1130">
        <f t="shared" si="297"/>
        <v>29996.51</v>
      </c>
      <c r="P1130">
        <v>25</v>
      </c>
      <c r="Q1130">
        <v>11491.65</v>
      </c>
      <c r="S1130">
        <v>451.03</v>
      </c>
      <c r="T1130">
        <v>200</v>
      </c>
      <c r="U1130">
        <f>IF((H1130*12)&gt;867123.01,(79776+(((H1130*12)-867123.01)*0.25))/12,IF((H1130*12)&gt;624329.01,(31216+(((H1130*12)-624329.01)*0.2))/12,IF((H1130*12)&gt;416220.01,(((H1130*12)-416220.01)*0.15)/12,0)))</f>
        <v>22690.562291666665</v>
      </c>
      <c r="W1130">
        <f t="shared" si="298"/>
        <v>34858.242291666669</v>
      </c>
      <c r="X1130">
        <f t="shared" si="299"/>
        <v>8569.5</v>
      </c>
      <c r="Y1130">
        <f t="shared" si="300"/>
        <v>20575.5</v>
      </c>
      <c r="Z1130">
        <f t="shared" si="301"/>
        <v>101572.25770833333</v>
      </c>
      <c r="AA1130" t="s">
        <v>623</v>
      </c>
      <c r="AB1130">
        <v>2025</v>
      </c>
    </row>
    <row r="1131" spans="1:28" x14ac:dyDescent="0.25">
      <c r="A1131">
        <v>11</v>
      </c>
      <c r="B1131" t="s">
        <v>125</v>
      </c>
      <c r="C1131" t="s">
        <v>102</v>
      </c>
      <c r="D1131" t="s">
        <v>94</v>
      </c>
      <c r="E1131" t="s">
        <v>923</v>
      </c>
      <c r="F1131" t="s">
        <v>85</v>
      </c>
      <c r="G1131">
        <v>96000</v>
      </c>
      <c r="H1131">
        <f t="shared" si="293"/>
        <v>88610.94</v>
      </c>
      <c r="I1131">
        <f t="shared" si="294"/>
        <v>2755.2</v>
      </c>
      <c r="J1131">
        <f t="shared" si="295"/>
        <v>6815.9999999999991</v>
      </c>
      <c r="K1131">
        <f t="shared" si="296"/>
        <v>851.51</v>
      </c>
      <c r="L1131">
        <f t="shared" si="302"/>
        <v>2918.4</v>
      </c>
      <c r="M1131">
        <f t="shared" si="303"/>
        <v>6806.4000000000005</v>
      </c>
      <c r="N1131">
        <v>1715.46</v>
      </c>
      <c r="O1131">
        <f t="shared" si="297"/>
        <v>21862.969999999998</v>
      </c>
      <c r="P1131">
        <v>25</v>
      </c>
      <c r="Q1131">
        <v>5000</v>
      </c>
      <c r="S1131">
        <v>797.28</v>
      </c>
      <c r="T1131">
        <v>200</v>
      </c>
      <c r="U1131">
        <v>10735.6</v>
      </c>
      <c r="W1131">
        <f t="shared" si="298"/>
        <v>16757.88</v>
      </c>
      <c r="X1131">
        <f t="shared" si="299"/>
        <v>7389.06</v>
      </c>
      <c r="Y1131">
        <f t="shared" si="300"/>
        <v>13622.4</v>
      </c>
      <c r="Z1131">
        <f t="shared" si="301"/>
        <v>71853.06</v>
      </c>
      <c r="AA1131" t="s">
        <v>623</v>
      </c>
      <c r="AB1131">
        <v>2025</v>
      </c>
    </row>
    <row r="1132" spans="1:28" x14ac:dyDescent="0.25">
      <c r="A1132">
        <v>12</v>
      </c>
      <c r="B1132" t="s">
        <v>126</v>
      </c>
      <c r="C1132" t="s">
        <v>103</v>
      </c>
      <c r="D1132" t="s">
        <v>94</v>
      </c>
      <c r="E1132" t="s">
        <v>924</v>
      </c>
      <c r="F1132" t="s">
        <v>84</v>
      </c>
      <c r="G1132">
        <v>60000</v>
      </c>
      <c r="H1132">
        <f t="shared" si="293"/>
        <v>56454</v>
      </c>
      <c r="I1132">
        <f t="shared" si="294"/>
        <v>1722</v>
      </c>
      <c r="J1132">
        <f t="shared" si="295"/>
        <v>4260</v>
      </c>
      <c r="K1132">
        <f t="shared" si="296"/>
        <v>660.00000000000011</v>
      </c>
      <c r="L1132">
        <f t="shared" si="302"/>
        <v>1824</v>
      </c>
      <c r="M1132">
        <f t="shared" si="303"/>
        <v>4254</v>
      </c>
      <c r="O1132">
        <f t="shared" si="297"/>
        <v>12720</v>
      </c>
      <c r="P1132">
        <v>25</v>
      </c>
      <c r="Q1132">
        <v>500</v>
      </c>
      <c r="S1132">
        <v>878.28</v>
      </c>
      <c r="T1132">
        <v>200</v>
      </c>
      <c r="U1132">
        <f>3486.68-V1132</f>
        <v>3486.68</v>
      </c>
      <c r="W1132">
        <f t="shared" si="298"/>
        <v>5089.96</v>
      </c>
      <c r="X1132">
        <f t="shared" si="299"/>
        <v>3546</v>
      </c>
      <c r="Y1132">
        <f t="shared" si="300"/>
        <v>8514</v>
      </c>
      <c r="Z1132">
        <f t="shared" si="301"/>
        <v>51364.04</v>
      </c>
      <c r="AA1132" t="s">
        <v>623</v>
      </c>
      <c r="AB1132">
        <v>2025</v>
      </c>
    </row>
    <row r="1133" spans="1:28" x14ac:dyDescent="0.25">
      <c r="A1133">
        <v>13</v>
      </c>
      <c r="B1133" t="s">
        <v>128</v>
      </c>
      <c r="C1133" t="s">
        <v>102</v>
      </c>
      <c r="D1133" t="s">
        <v>12</v>
      </c>
      <c r="E1133" t="s">
        <v>925</v>
      </c>
      <c r="F1133" t="s">
        <v>84</v>
      </c>
      <c r="G1133">
        <v>155000</v>
      </c>
      <c r="H1133">
        <f t="shared" si="293"/>
        <v>144124.04</v>
      </c>
      <c r="I1133">
        <f t="shared" si="294"/>
        <v>4448.5</v>
      </c>
      <c r="J1133">
        <f t="shared" si="295"/>
        <v>11004.999999999998</v>
      </c>
      <c r="K1133">
        <f t="shared" si="296"/>
        <v>851.51</v>
      </c>
      <c r="L1133">
        <f t="shared" si="302"/>
        <v>4712</v>
      </c>
      <c r="M1133">
        <f t="shared" si="303"/>
        <v>10989.5</v>
      </c>
      <c r="N1133">
        <v>1715.46</v>
      </c>
      <c r="O1133">
        <f t="shared" si="297"/>
        <v>33721.97</v>
      </c>
      <c r="P1133">
        <v>25</v>
      </c>
      <c r="S1133">
        <v>1195.92</v>
      </c>
      <c r="T1133">
        <v>200</v>
      </c>
      <c r="U1133">
        <v>24613.88</v>
      </c>
      <c r="W1133">
        <f t="shared" si="298"/>
        <v>26034.800000000003</v>
      </c>
      <c r="X1133">
        <f t="shared" si="299"/>
        <v>10875.96</v>
      </c>
      <c r="Y1133">
        <f t="shared" si="300"/>
        <v>21994.5</v>
      </c>
      <c r="Z1133">
        <f t="shared" si="301"/>
        <v>118089.23999999999</v>
      </c>
      <c r="AA1133" t="s">
        <v>623</v>
      </c>
      <c r="AB1133">
        <v>2025</v>
      </c>
    </row>
    <row r="1134" spans="1:28" x14ac:dyDescent="0.25">
      <c r="A1134">
        <v>14</v>
      </c>
      <c r="B1134" t="s">
        <v>129</v>
      </c>
      <c r="C1134" t="s">
        <v>102</v>
      </c>
      <c r="D1134" t="s">
        <v>16</v>
      </c>
      <c r="E1134" t="s">
        <v>79</v>
      </c>
      <c r="F1134" t="s">
        <v>84</v>
      </c>
      <c r="G1134">
        <v>80000</v>
      </c>
      <c r="H1134">
        <f t="shared" si="293"/>
        <v>75272</v>
      </c>
      <c r="I1134">
        <f t="shared" si="294"/>
        <v>2296</v>
      </c>
      <c r="J1134">
        <f t="shared" si="295"/>
        <v>5679.9999999999991</v>
      </c>
      <c r="K1134">
        <f t="shared" si="296"/>
        <v>851.51</v>
      </c>
      <c r="L1134">
        <f t="shared" si="302"/>
        <v>2432</v>
      </c>
      <c r="M1134">
        <f t="shared" si="303"/>
        <v>5672</v>
      </c>
      <c r="O1134">
        <f>+I1134+J1134+K1134+L1134+M1134+N1134</f>
        <v>16931.509999999998</v>
      </c>
      <c r="P1134">
        <v>25</v>
      </c>
      <c r="Q1134">
        <v>3800.48</v>
      </c>
      <c r="S1134">
        <v>964.4</v>
      </c>
      <c r="T1134">
        <v>200</v>
      </c>
      <c r="U1134">
        <v>7400.87</v>
      </c>
      <c r="W1134">
        <f t="shared" si="298"/>
        <v>12390.75</v>
      </c>
      <c r="X1134">
        <f t="shared" si="299"/>
        <v>4728</v>
      </c>
      <c r="Y1134">
        <f t="shared" si="300"/>
        <v>11352</v>
      </c>
      <c r="Z1134">
        <f t="shared" si="301"/>
        <v>62881.25</v>
      </c>
      <c r="AA1134" t="s">
        <v>623</v>
      </c>
      <c r="AB1134">
        <v>2025</v>
      </c>
    </row>
    <row r="1135" spans="1:28" x14ac:dyDescent="0.25">
      <c r="A1135">
        <v>15</v>
      </c>
      <c r="B1135" t="s">
        <v>130</v>
      </c>
      <c r="C1135" t="s">
        <v>102</v>
      </c>
      <c r="D1135" t="s">
        <v>16</v>
      </c>
      <c r="E1135" t="s">
        <v>61</v>
      </c>
      <c r="F1135" t="s">
        <v>84</v>
      </c>
      <c r="G1135">
        <v>80000</v>
      </c>
      <c r="H1135">
        <f t="shared" si="293"/>
        <v>70125.62</v>
      </c>
      <c r="I1135">
        <f t="shared" si="294"/>
        <v>2296</v>
      </c>
      <c r="J1135">
        <f t="shared" si="295"/>
        <v>5679.9999999999991</v>
      </c>
      <c r="K1135">
        <f t="shared" si="296"/>
        <v>851.51</v>
      </c>
      <c r="L1135">
        <f t="shared" si="302"/>
        <v>2432</v>
      </c>
      <c r="M1135">
        <f t="shared" si="303"/>
        <v>5672</v>
      </c>
      <c r="N1135">
        <v>5146.38</v>
      </c>
      <c r="O1135">
        <f>+I1135+J1135+K1135+L1135+M1135+N1135</f>
        <v>22077.89</v>
      </c>
      <c r="P1135">
        <v>25</v>
      </c>
      <c r="Q1135">
        <v>1200</v>
      </c>
      <c r="S1135">
        <v>1986.92</v>
      </c>
      <c r="T1135">
        <v>200</v>
      </c>
      <c r="U1135">
        <f>6221-V1135</f>
        <v>6221</v>
      </c>
      <c r="W1135">
        <f t="shared" si="298"/>
        <v>9632.92</v>
      </c>
      <c r="X1135">
        <f t="shared" si="299"/>
        <v>9874.380000000001</v>
      </c>
      <c r="Y1135">
        <f t="shared" si="300"/>
        <v>11352</v>
      </c>
      <c r="Z1135">
        <f t="shared" si="301"/>
        <v>60492.7</v>
      </c>
      <c r="AA1135" t="s">
        <v>623</v>
      </c>
      <c r="AB1135">
        <v>2025</v>
      </c>
    </row>
    <row r="1136" spans="1:28" x14ac:dyDescent="0.25">
      <c r="A1136">
        <v>16</v>
      </c>
      <c r="B1136" t="s">
        <v>131</v>
      </c>
      <c r="C1136" t="s">
        <v>102</v>
      </c>
      <c r="D1136" t="s">
        <v>6</v>
      </c>
      <c r="E1136" t="s">
        <v>863</v>
      </c>
      <c r="F1136" t="s">
        <v>84</v>
      </c>
      <c r="G1136">
        <v>95000</v>
      </c>
      <c r="H1136">
        <f t="shared" si="293"/>
        <v>85954.58</v>
      </c>
      <c r="I1136">
        <f t="shared" si="294"/>
        <v>2726.5</v>
      </c>
      <c r="J1136">
        <f t="shared" si="295"/>
        <v>6744.9999999999991</v>
      </c>
      <c r="K1136">
        <f t="shared" si="296"/>
        <v>851.51</v>
      </c>
      <c r="L1136">
        <f t="shared" si="302"/>
        <v>2888</v>
      </c>
      <c r="M1136">
        <f t="shared" si="303"/>
        <v>6735.5</v>
      </c>
      <c r="N1136">
        <v>3430.92</v>
      </c>
      <c r="O1136">
        <f t="shared" si="297"/>
        <v>23377.43</v>
      </c>
      <c r="P1136">
        <v>25</v>
      </c>
      <c r="S1136">
        <v>4249.3999999999996</v>
      </c>
      <c r="T1136">
        <v>200</v>
      </c>
      <c r="U1136">
        <v>9642.85</v>
      </c>
      <c r="W1136">
        <f t="shared" si="298"/>
        <v>14117.25</v>
      </c>
      <c r="X1136">
        <f t="shared" si="299"/>
        <v>9045.42</v>
      </c>
      <c r="Y1136">
        <f t="shared" si="300"/>
        <v>13480.5</v>
      </c>
      <c r="Z1136">
        <f t="shared" si="301"/>
        <v>71837.33</v>
      </c>
      <c r="AA1136" t="s">
        <v>623</v>
      </c>
      <c r="AB1136">
        <v>2025</v>
      </c>
    </row>
    <row r="1137" spans="1:28" x14ac:dyDescent="0.25">
      <c r="A1137">
        <v>17</v>
      </c>
      <c r="B1137" t="s">
        <v>132</v>
      </c>
      <c r="C1137" t="s">
        <v>102</v>
      </c>
      <c r="D1137" t="s">
        <v>4</v>
      </c>
      <c r="E1137" t="s">
        <v>24</v>
      </c>
      <c r="F1137" t="s">
        <v>84</v>
      </c>
      <c r="G1137">
        <v>95000</v>
      </c>
      <c r="H1137">
        <f t="shared" si="293"/>
        <v>84239.12</v>
      </c>
      <c r="I1137">
        <f t="shared" si="294"/>
        <v>2726.5</v>
      </c>
      <c r="J1137">
        <f t="shared" si="295"/>
        <v>6744.9999999999991</v>
      </c>
      <c r="K1137">
        <f t="shared" si="296"/>
        <v>851.51</v>
      </c>
      <c r="L1137">
        <f t="shared" si="302"/>
        <v>2888</v>
      </c>
      <c r="M1137">
        <f t="shared" si="303"/>
        <v>6735.5</v>
      </c>
      <c r="N1137">
        <v>5146.38</v>
      </c>
      <c r="O1137">
        <f t="shared" si="297"/>
        <v>25092.890000000003</v>
      </c>
      <c r="P1137">
        <v>25</v>
      </c>
      <c r="Q1137">
        <v>10558.02</v>
      </c>
      <c r="S1137">
        <v>2025.73</v>
      </c>
      <c r="T1137">
        <v>200</v>
      </c>
      <c r="U1137">
        <v>9642.65</v>
      </c>
      <c r="W1137">
        <f t="shared" si="298"/>
        <v>22451.4</v>
      </c>
      <c r="X1137">
        <f t="shared" si="299"/>
        <v>10760.880000000001</v>
      </c>
      <c r="Y1137">
        <f>+J1137++K1137+M1137</f>
        <v>14332.009999999998</v>
      </c>
      <c r="Z1137">
        <f t="shared" si="301"/>
        <v>61787.72</v>
      </c>
      <c r="AA1137" t="s">
        <v>623</v>
      </c>
      <c r="AB1137">
        <v>2025</v>
      </c>
    </row>
    <row r="1138" spans="1:28" x14ac:dyDescent="0.25">
      <c r="A1138">
        <v>18</v>
      </c>
      <c r="B1138" t="s">
        <v>133</v>
      </c>
      <c r="C1138" t="s">
        <v>103</v>
      </c>
      <c r="D1138" t="s">
        <v>828</v>
      </c>
      <c r="E1138" t="s">
        <v>829</v>
      </c>
      <c r="F1138" t="s">
        <v>84</v>
      </c>
      <c r="G1138">
        <v>95000</v>
      </c>
      <c r="H1138">
        <f t="shared" si="293"/>
        <v>89385.5</v>
      </c>
      <c r="I1138">
        <f t="shared" si="294"/>
        <v>2726.5</v>
      </c>
      <c r="J1138">
        <f t="shared" si="295"/>
        <v>6744.9999999999991</v>
      </c>
      <c r="K1138">
        <f t="shared" si="296"/>
        <v>851.51</v>
      </c>
      <c r="L1138">
        <f t="shared" si="302"/>
        <v>2888</v>
      </c>
      <c r="M1138">
        <f t="shared" si="303"/>
        <v>6735.5</v>
      </c>
      <c r="O1138">
        <f t="shared" si="297"/>
        <v>19946.510000000002</v>
      </c>
      <c r="P1138">
        <v>25</v>
      </c>
      <c r="Q1138">
        <v>950</v>
      </c>
      <c r="S1138">
        <v>2353.58</v>
      </c>
      <c r="T1138">
        <v>200</v>
      </c>
      <c r="U1138">
        <v>10929.24</v>
      </c>
      <c r="W1138">
        <f t="shared" si="298"/>
        <v>14457.82</v>
      </c>
      <c r="X1138">
        <f t="shared" si="299"/>
        <v>5614.5</v>
      </c>
      <c r="Y1138">
        <f t="shared" ref="Y1138:Y1201" si="304">+J1138+M1138</f>
        <v>13480.5</v>
      </c>
      <c r="Z1138">
        <f t="shared" si="301"/>
        <v>74927.679999999993</v>
      </c>
      <c r="AA1138" t="s">
        <v>623</v>
      </c>
      <c r="AB1138">
        <v>2025</v>
      </c>
    </row>
    <row r="1139" spans="1:28" x14ac:dyDescent="0.25">
      <c r="A1139">
        <v>19</v>
      </c>
      <c r="B1139" t="s">
        <v>134</v>
      </c>
      <c r="C1139" t="s">
        <v>102</v>
      </c>
      <c r="D1139" t="s">
        <v>16</v>
      </c>
      <c r="E1139" t="s">
        <v>45</v>
      </c>
      <c r="F1139" t="s">
        <v>84</v>
      </c>
      <c r="G1139">
        <v>80000</v>
      </c>
      <c r="H1139">
        <f t="shared" si="293"/>
        <v>73556.539999999994</v>
      </c>
      <c r="I1139">
        <f t="shared" si="294"/>
        <v>2296</v>
      </c>
      <c r="J1139">
        <f t="shared" si="295"/>
        <v>5679.9999999999991</v>
      </c>
      <c r="K1139">
        <f t="shared" si="296"/>
        <v>851.51</v>
      </c>
      <c r="L1139">
        <f t="shared" si="302"/>
        <v>2432</v>
      </c>
      <c r="M1139">
        <f t="shared" si="303"/>
        <v>5672</v>
      </c>
      <c r="N1139">
        <v>1715.46</v>
      </c>
      <c r="O1139">
        <f t="shared" si="297"/>
        <v>18646.969999999998</v>
      </c>
      <c r="P1139">
        <v>25</v>
      </c>
      <c r="Q1139">
        <v>1000</v>
      </c>
      <c r="S1139">
        <v>2147.33</v>
      </c>
      <c r="T1139">
        <v>200</v>
      </c>
      <c r="U1139">
        <v>6972</v>
      </c>
      <c r="W1139">
        <f t="shared" si="298"/>
        <v>10344.33</v>
      </c>
      <c r="X1139">
        <f t="shared" si="299"/>
        <v>6443.46</v>
      </c>
      <c r="Y1139">
        <f t="shared" si="304"/>
        <v>11352</v>
      </c>
      <c r="Z1139">
        <f t="shared" si="301"/>
        <v>63212.21</v>
      </c>
      <c r="AA1139" t="s">
        <v>623</v>
      </c>
      <c r="AB1139">
        <v>2025</v>
      </c>
    </row>
    <row r="1140" spans="1:28" x14ac:dyDescent="0.25">
      <c r="A1140">
        <v>20</v>
      </c>
      <c r="B1140" t="s">
        <v>140</v>
      </c>
      <c r="C1140" t="s">
        <v>102</v>
      </c>
      <c r="D1140" t="s">
        <v>823</v>
      </c>
      <c r="E1140" t="s">
        <v>926</v>
      </c>
      <c r="F1140" t="s">
        <v>99</v>
      </c>
      <c r="G1140">
        <v>130000</v>
      </c>
      <c r="H1140">
        <f t="shared" si="293"/>
        <v>122317</v>
      </c>
      <c r="I1140">
        <f t="shared" si="294"/>
        <v>3731</v>
      </c>
      <c r="J1140">
        <f t="shared" si="295"/>
        <v>9230</v>
      </c>
      <c r="K1140">
        <f t="shared" si="296"/>
        <v>851.51</v>
      </c>
      <c r="L1140">
        <f t="shared" si="302"/>
        <v>3952</v>
      </c>
      <c r="M1140">
        <f t="shared" si="303"/>
        <v>9217</v>
      </c>
      <c r="O1140">
        <f t="shared" si="297"/>
        <v>26981.510000000002</v>
      </c>
      <c r="P1140">
        <v>25</v>
      </c>
      <c r="S1140">
        <v>797.28</v>
      </c>
      <c r="T1140">
        <v>200</v>
      </c>
      <c r="U1140">
        <f>IF((H1140*12)&gt;867123.01,(79776+(((H1140*12)-867123.01)*0.25))/12,IF((H1140*12)&gt;624329.01,(31216+(((H1140*12)-624329.01)*0.2))/12,IF((H1140*12)&gt;416220.01,(((H1140*12)-416220.01)*0.15)/12,0)))</f>
        <v>19162.187291666665</v>
      </c>
      <c r="W1140">
        <f t="shared" si="298"/>
        <v>20184.467291666664</v>
      </c>
      <c r="X1140">
        <f t="shared" si="299"/>
        <v>7683</v>
      </c>
      <c r="Y1140">
        <f t="shared" si="304"/>
        <v>18447</v>
      </c>
      <c r="Z1140">
        <f t="shared" si="301"/>
        <v>102132.53270833334</v>
      </c>
      <c r="AA1140" t="s">
        <v>623</v>
      </c>
      <c r="AB1140">
        <v>2025</v>
      </c>
    </row>
    <row r="1141" spans="1:28" x14ac:dyDescent="0.25">
      <c r="A1141">
        <v>21</v>
      </c>
      <c r="B1141" t="s">
        <v>911</v>
      </c>
      <c r="C1141" t="s">
        <v>103</v>
      </c>
      <c r="D1141" t="s">
        <v>823</v>
      </c>
      <c r="E1141" t="s">
        <v>850</v>
      </c>
      <c r="F1141" t="s">
        <v>84</v>
      </c>
      <c r="G1141">
        <v>100000</v>
      </c>
      <c r="H1141">
        <f t="shared" si="293"/>
        <v>94090</v>
      </c>
      <c r="I1141">
        <f t="shared" si="294"/>
        <v>2870</v>
      </c>
      <c r="J1141">
        <f t="shared" si="295"/>
        <v>7099.9999999999991</v>
      </c>
      <c r="K1141">
        <f t="shared" si="296"/>
        <v>851.51</v>
      </c>
      <c r="L1141">
        <f t="shared" si="302"/>
        <v>3040</v>
      </c>
      <c r="M1141">
        <f t="shared" si="303"/>
        <v>7090.0000000000009</v>
      </c>
      <c r="O1141">
        <f t="shared" si="297"/>
        <v>20951.510000000002</v>
      </c>
      <c r="P1141">
        <v>25</v>
      </c>
      <c r="T1141">
        <v>200</v>
      </c>
      <c r="U1141">
        <f>12105.37-V1141</f>
        <v>12105.37</v>
      </c>
      <c r="W1141">
        <f t="shared" si="298"/>
        <v>12330.37</v>
      </c>
      <c r="X1141">
        <f t="shared" si="299"/>
        <v>5910</v>
      </c>
      <c r="Y1141">
        <f t="shared" si="304"/>
        <v>14190</v>
      </c>
      <c r="Z1141">
        <f t="shared" si="301"/>
        <v>81759.63</v>
      </c>
      <c r="AA1141" t="s">
        <v>623</v>
      </c>
      <c r="AB1141">
        <v>2025</v>
      </c>
    </row>
    <row r="1142" spans="1:28" x14ac:dyDescent="0.25">
      <c r="A1142">
        <v>22</v>
      </c>
      <c r="B1142" t="s">
        <v>864</v>
      </c>
      <c r="C1142" t="s">
        <v>103</v>
      </c>
      <c r="D1142" t="s">
        <v>94</v>
      </c>
      <c r="E1142" t="s">
        <v>865</v>
      </c>
      <c r="F1142" t="s">
        <v>85</v>
      </c>
      <c r="G1142">
        <v>80000</v>
      </c>
      <c r="H1142">
        <f t="shared" si="293"/>
        <v>75272</v>
      </c>
      <c r="I1142">
        <f t="shared" si="294"/>
        <v>2296</v>
      </c>
      <c r="J1142">
        <f t="shared" si="295"/>
        <v>5679.9999999999991</v>
      </c>
      <c r="K1142">
        <f t="shared" si="296"/>
        <v>851.51</v>
      </c>
      <c r="L1142">
        <f t="shared" si="302"/>
        <v>2432</v>
      </c>
      <c r="M1142">
        <f t="shared" si="303"/>
        <v>5672</v>
      </c>
      <c r="O1142">
        <f>+I1142+J1142+K1142+L1142+M1142+N1142</f>
        <v>16931.509999999998</v>
      </c>
      <c r="P1142">
        <v>25</v>
      </c>
      <c r="S1142">
        <v>2007.92</v>
      </c>
      <c r="T1142">
        <v>200</v>
      </c>
      <c r="U1142">
        <v>7400.87</v>
      </c>
      <c r="W1142">
        <f t="shared" si="298"/>
        <v>9633.7900000000009</v>
      </c>
      <c r="X1142">
        <f t="shared" si="299"/>
        <v>4728</v>
      </c>
      <c r="Y1142">
        <f t="shared" si="304"/>
        <v>11352</v>
      </c>
      <c r="Z1142">
        <f t="shared" si="301"/>
        <v>65638.209999999992</v>
      </c>
      <c r="AA1142" t="s">
        <v>623</v>
      </c>
      <c r="AB1142">
        <v>2025</v>
      </c>
    </row>
    <row r="1143" spans="1:28" x14ac:dyDescent="0.25">
      <c r="A1143">
        <v>23</v>
      </c>
      <c r="B1143" t="s">
        <v>144</v>
      </c>
      <c r="C1143" t="s">
        <v>103</v>
      </c>
      <c r="D1143" t="s">
        <v>10</v>
      </c>
      <c r="E1143" t="s">
        <v>927</v>
      </c>
      <c r="F1143" t="s">
        <v>85</v>
      </c>
      <c r="G1143">
        <v>95000</v>
      </c>
      <c r="H1143">
        <f t="shared" si="293"/>
        <v>85954.58</v>
      </c>
      <c r="I1143">
        <f t="shared" si="294"/>
        <v>2726.5</v>
      </c>
      <c r="J1143">
        <f t="shared" si="295"/>
        <v>6744.9999999999991</v>
      </c>
      <c r="K1143">
        <f t="shared" si="296"/>
        <v>851.51</v>
      </c>
      <c r="L1143">
        <f t="shared" si="302"/>
        <v>2888</v>
      </c>
      <c r="M1143">
        <f t="shared" si="303"/>
        <v>6735.5</v>
      </c>
      <c r="N1143">
        <v>3430.92</v>
      </c>
      <c r="O1143">
        <f t="shared" si="297"/>
        <v>23377.43</v>
      </c>
      <c r="P1143">
        <v>25</v>
      </c>
      <c r="S1143">
        <v>1973.54</v>
      </c>
      <c r="T1143">
        <v>200</v>
      </c>
      <c r="U1143">
        <v>10500.38</v>
      </c>
      <c r="W1143">
        <f t="shared" si="298"/>
        <v>12698.919999999998</v>
      </c>
      <c r="X1143">
        <f t="shared" si="299"/>
        <v>9045.42</v>
      </c>
      <c r="Y1143">
        <f t="shared" si="304"/>
        <v>13480.5</v>
      </c>
      <c r="Z1143">
        <f t="shared" si="301"/>
        <v>73255.66</v>
      </c>
      <c r="AA1143" t="s">
        <v>623</v>
      </c>
      <c r="AB1143">
        <v>2025</v>
      </c>
    </row>
    <row r="1144" spans="1:28" x14ac:dyDescent="0.25">
      <c r="A1144">
        <v>24</v>
      </c>
      <c r="B1144" t="s">
        <v>145</v>
      </c>
      <c r="C1144" t="s">
        <v>102</v>
      </c>
      <c r="D1144" t="s">
        <v>10</v>
      </c>
      <c r="E1144" t="s">
        <v>928</v>
      </c>
      <c r="F1144" t="s">
        <v>84</v>
      </c>
      <c r="G1144">
        <v>95000</v>
      </c>
      <c r="H1144">
        <f t="shared" si="293"/>
        <v>85954.58</v>
      </c>
      <c r="I1144">
        <f t="shared" si="294"/>
        <v>2726.5</v>
      </c>
      <c r="J1144">
        <f t="shared" si="295"/>
        <v>6744.9999999999991</v>
      </c>
      <c r="K1144">
        <f t="shared" si="296"/>
        <v>851.51</v>
      </c>
      <c r="L1144">
        <f t="shared" si="302"/>
        <v>2888</v>
      </c>
      <c r="M1144">
        <f t="shared" si="303"/>
        <v>6735.5</v>
      </c>
      <c r="N1144">
        <v>3430.92</v>
      </c>
      <c r="O1144">
        <f t="shared" si="297"/>
        <v>23377.43</v>
      </c>
      <c r="P1144">
        <v>25</v>
      </c>
      <c r="T1144">
        <v>200</v>
      </c>
      <c r="U1144">
        <v>10071.51</v>
      </c>
      <c r="W1144">
        <f t="shared" si="298"/>
        <v>10296.51</v>
      </c>
      <c r="X1144">
        <f t="shared" si="299"/>
        <v>9045.42</v>
      </c>
      <c r="Y1144">
        <f t="shared" si="304"/>
        <v>13480.5</v>
      </c>
      <c r="Z1144">
        <f t="shared" si="301"/>
        <v>75658.070000000007</v>
      </c>
      <c r="AA1144" t="s">
        <v>623</v>
      </c>
      <c r="AB1144">
        <v>2025</v>
      </c>
    </row>
    <row r="1145" spans="1:28" x14ac:dyDescent="0.25">
      <c r="A1145">
        <v>25</v>
      </c>
      <c r="B1145" t="s">
        <v>866</v>
      </c>
      <c r="C1145" t="s">
        <v>102</v>
      </c>
      <c r="D1145" t="s">
        <v>10</v>
      </c>
      <c r="E1145" t="s">
        <v>929</v>
      </c>
      <c r="F1145" t="s">
        <v>84</v>
      </c>
      <c r="G1145">
        <v>80000</v>
      </c>
      <c r="H1145">
        <f t="shared" si="293"/>
        <v>75272</v>
      </c>
      <c r="I1145">
        <f t="shared" si="294"/>
        <v>2296</v>
      </c>
      <c r="J1145">
        <f t="shared" si="295"/>
        <v>5679.9999999999991</v>
      </c>
      <c r="K1145">
        <f t="shared" si="296"/>
        <v>851.51</v>
      </c>
      <c r="L1145">
        <f t="shared" si="302"/>
        <v>2432</v>
      </c>
      <c r="M1145">
        <f t="shared" si="303"/>
        <v>5672</v>
      </c>
      <c r="O1145">
        <f t="shared" si="297"/>
        <v>16931.509999999998</v>
      </c>
      <c r="P1145">
        <v>25</v>
      </c>
      <c r="S1145">
        <v>503.65</v>
      </c>
      <c r="T1145">
        <v>200</v>
      </c>
      <c r="U1145">
        <v>7400.87</v>
      </c>
      <c r="W1145">
        <f t="shared" si="298"/>
        <v>8129.5199999999995</v>
      </c>
      <c r="X1145">
        <f t="shared" si="299"/>
        <v>4728</v>
      </c>
      <c r="Y1145">
        <f t="shared" si="304"/>
        <v>11352</v>
      </c>
      <c r="Z1145">
        <f t="shared" si="301"/>
        <v>67142.48</v>
      </c>
      <c r="AA1145" t="s">
        <v>623</v>
      </c>
      <c r="AB1145">
        <v>2025</v>
      </c>
    </row>
    <row r="1146" spans="1:28" x14ac:dyDescent="0.25">
      <c r="A1146">
        <v>26</v>
      </c>
      <c r="B1146" t="s">
        <v>148</v>
      </c>
      <c r="C1146" t="s">
        <v>103</v>
      </c>
      <c r="D1146" t="s">
        <v>10</v>
      </c>
      <c r="E1146" t="s">
        <v>929</v>
      </c>
      <c r="F1146" t="s">
        <v>84</v>
      </c>
      <c r="G1146">
        <v>80000</v>
      </c>
      <c r="H1146">
        <f t="shared" si="293"/>
        <v>75272</v>
      </c>
      <c r="I1146">
        <f t="shared" si="294"/>
        <v>2296</v>
      </c>
      <c r="J1146">
        <f t="shared" si="295"/>
        <v>5679.9999999999991</v>
      </c>
      <c r="K1146">
        <f t="shared" si="296"/>
        <v>851.51</v>
      </c>
      <c r="L1146">
        <f t="shared" si="302"/>
        <v>2432</v>
      </c>
      <c r="M1146">
        <f t="shared" si="303"/>
        <v>5672</v>
      </c>
      <c r="O1146">
        <f t="shared" si="297"/>
        <v>16931.509999999998</v>
      </c>
      <c r="P1146">
        <v>25</v>
      </c>
      <c r="S1146">
        <v>1487.31</v>
      </c>
      <c r="T1146">
        <v>200</v>
      </c>
      <c r="U1146">
        <v>7400.87</v>
      </c>
      <c r="W1146">
        <f t="shared" si="298"/>
        <v>9113.18</v>
      </c>
      <c r="X1146">
        <f t="shared" si="299"/>
        <v>4728</v>
      </c>
      <c r="Y1146">
        <f t="shared" si="304"/>
        <v>11352</v>
      </c>
      <c r="Z1146">
        <f t="shared" si="301"/>
        <v>66158.820000000007</v>
      </c>
      <c r="AA1146" t="s">
        <v>623</v>
      </c>
      <c r="AB1146">
        <v>2025</v>
      </c>
    </row>
    <row r="1147" spans="1:28" x14ac:dyDescent="0.25">
      <c r="A1147">
        <v>27</v>
      </c>
      <c r="B1147" t="s">
        <v>149</v>
      </c>
      <c r="C1147" t="s">
        <v>102</v>
      </c>
      <c r="D1147" t="s">
        <v>10</v>
      </c>
      <c r="E1147" t="s">
        <v>928</v>
      </c>
      <c r="F1147" t="s">
        <v>84</v>
      </c>
      <c r="G1147">
        <v>95000</v>
      </c>
      <c r="H1147">
        <f t="shared" si="293"/>
        <v>87670.04</v>
      </c>
      <c r="I1147">
        <f t="shared" si="294"/>
        <v>2726.5</v>
      </c>
      <c r="J1147">
        <f t="shared" si="295"/>
        <v>6744.9999999999991</v>
      </c>
      <c r="K1147">
        <f t="shared" si="296"/>
        <v>851.51</v>
      </c>
      <c r="L1147">
        <f t="shared" si="302"/>
        <v>2888</v>
      </c>
      <c r="M1147">
        <f t="shared" si="303"/>
        <v>6735.5</v>
      </c>
      <c r="N1147">
        <v>1715.46</v>
      </c>
      <c r="O1147">
        <f t="shared" si="297"/>
        <v>21661.97</v>
      </c>
      <c r="P1147">
        <v>25</v>
      </c>
      <c r="Q1147">
        <v>5000</v>
      </c>
      <c r="S1147">
        <v>2372.16</v>
      </c>
      <c r="T1147">
        <v>200</v>
      </c>
      <c r="U1147">
        <v>10500.38</v>
      </c>
      <c r="W1147">
        <f t="shared" si="298"/>
        <v>18097.54</v>
      </c>
      <c r="X1147">
        <f t="shared" si="299"/>
        <v>7329.96</v>
      </c>
      <c r="Y1147">
        <f t="shared" si="304"/>
        <v>13480.5</v>
      </c>
      <c r="Z1147">
        <f t="shared" si="301"/>
        <v>69572.5</v>
      </c>
      <c r="AA1147" t="s">
        <v>623</v>
      </c>
      <c r="AB1147">
        <v>2025</v>
      </c>
    </row>
    <row r="1148" spans="1:28" x14ac:dyDescent="0.25">
      <c r="A1148">
        <v>28</v>
      </c>
      <c r="B1148" t="s">
        <v>151</v>
      </c>
      <c r="C1148" t="s">
        <v>102</v>
      </c>
      <c r="D1148" t="s">
        <v>793</v>
      </c>
      <c r="E1148" t="s">
        <v>66</v>
      </c>
      <c r="F1148" t="s">
        <v>84</v>
      </c>
      <c r="G1148">
        <v>80000</v>
      </c>
      <c r="H1148">
        <f t="shared" si="293"/>
        <v>75272</v>
      </c>
      <c r="I1148">
        <f t="shared" si="294"/>
        <v>2296</v>
      </c>
      <c r="J1148">
        <f t="shared" si="295"/>
        <v>5679.9999999999991</v>
      </c>
      <c r="K1148">
        <f t="shared" si="296"/>
        <v>851.51</v>
      </c>
      <c r="L1148">
        <f t="shared" si="302"/>
        <v>2432</v>
      </c>
      <c r="M1148">
        <f t="shared" si="303"/>
        <v>5672</v>
      </c>
      <c r="O1148">
        <f t="shared" si="297"/>
        <v>16931.509999999998</v>
      </c>
      <c r="P1148">
        <v>25</v>
      </c>
      <c r="Q1148">
        <v>4000</v>
      </c>
      <c r="S1148">
        <v>1594.56</v>
      </c>
      <c r="T1148">
        <v>200</v>
      </c>
      <c r="U1148">
        <v>7400.87</v>
      </c>
      <c r="W1148">
        <f t="shared" si="298"/>
        <v>13220.43</v>
      </c>
      <c r="X1148">
        <f t="shared" si="299"/>
        <v>4728</v>
      </c>
      <c r="Y1148">
        <f t="shared" si="304"/>
        <v>11352</v>
      </c>
      <c r="Z1148">
        <f t="shared" si="301"/>
        <v>62051.57</v>
      </c>
      <c r="AA1148" t="s">
        <v>623</v>
      </c>
      <c r="AB1148">
        <v>2025</v>
      </c>
    </row>
    <row r="1149" spans="1:28" x14ac:dyDescent="0.25">
      <c r="A1149">
        <v>29</v>
      </c>
      <c r="B1149" t="s">
        <v>153</v>
      </c>
      <c r="C1149" t="s">
        <v>102</v>
      </c>
      <c r="D1149" t="s">
        <v>17</v>
      </c>
      <c r="E1149" t="s">
        <v>930</v>
      </c>
      <c r="F1149" t="s">
        <v>84</v>
      </c>
      <c r="G1149">
        <v>95000</v>
      </c>
      <c r="H1149">
        <f t="shared" si="293"/>
        <v>87670.04</v>
      </c>
      <c r="I1149">
        <f t="shared" si="294"/>
        <v>2726.5</v>
      </c>
      <c r="J1149">
        <f t="shared" si="295"/>
        <v>6744.9999999999991</v>
      </c>
      <c r="K1149">
        <f t="shared" si="296"/>
        <v>851.51</v>
      </c>
      <c r="L1149">
        <f t="shared" si="302"/>
        <v>2888</v>
      </c>
      <c r="M1149">
        <f t="shared" si="303"/>
        <v>6735.5</v>
      </c>
      <c r="N1149">
        <v>1715.46</v>
      </c>
      <c r="O1149">
        <f t="shared" si="297"/>
        <v>21661.97</v>
      </c>
      <c r="P1149">
        <v>25</v>
      </c>
      <c r="Q1149">
        <v>500</v>
      </c>
      <c r="S1149">
        <v>2220.5700000000002</v>
      </c>
      <c r="T1149">
        <v>200</v>
      </c>
      <c r="U1149">
        <v>10500.38</v>
      </c>
      <c r="W1149">
        <f t="shared" si="298"/>
        <v>13445.949999999999</v>
      </c>
      <c r="X1149">
        <f t="shared" si="299"/>
        <v>7329.96</v>
      </c>
      <c r="Y1149">
        <f t="shared" si="304"/>
        <v>13480.5</v>
      </c>
      <c r="Z1149">
        <f t="shared" si="301"/>
        <v>74224.09</v>
      </c>
      <c r="AA1149" t="s">
        <v>623</v>
      </c>
      <c r="AB1149">
        <v>2025</v>
      </c>
    </row>
    <row r="1150" spans="1:28" x14ac:dyDescent="0.25">
      <c r="A1150">
        <v>30</v>
      </c>
      <c r="B1150" t="s">
        <v>868</v>
      </c>
      <c r="C1150" t="s">
        <v>103</v>
      </c>
      <c r="D1150" t="s">
        <v>800</v>
      </c>
      <c r="E1150" t="s">
        <v>83</v>
      </c>
      <c r="F1150" t="s">
        <v>84</v>
      </c>
      <c r="G1150">
        <v>48000</v>
      </c>
      <c r="H1150">
        <f t="shared" si="293"/>
        <v>45163.199999999997</v>
      </c>
      <c r="I1150">
        <f t="shared" si="294"/>
        <v>1377.6</v>
      </c>
      <c r="J1150">
        <f t="shared" si="295"/>
        <v>3407.9999999999995</v>
      </c>
      <c r="K1150">
        <f t="shared" si="296"/>
        <v>528</v>
      </c>
      <c r="L1150">
        <f t="shared" si="302"/>
        <v>1459.2</v>
      </c>
      <c r="M1150">
        <f t="shared" si="303"/>
        <v>3403.2000000000003</v>
      </c>
      <c r="O1150">
        <f t="shared" si="297"/>
        <v>10176</v>
      </c>
      <c r="P1150">
        <v>25</v>
      </c>
      <c r="S1150">
        <v>2234.5300000000002</v>
      </c>
      <c r="T1150">
        <v>200</v>
      </c>
      <c r="U1150">
        <f>1571.73-V1150</f>
        <v>1571.73</v>
      </c>
      <c r="W1150">
        <f t="shared" si="298"/>
        <v>4031.26</v>
      </c>
      <c r="X1150">
        <f t="shared" si="299"/>
        <v>2836.8</v>
      </c>
      <c r="Y1150">
        <f t="shared" si="304"/>
        <v>6811.2</v>
      </c>
      <c r="Z1150">
        <f t="shared" si="301"/>
        <v>41131.94</v>
      </c>
      <c r="AA1150" t="s">
        <v>623</v>
      </c>
      <c r="AB1150">
        <v>2025</v>
      </c>
    </row>
    <row r="1151" spans="1:28" x14ac:dyDescent="0.25">
      <c r="A1151">
        <v>31</v>
      </c>
      <c r="B1151" t="s">
        <v>124</v>
      </c>
      <c r="C1151" t="s">
        <v>103</v>
      </c>
      <c r="D1151" t="s">
        <v>10</v>
      </c>
      <c r="E1151" t="s">
        <v>706</v>
      </c>
      <c r="F1151" t="s">
        <v>84</v>
      </c>
      <c r="G1151">
        <v>48000</v>
      </c>
      <c r="H1151">
        <f t="shared" si="293"/>
        <v>45163.199999999997</v>
      </c>
      <c r="I1151">
        <f t="shared" si="294"/>
        <v>1377.6</v>
      </c>
      <c r="J1151">
        <f t="shared" si="295"/>
        <v>3407.9999999999995</v>
      </c>
      <c r="K1151">
        <f t="shared" si="296"/>
        <v>528</v>
      </c>
      <c r="L1151">
        <f t="shared" si="302"/>
        <v>1459.2</v>
      </c>
      <c r="M1151">
        <f t="shared" si="303"/>
        <v>3403.2000000000003</v>
      </c>
      <c r="O1151">
        <f>+I1151+J1151+K1151+L1151+M1151+N1151</f>
        <v>10176</v>
      </c>
      <c r="P1151">
        <v>25</v>
      </c>
      <c r="S1151">
        <v>1276.23</v>
      </c>
      <c r="T1151">
        <v>200</v>
      </c>
      <c r="U1151">
        <f>1571.73-V1151</f>
        <v>1571.73</v>
      </c>
      <c r="W1151">
        <f t="shared" si="298"/>
        <v>3072.96</v>
      </c>
      <c r="X1151">
        <f t="shared" si="299"/>
        <v>2836.8</v>
      </c>
      <c r="Y1151">
        <f t="shared" si="304"/>
        <v>6811.2</v>
      </c>
      <c r="Z1151">
        <f t="shared" si="301"/>
        <v>42090.239999999998</v>
      </c>
      <c r="AA1151" t="s">
        <v>623</v>
      </c>
      <c r="AB1151">
        <v>2025</v>
      </c>
    </row>
    <row r="1152" spans="1:28" x14ac:dyDescent="0.25">
      <c r="A1152">
        <v>32</v>
      </c>
      <c r="B1152" t="s">
        <v>890</v>
      </c>
      <c r="C1152" t="s">
        <v>102</v>
      </c>
      <c r="D1152" t="s">
        <v>19</v>
      </c>
      <c r="E1152" t="s">
        <v>73</v>
      </c>
      <c r="F1152" t="s">
        <v>84</v>
      </c>
      <c r="G1152">
        <v>60000</v>
      </c>
      <c r="H1152">
        <f t="shared" si="293"/>
        <v>54738.54</v>
      </c>
      <c r="I1152">
        <f t="shared" si="294"/>
        <v>1722</v>
      </c>
      <c r="J1152">
        <f t="shared" si="295"/>
        <v>4260</v>
      </c>
      <c r="K1152">
        <f t="shared" si="296"/>
        <v>660.00000000000011</v>
      </c>
      <c r="L1152">
        <f t="shared" si="302"/>
        <v>1824</v>
      </c>
      <c r="M1152">
        <f t="shared" si="303"/>
        <v>4254</v>
      </c>
      <c r="N1152">
        <v>1715.46</v>
      </c>
      <c r="O1152">
        <f t="shared" si="297"/>
        <v>14435.46</v>
      </c>
      <c r="P1152">
        <v>25</v>
      </c>
      <c r="Q1152">
        <v>6500</v>
      </c>
      <c r="S1152">
        <v>46</v>
      </c>
      <c r="T1152">
        <v>200</v>
      </c>
      <c r="U1152">
        <f>2800.49-V1152</f>
        <v>2800.49</v>
      </c>
      <c r="W1152">
        <f t="shared" si="298"/>
        <v>9571.49</v>
      </c>
      <c r="X1152">
        <f t="shared" si="299"/>
        <v>5261.46</v>
      </c>
      <c r="Y1152">
        <f t="shared" si="304"/>
        <v>8514</v>
      </c>
      <c r="Z1152">
        <f t="shared" si="301"/>
        <v>45167.05</v>
      </c>
      <c r="AA1152" t="s">
        <v>623</v>
      </c>
      <c r="AB1152">
        <v>2025</v>
      </c>
    </row>
    <row r="1153" spans="1:28" x14ac:dyDescent="0.25">
      <c r="A1153">
        <v>33</v>
      </c>
      <c r="B1153" t="s">
        <v>157</v>
      </c>
      <c r="C1153" t="s">
        <v>102</v>
      </c>
      <c r="D1153" t="s">
        <v>10</v>
      </c>
      <c r="E1153" t="s">
        <v>46</v>
      </c>
      <c r="F1153" t="s">
        <v>84</v>
      </c>
      <c r="G1153">
        <v>60000</v>
      </c>
      <c r="H1153">
        <f t="shared" si="293"/>
        <v>56454</v>
      </c>
      <c r="I1153">
        <f t="shared" si="294"/>
        <v>1722</v>
      </c>
      <c r="J1153">
        <f t="shared" si="295"/>
        <v>4260</v>
      </c>
      <c r="K1153">
        <f t="shared" si="296"/>
        <v>660.00000000000011</v>
      </c>
      <c r="L1153">
        <f t="shared" si="302"/>
        <v>1824</v>
      </c>
      <c r="M1153">
        <f t="shared" si="303"/>
        <v>4254</v>
      </c>
      <c r="O1153">
        <f t="shared" si="297"/>
        <v>12720</v>
      </c>
      <c r="P1153">
        <v>25</v>
      </c>
      <c r="Q1153">
        <v>500</v>
      </c>
      <c r="S1153">
        <v>1167.6500000000001</v>
      </c>
      <c r="T1153">
        <v>200</v>
      </c>
      <c r="U1153">
        <f>3486.68-V1153</f>
        <v>3486.68</v>
      </c>
      <c r="W1153">
        <f t="shared" si="298"/>
        <v>5379.33</v>
      </c>
      <c r="X1153">
        <f t="shared" si="299"/>
        <v>3546</v>
      </c>
      <c r="Y1153">
        <f t="shared" si="304"/>
        <v>8514</v>
      </c>
      <c r="Z1153">
        <f t="shared" si="301"/>
        <v>51074.67</v>
      </c>
      <c r="AA1153" t="s">
        <v>623</v>
      </c>
      <c r="AB1153">
        <v>2025</v>
      </c>
    </row>
    <row r="1154" spans="1:28" x14ac:dyDescent="0.25">
      <c r="A1154">
        <v>34</v>
      </c>
      <c r="B1154" t="s">
        <v>158</v>
      </c>
      <c r="C1154" t="s">
        <v>102</v>
      </c>
      <c r="D1154" t="s">
        <v>831</v>
      </c>
      <c r="E1154" t="s">
        <v>931</v>
      </c>
      <c r="F1154" t="s">
        <v>84</v>
      </c>
      <c r="G1154">
        <v>60000</v>
      </c>
      <c r="H1154">
        <f t="shared" si="293"/>
        <v>54738.54</v>
      </c>
      <c r="I1154">
        <f t="shared" si="294"/>
        <v>1722</v>
      </c>
      <c r="J1154">
        <f t="shared" si="295"/>
        <v>4260</v>
      </c>
      <c r="K1154">
        <f t="shared" si="296"/>
        <v>660.00000000000011</v>
      </c>
      <c r="L1154">
        <f t="shared" si="302"/>
        <v>1824</v>
      </c>
      <c r="M1154">
        <f t="shared" si="303"/>
        <v>4254</v>
      </c>
      <c r="N1154">
        <v>1715.46</v>
      </c>
      <c r="O1154">
        <f t="shared" si="297"/>
        <v>14435.46</v>
      </c>
      <c r="P1154">
        <v>25</v>
      </c>
      <c r="S1154">
        <v>1057.22</v>
      </c>
      <c r="T1154">
        <v>200</v>
      </c>
      <c r="U1154">
        <f>3143.58-V1154</f>
        <v>3143.58</v>
      </c>
      <c r="W1154">
        <f t="shared" si="298"/>
        <v>4425.8</v>
      </c>
      <c r="X1154">
        <f t="shared" si="299"/>
        <v>5261.46</v>
      </c>
      <c r="Y1154">
        <f t="shared" si="304"/>
        <v>8514</v>
      </c>
      <c r="Z1154">
        <f t="shared" si="301"/>
        <v>50312.74</v>
      </c>
      <c r="AA1154" t="s">
        <v>623</v>
      </c>
      <c r="AB1154">
        <v>2025</v>
      </c>
    </row>
    <row r="1155" spans="1:28" x14ac:dyDescent="0.25">
      <c r="A1155">
        <v>35</v>
      </c>
      <c r="B1155" t="s">
        <v>159</v>
      </c>
      <c r="C1155" t="s">
        <v>103</v>
      </c>
      <c r="D1155" t="s">
        <v>21</v>
      </c>
      <c r="E1155" t="s">
        <v>932</v>
      </c>
      <c r="F1155" t="s">
        <v>84</v>
      </c>
      <c r="G1155">
        <v>60000</v>
      </c>
      <c r="H1155">
        <f t="shared" si="293"/>
        <v>54738.54</v>
      </c>
      <c r="I1155">
        <f t="shared" si="294"/>
        <v>1722</v>
      </c>
      <c r="J1155">
        <f t="shared" si="295"/>
        <v>4260</v>
      </c>
      <c r="K1155">
        <f t="shared" si="296"/>
        <v>660.00000000000011</v>
      </c>
      <c r="L1155">
        <f t="shared" si="302"/>
        <v>1824</v>
      </c>
      <c r="M1155">
        <f t="shared" si="303"/>
        <v>4254</v>
      </c>
      <c r="N1155">
        <v>1715.46</v>
      </c>
      <c r="O1155">
        <f t="shared" si="297"/>
        <v>14435.46</v>
      </c>
      <c r="P1155">
        <v>25</v>
      </c>
      <c r="Q1155">
        <v>1000</v>
      </c>
      <c r="S1155">
        <v>593.97</v>
      </c>
      <c r="T1155">
        <v>200</v>
      </c>
      <c r="U1155">
        <f>3143.58-V1155</f>
        <v>3143.58</v>
      </c>
      <c r="W1155">
        <f t="shared" si="298"/>
        <v>4962.55</v>
      </c>
      <c r="X1155">
        <f t="shared" si="299"/>
        <v>5261.46</v>
      </c>
      <c r="Y1155">
        <f t="shared" si="304"/>
        <v>8514</v>
      </c>
      <c r="Z1155">
        <f t="shared" si="301"/>
        <v>49775.99</v>
      </c>
      <c r="AA1155" t="s">
        <v>623</v>
      </c>
      <c r="AB1155">
        <v>2025</v>
      </c>
    </row>
    <row r="1156" spans="1:28" x14ac:dyDescent="0.25">
      <c r="A1156">
        <v>36</v>
      </c>
      <c r="B1156" t="s">
        <v>150</v>
      </c>
      <c r="C1156" t="s">
        <v>102</v>
      </c>
      <c r="D1156" t="s">
        <v>16</v>
      </c>
      <c r="E1156" t="s">
        <v>95</v>
      </c>
      <c r="F1156" t="s">
        <v>84</v>
      </c>
      <c r="G1156">
        <v>60000</v>
      </c>
      <c r="H1156">
        <f t="shared" si="293"/>
        <v>56454</v>
      </c>
      <c r="I1156">
        <f t="shared" si="294"/>
        <v>1722</v>
      </c>
      <c r="J1156">
        <f t="shared" si="295"/>
        <v>4260</v>
      </c>
      <c r="K1156">
        <f t="shared" si="296"/>
        <v>660.00000000000011</v>
      </c>
      <c r="L1156">
        <f t="shared" si="302"/>
        <v>1824</v>
      </c>
      <c r="M1156">
        <f t="shared" si="303"/>
        <v>4254</v>
      </c>
      <c r="O1156">
        <f>+I1156+J1156+K1156+L1156+M1156+N1156</f>
        <v>12720</v>
      </c>
      <c r="P1156">
        <v>25</v>
      </c>
      <c r="Q1156">
        <v>500</v>
      </c>
      <c r="S1156">
        <v>1177.43</v>
      </c>
      <c r="T1156">
        <v>200</v>
      </c>
      <c r="U1156">
        <f>IF((H1156*12)&gt;867123.01,(79776+(((H1156*12)-867123.01)*0.25))/12,IF((H1156*12)&gt;624329.01,(31216+(((H1156*12)-624329.01)*0.2))/12,IF((H1156*12)&gt;416220.01,(((H1156*12)-416220.01)*0.15)/12,0)))</f>
        <v>3486.6498333333329</v>
      </c>
      <c r="W1156">
        <f t="shared" si="298"/>
        <v>5389.0798333333332</v>
      </c>
      <c r="X1156">
        <f t="shared" si="299"/>
        <v>3546</v>
      </c>
      <c r="Y1156">
        <f t="shared" si="304"/>
        <v>8514</v>
      </c>
      <c r="Z1156">
        <f t="shared" si="301"/>
        <v>51064.920166666663</v>
      </c>
      <c r="AA1156" t="s">
        <v>623</v>
      </c>
      <c r="AB1156">
        <v>2025</v>
      </c>
    </row>
    <row r="1157" spans="1:28" x14ac:dyDescent="0.25">
      <c r="A1157">
        <v>37</v>
      </c>
      <c r="B1157" t="s">
        <v>160</v>
      </c>
      <c r="C1157" t="s">
        <v>102</v>
      </c>
      <c r="D1157" t="s">
        <v>4</v>
      </c>
      <c r="E1157" t="s">
        <v>93</v>
      </c>
      <c r="F1157" t="s">
        <v>84</v>
      </c>
      <c r="G1157">
        <v>60000</v>
      </c>
      <c r="H1157">
        <f t="shared" si="293"/>
        <v>56454</v>
      </c>
      <c r="I1157">
        <f t="shared" si="294"/>
        <v>1722</v>
      </c>
      <c r="J1157">
        <f t="shared" si="295"/>
        <v>4260</v>
      </c>
      <c r="K1157">
        <f t="shared" si="296"/>
        <v>660.00000000000011</v>
      </c>
      <c r="L1157">
        <f t="shared" si="302"/>
        <v>1824</v>
      </c>
      <c r="M1157">
        <f t="shared" si="303"/>
        <v>4254</v>
      </c>
      <c r="O1157">
        <f t="shared" si="297"/>
        <v>12720</v>
      </c>
      <c r="P1157">
        <v>25</v>
      </c>
      <c r="Q1157">
        <v>3000</v>
      </c>
      <c r="S1157">
        <v>1664.57</v>
      </c>
      <c r="T1157">
        <v>200</v>
      </c>
      <c r="U1157">
        <f>IF((H1157*12)&gt;867123.01,(79776+(((H1157*12)-867123.01)*0.25))/12,IF((H1157*12)&gt;624329.01,(31216+(((H1157*12)-624329.01)*0.2))/12,IF((H1157*12)&gt;416220.01,(((H1157*12)-416220.01)*0.15)/12,0)))</f>
        <v>3486.6498333333329</v>
      </c>
      <c r="W1157">
        <f t="shared" si="298"/>
        <v>8376.2198333333326</v>
      </c>
      <c r="X1157">
        <f t="shared" si="299"/>
        <v>3546</v>
      </c>
      <c r="Y1157">
        <f t="shared" si="304"/>
        <v>8514</v>
      </c>
      <c r="Z1157">
        <f t="shared" si="301"/>
        <v>48077.780166666664</v>
      </c>
      <c r="AA1157" t="s">
        <v>623</v>
      </c>
      <c r="AB1157">
        <v>2025</v>
      </c>
    </row>
    <row r="1158" spans="1:28" x14ac:dyDescent="0.25">
      <c r="A1158">
        <v>38</v>
      </c>
      <c r="B1158" t="s">
        <v>806</v>
      </c>
      <c r="C1158" t="s">
        <v>102</v>
      </c>
      <c r="D1158" t="s">
        <v>12</v>
      </c>
      <c r="E1158" t="s">
        <v>32</v>
      </c>
      <c r="F1158" t="s">
        <v>99</v>
      </c>
      <c r="G1158">
        <v>65000</v>
      </c>
      <c r="H1158">
        <f t="shared" si="293"/>
        <v>61158.5</v>
      </c>
      <c r="I1158">
        <f t="shared" si="294"/>
        <v>1865.5</v>
      </c>
      <c r="J1158">
        <f t="shared" si="295"/>
        <v>4615</v>
      </c>
      <c r="K1158">
        <f t="shared" si="296"/>
        <v>715.00000000000011</v>
      </c>
      <c r="L1158">
        <f t="shared" si="302"/>
        <v>1976</v>
      </c>
      <c r="M1158">
        <f t="shared" si="303"/>
        <v>4608.5</v>
      </c>
      <c r="O1158">
        <f t="shared" si="297"/>
        <v>13780</v>
      </c>
      <c r="P1158">
        <v>25</v>
      </c>
      <c r="Q1158">
        <v>9860.77</v>
      </c>
      <c r="S1158">
        <v>1121.57</v>
      </c>
      <c r="T1158">
        <v>200</v>
      </c>
      <c r="U1158">
        <v>4427.58</v>
      </c>
      <c r="W1158">
        <f t="shared" si="298"/>
        <v>15634.92</v>
      </c>
      <c r="X1158">
        <f t="shared" si="299"/>
        <v>3841.5</v>
      </c>
      <c r="Y1158">
        <f t="shared" si="304"/>
        <v>9223.5</v>
      </c>
      <c r="Z1158">
        <f t="shared" si="301"/>
        <v>45523.58</v>
      </c>
      <c r="AA1158" t="s">
        <v>623</v>
      </c>
      <c r="AB1158">
        <v>2025</v>
      </c>
    </row>
    <row r="1159" spans="1:28" x14ac:dyDescent="0.25">
      <c r="A1159">
        <v>39</v>
      </c>
      <c r="B1159" t="s">
        <v>162</v>
      </c>
      <c r="C1159" t="s">
        <v>102</v>
      </c>
      <c r="D1159" t="s">
        <v>15</v>
      </c>
      <c r="E1159" t="s">
        <v>92</v>
      </c>
      <c r="F1159" t="s">
        <v>99</v>
      </c>
      <c r="G1159">
        <v>70000</v>
      </c>
      <c r="H1159">
        <f t="shared" si="293"/>
        <v>60716.619999999995</v>
      </c>
      <c r="I1159">
        <f t="shared" si="294"/>
        <v>2009</v>
      </c>
      <c r="J1159">
        <f t="shared" si="295"/>
        <v>4970</v>
      </c>
      <c r="K1159">
        <f t="shared" si="296"/>
        <v>770.00000000000011</v>
      </c>
      <c r="L1159">
        <f t="shared" si="302"/>
        <v>2128</v>
      </c>
      <c r="M1159">
        <f t="shared" si="303"/>
        <v>4963</v>
      </c>
      <c r="N1159">
        <v>5146.38</v>
      </c>
      <c r="O1159">
        <f t="shared" si="297"/>
        <v>19986.38</v>
      </c>
      <c r="P1159">
        <v>25</v>
      </c>
      <c r="S1159">
        <v>797.28</v>
      </c>
      <c r="T1159">
        <v>200</v>
      </c>
      <c r="U1159">
        <f>4339.2-V1159</f>
        <v>4339.2</v>
      </c>
      <c r="W1159">
        <f t="shared" si="298"/>
        <v>5361.48</v>
      </c>
      <c r="X1159">
        <f t="shared" si="299"/>
        <v>9283.380000000001</v>
      </c>
      <c r="Y1159">
        <f t="shared" si="304"/>
        <v>9933</v>
      </c>
      <c r="Z1159">
        <f t="shared" si="301"/>
        <v>55355.14</v>
      </c>
      <c r="AA1159" t="s">
        <v>623</v>
      </c>
      <c r="AB1159">
        <v>2025</v>
      </c>
    </row>
    <row r="1160" spans="1:28" x14ac:dyDescent="0.25">
      <c r="A1160">
        <v>40</v>
      </c>
      <c r="B1160" t="s">
        <v>807</v>
      </c>
      <c r="C1160" t="s">
        <v>102</v>
      </c>
      <c r="D1160" t="s">
        <v>808</v>
      </c>
      <c r="E1160" t="s">
        <v>62</v>
      </c>
      <c r="F1160" t="s">
        <v>99</v>
      </c>
      <c r="G1160">
        <v>125000</v>
      </c>
      <c r="H1160">
        <f t="shared" si="293"/>
        <v>115897.04000000001</v>
      </c>
      <c r="I1160">
        <f t="shared" si="294"/>
        <v>3587.5</v>
      </c>
      <c r="J1160">
        <f t="shared" si="295"/>
        <v>8875</v>
      </c>
      <c r="K1160">
        <f t="shared" si="296"/>
        <v>851.51</v>
      </c>
      <c r="L1160">
        <f t="shared" si="302"/>
        <v>3800</v>
      </c>
      <c r="M1160">
        <f t="shared" si="303"/>
        <v>8862.5</v>
      </c>
      <c r="N1160">
        <v>1715.46</v>
      </c>
      <c r="O1160">
        <f>+I1160+J1160+K1160+L1160+M1160+N1160</f>
        <v>27691.97</v>
      </c>
      <c r="P1160">
        <v>25</v>
      </c>
      <c r="Q1160">
        <v>10736.72</v>
      </c>
      <c r="S1160">
        <v>269.94</v>
      </c>
      <c r="T1160">
        <v>200</v>
      </c>
      <c r="U1160">
        <v>17557.13</v>
      </c>
      <c r="W1160">
        <f t="shared" si="298"/>
        <v>28788.79</v>
      </c>
      <c r="X1160">
        <f t="shared" si="299"/>
        <v>9102.9599999999991</v>
      </c>
      <c r="Y1160">
        <f t="shared" si="304"/>
        <v>17737.5</v>
      </c>
      <c r="Z1160">
        <f t="shared" si="301"/>
        <v>87108.25</v>
      </c>
      <c r="AA1160" t="s">
        <v>623</v>
      </c>
      <c r="AB1160">
        <v>2025</v>
      </c>
    </row>
    <row r="1161" spans="1:28" x14ac:dyDescent="0.25">
      <c r="A1161">
        <v>41</v>
      </c>
      <c r="B1161" t="s">
        <v>809</v>
      </c>
      <c r="C1161" t="s">
        <v>102</v>
      </c>
      <c r="D1161" t="s">
        <v>808</v>
      </c>
      <c r="E1161" t="s">
        <v>62</v>
      </c>
      <c r="F1161" t="s">
        <v>99</v>
      </c>
      <c r="G1161">
        <v>100000</v>
      </c>
      <c r="H1161">
        <f t="shared" si="293"/>
        <v>94090</v>
      </c>
      <c r="I1161">
        <f t="shared" si="294"/>
        <v>2870</v>
      </c>
      <c r="J1161">
        <f t="shared" si="295"/>
        <v>7099.9999999999991</v>
      </c>
      <c r="K1161">
        <f t="shared" si="296"/>
        <v>851.51</v>
      </c>
      <c r="L1161">
        <f t="shared" si="302"/>
        <v>3040</v>
      </c>
      <c r="M1161">
        <f t="shared" si="303"/>
        <v>7090.0000000000009</v>
      </c>
      <c r="O1161">
        <f>+I1161+J1161+K1161+L1161+M1161+N1161</f>
        <v>20951.510000000002</v>
      </c>
      <c r="P1161">
        <v>25</v>
      </c>
      <c r="Q1161">
        <v>1000</v>
      </c>
      <c r="S1161">
        <v>398.64</v>
      </c>
      <c r="T1161">
        <v>200</v>
      </c>
      <c r="U1161">
        <v>12105.37</v>
      </c>
      <c r="W1161">
        <f t="shared" si="298"/>
        <v>13729.01</v>
      </c>
      <c r="X1161">
        <f t="shared" si="299"/>
        <v>5910</v>
      </c>
      <c r="Y1161">
        <f t="shared" si="304"/>
        <v>14190</v>
      </c>
      <c r="Z1161">
        <f t="shared" si="301"/>
        <v>80360.989999999991</v>
      </c>
      <c r="AA1161" t="s">
        <v>623</v>
      </c>
      <c r="AB1161">
        <v>2025</v>
      </c>
    </row>
    <row r="1162" spans="1:28" x14ac:dyDescent="0.25">
      <c r="A1162">
        <v>42</v>
      </c>
      <c r="B1162" t="s">
        <v>813</v>
      </c>
      <c r="C1162" t="s">
        <v>103</v>
      </c>
      <c r="D1162" t="s">
        <v>808</v>
      </c>
      <c r="E1162" t="s">
        <v>92</v>
      </c>
      <c r="F1162" t="s">
        <v>99</v>
      </c>
      <c r="G1162">
        <v>80000</v>
      </c>
      <c r="H1162">
        <f t="shared" si="293"/>
        <v>75272</v>
      </c>
      <c r="I1162">
        <f t="shared" si="294"/>
        <v>2296</v>
      </c>
      <c r="J1162">
        <f t="shared" si="295"/>
        <v>5679.9999999999991</v>
      </c>
      <c r="K1162">
        <f t="shared" si="296"/>
        <v>851.51</v>
      </c>
      <c r="L1162">
        <f t="shared" si="302"/>
        <v>2432</v>
      </c>
      <c r="M1162">
        <f t="shared" si="303"/>
        <v>5672</v>
      </c>
      <c r="O1162">
        <f t="shared" si="297"/>
        <v>16931.509999999998</v>
      </c>
      <c r="P1162">
        <v>25</v>
      </c>
      <c r="T1162">
        <v>200</v>
      </c>
      <c r="U1162">
        <v>7400.87</v>
      </c>
      <c r="W1162">
        <f t="shared" si="298"/>
        <v>7625.87</v>
      </c>
      <c r="X1162">
        <f t="shared" si="299"/>
        <v>4728</v>
      </c>
      <c r="Y1162">
        <f t="shared" si="304"/>
        <v>11352</v>
      </c>
      <c r="Z1162">
        <f t="shared" si="301"/>
        <v>67646.13</v>
      </c>
      <c r="AA1162" t="s">
        <v>623</v>
      </c>
      <c r="AB1162">
        <v>2025</v>
      </c>
    </row>
    <row r="1163" spans="1:28" x14ac:dyDescent="0.25">
      <c r="A1163">
        <v>43</v>
      </c>
      <c r="B1163" t="s">
        <v>874</v>
      </c>
      <c r="C1163" t="s">
        <v>103</v>
      </c>
      <c r="D1163" t="s">
        <v>10</v>
      </c>
      <c r="E1163" t="s">
        <v>32</v>
      </c>
      <c r="F1163" t="s">
        <v>84</v>
      </c>
      <c r="G1163">
        <v>46000</v>
      </c>
      <c r="H1163">
        <f t="shared" si="293"/>
        <v>43281.4</v>
      </c>
      <c r="I1163">
        <f t="shared" si="294"/>
        <v>1320.2</v>
      </c>
      <c r="J1163">
        <f t="shared" si="295"/>
        <v>3265.9999999999995</v>
      </c>
      <c r="K1163">
        <f t="shared" si="296"/>
        <v>506.00000000000006</v>
      </c>
      <c r="L1163">
        <f t="shared" si="302"/>
        <v>1398.4</v>
      </c>
      <c r="M1163">
        <f t="shared" si="303"/>
        <v>3261.4</v>
      </c>
      <c r="O1163">
        <f t="shared" si="297"/>
        <v>9752</v>
      </c>
      <c r="P1163">
        <v>25</v>
      </c>
      <c r="S1163">
        <v>685.04</v>
      </c>
      <c r="T1163">
        <v>200</v>
      </c>
      <c r="U1163">
        <f>IF((H1163*12)&gt;867123.01,(79776+(((H1163*12)-867123.01)*0.25))/12,IF((H1163*12)&gt;624329.01,(31216+(((H1163*12)-624329.01)*0.2))/12,IF((H1163*12)&gt;416220.01,(((H1163*12)-416220.01)*0.15)/12,0)))</f>
        <v>1289.4598750000005</v>
      </c>
      <c r="W1163">
        <f t="shared" si="298"/>
        <v>2199.4998750000004</v>
      </c>
      <c r="X1163">
        <f t="shared" si="299"/>
        <v>2718.6000000000004</v>
      </c>
      <c r="Y1163">
        <f t="shared" si="304"/>
        <v>6527.4</v>
      </c>
      <c r="Z1163">
        <f t="shared" si="301"/>
        <v>41081.900125</v>
      </c>
      <c r="AA1163" t="s">
        <v>623</v>
      </c>
      <c r="AB1163">
        <v>2025</v>
      </c>
    </row>
    <row r="1164" spans="1:28" x14ac:dyDescent="0.25">
      <c r="A1164">
        <v>44</v>
      </c>
      <c r="B1164" t="s">
        <v>167</v>
      </c>
      <c r="C1164" t="s">
        <v>102</v>
      </c>
      <c r="D1164" t="s">
        <v>6</v>
      </c>
      <c r="E1164" t="s">
        <v>32</v>
      </c>
      <c r="F1164" t="s">
        <v>100</v>
      </c>
      <c r="G1164">
        <v>46000</v>
      </c>
      <c r="H1164">
        <f t="shared" si="293"/>
        <v>43281.4</v>
      </c>
      <c r="I1164">
        <f t="shared" si="294"/>
        <v>1320.2</v>
      </c>
      <c r="J1164">
        <f t="shared" si="295"/>
        <v>3265.9999999999995</v>
      </c>
      <c r="K1164">
        <f t="shared" si="296"/>
        <v>506.00000000000006</v>
      </c>
      <c r="L1164">
        <f t="shared" si="302"/>
        <v>1398.4</v>
      </c>
      <c r="M1164">
        <f t="shared" si="303"/>
        <v>3261.4</v>
      </c>
      <c r="O1164">
        <f t="shared" si="297"/>
        <v>9752</v>
      </c>
      <c r="P1164">
        <v>25</v>
      </c>
      <c r="Q1164">
        <v>5000</v>
      </c>
      <c r="S1164">
        <v>283.77999999999997</v>
      </c>
      <c r="T1164">
        <v>200</v>
      </c>
      <c r="U1164">
        <f>1289.46-V1164</f>
        <v>1289.46</v>
      </c>
      <c r="W1164">
        <f t="shared" si="298"/>
        <v>6798.24</v>
      </c>
      <c r="X1164">
        <f t="shared" si="299"/>
        <v>2718.6000000000004</v>
      </c>
      <c r="Y1164">
        <f t="shared" si="304"/>
        <v>6527.4</v>
      </c>
      <c r="Z1164">
        <f t="shared" si="301"/>
        <v>36483.160000000003</v>
      </c>
      <c r="AA1164" t="s">
        <v>623</v>
      </c>
      <c r="AB1164">
        <v>2025</v>
      </c>
    </row>
    <row r="1165" spans="1:28" x14ac:dyDescent="0.25">
      <c r="A1165">
        <v>45</v>
      </c>
      <c r="B1165" t="s">
        <v>169</v>
      </c>
      <c r="C1165" t="s">
        <v>102</v>
      </c>
      <c r="D1165" t="s">
        <v>6</v>
      </c>
      <c r="E1165" t="s">
        <v>32</v>
      </c>
      <c r="F1165" t="s">
        <v>100</v>
      </c>
      <c r="G1165">
        <v>36000</v>
      </c>
      <c r="H1165">
        <f t="shared" si="293"/>
        <v>33872.400000000001</v>
      </c>
      <c r="I1165">
        <f t="shared" si="294"/>
        <v>1033.2</v>
      </c>
      <c r="J1165">
        <f t="shared" si="295"/>
        <v>2555.9999999999995</v>
      </c>
      <c r="K1165">
        <f t="shared" si="296"/>
        <v>396.00000000000006</v>
      </c>
      <c r="L1165">
        <f t="shared" si="302"/>
        <v>1094.4000000000001</v>
      </c>
      <c r="M1165">
        <f t="shared" si="303"/>
        <v>2552.4</v>
      </c>
      <c r="O1165">
        <f t="shared" si="297"/>
        <v>7632</v>
      </c>
      <c r="P1165">
        <v>25</v>
      </c>
      <c r="T1165">
        <v>200</v>
      </c>
      <c r="U1165">
        <v>0</v>
      </c>
      <c r="W1165">
        <f t="shared" si="298"/>
        <v>225</v>
      </c>
      <c r="X1165">
        <f t="shared" si="299"/>
        <v>2127.6000000000004</v>
      </c>
      <c r="Y1165">
        <f t="shared" si="304"/>
        <v>5108.3999999999996</v>
      </c>
      <c r="Z1165">
        <f t="shared" si="301"/>
        <v>33647.4</v>
      </c>
      <c r="AA1165" t="s">
        <v>623</v>
      </c>
      <c r="AB1165">
        <v>2025</v>
      </c>
    </row>
    <row r="1166" spans="1:28" x14ac:dyDescent="0.25">
      <c r="A1166">
        <v>46</v>
      </c>
      <c r="B1166" t="s">
        <v>170</v>
      </c>
      <c r="C1166" t="s">
        <v>102</v>
      </c>
      <c r="D1166" t="s">
        <v>17</v>
      </c>
      <c r="E1166" t="s">
        <v>32</v>
      </c>
      <c r="F1166" t="s">
        <v>100</v>
      </c>
      <c r="G1166">
        <v>46000</v>
      </c>
      <c r="H1166">
        <f t="shared" si="293"/>
        <v>39850.479999999996</v>
      </c>
      <c r="I1166">
        <f t="shared" si="294"/>
        <v>1320.2</v>
      </c>
      <c r="J1166">
        <f t="shared" si="295"/>
        <v>3265.9999999999995</v>
      </c>
      <c r="K1166">
        <f t="shared" si="296"/>
        <v>506.00000000000006</v>
      </c>
      <c r="L1166">
        <f t="shared" si="302"/>
        <v>1398.4</v>
      </c>
      <c r="M1166">
        <f t="shared" si="303"/>
        <v>3261.4</v>
      </c>
      <c r="N1166">
        <v>3430.92</v>
      </c>
      <c r="O1166">
        <f t="shared" si="297"/>
        <v>13182.92</v>
      </c>
      <c r="P1166">
        <v>25</v>
      </c>
      <c r="Q1166">
        <v>2860.81</v>
      </c>
      <c r="S1166">
        <v>889.29</v>
      </c>
      <c r="T1166">
        <v>200</v>
      </c>
      <c r="U1166">
        <f>774.82-V1166</f>
        <v>774.82</v>
      </c>
      <c r="W1166">
        <f t="shared" si="298"/>
        <v>4749.92</v>
      </c>
      <c r="X1166">
        <f t="shared" si="299"/>
        <v>6149.52</v>
      </c>
      <c r="Y1166">
        <f t="shared" si="304"/>
        <v>6527.4</v>
      </c>
      <c r="Z1166">
        <f t="shared" si="301"/>
        <v>35100.559999999998</v>
      </c>
      <c r="AA1166" t="s">
        <v>623</v>
      </c>
      <c r="AB1166">
        <v>2025</v>
      </c>
    </row>
    <row r="1167" spans="1:28" x14ac:dyDescent="0.25">
      <c r="A1167">
        <v>47</v>
      </c>
      <c r="B1167" t="s">
        <v>171</v>
      </c>
      <c r="C1167" t="s">
        <v>102</v>
      </c>
      <c r="D1167" t="s">
        <v>793</v>
      </c>
      <c r="E1167" t="s">
        <v>32</v>
      </c>
      <c r="F1167" t="s">
        <v>100</v>
      </c>
      <c r="G1167">
        <v>36000</v>
      </c>
      <c r="H1167">
        <f t="shared" si="293"/>
        <v>33872.400000000001</v>
      </c>
      <c r="I1167">
        <f t="shared" si="294"/>
        <v>1033.2</v>
      </c>
      <c r="J1167">
        <f t="shared" si="295"/>
        <v>2555.9999999999995</v>
      </c>
      <c r="K1167">
        <f t="shared" si="296"/>
        <v>396.00000000000006</v>
      </c>
      <c r="L1167">
        <f t="shared" si="302"/>
        <v>1094.4000000000001</v>
      </c>
      <c r="M1167">
        <f t="shared" si="303"/>
        <v>2552.4</v>
      </c>
      <c r="O1167">
        <f t="shared" si="297"/>
        <v>7632</v>
      </c>
      <c r="P1167">
        <v>25</v>
      </c>
      <c r="Q1167">
        <v>12750.4</v>
      </c>
      <c r="S1167">
        <v>0</v>
      </c>
      <c r="T1167">
        <v>200</v>
      </c>
      <c r="U1167">
        <v>0</v>
      </c>
      <c r="W1167">
        <f t="shared" si="298"/>
        <v>12975.4</v>
      </c>
      <c r="X1167">
        <f t="shared" si="299"/>
        <v>2127.6000000000004</v>
      </c>
      <c r="Y1167">
        <f t="shared" si="304"/>
        <v>5108.3999999999996</v>
      </c>
      <c r="Z1167">
        <f t="shared" si="301"/>
        <v>20897</v>
      </c>
      <c r="AA1167" t="s">
        <v>623</v>
      </c>
      <c r="AB1167">
        <v>2025</v>
      </c>
    </row>
    <row r="1168" spans="1:28" x14ac:dyDescent="0.25">
      <c r="A1168">
        <v>48</v>
      </c>
      <c r="B1168" t="s">
        <v>172</v>
      </c>
      <c r="C1168" t="s">
        <v>102</v>
      </c>
      <c r="D1168" t="s">
        <v>6</v>
      </c>
      <c r="E1168" t="s">
        <v>32</v>
      </c>
      <c r="F1168" t="s">
        <v>100</v>
      </c>
      <c r="G1168">
        <v>46000</v>
      </c>
      <c r="H1168">
        <f t="shared" si="293"/>
        <v>43281.4</v>
      </c>
      <c r="I1168">
        <f t="shared" si="294"/>
        <v>1320.2</v>
      </c>
      <c r="J1168">
        <f t="shared" si="295"/>
        <v>3265.9999999999995</v>
      </c>
      <c r="K1168">
        <f t="shared" si="296"/>
        <v>506.00000000000006</v>
      </c>
      <c r="L1168">
        <f t="shared" si="302"/>
        <v>1398.4</v>
      </c>
      <c r="M1168">
        <f t="shared" si="303"/>
        <v>3261.4</v>
      </c>
      <c r="O1168">
        <f t="shared" si="297"/>
        <v>9752</v>
      </c>
      <c r="P1168">
        <v>25</v>
      </c>
      <c r="S1168">
        <v>398.64</v>
      </c>
      <c r="T1168">
        <v>200</v>
      </c>
      <c r="U1168">
        <f>1289.46-V1168</f>
        <v>1289.46</v>
      </c>
      <c r="W1168">
        <f t="shared" si="298"/>
        <v>1913.1</v>
      </c>
      <c r="X1168">
        <f t="shared" si="299"/>
        <v>2718.6000000000004</v>
      </c>
      <c r="Y1168">
        <f t="shared" si="304"/>
        <v>6527.4</v>
      </c>
      <c r="Z1168">
        <f t="shared" si="301"/>
        <v>41368.300000000003</v>
      </c>
      <c r="AA1168" t="s">
        <v>623</v>
      </c>
      <c r="AB1168">
        <v>2025</v>
      </c>
    </row>
    <row r="1169" spans="1:28" x14ac:dyDescent="0.25">
      <c r="A1169">
        <v>49</v>
      </c>
      <c r="B1169" t="s">
        <v>938</v>
      </c>
      <c r="C1169" t="s">
        <v>102</v>
      </c>
      <c r="D1169" t="s">
        <v>6</v>
      </c>
      <c r="E1169" t="s">
        <v>32</v>
      </c>
      <c r="F1169" t="s">
        <v>100</v>
      </c>
      <c r="G1169">
        <v>36000</v>
      </c>
      <c r="H1169">
        <f t="shared" si="293"/>
        <v>33872.400000000001</v>
      </c>
      <c r="I1169">
        <f t="shared" si="294"/>
        <v>1033.2</v>
      </c>
      <c r="J1169">
        <f t="shared" si="295"/>
        <v>2555.9999999999995</v>
      </c>
      <c r="K1169">
        <f t="shared" si="296"/>
        <v>396.00000000000006</v>
      </c>
      <c r="L1169">
        <f t="shared" si="302"/>
        <v>1094.4000000000001</v>
      </c>
      <c r="M1169">
        <f t="shared" si="303"/>
        <v>2552.4</v>
      </c>
      <c r="O1169">
        <f>+I1169+J1169+K1169+L1169+M1169+N1169</f>
        <v>7632</v>
      </c>
      <c r="P1169">
        <v>25</v>
      </c>
      <c r="S1169">
        <v>797.28</v>
      </c>
      <c r="T1169">
        <v>200</v>
      </c>
      <c r="W1169">
        <f t="shared" si="298"/>
        <v>1022.28</v>
      </c>
      <c r="X1169">
        <f t="shared" si="299"/>
        <v>2127.6000000000004</v>
      </c>
      <c r="Y1169">
        <f t="shared" si="304"/>
        <v>5108.3999999999996</v>
      </c>
      <c r="Z1169">
        <f t="shared" si="301"/>
        <v>32850.120000000003</v>
      </c>
      <c r="AA1169" t="s">
        <v>623</v>
      </c>
      <c r="AB1169">
        <v>2025</v>
      </c>
    </row>
    <row r="1170" spans="1:28" x14ac:dyDescent="0.25">
      <c r="A1170">
        <v>50</v>
      </c>
      <c r="B1170" t="s">
        <v>173</v>
      </c>
      <c r="C1170" t="s">
        <v>102</v>
      </c>
      <c r="D1170" t="s">
        <v>6</v>
      </c>
      <c r="E1170" t="s">
        <v>32</v>
      </c>
      <c r="F1170" t="s">
        <v>100</v>
      </c>
      <c r="G1170">
        <v>46000</v>
      </c>
      <c r="H1170">
        <f t="shared" si="293"/>
        <v>41565.94</v>
      </c>
      <c r="I1170">
        <f t="shared" si="294"/>
        <v>1320.2</v>
      </c>
      <c r="J1170">
        <f t="shared" si="295"/>
        <v>3265.9999999999995</v>
      </c>
      <c r="K1170">
        <f t="shared" si="296"/>
        <v>506.00000000000006</v>
      </c>
      <c r="L1170">
        <f t="shared" si="302"/>
        <v>1398.4</v>
      </c>
      <c r="M1170">
        <f t="shared" si="303"/>
        <v>3261.4</v>
      </c>
      <c r="N1170">
        <v>1715.46</v>
      </c>
      <c r="O1170">
        <f t="shared" si="297"/>
        <v>11467.46</v>
      </c>
      <c r="P1170">
        <v>25</v>
      </c>
      <c r="T1170">
        <v>200</v>
      </c>
      <c r="U1170">
        <v>1032.1400000000001</v>
      </c>
      <c r="W1170">
        <f t="shared" si="298"/>
        <v>1257.1400000000001</v>
      </c>
      <c r="X1170">
        <f t="shared" si="299"/>
        <v>4434.0600000000004</v>
      </c>
      <c r="Y1170">
        <f t="shared" si="304"/>
        <v>6527.4</v>
      </c>
      <c r="Z1170">
        <f t="shared" si="301"/>
        <v>40308.800000000003</v>
      </c>
      <c r="AA1170" t="s">
        <v>623</v>
      </c>
      <c r="AB1170">
        <v>2025</v>
      </c>
    </row>
    <row r="1171" spans="1:28" x14ac:dyDescent="0.25">
      <c r="A1171">
        <v>51</v>
      </c>
      <c r="B1171" t="s">
        <v>177</v>
      </c>
      <c r="C1171" t="s">
        <v>102</v>
      </c>
      <c r="D1171" t="s">
        <v>22</v>
      </c>
      <c r="E1171" t="s">
        <v>32</v>
      </c>
      <c r="F1171" t="s">
        <v>100</v>
      </c>
      <c r="G1171">
        <v>46000</v>
      </c>
      <c r="H1171">
        <f t="shared" si="293"/>
        <v>43281.4</v>
      </c>
      <c r="I1171">
        <f t="shared" si="294"/>
        <v>1320.2</v>
      </c>
      <c r="J1171">
        <f t="shared" si="295"/>
        <v>3265.9999999999995</v>
      </c>
      <c r="K1171">
        <f t="shared" si="296"/>
        <v>506.00000000000006</v>
      </c>
      <c r="L1171">
        <f t="shared" si="302"/>
        <v>1398.4</v>
      </c>
      <c r="M1171">
        <f t="shared" si="303"/>
        <v>3261.4</v>
      </c>
      <c r="O1171">
        <f t="shared" si="297"/>
        <v>9752</v>
      </c>
      <c r="P1171">
        <v>25</v>
      </c>
      <c r="Q1171">
        <v>3000</v>
      </c>
      <c r="S1171">
        <v>797.28</v>
      </c>
      <c r="T1171">
        <v>200</v>
      </c>
      <c r="U1171">
        <f>1289.46-V1171</f>
        <v>1289.46</v>
      </c>
      <c r="W1171">
        <f t="shared" si="298"/>
        <v>5311.74</v>
      </c>
      <c r="X1171">
        <f t="shared" si="299"/>
        <v>2718.6000000000004</v>
      </c>
      <c r="Y1171">
        <f t="shared" si="304"/>
        <v>6527.4</v>
      </c>
      <c r="Z1171">
        <f t="shared" si="301"/>
        <v>37969.660000000003</v>
      </c>
      <c r="AA1171" t="s">
        <v>623</v>
      </c>
      <c r="AB1171">
        <v>2025</v>
      </c>
    </row>
    <row r="1172" spans="1:28" x14ac:dyDescent="0.25">
      <c r="A1172">
        <v>52</v>
      </c>
      <c r="B1172" t="s">
        <v>178</v>
      </c>
      <c r="C1172" t="s">
        <v>103</v>
      </c>
      <c r="D1172" t="s">
        <v>6</v>
      </c>
      <c r="E1172" t="s">
        <v>32</v>
      </c>
      <c r="F1172" t="s">
        <v>100</v>
      </c>
      <c r="G1172">
        <v>13200</v>
      </c>
      <c r="H1172">
        <f t="shared" si="293"/>
        <v>12419.880000000001</v>
      </c>
      <c r="I1172">
        <f t="shared" si="294"/>
        <v>378.84</v>
      </c>
      <c r="J1172">
        <f t="shared" si="295"/>
        <v>937.19999999999993</v>
      </c>
      <c r="K1172">
        <f t="shared" si="296"/>
        <v>145.20000000000002</v>
      </c>
      <c r="L1172">
        <f t="shared" si="302"/>
        <v>401.28</v>
      </c>
      <c r="M1172">
        <f t="shared" si="303"/>
        <v>935.88000000000011</v>
      </c>
      <c r="O1172">
        <f>+I1172+J1172+K1172+L1172+M1172+N1172</f>
        <v>2798.4</v>
      </c>
      <c r="P1172">
        <v>25</v>
      </c>
      <c r="T1172">
        <v>200</v>
      </c>
      <c r="U1172">
        <v>0</v>
      </c>
      <c r="W1172">
        <f t="shared" si="298"/>
        <v>225</v>
      </c>
      <c r="X1172">
        <f t="shared" si="299"/>
        <v>780.11999999999989</v>
      </c>
      <c r="Y1172">
        <f t="shared" si="304"/>
        <v>1873.08</v>
      </c>
      <c r="Z1172">
        <f t="shared" si="301"/>
        <v>12194.880000000001</v>
      </c>
      <c r="AA1172" t="s">
        <v>623</v>
      </c>
      <c r="AB1172">
        <v>2025</v>
      </c>
    </row>
    <row r="1173" spans="1:28" x14ac:dyDescent="0.25">
      <c r="A1173">
        <v>53</v>
      </c>
      <c r="B1173" t="s">
        <v>815</v>
      </c>
      <c r="C1173" t="s">
        <v>102</v>
      </c>
      <c r="D1173" t="s">
        <v>793</v>
      </c>
      <c r="E1173" t="s">
        <v>32</v>
      </c>
      <c r="F1173" t="s">
        <v>100</v>
      </c>
      <c r="G1173">
        <v>30000</v>
      </c>
      <c r="H1173">
        <f t="shared" si="293"/>
        <v>28227</v>
      </c>
      <c r="I1173">
        <f t="shared" si="294"/>
        <v>861</v>
      </c>
      <c r="J1173">
        <f t="shared" si="295"/>
        <v>2130</v>
      </c>
      <c r="K1173">
        <f t="shared" si="296"/>
        <v>330.00000000000006</v>
      </c>
      <c r="L1173">
        <f t="shared" si="302"/>
        <v>912</v>
      </c>
      <c r="M1173">
        <f t="shared" si="303"/>
        <v>2127</v>
      </c>
      <c r="O1173">
        <f t="shared" ref="O1173:O1177" si="305">+I1173+J1173+K1173+L1173+M1173+N1173</f>
        <v>6360</v>
      </c>
      <c r="P1173">
        <v>25</v>
      </c>
      <c r="Q1173">
        <v>4000</v>
      </c>
      <c r="T1173">
        <v>200</v>
      </c>
      <c r="U1173">
        <v>0</v>
      </c>
      <c r="W1173">
        <f t="shared" si="298"/>
        <v>4225</v>
      </c>
      <c r="X1173">
        <f t="shared" si="299"/>
        <v>1773</v>
      </c>
      <c r="Y1173">
        <f t="shared" si="304"/>
        <v>4257</v>
      </c>
      <c r="Z1173">
        <f t="shared" si="301"/>
        <v>24002</v>
      </c>
      <c r="AA1173" t="s">
        <v>623</v>
      </c>
      <c r="AB1173">
        <v>2025</v>
      </c>
    </row>
    <row r="1174" spans="1:28" x14ac:dyDescent="0.25">
      <c r="A1174">
        <v>54</v>
      </c>
      <c r="B1174" t="s">
        <v>939</v>
      </c>
      <c r="C1174" t="s">
        <v>103</v>
      </c>
      <c r="D1174" t="s">
        <v>6</v>
      </c>
      <c r="E1174" t="s">
        <v>32</v>
      </c>
      <c r="F1174" t="s">
        <v>100</v>
      </c>
      <c r="G1174">
        <v>36000</v>
      </c>
      <c r="H1174">
        <f t="shared" si="293"/>
        <v>33872.400000000001</v>
      </c>
      <c r="I1174">
        <f t="shared" si="294"/>
        <v>1033.2</v>
      </c>
      <c r="J1174">
        <f t="shared" si="295"/>
        <v>2555.9999999999995</v>
      </c>
      <c r="K1174">
        <f t="shared" si="296"/>
        <v>396.00000000000006</v>
      </c>
      <c r="L1174">
        <f t="shared" si="302"/>
        <v>1094.4000000000001</v>
      </c>
      <c r="M1174">
        <f t="shared" si="303"/>
        <v>2552.4</v>
      </c>
      <c r="O1174">
        <f t="shared" si="305"/>
        <v>7632</v>
      </c>
      <c r="P1174">
        <v>25</v>
      </c>
      <c r="Q1174">
        <v>3000</v>
      </c>
      <c r="S1174">
        <v>398.64</v>
      </c>
      <c r="T1174">
        <v>200</v>
      </c>
      <c r="U1174">
        <v>0</v>
      </c>
      <c r="W1174">
        <f t="shared" si="298"/>
        <v>3623.64</v>
      </c>
      <c r="X1174">
        <f t="shared" si="299"/>
        <v>2127.6000000000004</v>
      </c>
      <c r="Y1174">
        <f t="shared" si="304"/>
        <v>5108.3999999999996</v>
      </c>
      <c r="Z1174">
        <f t="shared" si="301"/>
        <v>30248.760000000002</v>
      </c>
      <c r="AA1174" t="s">
        <v>623</v>
      </c>
      <c r="AB1174">
        <v>2025</v>
      </c>
    </row>
    <row r="1175" spans="1:28" x14ac:dyDescent="0.25">
      <c r="A1175">
        <v>55</v>
      </c>
      <c r="B1175" t="s">
        <v>817</v>
      </c>
      <c r="C1175" t="s">
        <v>102</v>
      </c>
      <c r="D1175" t="s">
        <v>16</v>
      </c>
      <c r="E1175" t="s">
        <v>929</v>
      </c>
      <c r="F1175" t="s">
        <v>100</v>
      </c>
      <c r="G1175">
        <v>46000</v>
      </c>
      <c r="H1175">
        <f t="shared" si="293"/>
        <v>43281.4</v>
      </c>
      <c r="I1175">
        <f t="shared" si="294"/>
        <v>1320.2</v>
      </c>
      <c r="J1175">
        <f t="shared" si="295"/>
        <v>3265.9999999999995</v>
      </c>
      <c r="K1175">
        <f t="shared" si="296"/>
        <v>506.00000000000006</v>
      </c>
      <c r="L1175">
        <f t="shared" si="302"/>
        <v>1398.4</v>
      </c>
      <c r="M1175">
        <f t="shared" si="303"/>
        <v>3261.4</v>
      </c>
      <c r="O1175">
        <f t="shared" si="305"/>
        <v>9752</v>
      </c>
      <c r="P1175">
        <v>25</v>
      </c>
      <c r="Q1175">
        <v>1298.79</v>
      </c>
      <c r="S1175">
        <v>1122.6400000000001</v>
      </c>
      <c r="T1175">
        <v>200</v>
      </c>
      <c r="U1175">
        <f>1289.46-V1175</f>
        <v>1289.46</v>
      </c>
      <c r="W1175">
        <f t="shared" si="298"/>
        <v>3935.8900000000003</v>
      </c>
      <c r="X1175">
        <f t="shared" si="299"/>
        <v>2718.6000000000004</v>
      </c>
      <c r="Y1175">
        <f t="shared" si="304"/>
        <v>6527.4</v>
      </c>
      <c r="Z1175">
        <f t="shared" si="301"/>
        <v>39345.51</v>
      </c>
      <c r="AA1175" t="s">
        <v>623</v>
      </c>
      <c r="AB1175">
        <v>2025</v>
      </c>
    </row>
    <row r="1176" spans="1:28" x14ac:dyDescent="0.25">
      <c r="A1176">
        <v>56</v>
      </c>
      <c r="B1176" t="s">
        <v>819</v>
      </c>
      <c r="C1176" t="s">
        <v>103</v>
      </c>
      <c r="D1176" t="s">
        <v>12</v>
      </c>
      <c r="E1176" t="s">
        <v>32</v>
      </c>
      <c r="F1176" t="s">
        <v>100</v>
      </c>
      <c r="G1176">
        <v>46000</v>
      </c>
      <c r="H1176">
        <f t="shared" si="293"/>
        <v>41565.94</v>
      </c>
      <c r="I1176">
        <f t="shared" si="294"/>
        <v>1320.2</v>
      </c>
      <c r="J1176">
        <f t="shared" si="295"/>
        <v>3265.9999999999995</v>
      </c>
      <c r="K1176">
        <f t="shared" si="296"/>
        <v>506.00000000000006</v>
      </c>
      <c r="L1176">
        <f t="shared" si="302"/>
        <v>1398.4</v>
      </c>
      <c r="M1176">
        <f t="shared" si="303"/>
        <v>3261.4</v>
      </c>
      <c r="N1176">
        <v>1715.46</v>
      </c>
      <c r="O1176">
        <f t="shared" si="305"/>
        <v>11467.46</v>
      </c>
      <c r="P1176">
        <v>25</v>
      </c>
      <c r="S1176">
        <v>398.64</v>
      </c>
      <c r="T1176">
        <v>200</v>
      </c>
      <c r="U1176">
        <f>1032.14-V1176</f>
        <v>1032.1400000000001</v>
      </c>
      <c r="W1176">
        <f t="shared" si="298"/>
        <v>1655.7800000000002</v>
      </c>
      <c r="X1176">
        <f t="shared" si="299"/>
        <v>4434.0600000000004</v>
      </c>
      <c r="Y1176">
        <f t="shared" si="304"/>
        <v>6527.4</v>
      </c>
      <c r="Z1176">
        <f t="shared" si="301"/>
        <v>39910.160000000003</v>
      </c>
      <c r="AA1176" t="s">
        <v>623</v>
      </c>
      <c r="AB1176">
        <v>2025</v>
      </c>
    </row>
    <row r="1177" spans="1:28" x14ac:dyDescent="0.25">
      <c r="A1177">
        <v>57</v>
      </c>
      <c r="B1177" t="s">
        <v>820</v>
      </c>
      <c r="C1177" t="s">
        <v>102</v>
      </c>
      <c r="D1177" t="s">
        <v>94</v>
      </c>
      <c r="E1177" t="s">
        <v>32</v>
      </c>
      <c r="F1177" t="s">
        <v>100</v>
      </c>
      <c r="G1177">
        <v>46000</v>
      </c>
      <c r="H1177">
        <f t="shared" si="293"/>
        <v>43281.4</v>
      </c>
      <c r="I1177">
        <f t="shared" si="294"/>
        <v>1320.2</v>
      </c>
      <c r="J1177">
        <f t="shared" si="295"/>
        <v>3265.9999999999995</v>
      </c>
      <c r="K1177">
        <f t="shared" si="296"/>
        <v>506.00000000000006</v>
      </c>
      <c r="L1177">
        <f t="shared" si="302"/>
        <v>1398.4</v>
      </c>
      <c r="M1177">
        <f t="shared" si="303"/>
        <v>3261.4</v>
      </c>
      <c r="O1177">
        <f t="shared" si="305"/>
        <v>9752</v>
      </c>
      <c r="P1177">
        <v>25</v>
      </c>
      <c r="S1177">
        <v>1329.31</v>
      </c>
      <c r="T1177">
        <v>200</v>
      </c>
      <c r="U1177">
        <f>1289.46-V1177</f>
        <v>1289.46</v>
      </c>
      <c r="W1177">
        <f t="shared" si="298"/>
        <v>2843.77</v>
      </c>
      <c r="X1177">
        <f t="shared" si="299"/>
        <v>2718.6000000000004</v>
      </c>
      <c r="Y1177">
        <f t="shared" si="304"/>
        <v>6527.4</v>
      </c>
      <c r="Z1177">
        <f t="shared" si="301"/>
        <v>40437.629999999997</v>
      </c>
      <c r="AA1177" t="s">
        <v>623</v>
      </c>
      <c r="AB1177">
        <v>2025</v>
      </c>
    </row>
    <row r="1178" spans="1:28" x14ac:dyDescent="0.25">
      <c r="A1178">
        <v>58</v>
      </c>
      <c r="B1178" t="s">
        <v>179</v>
      </c>
      <c r="C1178" t="s">
        <v>103</v>
      </c>
      <c r="D1178" t="s">
        <v>800</v>
      </c>
      <c r="E1178" t="s">
        <v>32</v>
      </c>
      <c r="F1178" t="s">
        <v>100</v>
      </c>
      <c r="G1178">
        <v>46000</v>
      </c>
      <c r="H1178">
        <f t="shared" si="293"/>
        <v>43281.4</v>
      </c>
      <c r="I1178">
        <f t="shared" si="294"/>
        <v>1320.2</v>
      </c>
      <c r="J1178">
        <f t="shared" si="295"/>
        <v>3265.9999999999995</v>
      </c>
      <c r="K1178">
        <f t="shared" si="296"/>
        <v>506.00000000000006</v>
      </c>
      <c r="L1178">
        <f t="shared" si="302"/>
        <v>1398.4</v>
      </c>
      <c r="M1178">
        <f t="shared" si="303"/>
        <v>3261.4</v>
      </c>
      <c r="O1178">
        <f t="shared" si="297"/>
        <v>9752</v>
      </c>
      <c r="P1178">
        <v>25</v>
      </c>
      <c r="Q1178">
        <v>6442.1</v>
      </c>
      <c r="S1178">
        <v>998.63</v>
      </c>
      <c r="T1178">
        <v>200</v>
      </c>
      <c r="U1178">
        <f>1289.46-V1178</f>
        <v>1289.46</v>
      </c>
      <c r="W1178">
        <f t="shared" si="298"/>
        <v>8955.19</v>
      </c>
      <c r="X1178">
        <f t="shared" si="299"/>
        <v>2718.6000000000004</v>
      </c>
      <c r="Y1178">
        <f t="shared" si="304"/>
        <v>6527.4</v>
      </c>
      <c r="Z1178">
        <f t="shared" si="301"/>
        <v>34326.21</v>
      </c>
      <c r="AA1178" t="s">
        <v>623</v>
      </c>
      <c r="AB1178">
        <v>2025</v>
      </c>
    </row>
    <row r="1179" spans="1:28" x14ac:dyDescent="0.25">
      <c r="A1179">
        <v>59</v>
      </c>
      <c r="B1179" t="s">
        <v>180</v>
      </c>
      <c r="C1179" t="s">
        <v>103</v>
      </c>
      <c r="D1179" t="s">
        <v>22</v>
      </c>
      <c r="E1179" t="s">
        <v>32</v>
      </c>
      <c r="F1179" t="s">
        <v>100</v>
      </c>
      <c r="G1179">
        <v>36000</v>
      </c>
      <c r="H1179">
        <f t="shared" si="293"/>
        <v>32156.94</v>
      </c>
      <c r="I1179">
        <f t="shared" si="294"/>
        <v>1033.2</v>
      </c>
      <c r="J1179">
        <f t="shared" si="295"/>
        <v>2555.9999999999995</v>
      </c>
      <c r="K1179">
        <f t="shared" si="296"/>
        <v>396.00000000000006</v>
      </c>
      <c r="L1179">
        <f t="shared" si="302"/>
        <v>1094.4000000000001</v>
      </c>
      <c r="M1179">
        <f t="shared" si="303"/>
        <v>2552.4</v>
      </c>
      <c r="N1179">
        <v>1715.46</v>
      </c>
      <c r="O1179">
        <f t="shared" si="297"/>
        <v>9347.4599999999991</v>
      </c>
      <c r="P1179">
        <v>25</v>
      </c>
      <c r="S1179">
        <v>1964.69</v>
      </c>
      <c r="T1179">
        <v>200</v>
      </c>
      <c r="U1179">
        <v>0</v>
      </c>
      <c r="W1179">
        <f t="shared" si="298"/>
        <v>2189.69</v>
      </c>
      <c r="X1179">
        <f t="shared" si="299"/>
        <v>3843.0600000000004</v>
      </c>
      <c r="Y1179">
        <f t="shared" si="304"/>
        <v>5108.3999999999996</v>
      </c>
      <c r="Z1179">
        <f t="shared" si="301"/>
        <v>29967.25</v>
      </c>
      <c r="AA1179" t="s">
        <v>623</v>
      </c>
      <c r="AB1179">
        <v>2025</v>
      </c>
    </row>
    <row r="1180" spans="1:28" x14ac:dyDescent="0.25">
      <c r="A1180">
        <v>60</v>
      </c>
      <c r="B1180" t="s">
        <v>183</v>
      </c>
      <c r="C1180" t="s">
        <v>103</v>
      </c>
      <c r="D1180" t="s">
        <v>22</v>
      </c>
      <c r="E1180" t="s">
        <v>52</v>
      </c>
      <c r="F1180" t="s">
        <v>100</v>
      </c>
      <c r="G1180">
        <v>36000</v>
      </c>
      <c r="H1180">
        <f t="shared" si="293"/>
        <v>33872.400000000001</v>
      </c>
      <c r="I1180">
        <f t="shared" si="294"/>
        <v>1033.2</v>
      </c>
      <c r="J1180">
        <f t="shared" si="295"/>
        <v>2555.9999999999995</v>
      </c>
      <c r="K1180">
        <f t="shared" si="296"/>
        <v>396.00000000000006</v>
      </c>
      <c r="L1180">
        <f t="shared" si="302"/>
        <v>1094.4000000000001</v>
      </c>
      <c r="M1180">
        <f t="shared" si="303"/>
        <v>2552.4</v>
      </c>
      <c r="O1180">
        <f t="shared" si="297"/>
        <v>7632</v>
      </c>
      <c r="P1180">
        <v>25</v>
      </c>
      <c r="Q1180">
        <v>1500</v>
      </c>
      <c r="S1180">
        <v>797.28</v>
      </c>
      <c r="T1180">
        <v>200</v>
      </c>
      <c r="U1180">
        <v>0</v>
      </c>
      <c r="W1180">
        <f t="shared" si="298"/>
        <v>2522.2799999999997</v>
      </c>
      <c r="X1180">
        <f t="shared" si="299"/>
        <v>2127.6000000000004</v>
      </c>
      <c r="Y1180">
        <f t="shared" si="304"/>
        <v>5108.3999999999996</v>
      </c>
      <c r="Z1180">
        <f t="shared" si="301"/>
        <v>31350.12</v>
      </c>
      <c r="AA1180" t="s">
        <v>623</v>
      </c>
      <c r="AB1180">
        <v>2025</v>
      </c>
    </row>
    <row r="1181" spans="1:28" x14ac:dyDescent="0.25">
      <c r="A1181">
        <v>61</v>
      </c>
      <c r="B1181" t="s">
        <v>185</v>
      </c>
      <c r="C1181" t="s">
        <v>103</v>
      </c>
      <c r="D1181" t="s">
        <v>22</v>
      </c>
      <c r="E1181" t="s">
        <v>789</v>
      </c>
      <c r="F1181" t="s">
        <v>100</v>
      </c>
      <c r="G1181">
        <v>46000</v>
      </c>
      <c r="H1181">
        <f t="shared" si="293"/>
        <v>41565.94</v>
      </c>
      <c r="I1181">
        <f t="shared" si="294"/>
        <v>1320.2</v>
      </c>
      <c r="J1181">
        <f t="shared" si="295"/>
        <v>3265.9999999999995</v>
      </c>
      <c r="K1181">
        <f t="shared" si="296"/>
        <v>506.00000000000006</v>
      </c>
      <c r="L1181">
        <f t="shared" si="302"/>
        <v>1398.4</v>
      </c>
      <c r="M1181">
        <f t="shared" si="303"/>
        <v>3261.4</v>
      </c>
      <c r="N1181">
        <v>1715.46</v>
      </c>
      <c r="O1181">
        <f t="shared" si="297"/>
        <v>11467.46</v>
      </c>
      <c r="P1181">
        <v>25</v>
      </c>
      <c r="Q1181">
        <v>200</v>
      </c>
      <c r="S1181">
        <v>797.28</v>
      </c>
      <c r="T1181">
        <v>200</v>
      </c>
      <c r="U1181">
        <v>1032.1400000000001</v>
      </c>
      <c r="W1181">
        <f t="shared" si="298"/>
        <v>2254.42</v>
      </c>
      <c r="X1181">
        <f t="shared" si="299"/>
        <v>4434.0600000000004</v>
      </c>
      <c r="Y1181">
        <f t="shared" si="304"/>
        <v>6527.4</v>
      </c>
      <c r="Z1181">
        <f t="shared" si="301"/>
        <v>39311.519999999997</v>
      </c>
      <c r="AA1181" t="s">
        <v>623</v>
      </c>
      <c r="AB1181">
        <v>2025</v>
      </c>
    </row>
    <row r="1182" spans="1:28" x14ac:dyDescent="0.25">
      <c r="A1182">
        <v>62</v>
      </c>
      <c r="B1182" t="s">
        <v>186</v>
      </c>
      <c r="C1182" t="s">
        <v>102</v>
      </c>
      <c r="D1182" t="s">
        <v>17</v>
      </c>
      <c r="E1182" t="s">
        <v>36</v>
      </c>
      <c r="F1182" t="s">
        <v>100</v>
      </c>
      <c r="G1182">
        <v>46000</v>
      </c>
      <c r="H1182">
        <f t="shared" si="293"/>
        <v>43281.4</v>
      </c>
      <c r="I1182">
        <f t="shared" si="294"/>
        <v>1320.2</v>
      </c>
      <c r="J1182">
        <f t="shared" si="295"/>
        <v>3265.9999999999995</v>
      </c>
      <c r="K1182">
        <f t="shared" si="296"/>
        <v>506.00000000000006</v>
      </c>
      <c r="L1182">
        <f t="shared" si="302"/>
        <v>1398.4</v>
      </c>
      <c r="M1182">
        <f t="shared" si="303"/>
        <v>3261.4</v>
      </c>
      <c r="O1182">
        <f t="shared" si="297"/>
        <v>9752</v>
      </c>
      <c r="P1182">
        <v>25</v>
      </c>
      <c r="S1182">
        <v>890.66</v>
      </c>
      <c r="T1182">
        <v>200</v>
      </c>
      <c r="U1182">
        <f>1289.46-V1182</f>
        <v>1289.46</v>
      </c>
      <c r="W1182">
        <f t="shared" si="298"/>
        <v>2405.12</v>
      </c>
      <c r="X1182">
        <f t="shared" si="299"/>
        <v>2718.6000000000004</v>
      </c>
      <c r="Y1182">
        <f t="shared" si="304"/>
        <v>6527.4</v>
      </c>
      <c r="Z1182">
        <f t="shared" si="301"/>
        <v>40876.28</v>
      </c>
      <c r="AA1182" t="s">
        <v>623</v>
      </c>
      <c r="AB1182">
        <v>2025</v>
      </c>
    </row>
    <row r="1183" spans="1:28" x14ac:dyDescent="0.25">
      <c r="A1183">
        <v>63</v>
      </c>
      <c r="B1183" t="s">
        <v>188</v>
      </c>
      <c r="C1183" t="s">
        <v>102</v>
      </c>
      <c r="D1183" t="s">
        <v>10</v>
      </c>
      <c r="E1183" t="s">
        <v>33</v>
      </c>
      <c r="F1183" t="s">
        <v>100</v>
      </c>
      <c r="G1183">
        <v>36000</v>
      </c>
      <c r="H1183">
        <f t="shared" si="293"/>
        <v>30441.48</v>
      </c>
      <c r="I1183">
        <f t="shared" si="294"/>
        <v>1033.2</v>
      </c>
      <c r="J1183">
        <f t="shared" si="295"/>
        <v>2555.9999999999995</v>
      </c>
      <c r="K1183">
        <f t="shared" si="296"/>
        <v>396.00000000000006</v>
      </c>
      <c r="L1183">
        <f t="shared" si="302"/>
        <v>1094.4000000000001</v>
      </c>
      <c r="M1183">
        <f t="shared" si="303"/>
        <v>2552.4</v>
      </c>
      <c r="N1183">
        <v>3430.92</v>
      </c>
      <c r="O1183">
        <f t="shared" si="297"/>
        <v>11062.92</v>
      </c>
      <c r="P1183">
        <v>25</v>
      </c>
      <c r="S1183">
        <v>2279.6</v>
      </c>
      <c r="T1183">
        <v>200</v>
      </c>
      <c r="W1183">
        <f t="shared" si="298"/>
        <v>2504.6</v>
      </c>
      <c r="X1183">
        <f t="shared" si="299"/>
        <v>5558.52</v>
      </c>
      <c r="Y1183">
        <f t="shared" si="304"/>
        <v>5108.3999999999996</v>
      </c>
      <c r="Z1183">
        <f t="shared" si="301"/>
        <v>27936.879999999997</v>
      </c>
      <c r="AA1183" t="s">
        <v>623</v>
      </c>
      <c r="AB1183">
        <v>2025</v>
      </c>
    </row>
    <row r="1184" spans="1:28" x14ac:dyDescent="0.25">
      <c r="A1184">
        <v>64</v>
      </c>
      <c r="B1184" t="s">
        <v>190</v>
      </c>
      <c r="C1184" t="s">
        <v>102</v>
      </c>
      <c r="D1184" t="s">
        <v>801</v>
      </c>
      <c r="E1184" t="s">
        <v>38</v>
      </c>
      <c r="F1184" t="s">
        <v>100</v>
      </c>
      <c r="G1184">
        <v>36000</v>
      </c>
      <c r="H1184">
        <f t="shared" si="293"/>
        <v>33872.400000000001</v>
      </c>
      <c r="I1184">
        <f t="shared" si="294"/>
        <v>1033.2</v>
      </c>
      <c r="J1184">
        <f t="shared" si="295"/>
        <v>2555.9999999999995</v>
      </c>
      <c r="K1184">
        <f t="shared" si="296"/>
        <v>396.00000000000006</v>
      </c>
      <c r="L1184">
        <f t="shared" si="302"/>
        <v>1094.4000000000001</v>
      </c>
      <c r="M1184">
        <f t="shared" si="303"/>
        <v>2552.4</v>
      </c>
      <c r="O1184">
        <f t="shared" si="297"/>
        <v>7632</v>
      </c>
      <c r="P1184">
        <v>25</v>
      </c>
      <c r="Q1184">
        <v>2000</v>
      </c>
      <c r="S1184">
        <v>398.64</v>
      </c>
      <c r="T1184">
        <v>200</v>
      </c>
      <c r="W1184">
        <f t="shared" si="298"/>
        <v>2623.64</v>
      </c>
      <c r="X1184">
        <f t="shared" si="299"/>
        <v>2127.6000000000004</v>
      </c>
      <c r="Y1184">
        <f t="shared" si="304"/>
        <v>5108.3999999999996</v>
      </c>
      <c r="Z1184">
        <f t="shared" si="301"/>
        <v>31248.760000000002</v>
      </c>
      <c r="AA1184" t="s">
        <v>623</v>
      </c>
      <c r="AB1184">
        <v>2025</v>
      </c>
    </row>
    <row r="1185" spans="1:28" x14ac:dyDescent="0.25">
      <c r="A1185">
        <v>65</v>
      </c>
      <c r="B1185" t="s">
        <v>851</v>
      </c>
      <c r="C1185" t="s">
        <v>103</v>
      </c>
      <c r="D1185" t="s">
        <v>94</v>
      </c>
      <c r="E1185" t="s">
        <v>852</v>
      </c>
      <c r="F1185" t="s">
        <v>100</v>
      </c>
      <c r="G1185">
        <v>46000</v>
      </c>
      <c r="H1185">
        <f t="shared" ref="H1185:H1228" si="306">+G1185-(I1185+L1185+N1185)</f>
        <v>43281.4</v>
      </c>
      <c r="I1185">
        <f t="shared" ref="I1185:I1223" si="307">IF(G1185&lt;=374040,G1185*2.87%,9334.68)</f>
        <v>1320.2</v>
      </c>
      <c r="J1185">
        <f t="shared" ref="J1185:J1223" si="308">IF(G1185&lt;=374040,G1185*7.1%,23092.75)</f>
        <v>3265.9999999999995</v>
      </c>
      <c r="K1185">
        <f t="shared" ref="K1185:K1223" si="309">IF(G1185&lt;=74808,G1185*1.1%,851.51)</f>
        <v>506.00000000000006</v>
      </c>
      <c r="L1185">
        <f t="shared" si="302"/>
        <v>1398.4</v>
      </c>
      <c r="M1185">
        <f t="shared" si="303"/>
        <v>3261.4</v>
      </c>
      <c r="O1185">
        <f t="shared" ref="O1185:O1223" si="310">+I1185+J1185+K1185+L1185+M1185+N1185</f>
        <v>9752</v>
      </c>
      <c r="P1185">
        <v>25</v>
      </c>
      <c r="S1185">
        <v>656</v>
      </c>
      <c r="T1185">
        <v>200</v>
      </c>
      <c r="U1185">
        <f>IF((H1185*12)&gt;867123.01,(79776+(((H1185*12)-867123.01)*0.25))/12,IF((H1185*12)&gt;624329.01,(31216+(((H1185*12)-624329.01)*0.2))/12,IF((H1185*12)&gt;416220.01,(((H1185*12)-416220.01)*0.15)/12,0)))</f>
        <v>1289.4598750000005</v>
      </c>
      <c r="W1185">
        <f t="shared" ref="W1185:W1228" si="311">P1185+Q1185+R1185+S1185+T1185+U1185</f>
        <v>2170.4598750000005</v>
      </c>
      <c r="X1185">
        <f t="shared" ref="X1185:X1223" si="312">+I1185+L1185+N1185</f>
        <v>2718.6000000000004</v>
      </c>
      <c r="Y1185">
        <f t="shared" si="304"/>
        <v>6527.4</v>
      </c>
      <c r="Z1185">
        <f t="shared" ref="Z1185:Z1228" si="313">+G1185-(W1185+X1185)</f>
        <v>41110.940125000001</v>
      </c>
      <c r="AA1185" t="s">
        <v>623</v>
      </c>
      <c r="AB1185">
        <v>2025</v>
      </c>
    </row>
    <row r="1186" spans="1:28" x14ac:dyDescent="0.25">
      <c r="A1186">
        <v>66</v>
      </c>
      <c r="B1186" t="s">
        <v>201</v>
      </c>
      <c r="C1186" t="s">
        <v>102</v>
      </c>
      <c r="D1186" t="s">
        <v>22</v>
      </c>
      <c r="E1186" t="s">
        <v>859</v>
      </c>
      <c r="F1186" t="s">
        <v>100</v>
      </c>
      <c r="G1186">
        <v>36000</v>
      </c>
      <c r="H1186">
        <f t="shared" si="306"/>
        <v>33872.400000000001</v>
      </c>
      <c r="I1186">
        <f t="shared" si="307"/>
        <v>1033.2</v>
      </c>
      <c r="J1186">
        <f t="shared" si="308"/>
        <v>2555.9999999999995</v>
      </c>
      <c r="K1186">
        <f t="shared" si="309"/>
        <v>396.00000000000006</v>
      </c>
      <c r="L1186">
        <f t="shared" si="302"/>
        <v>1094.4000000000001</v>
      </c>
      <c r="M1186">
        <f t="shared" si="303"/>
        <v>2552.4</v>
      </c>
      <c r="O1186">
        <f t="shared" si="310"/>
        <v>7632</v>
      </c>
      <c r="P1186">
        <v>25</v>
      </c>
      <c r="Q1186">
        <v>1000</v>
      </c>
      <c r="S1186">
        <v>665.63</v>
      </c>
      <c r="T1186">
        <v>200</v>
      </c>
      <c r="U1186">
        <v>0</v>
      </c>
      <c r="W1186">
        <f t="shared" si="311"/>
        <v>1890.63</v>
      </c>
      <c r="X1186">
        <f t="shared" si="312"/>
        <v>2127.6000000000004</v>
      </c>
      <c r="Y1186">
        <f t="shared" si="304"/>
        <v>5108.3999999999996</v>
      </c>
      <c r="Z1186">
        <f t="shared" si="313"/>
        <v>31981.77</v>
      </c>
      <c r="AA1186" t="s">
        <v>623</v>
      </c>
      <c r="AB1186">
        <v>2025</v>
      </c>
    </row>
    <row r="1187" spans="1:28" x14ac:dyDescent="0.25">
      <c r="A1187">
        <v>67</v>
      </c>
      <c r="B1187" t="s">
        <v>207</v>
      </c>
      <c r="C1187" t="s">
        <v>103</v>
      </c>
      <c r="D1187" t="s">
        <v>6</v>
      </c>
      <c r="E1187" t="s">
        <v>883</v>
      </c>
      <c r="F1187" t="s">
        <v>100</v>
      </c>
      <c r="G1187">
        <v>25000</v>
      </c>
      <c r="H1187">
        <f t="shared" si="306"/>
        <v>23522.5</v>
      </c>
      <c r="I1187">
        <f t="shared" si="307"/>
        <v>717.5</v>
      </c>
      <c r="J1187">
        <f t="shared" si="308"/>
        <v>1774.9999999999998</v>
      </c>
      <c r="K1187">
        <f t="shared" si="309"/>
        <v>275</v>
      </c>
      <c r="L1187">
        <f t="shared" ref="L1187:L1223" si="314">IF(G1187&lt;=187020,G1187*3.04%,4943.8)</f>
        <v>760</v>
      </c>
      <c r="M1187">
        <f t="shared" ref="M1187:M1223" si="315">IF(G1187&lt;=187020,G1187*7.09%,11530.11)</f>
        <v>1772.5000000000002</v>
      </c>
      <c r="O1187">
        <f t="shared" si="310"/>
        <v>5300</v>
      </c>
      <c r="P1187">
        <v>25</v>
      </c>
      <c r="Q1187">
        <v>12585.43</v>
      </c>
      <c r="S1187">
        <v>2657.6</v>
      </c>
      <c r="T1187">
        <v>200</v>
      </c>
      <c r="W1187">
        <f t="shared" si="311"/>
        <v>15468.03</v>
      </c>
      <c r="X1187">
        <f t="shared" si="312"/>
        <v>1477.5</v>
      </c>
      <c r="Y1187">
        <f t="shared" si="304"/>
        <v>3547.5</v>
      </c>
      <c r="Z1187">
        <f t="shared" si="313"/>
        <v>8054.4700000000012</v>
      </c>
      <c r="AA1187" t="s">
        <v>623</v>
      </c>
      <c r="AB1187">
        <v>2025</v>
      </c>
    </row>
    <row r="1188" spans="1:28" x14ac:dyDescent="0.25">
      <c r="A1188">
        <v>68</v>
      </c>
      <c r="B1188" t="s">
        <v>812</v>
      </c>
      <c r="C1188" t="s">
        <v>102</v>
      </c>
      <c r="D1188" t="s">
        <v>793</v>
      </c>
      <c r="E1188" t="s">
        <v>619</v>
      </c>
      <c r="F1188" t="s">
        <v>85</v>
      </c>
      <c r="G1188">
        <v>30000</v>
      </c>
      <c r="H1188">
        <f t="shared" si="306"/>
        <v>28227</v>
      </c>
      <c r="I1188">
        <f t="shared" si="307"/>
        <v>861</v>
      </c>
      <c r="J1188">
        <f t="shared" si="308"/>
        <v>2130</v>
      </c>
      <c r="K1188">
        <f t="shared" si="309"/>
        <v>330.00000000000006</v>
      </c>
      <c r="L1188">
        <f t="shared" si="314"/>
        <v>912</v>
      </c>
      <c r="M1188">
        <f t="shared" si="315"/>
        <v>2127</v>
      </c>
      <c r="O1188">
        <f t="shared" si="310"/>
        <v>6360</v>
      </c>
      <c r="P1188">
        <v>25</v>
      </c>
      <c r="Q1188">
        <v>500</v>
      </c>
      <c r="T1188">
        <v>200</v>
      </c>
      <c r="W1188">
        <f t="shared" si="311"/>
        <v>725</v>
      </c>
      <c r="X1188">
        <f t="shared" si="312"/>
        <v>1773</v>
      </c>
      <c r="Y1188">
        <f t="shared" si="304"/>
        <v>4257</v>
      </c>
      <c r="Z1188">
        <f t="shared" si="313"/>
        <v>27502</v>
      </c>
      <c r="AA1188" t="s">
        <v>623</v>
      </c>
      <c r="AB1188">
        <v>2025</v>
      </c>
    </row>
    <row r="1189" spans="1:28" x14ac:dyDescent="0.25">
      <c r="A1189">
        <v>69</v>
      </c>
      <c r="B1189" t="s">
        <v>833</v>
      </c>
      <c r="C1189" t="s">
        <v>102</v>
      </c>
      <c r="D1189" t="s">
        <v>22</v>
      </c>
      <c r="E1189" t="s">
        <v>33</v>
      </c>
      <c r="F1189" t="s">
        <v>100</v>
      </c>
      <c r="G1189">
        <v>30000</v>
      </c>
      <c r="H1189">
        <f t="shared" si="306"/>
        <v>28227</v>
      </c>
      <c r="I1189">
        <f t="shared" si="307"/>
        <v>861</v>
      </c>
      <c r="J1189">
        <f t="shared" si="308"/>
        <v>2130</v>
      </c>
      <c r="K1189">
        <f t="shared" si="309"/>
        <v>330.00000000000006</v>
      </c>
      <c r="L1189">
        <f t="shared" si="314"/>
        <v>912</v>
      </c>
      <c r="M1189">
        <f t="shared" si="315"/>
        <v>2127</v>
      </c>
      <c r="O1189">
        <f t="shared" si="310"/>
        <v>6360</v>
      </c>
      <c r="P1189">
        <v>25</v>
      </c>
      <c r="Q1189">
        <v>1500</v>
      </c>
      <c r="T1189">
        <v>200</v>
      </c>
      <c r="U1189">
        <v>0</v>
      </c>
      <c r="W1189">
        <f t="shared" si="311"/>
        <v>1725</v>
      </c>
      <c r="X1189">
        <f t="shared" si="312"/>
        <v>1773</v>
      </c>
      <c r="Y1189">
        <f t="shared" si="304"/>
        <v>4257</v>
      </c>
      <c r="Z1189">
        <f t="shared" si="313"/>
        <v>26502</v>
      </c>
      <c r="AA1189" t="s">
        <v>623</v>
      </c>
      <c r="AB1189">
        <v>2025</v>
      </c>
    </row>
    <row r="1190" spans="1:28" x14ac:dyDescent="0.25">
      <c r="A1190">
        <v>70</v>
      </c>
      <c r="B1190" t="s">
        <v>878</v>
      </c>
      <c r="C1190" t="s">
        <v>103</v>
      </c>
      <c r="D1190" t="s">
        <v>94</v>
      </c>
      <c r="E1190" t="s">
        <v>933</v>
      </c>
      <c r="F1190" t="s">
        <v>84</v>
      </c>
      <c r="G1190">
        <v>30000</v>
      </c>
      <c r="H1190">
        <f t="shared" si="306"/>
        <v>28227</v>
      </c>
      <c r="I1190">
        <f t="shared" si="307"/>
        <v>861</v>
      </c>
      <c r="J1190">
        <f t="shared" si="308"/>
        <v>2130</v>
      </c>
      <c r="K1190">
        <f t="shared" si="309"/>
        <v>330.00000000000006</v>
      </c>
      <c r="L1190">
        <f t="shared" si="314"/>
        <v>912</v>
      </c>
      <c r="M1190">
        <f t="shared" si="315"/>
        <v>2127</v>
      </c>
      <c r="O1190">
        <f t="shared" si="310"/>
        <v>6360</v>
      </c>
      <c r="P1190">
        <v>25</v>
      </c>
      <c r="Q1190">
        <v>7426.75</v>
      </c>
      <c r="T1190">
        <v>200</v>
      </c>
      <c r="U1190">
        <v>0</v>
      </c>
      <c r="W1190">
        <f t="shared" si="311"/>
        <v>7651.75</v>
      </c>
      <c r="X1190">
        <f t="shared" si="312"/>
        <v>1773</v>
      </c>
      <c r="Y1190">
        <f t="shared" si="304"/>
        <v>4257</v>
      </c>
      <c r="Z1190">
        <f t="shared" si="313"/>
        <v>20575.25</v>
      </c>
      <c r="AA1190" t="s">
        <v>623</v>
      </c>
      <c r="AB1190">
        <v>2025</v>
      </c>
    </row>
    <row r="1191" spans="1:28" x14ac:dyDescent="0.25">
      <c r="A1191">
        <v>71</v>
      </c>
      <c r="B1191" t="s">
        <v>836</v>
      </c>
      <c r="C1191" t="s">
        <v>102</v>
      </c>
      <c r="D1191" t="s">
        <v>94</v>
      </c>
      <c r="E1191" t="s">
        <v>52</v>
      </c>
      <c r="F1191" t="s">
        <v>100</v>
      </c>
      <c r="G1191">
        <v>26000</v>
      </c>
      <c r="H1191">
        <f t="shared" si="306"/>
        <v>22747.94</v>
      </c>
      <c r="I1191">
        <f t="shared" si="307"/>
        <v>746.2</v>
      </c>
      <c r="J1191">
        <f t="shared" si="308"/>
        <v>1845.9999999999998</v>
      </c>
      <c r="K1191">
        <f t="shared" si="309"/>
        <v>286.00000000000006</v>
      </c>
      <c r="L1191">
        <f t="shared" si="314"/>
        <v>790.4</v>
      </c>
      <c r="M1191">
        <f t="shared" si="315"/>
        <v>1843.4</v>
      </c>
      <c r="N1191">
        <v>1715.46</v>
      </c>
      <c r="O1191">
        <f t="shared" si="310"/>
        <v>7227.46</v>
      </c>
      <c r="P1191">
        <v>25</v>
      </c>
      <c r="Q1191">
        <v>1000</v>
      </c>
      <c r="T1191">
        <v>200</v>
      </c>
      <c r="U1191">
        <v>0</v>
      </c>
      <c r="W1191">
        <f t="shared" si="311"/>
        <v>1225</v>
      </c>
      <c r="X1191">
        <f t="shared" si="312"/>
        <v>3252.06</v>
      </c>
      <c r="Y1191">
        <f t="shared" si="304"/>
        <v>3689.3999999999996</v>
      </c>
      <c r="Z1191">
        <f t="shared" si="313"/>
        <v>21522.940000000002</v>
      </c>
      <c r="AA1191" t="s">
        <v>623</v>
      </c>
      <c r="AB1191">
        <v>2025</v>
      </c>
    </row>
    <row r="1192" spans="1:28" x14ac:dyDescent="0.25">
      <c r="A1192">
        <v>72</v>
      </c>
      <c r="B1192" t="s">
        <v>837</v>
      </c>
      <c r="C1192" t="s">
        <v>103</v>
      </c>
      <c r="D1192" t="s">
        <v>94</v>
      </c>
      <c r="E1192" t="s">
        <v>52</v>
      </c>
      <c r="F1192" t="s">
        <v>100</v>
      </c>
      <c r="G1192">
        <v>26000</v>
      </c>
      <c r="H1192">
        <f t="shared" si="306"/>
        <v>24463.4</v>
      </c>
      <c r="I1192">
        <f t="shared" si="307"/>
        <v>746.2</v>
      </c>
      <c r="J1192">
        <f t="shared" si="308"/>
        <v>1845.9999999999998</v>
      </c>
      <c r="K1192">
        <f t="shared" si="309"/>
        <v>286.00000000000006</v>
      </c>
      <c r="L1192">
        <f t="shared" si="314"/>
        <v>790.4</v>
      </c>
      <c r="M1192">
        <f t="shared" si="315"/>
        <v>1843.4</v>
      </c>
      <c r="O1192">
        <f t="shared" si="310"/>
        <v>5512</v>
      </c>
      <c r="P1192">
        <v>25</v>
      </c>
      <c r="Q1192">
        <v>1000</v>
      </c>
      <c r="T1192">
        <v>200</v>
      </c>
      <c r="U1192">
        <v>0</v>
      </c>
      <c r="W1192">
        <f t="shared" si="311"/>
        <v>1225</v>
      </c>
      <c r="X1192">
        <f t="shared" si="312"/>
        <v>1536.6</v>
      </c>
      <c r="Y1192">
        <f t="shared" si="304"/>
        <v>3689.3999999999996</v>
      </c>
      <c r="Z1192">
        <f t="shared" si="313"/>
        <v>23238.400000000001</v>
      </c>
      <c r="AA1192" t="s">
        <v>623</v>
      </c>
      <c r="AB1192">
        <v>2025</v>
      </c>
    </row>
    <row r="1193" spans="1:28" x14ac:dyDescent="0.25">
      <c r="A1193">
        <v>73</v>
      </c>
      <c r="B1193" t="s">
        <v>838</v>
      </c>
      <c r="C1193" t="s">
        <v>102</v>
      </c>
      <c r="D1193" t="s">
        <v>839</v>
      </c>
      <c r="E1193" t="s">
        <v>33</v>
      </c>
      <c r="F1193" t="s">
        <v>100</v>
      </c>
      <c r="G1193">
        <v>26000</v>
      </c>
      <c r="H1193">
        <f t="shared" si="306"/>
        <v>24463.4</v>
      </c>
      <c r="I1193">
        <f t="shared" si="307"/>
        <v>746.2</v>
      </c>
      <c r="J1193">
        <f t="shared" si="308"/>
        <v>1845.9999999999998</v>
      </c>
      <c r="K1193">
        <f t="shared" si="309"/>
        <v>286.00000000000006</v>
      </c>
      <c r="L1193">
        <f t="shared" si="314"/>
        <v>790.4</v>
      </c>
      <c r="M1193">
        <f t="shared" si="315"/>
        <v>1843.4</v>
      </c>
      <c r="O1193">
        <f t="shared" si="310"/>
        <v>5512</v>
      </c>
      <c r="P1193">
        <v>25</v>
      </c>
      <c r="Q1193">
        <v>1000</v>
      </c>
      <c r="S1193">
        <v>48.23</v>
      </c>
      <c r="T1193">
        <v>200</v>
      </c>
      <c r="U1193">
        <v>0</v>
      </c>
      <c r="W1193">
        <f t="shared" si="311"/>
        <v>1273.23</v>
      </c>
      <c r="X1193">
        <f t="shared" si="312"/>
        <v>1536.6</v>
      </c>
      <c r="Y1193">
        <f t="shared" si="304"/>
        <v>3689.3999999999996</v>
      </c>
      <c r="Z1193">
        <f t="shared" si="313"/>
        <v>23190.17</v>
      </c>
      <c r="AA1193" t="s">
        <v>623</v>
      </c>
      <c r="AB1193">
        <v>2025</v>
      </c>
    </row>
    <row r="1194" spans="1:28" x14ac:dyDescent="0.25">
      <c r="A1194">
        <v>74</v>
      </c>
      <c r="B1194" t="s">
        <v>904</v>
      </c>
      <c r="C1194" t="s">
        <v>103</v>
      </c>
      <c r="D1194" t="s">
        <v>94</v>
      </c>
      <c r="E1194" t="s">
        <v>32</v>
      </c>
      <c r="F1194" t="s">
        <v>100</v>
      </c>
      <c r="G1194">
        <v>30000</v>
      </c>
      <c r="H1194">
        <f t="shared" si="306"/>
        <v>28227</v>
      </c>
      <c r="I1194">
        <f t="shared" si="307"/>
        <v>861</v>
      </c>
      <c r="J1194">
        <f t="shared" si="308"/>
        <v>2130</v>
      </c>
      <c r="K1194">
        <f t="shared" si="309"/>
        <v>330.00000000000006</v>
      </c>
      <c r="L1194">
        <f t="shared" si="314"/>
        <v>912</v>
      </c>
      <c r="M1194">
        <f t="shared" si="315"/>
        <v>2127</v>
      </c>
      <c r="O1194">
        <f t="shared" si="310"/>
        <v>6360</v>
      </c>
      <c r="P1194">
        <v>25</v>
      </c>
      <c r="T1194">
        <v>200</v>
      </c>
      <c r="U1194">
        <v>0</v>
      </c>
      <c r="W1194">
        <f t="shared" si="311"/>
        <v>225</v>
      </c>
      <c r="X1194">
        <f t="shared" si="312"/>
        <v>1773</v>
      </c>
      <c r="Y1194">
        <f t="shared" si="304"/>
        <v>4257</v>
      </c>
      <c r="Z1194">
        <f t="shared" si="313"/>
        <v>28002</v>
      </c>
      <c r="AA1194" t="s">
        <v>623</v>
      </c>
      <c r="AB1194">
        <v>2025</v>
      </c>
    </row>
    <row r="1195" spans="1:28" x14ac:dyDescent="0.25">
      <c r="A1195">
        <v>75</v>
      </c>
      <c r="B1195" t="s">
        <v>842</v>
      </c>
      <c r="C1195" t="s">
        <v>102</v>
      </c>
      <c r="D1195" t="s">
        <v>823</v>
      </c>
      <c r="E1195" t="s">
        <v>843</v>
      </c>
      <c r="F1195" t="s">
        <v>100</v>
      </c>
      <c r="G1195">
        <v>46000</v>
      </c>
      <c r="H1195">
        <f t="shared" si="306"/>
        <v>43281.4</v>
      </c>
      <c r="I1195">
        <f t="shared" si="307"/>
        <v>1320.2</v>
      </c>
      <c r="J1195">
        <f t="shared" si="308"/>
        <v>3265.9999999999995</v>
      </c>
      <c r="K1195">
        <f t="shared" si="309"/>
        <v>506.00000000000006</v>
      </c>
      <c r="L1195">
        <f t="shared" si="314"/>
        <v>1398.4</v>
      </c>
      <c r="M1195">
        <f t="shared" si="315"/>
        <v>3261.4</v>
      </c>
      <c r="O1195">
        <f t="shared" si="310"/>
        <v>9752</v>
      </c>
      <c r="P1195">
        <v>25</v>
      </c>
      <c r="Q1195">
        <v>1000</v>
      </c>
      <c r="S1195">
        <v>259.98</v>
      </c>
      <c r="T1195">
        <v>200</v>
      </c>
      <c r="U1195">
        <v>1148.33</v>
      </c>
      <c r="W1195">
        <f t="shared" si="311"/>
        <v>2633.31</v>
      </c>
      <c r="X1195">
        <f t="shared" si="312"/>
        <v>2718.6000000000004</v>
      </c>
      <c r="Y1195">
        <f t="shared" si="304"/>
        <v>6527.4</v>
      </c>
      <c r="Z1195">
        <f t="shared" si="313"/>
        <v>40648.089999999997</v>
      </c>
      <c r="AA1195" t="s">
        <v>623</v>
      </c>
      <c r="AB1195">
        <v>2025</v>
      </c>
    </row>
    <row r="1196" spans="1:28" x14ac:dyDescent="0.25">
      <c r="A1196">
        <v>76</v>
      </c>
      <c r="B1196" t="s">
        <v>845</v>
      </c>
      <c r="C1196" t="s">
        <v>103</v>
      </c>
      <c r="D1196" t="s">
        <v>94</v>
      </c>
      <c r="E1196" t="s">
        <v>52</v>
      </c>
      <c r="F1196" t="s">
        <v>100</v>
      </c>
      <c r="G1196">
        <v>46000</v>
      </c>
      <c r="H1196">
        <f t="shared" si="306"/>
        <v>43281.4</v>
      </c>
      <c r="I1196">
        <f t="shared" si="307"/>
        <v>1320.2</v>
      </c>
      <c r="J1196">
        <f t="shared" si="308"/>
        <v>3265.9999999999995</v>
      </c>
      <c r="K1196">
        <f t="shared" si="309"/>
        <v>506.00000000000006</v>
      </c>
      <c r="L1196">
        <f t="shared" si="314"/>
        <v>1398.4</v>
      </c>
      <c r="M1196">
        <f t="shared" si="315"/>
        <v>3261.4</v>
      </c>
      <c r="O1196">
        <f t="shared" si="310"/>
        <v>9752</v>
      </c>
      <c r="P1196">
        <v>25</v>
      </c>
      <c r="S1196">
        <v>408.66</v>
      </c>
      <c r="T1196">
        <v>200</v>
      </c>
      <c r="U1196">
        <v>1289.46</v>
      </c>
      <c r="W1196">
        <f t="shared" si="311"/>
        <v>1923.1200000000001</v>
      </c>
      <c r="X1196">
        <f t="shared" si="312"/>
        <v>2718.6000000000004</v>
      </c>
      <c r="Y1196">
        <f t="shared" si="304"/>
        <v>6527.4</v>
      </c>
      <c r="Z1196">
        <f t="shared" si="313"/>
        <v>41358.28</v>
      </c>
      <c r="AA1196" t="s">
        <v>623</v>
      </c>
      <c r="AB1196">
        <v>2025</v>
      </c>
    </row>
    <row r="1197" spans="1:28" x14ac:dyDescent="0.25">
      <c r="A1197">
        <v>77</v>
      </c>
      <c r="B1197" t="s">
        <v>848</v>
      </c>
      <c r="C1197" t="s">
        <v>103</v>
      </c>
      <c r="D1197" t="s">
        <v>94</v>
      </c>
      <c r="E1197" t="s">
        <v>52</v>
      </c>
      <c r="F1197" t="s">
        <v>100</v>
      </c>
      <c r="G1197">
        <v>46000</v>
      </c>
      <c r="H1197">
        <f t="shared" si="306"/>
        <v>43281.4</v>
      </c>
      <c r="I1197">
        <f t="shared" si="307"/>
        <v>1320.2</v>
      </c>
      <c r="J1197">
        <f t="shared" si="308"/>
        <v>3265.9999999999995</v>
      </c>
      <c r="K1197">
        <f t="shared" si="309"/>
        <v>506.00000000000006</v>
      </c>
      <c r="L1197">
        <f t="shared" si="314"/>
        <v>1398.4</v>
      </c>
      <c r="M1197">
        <f t="shared" si="315"/>
        <v>3261.4</v>
      </c>
      <c r="O1197">
        <f t="shared" si="310"/>
        <v>9752</v>
      </c>
      <c r="P1197">
        <v>25</v>
      </c>
      <c r="T1197">
        <v>200</v>
      </c>
      <c r="U1197">
        <f>IF((H1197*12)&gt;867123.01,(79776+(((H1197*12)-867123.01)*0.25))/12,IF((H1197*12)&gt;624329.01,(31216+(((H1197*12)-624329.01)*0.2))/12,IF((H1197*12)&gt;416220.01,(((H1197*12)-416220.01)*0.15)/12,0)))</f>
        <v>1289.4598750000005</v>
      </c>
      <c r="W1197">
        <f t="shared" si="311"/>
        <v>1514.4598750000005</v>
      </c>
      <c r="X1197">
        <f t="shared" si="312"/>
        <v>2718.6000000000004</v>
      </c>
      <c r="Y1197">
        <f t="shared" si="304"/>
        <v>6527.4</v>
      </c>
      <c r="Z1197">
        <f t="shared" si="313"/>
        <v>41766.940125000001</v>
      </c>
      <c r="AA1197" t="s">
        <v>623</v>
      </c>
      <c r="AB1197">
        <v>2025</v>
      </c>
    </row>
    <row r="1198" spans="1:28" x14ac:dyDescent="0.25">
      <c r="A1198">
        <v>78</v>
      </c>
      <c r="B1198" t="s">
        <v>174</v>
      </c>
      <c r="C1198" t="s">
        <v>102</v>
      </c>
      <c r="D1198" t="s">
        <v>94</v>
      </c>
      <c r="E1198" t="s">
        <v>32</v>
      </c>
      <c r="F1198" t="s">
        <v>100</v>
      </c>
      <c r="G1198">
        <v>46000</v>
      </c>
      <c r="H1198">
        <f t="shared" si="306"/>
        <v>43281.4</v>
      </c>
      <c r="I1198">
        <f t="shared" si="307"/>
        <v>1320.2</v>
      </c>
      <c r="J1198">
        <f t="shared" si="308"/>
        <v>3265.9999999999995</v>
      </c>
      <c r="K1198">
        <f t="shared" si="309"/>
        <v>506.00000000000006</v>
      </c>
      <c r="L1198">
        <f t="shared" si="314"/>
        <v>1398.4</v>
      </c>
      <c r="M1198">
        <f t="shared" si="315"/>
        <v>3261.4</v>
      </c>
      <c r="O1198">
        <f t="shared" si="310"/>
        <v>9752</v>
      </c>
      <c r="P1198">
        <v>25</v>
      </c>
      <c r="S1198">
        <v>1603.91</v>
      </c>
      <c r="T1198">
        <v>200</v>
      </c>
      <c r="U1198">
        <v>1289.46</v>
      </c>
      <c r="W1198">
        <f t="shared" si="311"/>
        <v>3118.37</v>
      </c>
      <c r="X1198">
        <f t="shared" si="312"/>
        <v>2718.6000000000004</v>
      </c>
      <c r="Y1198">
        <f t="shared" si="304"/>
        <v>6527.4</v>
      </c>
      <c r="Z1198">
        <f t="shared" si="313"/>
        <v>40163.03</v>
      </c>
      <c r="AA1198" t="s">
        <v>623</v>
      </c>
      <c r="AB1198">
        <v>2025</v>
      </c>
    </row>
    <row r="1199" spans="1:28" x14ac:dyDescent="0.25">
      <c r="A1199">
        <v>79</v>
      </c>
      <c r="B1199" t="s">
        <v>912</v>
      </c>
      <c r="C1199" t="s">
        <v>103</v>
      </c>
      <c r="D1199" t="s">
        <v>94</v>
      </c>
      <c r="E1199" t="s">
        <v>32</v>
      </c>
      <c r="F1199" t="s">
        <v>100</v>
      </c>
      <c r="G1199">
        <v>46000</v>
      </c>
      <c r="H1199">
        <f t="shared" si="306"/>
        <v>41565.94</v>
      </c>
      <c r="I1199">
        <f t="shared" si="307"/>
        <v>1320.2</v>
      </c>
      <c r="J1199">
        <f t="shared" si="308"/>
        <v>3265.9999999999995</v>
      </c>
      <c r="K1199">
        <f t="shared" si="309"/>
        <v>506.00000000000006</v>
      </c>
      <c r="L1199">
        <f t="shared" si="314"/>
        <v>1398.4</v>
      </c>
      <c r="M1199">
        <f t="shared" si="315"/>
        <v>3261.4</v>
      </c>
      <c r="N1199">
        <v>1715.46</v>
      </c>
      <c r="O1199">
        <f t="shared" si="310"/>
        <v>11467.46</v>
      </c>
      <c r="P1199">
        <v>25</v>
      </c>
      <c r="Q1199">
        <v>1000</v>
      </c>
      <c r="S1199">
        <v>858</v>
      </c>
      <c r="T1199">
        <v>200</v>
      </c>
      <c r="U1199">
        <f t="shared" ref="U1199" si="316">IF((H1199*12)&gt;867123.01,(79776+(((H1199*12)-867123.01)*0.25))/12,IF((H1199*12)&gt;624329.01,(31216+(((H1199*12)-624329.01)*0.2))/12,IF((H1199*12)&gt;416220.01,(((H1199*12)-416220.01)*0.15)/12,0)))</f>
        <v>1032.1408750000003</v>
      </c>
      <c r="W1199">
        <f t="shared" si="311"/>
        <v>3115.1408750000001</v>
      </c>
      <c r="X1199">
        <f t="shared" si="312"/>
        <v>4434.0600000000004</v>
      </c>
      <c r="Y1199">
        <f t="shared" si="304"/>
        <v>6527.4</v>
      </c>
      <c r="Z1199">
        <f t="shared" si="313"/>
        <v>38450.799124999998</v>
      </c>
      <c r="AA1199" t="s">
        <v>623</v>
      </c>
      <c r="AB1199">
        <v>2025</v>
      </c>
    </row>
    <row r="1200" spans="1:28" x14ac:dyDescent="0.25">
      <c r="A1200">
        <v>80</v>
      </c>
      <c r="B1200" t="s">
        <v>853</v>
      </c>
      <c r="C1200" t="s">
        <v>103</v>
      </c>
      <c r="D1200" t="s">
        <v>94</v>
      </c>
      <c r="E1200" t="s">
        <v>854</v>
      </c>
      <c r="F1200" t="s">
        <v>100</v>
      </c>
      <c r="G1200">
        <v>46000</v>
      </c>
      <c r="H1200">
        <f t="shared" si="306"/>
        <v>43281.4</v>
      </c>
      <c r="I1200">
        <f t="shared" si="307"/>
        <v>1320.2</v>
      </c>
      <c r="J1200">
        <f t="shared" si="308"/>
        <v>3265.9999999999995</v>
      </c>
      <c r="K1200">
        <f t="shared" si="309"/>
        <v>506.00000000000006</v>
      </c>
      <c r="L1200">
        <f t="shared" si="314"/>
        <v>1398.4</v>
      </c>
      <c r="M1200">
        <f t="shared" si="315"/>
        <v>3261.4</v>
      </c>
      <c r="O1200">
        <f t="shared" si="310"/>
        <v>9752</v>
      </c>
      <c r="P1200">
        <v>25</v>
      </c>
      <c r="Q1200">
        <v>2000</v>
      </c>
      <c r="S1200">
        <v>797.28</v>
      </c>
      <c r="T1200">
        <v>200</v>
      </c>
      <c r="U1200">
        <v>1289.46</v>
      </c>
      <c r="W1200">
        <f t="shared" si="311"/>
        <v>4311.74</v>
      </c>
      <c r="X1200">
        <f t="shared" si="312"/>
        <v>2718.6000000000004</v>
      </c>
      <c r="Y1200">
        <f t="shared" si="304"/>
        <v>6527.4</v>
      </c>
      <c r="Z1200">
        <f t="shared" si="313"/>
        <v>38969.660000000003</v>
      </c>
      <c r="AA1200" t="s">
        <v>623</v>
      </c>
      <c r="AB1200">
        <v>2025</v>
      </c>
    </row>
    <row r="1201" spans="1:28" x14ac:dyDescent="0.25">
      <c r="A1201">
        <v>81</v>
      </c>
      <c r="B1201" t="s">
        <v>855</v>
      </c>
      <c r="C1201" t="s">
        <v>103</v>
      </c>
      <c r="D1201" t="s">
        <v>94</v>
      </c>
      <c r="E1201" t="s">
        <v>52</v>
      </c>
      <c r="F1201" t="s">
        <v>100</v>
      </c>
      <c r="G1201">
        <v>46000</v>
      </c>
      <c r="H1201">
        <f t="shared" si="306"/>
        <v>43281.4</v>
      </c>
      <c r="I1201">
        <f t="shared" si="307"/>
        <v>1320.2</v>
      </c>
      <c r="J1201">
        <f t="shared" si="308"/>
        <v>3265.9999999999995</v>
      </c>
      <c r="K1201">
        <f t="shared" si="309"/>
        <v>506.00000000000006</v>
      </c>
      <c r="L1201">
        <f t="shared" si="314"/>
        <v>1398.4</v>
      </c>
      <c r="M1201">
        <f t="shared" si="315"/>
        <v>3261.4</v>
      </c>
      <c r="O1201">
        <f t="shared" si="310"/>
        <v>9752</v>
      </c>
      <c r="P1201">
        <v>25</v>
      </c>
      <c r="S1201">
        <v>1701.28</v>
      </c>
      <c r="T1201">
        <v>200</v>
      </c>
      <c r="U1201">
        <f>IF((H1201*12)&gt;867123.01,(79776+(((H1201*12)-867123.01)*0.25))/12,IF((H1201*12)&gt;624329.01,(31216+(((H1201*12)-624329.01)*0.2))/12,IF((H1201*12)&gt;416220.01,(((H1201*12)-416220.01)*0.15)/12,0)))</f>
        <v>1289.4598750000005</v>
      </c>
      <c r="W1201">
        <f t="shared" si="311"/>
        <v>3215.7398750000002</v>
      </c>
      <c r="X1201">
        <f t="shared" si="312"/>
        <v>2718.6000000000004</v>
      </c>
      <c r="Y1201">
        <f t="shared" si="304"/>
        <v>6527.4</v>
      </c>
      <c r="Z1201">
        <f t="shared" si="313"/>
        <v>40065.660125000002</v>
      </c>
      <c r="AA1201" t="s">
        <v>623</v>
      </c>
      <c r="AB1201">
        <v>2025</v>
      </c>
    </row>
    <row r="1202" spans="1:28" x14ac:dyDescent="0.25">
      <c r="A1202">
        <v>82</v>
      </c>
      <c r="B1202" t="s">
        <v>856</v>
      </c>
      <c r="C1202" t="s">
        <v>102</v>
      </c>
      <c r="D1202" t="s">
        <v>6</v>
      </c>
      <c r="E1202" t="s">
        <v>52</v>
      </c>
      <c r="F1202" t="s">
        <v>100</v>
      </c>
      <c r="G1202">
        <v>36000</v>
      </c>
      <c r="H1202">
        <f t="shared" si="306"/>
        <v>33872.400000000001</v>
      </c>
      <c r="I1202">
        <f t="shared" si="307"/>
        <v>1033.2</v>
      </c>
      <c r="J1202">
        <f t="shared" si="308"/>
        <v>2555.9999999999995</v>
      </c>
      <c r="K1202">
        <f t="shared" si="309"/>
        <v>396.00000000000006</v>
      </c>
      <c r="L1202">
        <f t="shared" si="314"/>
        <v>1094.4000000000001</v>
      </c>
      <c r="M1202">
        <f t="shared" si="315"/>
        <v>2552.4</v>
      </c>
      <c r="O1202">
        <f t="shared" si="310"/>
        <v>7632</v>
      </c>
      <c r="P1202">
        <v>25</v>
      </c>
      <c r="T1202">
        <v>200</v>
      </c>
      <c r="U1202">
        <f>IF((H1202*12)&gt;867123.01,(79776+(((H1202*12)-867123.01)*0.25))/12,IF((H1202*12)&gt;624329.01,(31216+(((H1202*12)-624329.01)*0.2))/12,IF((H1202*12)&gt;416220.01,(((H1202*12)-416220.01)*0.15)/12,0)))</f>
        <v>0</v>
      </c>
      <c r="W1202">
        <f t="shared" si="311"/>
        <v>225</v>
      </c>
      <c r="X1202">
        <f t="shared" si="312"/>
        <v>2127.6000000000004</v>
      </c>
      <c r="Y1202">
        <f t="shared" ref="Y1202:Y1223" si="317">+J1202+M1202</f>
        <v>5108.3999999999996</v>
      </c>
      <c r="Z1202">
        <f t="shared" si="313"/>
        <v>33647.4</v>
      </c>
      <c r="AA1202" t="s">
        <v>623</v>
      </c>
      <c r="AB1202">
        <v>2025</v>
      </c>
    </row>
    <row r="1203" spans="1:28" x14ac:dyDescent="0.25">
      <c r="A1203">
        <v>83</v>
      </c>
      <c r="B1203" t="s">
        <v>857</v>
      </c>
      <c r="C1203" t="s">
        <v>103</v>
      </c>
      <c r="D1203" t="s">
        <v>858</v>
      </c>
      <c r="E1203" t="s">
        <v>859</v>
      </c>
      <c r="F1203" t="s">
        <v>100</v>
      </c>
      <c r="G1203">
        <v>30000</v>
      </c>
      <c r="H1203">
        <f t="shared" si="306"/>
        <v>28227</v>
      </c>
      <c r="I1203">
        <f t="shared" si="307"/>
        <v>861</v>
      </c>
      <c r="J1203">
        <f t="shared" si="308"/>
        <v>2130</v>
      </c>
      <c r="K1203">
        <f t="shared" si="309"/>
        <v>330.00000000000006</v>
      </c>
      <c r="L1203">
        <f t="shared" si="314"/>
        <v>912</v>
      </c>
      <c r="M1203">
        <f t="shared" si="315"/>
        <v>2127</v>
      </c>
      <c r="O1203">
        <f t="shared" si="310"/>
        <v>6360</v>
      </c>
      <c r="P1203">
        <v>25</v>
      </c>
      <c r="Q1203">
        <v>500</v>
      </c>
      <c r="T1203">
        <v>200</v>
      </c>
      <c r="U1203">
        <v>0</v>
      </c>
      <c r="W1203">
        <f t="shared" si="311"/>
        <v>725</v>
      </c>
      <c r="X1203">
        <f t="shared" si="312"/>
        <v>1773</v>
      </c>
      <c r="Y1203">
        <f t="shared" si="317"/>
        <v>4257</v>
      </c>
      <c r="Z1203">
        <f t="shared" si="313"/>
        <v>27502</v>
      </c>
      <c r="AA1203" t="s">
        <v>623</v>
      </c>
      <c r="AB1203">
        <v>2025</v>
      </c>
    </row>
    <row r="1204" spans="1:28" x14ac:dyDescent="0.25">
      <c r="A1204">
        <v>84</v>
      </c>
      <c r="B1204" t="s">
        <v>202</v>
      </c>
      <c r="C1204" t="s">
        <v>102</v>
      </c>
      <c r="D1204" t="s">
        <v>22</v>
      </c>
      <c r="E1204" t="s">
        <v>37</v>
      </c>
      <c r="F1204" t="s">
        <v>100</v>
      </c>
      <c r="G1204">
        <v>25000</v>
      </c>
      <c r="H1204">
        <f t="shared" si="306"/>
        <v>23522.5</v>
      </c>
      <c r="I1204">
        <f t="shared" si="307"/>
        <v>717.5</v>
      </c>
      <c r="J1204">
        <f t="shared" si="308"/>
        <v>1774.9999999999998</v>
      </c>
      <c r="K1204">
        <f t="shared" si="309"/>
        <v>275</v>
      </c>
      <c r="L1204">
        <f t="shared" si="314"/>
        <v>760</v>
      </c>
      <c r="M1204">
        <f t="shared" si="315"/>
        <v>1772.5000000000002</v>
      </c>
      <c r="O1204">
        <f t="shared" si="310"/>
        <v>5300</v>
      </c>
      <c r="P1204">
        <v>25</v>
      </c>
      <c r="Q1204">
        <v>1000</v>
      </c>
      <c r="T1204">
        <v>200</v>
      </c>
      <c r="U1204">
        <f t="shared" ref="U1204:U1223" si="318">IF((H1204*12)&gt;867123.01,(79776+(((H1204*12)-867123.01)*0.25))/12,IF((H1204*12)&gt;624329.01,(31216+(((H1204*12)-624329.01)*0.2))/12,IF((H1204*12)&gt;416220.01,(((H1204*12)-416220.01)*0.15)/12,0)))</f>
        <v>0</v>
      </c>
      <c r="W1204">
        <f t="shared" si="311"/>
        <v>1225</v>
      </c>
      <c r="X1204">
        <f t="shared" si="312"/>
        <v>1477.5</v>
      </c>
      <c r="Y1204">
        <f t="shared" si="317"/>
        <v>3547.5</v>
      </c>
      <c r="Z1204">
        <f t="shared" si="313"/>
        <v>22297.5</v>
      </c>
      <c r="AA1204" t="s">
        <v>623</v>
      </c>
      <c r="AB1204">
        <v>2025</v>
      </c>
    </row>
    <row r="1205" spans="1:28" x14ac:dyDescent="0.25">
      <c r="A1205">
        <v>85</v>
      </c>
      <c r="B1205" t="s">
        <v>203</v>
      </c>
      <c r="C1205" t="s">
        <v>102</v>
      </c>
      <c r="D1205" t="s">
        <v>6</v>
      </c>
      <c r="E1205" t="s">
        <v>37</v>
      </c>
      <c r="F1205" t="s">
        <v>100</v>
      </c>
      <c r="G1205">
        <v>15000</v>
      </c>
      <c r="H1205">
        <f t="shared" si="306"/>
        <v>14113.5</v>
      </c>
      <c r="I1205">
        <f t="shared" si="307"/>
        <v>430.5</v>
      </c>
      <c r="J1205">
        <f t="shared" si="308"/>
        <v>1065</v>
      </c>
      <c r="K1205">
        <f t="shared" si="309"/>
        <v>165.00000000000003</v>
      </c>
      <c r="L1205">
        <f t="shared" si="314"/>
        <v>456</v>
      </c>
      <c r="M1205">
        <f t="shared" si="315"/>
        <v>1063.5</v>
      </c>
      <c r="O1205">
        <f t="shared" si="310"/>
        <v>3180</v>
      </c>
      <c r="P1205">
        <v>25</v>
      </c>
      <c r="T1205">
        <v>200</v>
      </c>
      <c r="U1205">
        <f t="shared" si="318"/>
        <v>0</v>
      </c>
      <c r="W1205">
        <f t="shared" si="311"/>
        <v>225</v>
      </c>
      <c r="X1205">
        <f t="shared" si="312"/>
        <v>886.5</v>
      </c>
      <c r="Y1205">
        <f t="shared" si="317"/>
        <v>2128.5</v>
      </c>
      <c r="Z1205">
        <f t="shared" si="313"/>
        <v>13888.5</v>
      </c>
      <c r="AA1205" t="s">
        <v>623</v>
      </c>
      <c r="AB1205">
        <v>2025</v>
      </c>
    </row>
    <row r="1206" spans="1:28" x14ac:dyDescent="0.25">
      <c r="A1206">
        <v>86</v>
      </c>
      <c r="B1206" t="s">
        <v>204</v>
      </c>
      <c r="C1206" t="s">
        <v>102</v>
      </c>
      <c r="D1206" t="s">
        <v>6</v>
      </c>
      <c r="E1206" t="s">
        <v>37</v>
      </c>
      <c r="F1206" t="s">
        <v>100</v>
      </c>
      <c r="G1206">
        <v>15000</v>
      </c>
      <c r="H1206">
        <f t="shared" si="306"/>
        <v>14113.5</v>
      </c>
      <c r="I1206">
        <f t="shared" si="307"/>
        <v>430.5</v>
      </c>
      <c r="J1206">
        <f t="shared" si="308"/>
        <v>1065</v>
      </c>
      <c r="K1206">
        <f t="shared" si="309"/>
        <v>165.00000000000003</v>
      </c>
      <c r="L1206">
        <f t="shared" si="314"/>
        <v>456</v>
      </c>
      <c r="M1206">
        <f t="shared" si="315"/>
        <v>1063.5</v>
      </c>
      <c r="O1206">
        <f t="shared" si="310"/>
        <v>3180</v>
      </c>
      <c r="P1206">
        <v>25</v>
      </c>
      <c r="T1206">
        <v>200</v>
      </c>
      <c r="U1206">
        <f t="shared" si="318"/>
        <v>0</v>
      </c>
      <c r="W1206">
        <f t="shared" si="311"/>
        <v>225</v>
      </c>
      <c r="X1206">
        <f t="shared" si="312"/>
        <v>886.5</v>
      </c>
      <c r="Y1206">
        <f t="shared" si="317"/>
        <v>2128.5</v>
      </c>
      <c r="Z1206">
        <f t="shared" si="313"/>
        <v>13888.5</v>
      </c>
      <c r="AA1206" t="s">
        <v>623</v>
      </c>
      <c r="AB1206">
        <v>2025</v>
      </c>
    </row>
    <row r="1207" spans="1:28" x14ac:dyDescent="0.25">
      <c r="A1207">
        <v>87</v>
      </c>
      <c r="B1207" t="s">
        <v>205</v>
      </c>
      <c r="C1207" t="s">
        <v>102</v>
      </c>
      <c r="D1207" t="s">
        <v>6</v>
      </c>
      <c r="E1207" t="s">
        <v>37</v>
      </c>
      <c r="F1207" t="s">
        <v>100</v>
      </c>
      <c r="G1207">
        <v>25000</v>
      </c>
      <c r="H1207">
        <f t="shared" si="306"/>
        <v>23522.5</v>
      </c>
      <c r="I1207">
        <f t="shared" si="307"/>
        <v>717.5</v>
      </c>
      <c r="J1207">
        <f t="shared" si="308"/>
        <v>1774.9999999999998</v>
      </c>
      <c r="K1207">
        <f t="shared" si="309"/>
        <v>275</v>
      </c>
      <c r="L1207">
        <f t="shared" si="314"/>
        <v>760</v>
      </c>
      <c r="M1207">
        <f t="shared" si="315"/>
        <v>1772.5000000000002</v>
      </c>
      <c r="O1207">
        <f t="shared" si="310"/>
        <v>5300</v>
      </c>
      <c r="P1207">
        <v>25</v>
      </c>
      <c r="T1207">
        <v>200</v>
      </c>
      <c r="U1207">
        <f t="shared" si="318"/>
        <v>0</v>
      </c>
      <c r="W1207">
        <f t="shared" si="311"/>
        <v>225</v>
      </c>
      <c r="X1207">
        <f t="shared" si="312"/>
        <v>1477.5</v>
      </c>
      <c r="Y1207">
        <f t="shared" si="317"/>
        <v>3547.5</v>
      </c>
      <c r="Z1207">
        <f t="shared" si="313"/>
        <v>23297.5</v>
      </c>
      <c r="AA1207" t="s">
        <v>623</v>
      </c>
      <c r="AB1207">
        <v>2025</v>
      </c>
    </row>
    <row r="1208" spans="1:28" x14ac:dyDescent="0.25">
      <c r="A1208">
        <v>88</v>
      </c>
      <c r="B1208" t="s">
        <v>810</v>
      </c>
      <c r="C1208" t="s">
        <v>102</v>
      </c>
      <c r="D1208" t="s">
        <v>94</v>
      </c>
      <c r="E1208" t="s">
        <v>37</v>
      </c>
      <c r="F1208" t="s">
        <v>100</v>
      </c>
      <c r="G1208">
        <v>25000</v>
      </c>
      <c r="H1208">
        <f t="shared" si="306"/>
        <v>23522.5</v>
      </c>
      <c r="I1208">
        <f t="shared" si="307"/>
        <v>717.5</v>
      </c>
      <c r="J1208">
        <f t="shared" si="308"/>
        <v>1774.9999999999998</v>
      </c>
      <c r="K1208">
        <f t="shared" si="309"/>
        <v>275</v>
      </c>
      <c r="L1208">
        <f t="shared" si="314"/>
        <v>760</v>
      </c>
      <c r="M1208">
        <f t="shared" si="315"/>
        <v>1772.5000000000002</v>
      </c>
      <c r="O1208">
        <f t="shared" si="310"/>
        <v>5300</v>
      </c>
      <c r="P1208">
        <v>25</v>
      </c>
      <c r="Q1208">
        <v>1000</v>
      </c>
      <c r="T1208">
        <v>200</v>
      </c>
      <c r="U1208">
        <f t="shared" si="318"/>
        <v>0</v>
      </c>
      <c r="W1208">
        <f t="shared" si="311"/>
        <v>1225</v>
      </c>
      <c r="X1208">
        <f t="shared" si="312"/>
        <v>1477.5</v>
      </c>
      <c r="Y1208">
        <f t="shared" si="317"/>
        <v>3547.5</v>
      </c>
      <c r="Z1208">
        <f t="shared" si="313"/>
        <v>22297.5</v>
      </c>
      <c r="AA1208" t="s">
        <v>623</v>
      </c>
      <c r="AB1208">
        <v>2025</v>
      </c>
    </row>
    <row r="1209" spans="1:28" x14ac:dyDescent="0.25">
      <c r="A1209">
        <v>89</v>
      </c>
      <c r="B1209" t="s">
        <v>193</v>
      </c>
      <c r="C1209" t="s">
        <v>103</v>
      </c>
      <c r="D1209" t="s">
        <v>22</v>
      </c>
      <c r="E1209" t="s">
        <v>54</v>
      </c>
      <c r="F1209" t="s">
        <v>100</v>
      </c>
      <c r="G1209">
        <v>30000</v>
      </c>
      <c r="H1209">
        <f t="shared" si="306"/>
        <v>26511.54</v>
      </c>
      <c r="I1209">
        <f t="shared" si="307"/>
        <v>861</v>
      </c>
      <c r="J1209">
        <f t="shared" si="308"/>
        <v>2130</v>
      </c>
      <c r="K1209">
        <f t="shared" si="309"/>
        <v>330.00000000000006</v>
      </c>
      <c r="L1209">
        <f t="shared" si="314"/>
        <v>912</v>
      </c>
      <c r="M1209">
        <f t="shared" si="315"/>
        <v>2127</v>
      </c>
      <c r="N1209">
        <v>1715.46</v>
      </c>
      <c r="O1209">
        <f t="shared" si="310"/>
        <v>8075.46</v>
      </c>
      <c r="P1209">
        <v>25</v>
      </c>
      <c r="Q1209">
        <v>500</v>
      </c>
      <c r="T1209">
        <v>200</v>
      </c>
      <c r="U1209">
        <f t="shared" si="318"/>
        <v>0</v>
      </c>
      <c r="W1209">
        <f t="shared" si="311"/>
        <v>725</v>
      </c>
      <c r="X1209">
        <f t="shared" si="312"/>
        <v>3488.46</v>
      </c>
      <c r="Y1209">
        <f t="shared" si="317"/>
        <v>4257</v>
      </c>
      <c r="Z1209">
        <f t="shared" si="313"/>
        <v>25786.54</v>
      </c>
      <c r="AA1209" t="s">
        <v>623</v>
      </c>
      <c r="AB1209">
        <v>2025</v>
      </c>
    </row>
    <row r="1210" spans="1:28" x14ac:dyDescent="0.25">
      <c r="A1210">
        <v>90</v>
      </c>
      <c r="B1210" t="s">
        <v>197</v>
      </c>
      <c r="C1210" t="s">
        <v>103</v>
      </c>
      <c r="D1210" t="s">
        <v>94</v>
      </c>
      <c r="E1210" t="s">
        <v>54</v>
      </c>
      <c r="F1210" t="s">
        <v>100</v>
      </c>
      <c r="G1210">
        <v>30000</v>
      </c>
      <c r="H1210">
        <f t="shared" si="306"/>
        <v>28227</v>
      </c>
      <c r="I1210">
        <f t="shared" si="307"/>
        <v>861</v>
      </c>
      <c r="J1210">
        <f t="shared" si="308"/>
        <v>2130</v>
      </c>
      <c r="K1210">
        <f t="shared" si="309"/>
        <v>330.00000000000006</v>
      </c>
      <c r="L1210">
        <f t="shared" si="314"/>
        <v>912</v>
      </c>
      <c r="M1210">
        <f t="shared" si="315"/>
        <v>2127</v>
      </c>
      <c r="O1210">
        <f t="shared" si="310"/>
        <v>6360</v>
      </c>
      <c r="P1210">
        <v>25</v>
      </c>
      <c r="T1210">
        <v>200</v>
      </c>
      <c r="U1210">
        <f t="shared" si="318"/>
        <v>0</v>
      </c>
      <c r="W1210">
        <f t="shared" si="311"/>
        <v>225</v>
      </c>
      <c r="X1210">
        <f t="shared" si="312"/>
        <v>1773</v>
      </c>
      <c r="Y1210">
        <f t="shared" si="317"/>
        <v>4257</v>
      </c>
      <c r="Z1210">
        <f t="shared" si="313"/>
        <v>28002</v>
      </c>
      <c r="AA1210" t="s">
        <v>623</v>
      </c>
      <c r="AB1210">
        <v>2025</v>
      </c>
    </row>
    <row r="1211" spans="1:28" x14ac:dyDescent="0.25">
      <c r="A1211">
        <v>91</v>
      </c>
      <c r="B1211" t="s">
        <v>895</v>
      </c>
      <c r="C1211" t="s">
        <v>103</v>
      </c>
      <c r="D1211" t="s">
        <v>22</v>
      </c>
      <c r="E1211" t="s">
        <v>54</v>
      </c>
      <c r="F1211" t="s">
        <v>100</v>
      </c>
      <c r="G1211">
        <v>30000</v>
      </c>
      <c r="H1211">
        <f t="shared" si="306"/>
        <v>28227</v>
      </c>
      <c r="I1211">
        <f t="shared" si="307"/>
        <v>861</v>
      </c>
      <c r="J1211">
        <f t="shared" si="308"/>
        <v>2130</v>
      </c>
      <c r="K1211">
        <f t="shared" si="309"/>
        <v>330.00000000000006</v>
      </c>
      <c r="L1211">
        <f t="shared" si="314"/>
        <v>912</v>
      </c>
      <c r="M1211">
        <f t="shared" si="315"/>
        <v>2127</v>
      </c>
      <c r="O1211">
        <f t="shared" si="310"/>
        <v>6360</v>
      </c>
      <c r="P1211">
        <v>25</v>
      </c>
      <c r="Q1211">
        <v>3403.73</v>
      </c>
      <c r="T1211">
        <v>200</v>
      </c>
      <c r="U1211">
        <f t="shared" si="318"/>
        <v>0</v>
      </c>
      <c r="W1211">
        <f t="shared" si="311"/>
        <v>3628.73</v>
      </c>
      <c r="X1211">
        <f t="shared" si="312"/>
        <v>1773</v>
      </c>
      <c r="Y1211">
        <f t="shared" si="317"/>
        <v>4257</v>
      </c>
      <c r="Z1211">
        <f t="shared" si="313"/>
        <v>24598.27</v>
      </c>
      <c r="AA1211" t="s">
        <v>623</v>
      </c>
      <c r="AB1211">
        <v>2025</v>
      </c>
    </row>
    <row r="1212" spans="1:28" x14ac:dyDescent="0.25">
      <c r="A1212">
        <v>92</v>
      </c>
      <c r="B1212" t="s">
        <v>200</v>
      </c>
      <c r="C1212" t="s">
        <v>103</v>
      </c>
      <c r="D1212" t="s">
        <v>19</v>
      </c>
      <c r="E1212" t="s">
        <v>60</v>
      </c>
      <c r="F1212" t="s">
        <v>100</v>
      </c>
      <c r="G1212">
        <v>35000</v>
      </c>
      <c r="H1212">
        <f t="shared" si="306"/>
        <v>32931.5</v>
      </c>
      <c r="I1212">
        <f t="shared" si="307"/>
        <v>1004.5</v>
      </c>
      <c r="J1212">
        <f t="shared" si="308"/>
        <v>2485</v>
      </c>
      <c r="K1212">
        <f t="shared" si="309"/>
        <v>385.00000000000006</v>
      </c>
      <c r="L1212">
        <f t="shared" si="314"/>
        <v>1064</v>
      </c>
      <c r="M1212">
        <f t="shared" si="315"/>
        <v>2481.5</v>
      </c>
      <c r="O1212">
        <f t="shared" si="310"/>
        <v>7420</v>
      </c>
      <c r="P1212">
        <v>25</v>
      </c>
      <c r="Q1212">
        <v>18807.169999999998</v>
      </c>
      <c r="S1212">
        <v>1537.06</v>
      </c>
      <c r="T1212">
        <v>200</v>
      </c>
      <c r="U1212">
        <f t="shared" si="318"/>
        <v>0</v>
      </c>
      <c r="W1212">
        <f t="shared" si="311"/>
        <v>20569.23</v>
      </c>
      <c r="X1212">
        <f t="shared" si="312"/>
        <v>2068.5</v>
      </c>
      <c r="Y1212">
        <f t="shared" si="317"/>
        <v>4966.5</v>
      </c>
      <c r="Z1212">
        <f t="shared" si="313"/>
        <v>12362.27</v>
      </c>
      <c r="AA1212" t="s">
        <v>623</v>
      </c>
      <c r="AB1212">
        <v>2025</v>
      </c>
    </row>
    <row r="1213" spans="1:28" x14ac:dyDescent="0.25">
      <c r="A1213">
        <v>93</v>
      </c>
      <c r="B1213" t="s">
        <v>910</v>
      </c>
      <c r="C1213" t="s">
        <v>103</v>
      </c>
      <c r="D1213" t="s">
        <v>10</v>
      </c>
      <c r="E1213" t="s">
        <v>54</v>
      </c>
      <c r="F1213" t="s">
        <v>100</v>
      </c>
      <c r="G1213">
        <v>25000</v>
      </c>
      <c r="H1213">
        <f t="shared" si="306"/>
        <v>23522.5</v>
      </c>
      <c r="I1213">
        <f t="shared" si="307"/>
        <v>717.5</v>
      </c>
      <c r="J1213">
        <f t="shared" si="308"/>
        <v>1774.9999999999998</v>
      </c>
      <c r="K1213">
        <f t="shared" si="309"/>
        <v>275</v>
      </c>
      <c r="L1213">
        <f t="shared" si="314"/>
        <v>760</v>
      </c>
      <c r="M1213">
        <f t="shared" si="315"/>
        <v>1772.5000000000002</v>
      </c>
      <c r="O1213">
        <f t="shared" si="310"/>
        <v>5300</v>
      </c>
      <c r="P1213">
        <v>25</v>
      </c>
      <c r="T1213">
        <v>200</v>
      </c>
      <c r="U1213">
        <f t="shared" si="318"/>
        <v>0</v>
      </c>
      <c r="W1213">
        <f t="shared" si="311"/>
        <v>225</v>
      </c>
      <c r="X1213">
        <f t="shared" si="312"/>
        <v>1477.5</v>
      </c>
      <c r="Y1213">
        <f t="shared" si="317"/>
        <v>3547.5</v>
      </c>
      <c r="Z1213">
        <f t="shared" si="313"/>
        <v>23297.5</v>
      </c>
      <c r="AA1213" t="s">
        <v>623</v>
      </c>
      <c r="AB1213">
        <v>2025</v>
      </c>
    </row>
    <row r="1214" spans="1:28" x14ac:dyDescent="0.25">
      <c r="A1214">
        <v>94</v>
      </c>
      <c r="B1214" t="s">
        <v>892</v>
      </c>
      <c r="C1214" t="s">
        <v>103</v>
      </c>
      <c r="D1214" t="s">
        <v>22</v>
      </c>
      <c r="E1214" t="s">
        <v>880</v>
      </c>
      <c r="F1214" t="s">
        <v>100</v>
      </c>
      <c r="G1214">
        <v>26000</v>
      </c>
      <c r="H1214">
        <f t="shared" si="306"/>
        <v>24463.4</v>
      </c>
      <c r="I1214">
        <f t="shared" si="307"/>
        <v>746.2</v>
      </c>
      <c r="J1214">
        <f t="shared" si="308"/>
        <v>1845.9999999999998</v>
      </c>
      <c r="K1214">
        <f t="shared" si="309"/>
        <v>286.00000000000006</v>
      </c>
      <c r="L1214">
        <f t="shared" si="314"/>
        <v>790.4</v>
      </c>
      <c r="M1214">
        <f t="shared" si="315"/>
        <v>1843.4</v>
      </c>
      <c r="O1214">
        <f t="shared" si="310"/>
        <v>5512</v>
      </c>
      <c r="P1214">
        <v>25</v>
      </c>
      <c r="T1214">
        <v>200</v>
      </c>
      <c r="U1214">
        <f t="shared" si="318"/>
        <v>0</v>
      </c>
      <c r="W1214">
        <f t="shared" si="311"/>
        <v>225</v>
      </c>
      <c r="X1214">
        <f t="shared" si="312"/>
        <v>1536.6</v>
      </c>
      <c r="Y1214">
        <f t="shared" si="317"/>
        <v>3689.3999999999996</v>
      </c>
      <c r="Z1214">
        <f t="shared" si="313"/>
        <v>24238.400000000001</v>
      </c>
      <c r="AA1214" t="s">
        <v>623</v>
      </c>
      <c r="AB1214">
        <v>2025</v>
      </c>
    </row>
    <row r="1215" spans="1:28" x14ac:dyDescent="0.25">
      <c r="A1215">
        <v>95</v>
      </c>
      <c r="B1215" t="s">
        <v>881</v>
      </c>
      <c r="C1215" t="s">
        <v>103</v>
      </c>
      <c r="D1215" t="s">
        <v>22</v>
      </c>
      <c r="E1215" t="s">
        <v>54</v>
      </c>
      <c r="F1215" t="s">
        <v>84</v>
      </c>
      <c r="G1215">
        <v>36000</v>
      </c>
      <c r="H1215">
        <f t="shared" si="306"/>
        <v>33872.400000000001</v>
      </c>
      <c r="I1215">
        <f t="shared" si="307"/>
        <v>1033.2</v>
      </c>
      <c r="J1215">
        <f t="shared" si="308"/>
        <v>2555.9999999999995</v>
      </c>
      <c r="K1215">
        <f t="shared" si="309"/>
        <v>396.00000000000006</v>
      </c>
      <c r="L1215">
        <f t="shared" si="314"/>
        <v>1094.4000000000001</v>
      </c>
      <c r="M1215">
        <f t="shared" si="315"/>
        <v>2552.4</v>
      </c>
      <c r="O1215">
        <f t="shared" si="310"/>
        <v>7632</v>
      </c>
      <c r="P1215">
        <v>25</v>
      </c>
      <c r="Q1215">
        <v>1500</v>
      </c>
      <c r="S1215">
        <v>797.28</v>
      </c>
      <c r="T1215">
        <v>200</v>
      </c>
      <c r="U1215">
        <f t="shared" si="318"/>
        <v>0</v>
      </c>
      <c r="W1215">
        <f t="shared" si="311"/>
        <v>2522.2799999999997</v>
      </c>
      <c r="X1215">
        <f t="shared" si="312"/>
        <v>2127.6000000000004</v>
      </c>
      <c r="Y1215">
        <f t="shared" si="317"/>
        <v>5108.3999999999996</v>
      </c>
      <c r="Z1215">
        <f t="shared" si="313"/>
        <v>31350.12</v>
      </c>
      <c r="AA1215" t="s">
        <v>623</v>
      </c>
      <c r="AB1215">
        <v>2025</v>
      </c>
    </row>
    <row r="1216" spans="1:28" x14ac:dyDescent="0.25">
      <c r="A1216">
        <v>96</v>
      </c>
      <c r="B1216" t="s">
        <v>907</v>
      </c>
      <c r="C1216" t="s">
        <v>103</v>
      </c>
      <c r="D1216" t="s">
        <v>22</v>
      </c>
      <c r="E1216" t="s">
        <v>883</v>
      </c>
      <c r="F1216" t="s">
        <v>84</v>
      </c>
      <c r="G1216">
        <v>20000</v>
      </c>
      <c r="H1216">
        <f t="shared" si="306"/>
        <v>18818</v>
      </c>
      <c r="I1216">
        <f t="shared" si="307"/>
        <v>574</v>
      </c>
      <c r="J1216">
        <f t="shared" si="308"/>
        <v>1419.9999999999998</v>
      </c>
      <c r="K1216">
        <f t="shared" si="309"/>
        <v>220.00000000000003</v>
      </c>
      <c r="L1216">
        <f t="shared" si="314"/>
        <v>608</v>
      </c>
      <c r="M1216">
        <f t="shared" si="315"/>
        <v>1418</v>
      </c>
      <c r="O1216">
        <f t="shared" si="310"/>
        <v>4240</v>
      </c>
      <c r="P1216">
        <v>25</v>
      </c>
      <c r="Q1216">
        <v>1000</v>
      </c>
      <c r="T1216">
        <v>200</v>
      </c>
      <c r="U1216">
        <f t="shared" si="318"/>
        <v>0</v>
      </c>
      <c r="W1216">
        <f t="shared" si="311"/>
        <v>1225</v>
      </c>
      <c r="X1216">
        <f t="shared" si="312"/>
        <v>1182</v>
      </c>
      <c r="Y1216">
        <f t="shared" si="317"/>
        <v>2838</v>
      </c>
      <c r="Z1216">
        <f t="shared" si="313"/>
        <v>17593</v>
      </c>
      <c r="AA1216" t="s">
        <v>623</v>
      </c>
      <c r="AB1216">
        <v>2025</v>
      </c>
    </row>
    <row r="1217" spans="1:28" x14ac:dyDescent="0.25">
      <c r="A1217">
        <v>97</v>
      </c>
      <c r="B1217" t="s">
        <v>905</v>
      </c>
      <c r="C1217" t="s">
        <v>102</v>
      </c>
      <c r="D1217" t="s">
        <v>17</v>
      </c>
      <c r="E1217" t="s">
        <v>32</v>
      </c>
      <c r="F1217" t="s">
        <v>84</v>
      </c>
      <c r="G1217">
        <v>36000</v>
      </c>
      <c r="H1217">
        <f t="shared" si="306"/>
        <v>33872.400000000001</v>
      </c>
      <c r="I1217">
        <f t="shared" si="307"/>
        <v>1033.2</v>
      </c>
      <c r="J1217">
        <f t="shared" si="308"/>
        <v>2555.9999999999995</v>
      </c>
      <c r="K1217">
        <f t="shared" si="309"/>
        <v>396.00000000000006</v>
      </c>
      <c r="L1217">
        <f t="shared" si="314"/>
        <v>1094.4000000000001</v>
      </c>
      <c r="M1217">
        <f t="shared" si="315"/>
        <v>2552.4</v>
      </c>
      <c r="O1217">
        <f t="shared" si="310"/>
        <v>7632</v>
      </c>
      <c r="P1217">
        <v>25</v>
      </c>
      <c r="S1217">
        <v>398.64</v>
      </c>
      <c r="T1217">
        <v>200</v>
      </c>
      <c r="U1217">
        <f t="shared" si="318"/>
        <v>0</v>
      </c>
      <c r="W1217">
        <f t="shared" si="311"/>
        <v>623.64</v>
      </c>
      <c r="X1217">
        <f t="shared" si="312"/>
        <v>2127.6000000000004</v>
      </c>
      <c r="Y1217">
        <f t="shared" si="317"/>
        <v>5108.3999999999996</v>
      </c>
      <c r="Z1217">
        <f t="shared" si="313"/>
        <v>33248.76</v>
      </c>
      <c r="AA1217" t="s">
        <v>623</v>
      </c>
      <c r="AB1217">
        <v>2025</v>
      </c>
    </row>
    <row r="1218" spans="1:28" x14ac:dyDescent="0.25">
      <c r="A1218">
        <v>98</v>
      </c>
      <c r="B1218" t="s">
        <v>885</v>
      </c>
      <c r="C1218" t="s">
        <v>103</v>
      </c>
      <c r="D1218" t="s">
        <v>22</v>
      </c>
      <c r="E1218" t="s">
        <v>80</v>
      </c>
      <c r="F1218" t="s">
        <v>84</v>
      </c>
      <c r="G1218">
        <v>130000</v>
      </c>
      <c r="H1218">
        <f t="shared" si="306"/>
        <v>122317</v>
      </c>
      <c r="I1218">
        <f t="shared" si="307"/>
        <v>3731</v>
      </c>
      <c r="J1218">
        <f t="shared" si="308"/>
        <v>9230</v>
      </c>
      <c r="K1218">
        <f t="shared" si="309"/>
        <v>851.51</v>
      </c>
      <c r="L1218">
        <f t="shared" si="314"/>
        <v>3952</v>
      </c>
      <c r="M1218">
        <f t="shared" si="315"/>
        <v>9217</v>
      </c>
      <c r="O1218">
        <f t="shared" si="310"/>
        <v>26981.510000000002</v>
      </c>
      <c r="P1218">
        <v>25</v>
      </c>
      <c r="T1218">
        <v>200</v>
      </c>
      <c r="U1218">
        <f t="shared" si="318"/>
        <v>19162.187291666665</v>
      </c>
      <c r="W1218">
        <f t="shared" si="311"/>
        <v>19387.187291666665</v>
      </c>
      <c r="X1218">
        <f t="shared" si="312"/>
        <v>7683</v>
      </c>
      <c r="Y1218">
        <f t="shared" si="317"/>
        <v>18447</v>
      </c>
      <c r="Z1218">
        <f t="shared" si="313"/>
        <v>102929.81270833334</v>
      </c>
      <c r="AA1218" t="s">
        <v>623</v>
      </c>
      <c r="AB1218">
        <v>2025</v>
      </c>
    </row>
    <row r="1219" spans="1:28" x14ac:dyDescent="0.25">
      <c r="A1219">
        <v>99</v>
      </c>
      <c r="B1219" t="s">
        <v>898</v>
      </c>
      <c r="C1219" t="s">
        <v>103</v>
      </c>
      <c r="D1219" t="s">
        <v>22</v>
      </c>
      <c r="E1219" t="s">
        <v>54</v>
      </c>
      <c r="F1219" t="s">
        <v>84</v>
      </c>
      <c r="G1219">
        <v>36000</v>
      </c>
      <c r="H1219">
        <f t="shared" si="306"/>
        <v>33872.400000000001</v>
      </c>
      <c r="I1219">
        <f t="shared" si="307"/>
        <v>1033.2</v>
      </c>
      <c r="J1219">
        <f t="shared" si="308"/>
        <v>2555.9999999999995</v>
      </c>
      <c r="K1219">
        <f t="shared" si="309"/>
        <v>396.00000000000006</v>
      </c>
      <c r="L1219">
        <f t="shared" si="314"/>
        <v>1094.4000000000001</v>
      </c>
      <c r="M1219">
        <f t="shared" si="315"/>
        <v>2552.4</v>
      </c>
      <c r="O1219">
        <f t="shared" si="310"/>
        <v>7632</v>
      </c>
      <c r="P1219">
        <v>25</v>
      </c>
      <c r="Q1219">
        <v>2000</v>
      </c>
      <c r="S1219">
        <v>1594.56</v>
      </c>
      <c r="T1219">
        <v>200</v>
      </c>
      <c r="U1219">
        <f t="shared" si="318"/>
        <v>0</v>
      </c>
      <c r="W1219">
        <f t="shared" si="311"/>
        <v>3819.56</v>
      </c>
      <c r="X1219">
        <f t="shared" si="312"/>
        <v>2127.6000000000004</v>
      </c>
      <c r="Y1219">
        <f t="shared" si="317"/>
        <v>5108.3999999999996</v>
      </c>
      <c r="Z1219">
        <f t="shared" si="313"/>
        <v>30052.84</v>
      </c>
      <c r="AA1219" t="s">
        <v>623</v>
      </c>
      <c r="AB1219">
        <v>2025</v>
      </c>
    </row>
    <row r="1220" spans="1:28" x14ac:dyDescent="0.25">
      <c r="A1220">
        <v>100</v>
      </c>
      <c r="B1220" t="s">
        <v>899</v>
      </c>
      <c r="C1220" t="s">
        <v>102</v>
      </c>
      <c r="D1220" t="s">
        <v>22</v>
      </c>
      <c r="E1220" t="s">
        <v>37</v>
      </c>
      <c r="F1220" t="s">
        <v>84</v>
      </c>
      <c r="G1220">
        <v>25000</v>
      </c>
      <c r="H1220">
        <f t="shared" si="306"/>
        <v>23522.5</v>
      </c>
      <c r="I1220">
        <f t="shared" si="307"/>
        <v>717.5</v>
      </c>
      <c r="J1220">
        <f t="shared" si="308"/>
        <v>1774.9999999999998</v>
      </c>
      <c r="K1220">
        <f t="shared" si="309"/>
        <v>275</v>
      </c>
      <c r="L1220">
        <f t="shared" si="314"/>
        <v>760</v>
      </c>
      <c r="M1220">
        <f t="shared" si="315"/>
        <v>1772.5000000000002</v>
      </c>
      <c r="O1220">
        <f t="shared" si="310"/>
        <v>5300</v>
      </c>
      <c r="P1220">
        <v>25</v>
      </c>
      <c r="Q1220">
        <v>5000</v>
      </c>
      <c r="S1220">
        <v>0</v>
      </c>
      <c r="T1220">
        <v>200</v>
      </c>
      <c r="U1220">
        <f t="shared" si="318"/>
        <v>0</v>
      </c>
      <c r="W1220">
        <f t="shared" si="311"/>
        <v>5225</v>
      </c>
      <c r="X1220">
        <f t="shared" si="312"/>
        <v>1477.5</v>
      </c>
      <c r="Y1220">
        <f t="shared" si="317"/>
        <v>3547.5</v>
      </c>
      <c r="Z1220">
        <f t="shared" si="313"/>
        <v>18297.5</v>
      </c>
      <c r="AA1220" t="s">
        <v>623</v>
      </c>
      <c r="AB1220">
        <v>2025</v>
      </c>
    </row>
    <row r="1221" spans="1:28" x14ac:dyDescent="0.25">
      <c r="A1221">
        <v>101</v>
      </c>
      <c r="B1221" t="s">
        <v>900</v>
      </c>
      <c r="C1221" t="s">
        <v>102</v>
      </c>
      <c r="D1221" t="s">
        <v>22</v>
      </c>
      <c r="E1221" t="s">
        <v>37</v>
      </c>
      <c r="F1221" t="s">
        <v>84</v>
      </c>
      <c r="G1221">
        <v>25000</v>
      </c>
      <c r="H1221">
        <f t="shared" si="306"/>
        <v>23522.5</v>
      </c>
      <c r="I1221">
        <f t="shared" si="307"/>
        <v>717.5</v>
      </c>
      <c r="J1221">
        <f t="shared" si="308"/>
        <v>1774.9999999999998</v>
      </c>
      <c r="K1221">
        <f t="shared" si="309"/>
        <v>275</v>
      </c>
      <c r="L1221">
        <f t="shared" si="314"/>
        <v>760</v>
      </c>
      <c r="M1221">
        <f t="shared" si="315"/>
        <v>1772.5000000000002</v>
      </c>
      <c r="O1221">
        <f t="shared" si="310"/>
        <v>5300</v>
      </c>
      <c r="P1221">
        <v>25</v>
      </c>
      <c r="Q1221">
        <v>1500</v>
      </c>
      <c r="S1221">
        <v>10</v>
      </c>
      <c r="T1221">
        <v>200</v>
      </c>
      <c r="U1221">
        <f t="shared" si="318"/>
        <v>0</v>
      </c>
      <c r="W1221">
        <f t="shared" si="311"/>
        <v>1735</v>
      </c>
      <c r="X1221">
        <f t="shared" si="312"/>
        <v>1477.5</v>
      </c>
      <c r="Y1221">
        <f t="shared" si="317"/>
        <v>3547.5</v>
      </c>
      <c r="Z1221">
        <f t="shared" si="313"/>
        <v>21787.5</v>
      </c>
      <c r="AA1221" t="s">
        <v>623</v>
      </c>
      <c r="AB1221">
        <v>2025</v>
      </c>
    </row>
    <row r="1222" spans="1:28" x14ac:dyDescent="0.25">
      <c r="A1222">
        <v>102</v>
      </c>
      <c r="B1222" t="s">
        <v>901</v>
      </c>
      <c r="C1222" t="s">
        <v>102</v>
      </c>
      <c r="D1222" t="s">
        <v>801</v>
      </c>
      <c r="E1222" t="s">
        <v>33</v>
      </c>
      <c r="F1222" t="s">
        <v>84</v>
      </c>
      <c r="G1222">
        <v>30000</v>
      </c>
      <c r="H1222">
        <f t="shared" si="306"/>
        <v>28227</v>
      </c>
      <c r="I1222">
        <f t="shared" si="307"/>
        <v>861</v>
      </c>
      <c r="J1222">
        <f t="shared" si="308"/>
        <v>2130</v>
      </c>
      <c r="K1222">
        <f t="shared" si="309"/>
        <v>330.00000000000006</v>
      </c>
      <c r="L1222">
        <f t="shared" si="314"/>
        <v>912</v>
      </c>
      <c r="M1222">
        <f t="shared" si="315"/>
        <v>2127</v>
      </c>
      <c r="O1222">
        <f t="shared" si="310"/>
        <v>6360</v>
      </c>
      <c r="P1222">
        <v>25</v>
      </c>
      <c r="Q1222">
        <v>6914.17</v>
      </c>
      <c r="T1222">
        <v>200</v>
      </c>
      <c r="U1222">
        <f t="shared" si="318"/>
        <v>0</v>
      </c>
      <c r="W1222">
        <f t="shared" si="311"/>
        <v>7139.17</v>
      </c>
      <c r="X1222">
        <f t="shared" si="312"/>
        <v>1773</v>
      </c>
      <c r="Y1222">
        <f t="shared" si="317"/>
        <v>4257</v>
      </c>
      <c r="Z1222">
        <f t="shared" si="313"/>
        <v>21087.83</v>
      </c>
      <c r="AA1222" t="s">
        <v>623</v>
      </c>
      <c r="AB1222">
        <v>2025</v>
      </c>
    </row>
    <row r="1223" spans="1:28" x14ac:dyDescent="0.25">
      <c r="A1223">
        <v>103</v>
      </c>
      <c r="B1223" t="s">
        <v>902</v>
      </c>
      <c r="C1223" t="s">
        <v>102</v>
      </c>
      <c r="D1223" t="s">
        <v>22</v>
      </c>
      <c r="E1223" t="s">
        <v>37</v>
      </c>
      <c r="F1223" t="s">
        <v>84</v>
      </c>
      <c r="G1223">
        <v>25000</v>
      </c>
      <c r="H1223">
        <f t="shared" si="306"/>
        <v>23522.5</v>
      </c>
      <c r="I1223">
        <f t="shared" si="307"/>
        <v>717.5</v>
      </c>
      <c r="J1223">
        <f t="shared" si="308"/>
        <v>1774.9999999999998</v>
      </c>
      <c r="K1223">
        <f t="shared" si="309"/>
        <v>275</v>
      </c>
      <c r="L1223">
        <f t="shared" si="314"/>
        <v>760</v>
      </c>
      <c r="M1223">
        <f t="shared" si="315"/>
        <v>1772.5000000000002</v>
      </c>
      <c r="O1223">
        <f t="shared" si="310"/>
        <v>5300</v>
      </c>
      <c r="P1223">
        <v>25</v>
      </c>
      <c r="T1223">
        <v>200</v>
      </c>
      <c r="U1223">
        <f t="shared" si="318"/>
        <v>0</v>
      </c>
      <c r="W1223">
        <f t="shared" si="311"/>
        <v>225</v>
      </c>
      <c r="X1223">
        <f t="shared" si="312"/>
        <v>1477.5</v>
      </c>
      <c r="Y1223">
        <f t="shared" si="317"/>
        <v>3547.5</v>
      </c>
      <c r="Z1223">
        <f t="shared" si="313"/>
        <v>23297.5</v>
      </c>
      <c r="AA1223" t="s">
        <v>623</v>
      </c>
      <c r="AB1223">
        <v>2025</v>
      </c>
    </row>
    <row r="1224" spans="1:28" x14ac:dyDescent="0.25">
      <c r="A1224">
        <v>104</v>
      </c>
      <c r="B1224" t="s">
        <v>903</v>
      </c>
      <c r="C1224" t="s">
        <v>102</v>
      </c>
      <c r="D1224" t="s">
        <v>22</v>
      </c>
      <c r="E1224" t="s">
        <v>37</v>
      </c>
      <c r="F1224" t="s">
        <v>84</v>
      </c>
      <c r="G1224">
        <v>25000</v>
      </c>
      <c r="H1224">
        <f t="shared" si="306"/>
        <v>23522.5</v>
      </c>
      <c r="I1224">
        <f t="shared" ref="I1224:I1229" si="319">IF(G1224&lt;=374040,G1224*2.87%,9334.68)</f>
        <v>717.5</v>
      </c>
      <c r="J1224">
        <f t="shared" ref="J1224:J1229" si="320">IF(G1224&lt;=374040,G1224*7.1%,23092.75)</f>
        <v>1774.9999999999998</v>
      </c>
      <c r="K1224">
        <f t="shared" ref="K1224:K1229" si="321">IF(G1224&lt;=74808,G1224*1.1%,851.51)</f>
        <v>275</v>
      </c>
      <c r="L1224">
        <f>IF(G1224&lt;=187020,G1224*3.04%,4943.8)</f>
        <v>760</v>
      </c>
      <c r="M1224">
        <f>IF(G1224&lt;=187020,G1224*7.09%,11530.11)</f>
        <v>1772.5000000000002</v>
      </c>
      <c r="O1224">
        <f t="shared" ref="O1224:O1229" si="322">+I1224+J1224+K1224+L1224+M1224+N1224</f>
        <v>5300</v>
      </c>
      <c r="P1224">
        <v>25</v>
      </c>
      <c r="T1224">
        <v>200</v>
      </c>
      <c r="U1224">
        <f>IF((H1224*12)&gt;867123.01,(79776+(((H1224*12)-867123.01)*0.25))/12,IF((H1224*12)&gt;624329.01,(31216+(((H1224*12)-624329.01)*0.2))/12,IF((H1224*12)&gt;416220.01,(((H1224*12)-416220.01)*0.15)/12,0)))</f>
        <v>0</v>
      </c>
      <c r="W1224">
        <f t="shared" si="311"/>
        <v>225</v>
      </c>
      <c r="X1224">
        <f t="shared" ref="X1224:X1229" si="323">+I1224+L1224+N1224</f>
        <v>1477.5</v>
      </c>
      <c r="Y1224">
        <f t="shared" ref="Y1224:Y1229" si="324">+J1224+M1224</f>
        <v>3547.5</v>
      </c>
      <c r="Z1224">
        <f t="shared" si="313"/>
        <v>23297.5</v>
      </c>
      <c r="AA1224" t="s">
        <v>623</v>
      </c>
      <c r="AB1224">
        <v>2025</v>
      </c>
    </row>
    <row r="1225" spans="1:28" x14ac:dyDescent="0.25">
      <c r="A1225">
        <v>105</v>
      </c>
      <c r="B1225" t="s">
        <v>913</v>
      </c>
      <c r="C1225" t="s">
        <v>102</v>
      </c>
      <c r="D1225" t="s">
        <v>21</v>
      </c>
      <c r="E1225" t="s">
        <v>914</v>
      </c>
      <c r="F1225" t="s">
        <v>84</v>
      </c>
      <c r="G1225">
        <v>48000</v>
      </c>
      <c r="H1225">
        <f t="shared" si="306"/>
        <v>45163.199999999997</v>
      </c>
      <c r="I1225">
        <f t="shared" si="319"/>
        <v>1377.6</v>
      </c>
      <c r="J1225">
        <f t="shared" si="320"/>
        <v>3407.9999999999995</v>
      </c>
      <c r="K1225">
        <f t="shared" si="321"/>
        <v>528</v>
      </c>
      <c r="L1225">
        <f>IF(G1225&lt;=187020,G1225*3.04%,4943.8)</f>
        <v>1459.2</v>
      </c>
      <c r="M1225">
        <f>IF(G1225&lt;=187020,G1225*7.09%,11530.11)</f>
        <v>3403.2000000000003</v>
      </c>
      <c r="O1225">
        <f t="shared" si="322"/>
        <v>10176</v>
      </c>
      <c r="P1225">
        <v>25</v>
      </c>
      <c r="S1225">
        <v>700.71</v>
      </c>
      <c r="T1225">
        <v>200</v>
      </c>
      <c r="U1225">
        <f>IF((H1225*12)&gt;867123.01,(79776+(((H1225*12)-867123.01)*0.25))/12,IF((H1225*12)&gt;624329.01,(31216+(((H1225*12)-624329.01)*0.2))/12,IF((H1225*12)&gt;416220.01,(((H1225*12)-416220.01)*0.15)/12,0)))</f>
        <v>1571.7298749999989</v>
      </c>
      <c r="W1225">
        <f t="shared" si="311"/>
        <v>2497.4398749999991</v>
      </c>
      <c r="X1225">
        <f t="shared" si="323"/>
        <v>2836.8</v>
      </c>
      <c r="Y1225">
        <f t="shared" si="324"/>
        <v>6811.2</v>
      </c>
      <c r="Z1225">
        <f>+G1225-(W1225+X1225)</f>
        <v>42665.760125000001</v>
      </c>
      <c r="AA1225" t="s">
        <v>623</v>
      </c>
      <c r="AB1225">
        <v>2025</v>
      </c>
    </row>
    <row r="1226" spans="1:28" x14ac:dyDescent="0.25">
      <c r="A1226">
        <v>106</v>
      </c>
      <c r="B1226" t="s">
        <v>935</v>
      </c>
      <c r="C1226" t="s">
        <v>102</v>
      </c>
      <c r="D1226" t="s">
        <v>936</v>
      </c>
      <c r="E1226" t="s">
        <v>33</v>
      </c>
      <c r="F1226" t="s">
        <v>937</v>
      </c>
      <c r="G1226">
        <v>26000</v>
      </c>
      <c r="H1226">
        <f t="shared" si="306"/>
        <v>24463.4</v>
      </c>
      <c r="I1226">
        <f t="shared" si="319"/>
        <v>746.2</v>
      </c>
      <c r="J1226">
        <f t="shared" si="320"/>
        <v>1845.9999999999998</v>
      </c>
      <c r="K1226">
        <f t="shared" si="321"/>
        <v>286.00000000000006</v>
      </c>
      <c r="L1226">
        <f>IF(G1226&lt;=187020,G1226*3.04%,4943.8)</f>
        <v>790.4</v>
      </c>
      <c r="M1226">
        <f>IF(G1226&lt;=187020,G1226*7.09%,11530.11)</f>
        <v>1843.4</v>
      </c>
      <c r="O1226">
        <f t="shared" si="322"/>
        <v>5512</v>
      </c>
      <c r="P1226">
        <v>25</v>
      </c>
      <c r="Q1226">
        <v>2000</v>
      </c>
      <c r="S1226">
        <v>74.38</v>
      </c>
      <c r="T1226">
        <v>200</v>
      </c>
      <c r="W1226">
        <f t="shared" si="311"/>
        <v>2299.38</v>
      </c>
      <c r="X1226">
        <f t="shared" si="323"/>
        <v>1536.6</v>
      </c>
      <c r="Y1226">
        <f t="shared" si="324"/>
        <v>3689.3999999999996</v>
      </c>
      <c r="Z1226">
        <f>+G1226-(W1226+X1226)</f>
        <v>22164.02</v>
      </c>
      <c r="AA1226" t="s">
        <v>623</v>
      </c>
      <c r="AB1226">
        <v>2025</v>
      </c>
    </row>
    <row r="1227" spans="1:28" x14ac:dyDescent="0.25">
      <c r="A1227">
        <v>107</v>
      </c>
      <c r="B1227" t="s">
        <v>940</v>
      </c>
      <c r="C1227" t="s">
        <v>103</v>
      </c>
      <c r="D1227" t="s">
        <v>22</v>
      </c>
      <c r="E1227" t="s">
        <v>933</v>
      </c>
      <c r="F1227" t="s">
        <v>84</v>
      </c>
      <c r="G1227">
        <v>46000</v>
      </c>
      <c r="H1227">
        <f t="shared" si="306"/>
        <v>43281.4</v>
      </c>
      <c r="I1227">
        <f t="shared" si="319"/>
        <v>1320.2</v>
      </c>
      <c r="J1227">
        <f t="shared" si="320"/>
        <v>3265.9999999999995</v>
      </c>
      <c r="K1227">
        <f t="shared" si="321"/>
        <v>506.00000000000006</v>
      </c>
      <c r="L1227">
        <f>IF(G1227&lt;=187020,G1227*3.04%,4943.8)</f>
        <v>1398.4</v>
      </c>
      <c r="M1227">
        <f>IF(G1227&lt;=187020,G1227*7.09%,11530.11)</f>
        <v>3261.4</v>
      </c>
      <c r="O1227">
        <f t="shared" si="322"/>
        <v>9752</v>
      </c>
      <c r="P1227">
        <v>25</v>
      </c>
      <c r="T1227">
        <v>200</v>
      </c>
      <c r="U1227">
        <f>IF((H1227*12)&gt;867123.01,(79776+(((H1227*12)-867123.01)*0.25))/12,IF((H1227*12)&gt;624329.01,(31216+(((H1227*12)-624329.01)*0.2))/12,IF((H1227*12)&gt;416220.01,(((H1227*12)-416220.01)*0.15)/12,0)))</f>
        <v>1289.4598750000005</v>
      </c>
      <c r="W1227">
        <f t="shared" si="311"/>
        <v>1514.4598750000005</v>
      </c>
      <c r="X1227">
        <f t="shared" si="323"/>
        <v>2718.6000000000004</v>
      </c>
      <c r="Y1227">
        <f t="shared" si="324"/>
        <v>6527.4</v>
      </c>
      <c r="Z1227">
        <f>+G1227-(W1227+X1227)</f>
        <v>41766.940125000001</v>
      </c>
      <c r="AA1227" t="s">
        <v>623</v>
      </c>
      <c r="AB1227">
        <v>2025</v>
      </c>
    </row>
    <row r="1228" spans="1:28" x14ac:dyDescent="0.25">
      <c r="A1228">
        <v>108</v>
      </c>
      <c r="B1228" t="s">
        <v>915</v>
      </c>
      <c r="C1228" t="s">
        <v>102</v>
      </c>
      <c r="D1228" t="s">
        <v>22</v>
      </c>
      <c r="E1228" t="s">
        <v>32</v>
      </c>
      <c r="F1228" t="s">
        <v>84</v>
      </c>
      <c r="G1228">
        <v>45000</v>
      </c>
      <c r="H1228">
        <f t="shared" si="306"/>
        <v>42340.5</v>
      </c>
      <c r="I1228">
        <f t="shared" si="319"/>
        <v>1291.5</v>
      </c>
      <c r="J1228">
        <f t="shared" si="320"/>
        <v>3194.9999999999995</v>
      </c>
      <c r="K1228">
        <f t="shared" si="321"/>
        <v>495.00000000000006</v>
      </c>
      <c r="L1228">
        <f>IF(G1228&lt;=187020,G1228*3.04%,4943.8)</f>
        <v>1368</v>
      </c>
      <c r="M1228">
        <f>IF(G1228&lt;=187020,G1228*7.09%,11530.11)</f>
        <v>3190.5</v>
      </c>
      <c r="O1228">
        <f t="shared" si="322"/>
        <v>9540</v>
      </c>
      <c r="P1228">
        <v>25</v>
      </c>
      <c r="S1228">
        <v>668.65</v>
      </c>
      <c r="T1228">
        <v>200</v>
      </c>
      <c r="U1228">
        <v>1289.46</v>
      </c>
      <c r="W1228">
        <f t="shared" si="311"/>
        <v>2183.11</v>
      </c>
      <c r="X1228">
        <f t="shared" si="323"/>
        <v>2659.5</v>
      </c>
      <c r="Y1228">
        <f t="shared" si="324"/>
        <v>6385.5</v>
      </c>
      <c r="Z1228">
        <f t="shared" si="313"/>
        <v>40157.39</v>
      </c>
      <c r="AA1228" t="s">
        <v>623</v>
      </c>
      <c r="AB1228">
        <v>2025</v>
      </c>
    </row>
    <row r="1229" spans="1:28" x14ac:dyDescent="0.25">
      <c r="A1229">
        <v>109</v>
      </c>
      <c r="B1229" t="s">
        <v>804</v>
      </c>
      <c r="C1229" t="s">
        <v>103</v>
      </c>
      <c r="D1229" t="s">
        <v>823</v>
      </c>
      <c r="E1229" t="s">
        <v>27</v>
      </c>
      <c r="F1229" t="s">
        <v>98</v>
      </c>
      <c r="G1229">
        <v>360000</v>
      </c>
      <c r="H1229">
        <f>+G1229-(I1229+L1229+N1229)</f>
        <v>342069.38</v>
      </c>
      <c r="I1229">
        <f t="shared" si="319"/>
        <v>10332</v>
      </c>
      <c r="J1229">
        <f t="shared" si="320"/>
        <v>25559.999999999996</v>
      </c>
      <c r="K1229">
        <f t="shared" si="321"/>
        <v>851.51</v>
      </c>
      <c r="L1229">
        <v>5883.16</v>
      </c>
      <c r="M1229">
        <v>13720.92</v>
      </c>
      <c r="N1229">
        <v>1715.46</v>
      </c>
      <c r="O1229">
        <f t="shared" si="322"/>
        <v>58063.049999999996</v>
      </c>
      <c r="P1229">
        <v>25</v>
      </c>
      <c r="S1229">
        <v>1328.8</v>
      </c>
      <c r="U1229">
        <f>74100.21-V1229</f>
        <v>74100.210000000006</v>
      </c>
      <c r="W1229">
        <f>P1229+Q1229+R1229+S1229+T1229+U1229</f>
        <v>75454.010000000009</v>
      </c>
      <c r="X1229">
        <f t="shared" si="323"/>
        <v>17930.62</v>
      </c>
      <c r="Y1229">
        <f t="shared" si="324"/>
        <v>39280.92</v>
      </c>
      <c r="Z1229">
        <f>+G1229-(W1229+X1229)</f>
        <v>266615.37</v>
      </c>
      <c r="AA1229" t="s">
        <v>942</v>
      </c>
      <c r="AB1229">
        <v>2025</v>
      </c>
    </row>
    <row r="1230" spans="1:28" x14ac:dyDescent="0.25">
      <c r="A1230">
        <v>1</v>
      </c>
      <c r="B1230" t="s">
        <v>784</v>
      </c>
      <c r="C1230" t="s">
        <v>102</v>
      </c>
      <c r="D1230" t="s">
        <v>19</v>
      </c>
      <c r="E1230" t="s">
        <v>71</v>
      </c>
      <c r="F1230" t="s">
        <v>98</v>
      </c>
      <c r="G1230">
        <v>300000</v>
      </c>
      <c r="H1230">
        <f t="shared" ref="H1230:H1293" si="325">+G1230-(I1230+L1230+N1230)</f>
        <v>285506.84000000003</v>
      </c>
      <c r="I1230">
        <f t="shared" ref="I1230:I1293" si="326">IF(G1230&lt;=374040,G1230*2.87%,9334.68)</f>
        <v>8610</v>
      </c>
      <c r="J1230">
        <f t="shared" ref="J1230:J1293" si="327">IF(G1230&lt;=374040,G1230*7.1%,23092.75)</f>
        <v>21299.999999999996</v>
      </c>
      <c r="K1230">
        <f t="shared" ref="K1230:K1293" si="328">IF(G1230&lt;=74808,G1230*1.1%,851.51)</f>
        <v>851.51</v>
      </c>
      <c r="L1230">
        <v>5883.16</v>
      </c>
      <c r="M1230">
        <v>13720.92</v>
      </c>
      <c r="O1230">
        <f t="shared" ref="O1230:O1293" si="329">+I1230+J1230+K1230+L1230+M1230+N1230</f>
        <v>50365.59</v>
      </c>
      <c r="P1230">
        <v>25</v>
      </c>
      <c r="U1230">
        <v>59959.58</v>
      </c>
      <c r="W1230">
        <f t="shared" ref="W1230:W1293" si="330">P1230+Q1230+R1230+S1230+T1230+U1230</f>
        <v>59984.58</v>
      </c>
      <c r="X1230">
        <f t="shared" ref="X1230:X1293" si="331">+I1230+L1230+N1230</f>
        <v>14493.16</v>
      </c>
      <c r="Y1230">
        <f t="shared" ref="Y1230:Y1245" si="332">+J1230+M1230</f>
        <v>35020.92</v>
      </c>
      <c r="Z1230">
        <f t="shared" ref="Z1230:Z1293" si="333">+G1230-(W1230+X1230)</f>
        <v>225522.26</v>
      </c>
      <c r="AA1230" t="s">
        <v>942</v>
      </c>
      <c r="AB1230">
        <v>2025</v>
      </c>
    </row>
    <row r="1231" spans="1:28" x14ac:dyDescent="0.25">
      <c r="A1231">
        <v>2</v>
      </c>
      <c r="B1231" t="s">
        <v>110</v>
      </c>
      <c r="C1231" t="s">
        <v>103</v>
      </c>
      <c r="D1231" t="s">
        <v>10</v>
      </c>
      <c r="E1231" t="s">
        <v>53</v>
      </c>
      <c r="F1231" t="s">
        <v>98</v>
      </c>
      <c r="G1231">
        <v>300000</v>
      </c>
      <c r="H1231">
        <f t="shared" si="325"/>
        <v>285506.84000000003</v>
      </c>
      <c r="I1231">
        <f t="shared" si="326"/>
        <v>8610</v>
      </c>
      <c r="J1231">
        <f t="shared" si="327"/>
        <v>21299.999999999996</v>
      </c>
      <c r="K1231">
        <f t="shared" si="328"/>
        <v>851.51</v>
      </c>
      <c r="L1231">
        <v>5883.16</v>
      </c>
      <c r="M1231">
        <v>13720.92</v>
      </c>
      <c r="O1231">
        <f t="shared" si="329"/>
        <v>50365.59</v>
      </c>
      <c r="P1231">
        <v>25</v>
      </c>
      <c r="S1231">
        <v>1328.8</v>
      </c>
      <c r="U1231">
        <f>+(59959.58-V1231)</f>
        <v>59959.58</v>
      </c>
      <c r="W1231">
        <f t="shared" si="330"/>
        <v>61313.380000000005</v>
      </c>
      <c r="X1231">
        <f t="shared" si="331"/>
        <v>14493.16</v>
      </c>
      <c r="Y1231">
        <f t="shared" si="332"/>
        <v>35020.92</v>
      </c>
      <c r="Z1231">
        <f t="shared" si="333"/>
        <v>224193.46</v>
      </c>
      <c r="AA1231" t="s">
        <v>942</v>
      </c>
      <c r="AB1231">
        <v>2025</v>
      </c>
    </row>
    <row r="1232" spans="1:28" x14ac:dyDescent="0.25">
      <c r="A1232">
        <v>3</v>
      </c>
      <c r="B1232" t="s">
        <v>115</v>
      </c>
      <c r="C1232" t="s">
        <v>103</v>
      </c>
      <c r="D1232" t="s">
        <v>886</v>
      </c>
      <c r="E1232" t="s">
        <v>916</v>
      </c>
      <c r="F1232" t="s">
        <v>84</v>
      </c>
      <c r="G1232">
        <v>185000</v>
      </c>
      <c r="H1232">
        <f t="shared" si="325"/>
        <v>168920.12</v>
      </c>
      <c r="I1232">
        <f t="shared" si="326"/>
        <v>5309.5</v>
      </c>
      <c r="J1232">
        <f t="shared" si="327"/>
        <v>13134.999999999998</v>
      </c>
      <c r="K1232">
        <f t="shared" si="328"/>
        <v>851.51</v>
      </c>
      <c r="L1232">
        <f t="shared" ref="L1232:L1295" si="334">IF(G1232&lt;=187020,G1232*3.04%,4943.8)</f>
        <v>5624</v>
      </c>
      <c r="M1232">
        <f t="shared" ref="M1232:M1295" si="335">IF(G1232&lt;=187020,G1232*7.09%,11530.11)</f>
        <v>13116.5</v>
      </c>
      <c r="N1232">
        <v>5146.38</v>
      </c>
      <c r="O1232">
        <f>+I1232+J1232+K1232+L1232+M1232+N1232</f>
        <v>43182.889999999992</v>
      </c>
      <c r="P1232">
        <v>25</v>
      </c>
      <c r="Q1232">
        <v>39964.44</v>
      </c>
      <c r="S1232">
        <v>1328.8</v>
      </c>
      <c r="T1232">
        <v>200</v>
      </c>
      <c r="U1232">
        <v>30384.03</v>
      </c>
      <c r="W1232">
        <f t="shared" si="330"/>
        <v>71902.27</v>
      </c>
      <c r="X1232">
        <f t="shared" si="331"/>
        <v>16079.880000000001</v>
      </c>
      <c r="Y1232">
        <f t="shared" si="332"/>
        <v>26251.5</v>
      </c>
      <c r="Z1232">
        <f t="shared" si="333"/>
        <v>97017.849999999991</v>
      </c>
      <c r="AA1232" t="s">
        <v>942</v>
      </c>
      <c r="AB1232">
        <v>2025</v>
      </c>
    </row>
    <row r="1233" spans="1:28" x14ac:dyDescent="0.25">
      <c r="A1233">
        <v>4</v>
      </c>
      <c r="B1233" t="s">
        <v>116</v>
      </c>
      <c r="C1233" t="s">
        <v>102</v>
      </c>
      <c r="D1233" t="s">
        <v>4</v>
      </c>
      <c r="E1233" t="s">
        <v>917</v>
      </c>
      <c r="F1233" t="s">
        <v>84</v>
      </c>
      <c r="G1233">
        <v>185000</v>
      </c>
      <c r="H1233">
        <f t="shared" si="325"/>
        <v>174066.5</v>
      </c>
      <c r="I1233">
        <f t="shared" si="326"/>
        <v>5309.5</v>
      </c>
      <c r="J1233">
        <f t="shared" si="327"/>
        <v>13134.999999999998</v>
      </c>
      <c r="K1233">
        <f t="shared" si="328"/>
        <v>851.51</v>
      </c>
      <c r="L1233">
        <f t="shared" si="334"/>
        <v>5624</v>
      </c>
      <c r="M1233">
        <f t="shared" si="335"/>
        <v>13116.5</v>
      </c>
      <c r="O1233">
        <f t="shared" si="329"/>
        <v>38036.509999999995</v>
      </c>
      <c r="P1233">
        <v>25</v>
      </c>
      <c r="Q1233">
        <v>20227.560000000001</v>
      </c>
      <c r="S1233">
        <v>1328.8</v>
      </c>
      <c r="T1233">
        <v>200</v>
      </c>
      <c r="U1233">
        <v>32099.49</v>
      </c>
      <c r="W1233">
        <f t="shared" si="330"/>
        <v>53880.850000000006</v>
      </c>
      <c r="X1233">
        <f t="shared" si="331"/>
        <v>10933.5</v>
      </c>
      <c r="Y1233">
        <f t="shared" si="332"/>
        <v>26251.5</v>
      </c>
      <c r="Z1233">
        <f t="shared" si="333"/>
        <v>120185.65</v>
      </c>
      <c r="AA1233" t="s">
        <v>942</v>
      </c>
      <c r="AB1233">
        <v>2025</v>
      </c>
    </row>
    <row r="1234" spans="1:28" x14ac:dyDescent="0.25">
      <c r="A1234">
        <v>5</v>
      </c>
      <c r="B1234" t="s">
        <v>117</v>
      </c>
      <c r="C1234" t="s">
        <v>102</v>
      </c>
      <c r="D1234" t="s">
        <v>4</v>
      </c>
      <c r="E1234" t="s">
        <v>918</v>
      </c>
      <c r="F1234" t="s">
        <v>84</v>
      </c>
      <c r="G1234">
        <v>185000</v>
      </c>
      <c r="H1234">
        <f t="shared" si="325"/>
        <v>172351.04</v>
      </c>
      <c r="I1234">
        <f t="shared" si="326"/>
        <v>5309.5</v>
      </c>
      <c r="J1234">
        <f t="shared" si="327"/>
        <v>13134.999999999998</v>
      </c>
      <c r="K1234">
        <f t="shared" si="328"/>
        <v>851.51</v>
      </c>
      <c r="L1234">
        <f t="shared" si="334"/>
        <v>5624</v>
      </c>
      <c r="M1234">
        <f t="shared" si="335"/>
        <v>13116.5</v>
      </c>
      <c r="N1234">
        <v>1715.46</v>
      </c>
      <c r="O1234">
        <f t="shared" si="329"/>
        <v>39751.969999999994</v>
      </c>
      <c r="P1234">
        <v>25</v>
      </c>
      <c r="S1234">
        <v>1993.2</v>
      </c>
      <c r="T1234">
        <v>200</v>
      </c>
      <c r="U1234">
        <v>32099.49</v>
      </c>
      <c r="W1234">
        <f t="shared" si="330"/>
        <v>34317.69</v>
      </c>
      <c r="X1234">
        <f t="shared" si="331"/>
        <v>12648.96</v>
      </c>
      <c r="Y1234">
        <f t="shared" si="332"/>
        <v>26251.5</v>
      </c>
      <c r="Z1234">
        <f t="shared" si="333"/>
        <v>138033.35</v>
      </c>
      <c r="AA1234" t="s">
        <v>942</v>
      </c>
      <c r="AB1234">
        <v>2025</v>
      </c>
    </row>
    <row r="1235" spans="1:28" x14ac:dyDescent="0.25">
      <c r="A1235">
        <v>6</v>
      </c>
      <c r="B1235" t="s">
        <v>119</v>
      </c>
      <c r="C1235" t="s">
        <v>103</v>
      </c>
      <c r="D1235" t="s">
        <v>10</v>
      </c>
      <c r="E1235" t="s">
        <v>919</v>
      </c>
      <c r="F1235" t="s">
        <v>84</v>
      </c>
      <c r="G1235">
        <v>185000</v>
      </c>
      <c r="H1235">
        <f t="shared" si="325"/>
        <v>174066.5</v>
      </c>
      <c r="I1235">
        <f t="shared" si="326"/>
        <v>5309.5</v>
      </c>
      <c r="J1235">
        <f t="shared" si="327"/>
        <v>13134.999999999998</v>
      </c>
      <c r="K1235">
        <f t="shared" si="328"/>
        <v>851.51</v>
      </c>
      <c r="L1235">
        <f t="shared" si="334"/>
        <v>5624</v>
      </c>
      <c r="M1235">
        <f t="shared" si="335"/>
        <v>13116.5</v>
      </c>
      <c r="O1235">
        <f t="shared" si="329"/>
        <v>38036.509999999995</v>
      </c>
      <c r="P1235">
        <v>25</v>
      </c>
      <c r="Q1235">
        <v>13979.51</v>
      </c>
      <c r="S1235">
        <v>1328.8</v>
      </c>
      <c r="T1235">
        <v>200</v>
      </c>
      <c r="U1235">
        <v>32099.49</v>
      </c>
      <c r="W1235">
        <f>P1235+Q1235+R1235+S1235+T1235+U1235</f>
        <v>47632.800000000003</v>
      </c>
      <c r="X1235">
        <f t="shared" si="331"/>
        <v>10933.5</v>
      </c>
      <c r="Y1235">
        <f t="shared" si="332"/>
        <v>26251.5</v>
      </c>
      <c r="Z1235">
        <f t="shared" si="333"/>
        <v>126433.7</v>
      </c>
      <c r="AA1235" t="s">
        <v>942</v>
      </c>
      <c r="AB1235">
        <v>2025</v>
      </c>
    </row>
    <row r="1236" spans="1:28" x14ac:dyDescent="0.25">
      <c r="A1236">
        <v>7</v>
      </c>
      <c r="B1236" t="s">
        <v>941</v>
      </c>
      <c r="C1236" t="s">
        <v>102</v>
      </c>
      <c r="D1236" t="s">
        <v>27</v>
      </c>
      <c r="E1236" t="s">
        <v>62</v>
      </c>
      <c r="F1236" t="s">
        <v>99</v>
      </c>
      <c r="G1236">
        <v>110000</v>
      </c>
      <c r="H1236">
        <f t="shared" si="325"/>
        <v>103499</v>
      </c>
      <c r="I1236">
        <f t="shared" si="326"/>
        <v>3157</v>
      </c>
      <c r="J1236">
        <f t="shared" si="327"/>
        <v>7809.9999999999991</v>
      </c>
      <c r="K1236">
        <f t="shared" si="328"/>
        <v>851.51</v>
      </c>
      <c r="L1236">
        <f t="shared" si="334"/>
        <v>3344</v>
      </c>
      <c r="M1236">
        <f t="shared" si="335"/>
        <v>7799.0000000000009</v>
      </c>
      <c r="O1236">
        <f t="shared" si="329"/>
        <v>22961.510000000002</v>
      </c>
      <c r="P1236">
        <v>25</v>
      </c>
      <c r="T1236">
        <v>200</v>
      </c>
      <c r="U1236">
        <v>14457.62</v>
      </c>
      <c r="W1236">
        <f>P1236+Q1236+R1236+S1236+T1236+U1236</f>
        <v>14682.62</v>
      </c>
      <c r="X1236">
        <f t="shared" si="331"/>
        <v>6501</v>
      </c>
      <c r="Y1236">
        <f t="shared" si="332"/>
        <v>15609</v>
      </c>
      <c r="Z1236">
        <f t="shared" si="333"/>
        <v>88816.38</v>
      </c>
      <c r="AA1236" t="s">
        <v>942</v>
      </c>
      <c r="AB1236">
        <v>2025</v>
      </c>
    </row>
    <row r="1237" spans="1:28" x14ac:dyDescent="0.25">
      <c r="A1237">
        <v>8</v>
      </c>
      <c r="B1237" t="s">
        <v>121</v>
      </c>
      <c r="C1237" t="s">
        <v>102</v>
      </c>
      <c r="D1237" t="s">
        <v>21</v>
      </c>
      <c r="E1237" t="s">
        <v>920</v>
      </c>
      <c r="F1237" t="s">
        <v>84</v>
      </c>
      <c r="G1237">
        <v>155000</v>
      </c>
      <c r="H1237">
        <f t="shared" si="325"/>
        <v>144124.04</v>
      </c>
      <c r="I1237">
        <f t="shared" si="326"/>
        <v>4448.5</v>
      </c>
      <c r="J1237">
        <f t="shared" si="327"/>
        <v>11004.999999999998</v>
      </c>
      <c r="K1237">
        <f t="shared" si="328"/>
        <v>851.51</v>
      </c>
      <c r="L1237">
        <f t="shared" si="334"/>
        <v>4712</v>
      </c>
      <c r="M1237">
        <f t="shared" si="335"/>
        <v>10989.5</v>
      </c>
      <c r="N1237">
        <v>1715.46</v>
      </c>
      <c r="O1237">
        <f t="shared" si="329"/>
        <v>33721.97</v>
      </c>
      <c r="P1237">
        <v>25</v>
      </c>
      <c r="Q1237">
        <v>12543.2</v>
      </c>
      <c r="S1237">
        <v>913.54</v>
      </c>
      <c r="T1237">
        <v>200</v>
      </c>
      <c r="U1237">
        <v>24613.88</v>
      </c>
      <c r="W1237">
        <f t="shared" si="330"/>
        <v>38295.620000000003</v>
      </c>
      <c r="X1237">
        <f t="shared" si="331"/>
        <v>10875.96</v>
      </c>
      <c r="Y1237">
        <f t="shared" si="332"/>
        <v>21994.5</v>
      </c>
      <c r="Z1237">
        <f t="shared" si="333"/>
        <v>105828.42</v>
      </c>
      <c r="AA1237" t="s">
        <v>942</v>
      </c>
      <c r="AB1237">
        <v>2025</v>
      </c>
    </row>
    <row r="1238" spans="1:28" x14ac:dyDescent="0.25">
      <c r="A1238">
        <v>9</v>
      </c>
      <c r="B1238" t="s">
        <v>137</v>
      </c>
      <c r="C1238" t="s">
        <v>102</v>
      </c>
      <c r="D1238" t="s">
        <v>22</v>
      </c>
      <c r="E1238" t="s">
        <v>921</v>
      </c>
      <c r="F1238" t="s">
        <v>85</v>
      </c>
      <c r="G1238">
        <v>140000</v>
      </c>
      <c r="H1238">
        <f t="shared" si="325"/>
        <v>130010.54000000001</v>
      </c>
      <c r="I1238">
        <f t="shared" si="326"/>
        <v>4018</v>
      </c>
      <c r="J1238">
        <f t="shared" si="327"/>
        <v>9940</v>
      </c>
      <c r="K1238">
        <f t="shared" si="328"/>
        <v>851.51</v>
      </c>
      <c r="L1238">
        <f t="shared" si="334"/>
        <v>4256</v>
      </c>
      <c r="M1238">
        <f t="shared" si="335"/>
        <v>9926</v>
      </c>
      <c r="N1238">
        <v>1715.46</v>
      </c>
      <c r="O1238">
        <f>+I1238+J1238+K1238+L1238+M1238+N1238</f>
        <v>30706.97</v>
      </c>
      <c r="P1238">
        <v>25</v>
      </c>
      <c r="Q1238">
        <v>4694.38</v>
      </c>
      <c r="S1238">
        <v>948.57</v>
      </c>
      <c r="T1238">
        <v>200</v>
      </c>
      <c r="U1238">
        <v>21085.5</v>
      </c>
      <c r="W1238">
        <f t="shared" si="330"/>
        <v>26953.45</v>
      </c>
      <c r="X1238">
        <f t="shared" si="331"/>
        <v>9989.4599999999991</v>
      </c>
      <c r="Y1238">
        <f t="shared" si="332"/>
        <v>19866</v>
      </c>
      <c r="Z1238">
        <f t="shared" si="333"/>
        <v>103057.09</v>
      </c>
      <c r="AA1238" t="s">
        <v>942</v>
      </c>
      <c r="AB1238">
        <v>2025</v>
      </c>
    </row>
    <row r="1239" spans="1:28" x14ac:dyDescent="0.25">
      <c r="A1239">
        <v>10</v>
      </c>
      <c r="B1239" t="s">
        <v>123</v>
      </c>
      <c r="C1239" t="s">
        <v>102</v>
      </c>
      <c r="D1239" t="s">
        <v>10</v>
      </c>
      <c r="E1239" t="s">
        <v>922</v>
      </c>
      <c r="F1239" t="s">
        <v>84</v>
      </c>
      <c r="G1239">
        <v>145000</v>
      </c>
      <c r="H1239">
        <f t="shared" si="325"/>
        <v>136430.5</v>
      </c>
      <c r="I1239">
        <f t="shared" si="326"/>
        <v>4161.5</v>
      </c>
      <c r="J1239">
        <f t="shared" si="327"/>
        <v>10294.999999999998</v>
      </c>
      <c r="K1239">
        <f t="shared" si="328"/>
        <v>851.51</v>
      </c>
      <c r="L1239">
        <f t="shared" si="334"/>
        <v>4408</v>
      </c>
      <c r="M1239">
        <f t="shared" si="335"/>
        <v>10280.5</v>
      </c>
      <c r="O1239">
        <f t="shared" si="329"/>
        <v>29996.51</v>
      </c>
      <c r="P1239">
        <v>25</v>
      </c>
      <c r="Q1239">
        <v>11491.65</v>
      </c>
      <c r="S1239">
        <v>349.96</v>
      </c>
      <c r="T1239">
        <v>200</v>
      </c>
      <c r="U1239">
        <f>IF((H1239*12)&gt;867123.01,(79776+(((H1239*12)-867123.01)*0.25))/12,IF((H1239*12)&gt;624329.01,(31216+(((H1239*12)-624329.01)*0.2))/12,IF((H1239*12)&gt;416220.01,(((H1239*12)-416220.01)*0.15)/12,0)))</f>
        <v>22690.562291666665</v>
      </c>
      <c r="W1239">
        <f t="shared" si="330"/>
        <v>34757.172291666662</v>
      </c>
      <c r="X1239">
        <f t="shared" si="331"/>
        <v>8569.5</v>
      </c>
      <c r="Y1239">
        <f t="shared" si="332"/>
        <v>20575.5</v>
      </c>
      <c r="Z1239">
        <f t="shared" si="333"/>
        <v>101673.32770833334</v>
      </c>
      <c r="AA1239" t="s">
        <v>942</v>
      </c>
      <c r="AB1239">
        <v>2025</v>
      </c>
    </row>
    <row r="1240" spans="1:28" x14ac:dyDescent="0.25">
      <c r="A1240">
        <v>11</v>
      </c>
      <c r="B1240" t="s">
        <v>125</v>
      </c>
      <c r="C1240" t="s">
        <v>102</v>
      </c>
      <c r="D1240" t="s">
        <v>94</v>
      </c>
      <c r="E1240" t="s">
        <v>923</v>
      </c>
      <c r="F1240" t="s">
        <v>85</v>
      </c>
      <c r="G1240">
        <v>96000</v>
      </c>
      <c r="H1240">
        <f t="shared" si="325"/>
        <v>88610.94</v>
      </c>
      <c r="I1240">
        <f t="shared" si="326"/>
        <v>2755.2</v>
      </c>
      <c r="J1240">
        <f t="shared" si="327"/>
        <v>6815.9999999999991</v>
      </c>
      <c r="K1240">
        <f t="shared" si="328"/>
        <v>851.51</v>
      </c>
      <c r="L1240">
        <f t="shared" si="334"/>
        <v>2918.4</v>
      </c>
      <c r="M1240">
        <f t="shared" si="335"/>
        <v>6806.4000000000005</v>
      </c>
      <c r="N1240">
        <v>1715.46</v>
      </c>
      <c r="O1240">
        <f t="shared" si="329"/>
        <v>21862.969999999998</v>
      </c>
      <c r="P1240">
        <v>25</v>
      </c>
      <c r="Q1240">
        <v>5000</v>
      </c>
      <c r="S1240">
        <v>797.28</v>
      </c>
      <c r="T1240">
        <v>200</v>
      </c>
      <c r="U1240">
        <v>10735.6</v>
      </c>
      <c r="W1240">
        <f t="shared" si="330"/>
        <v>16757.88</v>
      </c>
      <c r="X1240">
        <f t="shared" si="331"/>
        <v>7389.06</v>
      </c>
      <c r="Y1240">
        <f t="shared" si="332"/>
        <v>13622.4</v>
      </c>
      <c r="Z1240">
        <f t="shared" si="333"/>
        <v>71853.06</v>
      </c>
      <c r="AA1240" t="s">
        <v>942</v>
      </c>
      <c r="AB1240">
        <v>2025</v>
      </c>
    </row>
    <row r="1241" spans="1:28" x14ac:dyDescent="0.25">
      <c r="A1241">
        <v>12</v>
      </c>
      <c r="B1241" t="s">
        <v>126</v>
      </c>
      <c r="C1241" t="s">
        <v>103</v>
      </c>
      <c r="D1241" t="s">
        <v>94</v>
      </c>
      <c r="E1241" t="s">
        <v>924</v>
      </c>
      <c r="F1241" t="s">
        <v>84</v>
      </c>
      <c r="G1241">
        <v>60000</v>
      </c>
      <c r="H1241">
        <f t="shared" si="325"/>
        <v>56454</v>
      </c>
      <c r="I1241">
        <f t="shared" si="326"/>
        <v>1722</v>
      </c>
      <c r="J1241">
        <f t="shared" si="327"/>
        <v>4260</v>
      </c>
      <c r="K1241">
        <f t="shared" si="328"/>
        <v>660.00000000000011</v>
      </c>
      <c r="L1241">
        <f t="shared" si="334"/>
        <v>1824</v>
      </c>
      <c r="M1241">
        <f t="shared" si="335"/>
        <v>4254</v>
      </c>
      <c r="O1241">
        <f t="shared" si="329"/>
        <v>12720</v>
      </c>
      <c r="P1241">
        <v>25</v>
      </c>
      <c r="Q1241">
        <v>500</v>
      </c>
      <c r="S1241">
        <v>797.28</v>
      </c>
      <c r="T1241">
        <v>200</v>
      </c>
      <c r="U1241">
        <f>3486.68-V1241</f>
        <v>3486.68</v>
      </c>
      <c r="W1241">
        <f t="shared" si="330"/>
        <v>5008.96</v>
      </c>
      <c r="X1241">
        <f t="shared" si="331"/>
        <v>3546</v>
      </c>
      <c r="Y1241">
        <f t="shared" si="332"/>
        <v>8514</v>
      </c>
      <c r="Z1241">
        <f t="shared" si="333"/>
        <v>51445.04</v>
      </c>
      <c r="AA1241" t="s">
        <v>942</v>
      </c>
      <c r="AB1241">
        <v>2025</v>
      </c>
    </row>
    <row r="1242" spans="1:28" x14ac:dyDescent="0.25">
      <c r="A1242">
        <v>13</v>
      </c>
      <c r="B1242" t="s">
        <v>128</v>
      </c>
      <c r="C1242" t="s">
        <v>102</v>
      </c>
      <c r="D1242" t="s">
        <v>12</v>
      </c>
      <c r="E1242" t="s">
        <v>925</v>
      </c>
      <c r="F1242" t="s">
        <v>84</v>
      </c>
      <c r="G1242">
        <v>155000</v>
      </c>
      <c r="H1242">
        <f t="shared" si="325"/>
        <v>144124.04</v>
      </c>
      <c r="I1242">
        <f t="shared" si="326"/>
        <v>4448.5</v>
      </c>
      <c r="J1242">
        <f t="shared" si="327"/>
        <v>11004.999999999998</v>
      </c>
      <c r="K1242">
        <f t="shared" si="328"/>
        <v>851.51</v>
      </c>
      <c r="L1242">
        <f t="shared" si="334"/>
        <v>4712</v>
      </c>
      <c r="M1242">
        <f t="shared" si="335"/>
        <v>10989.5</v>
      </c>
      <c r="N1242">
        <v>1715.46</v>
      </c>
      <c r="O1242">
        <f t="shared" si="329"/>
        <v>33721.97</v>
      </c>
      <c r="P1242">
        <v>25</v>
      </c>
      <c r="S1242">
        <v>1195.92</v>
      </c>
      <c r="T1242">
        <v>200</v>
      </c>
      <c r="U1242">
        <v>24613.88</v>
      </c>
      <c r="W1242">
        <f t="shared" si="330"/>
        <v>26034.800000000003</v>
      </c>
      <c r="X1242">
        <f t="shared" si="331"/>
        <v>10875.96</v>
      </c>
      <c r="Y1242">
        <f t="shared" si="332"/>
        <v>21994.5</v>
      </c>
      <c r="Z1242">
        <f t="shared" si="333"/>
        <v>118089.23999999999</v>
      </c>
      <c r="AA1242" t="s">
        <v>942</v>
      </c>
      <c r="AB1242">
        <v>2025</v>
      </c>
    </row>
    <row r="1243" spans="1:28" x14ac:dyDescent="0.25">
      <c r="A1243">
        <v>14</v>
      </c>
      <c r="B1243" t="s">
        <v>129</v>
      </c>
      <c r="C1243" t="s">
        <v>102</v>
      </c>
      <c r="D1243" t="s">
        <v>16</v>
      </c>
      <c r="E1243" t="s">
        <v>79</v>
      </c>
      <c r="F1243" t="s">
        <v>84</v>
      </c>
      <c r="G1243">
        <v>80000</v>
      </c>
      <c r="H1243">
        <f t="shared" si="325"/>
        <v>75272</v>
      </c>
      <c r="I1243">
        <f t="shared" si="326"/>
        <v>2296</v>
      </c>
      <c r="J1243">
        <f t="shared" si="327"/>
        <v>5679.9999999999991</v>
      </c>
      <c r="K1243">
        <f t="shared" si="328"/>
        <v>851.51</v>
      </c>
      <c r="L1243">
        <f t="shared" si="334"/>
        <v>2432</v>
      </c>
      <c r="M1243">
        <f t="shared" si="335"/>
        <v>5672</v>
      </c>
      <c r="O1243">
        <f>+I1243+J1243+K1243+L1243+M1243+N1243</f>
        <v>16931.509999999998</v>
      </c>
      <c r="P1243">
        <v>25</v>
      </c>
      <c r="Q1243">
        <v>3800.48</v>
      </c>
      <c r="S1243">
        <v>918.87</v>
      </c>
      <c r="T1243">
        <v>200</v>
      </c>
      <c r="U1243">
        <v>7400.87</v>
      </c>
      <c r="W1243">
        <f t="shared" si="330"/>
        <v>12345.220000000001</v>
      </c>
      <c r="X1243">
        <f t="shared" si="331"/>
        <v>4728</v>
      </c>
      <c r="Y1243">
        <f t="shared" si="332"/>
        <v>11352</v>
      </c>
      <c r="Z1243">
        <f t="shared" si="333"/>
        <v>62926.78</v>
      </c>
      <c r="AA1243" t="s">
        <v>942</v>
      </c>
      <c r="AB1243">
        <v>2025</v>
      </c>
    </row>
    <row r="1244" spans="1:28" x14ac:dyDescent="0.25">
      <c r="A1244">
        <v>15</v>
      </c>
      <c r="B1244" t="s">
        <v>130</v>
      </c>
      <c r="C1244" t="s">
        <v>102</v>
      </c>
      <c r="D1244" t="s">
        <v>16</v>
      </c>
      <c r="E1244" t="s">
        <v>61</v>
      </c>
      <c r="F1244" t="s">
        <v>84</v>
      </c>
      <c r="G1244">
        <v>80000</v>
      </c>
      <c r="H1244">
        <f t="shared" si="325"/>
        <v>70125.62</v>
      </c>
      <c r="I1244">
        <f t="shared" si="326"/>
        <v>2296</v>
      </c>
      <c r="J1244">
        <f t="shared" si="327"/>
        <v>5679.9999999999991</v>
      </c>
      <c r="K1244">
        <f t="shared" si="328"/>
        <v>851.51</v>
      </c>
      <c r="L1244">
        <f t="shared" si="334"/>
        <v>2432</v>
      </c>
      <c r="M1244">
        <f t="shared" si="335"/>
        <v>5672</v>
      </c>
      <c r="N1244">
        <v>5146.38</v>
      </c>
      <c r="O1244">
        <f>+I1244+J1244+K1244+L1244+M1244+N1244</f>
        <v>22077.89</v>
      </c>
      <c r="P1244">
        <v>25</v>
      </c>
      <c r="Q1244">
        <v>1200</v>
      </c>
      <c r="S1244">
        <v>1678.92</v>
      </c>
      <c r="T1244">
        <v>200</v>
      </c>
      <c r="U1244">
        <f>6221-V1244</f>
        <v>6221</v>
      </c>
      <c r="W1244">
        <f t="shared" si="330"/>
        <v>9324.92</v>
      </c>
      <c r="X1244">
        <f t="shared" si="331"/>
        <v>9874.380000000001</v>
      </c>
      <c r="Y1244">
        <f t="shared" si="332"/>
        <v>11352</v>
      </c>
      <c r="Z1244">
        <f t="shared" si="333"/>
        <v>60800.7</v>
      </c>
      <c r="AA1244" t="s">
        <v>942</v>
      </c>
      <c r="AB1244">
        <v>2025</v>
      </c>
    </row>
    <row r="1245" spans="1:28" x14ac:dyDescent="0.25">
      <c r="A1245">
        <v>16</v>
      </c>
      <c r="B1245" t="s">
        <v>131</v>
      </c>
      <c r="C1245" t="s">
        <v>102</v>
      </c>
      <c r="D1245" t="s">
        <v>6</v>
      </c>
      <c r="E1245" t="s">
        <v>863</v>
      </c>
      <c r="F1245" t="s">
        <v>84</v>
      </c>
      <c r="G1245">
        <v>95000</v>
      </c>
      <c r="H1245">
        <f t="shared" si="325"/>
        <v>85954.58</v>
      </c>
      <c r="I1245">
        <f t="shared" si="326"/>
        <v>2726.5</v>
      </c>
      <c r="J1245">
        <f t="shared" si="327"/>
        <v>6744.9999999999991</v>
      </c>
      <c r="K1245">
        <f t="shared" si="328"/>
        <v>851.51</v>
      </c>
      <c r="L1245">
        <f t="shared" si="334"/>
        <v>2888</v>
      </c>
      <c r="M1245">
        <f t="shared" si="335"/>
        <v>6735.5</v>
      </c>
      <c r="N1245">
        <v>3430.92</v>
      </c>
      <c r="O1245">
        <f t="shared" si="329"/>
        <v>23377.43</v>
      </c>
      <c r="P1245">
        <v>25</v>
      </c>
      <c r="S1245">
        <v>4189.3999999999996</v>
      </c>
      <c r="T1245">
        <v>200</v>
      </c>
      <c r="U1245">
        <v>9642.85</v>
      </c>
      <c r="W1245">
        <f t="shared" si="330"/>
        <v>14057.25</v>
      </c>
      <c r="X1245">
        <f t="shared" si="331"/>
        <v>9045.42</v>
      </c>
      <c r="Y1245">
        <f t="shared" si="332"/>
        <v>13480.5</v>
      </c>
      <c r="Z1245">
        <f t="shared" si="333"/>
        <v>71897.33</v>
      </c>
      <c r="AA1245" t="s">
        <v>942</v>
      </c>
      <c r="AB1245">
        <v>2025</v>
      </c>
    </row>
    <row r="1246" spans="1:28" x14ac:dyDescent="0.25">
      <c r="A1246">
        <v>17</v>
      </c>
      <c r="B1246" t="s">
        <v>132</v>
      </c>
      <c r="C1246" t="s">
        <v>102</v>
      </c>
      <c r="D1246" t="s">
        <v>4</v>
      </c>
      <c r="E1246" t="s">
        <v>24</v>
      </c>
      <c r="F1246" t="s">
        <v>84</v>
      </c>
      <c r="G1246">
        <v>95000</v>
      </c>
      <c r="H1246">
        <f t="shared" si="325"/>
        <v>84239.12</v>
      </c>
      <c r="I1246">
        <f t="shared" si="326"/>
        <v>2726.5</v>
      </c>
      <c r="J1246">
        <f t="shared" si="327"/>
        <v>6744.9999999999991</v>
      </c>
      <c r="K1246">
        <f t="shared" si="328"/>
        <v>851.51</v>
      </c>
      <c r="L1246">
        <f t="shared" si="334"/>
        <v>2888</v>
      </c>
      <c r="M1246">
        <f t="shared" si="335"/>
        <v>6735.5</v>
      </c>
      <c r="N1246">
        <v>5146.38</v>
      </c>
      <c r="O1246">
        <f t="shared" si="329"/>
        <v>25092.890000000003</v>
      </c>
      <c r="P1246">
        <v>25</v>
      </c>
      <c r="Q1246">
        <v>10686.79</v>
      </c>
      <c r="S1246">
        <v>2275.71</v>
      </c>
      <c r="T1246">
        <v>200</v>
      </c>
      <c r="U1246">
        <v>9642.65</v>
      </c>
      <c r="W1246">
        <f t="shared" si="330"/>
        <v>22830.15</v>
      </c>
      <c r="X1246">
        <f t="shared" si="331"/>
        <v>10760.880000000001</v>
      </c>
      <c r="Y1246">
        <f>+J1246++K1246+M1246</f>
        <v>14332.009999999998</v>
      </c>
      <c r="Z1246">
        <f t="shared" si="333"/>
        <v>61408.97</v>
      </c>
      <c r="AA1246" t="s">
        <v>942</v>
      </c>
      <c r="AB1246">
        <v>2025</v>
      </c>
    </row>
    <row r="1247" spans="1:28" x14ac:dyDescent="0.25">
      <c r="A1247">
        <v>18</v>
      </c>
      <c r="B1247" t="s">
        <v>133</v>
      </c>
      <c r="C1247" t="s">
        <v>103</v>
      </c>
      <c r="D1247" t="s">
        <v>828</v>
      </c>
      <c r="E1247" t="s">
        <v>829</v>
      </c>
      <c r="F1247" t="s">
        <v>84</v>
      </c>
      <c r="G1247">
        <v>95000</v>
      </c>
      <c r="H1247">
        <f t="shared" si="325"/>
        <v>89385.5</v>
      </c>
      <c r="I1247">
        <f t="shared" si="326"/>
        <v>2726.5</v>
      </c>
      <c r="J1247">
        <f t="shared" si="327"/>
        <v>6744.9999999999991</v>
      </c>
      <c r="K1247">
        <f t="shared" si="328"/>
        <v>851.51</v>
      </c>
      <c r="L1247">
        <f t="shared" si="334"/>
        <v>2888</v>
      </c>
      <c r="M1247">
        <f t="shared" si="335"/>
        <v>6735.5</v>
      </c>
      <c r="O1247">
        <f t="shared" si="329"/>
        <v>19946.510000000002</v>
      </c>
      <c r="P1247">
        <v>25</v>
      </c>
      <c r="Q1247">
        <v>950</v>
      </c>
      <c r="S1247">
        <v>2070.54</v>
      </c>
      <c r="T1247">
        <v>200</v>
      </c>
      <c r="U1247">
        <v>10929.24</v>
      </c>
      <c r="W1247">
        <f t="shared" si="330"/>
        <v>14174.779999999999</v>
      </c>
      <c r="X1247">
        <f t="shared" si="331"/>
        <v>5614.5</v>
      </c>
      <c r="Y1247">
        <f t="shared" ref="Y1247:Y1310" si="336">+J1247+M1247</f>
        <v>13480.5</v>
      </c>
      <c r="Z1247">
        <f t="shared" si="333"/>
        <v>75210.720000000001</v>
      </c>
      <c r="AA1247" t="s">
        <v>942</v>
      </c>
      <c r="AB1247">
        <v>2025</v>
      </c>
    </row>
    <row r="1248" spans="1:28" x14ac:dyDescent="0.25">
      <c r="A1248">
        <v>19</v>
      </c>
      <c r="B1248" t="s">
        <v>134</v>
      </c>
      <c r="C1248" t="s">
        <v>102</v>
      </c>
      <c r="D1248" t="s">
        <v>16</v>
      </c>
      <c r="E1248" t="s">
        <v>45</v>
      </c>
      <c r="F1248" t="s">
        <v>84</v>
      </c>
      <c r="G1248">
        <v>80000</v>
      </c>
      <c r="H1248">
        <f t="shared" si="325"/>
        <v>73556.539999999994</v>
      </c>
      <c r="I1248">
        <f t="shared" si="326"/>
        <v>2296</v>
      </c>
      <c r="J1248">
        <f t="shared" si="327"/>
        <v>5679.9999999999991</v>
      </c>
      <c r="K1248">
        <f t="shared" si="328"/>
        <v>851.51</v>
      </c>
      <c r="L1248">
        <f t="shared" si="334"/>
        <v>2432</v>
      </c>
      <c r="M1248">
        <f t="shared" si="335"/>
        <v>5672</v>
      </c>
      <c r="N1248">
        <v>1715.46</v>
      </c>
      <c r="O1248">
        <f t="shared" si="329"/>
        <v>18646.969999999998</v>
      </c>
      <c r="P1248">
        <v>25</v>
      </c>
      <c r="Q1248">
        <v>1000</v>
      </c>
      <c r="S1248">
        <v>1195.92</v>
      </c>
      <c r="T1248">
        <v>200</v>
      </c>
      <c r="U1248">
        <v>6972</v>
      </c>
      <c r="W1248">
        <f t="shared" si="330"/>
        <v>9392.92</v>
      </c>
      <c r="X1248">
        <f t="shared" si="331"/>
        <v>6443.46</v>
      </c>
      <c r="Y1248">
        <f t="shared" si="336"/>
        <v>11352</v>
      </c>
      <c r="Z1248">
        <f t="shared" si="333"/>
        <v>64163.619999999995</v>
      </c>
      <c r="AA1248" t="s">
        <v>942</v>
      </c>
      <c r="AB1248">
        <v>2025</v>
      </c>
    </row>
    <row r="1249" spans="1:28" x14ac:dyDescent="0.25">
      <c r="A1249">
        <v>20</v>
      </c>
      <c r="B1249" t="s">
        <v>140</v>
      </c>
      <c r="C1249" t="s">
        <v>102</v>
      </c>
      <c r="D1249" t="s">
        <v>823</v>
      </c>
      <c r="E1249" t="s">
        <v>926</v>
      </c>
      <c r="F1249" t="s">
        <v>99</v>
      </c>
      <c r="G1249">
        <v>130000</v>
      </c>
      <c r="H1249">
        <f t="shared" si="325"/>
        <v>122317</v>
      </c>
      <c r="I1249">
        <f t="shared" si="326"/>
        <v>3731</v>
      </c>
      <c r="J1249">
        <f t="shared" si="327"/>
        <v>9230</v>
      </c>
      <c r="K1249">
        <f t="shared" si="328"/>
        <v>851.51</v>
      </c>
      <c r="L1249">
        <f t="shared" si="334"/>
        <v>3952</v>
      </c>
      <c r="M1249">
        <f t="shared" si="335"/>
        <v>9217</v>
      </c>
      <c r="O1249">
        <f t="shared" si="329"/>
        <v>26981.510000000002</v>
      </c>
      <c r="P1249">
        <v>25</v>
      </c>
      <c r="S1249">
        <v>797.28</v>
      </c>
      <c r="T1249">
        <v>200</v>
      </c>
      <c r="U1249">
        <f>IF((H1249*12)&gt;867123.01,(79776+(((H1249*12)-867123.01)*0.25))/12,IF((H1249*12)&gt;624329.01,(31216+(((H1249*12)-624329.01)*0.2))/12,IF((H1249*12)&gt;416220.01,(((H1249*12)-416220.01)*0.15)/12,0)))</f>
        <v>19162.187291666665</v>
      </c>
      <c r="W1249">
        <f t="shared" si="330"/>
        <v>20184.467291666664</v>
      </c>
      <c r="X1249">
        <f t="shared" si="331"/>
        <v>7683</v>
      </c>
      <c r="Y1249">
        <f t="shared" si="336"/>
        <v>18447</v>
      </c>
      <c r="Z1249">
        <f t="shared" si="333"/>
        <v>102132.53270833334</v>
      </c>
      <c r="AA1249" t="s">
        <v>942</v>
      </c>
      <c r="AB1249">
        <v>2025</v>
      </c>
    </row>
    <row r="1250" spans="1:28" x14ac:dyDescent="0.25">
      <c r="A1250">
        <v>21</v>
      </c>
      <c r="B1250" t="s">
        <v>911</v>
      </c>
      <c r="C1250" t="s">
        <v>103</v>
      </c>
      <c r="D1250" t="s">
        <v>823</v>
      </c>
      <c r="E1250" t="s">
        <v>850</v>
      </c>
      <c r="F1250" t="s">
        <v>84</v>
      </c>
      <c r="G1250">
        <v>100000</v>
      </c>
      <c r="H1250">
        <f t="shared" si="325"/>
        <v>94090</v>
      </c>
      <c r="I1250">
        <f t="shared" si="326"/>
        <v>2870</v>
      </c>
      <c r="J1250">
        <f t="shared" si="327"/>
        <v>7099.9999999999991</v>
      </c>
      <c r="K1250">
        <f t="shared" si="328"/>
        <v>851.51</v>
      </c>
      <c r="L1250">
        <f t="shared" si="334"/>
        <v>3040</v>
      </c>
      <c r="M1250">
        <f t="shared" si="335"/>
        <v>7090.0000000000009</v>
      </c>
      <c r="O1250">
        <f t="shared" si="329"/>
        <v>20951.510000000002</v>
      </c>
      <c r="P1250">
        <v>25</v>
      </c>
      <c r="T1250">
        <v>200</v>
      </c>
      <c r="U1250">
        <f>12105.37-V1250</f>
        <v>12105.37</v>
      </c>
      <c r="W1250">
        <f t="shared" si="330"/>
        <v>12330.37</v>
      </c>
      <c r="X1250">
        <f t="shared" si="331"/>
        <v>5910</v>
      </c>
      <c r="Y1250">
        <f t="shared" si="336"/>
        <v>14190</v>
      </c>
      <c r="Z1250">
        <f t="shared" si="333"/>
        <v>81759.63</v>
      </c>
      <c r="AA1250" t="s">
        <v>942</v>
      </c>
      <c r="AB1250">
        <v>2025</v>
      </c>
    </row>
    <row r="1251" spans="1:28" x14ac:dyDescent="0.25">
      <c r="A1251">
        <v>22</v>
      </c>
      <c r="B1251" t="s">
        <v>864</v>
      </c>
      <c r="C1251" t="s">
        <v>103</v>
      </c>
      <c r="D1251" t="s">
        <v>94</v>
      </c>
      <c r="E1251" t="s">
        <v>865</v>
      </c>
      <c r="F1251" t="s">
        <v>85</v>
      </c>
      <c r="G1251">
        <v>80000</v>
      </c>
      <c r="H1251">
        <f t="shared" si="325"/>
        <v>75272</v>
      </c>
      <c r="I1251">
        <f t="shared" si="326"/>
        <v>2296</v>
      </c>
      <c r="J1251">
        <f t="shared" si="327"/>
        <v>5679.9999999999991</v>
      </c>
      <c r="K1251">
        <f t="shared" si="328"/>
        <v>851.51</v>
      </c>
      <c r="L1251">
        <f t="shared" si="334"/>
        <v>2432</v>
      </c>
      <c r="M1251">
        <f t="shared" si="335"/>
        <v>5672</v>
      </c>
      <c r="O1251">
        <f>+I1251+J1251+K1251+L1251+M1251+N1251</f>
        <v>16931.509999999998</v>
      </c>
      <c r="P1251">
        <v>25</v>
      </c>
      <c r="S1251">
        <v>2203.92</v>
      </c>
      <c r="T1251">
        <v>200</v>
      </c>
      <c r="U1251">
        <v>7400.87</v>
      </c>
      <c r="W1251">
        <f t="shared" si="330"/>
        <v>9829.7900000000009</v>
      </c>
      <c r="X1251">
        <f t="shared" si="331"/>
        <v>4728</v>
      </c>
      <c r="Y1251">
        <f t="shared" si="336"/>
        <v>11352</v>
      </c>
      <c r="Z1251">
        <f t="shared" si="333"/>
        <v>65442.21</v>
      </c>
      <c r="AA1251" t="s">
        <v>942</v>
      </c>
      <c r="AB1251">
        <v>2025</v>
      </c>
    </row>
    <row r="1252" spans="1:28" x14ac:dyDescent="0.25">
      <c r="A1252">
        <v>23</v>
      </c>
      <c r="B1252" t="s">
        <v>144</v>
      </c>
      <c r="C1252" t="s">
        <v>103</v>
      </c>
      <c r="D1252" t="s">
        <v>10</v>
      </c>
      <c r="E1252" t="s">
        <v>927</v>
      </c>
      <c r="F1252" t="s">
        <v>85</v>
      </c>
      <c r="G1252">
        <v>95000</v>
      </c>
      <c r="H1252">
        <f t="shared" si="325"/>
        <v>85954.58</v>
      </c>
      <c r="I1252">
        <f t="shared" si="326"/>
        <v>2726.5</v>
      </c>
      <c r="J1252">
        <f t="shared" si="327"/>
        <v>6744.9999999999991</v>
      </c>
      <c r="K1252">
        <f t="shared" si="328"/>
        <v>851.51</v>
      </c>
      <c r="L1252">
        <f t="shared" si="334"/>
        <v>2888</v>
      </c>
      <c r="M1252">
        <f t="shared" si="335"/>
        <v>6735.5</v>
      </c>
      <c r="N1252">
        <v>3430.92</v>
      </c>
      <c r="O1252">
        <f t="shared" si="329"/>
        <v>23377.43</v>
      </c>
      <c r="P1252">
        <v>25</v>
      </c>
      <c r="S1252">
        <v>1635.89</v>
      </c>
      <c r="T1252">
        <v>200</v>
      </c>
      <c r="U1252">
        <v>10500.38</v>
      </c>
      <c r="W1252">
        <f t="shared" si="330"/>
        <v>12361.269999999999</v>
      </c>
      <c r="X1252">
        <f t="shared" si="331"/>
        <v>9045.42</v>
      </c>
      <c r="Y1252">
        <f t="shared" si="336"/>
        <v>13480.5</v>
      </c>
      <c r="Z1252">
        <f t="shared" si="333"/>
        <v>73593.31</v>
      </c>
      <c r="AA1252" t="s">
        <v>942</v>
      </c>
      <c r="AB1252">
        <v>2025</v>
      </c>
    </row>
    <row r="1253" spans="1:28" x14ac:dyDescent="0.25">
      <c r="A1253">
        <v>24</v>
      </c>
      <c r="B1253" t="s">
        <v>145</v>
      </c>
      <c r="C1253" t="s">
        <v>102</v>
      </c>
      <c r="D1253" t="s">
        <v>10</v>
      </c>
      <c r="E1253" t="s">
        <v>928</v>
      </c>
      <c r="F1253" t="s">
        <v>84</v>
      </c>
      <c r="G1253">
        <v>95000</v>
      </c>
      <c r="H1253">
        <f t="shared" si="325"/>
        <v>85954.58</v>
      </c>
      <c r="I1253">
        <f t="shared" si="326"/>
        <v>2726.5</v>
      </c>
      <c r="J1253">
        <f t="shared" si="327"/>
        <v>6744.9999999999991</v>
      </c>
      <c r="K1253">
        <f t="shared" si="328"/>
        <v>851.51</v>
      </c>
      <c r="L1253">
        <f t="shared" si="334"/>
        <v>2888</v>
      </c>
      <c r="M1253">
        <f t="shared" si="335"/>
        <v>6735.5</v>
      </c>
      <c r="N1253">
        <v>3430.92</v>
      </c>
      <c r="O1253">
        <f t="shared" si="329"/>
        <v>23377.43</v>
      </c>
      <c r="P1253">
        <v>25</v>
      </c>
      <c r="T1253">
        <v>200</v>
      </c>
      <c r="U1253">
        <v>10071.51</v>
      </c>
      <c r="W1253">
        <f t="shared" si="330"/>
        <v>10296.51</v>
      </c>
      <c r="X1253">
        <f t="shared" si="331"/>
        <v>9045.42</v>
      </c>
      <c r="Y1253">
        <f t="shared" si="336"/>
        <v>13480.5</v>
      </c>
      <c r="Z1253">
        <f t="shared" si="333"/>
        <v>75658.070000000007</v>
      </c>
      <c r="AA1253" t="s">
        <v>942</v>
      </c>
      <c r="AB1253">
        <v>2025</v>
      </c>
    </row>
    <row r="1254" spans="1:28" x14ac:dyDescent="0.25">
      <c r="A1254">
        <v>25</v>
      </c>
      <c r="B1254" t="s">
        <v>866</v>
      </c>
      <c r="C1254" t="s">
        <v>102</v>
      </c>
      <c r="D1254" t="s">
        <v>10</v>
      </c>
      <c r="E1254" t="s">
        <v>929</v>
      </c>
      <c r="F1254" t="s">
        <v>84</v>
      </c>
      <c r="G1254">
        <v>80000</v>
      </c>
      <c r="H1254">
        <f t="shared" si="325"/>
        <v>75272</v>
      </c>
      <c r="I1254">
        <f t="shared" si="326"/>
        <v>2296</v>
      </c>
      <c r="J1254">
        <f t="shared" si="327"/>
        <v>5679.9999999999991</v>
      </c>
      <c r="K1254">
        <f t="shared" si="328"/>
        <v>851.51</v>
      </c>
      <c r="L1254">
        <f t="shared" si="334"/>
        <v>2432</v>
      </c>
      <c r="M1254">
        <f t="shared" si="335"/>
        <v>5672</v>
      </c>
      <c r="O1254">
        <f t="shared" si="329"/>
        <v>16931.509999999998</v>
      </c>
      <c r="P1254">
        <v>25</v>
      </c>
      <c r="S1254">
        <v>433.64</v>
      </c>
      <c r="T1254">
        <v>200</v>
      </c>
      <c r="U1254">
        <v>7400.87</v>
      </c>
      <c r="W1254">
        <f t="shared" si="330"/>
        <v>8059.51</v>
      </c>
      <c r="X1254">
        <f t="shared" si="331"/>
        <v>4728</v>
      </c>
      <c r="Y1254">
        <f t="shared" si="336"/>
        <v>11352</v>
      </c>
      <c r="Z1254">
        <f t="shared" si="333"/>
        <v>67212.490000000005</v>
      </c>
      <c r="AA1254" t="s">
        <v>942</v>
      </c>
      <c r="AB1254">
        <v>2025</v>
      </c>
    </row>
    <row r="1255" spans="1:28" x14ac:dyDescent="0.25">
      <c r="A1255">
        <v>26</v>
      </c>
      <c r="B1255" t="s">
        <v>148</v>
      </c>
      <c r="C1255" t="s">
        <v>103</v>
      </c>
      <c r="D1255" t="s">
        <v>10</v>
      </c>
      <c r="E1255" t="s">
        <v>929</v>
      </c>
      <c r="F1255" t="s">
        <v>84</v>
      </c>
      <c r="G1255">
        <v>80000</v>
      </c>
      <c r="H1255">
        <f t="shared" si="325"/>
        <v>75272</v>
      </c>
      <c r="I1255">
        <f t="shared" si="326"/>
        <v>2296</v>
      </c>
      <c r="J1255">
        <f t="shared" si="327"/>
        <v>5679.9999999999991</v>
      </c>
      <c r="K1255">
        <f t="shared" si="328"/>
        <v>851.51</v>
      </c>
      <c r="L1255">
        <f t="shared" si="334"/>
        <v>2432</v>
      </c>
      <c r="M1255">
        <f t="shared" si="335"/>
        <v>5672</v>
      </c>
      <c r="O1255">
        <f t="shared" si="329"/>
        <v>16931.509999999998</v>
      </c>
      <c r="P1255">
        <v>25</v>
      </c>
      <c r="S1255">
        <v>1427.21</v>
      </c>
      <c r="T1255">
        <v>200</v>
      </c>
      <c r="U1255">
        <v>7400.87</v>
      </c>
      <c r="W1255">
        <f t="shared" si="330"/>
        <v>9053.08</v>
      </c>
      <c r="X1255">
        <f t="shared" si="331"/>
        <v>4728</v>
      </c>
      <c r="Y1255">
        <f t="shared" si="336"/>
        <v>11352</v>
      </c>
      <c r="Z1255">
        <f t="shared" si="333"/>
        <v>66218.92</v>
      </c>
      <c r="AA1255" t="s">
        <v>942</v>
      </c>
      <c r="AB1255">
        <v>2025</v>
      </c>
    </row>
    <row r="1256" spans="1:28" x14ac:dyDescent="0.25">
      <c r="A1256">
        <v>27</v>
      </c>
      <c r="B1256" t="s">
        <v>149</v>
      </c>
      <c r="C1256" t="s">
        <v>102</v>
      </c>
      <c r="D1256" t="s">
        <v>10</v>
      </c>
      <c r="E1256" t="s">
        <v>928</v>
      </c>
      <c r="F1256" t="s">
        <v>84</v>
      </c>
      <c r="G1256">
        <v>95000</v>
      </c>
      <c r="H1256">
        <f t="shared" si="325"/>
        <v>87670.04</v>
      </c>
      <c r="I1256">
        <f t="shared" si="326"/>
        <v>2726.5</v>
      </c>
      <c r="J1256">
        <f t="shared" si="327"/>
        <v>6744.9999999999991</v>
      </c>
      <c r="K1256">
        <f t="shared" si="328"/>
        <v>851.51</v>
      </c>
      <c r="L1256">
        <f t="shared" si="334"/>
        <v>2888</v>
      </c>
      <c r="M1256">
        <f t="shared" si="335"/>
        <v>6735.5</v>
      </c>
      <c r="N1256">
        <v>1715.46</v>
      </c>
      <c r="O1256">
        <f t="shared" si="329"/>
        <v>21661.97</v>
      </c>
      <c r="P1256">
        <v>25</v>
      </c>
      <c r="Q1256">
        <v>5000</v>
      </c>
      <c r="S1256">
        <v>2025.54</v>
      </c>
      <c r="T1256">
        <v>200</v>
      </c>
      <c r="U1256">
        <v>10500.38</v>
      </c>
      <c r="W1256">
        <f t="shared" si="330"/>
        <v>17750.919999999998</v>
      </c>
      <c r="X1256">
        <f t="shared" si="331"/>
        <v>7329.96</v>
      </c>
      <c r="Y1256">
        <f t="shared" si="336"/>
        <v>13480.5</v>
      </c>
      <c r="Z1256">
        <f t="shared" si="333"/>
        <v>69919.12</v>
      </c>
      <c r="AA1256" t="s">
        <v>942</v>
      </c>
      <c r="AB1256">
        <v>2025</v>
      </c>
    </row>
    <row r="1257" spans="1:28" x14ac:dyDescent="0.25">
      <c r="A1257">
        <v>28</v>
      </c>
      <c r="B1257" t="s">
        <v>151</v>
      </c>
      <c r="C1257" t="s">
        <v>102</v>
      </c>
      <c r="D1257" t="s">
        <v>793</v>
      </c>
      <c r="E1257" t="s">
        <v>66</v>
      </c>
      <c r="F1257" t="s">
        <v>84</v>
      </c>
      <c r="G1257">
        <v>80000</v>
      </c>
      <c r="H1257">
        <f t="shared" si="325"/>
        <v>75272</v>
      </c>
      <c r="I1257">
        <f t="shared" si="326"/>
        <v>2296</v>
      </c>
      <c r="J1257">
        <f t="shared" si="327"/>
        <v>5679.9999999999991</v>
      </c>
      <c r="K1257">
        <f t="shared" si="328"/>
        <v>851.51</v>
      </c>
      <c r="L1257">
        <f t="shared" si="334"/>
        <v>2432</v>
      </c>
      <c r="M1257">
        <f t="shared" si="335"/>
        <v>5672</v>
      </c>
      <c r="O1257">
        <f t="shared" si="329"/>
        <v>16931.509999999998</v>
      </c>
      <c r="P1257">
        <v>25</v>
      </c>
      <c r="Q1257">
        <v>4000</v>
      </c>
      <c r="S1257">
        <v>1594.56</v>
      </c>
      <c r="T1257">
        <v>200</v>
      </c>
      <c r="U1257">
        <v>7400.87</v>
      </c>
      <c r="W1257">
        <f t="shared" si="330"/>
        <v>13220.43</v>
      </c>
      <c r="X1257">
        <f t="shared" si="331"/>
        <v>4728</v>
      </c>
      <c r="Y1257">
        <f t="shared" si="336"/>
        <v>11352</v>
      </c>
      <c r="Z1257">
        <f t="shared" si="333"/>
        <v>62051.57</v>
      </c>
      <c r="AA1257" t="s">
        <v>942</v>
      </c>
      <c r="AB1257">
        <v>2025</v>
      </c>
    </row>
    <row r="1258" spans="1:28" x14ac:dyDescent="0.25">
      <c r="A1258">
        <v>29</v>
      </c>
      <c r="B1258" t="s">
        <v>153</v>
      </c>
      <c r="C1258" t="s">
        <v>102</v>
      </c>
      <c r="D1258" t="s">
        <v>17</v>
      </c>
      <c r="E1258" t="s">
        <v>930</v>
      </c>
      <c r="F1258" t="s">
        <v>84</v>
      </c>
      <c r="G1258">
        <v>95000</v>
      </c>
      <c r="H1258">
        <f t="shared" si="325"/>
        <v>87670.04</v>
      </c>
      <c r="I1258">
        <f t="shared" si="326"/>
        <v>2726.5</v>
      </c>
      <c r="J1258">
        <f t="shared" si="327"/>
        <v>6744.9999999999991</v>
      </c>
      <c r="K1258">
        <f t="shared" si="328"/>
        <v>851.51</v>
      </c>
      <c r="L1258">
        <f t="shared" si="334"/>
        <v>2888</v>
      </c>
      <c r="M1258">
        <f t="shared" si="335"/>
        <v>6735.5</v>
      </c>
      <c r="N1258">
        <v>1715.46</v>
      </c>
      <c r="O1258">
        <f t="shared" si="329"/>
        <v>21661.97</v>
      </c>
      <c r="P1258">
        <v>25</v>
      </c>
      <c r="Q1258">
        <v>500</v>
      </c>
      <c r="S1258">
        <v>2177.5100000000002</v>
      </c>
      <c r="T1258">
        <v>200</v>
      </c>
      <c r="U1258">
        <v>10500.38</v>
      </c>
      <c r="W1258">
        <f t="shared" si="330"/>
        <v>13402.89</v>
      </c>
      <c r="X1258">
        <f t="shared" si="331"/>
        <v>7329.96</v>
      </c>
      <c r="Y1258">
        <f t="shared" si="336"/>
        <v>13480.5</v>
      </c>
      <c r="Z1258">
        <f t="shared" si="333"/>
        <v>74267.149999999994</v>
      </c>
      <c r="AA1258" t="s">
        <v>942</v>
      </c>
      <c r="AB1258">
        <v>2025</v>
      </c>
    </row>
    <row r="1259" spans="1:28" x14ac:dyDescent="0.25">
      <c r="A1259">
        <v>30</v>
      </c>
      <c r="B1259" t="s">
        <v>868</v>
      </c>
      <c r="C1259" t="s">
        <v>103</v>
      </c>
      <c r="D1259" t="s">
        <v>800</v>
      </c>
      <c r="E1259" t="s">
        <v>83</v>
      </c>
      <c r="F1259" t="s">
        <v>84</v>
      </c>
      <c r="G1259">
        <v>48000</v>
      </c>
      <c r="H1259">
        <f t="shared" si="325"/>
        <v>45163.199999999997</v>
      </c>
      <c r="I1259">
        <f t="shared" si="326"/>
        <v>1377.6</v>
      </c>
      <c r="J1259">
        <f t="shared" si="327"/>
        <v>3407.9999999999995</v>
      </c>
      <c r="K1259">
        <f t="shared" si="328"/>
        <v>528</v>
      </c>
      <c r="L1259">
        <f t="shared" si="334"/>
        <v>1459.2</v>
      </c>
      <c r="M1259">
        <f t="shared" si="335"/>
        <v>3403.2000000000003</v>
      </c>
      <c r="O1259">
        <f t="shared" si="329"/>
        <v>10176</v>
      </c>
      <c r="P1259">
        <v>25</v>
      </c>
      <c r="S1259">
        <v>1769.54</v>
      </c>
      <c r="T1259">
        <v>200</v>
      </c>
      <c r="U1259">
        <f>1571.73-V1259</f>
        <v>1571.73</v>
      </c>
      <c r="W1259">
        <f t="shared" si="330"/>
        <v>3566.27</v>
      </c>
      <c r="X1259">
        <f t="shared" si="331"/>
        <v>2836.8</v>
      </c>
      <c r="Y1259">
        <f t="shared" si="336"/>
        <v>6811.2</v>
      </c>
      <c r="Z1259">
        <f t="shared" si="333"/>
        <v>41596.93</v>
      </c>
      <c r="AA1259" t="s">
        <v>942</v>
      </c>
      <c r="AB1259">
        <v>2025</v>
      </c>
    </row>
    <row r="1260" spans="1:28" x14ac:dyDescent="0.25">
      <c r="A1260">
        <v>31</v>
      </c>
      <c r="B1260" t="s">
        <v>124</v>
      </c>
      <c r="C1260" t="s">
        <v>103</v>
      </c>
      <c r="D1260" t="s">
        <v>10</v>
      </c>
      <c r="E1260" t="s">
        <v>706</v>
      </c>
      <c r="F1260" t="s">
        <v>84</v>
      </c>
      <c r="G1260">
        <v>48000</v>
      </c>
      <c r="H1260">
        <f t="shared" si="325"/>
        <v>45163.199999999997</v>
      </c>
      <c r="I1260">
        <f t="shared" si="326"/>
        <v>1377.6</v>
      </c>
      <c r="J1260">
        <f t="shared" si="327"/>
        <v>3407.9999999999995</v>
      </c>
      <c r="K1260">
        <f t="shared" si="328"/>
        <v>528</v>
      </c>
      <c r="L1260">
        <f t="shared" si="334"/>
        <v>1459.2</v>
      </c>
      <c r="M1260">
        <f t="shared" si="335"/>
        <v>3403.2000000000003</v>
      </c>
      <c r="O1260">
        <f>+I1260+J1260+K1260+L1260+M1260+N1260</f>
        <v>10176</v>
      </c>
      <c r="P1260">
        <v>25</v>
      </c>
      <c r="S1260">
        <v>1343.63</v>
      </c>
      <c r="T1260">
        <v>200</v>
      </c>
      <c r="U1260">
        <f>1571.73-V1260</f>
        <v>1571.73</v>
      </c>
      <c r="W1260">
        <f t="shared" si="330"/>
        <v>3140.36</v>
      </c>
      <c r="X1260">
        <f t="shared" si="331"/>
        <v>2836.8</v>
      </c>
      <c r="Y1260">
        <f t="shared" si="336"/>
        <v>6811.2</v>
      </c>
      <c r="Z1260">
        <f t="shared" si="333"/>
        <v>42022.84</v>
      </c>
      <c r="AA1260" t="s">
        <v>942</v>
      </c>
      <c r="AB1260">
        <v>2025</v>
      </c>
    </row>
    <row r="1261" spans="1:28" x14ac:dyDescent="0.25">
      <c r="A1261">
        <v>32</v>
      </c>
      <c r="B1261" t="s">
        <v>890</v>
      </c>
      <c r="C1261" t="s">
        <v>102</v>
      </c>
      <c r="D1261" t="s">
        <v>19</v>
      </c>
      <c r="E1261" t="s">
        <v>73</v>
      </c>
      <c r="F1261" t="s">
        <v>84</v>
      </c>
      <c r="G1261">
        <v>60000</v>
      </c>
      <c r="H1261">
        <f t="shared" si="325"/>
        <v>54738.54</v>
      </c>
      <c r="I1261">
        <f t="shared" si="326"/>
        <v>1722</v>
      </c>
      <c r="J1261">
        <f t="shared" si="327"/>
        <v>4260</v>
      </c>
      <c r="K1261">
        <f t="shared" si="328"/>
        <v>660.00000000000011</v>
      </c>
      <c r="L1261">
        <f t="shared" si="334"/>
        <v>1824</v>
      </c>
      <c r="M1261">
        <f t="shared" si="335"/>
        <v>4254</v>
      </c>
      <c r="N1261">
        <v>1715.46</v>
      </c>
      <c r="O1261">
        <f t="shared" si="329"/>
        <v>14435.46</v>
      </c>
      <c r="P1261">
        <v>25</v>
      </c>
      <c r="Q1261">
        <v>6500</v>
      </c>
      <c r="S1261">
        <v>0</v>
      </c>
      <c r="T1261">
        <v>200</v>
      </c>
      <c r="U1261">
        <f>2800.49-V1261</f>
        <v>2800.49</v>
      </c>
      <c r="W1261">
        <f t="shared" si="330"/>
        <v>9525.49</v>
      </c>
      <c r="X1261">
        <f t="shared" si="331"/>
        <v>5261.46</v>
      </c>
      <c r="Y1261">
        <f t="shared" si="336"/>
        <v>8514</v>
      </c>
      <c r="Z1261">
        <f t="shared" si="333"/>
        <v>45213.05</v>
      </c>
      <c r="AA1261" t="s">
        <v>942</v>
      </c>
      <c r="AB1261">
        <v>2025</v>
      </c>
    </row>
    <row r="1262" spans="1:28" x14ac:dyDescent="0.25">
      <c r="A1262">
        <v>33</v>
      </c>
      <c r="B1262" t="s">
        <v>157</v>
      </c>
      <c r="C1262" t="s">
        <v>102</v>
      </c>
      <c r="D1262" t="s">
        <v>10</v>
      </c>
      <c r="E1262" t="s">
        <v>46</v>
      </c>
      <c r="F1262" t="s">
        <v>84</v>
      </c>
      <c r="G1262">
        <v>60000</v>
      </c>
      <c r="H1262">
        <f t="shared" si="325"/>
        <v>56454</v>
      </c>
      <c r="I1262">
        <f t="shared" si="326"/>
        <v>1722</v>
      </c>
      <c r="J1262">
        <f t="shared" si="327"/>
        <v>4260</v>
      </c>
      <c r="K1262">
        <f t="shared" si="328"/>
        <v>660.00000000000011</v>
      </c>
      <c r="L1262">
        <f t="shared" si="334"/>
        <v>1824</v>
      </c>
      <c r="M1262">
        <f t="shared" si="335"/>
        <v>4254</v>
      </c>
      <c r="O1262">
        <f t="shared" si="329"/>
        <v>12720</v>
      </c>
      <c r="P1262">
        <v>25</v>
      </c>
      <c r="Q1262">
        <v>500</v>
      </c>
      <c r="S1262">
        <v>978.57</v>
      </c>
      <c r="T1262">
        <v>200</v>
      </c>
      <c r="U1262">
        <f>3486.68-V1262</f>
        <v>3486.68</v>
      </c>
      <c r="W1262">
        <f t="shared" si="330"/>
        <v>5190.25</v>
      </c>
      <c r="X1262">
        <f t="shared" si="331"/>
        <v>3546</v>
      </c>
      <c r="Y1262">
        <f t="shared" si="336"/>
        <v>8514</v>
      </c>
      <c r="Z1262">
        <f t="shared" si="333"/>
        <v>51263.75</v>
      </c>
      <c r="AA1262" t="s">
        <v>942</v>
      </c>
      <c r="AB1262">
        <v>2025</v>
      </c>
    </row>
    <row r="1263" spans="1:28" x14ac:dyDescent="0.25">
      <c r="A1263">
        <v>34</v>
      </c>
      <c r="B1263" t="s">
        <v>158</v>
      </c>
      <c r="C1263" t="s">
        <v>102</v>
      </c>
      <c r="D1263" t="s">
        <v>831</v>
      </c>
      <c r="E1263" t="s">
        <v>931</v>
      </c>
      <c r="F1263" t="s">
        <v>84</v>
      </c>
      <c r="G1263">
        <v>60000</v>
      </c>
      <c r="H1263">
        <f t="shared" si="325"/>
        <v>54738.54</v>
      </c>
      <c r="I1263">
        <f t="shared" si="326"/>
        <v>1722</v>
      </c>
      <c r="J1263">
        <f t="shared" si="327"/>
        <v>4260</v>
      </c>
      <c r="K1263">
        <f t="shared" si="328"/>
        <v>660.00000000000011</v>
      </c>
      <c r="L1263">
        <f t="shared" si="334"/>
        <v>1824</v>
      </c>
      <c r="M1263">
        <f t="shared" si="335"/>
        <v>4254</v>
      </c>
      <c r="N1263">
        <v>1715.46</v>
      </c>
      <c r="O1263">
        <f t="shared" si="329"/>
        <v>14435.46</v>
      </c>
      <c r="P1263">
        <v>25</v>
      </c>
      <c r="S1263">
        <v>1097.22</v>
      </c>
      <c r="T1263">
        <v>200</v>
      </c>
      <c r="U1263">
        <f>3143.58-V1263</f>
        <v>3143.58</v>
      </c>
      <c r="W1263">
        <f t="shared" si="330"/>
        <v>4465.8</v>
      </c>
      <c r="X1263">
        <f t="shared" si="331"/>
        <v>5261.46</v>
      </c>
      <c r="Y1263">
        <f t="shared" si="336"/>
        <v>8514</v>
      </c>
      <c r="Z1263">
        <f t="shared" si="333"/>
        <v>50272.74</v>
      </c>
      <c r="AA1263" t="s">
        <v>942</v>
      </c>
      <c r="AB1263">
        <v>2025</v>
      </c>
    </row>
    <row r="1264" spans="1:28" x14ac:dyDescent="0.25">
      <c r="A1264">
        <v>35</v>
      </c>
      <c r="B1264" t="s">
        <v>159</v>
      </c>
      <c r="C1264" t="s">
        <v>103</v>
      </c>
      <c r="D1264" t="s">
        <v>21</v>
      </c>
      <c r="E1264" t="s">
        <v>932</v>
      </c>
      <c r="F1264" t="s">
        <v>84</v>
      </c>
      <c r="G1264">
        <v>60000</v>
      </c>
      <c r="H1264">
        <f t="shared" si="325"/>
        <v>54738.54</v>
      </c>
      <c r="I1264">
        <f t="shared" si="326"/>
        <v>1722</v>
      </c>
      <c r="J1264">
        <f t="shared" si="327"/>
        <v>4260</v>
      </c>
      <c r="K1264">
        <f t="shared" si="328"/>
        <v>660.00000000000011</v>
      </c>
      <c r="L1264">
        <f t="shared" si="334"/>
        <v>1824</v>
      </c>
      <c r="M1264">
        <f t="shared" si="335"/>
        <v>4254</v>
      </c>
      <c r="N1264">
        <v>1715.46</v>
      </c>
      <c r="O1264">
        <f t="shared" si="329"/>
        <v>14435.46</v>
      </c>
      <c r="P1264">
        <v>25</v>
      </c>
      <c r="Q1264">
        <v>1000</v>
      </c>
      <c r="S1264">
        <v>833.93</v>
      </c>
      <c r="T1264">
        <v>200</v>
      </c>
      <c r="U1264">
        <f>3143.58-V1264</f>
        <v>3143.58</v>
      </c>
      <c r="W1264">
        <f t="shared" si="330"/>
        <v>5202.51</v>
      </c>
      <c r="X1264">
        <f t="shared" si="331"/>
        <v>5261.46</v>
      </c>
      <c r="Y1264">
        <f t="shared" si="336"/>
        <v>8514</v>
      </c>
      <c r="Z1264">
        <f t="shared" si="333"/>
        <v>49536.03</v>
      </c>
      <c r="AA1264" t="s">
        <v>942</v>
      </c>
      <c r="AB1264">
        <v>2025</v>
      </c>
    </row>
    <row r="1265" spans="1:28" x14ac:dyDescent="0.25">
      <c r="A1265">
        <v>36</v>
      </c>
      <c r="B1265" t="s">
        <v>150</v>
      </c>
      <c r="C1265" t="s">
        <v>102</v>
      </c>
      <c r="D1265" t="s">
        <v>16</v>
      </c>
      <c r="E1265" t="s">
        <v>95</v>
      </c>
      <c r="F1265" t="s">
        <v>84</v>
      </c>
      <c r="G1265">
        <v>60000</v>
      </c>
      <c r="H1265">
        <f t="shared" si="325"/>
        <v>56454</v>
      </c>
      <c r="I1265">
        <f t="shared" si="326"/>
        <v>1722</v>
      </c>
      <c r="J1265">
        <f t="shared" si="327"/>
        <v>4260</v>
      </c>
      <c r="K1265">
        <f t="shared" si="328"/>
        <v>660.00000000000011</v>
      </c>
      <c r="L1265">
        <f t="shared" si="334"/>
        <v>1824</v>
      </c>
      <c r="M1265">
        <f t="shared" si="335"/>
        <v>4254</v>
      </c>
      <c r="O1265">
        <f>+I1265+J1265+K1265+L1265+M1265+N1265</f>
        <v>12720</v>
      </c>
      <c r="P1265">
        <v>25</v>
      </c>
      <c r="Q1265">
        <v>5000</v>
      </c>
      <c r="S1265">
        <v>1243.5999999999999</v>
      </c>
      <c r="T1265">
        <v>200</v>
      </c>
      <c r="U1265">
        <f>IF((H1265*12)&gt;867123.01,(79776+(((H1265*12)-867123.01)*0.25))/12,IF((H1265*12)&gt;624329.01,(31216+(((H1265*12)-624329.01)*0.2))/12,IF((H1265*12)&gt;416220.01,(((H1265*12)-416220.01)*0.15)/12,0)))</f>
        <v>3486.6498333333329</v>
      </c>
      <c r="W1265">
        <f t="shared" si="330"/>
        <v>9955.2498333333333</v>
      </c>
      <c r="X1265">
        <f t="shared" si="331"/>
        <v>3546</v>
      </c>
      <c r="Y1265">
        <f t="shared" si="336"/>
        <v>8514</v>
      </c>
      <c r="Z1265">
        <f t="shared" si="333"/>
        <v>46498.750166666665</v>
      </c>
      <c r="AA1265" t="s">
        <v>942</v>
      </c>
      <c r="AB1265">
        <v>2025</v>
      </c>
    </row>
    <row r="1266" spans="1:28" x14ac:dyDescent="0.25">
      <c r="A1266">
        <v>37</v>
      </c>
      <c r="B1266" t="s">
        <v>160</v>
      </c>
      <c r="C1266" t="s">
        <v>102</v>
      </c>
      <c r="D1266" t="s">
        <v>4</v>
      </c>
      <c r="E1266" t="s">
        <v>93</v>
      </c>
      <c r="F1266" t="s">
        <v>84</v>
      </c>
      <c r="G1266">
        <v>60000</v>
      </c>
      <c r="H1266">
        <f t="shared" si="325"/>
        <v>56454</v>
      </c>
      <c r="I1266">
        <f t="shared" si="326"/>
        <v>1722</v>
      </c>
      <c r="J1266">
        <f t="shared" si="327"/>
        <v>4260</v>
      </c>
      <c r="K1266">
        <f t="shared" si="328"/>
        <v>660.00000000000011</v>
      </c>
      <c r="L1266">
        <f t="shared" si="334"/>
        <v>1824</v>
      </c>
      <c r="M1266">
        <f t="shared" si="335"/>
        <v>4254</v>
      </c>
      <c r="O1266">
        <f t="shared" si="329"/>
        <v>12720</v>
      </c>
      <c r="P1266">
        <v>25</v>
      </c>
      <c r="Q1266">
        <v>3000</v>
      </c>
      <c r="S1266">
        <v>1693.54</v>
      </c>
      <c r="T1266">
        <v>200</v>
      </c>
      <c r="U1266">
        <f>IF((H1266*12)&gt;867123.01,(79776+(((H1266*12)-867123.01)*0.25))/12,IF((H1266*12)&gt;624329.01,(31216+(((H1266*12)-624329.01)*0.2))/12,IF((H1266*12)&gt;416220.01,(((H1266*12)-416220.01)*0.15)/12,0)))</f>
        <v>3486.6498333333329</v>
      </c>
      <c r="W1266">
        <f t="shared" si="330"/>
        <v>8405.1898333333338</v>
      </c>
      <c r="X1266">
        <f t="shared" si="331"/>
        <v>3546</v>
      </c>
      <c r="Y1266">
        <f t="shared" si="336"/>
        <v>8514</v>
      </c>
      <c r="Z1266">
        <f t="shared" si="333"/>
        <v>48048.810166666663</v>
      </c>
      <c r="AA1266" t="s">
        <v>942</v>
      </c>
      <c r="AB1266">
        <v>2025</v>
      </c>
    </row>
    <row r="1267" spans="1:28" x14ac:dyDescent="0.25">
      <c r="A1267">
        <v>38</v>
      </c>
      <c r="B1267" t="s">
        <v>806</v>
      </c>
      <c r="C1267" t="s">
        <v>102</v>
      </c>
      <c r="D1267" t="s">
        <v>12</v>
      </c>
      <c r="E1267" t="s">
        <v>32</v>
      </c>
      <c r="F1267" t="s">
        <v>99</v>
      </c>
      <c r="G1267">
        <v>65000</v>
      </c>
      <c r="H1267">
        <f t="shared" si="325"/>
        <v>61158.5</v>
      </c>
      <c r="I1267">
        <f t="shared" si="326"/>
        <v>1865.5</v>
      </c>
      <c r="J1267">
        <f t="shared" si="327"/>
        <v>4615</v>
      </c>
      <c r="K1267">
        <f t="shared" si="328"/>
        <v>715.00000000000011</v>
      </c>
      <c r="L1267">
        <f t="shared" si="334"/>
        <v>1976</v>
      </c>
      <c r="M1267">
        <f t="shared" si="335"/>
        <v>4608.5</v>
      </c>
      <c r="O1267">
        <f t="shared" si="329"/>
        <v>13780</v>
      </c>
      <c r="P1267">
        <v>25</v>
      </c>
      <c r="Q1267">
        <v>9860.77</v>
      </c>
      <c r="S1267">
        <v>1236.56</v>
      </c>
      <c r="T1267">
        <v>200</v>
      </c>
      <c r="U1267">
        <v>4427.58</v>
      </c>
      <c r="W1267">
        <f t="shared" si="330"/>
        <v>15749.91</v>
      </c>
      <c r="X1267">
        <f t="shared" si="331"/>
        <v>3841.5</v>
      </c>
      <c r="Y1267">
        <f t="shared" si="336"/>
        <v>9223.5</v>
      </c>
      <c r="Z1267">
        <f t="shared" si="333"/>
        <v>45408.59</v>
      </c>
      <c r="AA1267" t="s">
        <v>942</v>
      </c>
      <c r="AB1267">
        <v>2025</v>
      </c>
    </row>
    <row r="1268" spans="1:28" x14ac:dyDescent="0.25">
      <c r="A1268">
        <v>39</v>
      </c>
      <c r="B1268" t="s">
        <v>162</v>
      </c>
      <c r="C1268" t="s">
        <v>102</v>
      </c>
      <c r="D1268" t="s">
        <v>15</v>
      </c>
      <c r="E1268" t="s">
        <v>92</v>
      </c>
      <c r="F1268" t="s">
        <v>99</v>
      </c>
      <c r="G1268">
        <v>70000</v>
      </c>
      <c r="H1268">
        <f t="shared" si="325"/>
        <v>60716.619999999995</v>
      </c>
      <c r="I1268">
        <f t="shared" si="326"/>
        <v>2009</v>
      </c>
      <c r="J1268">
        <f t="shared" si="327"/>
        <v>4970</v>
      </c>
      <c r="K1268">
        <f t="shared" si="328"/>
        <v>770.00000000000011</v>
      </c>
      <c r="L1268">
        <f t="shared" si="334"/>
        <v>2128</v>
      </c>
      <c r="M1268">
        <f t="shared" si="335"/>
        <v>4963</v>
      </c>
      <c r="N1268">
        <v>5146.38</v>
      </c>
      <c r="O1268">
        <f t="shared" si="329"/>
        <v>19986.38</v>
      </c>
      <c r="P1268">
        <v>25</v>
      </c>
      <c r="S1268">
        <v>797.28</v>
      </c>
      <c r="T1268">
        <v>200</v>
      </c>
      <c r="U1268">
        <f>4339.2-V1268</f>
        <v>4339.2</v>
      </c>
      <c r="W1268">
        <f t="shared" si="330"/>
        <v>5361.48</v>
      </c>
      <c r="X1268">
        <f t="shared" si="331"/>
        <v>9283.380000000001</v>
      </c>
      <c r="Y1268">
        <f t="shared" si="336"/>
        <v>9933</v>
      </c>
      <c r="Z1268">
        <f t="shared" si="333"/>
        <v>55355.14</v>
      </c>
      <c r="AA1268" t="s">
        <v>942</v>
      </c>
      <c r="AB1268">
        <v>2025</v>
      </c>
    </row>
    <row r="1269" spans="1:28" x14ac:dyDescent="0.25">
      <c r="A1269">
        <v>40</v>
      </c>
      <c r="B1269" t="s">
        <v>807</v>
      </c>
      <c r="C1269" t="s">
        <v>102</v>
      </c>
      <c r="D1269" t="s">
        <v>808</v>
      </c>
      <c r="E1269" t="s">
        <v>62</v>
      </c>
      <c r="F1269" t="s">
        <v>99</v>
      </c>
      <c r="G1269">
        <v>125000</v>
      </c>
      <c r="H1269">
        <f t="shared" si="325"/>
        <v>115897.04000000001</v>
      </c>
      <c r="I1269">
        <f t="shared" si="326"/>
        <v>3587.5</v>
      </c>
      <c r="J1269">
        <f t="shared" si="327"/>
        <v>8875</v>
      </c>
      <c r="K1269">
        <f t="shared" si="328"/>
        <v>851.51</v>
      </c>
      <c r="L1269">
        <f t="shared" si="334"/>
        <v>3800</v>
      </c>
      <c r="M1269">
        <f t="shared" si="335"/>
        <v>8862.5</v>
      </c>
      <c r="N1269">
        <v>1715.46</v>
      </c>
      <c r="O1269">
        <f>+I1269+J1269+K1269+L1269+M1269+N1269</f>
        <v>27691.97</v>
      </c>
      <c r="P1269">
        <v>25</v>
      </c>
      <c r="Q1269">
        <v>10736.72</v>
      </c>
      <c r="S1269">
        <v>91</v>
      </c>
      <c r="T1269">
        <v>200</v>
      </c>
      <c r="U1269">
        <v>17557.13</v>
      </c>
      <c r="W1269">
        <f t="shared" si="330"/>
        <v>28609.85</v>
      </c>
      <c r="X1269">
        <f t="shared" si="331"/>
        <v>9102.9599999999991</v>
      </c>
      <c r="Y1269">
        <f t="shared" si="336"/>
        <v>17737.5</v>
      </c>
      <c r="Z1269">
        <f t="shared" si="333"/>
        <v>87287.19</v>
      </c>
      <c r="AA1269" t="s">
        <v>942</v>
      </c>
      <c r="AB1269">
        <v>2025</v>
      </c>
    </row>
    <row r="1270" spans="1:28" x14ac:dyDescent="0.25">
      <c r="A1270">
        <v>41</v>
      </c>
      <c r="B1270" t="s">
        <v>809</v>
      </c>
      <c r="C1270" t="s">
        <v>102</v>
      </c>
      <c r="D1270" t="s">
        <v>808</v>
      </c>
      <c r="E1270" t="s">
        <v>62</v>
      </c>
      <c r="F1270" t="s">
        <v>99</v>
      </c>
      <c r="G1270">
        <v>100000</v>
      </c>
      <c r="H1270">
        <f t="shared" si="325"/>
        <v>94090</v>
      </c>
      <c r="I1270">
        <f t="shared" si="326"/>
        <v>2870</v>
      </c>
      <c r="J1270">
        <f t="shared" si="327"/>
        <v>7099.9999999999991</v>
      </c>
      <c r="K1270">
        <f t="shared" si="328"/>
        <v>851.51</v>
      </c>
      <c r="L1270">
        <f t="shared" si="334"/>
        <v>3040</v>
      </c>
      <c r="M1270">
        <f t="shared" si="335"/>
        <v>7090.0000000000009</v>
      </c>
      <c r="O1270">
        <f>+I1270+J1270+K1270+L1270+M1270+N1270</f>
        <v>20951.510000000002</v>
      </c>
      <c r="P1270">
        <v>25</v>
      </c>
      <c r="Q1270">
        <v>1000</v>
      </c>
      <c r="S1270">
        <v>398.64</v>
      </c>
      <c r="T1270">
        <v>200</v>
      </c>
      <c r="U1270">
        <v>12105.37</v>
      </c>
      <c r="W1270">
        <f t="shared" si="330"/>
        <v>13729.01</v>
      </c>
      <c r="X1270">
        <f t="shared" si="331"/>
        <v>5910</v>
      </c>
      <c r="Y1270">
        <f t="shared" si="336"/>
        <v>14190</v>
      </c>
      <c r="Z1270">
        <f t="shared" si="333"/>
        <v>80360.989999999991</v>
      </c>
      <c r="AA1270" t="s">
        <v>942</v>
      </c>
      <c r="AB1270">
        <v>2025</v>
      </c>
    </row>
    <row r="1271" spans="1:28" x14ac:dyDescent="0.25">
      <c r="A1271">
        <v>42</v>
      </c>
      <c r="B1271" t="s">
        <v>813</v>
      </c>
      <c r="C1271" t="s">
        <v>103</v>
      </c>
      <c r="D1271" t="s">
        <v>808</v>
      </c>
      <c r="E1271" t="s">
        <v>92</v>
      </c>
      <c r="F1271" t="s">
        <v>99</v>
      </c>
      <c r="G1271">
        <v>80000</v>
      </c>
      <c r="H1271">
        <f t="shared" si="325"/>
        <v>75272</v>
      </c>
      <c r="I1271">
        <f t="shared" si="326"/>
        <v>2296</v>
      </c>
      <c r="J1271">
        <f t="shared" si="327"/>
        <v>5679.9999999999991</v>
      </c>
      <c r="K1271">
        <f t="shared" si="328"/>
        <v>851.51</v>
      </c>
      <c r="L1271">
        <f t="shared" si="334"/>
        <v>2432</v>
      </c>
      <c r="M1271">
        <f t="shared" si="335"/>
        <v>5672</v>
      </c>
      <c r="O1271">
        <f t="shared" si="329"/>
        <v>16931.509999999998</v>
      </c>
      <c r="P1271">
        <v>25</v>
      </c>
      <c r="T1271">
        <v>200</v>
      </c>
      <c r="U1271">
        <v>7400.87</v>
      </c>
      <c r="W1271">
        <f t="shared" si="330"/>
        <v>7625.87</v>
      </c>
      <c r="X1271">
        <f t="shared" si="331"/>
        <v>4728</v>
      </c>
      <c r="Y1271">
        <f t="shared" si="336"/>
        <v>11352</v>
      </c>
      <c r="Z1271">
        <f t="shared" si="333"/>
        <v>67646.13</v>
      </c>
      <c r="AA1271" t="s">
        <v>942</v>
      </c>
      <c r="AB1271">
        <v>2025</v>
      </c>
    </row>
    <row r="1272" spans="1:28" x14ac:dyDescent="0.25">
      <c r="A1272">
        <v>43</v>
      </c>
      <c r="B1272" t="s">
        <v>874</v>
      </c>
      <c r="C1272" t="s">
        <v>103</v>
      </c>
      <c r="D1272" t="s">
        <v>10</v>
      </c>
      <c r="E1272" t="s">
        <v>32</v>
      </c>
      <c r="F1272" t="s">
        <v>84</v>
      </c>
      <c r="G1272">
        <v>46000</v>
      </c>
      <c r="H1272">
        <f t="shared" si="325"/>
        <v>43281.4</v>
      </c>
      <c r="I1272">
        <f t="shared" si="326"/>
        <v>1320.2</v>
      </c>
      <c r="J1272">
        <f t="shared" si="327"/>
        <v>3265.9999999999995</v>
      </c>
      <c r="K1272">
        <f t="shared" si="328"/>
        <v>506.00000000000006</v>
      </c>
      <c r="L1272">
        <f t="shared" si="334"/>
        <v>1398.4</v>
      </c>
      <c r="M1272">
        <f t="shared" si="335"/>
        <v>3261.4</v>
      </c>
      <c r="O1272">
        <f t="shared" si="329"/>
        <v>9752</v>
      </c>
      <c r="P1272">
        <v>25</v>
      </c>
      <c r="S1272">
        <v>682.95</v>
      </c>
      <c r="T1272">
        <v>200</v>
      </c>
      <c r="U1272">
        <f>IF((H1272*12)&gt;867123.01,(79776+(((H1272*12)-867123.01)*0.25))/12,IF((H1272*12)&gt;624329.01,(31216+(((H1272*12)-624329.01)*0.2))/12,IF((H1272*12)&gt;416220.01,(((H1272*12)-416220.01)*0.15)/12,0)))</f>
        <v>1289.4598750000005</v>
      </c>
      <c r="W1272">
        <f t="shared" si="330"/>
        <v>2197.4098750000003</v>
      </c>
      <c r="X1272">
        <f t="shared" si="331"/>
        <v>2718.6000000000004</v>
      </c>
      <c r="Y1272">
        <f t="shared" si="336"/>
        <v>6527.4</v>
      </c>
      <c r="Z1272">
        <f t="shared" si="333"/>
        <v>41083.990124999997</v>
      </c>
      <c r="AA1272" t="s">
        <v>942</v>
      </c>
      <c r="AB1272">
        <v>2025</v>
      </c>
    </row>
    <row r="1273" spans="1:28" x14ac:dyDescent="0.25">
      <c r="A1273">
        <v>44</v>
      </c>
      <c r="B1273" t="s">
        <v>167</v>
      </c>
      <c r="C1273" t="s">
        <v>102</v>
      </c>
      <c r="D1273" t="s">
        <v>6</v>
      </c>
      <c r="E1273" t="s">
        <v>32</v>
      </c>
      <c r="F1273" t="s">
        <v>100</v>
      </c>
      <c r="G1273">
        <v>46000</v>
      </c>
      <c r="H1273">
        <f t="shared" si="325"/>
        <v>43281.4</v>
      </c>
      <c r="I1273">
        <f t="shared" si="326"/>
        <v>1320.2</v>
      </c>
      <c r="J1273">
        <f t="shared" si="327"/>
        <v>3265.9999999999995</v>
      </c>
      <c r="K1273">
        <f t="shared" si="328"/>
        <v>506.00000000000006</v>
      </c>
      <c r="L1273">
        <f t="shared" si="334"/>
        <v>1398.4</v>
      </c>
      <c r="M1273">
        <f t="shared" si="335"/>
        <v>3261.4</v>
      </c>
      <c r="O1273">
        <f t="shared" si="329"/>
        <v>9752</v>
      </c>
      <c r="P1273">
        <v>25</v>
      </c>
      <c r="Q1273">
        <v>5000</v>
      </c>
      <c r="S1273">
        <v>123.48</v>
      </c>
      <c r="T1273">
        <v>200</v>
      </c>
      <c r="U1273">
        <f>1289.46-V1273</f>
        <v>1289.46</v>
      </c>
      <c r="W1273">
        <f t="shared" si="330"/>
        <v>6637.94</v>
      </c>
      <c r="X1273">
        <f t="shared" si="331"/>
        <v>2718.6000000000004</v>
      </c>
      <c r="Y1273">
        <f t="shared" si="336"/>
        <v>6527.4</v>
      </c>
      <c r="Z1273">
        <f t="shared" si="333"/>
        <v>36643.46</v>
      </c>
      <c r="AA1273" t="s">
        <v>942</v>
      </c>
      <c r="AB1273">
        <v>2025</v>
      </c>
    </row>
    <row r="1274" spans="1:28" x14ac:dyDescent="0.25">
      <c r="A1274">
        <v>45</v>
      </c>
      <c r="B1274" t="s">
        <v>169</v>
      </c>
      <c r="C1274" t="s">
        <v>102</v>
      </c>
      <c r="D1274" t="s">
        <v>6</v>
      </c>
      <c r="E1274" t="s">
        <v>32</v>
      </c>
      <c r="F1274" t="s">
        <v>100</v>
      </c>
      <c r="G1274">
        <v>36000</v>
      </c>
      <c r="H1274">
        <f t="shared" si="325"/>
        <v>33872.400000000001</v>
      </c>
      <c r="I1274">
        <f t="shared" si="326"/>
        <v>1033.2</v>
      </c>
      <c r="J1274">
        <f t="shared" si="327"/>
        <v>2555.9999999999995</v>
      </c>
      <c r="K1274">
        <f t="shared" si="328"/>
        <v>396.00000000000006</v>
      </c>
      <c r="L1274">
        <f t="shared" si="334"/>
        <v>1094.4000000000001</v>
      </c>
      <c r="M1274">
        <f t="shared" si="335"/>
        <v>2552.4</v>
      </c>
      <c r="O1274">
        <f t="shared" si="329"/>
        <v>7632</v>
      </c>
      <c r="P1274">
        <v>25</v>
      </c>
      <c r="T1274">
        <v>200</v>
      </c>
      <c r="U1274">
        <v>0</v>
      </c>
      <c r="W1274">
        <f t="shared" si="330"/>
        <v>225</v>
      </c>
      <c r="X1274">
        <f t="shared" si="331"/>
        <v>2127.6000000000004</v>
      </c>
      <c r="Y1274">
        <f t="shared" si="336"/>
        <v>5108.3999999999996</v>
      </c>
      <c r="Z1274">
        <f t="shared" si="333"/>
        <v>33647.4</v>
      </c>
      <c r="AA1274" t="s">
        <v>942</v>
      </c>
      <c r="AB1274">
        <v>2025</v>
      </c>
    </row>
    <row r="1275" spans="1:28" x14ac:dyDescent="0.25">
      <c r="A1275">
        <v>46</v>
      </c>
      <c r="B1275" t="s">
        <v>170</v>
      </c>
      <c r="C1275" t="s">
        <v>102</v>
      </c>
      <c r="D1275" t="s">
        <v>17</v>
      </c>
      <c r="E1275" t="s">
        <v>32</v>
      </c>
      <c r="F1275" t="s">
        <v>100</v>
      </c>
      <c r="G1275">
        <v>46000</v>
      </c>
      <c r="H1275">
        <f t="shared" si="325"/>
        <v>39850.479999999996</v>
      </c>
      <c r="I1275">
        <f t="shared" si="326"/>
        <v>1320.2</v>
      </c>
      <c r="J1275">
        <f t="shared" si="327"/>
        <v>3265.9999999999995</v>
      </c>
      <c r="K1275">
        <f t="shared" si="328"/>
        <v>506.00000000000006</v>
      </c>
      <c r="L1275">
        <f t="shared" si="334"/>
        <v>1398.4</v>
      </c>
      <c r="M1275">
        <f t="shared" si="335"/>
        <v>3261.4</v>
      </c>
      <c r="N1275">
        <v>3430.92</v>
      </c>
      <c r="O1275">
        <f t="shared" si="329"/>
        <v>13182.92</v>
      </c>
      <c r="P1275">
        <v>25</v>
      </c>
      <c r="Q1275">
        <v>3595.29</v>
      </c>
      <c r="S1275">
        <v>909.28</v>
      </c>
      <c r="T1275">
        <v>200</v>
      </c>
      <c r="U1275">
        <f>774.82-V1275</f>
        <v>774.82</v>
      </c>
      <c r="W1275">
        <f t="shared" si="330"/>
        <v>5504.3899999999994</v>
      </c>
      <c r="X1275">
        <f t="shared" si="331"/>
        <v>6149.52</v>
      </c>
      <c r="Y1275">
        <f t="shared" si="336"/>
        <v>6527.4</v>
      </c>
      <c r="Z1275">
        <f t="shared" si="333"/>
        <v>34346.089999999997</v>
      </c>
      <c r="AA1275" t="s">
        <v>942</v>
      </c>
      <c r="AB1275">
        <v>2025</v>
      </c>
    </row>
    <row r="1276" spans="1:28" x14ac:dyDescent="0.25">
      <c r="A1276">
        <v>47</v>
      </c>
      <c r="B1276" t="s">
        <v>171</v>
      </c>
      <c r="C1276" t="s">
        <v>102</v>
      </c>
      <c r="D1276" t="s">
        <v>793</v>
      </c>
      <c r="E1276" t="s">
        <v>32</v>
      </c>
      <c r="F1276" t="s">
        <v>100</v>
      </c>
      <c r="G1276">
        <v>36000</v>
      </c>
      <c r="H1276">
        <f t="shared" si="325"/>
        <v>33872.400000000001</v>
      </c>
      <c r="I1276">
        <f t="shared" si="326"/>
        <v>1033.2</v>
      </c>
      <c r="J1276">
        <f t="shared" si="327"/>
        <v>2555.9999999999995</v>
      </c>
      <c r="K1276">
        <f t="shared" si="328"/>
        <v>396.00000000000006</v>
      </c>
      <c r="L1276">
        <f t="shared" si="334"/>
        <v>1094.4000000000001</v>
      </c>
      <c r="M1276">
        <f t="shared" si="335"/>
        <v>2552.4</v>
      </c>
      <c r="O1276">
        <f t="shared" si="329"/>
        <v>7632</v>
      </c>
      <c r="P1276">
        <v>25</v>
      </c>
      <c r="Q1276">
        <v>12750.4</v>
      </c>
      <c r="S1276">
        <v>119.98</v>
      </c>
      <c r="T1276">
        <v>200</v>
      </c>
      <c r="U1276">
        <v>0</v>
      </c>
      <c r="W1276">
        <f t="shared" si="330"/>
        <v>13095.38</v>
      </c>
      <c r="X1276">
        <f t="shared" si="331"/>
        <v>2127.6000000000004</v>
      </c>
      <c r="Y1276">
        <f t="shared" si="336"/>
        <v>5108.3999999999996</v>
      </c>
      <c r="Z1276">
        <f t="shared" si="333"/>
        <v>20777.02</v>
      </c>
      <c r="AA1276" t="s">
        <v>942</v>
      </c>
      <c r="AB1276">
        <v>2025</v>
      </c>
    </row>
    <row r="1277" spans="1:28" x14ac:dyDescent="0.25">
      <c r="A1277">
        <v>48</v>
      </c>
      <c r="B1277" t="s">
        <v>172</v>
      </c>
      <c r="C1277" t="s">
        <v>102</v>
      </c>
      <c r="D1277" t="s">
        <v>6</v>
      </c>
      <c r="E1277" t="s">
        <v>32</v>
      </c>
      <c r="F1277" t="s">
        <v>100</v>
      </c>
      <c r="G1277">
        <v>46000</v>
      </c>
      <c r="H1277">
        <f t="shared" si="325"/>
        <v>43281.4</v>
      </c>
      <c r="I1277">
        <f t="shared" si="326"/>
        <v>1320.2</v>
      </c>
      <c r="J1277">
        <f t="shared" si="327"/>
        <v>3265.9999999999995</v>
      </c>
      <c r="K1277">
        <f t="shared" si="328"/>
        <v>506.00000000000006</v>
      </c>
      <c r="L1277">
        <f t="shared" si="334"/>
        <v>1398.4</v>
      </c>
      <c r="M1277">
        <f t="shared" si="335"/>
        <v>3261.4</v>
      </c>
      <c r="O1277">
        <f t="shared" si="329"/>
        <v>9752</v>
      </c>
      <c r="P1277">
        <v>25</v>
      </c>
      <c r="S1277">
        <v>454.64</v>
      </c>
      <c r="T1277">
        <v>200</v>
      </c>
      <c r="U1277">
        <f>1289.46-V1277</f>
        <v>1289.46</v>
      </c>
      <c r="W1277">
        <f t="shared" si="330"/>
        <v>1969.1</v>
      </c>
      <c r="X1277">
        <f t="shared" si="331"/>
        <v>2718.6000000000004</v>
      </c>
      <c r="Y1277">
        <f t="shared" si="336"/>
        <v>6527.4</v>
      </c>
      <c r="Z1277">
        <f t="shared" si="333"/>
        <v>41312.300000000003</v>
      </c>
      <c r="AA1277" t="s">
        <v>942</v>
      </c>
      <c r="AB1277">
        <v>2025</v>
      </c>
    </row>
    <row r="1278" spans="1:28" x14ac:dyDescent="0.25">
      <c r="A1278">
        <v>49</v>
      </c>
      <c r="B1278" t="s">
        <v>938</v>
      </c>
      <c r="C1278" t="s">
        <v>102</v>
      </c>
      <c r="D1278" t="s">
        <v>6</v>
      </c>
      <c r="E1278" t="s">
        <v>32</v>
      </c>
      <c r="F1278" t="s">
        <v>100</v>
      </c>
      <c r="G1278">
        <v>36000</v>
      </c>
      <c r="H1278">
        <f t="shared" si="325"/>
        <v>33872.400000000001</v>
      </c>
      <c r="I1278">
        <f t="shared" si="326"/>
        <v>1033.2</v>
      </c>
      <c r="J1278">
        <f t="shared" si="327"/>
        <v>2555.9999999999995</v>
      </c>
      <c r="K1278">
        <f t="shared" si="328"/>
        <v>396.00000000000006</v>
      </c>
      <c r="L1278">
        <f t="shared" si="334"/>
        <v>1094.4000000000001</v>
      </c>
      <c r="M1278">
        <f t="shared" si="335"/>
        <v>2552.4</v>
      </c>
      <c r="O1278">
        <f>+I1278+J1278+K1278+L1278+M1278+N1278</f>
        <v>7632</v>
      </c>
      <c r="P1278">
        <v>25</v>
      </c>
      <c r="S1278">
        <v>797.28</v>
      </c>
      <c r="T1278">
        <v>200</v>
      </c>
      <c r="W1278">
        <f t="shared" si="330"/>
        <v>1022.28</v>
      </c>
      <c r="X1278">
        <f t="shared" si="331"/>
        <v>2127.6000000000004</v>
      </c>
      <c r="Y1278">
        <f t="shared" si="336"/>
        <v>5108.3999999999996</v>
      </c>
      <c r="Z1278">
        <f t="shared" si="333"/>
        <v>32850.120000000003</v>
      </c>
      <c r="AA1278" t="s">
        <v>942</v>
      </c>
      <c r="AB1278">
        <v>2025</v>
      </c>
    </row>
    <row r="1279" spans="1:28" x14ac:dyDescent="0.25">
      <c r="A1279">
        <v>50</v>
      </c>
      <c r="B1279" t="s">
        <v>173</v>
      </c>
      <c r="C1279" t="s">
        <v>102</v>
      </c>
      <c r="D1279" t="s">
        <v>6</v>
      </c>
      <c r="E1279" t="s">
        <v>32</v>
      </c>
      <c r="F1279" t="s">
        <v>100</v>
      </c>
      <c r="G1279">
        <v>46000</v>
      </c>
      <c r="H1279">
        <f t="shared" si="325"/>
        <v>41565.94</v>
      </c>
      <c r="I1279">
        <f t="shared" si="326"/>
        <v>1320.2</v>
      </c>
      <c r="J1279">
        <f t="shared" si="327"/>
        <v>3265.9999999999995</v>
      </c>
      <c r="K1279">
        <f t="shared" si="328"/>
        <v>506.00000000000006</v>
      </c>
      <c r="L1279">
        <f t="shared" si="334"/>
        <v>1398.4</v>
      </c>
      <c r="M1279">
        <f t="shared" si="335"/>
        <v>3261.4</v>
      </c>
      <c r="N1279">
        <v>1715.46</v>
      </c>
      <c r="O1279">
        <f t="shared" si="329"/>
        <v>11467.46</v>
      </c>
      <c r="P1279">
        <v>25</v>
      </c>
      <c r="T1279">
        <v>200</v>
      </c>
      <c r="U1279">
        <v>1032.1400000000001</v>
      </c>
      <c r="W1279">
        <f t="shared" si="330"/>
        <v>1257.1400000000001</v>
      </c>
      <c r="X1279">
        <f t="shared" si="331"/>
        <v>4434.0600000000004</v>
      </c>
      <c r="Y1279">
        <f t="shared" si="336"/>
        <v>6527.4</v>
      </c>
      <c r="Z1279">
        <f t="shared" si="333"/>
        <v>40308.800000000003</v>
      </c>
      <c r="AA1279" t="s">
        <v>942</v>
      </c>
      <c r="AB1279">
        <v>2025</v>
      </c>
    </row>
    <row r="1280" spans="1:28" x14ac:dyDescent="0.25">
      <c r="A1280">
        <v>51</v>
      </c>
      <c r="B1280" t="s">
        <v>177</v>
      </c>
      <c r="C1280" t="s">
        <v>102</v>
      </c>
      <c r="D1280" t="s">
        <v>22</v>
      </c>
      <c r="E1280" t="s">
        <v>32</v>
      </c>
      <c r="F1280" t="s">
        <v>100</v>
      </c>
      <c r="G1280">
        <v>46000</v>
      </c>
      <c r="H1280">
        <f t="shared" si="325"/>
        <v>43281.4</v>
      </c>
      <c r="I1280">
        <f t="shared" si="326"/>
        <v>1320.2</v>
      </c>
      <c r="J1280">
        <f t="shared" si="327"/>
        <v>3265.9999999999995</v>
      </c>
      <c r="K1280">
        <f t="shared" si="328"/>
        <v>506.00000000000006</v>
      </c>
      <c r="L1280">
        <f t="shared" si="334"/>
        <v>1398.4</v>
      </c>
      <c r="M1280">
        <f t="shared" si="335"/>
        <v>3261.4</v>
      </c>
      <c r="O1280">
        <f t="shared" si="329"/>
        <v>9752</v>
      </c>
      <c r="P1280">
        <v>25</v>
      </c>
      <c r="Q1280">
        <v>3000</v>
      </c>
      <c r="S1280">
        <v>797.28</v>
      </c>
      <c r="T1280">
        <v>200</v>
      </c>
      <c r="U1280">
        <f>1289.46-V1280</f>
        <v>1289.46</v>
      </c>
      <c r="W1280">
        <f t="shared" si="330"/>
        <v>5311.74</v>
      </c>
      <c r="X1280">
        <f t="shared" si="331"/>
        <v>2718.6000000000004</v>
      </c>
      <c r="Y1280">
        <f t="shared" si="336"/>
        <v>6527.4</v>
      </c>
      <c r="Z1280">
        <f t="shared" si="333"/>
        <v>37969.660000000003</v>
      </c>
      <c r="AA1280" t="s">
        <v>942</v>
      </c>
      <c r="AB1280">
        <v>2025</v>
      </c>
    </row>
    <row r="1281" spans="1:28" x14ac:dyDescent="0.25">
      <c r="A1281">
        <v>52</v>
      </c>
      <c r="B1281" t="s">
        <v>178</v>
      </c>
      <c r="C1281" t="s">
        <v>103</v>
      </c>
      <c r="D1281" t="s">
        <v>6</v>
      </c>
      <c r="E1281" t="s">
        <v>32</v>
      </c>
      <c r="F1281" t="s">
        <v>100</v>
      </c>
      <c r="G1281">
        <v>36000</v>
      </c>
      <c r="H1281">
        <f t="shared" si="325"/>
        <v>33872.400000000001</v>
      </c>
      <c r="I1281">
        <f t="shared" si="326"/>
        <v>1033.2</v>
      </c>
      <c r="J1281">
        <f t="shared" si="327"/>
        <v>2555.9999999999995</v>
      </c>
      <c r="K1281">
        <f t="shared" si="328"/>
        <v>396.00000000000006</v>
      </c>
      <c r="L1281">
        <f t="shared" si="334"/>
        <v>1094.4000000000001</v>
      </c>
      <c r="M1281">
        <f t="shared" si="335"/>
        <v>2552.4</v>
      </c>
      <c r="O1281">
        <f>+I1281+J1281+K1281+L1281+M1281+N1281</f>
        <v>7632</v>
      </c>
      <c r="P1281">
        <v>25</v>
      </c>
      <c r="S1281">
        <v>398.64</v>
      </c>
      <c r="T1281">
        <v>200</v>
      </c>
      <c r="U1281">
        <v>0</v>
      </c>
      <c r="W1281">
        <f t="shared" si="330"/>
        <v>623.64</v>
      </c>
      <c r="X1281">
        <f t="shared" si="331"/>
        <v>2127.6000000000004</v>
      </c>
      <c r="Y1281">
        <f t="shared" si="336"/>
        <v>5108.3999999999996</v>
      </c>
      <c r="Z1281">
        <f t="shared" si="333"/>
        <v>33248.76</v>
      </c>
      <c r="AA1281" t="s">
        <v>942</v>
      </c>
      <c r="AB1281">
        <v>2025</v>
      </c>
    </row>
    <row r="1282" spans="1:28" x14ac:dyDescent="0.25">
      <c r="A1282">
        <v>53</v>
      </c>
      <c r="B1282" t="s">
        <v>815</v>
      </c>
      <c r="C1282" t="s">
        <v>102</v>
      </c>
      <c r="D1282" t="s">
        <v>793</v>
      </c>
      <c r="E1282" t="s">
        <v>32</v>
      </c>
      <c r="F1282" t="s">
        <v>100</v>
      </c>
      <c r="G1282">
        <v>30000</v>
      </c>
      <c r="H1282">
        <f t="shared" si="325"/>
        <v>28227</v>
      </c>
      <c r="I1282">
        <f t="shared" si="326"/>
        <v>861</v>
      </c>
      <c r="J1282">
        <f t="shared" si="327"/>
        <v>2130</v>
      </c>
      <c r="K1282">
        <f t="shared" si="328"/>
        <v>330.00000000000006</v>
      </c>
      <c r="L1282">
        <f t="shared" si="334"/>
        <v>912</v>
      </c>
      <c r="M1282">
        <f t="shared" si="335"/>
        <v>2127</v>
      </c>
      <c r="O1282">
        <f t="shared" ref="O1282:O1286" si="337">+I1282+J1282+K1282+L1282+M1282+N1282</f>
        <v>6360</v>
      </c>
      <c r="P1282">
        <v>25</v>
      </c>
      <c r="Q1282">
        <v>4000</v>
      </c>
      <c r="T1282">
        <v>200</v>
      </c>
      <c r="U1282">
        <v>0</v>
      </c>
      <c r="W1282">
        <f t="shared" si="330"/>
        <v>4225</v>
      </c>
      <c r="X1282">
        <f t="shared" si="331"/>
        <v>1773</v>
      </c>
      <c r="Y1282">
        <f t="shared" si="336"/>
        <v>4257</v>
      </c>
      <c r="Z1282">
        <f t="shared" si="333"/>
        <v>24002</v>
      </c>
      <c r="AA1282" t="s">
        <v>942</v>
      </c>
      <c r="AB1282">
        <v>2025</v>
      </c>
    </row>
    <row r="1283" spans="1:28" x14ac:dyDescent="0.25">
      <c r="A1283">
        <v>54</v>
      </c>
      <c r="B1283" t="s">
        <v>939</v>
      </c>
      <c r="C1283" t="s">
        <v>103</v>
      </c>
      <c r="D1283" t="s">
        <v>6</v>
      </c>
      <c r="E1283" t="s">
        <v>32</v>
      </c>
      <c r="F1283" t="s">
        <v>100</v>
      </c>
      <c r="G1283">
        <v>36000</v>
      </c>
      <c r="H1283">
        <f t="shared" si="325"/>
        <v>33872.400000000001</v>
      </c>
      <c r="I1283">
        <f t="shared" si="326"/>
        <v>1033.2</v>
      </c>
      <c r="J1283">
        <f t="shared" si="327"/>
        <v>2555.9999999999995</v>
      </c>
      <c r="K1283">
        <f t="shared" si="328"/>
        <v>396.00000000000006</v>
      </c>
      <c r="L1283">
        <f t="shared" si="334"/>
        <v>1094.4000000000001</v>
      </c>
      <c r="M1283">
        <f t="shared" si="335"/>
        <v>2552.4</v>
      </c>
      <c r="O1283">
        <f t="shared" si="337"/>
        <v>7632</v>
      </c>
      <c r="P1283">
        <v>25</v>
      </c>
      <c r="Q1283">
        <v>3000</v>
      </c>
      <c r="S1283">
        <v>398.64</v>
      </c>
      <c r="T1283">
        <v>200</v>
      </c>
      <c r="U1283">
        <v>0</v>
      </c>
      <c r="W1283">
        <f t="shared" si="330"/>
        <v>3623.64</v>
      </c>
      <c r="X1283">
        <f t="shared" si="331"/>
        <v>2127.6000000000004</v>
      </c>
      <c r="Y1283">
        <f t="shared" si="336"/>
        <v>5108.3999999999996</v>
      </c>
      <c r="Z1283">
        <f t="shared" si="333"/>
        <v>30248.760000000002</v>
      </c>
      <c r="AA1283" t="s">
        <v>942</v>
      </c>
      <c r="AB1283">
        <v>2025</v>
      </c>
    </row>
    <row r="1284" spans="1:28" x14ac:dyDescent="0.25">
      <c r="A1284">
        <v>55</v>
      </c>
      <c r="B1284" t="s">
        <v>817</v>
      </c>
      <c r="C1284" t="s">
        <v>102</v>
      </c>
      <c r="D1284" t="s">
        <v>10</v>
      </c>
      <c r="E1284" t="s">
        <v>929</v>
      </c>
      <c r="F1284" t="s">
        <v>100</v>
      </c>
      <c r="G1284">
        <v>46000</v>
      </c>
      <c r="H1284">
        <f t="shared" si="325"/>
        <v>43281.4</v>
      </c>
      <c r="I1284">
        <f t="shared" si="326"/>
        <v>1320.2</v>
      </c>
      <c r="J1284">
        <f t="shared" si="327"/>
        <v>3265.9999999999995</v>
      </c>
      <c r="K1284">
        <f t="shared" si="328"/>
        <v>506.00000000000006</v>
      </c>
      <c r="L1284">
        <f t="shared" si="334"/>
        <v>1398.4</v>
      </c>
      <c r="M1284">
        <f t="shared" si="335"/>
        <v>3261.4</v>
      </c>
      <c r="O1284">
        <f t="shared" si="337"/>
        <v>9752</v>
      </c>
      <c r="P1284">
        <v>25</v>
      </c>
      <c r="Q1284">
        <v>1298.79</v>
      </c>
      <c r="S1284">
        <v>710.61</v>
      </c>
      <c r="T1284">
        <v>200</v>
      </c>
      <c r="U1284">
        <f>1289.46-V1284</f>
        <v>1289.46</v>
      </c>
      <c r="W1284">
        <f t="shared" si="330"/>
        <v>3523.86</v>
      </c>
      <c r="X1284">
        <f t="shared" si="331"/>
        <v>2718.6000000000004</v>
      </c>
      <c r="Y1284">
        <f t="shared" si="336"/>
        <v>6527.4</v>
      </c>
      <c r="Z1284">
        <f t="shared" si="333"/>
        <v>39757.54</v>
      </c>
      <c r="AA1284" t="s">
        <v>942</v>
      </c>
      <c r="AB1284">
        <v>2025</v>
      </c>
    </row>
    <row r="1285" spans="1:28" x14ac:dyDescent="0.25">
      <c r="A1285">
        <v>56</v>
      </c>
      <c r="B1285" t="s">
        <v>819</v>
      </c>
      <c r="C1285" t="s">
        <v>103</v>
      </c>
      <c r="D1285" t="s">
        <v>12</v>
      </c>
      <c r="E1285" t="s">
        <v>32</v>
      </c>
      <c r="F1285" t="s">
        <v>100</v>
      </c>
      <c r="G1285">
        <v>46000</v>
      </c>
      <c r="H1285">
        <f t="shared" si="325"/>
        <v>41565.94</v>
      </c>
      <c r="I1285">
        <f t="shared" si="326"/>
        <v>1320.2</v>
      </c>
      <c r="J1285">
        <f t="shared" si="327"/>
        <v>3265.9999999999995</v>
      </c>
      <c r="K1285">
        <f t="shared" si="328"/>
        <v>506.00000000000006</v>
      </c>
      <c r="L1285">
        <f t="shared" si="334"/>
        <v>1398.4</v>
      </c>
      <c r="M1285">
        <f t="shared" si="335"/>
        <v>3261.4</v>
      </c>
      <c r="N1285">
        <v>1715.46</v>
      </c>
      <c r="O1285">
        <f t="shared" si="337"/>
        <v>11467.46</v>
      </c>
      <c r="P1285">
        <v>25</v>
      </c>
      <c r="S1285">
        <v>398.64</v>
      </c>
      <c r="T1285">
        <v>200</v>
      </c>
      <c r="U1285">
        <f>1032.14-V1285</f>
        <v>1032.1400000000001</v>
      </c>
      <c r="W1285">
        <f t="shared" si="330"/>
        <v>1655.7800000000002</v>
      </c>
      <c r="X1285">
        <f t="shared" si="331"/>
        <v>4434.0600000000004</v>
      </c>
      <c r="Y1285">
        <f t="shared" si="336"/>
        <v>6527.4</v>
      </c>
      <c r="Z1285">
        <f t="shared" si="333"/>
        <v>39910.160000000003</v>
      </c>
      <c r="AA1285" t="s">
        <v>942</v>
      </c>
      <c r="AB1285">
        <v>2025</v>
      </c>
    </row>
    <row r="1286" spans="1:28" x14ac:dyDescent="0.25">
      <c r="A1286">
        <v>57</v>
      </c>
      <c r="B1286" t="s">
        <v>820</v>
      </c>
      <c r="C1286" t="s">
        <v>102</v>
      </c>
      <c r="D1286" t="s">
        <v>94</v>
      </c>
      <c r="E1286" t="s">
        <v>32</v>
      </c>
      <c r="F1286" t="s">
        <v>100</v>
      </c>
      <c r="G1286">
        <v>46000</v>
      </c>
      <c r="H1286">
        <f t="shared" si="325"/>
        <v>43281.4</v>
      </c>
      <c r="I1286">
        <f t="shared" si="326"/>
        <v>1320.2</v>
      </c>
      <c r="J1286">
        <f t="shared" si="327"/>
        <v>3265.9999999999995</v>
      </c>
      <c r="K1286">
        <f t="shared" si="328"/>
        <v>506.00000000000006</v>
      </c>
      <c r="L1286">
        <f t="shared" si="334"/>
        <v>1398.4</v>
      </c>
      <c r="M1286">
        <f t="shared" si="335"/>
        <v>3261.4</v>
      </c>
      <c r="O1286">
        <f t="shared" si="337"/>
        <v>9752</v>
      </c>
      <c r="P1286">
        <v>25</v>
      </c>
      <c r="S1286">
        <v>1210.25</v>
      </c>
      <c r="T1286">
        <v>200</v>
      </c>
      <c r="U1286">
        <f>1289.46-V1286</f>
        <v>1289.46</v>
      </c>
      <c r="W1286">
        <f t="shared" si="330"/>
        <v>2724.71</v>
      </c>
      <c r="X1286">
        <f t="shared" si="331"/>
        <v>2718.6000000000004</v>
      </c>
      <c r="Y1286">
        <f t="shared" si="336"/>
        <v>6527.4</v>
      </c>
      <c r="Z1286">
        <f t="shared" si="333"/>
        <v>40556.69</v>
      </c>
      <c r="AA1286" t="s">
        <v>942</v>
      </c>
      <c r="AB1286">
        <v>2025</v>
      </c>
    </row>
    <row r="1287" spans="1:28" x14ac:dyDescent="0.25">
      <c r="A1287">
        <v>58</v>
      </c>
      <c r="B1287" t="s">
        <v>179</v>
      </c>
      <c r="C1287" t="s">
        <v>103</v>
      </c>
      <c r="D1287" t="s">
        <v>800</v>
      </c>
      <c r="E1287" t="s">
        <v>32</v>
      </c>
      <c r="F1287" t="s">
        <v>100</v>
      </c>
      <c r="G1287">
        <v>46000</v>
      </c>
      <c r="H1287">
        <f t="shared" si="325"/>
        <v>43281.4</v>
      </c>
      <c r="I1287">
        <f t="shared" si="326"/>
        <v>1320.2</v>
      </c>
      <c r="J1287">
        <f t="shared" si="327"/>
        <v>3265.9999999999995</v>
      </c>
      <c r="K1287">
        <f t="shared" si="328"/>
        <v>506.00000000000006</v>
      </c>
      <c r="L1287">
        <f t="shared" si="334"/>
        <v>1398.4</v>
      </c>
      <c r="M1287">
        <f t="shared" si="335"/>
        <v>3261.4</v>
      </c>
      <c r="O1287">
        <f t="shared" si="329"/>
        <v>9752</v>
      </c>
      <c r="P1287">
        <v>25</v>
      </c>
      <c r="Q1287">
        <v>6500.8</v>
      </c>
      <c r="S1287">
        <v>1004.57</v>
      </c>
      <c r="T1287">
        <v>200</v>
      </c>
      <c r="U1287">
        <f>1289.46-V1287</f>
        <v>1289.46</v>
      </c>
      <c r="W1287">
        <f t="shared" si="330"/>
        <v>9019.83</v>
      </c>
      <c r="X1287">
        <f t="shared" si="331"/>
        <v>2718.6000000000004</v>
      </c>
      <c r="Y1287">
        <f t="shared" si="336"/>
        <v>6527.4</v>
      </c>
      <c r="Z1287">
        <f t="shared" si="333"/>
        <v>34261.57</v>
      </c>
      <c r="AA1287" t="s">
        <v>942</v>
      </c>
      <c r="AB1287">
        <v>2025</v>
      </c>
    </row>
    <row r="1288" spans="1:28" x14ac:dyDescent="0.25">
      <c r="A1288">
        <v>59</v>
      </c>
      <c r="B1288" t="s">
        <v>180</v>
      </c>
      <c r="C1288" t="s">
        <v>103</v>
      </c>
      <c r="D1288" t="s">
        <v>22</v>
      </c>
      <c r="E1288" t="s">
        <v>32</v>
      </c>
      <c r="F1288" t="s">
        <v>100</v>
      </c>
      <c r="G1288">
        <v>36000</v>
      </c>
      <c r="H1288">
        <f t="shared" si="325"/>
        <v>32156.94</v>
      </c>
      <c r="I1288">
        <f t="shared" si="326"/>
        <v>1033.2</v>
      </c>
      <c r="J1288">
        <f t="shared" si="327"/>
        <v>2555.9999999999995</v>
      </c>
      <c r="K1288">
        <f t="shared" si="328"/>
        <v>396.00000000000006</v>
      </c>
      <c r="L1288">
        <f t="shared" si="334"/>
        <v>1094.4000000000001</v>
      </c>
      <c r="M1288">
        <f t="shared" si="335"/>
        <v>2552.4</v>
      </c>
      <c r="N1288">
        <v>1715.46</v>
      </c>
      <c r="O1288">
        <f t="shared" si="329"/>
        <v>9347.4599999999991</v>
      </c>
      <c r="P1288">
        <v>25</v>
      </c>
      <c r="S1288">
        <v>2210.9</v>
      </c>
      <c r="T1288">
        <v>200</v>
      </c>
      <c r="U1288">
        <v>0</v>
      </c>
      <c r="W1288">
        <f t="shared" si="330"/>
        <v>2435.9</v>
      </c>
      <c r="X1288">
        <f t="shared" si="331"/>
        <v>3843.0600000000004</v>
      </c>
      <c r="Y1288">
        <f t="shared" si="336"/>
        <v>5108.3999999999996</v>
      </c>
      <c r="Z1288">
        <f t="shared" si="333"/>
        <v>29721.040000000001</v>
      </c>
      <c r="AA1288" t="s">
        <v>942</v>
      </c>
      <c r="AB1288">
        <v>2025</v>
      </c>
    </row>
    <row r="1289" spans="1:28" x14ac:dyDescent="0.25">
      <c r="A1289">
        <v>60</v>
      </c>
      <c r="B1289" t="s">
        <v>183</v>
      </c>
      <c r="C1289" t="s">
        <v>103</v>
      </c>
      <c r="D1289" t="s">
        <v>22</v>
      </c>
      <c r="E1289" t="s">
        <v>52</v>
      </c>
      <c r="F1289" t="s">
        <v>100</v>
      </c>
      <c r="G1289">
        <v>36000</v>
      </c>
      <c r="H1289">
        <f t="shared" si="325"/>
        <v>33872.400000000001</v>
      </c>
      <c r="I1289">
        <f t="shared" si="326"/>
        <v>1033.2</v>
      </c>
      <c r="J1289">
        <f t="shared" si="327"/>
        <v>2555.9999999999995</v>
      </c>
      <c r="K1289">
        <f t="shared" si="328"/>
        <v>396.00000000000006</v>
      </c>
      <c r="L1289">
        <f t="shared" si="334"/>
        <v>1094.4000000000001</v>
      </c>
      <c r="M1289">
        <f t="shared" si="335"/>
        <v>2552.4</v>
      </c>
      <c r="O1289">
        <f t="shared" si="329"/>
        <v>7632</v>
      </c>
      <c r="P1289">
        <v>25</v>
      </c>
      <c r="Q1289">
        <v>1500</v>
      </c>
      <c r="S1289">
        <v>797.28</v>
      </c>
      <c r="T1289">
        <v>200</v>
      </c>
      <c r="U1289">
        <v>0</v>
      </c>
      <c r="W1289">
        <f t="shared" si="330"/>
        <v>2522.2799999999997</v>
      </c>
      <c r="X1289">
        <f t="shared" si="331"/>
        <v>2127.6000000000004</v>
      </c>
      <c r="Y1289">
        <f t="shared" si="336"/>
        <v>5108.3999999999996</v>
      </c>
      <c r="Z1289">
        <f t="shared" si="333"/>
        <v>31350.12</v>
      </c>
      <c r="AA1289" t="s">
        <v>942</v>
      </c>
      <c r="AB1289">
        <v>2025</v>
      </c>
    </row>
    <row r="1290" spans="1:28" x14ac:dyDescent="0.25">
      <c r="A1290">
        <v>61</v>
      </c>
      <c r="B1290" t="s">
        <v>185</v>
      </c>
      <c r="C1290" t="s">
        <v>103</v>
      </c>
      <c r="D1290" t="s">
        <v>22</v>
      </c>
      <c r="E1290" t="s">
        <v>789</v>
      </c>
      <c r="F1290" t="s">
        <v>100</v>
      </c>
      <c r="G1290">
        <v>46000</v>
      </c>
      <c r="H1290">
        <f t="shared" si="325"/>
        <v>41565.94</v>
      </c>
      <c r="I1290">
        <f t="shared" si="326"/>
        <v>1320.2</v>
      </c>
      <c r="J1290">
        <f t="shared" si="327"/>
        <v>3265.9999999999995</v>
      </c>
      <c r="K1290">
        <f t="shared" si="328"/>
        <v>506.00000000000006</v>
      </c>
      <c r="L1290">
        <f t="shared" si="334"/>
        <v>1398.4</v>
      </c>
      <c r="M1290">
        <f t="shared" si="335"/>
        <v>3261.4</v>
      </c>
      <c r="N1290">
        <v>1715.46</v>
      </c>
      <c r="O1290">
        <f t="shared" si="329"/>
        <v>11467.46</v>
      </c>
      <c r="P1290">
        <v>25</v>
      </c>
      <c r="Q1290">
        <v>200</v>
      </c>
      <c r="S1290">
        <v>1255.9100000000001</v>
      </c>
      <c r="T1290">
        <v>200</v>
      </c>
      <c r="U1290">
        <v>1319.52</v>
      </c>
      <c r="W1290">
        <f t="shared" si="330"/>
        <v>3000.4300000000003</v>
      </c>
      <c r="X1290">
        <f t="shared" si="331"/>
        <v>4434.0600000000004</v>
      </c>
      <c r="Y1290">
        <f t="shared" si="336"/>
        <v>6527.4</v>
      </c>
      <c r="Z1290">
        <f t="shared" si="333"/>
        <v>38565.51</v>
      </c>
      <c r="AA1290" t="s">
        <v>942</v>
      </c>
      <c r="AB1290">
        <v>2025</v>
      </c>
    </row>
    <row r="1291" spans="1:28" x14ac:dyDescent="0.25">
      <c r="A1291">
        <v>62</v>
      </c>
      <c r="B1291" t="s">
        <v>186</v>
      </c>
      <c r="C1291" t="s">
        <v>102</v>
      </c>
      <c r="D1291" t="s">
        <v>17</v>
      </c>
      <c r="E1291" t="s">
        <v>36</v>
      </c>
      <c r="F1291" t="s">
        <v>100</v>
      </c>
      <c r="G1291">
        <v>46000</v>
      </c>
      <c r="H1291">
        <f t="shared" si="325"/>
        <v>43281.4</v>
      </c>
      <c r="I1291">
        <f t="shared" si="326"/>
        <v>1320.2</v>
      </c>
      <c r="J1291">
        <f t="shared" si="327"/>
        <v>3265.9999999999995</v>
      </c>
      <c r="K1291">
        <f t="shared" si="328"/>
        <v>506.00000000000006</v>
      </c>
      <c r="L1291">
        <f t="shared" si="334"/>
        <v>1398.4</v>
      </c>
      <c r="M1291">
        <f t="shared" si="335"/>
        <v>3261.4</v>
      </c>
      <c r="O1291">
        <f t="shared" si="329"/>
        <v>9752</v>
      </c>
      <c r="P1291">
        <v>25</v>
      </c>
      <c r="S1291">
        <v>789.64</v>
      </c>
      <c r="T1291">
        <v>200</v>
      </c>
      <c r="U1291">
        <f>1289.46-V1291</f>
        <v>1289.46</v>
      </c>
      <c r="W1291">
        <f t="shared" si="330"/>
        <v>2304.1</v>
      </c>
      <c r="X1291">
        <f t="shared" si="331"/>
        <v>2718.6000000000004</v>
      </c>
      <c r="Y1291">
        <f t="shared" si="336"/>
        <v>6527.4</v>
      </c>
      <c r="Z1291">
        <f t="shared" si="333"/>
        <v>40977.300000000003</v>
      </c>
      <c r="AA1291" t="s">
        <v>942</v>
      </c>
      <c r="AB1291">
        <v>2025</v>
      </c>
    </row>
    <row r="1292" spans="1:28" x14ac:dyDescent="0.25">
      <c r="A1292">
        <v>63</v>
      </c>
      <c r="B1292" t="s">
        <v>188</v>
      </c>
      <c r="C1292" t="s">
        <v>102</v>
      </c>
      <c r="D1292" t="s">
        <v>10</v>
      </c>
      <c r="E1292" t="s">
        <v>33</v>
      </c>
      <c r="F1292" t="s">
        <v>100</v>
      </c>
      <c r="G1292">
        <v>36000</v>
      </c>
      <c r="H1292">
        <f t="shared" si="325"/>
        <v>30441.48</v>
      </c>
      <c r="I1292">
        <f t="shared" si="326"/>
        <v>1033.2</v>
      </c>
      <c r="J1292">
        <f t="shared" si="327"/>
        <v>2555.9999999999995</v>
      </c>
      <c r="K1292">
        <f t="shared" si="328"/>
        <v>396.00000000000006</v>
      </c>
      <c r="L1292">
        <f t="shared" si="334"/>
        <v>1094.4000000000001</v>
      </c>
      <c r="M1292">
        <f t="shared" si="335"/>
        <v>2552.4</v>
      </c>
      <c r="N1292">
        <v>3430.92</v>
      </c>
      <c r="O1292">
        <f t="shared" si="329"/>
        <v>11062.92</v>
      </c>
      <c r="P1292">
        <v>25</v>
      </c>
      <c r="S1292">
        <v>1979.52</v>
      </c>
      <c r="T1292">
        <v>200</v>
      </c>
      <c r="W1292">
        <f t="shared" si="330"/>
        <v>2204.52</v>
      </c>
      <c r="X1292">
        <f t="shared" si="331"/>
        <v>5558.52</v>
      </c>
      <c r="Y1292">
        <f t="shared" si="336"/>
        <v>5108.3999999999996</v>
      </c>
      <c r="Z1292">
        <f t="shared" si="333"/>
        <v>28236.959999999999</v>
      </c>
      <c r="AA1292" t="s">
        <v>942</v>
      </c>
      <c r="AB1292">
        <v>2025</v>
      </c>
    </row>
    <row r="1293" spans="1:28" x14ac:dyDescent="0.25">
      <c r="A1293">
        <v>64</v>
      </c>
      <c r="B1293" t="s">
        <v>190</v>
      </c>
      <c r="C1293" t="s">
        <v>102</v>
      </c>
      <c r="D1293" t="s">
        <v>801</v>
      </c>
      <c r="E1293" t="s">
        <v>38</v>
      </c>
      <c r="F1293" t="s">
        <v>100</v>
      </c>
      <c r="G1293">
        <v>36000</v>
      </c>
      <c r="H1293">
        <f t="shared" si="325"/>
        <v>33872.400000000001</v>
      </c>
      <c r="I1293">
        <f t="shared" si="326"/>
        <v>1033.2</v>
      </c>
      <c r="J1293">
        <f t="shared" si="327"/>
        <v>2555.9999999999995</v>
      </c>
      <c r="K1293">
        <f t="shared" si="328"/>
        <v>396.00000000000006</v>
      </c>
      <c r="L1293">
        <f t="shared" si="334"/>
        <v>1094.4000000000001</v>
      </c>
      <c r="M1293">
        <f t="shared" si="335"/>
        <v>2552.4</v>
      </c>
      <c r="O1293">
        <f t="shared" si="329"/>
        <v>7632</v>
      </c>
      <c r="P1293">
        <v>25</v>
      </c>
      <c r="Q1293">
        <v>2000</v>
      </c>
      <c r="S1293">
        <v>518.62</v>
      </c>
      <c r="T1293">
        <v>200</v>
      </c>
      <c r="W1293">
        <f t="shared" si="330"/>
        <v>2743.62</v>
      </c>
      <c r="X1293">
        <f t="shared" si="331"/>
        <v>2127.6000000000004</v>
      </c>
      <c r="Y1293">
        <f t="shared" si="336"/>
        <v>5108.3999999999996</v>
      </c>
      <c r="Z1293">
        <f t="shared" si="333"/>
        <v>31128.78</v>
      </c>
      <c r="AA1293" t="s">
        <v>942</v>
      </c>
      <c r="AB1293">
        <v>2025</v>
      </c>
    </row>
    <row r="1294" spans="1:28" x14ac:dyDescent="0.25">
      <c r="A1294">
        <v>65</v>
      </c>
      <c r="B1294" t="s">
        <v>851</v>
      </c>
      <c r="C1294" t="s">
        <v>103</v>
      </c>
      <c r="D1294" t="s">
        <v>94</v>
      </c>
      <c r="E1294" t="s">
        <v>852</v>
      </c>
      <c r="F1294" t="s">
        <v>100</v>
      </c>
      <c r="G1294">
        <v>46000</v>
      </c>
      <c r="H1294">
        <f t="shared" ref="H1294:H1337" si="338">+G1294-(I1294+L1294+N1294)</f>
        <v>43281.4</v>
      </c>
      <c r="I1294">
        <f t="shared" ref="I1294:I1332" si="339">IF(G1294&lt;=374040,G1294*2.87%,9334.68)</f>
        <v>1320.2</v>
      </c>
      <c r="J1294">
        <f t="shared" ref="J1294:J1332" si="340">IF(G1294&lt;=374040,G1294*7.1%,23092.75)</f>
        <v>3265.9999999999995</v>
      </c>
      <c r="K1294">
        <f t="shared" ref="K1294:K1332" si="341">IF(G1294&lt;=74808,G1294*1.1%,851.51)</f>
        <v>506.00000000000006</v>
      </c>
      <c r="L1294">
        <f t="shared" si="334"/>
        <v>1398.4</v>
      </c>
      <c r="M1294">
        <f t="shared" si="335"/>
        <v>3261.4</v>
      </c>
      <c r="O1294">
        <f t="shared" ref="O1294:O1332" si="342">+I1294+J1294+K1294+L1294+M1294+N1294</f>
        <v>9752</v>
      </c>
      <c r="P1294">
        <v>25</v>
      </c>
      <c r="Q1294">
        <v>5011.18</v>
      </c>
      <c r="S1294">
        <v>353.98</v>
      </c>
      <c r="T1294">
        <v>200</v>
      </c>
      <c r="U1294">
        <f>IF((H1294*12)&gt;867123.01,(79776+(((H1294*12)-867123.01)*0.25))/12,IF((H1294*12)&gt;624329.01,(31216+(((H1294*12)-624329.01)*0.2))/12,IF((H1294*12)&gt;416220.01,(((H1294*12)-416220.01)*0.15)/12,0)))</f>
        <v>1289.4598750000005</v>
      </c>
      <c r="W1294">
        <f t="shared" ref="W1294:W1337" si="343">P1294+Q1294+R1294+S1294+T1294+U1294</f>
        <v>6879.6198750000003</v>
      </c>
      <c r="X1294">
        <f t="shared" ref="X1294:X1332" si="344">+I1294+L1294+N1294</f>
        <v>2718.6000000000004</v>
      </c>
      <c r="Y1294">
        <f t="shared" si="336"/>
        <v>6527.4</v>
      </c>
      <c r="Z1294">
        <f t="shared" ref="Z1294:Z1337" si="345">+G1294-(W1294+X1294)</f>
        <v>36401.780124999997</v>
      </c>
      <c r="AA1294" t="s">
        <v>942</v>
      </c>
      <c r="AB1294">
        <v>2025</v>
      </c>
    </row>
    <row r="1295" spans="1:28" x14ac:dyDescent="0.25">
      <c r="A1295">
        <v>66</v>
      </c>
      <c r="B1295" t="s">
        <v>201</v>
      </c>
      <c r="C1295" t="s">
        <v>102</v>
      </c>
      <c r="D1295" t="s">
        <v>22</v>
      </c>
      <c r="E1295" t="s">
        <v>859</v>
      </c>
      <c r="F1295" t="s">
        <v>100</v>
      </c>
      <c r="G1295">
        <v>36000</v>
      </c>
      <c r="H1295">
        <f t="shared" si="338"/>
        <v>33872.400000000001</v>
      </c>
      <c r="I1295">
        <f t="shared" si="339"/>
        <v>1033.2</v>
      </c>
      <c r="J1295">
        <f t="shared" si="340"/>
        <v>2555.9999999999995</v>
      </c>
      <c r="K1295">
        <f t="shared" si="341"/>
        <v>396.00000000000006</v>
      </c>
      <c r="L1295">
        <f t="shared" si="334"/>
        <v>1094.4000000000001</v>
      </c>
      <c r="M1295">
        <f t="shared" si="335"/>
        <v>2552.4</v>
      </c>
      <c r="O1295">
        <f t="shared" si="342"/>
        <v>7632</v>
      </c>
      <c r="P1295">
        <v>25</v>
      </c>
      <c r="Q1295">
        <v>1000</v>
      </c>
      <c r="S1295">
        <v>510.64</v>
      </c>
      <c r="T1295">
        <v>200</v>
      </c>
      <c r="U1295">
        <v>0</v>
      </c>
      <c r="W1295">
        <f t="shared" si="343"/>
        <v>1735.6399999999999</v>
      </c>
      <c r="X1295">
        <f t="shared" si="344"/>
        <v>2127.6000000000004</v>
      </c>
      <c r="Y1295">
        <f t="shared" si="336"/>
        <v>5108.3999999999996</v>
      </c>
      <c r="Z1295">
        <f t="shared" si="345"/>
        <v>32136.76</v>
      </c>
      <c r="AA1295" t="s">
        <v>942</v>
      </c>
      <c r="AB1295">
        <v>2025</v>
      </c>
    </row>
    <row r="1296" spans="1:28" x14ac:dyDescent="0.25">
      <c r="A1296">
        <v>67</v>
      </c>
      <c r="B1296" t="s">
        <v>207</v>
      </c>
      <c r="C1296" t="s">
        <v>103</v>
      </c>
      <c r="D1296" t="s">
        <v>6</v>
      </c>
      <c r="E1296" t="s">
        <v>883</v>
      </c>
      <c r="F1296" t="s">
        <v>100</v>
      </c>
      <c r="G1296">
        <v>25000</v>
      </c>
      <c r="H1296">
        <f t="shared" si="338"/>
        <v>23522.5</v>
      </c>
      <c r="I1296">
        <f t="shared" si="339"/>
        <v>717.5</v>
      </c>
      <c r="J1296">
        <f t="shared" si="340"/>
        <v>1774.9999999999998</v>
      </c>
      <c r="K1296">
        <f t="shared" si="341"/>
        <v>275</v>
      </c>
      <c r="L1296">
        <f t="shared" ref="L1296:L1332" si="346">IF(G1296&lt;=187020,G1296*3.04%,4943.8)</f>
        <v>760</v>
      </c>
      <c r="M1296">
        <f t="shared" ref="M1296:M1332" si="347">IF(G1296&lt;=187020,G1296*7.09%,11530.11)</f>
        <v>1772.5000000000002</v>
      </c>
      <c r="O1296">
        <f t="shared" si="342"/>
        <v>5300</v>
      </c>
      <c r="P1296">
        <v>25</v>
      </c>
      <c r="Q1296">
        <v>12585.43</v>
      </c>
      <c r="S1296">
        <v>2657.6</v>
      </c>
      <c r="T1296">
        <v>200</v>
      </c>
      <c r="W1296">
        <f t="shared" si="343"/>
        <v>15468.03</v>
      </c>
      <c r="X1296">
        <f t="shared" si="344"/>
        <v>1477.5</v>
      </c>
      <c r="Y1296">
        <f t="shared" si="336"/>
        <v>3547.5</v>
      </c>
      <c r="Z1296">
        <f t="shared" si="345"/>
        <v>8054.4700000000012</v>
      </c>
      <c r="AA1296" t="s">
        <v>942</v>
      </c>
      <c r="AB1296">
        <v>2025</v>
      </c>
    </row>
    <row r="1297" spans="1:28" x14ac:dyDescent="0.25">
      <c r="A1297">
        <v>68</v>
      </c>
      <c r="B1297" t="s">
        <v>812</v>
      </c>
      <c r="C1297" t="s">
        <v>102</v>
      </c>
      <c r="D1297" t="s">
        <v>793</v>
      </c>
      <c r="E1297" t="s">
        <v>619</v>
      </c>
      <c r="F1297" t="s">
        <v>85</v>
      </c>
      <c r="G1297">
        <v>30000</v>
      </c>
      <c r="H1297">
        <f t="shared" si="338"/>
        <v>28227</v>
      </c>
      <c r="I1297">
        <f t="shared" si="339"/>
        <v>861</v>
      </c>
      <c r="J1297">
        <f t="shared" si="340"/>
        <v>2130</v>
      </c>
      <c r="K1297">
        <f t="shared" si="341"/>
        <v>330.00000000000006</v>
      </c>
      <c r="L1297">
        <f t="shared" si="346"/>
        <v>912</v>
      </c>
      <c r="M1297">
        <f t="shared" si="347"/>
        <v>2127</v>
      </c>
      <c r="O1297">
        <f t="shared" si="342"/>
        <v>6360</v>
      </c>
      <c r="P1297">
        <v>25</v>
      </c>
      <c r="Q1297">
        <v>500</v>
      </c>
      <c r="T1297">
        <v>200</v>
      </c>
      <c r="W1297">
        <f t="shared" si="343"/>
        <v>725</v>
      </c>
      <c r="X1297">
        <f t="shared" si="344"/>
        <v>1773</v>
      </c>
      <c r="Y1297">
        <f t="shared" si="336"/>
        <v>4257</v>
      </c>
      <c r="Z1297">
        <f t="shared" si="345"/>
        <v>27502</v>
      </c>
      <c r="AA1297" t="s">
        <v>942</v>
      </c>
      <c r="AB1297">
        <v>2025</v>
      </c>
    </row>
    <row r="1298" spans="1:28" x14ac:dyDescent="0.25">
      <c r="A1298">
        <v>69</v>
      </c>
      <c r="B1298" t="s">
        <v>833</v>
      </c>
      <c r="C1298" t="s">
        <v>102</v>
      </c>
      <c r="D1298" t="s">
        <v>22</v>
      </c>
      <c r="E1298" t="s">
        <v>33</v>
      </c>
      <c r="F1298" t="s">
        <v>100</v>
      </c>
      <c r="G1298">
        <v>30000</v>
      </c>
      <c r="H1298">
        <f t="shared" si="338"/>
        <v>28227</v>
      </c>
      <c r="I1298">
        <f t="shared" si="339"/>
        <v>861</v>
      </c>
      <c r="J1298">
        <f t="shared" si="340"/>
        <v>2130</v>
      </c>
      <c r="K1298">
        <f t="shared" si="341"/>
        <v>330.00000000000006</v>
      </c>
      <c r="L1298">
        <f t="shared" si="346"/>
        <v>912</v>
      </c>
      <c r="M1298">
        <f t="shared" si="347"/>
        <v>2127</v>
      </c>
      <c r="O1298">
        <f t="shared" si="342"/>
        <v>6360</v>
      </c>
      <c r="P1298">
        <v>25</v>
      </c>
      <c r="Q1298">
        <v>1500</v>
      </c>
      <c r="T1298">
        <v>200</v>
      </c>
      <c r="U1298">
        <v>0</v>
      </c>
      <c r="W1298">
        <f t="shared" si="343"/>
        <v>1725</v>
      </c>
      <c r="X1298">
        <f t="shared" si="344"/>
        <v>1773</v>
      </c>
      <c r="Y1298">
        <f t="shared" si="336"/>
        <v>4257</v>
      </c>
      <c r="Z1298">
        <f t="shared" si="345"/>
        <v>26502</v>
      </c>
      <c r="AA1298" t="s">
        <v>942</v>
      </c>
      <c r="AB1298">
        <v>2025</v>
      </c>
    </row>
    <row r="1299" spans="1:28" x14ac:dyDescent="0.25">
      <c r="A1299">
        <v>70</v>
      </c>
      <c r="B1299" t="s">
        <v>878</v>
      </c>
      <c r="C1299" t="s">
        <v>103</v>
      </c>
      <c r="D1299" t="s">
        <v>94</v>
      </c>
      <c r="E1299" t="s">
        <v>933</v>
      </c>
      <c r="F1299" t="s">
        <v>84</v>
      </c>
      <c r="G1299">
        <v>30000</v>
      </c>
      <c r="H1299">
        <f t="shared" si="338"/>
        <v>28227</v>
      </c>
      <c r="I1299">
        <f t="shared" si="339"/>
        <v>861</v>
      </c>
      <c r="J1299">
        <f t="shared" si="340"/>
        <v>2130</v>
      </c>
      <c r="K1299">
        <f t="shared" si="341"/>
        <v>330.00000000000006</v>
      </c>
      <c r="L1299">
        <f t="shared" si="346"/>
        <v>912</v>
      </c>
      <c r="M1299">
        <f t="shared" si="347"/>
        <v>2127</v>
      </c>
      <c r="O1299">
        <f t="shared" si="342"/>
        <v>6360</v>
      </c>
      <c r="P1299">
        <v>25</v>
      </c>
      <c r="Q1299">
        <v>7426.75</v>
      </c>
      <c r="T1299">
        <v>200</v>
      </c>
      <c r="U1299">
        <v>0</v>
      </c>
      <c r="W1299">
        <f t="shared" si="343"/>
        <v>7651.75</v>
      </c>
      <c r="X1299">
        <f t="shared" si="344"/>
        <v>1773</v>
      </c>
      <c r="Y1299">
        <f t="shared" si="336"/>
        <v>4257</v>
      </c>
      <c r="Z1299">
        <f t="shared" si="345"/>
        <v>20575.25</v>
      </c>
      <c r="AA1299" t="s">
        <v>942</v>
      </c>
      <c r="AB1299">
        <v>2025</v>
      </c>
    </row>
    <row r="1300" spans="1:28" x14ac:dyDescent="0.25">
      <c r="A1300">
        <v>71</v>
      </c>
      <c r="B1300" t="s">
        <v>836</v>
      </c>
      <c r="C1300" t="s">
        <v>102</v>
      </c>
      <c r="D1300" t="s">
        <v>94</v>
      </c>
      <c r="E1300" t="s">
        <v>52</v>
      </c>
      <c r="F1300" t="s">
        <v>100</v>
      </c>
      <c r="G1300">
        <v>26000</v>
      </c>
      <c r="H1300">
        <f t="shared" si="338"/>
        <v>22747.94</v>
      </c>
      <c r="I1300">
        <f t="shared" si="339"/>
        <v>746.2</v>
      </c>
      <c r="J1300">
        <f t="shared" si="340"/>
        <v>1845.9999999999998</v>
      </c>
      <c r="K1300">
        <f t="shared" si="341"/>
        <v>286.00000000000006</v>
      </c>
      <c r="L1300">
        <f t="shared" si="346"/>
        <v>790.4</v>
      </c>
      <c r="M1300">
        <f t="shared" si="347"/>
        <v>1843.4</v>
      </c>
      <c r="N1300">
        <v>1715.46</v>
      </c>
      <c r="O1300">
        <f t="shared" si="342"/>
        <v>7227.46</v>
      </c>
      <c r="P1300">
        <v>25</v>
      </c>
      <c r="Q1300">
        <v>1000</v>
      </c>
      <c r="T1300">
        <v>200</v>
      </c>
      <c r="U1300">
        <v>0</v>
      </c>
      <c r="W1300">
        <f t="shared" si="343"/>
        <v>1225</v>
      </c>
      <c r="X1300">
        <f t="shared" si="344"/>
        <v>3252.06</v>
      </c>
      <c r="Y1300">
        <f t="shared" si="336"/>
        <v>3689.3999999999996</v>
      </c>
      <c r="Z1300">
        <f t="shared" si="345"/>
        <v>21522.940000000002</v>
      </c>
      <c r="AA1300" t="s">
        <v>942</v>
      </c>
      <c r="AB1300">
        <v>2025</v>
      </c>
    </row>
    <row r="1301" spans="1:28" x14ac:dyDescent="0.25">
      <c r="A1301">
        <v>72</v>
      </c>
      <c r="B1301" t="s">
        <v>837</v>
      </c>
      <c r="C1301" t="s">
        <v>103</v>
      </c>
      <c r="D1301" t="s">
        <v>94</v>
      </c>
      <c r="E1301" t="s">
        <v>52</v>
      </c>
      <c r="F1301" t="s">
        <v>100</v>
      </c>
      <c r="G1301">
        <v>26000</v>
      </c>
      <c r="H1301">
        <f t="shared" si="338"/>
        <v>24463.4</v>
      </c>
      <c r="I1301">
        <f t="shared" si="339"/>
        <v>746.2</v>
      </c>
      <c r="J1301">
        <f t="shared" si="340"/>
        <v>1845.9999999999998</v>
      </c>
      <c r="K1301">
        <f t="shared" si="341"/>
        <v>286.00000000000006</v>
      </c>
      <c r="L1301">
        <f t="shared" si="346"/>
        <v>790.4</v>
      </c>
      <c r="M1301">
        <f t="shared" si="347"/>
        <v>1843.4</v>
      </c>
      <c r="O1301">
        <f t="shared" si="342"/>
        <v>5512</v>
      </c>
      <c r="P1301">
        <v>25</v>
      </c>
      <c r="Q1301">
        <v>1000</v>
      </c>
      <c r="T1301">
        <v>200</v>
      </c>
      <c r="U1301">
        <v>0</v>
      </c>
      <c r="W1301">
        <f t="shared" si="343"/>
        <v>1225</v>
      </c>
      <c r="X1301">
        <f t="shared" si="344"/>
        <v>1536.6</v>
      </c>
      <c r="Y1301">
        <f t="shared" si="336"/>
        <v>3689.3999999999996</v>
      </c>
      <c r="Z1301">
        <f t="shared" si="345"/>
        <v>23238.400000000001</v>
      </c>
      <c r="AA1301" t="s">
        <v>942</v>
      </c>
      <c r="AB1301">
        <v>2025</v>
      </c>
    </row>
    <row r="1302" spans="1:28" x14ac:dyDescent="0.25">
      <c r="A1302">
        <v>73</v>
      </c>
      <c r="B1302" t="s">
        <v>838</v>
      </c>
      <c r="C1302" t="s">
        <v>102</v>
      </c>
      <c r="D1302" t="s">
        <v>839</v>
      </c>
      <c r="E1302" t="s">
        <v>33</v>
      </c>
      <c r="F1302" t="s">
        <v>100</v>
      </c>
      <c r="G1302">
        <v>26000</v>
      </c>
      <c r="H1302">
        <f t="shared" si="338"/>
        <v>24463.4</v>
      </c>
      <c r="I1302">
        <f t="shared" si="339"/>
        <v>746.2</v>
      </c>
      <c r="J1302">
        <f t="shared" si="340"/>
        <v>1845.9999999999998</v>
      </c>
      <c r="K1302">
        <f t="shared" si="341"/>
        <v>286.00000000000006</v>
      </c>
      <c r="L1302">
        <f t="shared" si="346"/>
        <v>790.4</v>
      </c>
      <c r="M1302">
        <f t="shared" si="347"/>
        <v>1843.4</v>
      </c>
      <c r="O1302">
        <f t="shared" si="342"/>
        <v>5512</v>
      </c>
      <c r="P1302">
        <v>25</v>
      </c>
      <c r="Q1302">
        <v>1000</v>
      </c>
      <c r="S1302">
        <v>59.98</v>
      </c>
      <c r="T1302">
        <v>200</v>
      </c>
      <c r="U1302">
        <v>0</v>
      </c>
      <c r="W1302">
        <f t="shared" si="343"/>
        <v>1284.98</v>
      </c>
      <c r="X1302">
        <f t="shared" si="344"/>
        <v>1536.6</v>
      </c>
      <c r="Y1302">
        <f t="shared" si="336"/>
        <v>3689.3999999999996</v>
      </c>
      <c r="Z1302">
        <f t="shared" si="345"/>
        <v>23178.42</v>
      </c>
      <c r="AA1302" t="s">
        <v>942</v>
      </c>
      <c r="AB1302">
        <v>2025</v>
      </c>
    </row>
    <row r="1303" spans="1:28" x14ac:dyDescent="0.25">
      <c r="A1303">
        <v>74</v>
      </c>
      <c r="B1303" t="s">
        <v>904</v>
      </c>
      <c r="C1303" t="s">
        <v>103</v>
      </c>
      <c r="D1303" t="s">
        <v>94</v>
      </c>
      <c r="E1303" t="s">
        <v>32</v>
      </c>
      <c r="F1303" t="s">
        <v>100</v>
      </c>
      <c r="G1303">
        <v>30000</v>
      </c>
      <c r="H1303">
        <f t="shared" si="338"/>
        <v>28227</v>
      </c>
      <c r="I1303">
        <f t="shared" si="339"/>
        <v>861</v>
      </c>
      <c r="J1303">
        <f t="shared" si="340"/>
        <v>2130</v>
      </c>
      <c r="K1303">
        <f t="shared" si="341"/>
        <v>330.00000000000006</v>
      </c>
      <c r="L1303">
        <f t="shared" si="346"/>
        <v>912</v>
      </c>
      <c r="M1303">
        <f t="shared" si="347"/>
        <v>2127</v>
      </c>
      <c r="O1303">
        <f t="shared" si="342"/>
        <v>6360</v>
      </c>
      <c r="P1303">
        <v>25</v>
      </c>
      <c r="S1303">
        <v>4.99</v>
      </c>
      <c r="T1303">
        <v>200</v>
      </c>
      <c r="U1303">
        <v>0</v>
      </c>
      <c r="W1303">
        <f t="shared" si="343"/>
        <v>229.99</v>
      </c>
      <c r="X1303">
        <f t="shared" si="344"/>
        <v>1773</v>
      </c>
      <c r="Y1303">
        <f t="shared" si="336"/>
        <v>4257</v>
      </c>
      <c r="Z1303">
        <f t="shared" si="345"/>
        <v>27997.01</v>
      </c>
      <c r="AA1303" t="s">
        <v>942</v>
      </c>
      <c r="AB1303">
        <v>2025</v>
      </c>
    </row>
    <row r="1304" spans="1:28" x14ac:dyDescent="0.25">
      <c r="A1304">
        <v>75</v>
      </c>
      <c r="B1304" t="s">
        <v>842</v>
      </c>
      <c r="C1304" t="s">
        <v>102</v>
      </c>
      <c r="D1304" t="s">
        <v>823</v>
      </c>
      <c r="E1304" t="s">
        <v>843</v>
      </c>
      <c r="F1304" t="s">
        <v>100</v>
      </c>
      <c r="G1304">
        <v>46000</v>
      </c>
      <c r="H1304">
        <f t="shared" si="338"/>
        <v>43281.4</v>
      </c>
      <c r="I1304">
        <f t="shared" si="339"/>
        <v>1320.2</v>
      </c>
      <c r="J1304">
        <f t="shared" si="340"/>
        <v>3265.9999999999995</v>
      </c>
      <c r="K1304">
        <f t="shared" si="341"/>
        <v>506.00000000000006</v>
      </c>
      <c r="L1304">
        <f t="shared" si="346"/>
        <v>1398.4</v>
      </c>
      <c r="M1304">
        <f t="shared" si="347"/>
        <v>3261.4</v>
      </c>
      <c r="O1304">
        <f t="shared" si="342"/>
        <v>9752</v>
      </c>
      <c r="P1304">
        <v>25</v>
      </c>
      <c r="Q1304">
        <v>1000</v>
      </c>
      <c r="S1304">
        <v>369.92</v>
      </c>
      <c r="T1304">
        <v>200</v>
      </c>
      <c r="U1304">
        <v>1289.46</v>
      </c>
      <c r="W1304">
        <f t="shared" si="343"/>
        <v>2884.38</v>
      </c>
      <c r="X1304">
        <f t="shared" si="344"/>
        <v>2718.6000000000004</v>
      </c>
      <c r="Y1304">
        <f t="shared" si="336"/>
        <v>6527.4</v>
      </c>
      <c r="Z1304">
        <f t="shared" si="345"/>
        <v>40397.019999999997</v>
      </c>
      <c r="AA1304" t="s">
        <v>942</v>
      </c>
      <c r="AB1304">
        <v>2025</v>
      </c>
    </row>
    <row r="1305" spans="1:28" x14ac:dyDescent="0.25">
      <c r="A1305">
        <v>76</v>
      </c>
      <c r="B1305" t="s">
        <v>845</v>
      </c>
      <c r="C1305" t="s">
        <v>103</v>
      </c>
      <c r="D1305" t="s">
        <v>94</v>
      </c>
      <c r="E1305" t="s">
        <v>52</v>
      </c>
      <c r="F1305" t="s">
        <v>100</v>
      </c>
      <c r="G1305">
        <v>46000</v>
      </c>
      <c r="H1305">
        <f t="shared" si="338"/>
        <v>43281.4</v>
      </c>
      <c r="I1305">
        <f t="shared" si="339"/>
        <v>1320.2</v>
      </c>
      <c r="J1305">
        <f t="shared" si="340"/>
        <v>3265.9999999999995</v>
      </c>
      <c r="K1305">
        <f t="shared" si="341"/>
        <v>506.00000000000006</v>
      </c>
      <c r="L1305">
        <f t="shared" si="346"/>
        <v>1398.4</v>
      </c>
      <c r="M1305">
        <f t="shared" si="347"/>
        <v>3261.4</v>
      </c>
      <c r="O1305">
        <f t="shared" si="342"/>
        <v>9752</v>
      </c>
      <c r="P1305">
        <v>25</v>
      </c>
      <c r="S1305">
        <v>398.64</v>
      </c>
      <c r="T1305">
        <v>200</v>
      </c>
      <c r="U1305">
        <v>1289.46</v>
      </c>
      <c r="W1305">
        <f t="shared" si="343"/>
        <v>1913.1</v>
      </c>
      <c r="X1305">
        <f t="shared" si="344"/>
        <v>2718.6000000000004</v>
      </c>
      <c r="Y1305">
        <f t="shared" si="336"/>
        <v>6527.4</v>
      </c>
      <c r="Z1305">
        <f t="shared" si="345"/>
        <v>41368.300000000003</v>
      </c>
      <c r="AA1305" t="s">
        <v>942</v>
      </c>
      <c r="AB1305">
        <v>2025</v>
      </c>
    </row>
    <row r="1306" spans="1:28" x14ac:dyDescent="0.25">
      <c r="A1306">
        <v>77</v>
      </c>
      <c r="B1306" t="s">
        <v>848</v>
      </c>
      <c r="C1306" t="s">
        <v>103</v>
      </c>
      <c r="D1306" t="s">
        <v>94</v>
      </c>
      <c r="E1306" t="s">
        <v>52</v>
      </c>
      <c r="F1306" t="s">
        <v>100</v>
      </c>
      <c r="G1306">
        <v>46000</v>
      </c>
      <c r="H1306">
        <f t="shared" si="338"/>
        <v>43281.4</v>
      </c>
      <c r="I1306">
        <f t="shared" si="339"/>
        <v>1320.2</v>
      </c>
      <c r="J1306">
        <f t="shared" si="340"/>
        <v>3265.9999999999995</v>
      </c>
      <c r="K1306">
        <f t="shared" si="341"/>
        <v>506.00000000000006</v>
      </c>
      <c r="L1306">
        <f t="shared" si="346"/>
        <v>1398.4</v>
      </c>
      <c r="M1306">
        <f t="shared" si="347"/>
        <v>3261.4</v>
      </c>
      <c r="O1306">
        <f t="shared" si="342"/>
        <v>9752</v>
      </c>
      <c r="P1306">
        <v>25</v>
      </c>
      <c r="T1306">
        <v>200</v>
      </c>
      <c r="U1306">
        <f>IF((H1306*12)&gt;867123.01,(79776+(((H1306*12)-867123.01)*0.25))/12,IF((H1306*12)&gt;624329.01,(31216+(((H1306*12)-624329.01)*0.2))/12,IF((H1306*12)&gt;416220.01,(((H1306*12)-416220.01)*0.15)/12,0)))</f>
        <v>1289.4598750000005</v>
      </c>
      <c r="W1306">
        <f t="shared" si="343"/>
        <v>1514.4598750000005</v>
      </c>
      <c r="X1306">
        <f t="shared" si="344"/>
        <v>2718.6000000000004</v>
      </c>
      <c r="Y1306">
        <f t="shared" si="336"/>
        <v>6527.4</v>
      </c>
      <c r="Z1306">
        <f t="shared" si="345"/>
        <v>41766.940125000001</v>
      </c>
      <c r="AA1306" t="s">
        <v>942</v>
      </c>
      <c r="AB1306">
        <v>2025</v>
      </c>
    </row>
    <row r="1307" spans="1:28" x14ac:dyDescent="0.25">
      <c r="A1307">
        <v>78</v>
      </c>
      <c r="B1307" t="s">
        <v>174</v>
      </c>
      <c r="C1307" t="s">
        <v>102</v>
      </c>
      <c r="D1307" t="s">
        <v>94</v>
      </c>
      <c r="E1307" t="s">
        <v>32</v>
      </c>
      <c r="F1307" t="s">
        <v>100</v>
      </c>
      <c r="G1307">
        <v>46000</v>
      </c>
      <c r="H1307">
        <f t="shared" si="338"/>
        <v>43281.4</v>
      </c>
      <c r="I1307">
        <f t="shared" si="339"/>
        <v>1320.2</v>
      </c>
      <c r="J1307">
        <f t="shared" si="340"/>
        <v>3265.9999999999995</v>
      </c>
      <c r="K1307">
        <f t="shared" si="341"/>
        <v>506.00000000000006</v>
      </c>
      <c r="L1307">
        <f t="shared" si="346"/>
        <v>1398.4</v>
      </c>
      <c r="M1307">
        <f t="shared" si="347"/>
        <v>3261.4</v>
      </c>
      <c r="O1307">
        <f t="shared" si="342"/>
        <v>9752</v>
      </c>
      <c r="P1307">
        <v>25</v>
      </c>
      <c r="S1307">
        <v>1517.44</v>
      </c>
      <c r="T1307">
        <v>200</v>
      </c>
      <c r="U1307">
        <v>1289.46</v>
      </c>
      <c r="W1307">
        <f t="shared" si="343"/>
        <v>3031.9</v>
      </c>
      <c r="X1307">
        <f t="shared" si="344"/>
        <v>2718.6000000000004</v>
      </c>
      <c r="Y1307">
        <f t="shared" si="336"/>
        <v>6527.4</v>
      </c>
      <c r="Z1307">
        <f t="shared" si="345"/>
        <v>40249.5</v>
      </c>
      <c r="AA1307" t="s">
        <v>942</v>
      </c>
      <c r="AB1307">
        <v>2025</v>
      </c>
    </row>
    <row r="1308" spans="1:28" x14ac:dyDescent="0.25">
      <c r="A1308">
        <v>79</v>
      </c>
      <c r="B1308" t="s">
        <v>912</v>
      </c>
      <c r="C1308" t="s">
        <v>103</v>
      </c>
      <c r="D1308" t="s">
        <v>94</v>
      </c>
      <c r="E1308" t="s">
        <v>32</v>
      </c>
      <c r="F1308" t="s">
        <v>100</v>
      </c>
      <c r="G1308">
        <v>46000</v>
      </c>
      <c r="H1308">
        <f t="shared" si="338"/>
        <v>41565.94</v>
      </c>
      <c r="I1308">
        <f t="shared" si="339"/>
        <v>1320.2</v>
      </c>
      <c r="J1308">
        <f t="shared" si="340"/>
        <v>3265.9999999999995</v>
      </c>
      <c r="K1308">
        <f t="shared" si="341"/>
        <v>506.00000000000006</v>
      </c>
      <c r="L1308">
        <f t="shared" si="346"/>
        <v>1398.4</v>
      </c>
      <c r="M1308">
        <f t="shared" si="347"/>
        <v>3261.4</v>
      </c>
      <c r="N1308">
        <v>1715.46</v>
      </c>
      <c r="O1308">
        <f t="shared" si="342"/>
        <v>11467.46</v>
      </c>
      <c r="P1308">
        <v>25</v>
      </c>
      <c r="Q1308">
        <v>1000</v>
      </c>
      <c r="S1308">
        <v>955.99</v>
      </c>
      <c r="T1308">
        <v>200</v>
      </c>
      <c r="U1308">
        <f t="shared" ref="U1308" si="348">IF((H1308*12)&gt;867123.01,(79776+(((H1308*12)-867123.01)*0.25))/12,IF((H1308*12)&gt;624329.01,(31216+(((H1308*12)-624329.01)*0.2))/12,IF((H1308*12)&gt;416220.01,(((H1308*12)-416220.01)*0.15)/12,0)))</f>
        <v>1032.1408750000003</v>
      </c>
      <c r="W1308">
        <f t="shared" si="343"/>
        <v>3213.1308749999998</v>
      </c>
      <c r="X1308">
        <f t="shared" si="344"/>
        <v>4434.0600000000004</v>
      </c>
      <c r="Y1308">
        <f t="shared" si="336"/>
        <v>6527.4</v>
      </c>
      <c r="Z1308">
        <f t="shared" si="345"/>
        <v>38352.809125</v>
      </c>
      <c r="AA1308" t="s">
        <v>942</v>
      </c>
      <c r="AB1308">
        <v>2025</v>
      </c>
    </row>
    <row r="1309" spans="1:28" x14ac:dyDescent="0.25">
      <c r="A1309">
        <v>80</v>
      </c>
      <c r="B1309" t="s">
        <v>853</v>
      </c>
      <c r="C1309" t="s">
        <v>103</v>
      </c>
      <c r="D1309" t="s">
        <v>94</v>
      </c>
      <c r="E1309" t="s">
        <v>854</v>
      </c>
      <c r="F1309" t="s">
        <v>100</v>
      </c>
      <c r="G1309">
        <v>46000</v>
      </c>
      <c r="H1309">
        <f t="shared" si="338"/>
        <v>43281.4</v>
      </c>
      <c r="I1309">
        <f t="shared" si="339"/>
        <v>1320.2</v>
      </c>
      <c r="J1309">
        <f t="shared" si="340"/>
        <v>3265.9999999999995</v>
      </c>
      <c r="K1309">
        <f t="shared" si="341"/>
        <v>506.00000000000006</v>
      </c>
      <c r="L1309">
        <f t="shared" si="346"/>
        <v>1398.4</v>
      </c>
      <c r="M1309">
        <f t="shared" si="347"/>
        <v>3261.4</v>
      </c>
      <c r="O1309">
        <f t="shared" si="342"/>
        <v>9752</v>
      </c>
      <c r="P1309">
        <v>25</v>
      </c>
      <c r="Q1309">
        <v>2000</v>
      </c>
      <c r="S1309">
        <v>892.26</v>
      </c>
      <c r="T1309">
        <v>200</v>
      </c>
      <c r="U1309">
        <v>1289.46</v>
      </c>
      <c r="W1309">
        <f t="shared" si="343"/>
        <v>4406.72</v>
      </c>
      <c r="X1309">
        <f t="shared" si="344"/>
        <v>2718.6000000000004</v>
      </c>
      <c r="Y1309">
        <f t="shared" si="336"/>
        <v>6527.4</v>
      </c>
      <c r="Z1309">
        <f t="shared" si="345"/>
        <v>38874.68</v>
      </c>
      <c r="AA1309" t="s">
        <v>942</v>
      </c>
      <c r="AB1309">
        <v>2025</v>
      </c>
    </row>
    <row r="1310" spans="1:28" x14ac:dyDescent="0.25">
      <c r="A1310">
        <v>81</v>
      </c>
      <c r="B1310" t="s">
        <v>855</v>
      </c>
      <c r="C1310" t="s">
        <v>103</v>
      </c>
      <c r="D1310" t="s">
        <v>94</v>
      </c>
      <c r="E1310" t="s">
        <v>52</v>
      </c>
      <c r="F1310" t="s">
        <v>100</v>
      </c>
      <c r="G1310">
        <v>46000</v>
      </c>
      <c r="H1310">
        <f t="shared" si="338"/>
        <v>43281.4</v>
      </c>
      <c r="I1310">
        <f t="shared" si="339"/>
        <v>1320.2</v>
      </c>
      <c r="J1310">
        <f t="shared" si="340"/>
        <v>3265.9999999999995</v>
      </c>
      <c r="K1310">
        <f t="shared" si="341"/>
        <v>506.00000000000006</v>
      </c>
      <c r="L1310">
        <f t="shared" si="346"/>
        <v>1398.4</v>
      </c>
      <c r="M1310">
        <f t="shared" si="347"/>
        <v>3261.4</v>
      </c>
      <c r="O1310">
        <f t="shared" si="342"/>
        <v>9752</v>
      </c>
      <c r="P1310">
        <v>25</v>
      </c>
      <c r="S1310">
        <v>1805.28</v>
      </c>
      <c r="T1310">
        <v>200</v>
      </c>
      <c r="U1310">
        <f>IF((H1310*12)&gt;867123.01,(79776+(((H1310*12)-867123.01)*0.25))/12,IF((H1310*12)&gt;624329.01,(31216+(((H1310*12)-624329.01)*0.2))/12,IF((H1310*12)&gt;416220.01,(((H1310*12)-416220.01)*0.15)/12,0)))</f>
        <v>1289.4598750000005</v>
      </c>
      <c r="W1310">
        <f t="shared" si="343"/>
        <v>3319.7398750000002</v>
      </c>
      <c r="X1310">
        <f t="shared" si="344"/>
        <v>2718.6000000000004</v>
      </c>
      <c r="Y1310">
        <f t="shared" si="336"/>
        <v>6527.4</v>
      </c>
      <c r="Z1310">
        <f t="shared" si="345"/>
        <v>39961.660125000002</v>
      </c>
      <c r="AA1310" t="s">
        <v>942</v>
      </c>
      <c r="AB1310">
        <v>2025</v>
      </c>
    </row>
    <row r="1311" spans="1:28" x14ac:dyDescent="0.25">
      <c r="A1311">
        <v>82</v>
      </c>
      <c r="B1311" t="s">
        <v>856</v>
      </c>
      <c r="C1311" t="s">
        <v>102</v>
      </c>
      <c r="D1311" t="s">
        <v>6</v>
      </c>
      <c r="E1311" t="s">
        <v>52</v>
      </c>
      <c r="F1311" t="s">
        <v>100</v>
      </c>
      <c r="G1311">
        <v>36000</v>
      </c>
      <c r="H1311">
        <f t="shared" si="338"/>
        <v>33872.400000000001</v>
      </c>
      <c r="I1311">
        <f t="shared" si="339"/>
        <v>1033.2</v>
      </c>
      <c r="J1311">
        <f t="shared" si="340"/>
        <v>2555.9999999999995</v>
      </c>
      <c r="K1311">
        <f t="shared" si="341"/>
        <v>396.00000000000006</v>
      </c>
      <c r="L1311">
        <f t="shared" si="346"/>
        <v>1094.4000000000001</v>
      </c>
      <c r="M1311">
        <f t="shared" si="347"/>
        <v>2552.4</v>
      </c>
      <c r="O1311">
        <f t="shared" si="342"/>
        <v>7632</v>
      </c>
      <c r="P1311">
        <v>25</v>
      </c>
      <c r="T1311">
        <v>200</v>
      </c>
      <c r="U1311">
        <f>IF((H1311*12)&gt;867123.01,(79776+(((H1311*12)-867123.01)*0.25))/12,IF((H1311*12)&gt;624329.01,(31216+(((H1311*12)-624329.01)*0.2))/12,IF((H1311*12)&gt;416220.01,(((H1311*12)-416220.01)*0.15)/12,0)))</f>
        <v>0</v>
      </c>
      <c r="W1311">
        <f t="shared" si="343"/>
        <v>225</v>
      </c>
      <c r="X1311">
        <f t="shared" si="344"/>
        <v>2127.6000000000004</v>
      </c>
      <c r="Y1311">
        <f t="shared" ref="Y1311:Y1332" si="349">+J1311+M1311</f>
        <v>5108.3999999999996</v>
      </c>
      <c r="Z1311">
        <f t="shared" si="345"/>
        <v>33647.4</v>
      </c>
      <c r="AA1311" t="s">
        <v>942</v>
      </c>
      <c r="AB1311">
        <v>2025</v>
      </c>
    </row>
    <row r="1312" spans="1:28" x14ac:dyDescent="0.25">
      <c r="A1312">
        <v>83</v>
      </c>
      <c r="B1312" t="s">
        <v>857</v>
      </c>
      <c r="C1312" t="s">
        <v>103</v>
      </c>
      <c r="D1312" t="s">
        <v>858</v>
      </c>
      <c r="E1312" t="s">
        <v>859</v>
      </c>
      <c r="F1312" t="s">
        <v>100</v>
      </c>
      <c r="G1312">
        <v>30000</v>
      </c>
      <c r="H1312">
        <f t="shared" si="338"/>
        <v>28227</v>
      </c>
      <c r="I1312">
        <f t="shared" si="339"/>
        <v>861</v>
      </c>
      <c r="J1312">
        <f t="shared" si="340"/>
        <v>2130</v>
      </c>
      <c r="K1312">
        <f t="shared" si="341"/>
        <v>330.00000000000006</v>
      </c>
      <c r="L1312">
        <f t="shared" si="346"/>
        <v>912</v>
      </c>
      <c r="M1312">
        <f t="shared" si="347"/>
        <v>2127</v>
      </c>
      <c r="O1312">
        <f t="shared" si="342"/>
        <v>6360</v>
      </c>
      <c r="P1312">
        <v>25</v>
      </c>
      <c r="Q1312">
        <v>500</v>
      </c>
      <c r="T1312">
        <v>200</v>
      </c>
      <c r="U1312">
        <v>0</v>
      </c>
      <c r="W1312">
        <f t="shared" si="343"/>
        <v>725</v>
      </c>
      <c r="X1312">
        <f t="shared" si="344"/>
        <v>1773</v>
      </c>
      <c r="Y1312">
        <f t="shared" si="349"/>
        <v>4257</v>
      </c>
      <c r="Z1312">
        <f t="shared" si="345"/>
        <v>27502</v>
      </c>
      <c r="AA1312" t="s">
        <v>942</v>
      </c>
      <c r="AB1312">
        <v>2025</v>
      </c>
    </row>
    <row r="1313" spans="1:28" x14ac:dyDescent="0.25">
      <c r="A1313">
        <v>84</v>
      </c>
      <c r="B1313" t="s">
        <v>202</v>
      </c>
      <c r="C1313" t="s">
        <v>102</v>
      </c>
      <c r="D1313" t="s">
        <v>22</v>
      </c>
      <c r="E1313" t="s">
        <v>37</v>
      </c>
      <c r="F1313" t="s">
        <v>100</v>
      </c>
      <c r="G1313">
        <v>25000</v>
      </c>
      <c r="H1313">
        <f t="shared" si="338"/>
        <v>23522.5</v>
      </c>
      <c r="I1313">
        <f t="shared" si="339"/>
        <v>717.5</v>
      </c>
      <c r="J1313">
        <f t="shared" si="340"/>
        <v>1774.9999999999998</v>
      </c>
      <c r="K1313">
        <f t="shared" si="341"/>
        <v>275</v>
      </c>
      <c r="L1313">
        <f t="shared" si="346"/>
        <v>760</v>
      </c>
      <c r="M1313">
        <f t="shared" si="347"/>
        <v>1772.5000000000002</v>
      </c>
      <c r="O1313">
        <f t="shared" si="342"/>
        <v>5300</v>
      </c>
      <c r="P1313">
        <v>25</v>
      </c>
      <c r="Q1313">
        <v>1000</v>
      </c>
      <c r="T1313">
        <v>200</v>
      </c>
      <c r="U1313">
        <f t="shared" ref="U1313:U1332" si="350">IF((H1313*12)&gt;867123.01,(79776+(((H1313*12)-867123.01)*0.25))/12,IF((H1313*12)&gt;624329.01,(31216+(((H1313*12)-624329.01)*0.2))/12,IF((H1313*12)&gt;416220.01,(((H1313*12)-416220.01)*0.15)/12,0)))</f>
        <v>0</v>
      </c>
      <c r="W1313">
        <f t="shared" si="343"/>
        <v>1225</v>
      </c>
      <c r="X1313">
        <f t="shared" si="344"/>
        <v>1477.5</v>
      </c>
      <c r="Y1313">
        <f t="shared" si="349"/>
        <v>3547.5</v>
      </c>
      <c r="Z1313">
        <f t="shared" si="345"/>
        <v>22297.5</v>
      </c>
      <c r="AA1313" t="s">
        <v>942</v>
      </c>
      <c r="AB1313">
        <v>2025</v>
      </c>
    </row>
    <row r="1314" spans="1:28" x14ac:dyDescent="0.25">
      <c r="A1314">
        <v>85</v>
      </c>
      <c r="B1314" t="s">
        <v>203</v>
      </c>
      <c r="C1314" t="s">
        <v>102</v>
      </c>
      <c r="D1314" t="s">
        <v>6</v>
      </c>
      <c r="E1314" t="s">
        <v>37</v>
      </c>
      <c r="F1314" t="s">
        <v>100</v>
      </c>
      <c r="G1314">
        <v>15000</v>
      </c>
      <c r="H1314">
        <f t="shared" si="338"/>
        <v>14113.5</v>
      </c>
      <c r="I1314">
        <f t="shared" si="339"/>
        <v>430.5</v>
      </c>
      <c r="J1314">
        <f t="shared" si="340"/>
        <v>1065</v>
      </c>
      <c r="K1314">
        <f t="shared" si="341"/>
        <v>165.00000000000003</v>
      </c>
      <c r="L1314">
        <f t="shared" si="346"/>
        <v>456</v>
      </c>
      <c r="M1314">
        <f t="shared" si="347"/>
        <v>1063.5</v>
      </c>
      <c r="O1314">
        <f t="shared" si="342"/>
        <v>3180</v>
      </c>
      <c r="P1314">
        <v>25</v>
      </c>
      <c r="T1314">
        <v>200</v>
      </c>
      <c r="U1314">
        <f t="shared" si="350"/>
        <v>0</v>
      </c>
      <c r="W1314">
        <f t="shared" si="343"/>
        <v>225</v>
      </c>
      <c r="X1314">
        <f t="shared" si="344"/>
        <v>886.5</v>
      </c>
      <c r="Y1314">
        <f t="shared" si="349"/>
        <v>2128.5</v>
      </c>
      <c r="Z1314">
        <f t="shared" si="345"/>
        <v>13888.5</v>
      </c>
      <c r="AA1314" t="s">
        <v>942</v>
      </c>
      <c r="AB1314">
        <v>2025</v>
      </c>
    </row>
    <row r="1315" spans="1:28" x14ac:dyDescent="0.25">
      <c r="A1315">
        <v>86</v>
      </c>
      <c r="B1315" t="s">
        <v>204</v>
      </c>
      <c r="C1315" t="s">
        <v>102</v>
      </c>
      <c r="D1315" t="s">
        <v>6</v>
      </c>
      <c r="E1315" t="s">
        <v>37</v>
      </c>
      <c r="F1315" t="s">
        <v>100</v>
      </c>
      <c r="G1315">
        <v>15000</v>
      </c>
      <c r="H1315">
        <f t="shared" si="338"/>
        <v>14113.5</v>
      </c>
      <c r="I1315">
        <f t="shared" si="339"/>
        <v>430.5</v>
      </c>
      <c r="J1315">
        <f t="shared" si="340"/>
        <v>1065</v>
      </c>
      <c r="K1315">
        <f t="shared" si="341"/>
        <v>165.00000000000003</v>
      </c>
      <c r="L1315">
        <f t="shared" si="346"/>
        <v>456</v>
      </c>
      <c r="M1315">
        <f t="shared" si="347"/>
        <v>1063.5</v>
      </c>
      <c r="O1315">
        <f t="shared" si="342"/>
        <v>3180</v>
      </c>
      <c r="P1315">
        <v>25</v>
      </c>
      <c r="T1315">
        <v>200</v>
      </c>
      <c r="U1315">
        <f t="shared" si="350"/>
        <v>0</v>
      </c>
      <c r="W1315">
        <f t="shared" si="343"/>
        <v>225</v>
      </c>
      <c r="X1315">
        <f t="shared" si="344"/>
        <v>886.5</v>
      </c>
      <c r="Y1315">
        <f t="shared" si="349"/>
        <v>2128.5</v>
      </c>
      <c r="Z1315">
        <f t="shared" si="345"/>
        <v>13888.5</v>
      </c>
      <c r="AA1315" t="s">
        <v>942</v>
      </c>
      <c r="AB1315">
        <v>2025</v>
      </c>
    </row>
    <row r="1316" spans="1:28" x14ac:dyDescent="0.25">
      <c r="A1316">
        <v>87</v>
      </c>
      <c r="B1316" t="s">
        <v>205</v>
      </c>
      <c r="C1316" t="s">
        <v>102</v>
      </c>
      <c r="D1316" t="s">
        <v>6</v>
      </c>
      <c r="E1316" t="s">
        <v>37</v>
      </c>
      <c r="F1316" t="s">
        <v>100</v>
      </c>
      <c r="G1316">
        <v>25000</v>
      </c>
      <c r="H1316">
        <f t="shared" si="338"/>
        <v>23522.5</v>
      </c>
      <c r="I1316">
        <f t="shared" si="339"/>
        <v>717.5</v>
      </c>
      <c r="J1316">
        <f t="shared" si="340"/>
        <v>1774.9999999999998</v>
      </c>
      <c r="K1316">
        <f t="shared" si="341"/>
        <v>275</v>
      </c>
      <c r="L1316">
        <f t="shared" si="346"/>
        <v>760</v>
      </c>
      <c r="M1316">
        <f t="shared" si="347"/>
        <v>1772.5000000000002</v>
      </c>
      <c r="O1316">
        <f t="shared" si="342"/>
        <v>5300</v>
      </c>
      <c r="P1316">
        <v>25</v>
      </c>
      <c r="T1316">
        <v>200</v>
      </c>
      <c r="U1316">
        <f t="shared" si="350"/>
        <v>0</v>
      </c>
      <c r="W1316">
        <f t="shared" si="343"/>
        <v>225</v>
      </c>
      <c r="X1316">
        <f t="shared" si="344"/>
        <v>1477.5</v>
      </c>
      <c r="Y1316">
        <f t="shared" si="349"/>
        <v>3547.5</v>
      </c>
      <c r="Z1316">
        <f t="shared" si="345"/>
        <v>23297.5</v>
      </c>
      <c r="AA1316" t="s">
        <v>942</v>
      </c>
      <c r="AB1316">
        <v>2025</v>
      </c>
    </row>
    <row r="1317" spans="1:28" x14ac:dyDescent="0.25">
      <c r="A1317">
        <v>88</v>
      </c>
      <c r="B1317" t="s">
        <v>810</v>
      </c>
      <c r="C1317" t="s">
        <v>102</v>
      </c>
      <c r="D1317" t="s">
        <v>94</v>
      </c>
      <c r="E1317" t="s">
        <v>37</v>
      </c>
      <c r="F1317" t="s">
        <v>100</v>
      </c>
      <c r="G1317">
        <v>25000</v>
      </c>
      <c r="H1317">
        <f t="shared" si="338"/>
        <v>23522.5</v>
      </c>
      <c r="I1317">
        <f t="shared" si="339"/>
        <v>717.5</v>
      </c>
      <c r="J1317">
        <f t="shared" si="340"/>
        <v>1774.9999999999998</v>
      </c>
      <c r="K1317">
        <f t="shared" si="341"/>
        <v>275</v>
      </c>
      <c r="L1317">
        <f t="shared" si="346"/>
        <v>760</v>
      </c>
      <c r="M1317">
        <f t="shared" si="347"/>
        <v>1772.5000000000002</v>
      </c>
      <c r="O1317">
        <f t="shared" si="342"/>
        <v>5300</v>
      </c>
      <c r="P1317">
        <v>25</v>
      </c>
      <c r="Q1317">
        <v>1000</v>
      </c>
      <c r="T1317">
        <v>200</v>
      </c>
      <c r="U1317">
        <f t="shared" si="350"/>
        <v>0</v>
      </c>
      <c r="W1317">
        <f t="shared" si="343"/>
        <v>1225</v>
      </c>
      <c r="X1317">
        <f t="shared" si="344"/>
        <v>1477.5</v>
      </c>
      <c r="Y1317">
        <f t="shared" si="349"/>
        <v>3547.5</v>
      </c>
      <c r="Z1317">
        <f t="shared" si="345"/>
        <v>22297.5</v>
      </c>
      <c r="AA1317" t="s">
        <v>942</v>
      </c>
      <c r="AB1317">
        <v>2025</v>
      </c>
    </row>
    <row r="1318" spans="1:28" x14ac:dyDescent="0.25">
      <c r="A1318">
        <v>89</v>
      </c>
      <c r="B1318" t="s">
        <v>193</v>
      </c>
      <c r="C1318" t="s">
        <v>103</v>
      </c>
      <c r="D1318" t="s">
        <v>22</v>
      </c>
      <c r="E1318" t="s">
        <v>54</v>
      </c>
      <c r="F1318" t="s">
        <v>100</v>
      </c>
      <c r="G1318">
        <v>30000</v>
      </c>
      <c r="H1318">
        <f t="shared" si="338"/>
        <v>26511.54</v>
      </c>
      <c r="I1318">
        <f t="shared" si="339"/>
        <v>861</v>
      </c>
      <c r="J1318">
        <f t="shared" si="340"/>
        <v>2130</v>
      </c>
      <c r="K1318">
        <f t="shared" si="341"/>
        <v>330.00000000000006</v>
      </c>
      <c r="L1318">
        <f t="shared" si="346"/>
        <v>912</v>
      </c>
      <c r="M1318">
        <f t="shared" si="347"/>
        <v>2127</v>
      </c>
      <c r="N1318">
        <v>1715.46</v>
      </c>
      <c r="O1318">
        <f t="shared" si="342"/>
        <v>8075.46</v>
      </c>
      <c r="P1318">
        <v>25</v>
      </c>
      <c r="Q1318">
        <v>500</v>
      </c>
      <c r="T1318">
        <v>200</v>
      </c>
      <c r="U1318">
        <f t="shared" si="350"/>
        <v>0</v>
      </c>
      <c r="W1318">
        <f t="shared" si="343"/>
        <v>725</v>
      </c>
      <c r="X1318">
        <f t="shared" si="344"/>
        <v>3488.46</v>
      </c>
      <c r="Y1318">
        <f t="shared" si="349"/>
        <v>4257</v>
      </c>
      <c r="Z1318">
        <f t="shared" si="345"/>
        <v>25786.54</v>
      </c>
      <c r="AA1318" t="s">
        <v>942</v>
      </c>
      <c r="AB1318">
        <v>2025</v>
      </c>
    </row>
    <row r="1319" spans="1:28" x14ac:dyDescent="0.25">
      <c r="A1319">
        <v>90</v>
      </c>
      <c r="B1319" t="s">
        <v>197</v>
      </c>
      <c r="C1319" t="s">
        <v>103</v>
      </c>
      <c r="D1319" t="s">
        <v>94</v>
      </c>
      <c r="E1319" t="s">
        <v>54</v>
      </c>
      <c r="F1319" t="s">
        <v>100</v>
      </c>
      <c r="G1319">
        <v>30000</v>
      </c>
      <c r="H1319">
        <f t="shared" si="338"/>
        <v>28227</v>
      </c>
      <c r="I1319">
        <f t="shared" si="339"/>
        <v>861</v>
      </c>
      <c r="J1319">
        <f t="shared" si="340"/>
        <v>2130</v>
      </c>
      <c r="K1319">
        <f t="shared" si="341"/>
        <v>330.00000000000006</v>
      </c>
      <c r="L1319">
        <f t="shared" si="346"/>
        <v>912</v>
      </c>
      <c r="M1319">
        <f t="shared" si="347"/>
        <v>2127</v>
      </c>
      <c r="O1319">
        <f t="shared" si="342"/>
        <v>6360</v>
      </c>
      <c r="P1319">
        <v>25</v>
      </c>
      <c r="T1319">
        <v>200</v>
      </c>
      <c r="U1319">
        <f t="shared" si="350"/>
        <v>0</v>
      </c>
      <c r="W1319">
        <f t="shared" si="343"/>
        <v>225</v>
      </c>
      <c r="X1319">
        <f t="shared" si="344"/>
        <v>1773</v>
      </c>
      <c r="Y1319">
        <f t="shared" si="349"/>
        <v>4257</v>
      </c>
      <c r="Z1319">
        <f t="shared" si="345"/>
        <v>28002</v>
      </c>
      <c r="AA1319" t="s">
        <v>942</v>
      </c>
      <c r="AB1319">
        <v>2025</v>
      </c>
    </row>
    <row r="1320" spans="1:28" x14ac:dyDescent="0.25">
      <c r="A1320">
        <v>91</v>
      </c>
      <c r="B1320" t="s">
        <v>895</v>
      </c>
      <c r="C1320" t="s">
        <v>103</v>
      </c>
      <c r="D1320" t="s">
        <v>22</v>
      </c>
      <c r="E1320" t="s">
        <v>54</v>
      </c>
      <c r="F1320" t="s">
        <v>100</v>
      </c>
      <c r="G1320">
        <v>30000</v>
      </c>
      <c r="H1320">
        <f t="shared" si="338"/>
        <v>28227</v>
      </c>
      <c r="I1320">
        <f t="shared" si="339"/>
        <v>861</v>
      </c>
      <c r="J1320">
        <f t="shared" si="340"/>
        <v>2130</v>
      </c>
      <c r="K1320">
        <f t="shared" si="341"/>
        <v>330.00000000000006</v>
      </c>
      <c r="L1320">
        <f t="shared" si="346"/>
        <v>912</v>
      </c>
      <c r="M1320">
        <f t="shared" si="347"/>
        <v>2127</v>
      </c>
      <c r="O1320">
        <f t="shared" si="342"/>
        <v>6360</v>
      </c>
      <c r="P1320">
        <v>25</v>
      </c>
      <c r="Q1320">
        <v>3403.73</v>
      </c>
      <c r="T1320">
        <v>200</v>
      </c>
      <c r="U1320">
        <f t="shared" si="350"/>
        <v>0</v>
      </c>
      <c r="W1320">
        <f t="shared" si="343"/>
        <v>3628.73</v>
      </c>
      <c r="X1320">
        <f t="shared" si="344"/>
        <v>1773</v>
      </c>
      <c r="Y1320">
        <f t="shared" si="349"/>
        <v>4257</v>
      </c>
      <c r="Z1320">
        <f t="shared" si="345"/>
        <v>24598.27</v>
      </c>
      <c r="AA1320" t="s">
        <v>942</v>
      </c>
      <c r="AB1320">
        <v>2025</v>
      </c>
    </row>
    <row r="1321" spans="1:28" x14ac:dyDescent="0.25">
      <c r="A1321">
        <v>92</v>
      </c>
      <c r="B1321" t="s">
        <v>200</v>
      </c>
      <c r="C1321" t="s">
        <v>103</v>
      </c>
      <c r="D1321" t="s">
        <v>19</v>
      </c>
      <c r="E1321" t="s">
        <v>60</v>
      </c>
      <c r="F1321" t="s">
        <v>100</v>
      </c>
      <c r="G1321">
        <v>35000</v>
      </c>
      <c r="H1321">
        <f t="shared" si="338"/>
        <v>32931.5</v>
      </c>
      <c r="I1321">
        <f t="shared" si="339"/>
        <v>1004.5</v>
      </c>
      <c r="J1321">
        <f t="shared" si="340"/>
        <v>2485</v>
      </c>
      <c r="K1321">
        <f t="shared" si="341"/>
        <v>385.00000000000006</v>
      </c>
      <c r="L1321">
        <f t="shared" si="346"/>
        <v>1064</v>
      </c>
      <c r="M1321">
        <f t="shared" si="347"/>
        <v>2481.5</v>
      </c>
      <c r="O1321">
        <f t="shared" si="342"/>
        <v>7420</v>
      </c>
      <c r="P1321">
        <v>25</v>
      </c>
      <c r="Q1321">
        <v>18807.169999999998</v>
      </c>
      <c r="S1321">
        <v>1742.27</v>
      </c>
      <c r="T1321">
        <v>200</v>
      </c>
      <c r="U1321">
        <f t="shared" si="350"/>
        <v>0</v>
      </c>
      <c r="W1321">
        <f t="shared" si="343"/>
        <v>20774.439999999999</v>
      </c>
      <c r="X1321">
        <f t="shared" si="344"/>
        <v>2068.5</v>
      </c>
      <c r="Y1321">
        <f t="shared" si="349"/>
        <v>4966.5</v>
      </c>
      <c r="Z1321">
        <f t="shared" si="345"/>
        <v>12157.060000000001</v>
      </c>
      <c r="AA1321" t="s">
        <v>942</v>
      </c>
      <c r="AB1321">
        <v>2025</v>
      </c>
    </row>
    <row r="1322" spans="1:28" x14ac:dyDescent="0.25">
      <c r="A1322">
        <v>93</v>
      </c>
      <c r="B1322" t="s">
        <v>910</v>
      </c>
      <c r="C1322" t="s">
        <v>103</v>
      </c>
      <c r="D1322" t="s">
        <v>10</v>
      </c>
      <c r="E1322" t="s">
        <v>54</v>
      </c>
      <c r="F1322" t="s">
        <v>100</v>
      </c>
      <c r="G1322">
        <v>25000</v>
      </c>
      <c r="H1322">
        <f t="shared" si="338"/>
        <v>23522.5</v>
      </c>
      <c r="I1322">
        <f t="shared" si="339"/>
        <v>717.5</v>
      </c>
      <c r="J1322">
        <f t="shared" si="340"/>
        <v>1774.9999999999998</v>
      </c>
      <c r="K1322">
        <f t="shared" si="341"/>
        <v>275</v>
      </c>
      <c r="L1322">
        <f t="shared" si="346"/>
        <v>760</v>
      </c>
      <c r="M1322">
        <f t="shared" si="347"/>
        <v>1772.5000000000002</v>
      </c>
      <c r="O1322">
        <f t="shared" si="342"/>
        <v>5300</v>
      </c>
      <c r="P1322">
        <v>25</v>
      </c>
      <c r="T1322">
        <v>200</v>
      </c>
      <c r="U1322">
        <f t="shared" si="350"/>
        <v>0</v>
      </c>
      <c r="W1322">
        <f t="shared" si="343"/>
        <v>225</v>
      </c>
      <c r="X1322">
        <f t="shared" si="344"/>
        <v>1477.5</v>
      </c>
      <c r="Y1322">
        <f t="shared" si="349"/>
        <v>3547.5</v>
      </c>
      <c r="Z1322">
        <f t="shared" si="345"/>
        <v>23297.5</v>
      </c>
      <c r="AA1322" t="s">
        <v>942</v>
      </c>
      <c r="AB1322">
        <v>2025</v>
      </c>
    </row>
    <row r="1323" spans="1:28" x14ac:dyDescent="0.25">
      <c r="A1323">
        <v>94</v>
      </c>
      <c r="B1323" t="s">
        <v>892</v>
      </c>
      <c r="C1323" t="s">
        <v>103</v>
      </c>
      <c r="D1323" t="s">
        <v>22</v>
      </c>
      <c r="E1323" t="s">
        <v>880</v>
      </c>
      <c r="F1323" t="s">
        <v>100</v>
      </c>
      <c r="G1323">
        <v>26000</v>
      </c>
      <c r="H1323">
        <f t="shared" si="338"/>
        <v>24463.4</v>
      </c>
      <c r="I1323">
        <f t="shared" si="339"/>
        <v>746.2</v>
      </c>
      <c r="J1323">
        <f t="shared" si="340"/>
        <v>1845.9999999999998</v>
      </c>
      <c r="K1323">
        <f t="shared" si="341"/>
        <v>286.00000000000006</v>
      </c>
      <c r="L1323">
        <f t="shared" si="346"/>
        <v>790.4</v>
      </c>
      <c r="M1323">
        <f t="shared" si="347"/>
        <v>1843.4</v>
      </c>
      <c r="O1323">
        <f t="shared" si="342"/>
        <v>5512</v>
      </c>
      <c r="P1323">
        <v>25</v>
      </c>
      <c r="T1323">
        <v>200</v>
      </c>
      <c r="U1323">
        <f t="shared" si="350"/>
        <v>0</v>
      </c>
      <c r="W1323">
        <f t="shared" si="343"/>
        <v>225</v>
      </c>
      <c r="X1323">
        <f t="shared" si="344"/>
        <v>1536.6</v>
      </c>
      <c r="Y1323">
        <f t="shared" si="349"/>
        <v>3689.3999999999996</v>
      </c>
      <c r="Z1323">
        <f t="shared" si="345"/>
        <v>24238.400000000001</v>
      </c>
      <c r="AA1323" t="s">
        <v>942</v>
      </c>
      <c r="AB1323">
        <v>2025</v>
      </c>
    </row>
    <row r="1324" spans="1:28" x14ac:dyDescent="0.25">
      <c r="A1324">
        <v>95</v>
      </c>
      <c r="B1324" t="s">
        <v>881</v>
      </c>
      <c r="C1324" t="s">
        <v>103</v>
      </c>
      <c r="D1324" t="s">
        <v>22</v>
      </c>
      <c r="E1324" t="s">
        <v>54</v>
      </c>
      <c r="F1324" t="s">
        <v>84</v>
      </c>
      <c r="G1324">
        <v>36000</v>
      </c>
      <c r="H1324">
        <f t="shared" si="338"/>
        <v>33872.400000000001</v>
      </c>
      <c r="I1324">
        <f t="shared" si="339"/>
        <v>1033.2</v>
      </c>
      <c r="J1324">
        <f t="shared" si="340"/>
        <v>2555.9999999999995</v>
      </c>
      <c r="K1324">
        <f t="shared" si="341"/>
        <v>396.00000000000006</v>
      </c>
      <c r="L1324">
        <f t="shared" si="346"/>
        <v>1094.4000000000001</v>
      </c>
      <c r="M1324">
        <f t="shared" si="347"/>
        <v>2552.4</v>
      </c>
      <c r="O1324">
        <f t="shared" si="342"/>
        <v>7632</v>
      </c>
      <c r="P1324">
        <v>25</v>
      </c>
      <c r="Q1324">
        <v>1500</v>
      </c>
      <c r="S1324">
        <v>797.28</v>
      </c>
      <c r="T1324">
        <v>200</v>
      </c>
      <c r="U1324">
        <f t="shared" si="350"/>
        <v>0</v>
      </c>
      <c r="W1324">
        <f t="shared" si="343"/>
        <v>2522.2799999999997</v>
      </c>
      <c r="X1324">
        <f t="shared" si="344"/>
        <v>2127.6000000000004</v>
      </c>
      <c r="Y1324">
        <f t="shared" si="349"/>
        <v>5108.3999999999996</v>
      </c>
      <c r="Z1324">
        <f t="shared" si="345"/>
        <v>31350.12</v>
      </c>
      <c r="AA1324" t="s">
        <v>942</v>
      </c>
      <c r="AB1324">
        <v>2025</v>
      </c>
    </row>
    <row r="1325" spans="1:28" x14ac:dyDescent="0.25">
      <c r="A1325">
        <v>96</v>
      </c>
      <c r="B1325" t="s">
        <v>907</v>
      </c>
      <c r="C1325" t="s">
        <v>103</v>
      </c>
      <c r="D1325" t="s">
        <v>22</v>
      </c>
      <c r="E1325" t="s">
        <v>883</v>
      </c>
      <c r="F1325" t="s">
        <v>84</v>
      </c>
      <c r="G1325">
        <v>20000</v>
      </c>
      <c r="H1325">
        <f t="shared" si="338"/>
        <v>18818</v>
      </c>
      <c r="I1325">
        <f t="shared" si="339"/>
        <v>574</v>
      </c>
      <c r="J1325">
        <f t="shared" si="340"/>
        <v>1419.9999999999998</v>
      </c>
      <c r="K1325">
        <f t="shared" si="341"/>
        <v>220.00000000000003</v>
      </c>
      <c r="L1325">
        <f t="shared" si="346"/>
        <v>608</v>
      </c>
      <c r="M1325">
        <f t="shared" si="347"/>
        <v>1418</v>
      </c>
      <c r="O1325">
        <f t="shared" si="342"/>
        <v>4240</v>
      </c>
      <c r="P1325">
        <v>25</v>
      </c>
      <c r="Q1325">
        <v>1000</v>
      </c>
      <c r="T1325">
        <v>200</v>
      </c>
      <c r="U1325">
        <f t="shared" si="350"/>
        <v>0</v>
      </c>
      <c r="W1325">
        <f t="shared" si="343"/>
        <v>1225</v>
      </c>
      <c r="X1325">
        <f t="shared" si="344"/>
        <v>1182</v>
      </c>
      <c r="Y1325">
        <f t="shared" si="349"/>
        <v>2838</v>
      </c>
      <c r="Z1325">
        <f t="shared" si="345"/>
        <v>17593</v>
      </c>
      <c r="AA1325" t="s">
        <v>942</v>
      </c>
      <c r="AB1325">
        <v>2025</v>
      </c>
    </row>
    <row r="1326" spans="1:28" x14ac:dyDescent="0.25">
      <c r="A1326">
        <v>97</v>
      </c>
      <c r="B1326" t="s">
        <v>905</v>
      </c>
      <c r="C1326" t="s">
        <v>102</v>
      </c>
      <c r="D1326" t="s">
        <v>17</v>
      </c>
      <c r="E1326" t="s">
        <v>32</v>
      </c>
      <c r="F1326" t="s">
        <v>84</v>
      </c>
      <c r="G1326">
        <v>36000</v>
      </c>
      <c r="H1326">
        <f t="shared" si="338"/>
        <v>33872.400000000001</v>
      </c>
      <c r="I1326">
        <f t="shared" si="339"/>
        <v>1033.2</v>
      </c>
      <c r="J1326">
        <f t="shared" si="340"/>
        <v>2555.9999999999995</v>
      </c>
      <c r="K1326">
        <f t="shared" si="341"/>
        <v>396.00000000000006</v>
      </c>
      <c r="L1326">
        <f t="shared" si="346"/>
        <v>1094.4000000000001</v>
      </c>
      <c r="M1326">
        <f t="shared" si="347"/>
        <v>2552.4</v>
      </c>
      <c r="O1326">
        <f t="shared" si="342"/>
        <v>7632</v>
      </c>
      <c r="P1326">
        <v>25</v>
      </c>
      <c r="T1326">
        <v>200</v>
      </c>
      <c r="U1326">
        <f t="shared" si="350"/>
        <v>0</v>
      </c>
      <c r="W1326">
        <f t="shared" si="343"/>
        <v>225</v>
      </c>
      <c r="X1326">
        <f t="shared" si="344"/>
        <v>2127.6000000000004</v>
      </c>
      <c r="Y1326">
        <f t="shared" si="349"/>
        <v>5108.3999999999996</v>
      </c>
      <c r="Z1326">
        <f t="shared" si="345"/>
        <v>33647.4</v>
      </c>
      <c r="AA1326" t="s">
        <v>942</v>
      </c>
      <c r="AB1326">
        <v>2025</v>
      </c>
    </row>
    <row r="1327" spans="1:28" x14ac:dyDescent="0.25">
      <c r="A1327">
        <v>98</v>
      </c>
      <c r="B1327" t="s">
        <v>885</v>
      </c>
      <c r="C1327" t="s">
        <v>103</v>
      </c>
      <c r="D1327" t="s">
        <v>22</v>
      </c>
      <c r="E1327" t="s">
        <v>80</v>
      </c>
      <c r="F1327" t="s">
        <v>84</v>
      </c>
      <c r="G1327">
        <v>130000</v>
      </c>
      <c r="H1327">
        <f t="shared" si="338"/>
        <v>122317</v>
      </c>
      <c r="I1327">
        <f t="shared" si="339"/>
        <v>3731</v>
      </c>
      <c r="J1327">
        <f t="shared" si="340"/>
        <v>9230</v>
      </c>
      <c r="K1327">
        <f t="shared" si="341"/>
        <v>851.51</v>
      </c>
      <c r="L1327">
        <f t="shared" si="346"/>
        <v>3952</v>
      </c>
      <c r="M1327">
        <f t="shared" si="347"/>
        <v>9217</v>
      </c>
      <c r="O1327">
        <f t="shared" si="342"/>
        <v>26981.510000000002</v>
      </c>
      <c r="P1327">
        <v>25</v>
      </c>
      <c r="T1327">
        <v>200</v>
      </c>
      <c r="U1327">
        <f t="shared" si="350"/>
        <v>19162.187291666665</v>
      </c>
      <c r="W1327">
        <f t="shared" si="343"/>
        <v>19387.187291666665</v>
      </c>
      <c r="X1327">
        <f t="shared" si="344"/>
        <v>7683</v>
      </c>
      <c r="Y1327">
        <f t="shared" si="349"/>
        <v>18447</v>
      </c>
      <c r="Z1327">
        <f t="shared" si="345"/>
        <v>102929.81270833334</v>
      </c>
      <c r="AA1327" t="s">
        <v>942</v>
      </c>
      <c r="AB1327">
        <v>2025</v>
      </c>
    </row>
    <row r="1328" spans="1:28" x14ac:dyDescent="0.25">
      <c r="A1328">
        <v>99</v>
      </c>
      <c r="B1328" t="s">
        <v>898</v>
      </c>
      <c r="C1328" t="s">
        <v>103</v>
      </c>
      <c r="D1328" t="s">
        <v>22</v>
      </c>
      <c r="E1328" t="s">
        <v>54</v>
      </c>
      <c r="F1328" t="s">
        <v>84</v>
      </c>
      <c r="G1328">
        <v>36000</v>
      </c>
      <c r="H1328">
        <f t="shared" si="338"/>
        <v>33872.400000000001</v>
      </c>
      <c r="I1328">
        <f t="shared" si="339"/>
        <v>1033.2</v>
      </c>
      <c r="J1328">
        <f t="shared" si="340"/>
        <v>2555.9999999999995</v>
      </c>
      <c r="K1328">
        <f t="shared" si="341"/>
        <v>396.00000000000006</v>
      </c>
      <c r="L1328">
        <f t="shared" si="346"/>
        <v>1094.4000000000001</v>
      </c>
      <c r="M1328">
        <f t="shared" si="347"/>
        <v>2552.4</v>
      </c>
      <c r="O1328">
        <f t="shared" si="342"/>
        <v>7632</v>
      </c>
      <c r="P1328">
        <v>25</v>
      </c>
      <c r="Q1328">
        <v>2000</v>
      </c>
      <c r="S1328">
        <v>2923.36</v>
      </c>
      <c r="T1328">
        <v>200</v>
      </c>
      <c r="U1328">
        <f t="shared" si="350"/>
        <v>0</v>
      </c>
      <c r="W1328">
        <f t="shared" si="343"/>
        <v>5148.3600000000006</v>
      </c>
      <c r="X1328">
        <f t="shared" si="344"/>
        <v>2127.6000000000004</v>
      </c>
      <c r="Y1328">
        <f t="shared" si="349"/>
        <v>5108.3999999999996</v>
      </c>
      <c r="Z1328">
        <f t="shared" si="345"/>
        <v>28724.04</v>
      </c>
      <c r="AA1328" t="s">
        <v>942</v>
      </c>
      <c r="AB1328">
        <v>2025</v>
      </c>
    </row>
    <row r="1329" spans="1:28" x14ac:dyDescent="0.25">
      <c r="A1329">
        <v>100</v>
      </c>
      <c r="B1329" t="s">
        <v>899</v>
      </c>
      <c r="C1329" t="s">
        <v>102</v>
      </c>
      <c r="D1329" t="s">
        <v>22</v>
      </c>
      <c r="E1329" t="s">
        <v>37</v>
      </c>
      <c r="F1329" t="s">
        <v>84</v>
      </c>
      <c r="G1329">
        <v>25000</v>
      </c>
      <c r="H1329">
        <f t="shared" si="338"/>
        <v>23522.5</v>
      </c>
      <c r="I1329">
        <f t="shared" si="339"/>
        <v>717.5</v>
      </c>
      <c r="J1329">
        <f t="shared" si="340"/>
        <v>1774.9999999999998</v>
      </c>
      <c r="K1329">
        <f t="shared" si="341"/>
        <v>275</v>
      </c>
      <c r="L1329">
        <f t="shared" si="346"/>
        <v>760</v>
      </c>
      <c r="M1329">
        <f t="shared" si="347"/>
        <v>1772.5000000000002</v>
      </c>
      <c r="O1329">
        <f t="shared" si="342"/>
        <v>5300</v>
      </c>
      <c r="P1329">
        <v>25</v>
      </c>
      <c r="Q1329">
        <v>5000</v>
      </c>
      <c r="S1329">
        <v>0</v>
      </c>
      <c r="T1329">
        <v>200</v>
      </c>
      <c r="U1329">
        <f t="shared" si="350"/>
        <v>0</v>
      </c>
      <c r="W1329">
        <f t="shared" si="343"/>
        <v>5225</v>
      </c>
      <c r="X1329">
        <f t="shared" si="344"/>
        <v>1477.5</v>
      </c>
      <c r="Y1329">
        <f t="shared" si="349"/>
        <v>3547.5</v>
      </c>
      <c r="Z1329">
        <f t="shared" si="345"/>
        <v>18297.5</v>
      </c>
      <c r="AA1329" t="s">
        <v>942</v>
      </c>
      <c r="AB1329">
        <v>2025</v>
      </c>
    </row>
    <row r="1330" spans="1:28" x14ac:dyDescent="0.25">
      <c r="A1330">
        <v>101</v>
      </c>
      <c r="B1330" t="s">
        <v>900</v>
      </c>
      <c r="C1330" t="s">
        <v>102</v>
      </c>
      <c r="D1330" t="s">
        <v>22</v>
      </c>
      <c r="E1330" t="s">
        <v>37</v>
      </c>
      <c r="F1330" t="s">
        <v>84</v>
      </c>
      <c r="G1330">
        <v>25000</v>
      </c>
      <c r="H1330">
        <f t="shared" si="338"/>
        <v>23522.5</v>
      </c>
      <c r="I1330">
        <f t="shared" si="339"/>
        <v>717.5</v>
      </c>
      <c r="J1330">
        <f t="shared" si="340"/>
        <v>1774.9999999999998</v>
      </c>
      <c r="K1330">
        <f t="shared" si="341"/>
        <v>275</v>
      </c>
      <c r="L1330">
        <f t="shared" si="346"/>
        <v>760</v>
      </c>
      <c r="M1330">
        <f t="shared" si="347"/>
        <v>1772.5000000000002</v>
      </c>
      <c r="O1330">
        <f t="shared" si="342"/>
        <v>5300</v>
      </c>
      <c r="P1330">
        <v>25</v>
      </c>
      <c r="Q1330">
        <v>1500</v>
      </c>
      <c r="S1330">
        <v>44.99</v>
      </c>
      <c r="T1330">
        <v>200</v>
      </c>
      <c r="U1330">
        <f t="shared" si="350"/>
        <v>0</v>
      </c>
      <c r="W1330">
        <f t="shared" si="343"/>
        <v>1769.99</v>
      </c>
      <c r="X1330">
        <f t="shared" si="344"/>
        <v>1477.5</v>
      </c>
      <c r="Y1330">
        <f t="shared" si="349"/>
        <v>3547.5</v>
      </c>
      <c r="Z1330">
        <f t="shared" si="345"/>
        <v>21752.510000000002</v>
      </c>
      <c r="AA1330" t="s">
        <v>942</v>
      </c>
      <c r="AB1330">
        <v>2025</v>
      </c>
    </row>
    <row r="1331" spans="1:28" x14ac:dyDescent="0.25">
      <c r="A1331">
        <v>102</v>
      </c>
      <c r="B1331" t="s">
        <v>901</v>
      </c>
      <c r="C1331" t="s">
        <v>102</v>
      </c>
      <c r="D1331" t="s">
        <v>801</v>
      </c>
      <c r="E1331" t="s">
        <v>33</v>
      </c>
      <c r="F1331" t="s">
        <v>84</v>
      </c>
      <c r="G1331">
        <v>30000</v>
      </c>
      <c r="H1331">
        <f t="shared" si="338"/>
        <v>28227</v>
      </c>
      <c r="I1331">
        <f t="shared" si="339"/>
        <v>861</v>
      </c>
      <c r="J1331">
        <f t="shared" si="340"/>
        <v>2130</v>
      </c>
      <c r="K1331">
        <f t="shared" si="341"/>
        <v>330.00000000000006</v>
      </c>
      <c r="L1331">
        <f t="shared" si="346"/>
        <v>912</v>
      </c>
      <c r="M1331">
        <f t="shared" si="347"/>
        <v>2127</v>
      </c>
      <c r="O1331">
        <f t="shared" si="342"/>
        <v>6360</v>
      </c>
      <c r="P1331">
        <v>25</v>
      </c>
      <c r="Q1331">
        <v>6914.17</v>
      </c>
      <c r="T1331">
        <v>200</v>
      </c>
      <c r="U1331">
        <f t="shared" si="350"/>
        <v>0</v>
      </c>
      <c r="W1331">
        <f t="shared" si="343"/>
        <v>7139.17</v>
      </c>
      <c r="X1331">
        <f t="shared" si="344"/>
        <v>1773</v>
      </c>
      <c r="Y1331">
        <f t="shared" si="349"/>
        <v>4257</v>
      </c>
      <c r="Z1331">
        <f t="shared" si="345"/>
        <v>21087.83</v>
      </c>
      <c r="AA1331" t="s">
        <v>942</v>
      </c>
      <c r="AB1331">
        <v>2025</v>
      </c>
    </row>
    <row r="1332" spans="1:28" x14ac:dyDescent="0.25">
      <c r="A1332">
        <v>103</v>
      </c>
      <c r="B1332" t="s">
        <v>902</v>
      </c>
      <c r="C1332" t="s">
        <v>102</v>
      </c>
      <c r="D1332" t="s">
        <v>22</v>
      </c>
      <c r="E1332" t="s">
        <v>37</v>
      </c>
      <c r="F1332" t="s">
        <v>84</v>
      </c>
      <c r="G1332">
        <v>25000</v>
      </c>
      <c r="H1332">
        <f t="shared" si="338"/>
        <v>23522.5</v>
      </c>
      <c r="I1332">
        <f t="shared" si="339"/>
        <v>717.5</v>
      </c>
      <c r="J1332">
        <f t="shared" si="340"/>
        <v>1774.9999999999998</v>
      </c>
      <c r="K1332">
        <f t="shared" si="341"/>
        <v>275</v>
      </c>
      <c r="L1332">
        <f t="shared" si="346"/>
        <v>760</v>
      </c>
      <c r="M1332">
        <f t="shared" si="347"/>
        <v>1772.5000000000002</v>
      </c>
      <c r="O1332">
        <f t="shared" si="342"/>
        <v>5300</v>
      </c>
      <c r="P1332">
        <v>25</v>
      </c>
      <c r="T1332">
        <v>200</v>
      </c>
      <c r="U1332">
        <f t="shared" si="350"/>
        <v>0</v>
      </c>
      <c r="W1332">
        <f t="shared" si="343"/>
        <v>225</v>
      </c>
      <c r="X1332">
        <f t="shared" si="344"/>
        <v>1477.5</v>
      </c>
      <c r="Y1332">
        <f t="shared" si="349"/>
        <v>3547.5</v>
      </c>
      <c r="Z1332">
        <f t="shared" si="345"/>
        <v>23297.5</v>
      </c>
      <c r="AA1332" t="s">
        <v>942</v>
      </c>
      <c r="AB1332">
        <v>2025</v>
      </c>
    </row>
    <row r="1333" spans="1:28" x14ac:dyDescent="0.25">
      <c r="A1333">
        <v>104</v>
      </c>
      <c r="B1333" t="s">
        <v>903</v>
      </c>
      <c r="C1333" t="s">
        <v>102</v>
      </c>
      <c r="D1333" t="s">
        <v>22</v>
      </c>
      <c r="E1333" t="s">
        <v>37</v>
      </c>
      <c r="F1333" t="s">
        <v>84</v>
      </c>
      <c r="G1333">
        <v>25000</v>
      </c>
      <c r="H1333">
        <f t="shared" si="338"/>
        <v>23522.5</v>
      </c>
      <c r="I1333">
        <f t="shared" ref="I1333:I1338" si="351">IF(G1333&lt;=374040,G1333*2.87%,9334.68)</f>
        <v>717.5</v>
      </c>
      <c r="J1333">
        <f t="shared" ref="J1333:J1338" si="352">IF(G1333&lt;=374040,G1333*7.1%,23092.75)</f>
        <v>1774.9999999999998</v>
      </c>
      <c r="K1333">
        <f t="shared" ref="K1333:K1338" si="353">IF(G1333&lt;=74808,G1333*1.1%,851.51)</f>
        <v>275</v>
      </c>
      <c r="L1333">
        <f>IF(G1333&lt;=187020,G1333*3.04%,4943.8)</f>
        <v>760</v>
      </c>
      <c r="M1333">
        <f>IF(G1333&lt;=187020,G1333*7.09%,11530.11)</f>
        <v>1772.5000000000002</v>
      </c>
      <c r="O1333">
        <f t="shared" ref="O1333:O1338" si="354">+I1333+J1333+K1333+L1333+M1333+N1333</f>
        <v>5300</v>
      </c>
      <c r="P1333">
        <v>25</v>
      </c>
      <c r="T1333">
        <v>200</v>
      </c>
      <c r="U1333">
        <f>IF((H1333*12)&gt;867123.01,(79776+(((H1333*12)-867123.01)*0.25))/12,IF((H1333*12)&gt;624329.01,(31216+(((H1333*12)-624329.01)*0.2))/12,IF((H1333*12)&gt;416220.01,(((H1333*12)-416220.01)*0.15)/12,0)))</f>
        <v>0</v>
      </c>
      <c r="W1333">
        <f t="shared" si="343"/>
        <v>225</v>
      </c>
      <c r="X1333">
        <f t="shared" ref="X1333:X1338" si="355">+I1333+L1333+N1333</f>
        <v>1477.5</v>
      </c>
      <c r="Y1333">
        <f t="shared" ref="Y1333:Y1338" si="356">+J1333+M1333</f>
        <v>3547.5</v>
      </c>
      <c r="Z1333">
        <f t="shared" si="345"/>
        <v>23297.5</v>
      </c>
      <c r="AA1333" t="s">
        <v>942</v>
      </c>
      <c r="AB1333">
        <v>2025</v>
      </c>
    </row>
    <row r="1334" spans="1:28" x14ac:dyDescent="0.25">
      <c r="A1334">
        <v>105</v>
      </c>
      <c r="B1334" t="s">
        <v>913</v>
      </c>
      <c r="C1334" t="s">
        <v>102</v>
      </c>
      <c r="D1334" t="s">
        <v>21</v>
      </c>
      <c r="E1334" t="s">
        <v>914</v>
      </c>
      <c r="F1334" t="s">
        <v>84</v>
      </c>
      <c r="G1334">
        <v>48000</v>
      </c>
      <c r="H1334">
        <f t="shared" si="338"/>
        <v>45163.199999999997</v>
      </c>
      <c r="I1334">
        <f t="shared" si="351"/>
        <v>1377.6</v>
      </c>
      <c r="J1334">
        <f t="shared" si="352"/>
        <v>3407.9999999999995</v>
      </c>
      <c r="K1334">
        <f t="shared" si="353"/>
        <v>528</v>
      </c>
      <c r="L1334">
        <f>IF(G1334&lt;=187020,G1334*3.04%,4943.8)</f>
        <v>1459.2</v>
      </c>
      <c r="M1334">
        <f>IF(G1334&lt;=187020,G1334*7.09%,11530.11)</f>
        <v>3403.2000000000003</v>
      </c>
      <c r="O1334">
        <f t="shared" si="354"/>
        <v>10176</v>
      </c>
      <c r="P1334">
        <v>25</v>
      </c>
      <c r="S1334">
        <v>576.91999999999996</v>
      </c>
      <c r="T1334">
        <v>200</v>
      </c>
      <c r="U1334">
        <f>IF((H1334*12)&gt;867123.01,(79776+(((H1334*12)-867123.01)*0.25))/12,IF((H1334*12)&gt;624329.01,(31216+(((H1334*12)-624329.01)*0.2))/12,IF((H1334*12)&gt;416220.01,(((H1334*12)-416220.01)*0.15)/12,0)))</f>
        <v>1571.7298749999989</v>
      </c>
      <c r="W1334">
        <f t="shared" si="343"/>
        <v>2373.6498749999987</v>
      </c>
      <c r="X1334">
        <f t="shared" si="355"/>
        <v>2836.8</v>
      </c>
      <c r="Y1334">
        <f t="shared" si="356"/>
        <v>6811.2</v>
      </c>
      <c r="Z1334">
        <f>+G1334-(W1334+X1334)</f>
        <v>42789.550125000002</v>
      </c>
      <c r="AA1334" t="s">
        <v>942</v>
      </c>
      <c r="AB1334">
        <v>2025</v>
      </c>
    </row>
    <row r="1335" spans="1:28" x14ac:dyDescent="0.25">
      <c r="A1335">
        <v>106</v>
      </c>
      <c r="B1335" t="s">
        <v>935</v>
      </c>
      <c r="C1335" t="s">
        <v>102</v>
      </c>
      <c r="D1335" t="s">
        <v>936</v>
      </c>
      <c r="E1335" t="s">
        <v>33</v>
      </c>
      <c r="F1335" t="s">
        <v>937</v>
      </c>
      <c r="G1335">
        <v>26000</v>
      </c>
      <c r="H1335">
        <f t="shared" si="338"/>
        <v>24463.4</v>
      </c>
      <c r="I1335">
        <f t="shared" si="351"/>
        <v>746.2</v>
      </c>
      <c r="J1335">
        <f t="shared" si="352"/>
        <v>1845.9999999999998</v>
      </c>
      <c r="K1335">
        <f t="shared" si="353"/>
        <v>286.00000000000006</v>
      </c>
      <c r="L1335">
        <f>IF(G1335&lt;=187020,G1335*3.04%,4943.8)</f>
        <v>790.4</v>
      </c>
      <c r="M1335">
        <f>IF(G1335&lt;=187020,G1335*7.09%,11530.11)</f>
        <v>1843.4</v>
      </c>
      <c r="O1335">
        <f t="shared" si="354"/>
        <v>5512</v>
      </c>
      <c r="P1335">
        <v>25</v>
      </c>
      <c r="Q1335">
        <v>2000</v>
      </c>
      <c r="S1335">
        <v>49.58</v>
      </c>
      <c r="T1335">
        <v>200</v>
      </c>
      <c r="W1335">
        <f t="shared" si="343"/>
        <v>2274.58</v>
      </c>
      <c r="X1335">
        <f t="shared" si="355"/>
        <v>1536.6</v>
      </c>
      <c r="Y1335">
        <f t="shared" si="356"/>
        <v>3689.3999999999996</v>
      </c>
      <c r="Z1335">
        <f>+G1335-(W1335+X1335)</f>
        <v>22188.82</v>
      </c>
      <c r="AA1335" t="s">
        <v>942</v>
      </c>
      <c r="AB1335">
        <v>2025</v>
      </c>
    </row>
    <row r="1336" spans="1:28" x14ac:dyDescent="0.25">
      <c r="A1336">
        <v>107</v>
      </c>
      <c r="B1336" t="s">
        <v>940</v>
      </c>
      <c r="C1336" t="s">
        <v>103</v>
      </c>
      <c r="D1336" t="s">
        <v>22</v>
      </c>
      <c r="E1336" t="s">
        <v>933</v>
      </c>
      <c r="F1336" t="s">
        <v>84</v>
      </c>
      <c r="G1336">
        <v>46000</v>
      </c>
      <c r="H1336">
        <f t="shared" si="338"/>
        <v>43281.4</v>
      </c>
      <c r="I1336">
        <f t="shared" si="351"/>
        <v>1320.2</v>
      </c>
      <c r="J1336">
        <f t="shared" si="352"/>
        <v>3265.9999999999995</v>
      </c>
      <c r="K1336">
        <f t="shared" si="353"/>
        <v>506.00000000000006</v>
      </c>
      <c r="L1336">
        <f>IF(G1336&lt;=187020,G1336*3.04%,4943.8)</f>
        <v>1398.4</v>
      </c>
      <c r="M1336">
        <f>IF(G1336&lt;=187020,G1336*7.09%,11530.11)</f>
        <v>3261.4</v>
      </c>
      <c r="O1336">
        <f t="shared" si="354"/>
        <v>9752</v>
      </c>
      <c r="P1336">
        <v>25</v>
      </c>
      <c r="T1336">
        <v>200</v>
      </c>
      <c r="U1336">
        <f>IF((H1336*12)&gt;867123.01,(79776+(((H1336*12)-867123.01)*0.25))/12,IF((H1336*12)&gt;624329.01,(31216+(((H1336*12)-624329.01)*0.2))/12,IF((H1336*12)&gt;416220.01,(((H1336*12)-416220.01)*0.15)/12,0)))</f>
        <v>1289.4598750000005</v>
      </c>
      <c r="W1336">
        <f t="shared" si="343"/>
        <v>1514.4598750000005</v>
      </c>
      <c r="X1336">
        <f t="shared" si="355"/>
        <v>2718.6000000000004</v>
      </c>
      <c r="Y1336">
        <f t="shared" si="356"/>
        <v>6527.4</v>
      </c>
      <c r="Z1336">
        <f>+G1336-(W1336+X1336)</f>
        <v>41766.940125000001</v>
      </c>
      <c r="AA1336" t="s">
        <v>942</v>
      </c>
      <c r="AB1336">
        <v>2025</v>
      </c>
    </row>
    <row r="1337" spans="1:28" x14ac:dyDescent="0.25">
      <c r="A1337">
        <v>108</v>
      </c>
      <c r="B1337" t="s">
        <v>915</v>
      </c>
      <c r="C1337" t="s">
        <v>102</v>
      </c>
      <c r="D1337" t="s">
        <v>22</v>
      </c>
      <c r="E1337" t="s">
        <v>32</v>
      </c>
      <c r="F1337" t="s">
        <v>84</v>
      </c>
      <c r="G1337">
        <v>45000</v>
      </c>
      <c r="H1337">
        <f t="shared" si="338"/>
        <v>42340.5</v>
      </c>
      <c r="I1337">
        <f t="shared" si="351"/>
        <v>1291.5</v>
      </c>
      <c r="J1337">
        <f t="shared" si="352"/>
        <v>3194.9999999999995</v>
      </c>
      <c r="K1337">
        <f t="shared" si="353"/>
        <v>495.00000000000006</v>
      </c>
      <c r="L1337">
        <f>IF(G1337&lt;=187020,G1337*3.04%,4943.8)</f>
        <v>1368</v>
      </c>
      <c r="M1337">
        <f>IF(G1337&lt;=187020,G1337*7.09%,11530.11)</f>
        <v>3190.5</v>
      </c>
      <c r="O1337">
        <f t="shared" si="354"/>
        <v>9540</v>
      </c>
      <c r="P1337">
        <v>25</v>
      </c>
      <c r="S1337">
        <v>454.64</v>
      </c>
      <c r="T1337">
        <v>200</v>
      </c>
      <c r="U1337">
        <v>1289.46</v>
      </c>
      <c r="W1337">
        <f t="shared" si="343"/>
        <v>1969.1</v>
      </c>
      <c r="X1337">
        <f t="shared" si="355"/>
        <v>2659.5</v>
      </c>
      <c r="Y1337">
        <f t="shared" si="356"/>
        <v>6385.5</v>
      </c>
      <c r="Z1337">
        <f t="shared" si="345"/>
        <v>40371.4</v>
      </c>
      <c r="AA1337" t="s">
        <v>942</v>
      </c>
      <c r="AB1337">
        <v>2025</v>
      </c>
    </row>
    <row r="1338" spans="1:28" x14ac:dyDescent="0.25">
      <c r="A1338">
        <v>109</v>
      </c>
      <c r="B1338" t="s">
        <v>804</v>
      </c>
      <c r="C1338" t="s">
        <v>103</v>
      </c>
      <c r="D1338" t="s">
        <v>823</v>
      </c>
      <c r="E1338" t="s">
        <v>27</v>
      </c>
      <c r="F1338" t="s">
        <v>98</v>
      </c>
      <c r="G1338">
        <v>360000</v>
      </c>
      <c r="H1338">
        <f>+G1338-(I1338+L1338+N1338)</f>
        <v>342069.38</v>
      </c>
      <c r="I1338">
        <f t="shared" si="351"/>
        <v>10332</v>
      </c>
      <c r="J1338">
        <f t="shared" si="352"/>
        <v>25559.999999999996</v>
      </c>
      <c r="K1338">
        <f t="shared" si="353"/>
        <v>851.51</v>
      </c>
      <c r="L1338">
        <v>5883.16</v>
      </c>
      <c r="M1338">
        <v>13720.92</v>
      </c>
      <c r="N1338">
        <v>1715.46</v>
      </c>
      <c r="O1338">
        <f t="shared" si="354"/>
        <v>58063.049999999996</v>
      </c>
      <c r="P1338">
        <v>25</v>
      </c>
      <c r="S1338">
        <v>1328.8</v>
      </c>
      <c r="U1338">
        <f>74100.21-V1338</f>
        <v>74100.210000000006</v>
      </c>
      <c r="W1338">
        <f>P1338+Q1338+R1338+S1338+T1338+U1338</f>
        <v>75454.010000000009</v>
      </c>
      <c r="X1338">
        <f t="shared" si="355"/>
        <v>17930.62</v>
      </c>
      <c r="Y1338">
        <f t="shared" si="356"/>
        <v>39280.92</v>
      </c>
      <c r="Z1338">
        <f>+G1338-(W1338+X1338)</f>
        <v>266615.37</v>
      </c>
      <c r="AA1338" t="s">
        <v>644</v>
      </c>
      <c r="AB1338">
        <v>2025</v>
      </c>
    </row>
    <row r="1339" spans="1:28" x14ac:dyDescent="0.25">
      <c r="A1339">
        <v>1</v>
      </c>
      <c r="B1339" t="s">
        <v>784</v>
      </c>
      <c r="C1339" t="s">
        <v>102</v>
      </c>
      <c r="D1339" t="s">
        <v>19</v>
      </c>
      <c r="E1339" t="s">
        <v>71</v>
      </c>
      <c r="F1339" t="s">
        <v>98</v>
      </c>
      <c r="G1339">
        <v>300000</v>
      </c>
      <c r="H1339">
        <f t="shared" ref="H1339:H1402" si="357">+G1339-(I1339+L1339+N1339)</f>
        <v>285506.84000000003</v>
      </c>
      <c r="I1339">
        <f t="shared" ref="I1339:I1402" si="358">IF(G1339&lt;=374040,G1339*2.87%,9334.68)</f>
        <v>8610</v>
      </c>
      <c r="J1339">
        <f t="shared" ref="J1339:J1402" si="359">IF(G1339&lt;=374040,G1339*7.1%,23092.75)</f>
        <v>21299.999999999996</v>
      </c>
      <c r="K1339">
        <f t="shared" ref="K1339:K1402" si="360">IF(G1339&lt;=74808,G1339*1.1%,851.51)</f>
        <v>851.51</v>
      </c>
      <c r="L1339">
        <v>5883.16</v>
      </c>
      <c r="M1339">
        <v>13720.92</v>
      </c>
      <c r="O1339">
        <f t="shared" ref="O1339:O1402" si="361">+I1339+J1339+K1339+L1339+M1339+N1339</f>
        <v>50365.59</v>
      </c>
      <c r="P1339">
        <v>25</v>
      </c>
      <c r="U1339">
        <v>59959.58</v>
      </c>
      <c r="W1339">
        <f t="shared" ref="W1339:W1402" si="362">P1339+Q1339+R1339+S1339+T1339+U1339</f>
        <v>59984.58</v>
      </c>
      <c r="X1339">
        <f t="shared" ref="X1339:X1402" si="363">+I1339+L1339+N1339</f>
        <v>14493.16</v>
      </c>
      <c r="Y1339">
        <f t="shared" ref="Y1339:Y1353" si="364">+J1339+M1339</f>
        <v>35020.92</v>
      </c>
      <c r="Z1339">
        <f t="shared" ref="Z1339:Z1402" si="365">+G1339-(W1339+X1339)</f>
        <v>225522.26</v>
      </c>
      <c r="AA1339" t="s">
        <v>644</v>
      </c>
      <c r="AB1339">
        <v>2025</v>
      </c>
    </row>
    <row r="1340" spans="1:28" x14ac:dyDescent="0.25">
      <c r="A1340">
        <v>2</v>
      </c>
      <c r="B1340" t="s">
        <v>110</v>
      </c>
      <c r="C1340" t="s">
        <v>103</v>
      </c>
      <c r="D1340" t="s">
        <v>10</v>
      </c>
      <c r="E1340" t="s">
        <v>53</v>
      </c>
      <c r="F1340" t="s">
        <v>98</v>
      </c>
      <c r="G1340">
        <v>300000</v>
      </c>
      <c r="H1340">
        <f t="shared" si="357"/>
        <v>285506.84000000003</v>
      </c>
      <c r="I1340">
        <f t="shared" si="358"/>
        <v>8610</v>
      </c>
      <c r="J1340">
        <f t="shared" si="359"/>
        <v>21299.999999999996</v>
      </c>
      <c r="K1340">
        <f t="shared" si="360"/>
        <v>851.51</v>
      </c>
      <c r="L1340">
        <v>5883.16</v>
      </c>
      <c r="M1340">
        <v>13720.92</v>
      </c>
      <c r="O1340">
        <f t="shared" si="361"/>
        <v>50365.59</v>
      </c>
      <c r="P1340">
        <v>25</v>
      </c>
      <c r="S1340">
        <v>1328.8</v>
      </c>
      <c r="U1340">
        <f>+(59959.58-V1340)</f>
        <v>59959.58</v>
      </c>
      <c r="W1340">
        <f t="shared" si="362"/>
        <v>61313.380000000005</v>
      </c>
      <c r="X1340">
        <f t="shared" si="363"/>
        <v>14493.16</v>
      </c>
      <c r="Y1340">
        <f t="shared" si="364"/>
        <v>35020.92</v>
      </c>
      <c r="Z1340">
        <f t="shared" si="365"/>
        <v>224193.46</v>
      </c>
      <c r="AA1340" t="s">
        <v>644</v>
      </c>
      <c r="AB1340">
        <v>2025</v>
      </c>
    </row>
    <row r="1341" spans="1:28" x14ac:dyDescent="0.25">
      <c r="A1341">
        <v>3</v>
      </c>
      <c r="B1341" t="s">
        <v>115</v>
      </c>
      <c r="C1341" t="s">
        <v>103</v>
      </c>
      <c r="D1341" t="s">
        <v>886</v>
      </c>
      <c r="E1341" t="s">
        <v>916</v>
      </c>
      <c r="F1341" t="s">
        <v>84</v>
      </c>
      <c r="G1341">
        <v>185000</v>
      </c>
      <c r="H1341">
        <f t="shared" si="357"/>
        <v>167204.66</v>
      </c>
      <c r="I1341">
        <f t="shared" si="358"/>
        <v>5309.5</v>
      </c>
      <c r="J1341">
        <f t="shared" si="359"/>
        <v>13134.999999999998</v>
      </c>
      <c r="K1341">
        <f t="shared" si="360"/>
        <v>851.51</v>
      </c>
      <c r="L1341">
        <f t="shared" ref="L1341:L1404" si="366">IF(G1341&lt;=187020,G1341*3.04%,4943.8)</f>
        <v>5624</v>
      </c>
      <c r="M1341">
        <f t="shared" ref="M1341:M1404" si="367">IF(G1341&lt;=187020,G1341*7.09%,11530.11)</f>
        <v>13116.5</v>
      </c>
      <c r="N1341">
        <v>6861.84</v>
      </c>
      <c r="O1341">
        <f>+I1341+J1341+K1341+L1341+M1341+N1341</f>
        <v>44898.349999999991</v>
      </c>
      <c r="P1341">
        <v>25</v>
      </c>
      <c r="Q1341">
        <v>39964.44</v>
      </c>
      <c r="S1341">
        <v>1328.8</v>
      </c>
      <c r="T1341">
        <v>200</v>
      </c>
      <c r="U1341">
        <v>30384.03</v>
      </c>
      <c r="W1341">
        <f t="shared" si="362"/>
        <v>71902.27</v>
      </c>
      <c r="X1341">
        <f t="shared" si="363"/>
        <v>17795.34</v>
      </c>
      <c r="Y1341">
        <f t="shared" si="364"/>
        <v>26251.5</v>
      </c>
      <c r="Z1341">
        <f t="shared" si="365"/>
        <v>95302.39</v>
      </c>
      <c r="AA1341" t="s">
        <v>644</v>
      </c>
      <c r="AB1341">
        <v>2025</v>
      </c>
    </row>
    <row r="1342" spans="1:28" x14ac:dyDescent="0.25">
      <c r="A1342">
        <v>4</v>
      </c>
      <c r="B1342" t="s">
        <v>116</v>
      </c>
      <c r="C1342" t="s">
        <v>102</v>
      </c>
      <c r="D1342" t="s">
        <v>4</v>
      </c>
      <c r="E1342" t="s">
        <v>917</v>
      </c>
      <c r="F1342" t="s">
        <v>84</v>
      </c>
      <c r="G1342">
        <v>185000</v>
      </c>
      <c r="H1342">
        <f t="shared" si="357"/>
        <v>174066.5</v>
      </c>
      <c r="I1342">
        <f t="shared" si="358"/>
        <v>5309.5</v>
      </c>
      <c r="J1342">
        <f t="shared" si="359"/>
        <v>13134.999999999998</v>
      </c>
      <c r="K1342">
        <f t="shared" si="360"/>
        <v>851.51</v>
      </c>
      <c r="L1342">
        <f t="shared" si="366"/>
        <v>5624</v>
      </c>
      <c r="M1342">
        <f t="shared" si="367"/>
        <v>13116.5</v>
      </c>
      <c r="O1342">
        <f t="shared" si="361"/>
        <v>38036.509999999995</v>
      </c>
      <c r="P1342">
        <v>25</v>
      </c>
      <c r="Q1342">
        <v>20227.560000000001</v>
      </c>
      <c r="S1342">
        <v>1328.8</v>
      </c>
      <c r="T1342">
        <v>200</v>
      </c>
      <c r="U1342">
        <v>32099.49</v>
      </c>
      <c r="W1342">
        <f t="shared" si="362"/>
        <v>53880.850000000006</v>
      </c>
      <c r="X1342">
        <f t="shared" si="363"/>
        <v>10933.5</v>
      </c>
      <c r="Y1342">
        <f t="shared" si="364"/>
        <v>26251.5</v>
      </c>
      <c r="Z1342">
        <f t="shared" si="365"/>
        <v>120185.65</v>
      </c>
      <c r="AA1342" t="s">
        <v>644</v>
      </c>
      <c r="AB1342">
        <v>2025</v>
      </c>
    </row>
    <row r="1343" spans="1:28" x14ac:dyDescent="0.25">
      <c r="A1343">
        <v>5</v>
      </c>
      <c r="B1343" t="s">
        <v>117</v>
      </c>
      <c r="C1343" t="s">
        <v>102</v>
      </c>
      <c r="D1343" t="s">
        <v>4</v>
      </c>
      <c r="E1343" t="s">
        <v>918</v>
      </c>
      <c r="F1343" t="s">
        <v>84</v>
      </c>
      <c r="G1343">
        <v>185000</v>
      </c>
      <c r="H1343">
        <f t="shared" si="357"/>
        <v>172351.04</v>
      </c>
      <c r="I1343">
        <f t="shared" si="358"/>
        <v>5309.5</v>
      </c>
      <c r="J1343">
        <f t="shared" si="359"/>
        <v>13134.999999999998</v>
      </c>
      <c r="K1343">
        <f t="shared" si="360"/>
        <v>851.51</v>
      </c>
      <c r="L1343">
        <f t="shared" si="366"/>
        <v>5624</v>
      </c>
      <c r="M1343">
        <f t="shared" si="367"/>
        <v>13116.5</v>
      </c>
      <c r="N1343">
        <v>1715.46</v>
      </c>
      <c r="O1343">
        <f t="shared" si="361"/>
        <v>39751.969999999994</v>
      </c>
      <c r="P1343">
        <v>25</v>
      </c>
      <c r="S1343">
        <v>1993.2</v>
      </c>
      <c r="T1343">
        <v>200</v>
      </c>
      <c r="U1343">
        <v>32099.49</v>
      </c>
      <c r="W1343">
        <f t="shared" si="362"/>
        <v>34317.69</v>
      </c>
      <c r="X1343">
        <f t="shared" si="363"/>
        <v>12648.96</v>
      </c>
      <c r="Y1343">
        <f t="shared" si="364"/>
        <v>26251.5</v>
      </c>
      <c r="Z1343">
        <f t="shared" si="365"/>
        <v>138033.35</v>
      </c>
      <c r="AA1343" t="s">
        <v>644</v>
      </c>
      <c r="AB1343">
        <v>2025</v>
      </c>
    </row>
    <row r="1344" spans="1:28" x14ac:dyDescent="0.25">
      <c r="A1344">
        <v>6</v>
      </c>
      <c r="B1344" t="s">
        <v>119</v>
      </c>
      <c r="C1344" t="s">
        <v>103</v>
      </c>
      <c r="D1344" t="s">
        <v>10</v>
      </c>
      <c r="E1344" t="s">
        <v>919</v>
      </c>
      <c r="F1344" t="s">
        <v>84</v>
      </c>
      <c r="G1344">
        <v>185000</v>
      </c>
      <c r="H1344">
        <f t="shared" si="357"/>
        <v>174066.5</v>
      </c>
      <c r="I1344">
        <f t="shared" si="358"/>
        <v>5309.5</v>
      </c>
      <c r="J1344">
        <f t="shared" si="359"/>
        <v>13134.999999999998</v>
      </c>
      <c r="K1344">
        <f t="shared" si="360"/>
        <v>851.51</v>
      </c>
      <c r="L1344">
        <f t="shared" si="366"/>
        <v>5624</v>
      </c>
      <c r="M1344">
        <f t="shared" si="367"/>
        <v>13116.5</v>
      </c>
      <c r="O1344">
        <f t="shared" si="361"/>
        <v>38036.509999999995</v>
      </c>
      <c r="P1344">
        <v>25</v>
      </c>
      <c r="Q1344">
        <v>13979.51</v>
      </c>
      <c r="S1344">
        <v>1328.8</v>
      </c>
      <c r="T1344">
        <v>200</v>
      </c>
      <c r="U1344">
        <v>32099.49</v>
      </c>
      <c r="W1344">
        <f t="shared" si="362"/>
        <v>47632.800000000003</v>
      </c>
      <c r="X1344">
        <f t="shared" si="363"/>
        <v>10933.5</v>
      </c>
      <c r="Y1344">
        <f t="shared" si="364"/>
        <v>26251.5</v>
      </c>
      <c r="Z1344">
        <f t="shared" si="365"/>
        <v>126433.7</v>
      </c>
      <c r="AA1344" t="s">
        <v>644</v>
      </c>
      <c r="AB1344">
        <v>2025</v>
      </c>
    </row>
    <row r="1345" spans="1:28" x14ac:dyDescent="0.25">
      <c r="A1345">
        <v>7</v>
      </c>
      <c r="B1345" t="s">
        <v>121</v>
      </c>
      <c r="C1345" t="s">
        <v>102</v>
      </c>
      <c r="D1345" t="s">
        <v>21</v>
      </c>
      <c r="E1345" t="s">
        <v>920</v>
      </c>
      <c r="F1345" t="s">
        <v>84</v>
      </c>
      <c r="G1345">
        <v>155000</v>
      </c>
      <c r="H1345">
        <f t="shared" si="357"/>
        <v>144124.04</v>
      </c>
      <c r="I1345">
        <f t="shared" si="358"/>
        <v>4448.5</v>
      </c>
      <c r="J1345">
        <f t="shared" si="359"/>
        <v>11004.999999999998</v>
      </c>
      <c r="K1345">
        <f t="shared" si="360"/>
        <v>851.51</v>
      </c>
      <c r="L1345">
        <f t="shared" si="366"/>
        <v>4712</v>
      </c>
      <c r="M1345">
        <f t="shared" si="367"/>
        <v>10989.5</v>
      </c>
      <c r="N1345">
        <v>1715.46</v>
      </c>
      <c r="O1345">
        <f t="shared" si="361"/>
        <v>33721.97</v>
      </c>
      <c r="P1345">
        <v>25</v>
      </c>
      <c r="Q1345">
        <v>12764.88</v>
      </c>
      <c r="S1345">
        <v>818.56</v>
      </c>
      <c r="T1345">
        <v>200</v>
      </c>
      <c r="U1345">
        <v>24613.88</v>
      </c>
      <c r="W1345">
        <f t="shared" si="362"/>
        <v>38422.32</v>
      </c>
      <c r="X1345">
        <f t="shared" si="363"/>
        <v>10875.96</v>
      </c>
      <c r="Y1345">
        <f t="shared" si="364"/>
        <v>21994.5</v>
      </c>
      <c r="Z1345">
        <f t="shared" si="365"/>
        <v>105701.72</v>
      </c>
      <c r="AA1345" t="s">
        <v>644</v>
      </c>
      <c r="AB1345">
        <v>2025</v>
      </c>
    </row>
    <row r="1346" spans="1:28" x14ac:dyDescent="0.25">
      <c r="A1346">
        <v>8</v>
      </c>
      <c r="B1346" t="s">
        <v>137</v>
      </c>
      <c r="C1346" t="s">
        <v>102</v>
      </c>
      <c r="D1346" t="s">
        <v>22</v>
      </c>
      <c r="E1346" t="s">
        <v>921</v>
      </c>
      <c r="F1346" t="s">
        <v>85</v>
      </c>
      <c r="G1346">
        <v>140000</v>
      </c>
      <c r="H1346">
        <f t="shared" si="357"/>
        <v>130010.54000000001</v>
      </c>
      <c r="I1346">
        <f t="shared" si="358"/>
        <v>4018</v>
      </c>
      <c r="J1346">
        <f t="shared" si="359"/>
        <v>9940</v>
      </c>
      <c r="K1346">
        <f t="shared" si="360"/>
        <v>851.51</v>
      </c>
      <c r="L1346">
        <f t="shared" si="366"/>
        <v>4256</v>
      </c>
      <c r="M1346">
        <f t="shared" si="367"/>
        <v>9926</v>
      </c>
      <c r="N1346">
        <v>1715.46</v>
      </c>
      <c r="O1346">
        <f>+I1346+J1346+K1346+L1346+M1346+N1346</f>
        <v>30706.97</v>
      </c>
      <c r="P1346">
        <v>25</v>
      </c>
      <c r="Q1346">
        <v>4694.38</v>
      </c>
      <c r="S1346">
        <v>778.59</v>
      </c>
      <c r="T1346">
        <v>200</v>
      </c>
      <c r="U1346">
        <v>21085.5</v>
      </c>
      <c r="W1346">
        <f t="shared" si="362"/>
        <v>26783.47</v>
      </c>
      <c r="X1346">
        <f t="shared" si="363"/>
        <v>9989.4599999999991</v>
      </c>
      <c r="Y1346">
        <f t="shared" si="364"/>
        <v>19866</v>
      </c>
      <c r="Z1346">
        <f t="shared" si="365"/>
        <v>103227.07</v>
      </c>
      <c r="AA1346" t="s">
        <v>644</v>
      </c>
      <c r="AB1346">
        <v>2025</v>
      </c>
    </row>
    <row r="1347" spans="1:28" x14ac:dyDescent="0.25">
      <c r="A1347">
        <v>9</v>
      </c>
      <c r="B1347" t="s">
        <v>123</v>
      </c>
      <c r="C1347" t="s">
        <v>102</v>
      </c>
      <c r="D1347" t="s">
        <v>10</v>
      </c>
      <c r="E1347" t="s">
        <v>922</v>
      </c>
      <c r="F1347" t="s">
        <v>84</v>
      </c>
      <c r="G1347">
        <v>145000</v>
      </c>
      <c r="H1347">
        <f t="shared" si="357"/>
        <v>136430.5</v>
      </c>
      <c r="I1347">
        <f t="shared" si="358"/>
        <v>4161.5</v>
      </c>
      <c r="J1347">
        <f t="shared" si="359"/>
        <v>10294.999999999998</v>
      </c>
      <c r="K1347">
        <f t="shared" si="360"/>
        <v>851.51</v>
      </c>
      <c r="L1347">
        <f t="shared" si="366"/>
        <v>4408</v>
      </c>
      <c r="M1347">
        <f t="shared" si="367"/>
        <v>10280.5</v>
      </c>
      <c r="O1347">
        <f t="shared" si="361"/>
        <v>29996.51</v>
      </c>
      <c r="P1347">
        <v>25</v>
      </c>
      <c r="Q1347">
        <v>11491.65</v>
      </c>
      <c r="S1347">
        <v>514.97</v>
      </c>
      <c r="T1347">
        <v>200</v>
      </c>
      <c r="U1347">
        <f>IF((H1347*12)&gt;867123.01,(79776+(((H1347*12)-867123.01)*0.25))/12,IF((H1347*12)&gt;624329.01,(31216+(((H1347*12)-624329.01)*0.2))/12,IF((H1347*12)&gt;416220.01,(((H1347*12)-416220.01)*0.15)/12,0)))</f>
        <v>22690.562291666665</v>
      </c>
      <c r="W1347">
        <f t="shared" si="362"/>
        <v>34922.182291666664</v>
      </c>
      <c r="X1347">
        <f t="shared" si="363"/>
        <v>8569.5</v>
      </c>
      <c r="Y1347">
        <f t="shared" si="364"/>
        <v>20575.5</v>
      </c>
      <c r="Z1347">
        <f t="shared" si="365"/>
        <v>101508.31770833334</v>
      </c>
      <c r="AA1347" t="s">
        <v>644</v>
      </c>
      <c r="AB1347">
        <v>2025</v>
      </c>
    </row>
    <row r="1348" spans="1:28" x14ac:dyDescent="0.25">
      <c r="A1348">
        <v>10</v>
      </c>
      <c r="B1348" t="s">
        <v>125</v>
      </c>
      <c r="C1348" t="s">
        <v>102</v>
      </c>
      <c r="D1348" t="s">
        <v>94</v>
      </c>
      <c r="E1348" t="s">
        <v>923</v>
      </c>
      <c r="F1348" t="s">
        <v>85</v>
      </c>
      <c r="G1348">
        <v>96000</v>
      </c>
      <c r="H1348">
        <f t="shared" si="357"/>
        <v>88610.94</v>
      </c>
      <c r="I1348">
        <f t="shared" si="358"/>
        <v>2755.2</v>
      </c>
      <c r="J1348">
        <f t="shared" si="359"/>
        <v>6815.9999999999991</v>
      </c>
      <c r="K1348">
        <f t="shared" si="360"/>
        <v>851.51</v>
      </c>
      <c r="L1348">
        <f t="shared" si="366"/>
        <v>2918.4</v>
      </c>
      <c r="M1348">
        <f t="shared" si="367"/>
        <v>6806.4000000000005</v>
      </c>
      <c r="N1348">
        <v>1715.46</v>
      </c>
      <c r="O1348">
        <f t="shared" si="361"/>
        <v>21862.969999999998</v>
      </c>
      <c r="P1348">
        <v>25</v>
      </c>
      <c r="Q1348">
        <v>5000</v>
      </c>
      <c r="S1348">
        <v>797.28</v>
      </c>
      <c r="T1348">
        <v>200</v>
      </c>
      <c r="U1348">
        <v>10735.6</v>
      </c>
      <c r="W1348">
        <f t="shared" si="362"/>
        <v>16757.88</v>
      </c>
      <c r="X1348">
        <f t="shared" si="363"/>
        <v>7389.06</v>
      </c>
      <c r="Y1348">
        <f t="shared" si="364"/>
        <v>13622.4</v>
      </c>
      <c r="Z1348">
        <f t="shared" si="365"/>
        <v>71853.06</v>
      </c>
      <c r="AA1348" t="s">
        <v>644</v>
      </c>
      <c r="AB1348">
        <v>2025</v>
      </c>
    </row>
    <row r="1349" spans="1:28" x14ac:dyDescent="0.25">
      <c r="A1349">
        <v>11</v>
      </c>
      <c r="B1349" t="s">
        <v>126</v>
      </c>
      <c r="C1349" t="s">
        <v>103</v>
      </c>
      <c r="D1349" t="s">
        <v>94</v>
      </c>
      <c r="E1349" t="s">
        <v>924</v>
      </c>
      <c r="F1349" t="s">
        <v>84</v>
      </c>
      <c r="G1349">
        <v>60000</v>
      </c>
      <c r="H1349">
        <f t="shared" si="357"/>
        <v>56454</v>
      </c>
      <c r="I1349">
        <f t="shared" si="358"/>
        <v>1722</v>
      </c>
      <c r="J1349">
        <f t="shared" si="359"/>
        <v>4260</v>
      </c>
      <c r="K1349">
        <f t="shared" si="360"/>
        <v>660.00000000000011</v>
      </c>
      <c r="L1349">
        <f t="shared" si="366"/>
        <v>1824</v>
      </c>
      <c r="M1349">
        <f t="shared" si="367"/>
        <v>4254</v>
      </c>
      <c r="O1349">
        <f t="shared" si="361"/>
        <v>12720</v>
      </c>
      <c r="P1349">
        <v>25</v>
      </c>
      <c r="Q1349">
        <v>500</v>
      </c>
      <c r="S1349">
        <v>847.27</v>
      </c>
      <c r="T1349">
        <v>200</v>
      </c>
      <c r="U1349">
        <f>3486.68-V1349</f>
        <v>3486.68</v>
      </c>
      <c r="W1349">
        <f t="shared" si="362"/>
        <v>5058.95</v>
      </c>
      <c r="X1349">
        <f t="shared" si="363"/>
        <v>3546</v>
      </c>
      <c r="Y1349">
        <f t="shared" si="364"/>
        <v>8514</v>
      </c>
      <c r="Z1349">
        <f t="shared" si="365"/>
        <v>51395.05</v>
      </c>
      <c r="AA1349" t="s">
        <v>644</v>
      </c>
      <c r="AB1349">
        <v>2025</v>
      </c>
    </row>
    <row r="1350" spans="1:28" x14ac:dyDescent="0.25">
      <c r="A1350">
        <v>12</v>
      </c>
      <c r="B1350" t="s">
        <v>128</v>
      </c>
      <c r="C1350" t="s">
        <v>102</v>
      </c>
      <c r="D1350" t="s">
        <v>12</v>
      </c>
      <c r="E1350" t="s">
        <v>925</v>
      </c>
      <c r="F1350" t="s">
        <v>84</v>
      </c>
      <c r="G1350">
        <v>155000</v>
      </c>
      <c r="H1350">
        <f t="shared" si="357"/>
        <v>144124.04</v>
      </c>
      <c r="I1350">
        <f t="shared" si="358"/>
        <v>4448.5</v>
      </c>
      <c r="J1350">
        <f t="shared" si="359"/>
        <v>11004.999999999998</v>
      </c>
      <c r="K1350">
        <f t="shared" si="360"/>
        <v>851.51</v>
      </c>
      <c r="L1350">
        <f t="shared" si="366"/>
        <v>4712</v>
      </c>
      <c r="M1350">
        <f t="shared" si="367"/>
        <v>10989.5</v>
      </c>
      <c r="N1350">
        <v>1715.46</v>
      </c>
      <c r="O1350">
        <f t="shared" si="361"/>
        <v>33721.97</v>
      </c>
      <c r="P1350">
        <v>25</v>
      </c>
      <c r="S1350">
        <v>1195.92</v>
      </c>
      <c r="T1350">
        <v>200</v>
      </c>
      <c r="U1350">
        <v>24613.88</v>
      </c>
      <c r="W1350">
        <f t="shared" si="362"/>
        <v>26034.800000000003</v>
      </c>
      <c r="X1350">
        <f t="shared" si="363"/>
        <v>10875.96</v>
      </c>
      <c r="Y1350">
        <f t="shared" si="364"/>
        <v>21994.5</v>
      </c>
      <c r="Z1350">
        <f t="shared" si="365"/>
        <v>118089.23999999999</v>
      </c>
      <c r="AA1350" t="s">
        <v>644</v>
      </c>
      <c r="AB1350">
        <v>2025</v>
      </c>
    </row>
    <row r="1351" spans="1:28" x14ac:dyDescent="0.25">
      <c r="A1351">
        <v>13</v>
      </c>
      <c r="B1351" t="s">
        <v>129</v>
      </c>
      <c r="C1351" t="s">
        <v>102</v>
      </c>
      <c r="D1351" t="s">
        <v>16</v>
      </c>
      <c r="E1351" t="s">
        <v>79</v>
      </c>
      <c r="F1351" t="s">
        <v>84</v>
      </c>
      <c r="G1351">
        <v>80000</v>
      </c>
      <c r="H1351">
        <f t="shared" si="357"/>
        <v>75272</v>
      </c>
      <c r="I1351">
        <f t="shared" si="358"/>
        <v>2296</v>
      </c>
      <c r="J1351">
        <f t="shared" si="359"/>
        <v>5679.9999999999991</v>
      </c>
      <c r="K1351">
        <f t="shared" si="360"/>
        <v>851.51</v>
      </c>
      <c r="L1351">
        <f t="shared" si="366"/>
        <v>2432</v>
      </c>
      <c r="M1351">
        <f t="shared" si="367"/>
        <v>5672</v>
      </c>
      <c r="O1351">
        <f>+I1351+J1351+K1351+L1351+M1351+N1351</f>
        <v>16931.509999999998</v>
      </c>
      <c r="P1351">
        <v>25</v>
      </c>
      <c r="Q1351">
        <v>3800.48</v>
      </c>
      <c r="S1351">
        <v>572.92999999999995</v>
      </c>
      <c r="T1351">
        <v>200</v>
      </c>
      <c r="U1351">
        <v>7400.87</v>
      </c>
      <c r="W1351">
        <f t="shared" si="362"/>
        <v>11999.279999999999</v>
      </c>
      <c r="X1351">
        <f t="shared" si="363"/>
        <v>4728</v>
      </c>
      <c r="Y1351">
        <f t="shared" si="364"/>
        <v>11352</v>
      </c>
      <c r="Z1351">
        <f t="shared" si="365"/>
        <v>63272.72</v>
      </c>
      <c r="AA1351" t="s">
        <v>644</v>
      </c>
      <c r="AB1351">
        <v>2025</v>
      </c>
    </row>
    <row r="1352" spans="1:28" x14ac:dyDescent="0.25">
      <c r="A1352">
        <v>14</v>
      </c>
      <c r="B1352" t="s">
        <v>130</v>
      </c>
      <c r="C1352" t="s">
        <v>102</v>
      </c>
      <c r="D1352" t="s">
        <v>16</v>
      </c>
      <c r="E1352" t="s">
        <v>61</v>
      </c>
      <c r="F1352" t="s">
        <v>84</v>
      </c>
      <c r="G1352">
        <v>80000</v>
      </c>
      <c r="H1352">
        <f t="shared" si="357"/>
        <v>70125.62</v>
      </c>
      <c r="I1352">
        <f t="shared" si="358"/>
        <v>2296</v>
      </c>
      <c r="J1352">
        <f t="shared" si="359"/>
        <v>5679.9999999999991</v>
      </c>
      <c r="K1352">
        <f t="shared" si="360"/>
        <v>851.51</v>
      </c>
      <c r="L1352">
        <f t="shared" si="366"/>
        <v>2432</v>
      </c>
      <c r="M1352">
        <f t="shared" si="367"/>
        <v>5672</v>
      </c>
      <c r="N1352">
        <v>5146.38</v>
      </c>
      <c r="O1352">
        <f>+I1352+J1352+K1352+L1352+M1352+N1352</f>
        <v>22077.89</v>
      </c>
      <c r="P1352">
        <v>25</v>
      </c>
      <c r="Q1352">
        <v>1200</v>
      </c>
      <c r="S1352">
        <v>1947.92</v>
      </c>
      <c r="T1352">
        <v>200</v>
      </c>
      <c r="U1352">
        <f>6221-V1352</f>
        <v>6221</v>
      </c>
      <c r="W1352">
        <f t="shared" si="362"/>
        <v>9593.92</v>
      </c>
      <c r="X1352">
        <f t="shared" si="363"/>
        <v>9874.380000000001</v>
      </c>
      <c r="Y1352">
        <f t="shared" si="364"/>
        <v>11352</v>
      </c>
      <c r="Z1352">
        <f t="shared" si="365"/>
        <v>60531.7</v>
      </c>
      <c r="AA1352" t="s">
        <v>644</v>
      </c>
      <c r="AB1352">
        <v>2025</v>
      </c>
    </row>
    <row r="1353" spans="1:28" x14ac:dyDescent="0.25">
      <c r="A1353">
        <v>15</v>
      </c>
      <c r="B1353" t="s">
        <v>131</v>
      </c>
      <c r="C1353" t="s">
        <v>102</v>
      </c>
      <c r="D1353" t="s">
        <v>6</v>
      </c>
      <c r="E1353" t="s">
        <v>863</v>
      </c>
      <c r="F1353" t="s">
        <v>84</v>
      </c>
      <c r="G1353">
        <v>95000</v>
      </c>
      <c r="H1353">
        <f t="shared" si="357"/>
        <v>85954.58</v>
      </c>
      <c r="I1353">
        <f t="shared" si="358"/>
        <v>2726.5</v>
      </c>
      <c r="J1353">
        <f t="shared" si="359"/>
        <v>6744.9999999999991</v>
      </c>
      <c r="K1353">
        <f t="shared" si="360"/>
        <v>851.51</v>
      </c>
      <c r="L1353">
        <f t="shared" si="366"/>
        <v>2888</v>
      </c>
      <c r="M1353">
        <f t="shared" si="367"/>
        <v>6735.5</v>
      </c>
      <c r="N1353">
        <v>3430.92</v>
      </c>
      <c r="O1353">
        <f t="shared" si="361"/>
        <v>23377.43</v>
      </c>
      <c r="P1353">
        <v>25</v>
      </c>
      <c r="S1353">
        <v>4301.3999999999996</v>
      </c>
      <c r="T1353">
        <v>200</v>
      </c>
      <c r="U1353">
        <v>9642.85</v>
      </c>
      <c r="W1353">
        <f t="shared" si="362"/>
        <v>14169.25</v>
      </c>
      <c r="X1353">
        <f t="shared" si="363"/>
        <v>9045.42</v>
      </c>
      <c r="Y1353">
        <f t="shared" si="364"/>
        <v>13480.5</v>
      </c>
      <c r="Z1353">
        <f t="shared" si="365"/>
        <v>71785.33</v>
      </c>
      <c r="AA1353" t="s">
        <v>644</v>
      </c>
      <c r="AB1353">
        <v>2025</v>
      </c>
    </row>
    <row r="1354" spans="1:28" x14ac:dyDescent="0.25">
      <c r="A1354">
        <v>16</v>
      </c>
      <c r="B1354" t="s">
        <v>132</v>
      </c>
      <c r="C1354" t="s">
        <v>102</v>
      </c>
      <c r="D1354" t="s">
        <v>4</v>
      </c>
      <c r="E1354" t="s">
        <v>24</v>
      </c>
      <c r="F1354" t="s">
        <v>84</v>
      </c>
      <c r="G1354">
        <v>95000</v>
      </c>
      <c r="H1354">
        <f t="shared" si="357"/>
        <v>84239.12</v>
      </c>
      <c r="I1354">
        <f t="shared" si="358"/>
        <v>2726.5</v>
      </c>
      <c r="J1354">
        <f t="shared" si="359"/>
        <v>6744.9999999999991</v>
      </c>
      <c r="K1354">
        <f t="shared" si="360"/>
        <v>851.51</v>
      </c>
      <c r="L1354">
        <f t="shared" si="366"/>
        <v>2888</v>
      </c>
      <c r="M1354">
        <f t="shared" si="367"/>
        <v>6735.5</v>
      </c>
      <c r="N1354">
        <v>5146.38</v>
      </c>
      <c r="O1354">
        <f t="shared" si="361"/>
        <v>25092.890000000003</v>
      </c>
      <c r="P1354">
        <v>25</v>
      </c>
      <c r="Q1354">
        <v>10686.79</v>
      </c>
      <c r="S1354">
        <v>1975.77</v>
      </c>
      <c r="T1354">
        <v>200</v>
      </c>
      <c r="U1354">
        <v>9642.65</v>
      </c>
      <c r="W1354">
        <f t="shared" si="362"/>
        <v>22530.21</v>
      </c>
      <c r="X1354">
        <f t="shared" si="363"/>
        <v>10760.880000000001</v>
      </c>
      <c r="Y1354">
        <f>+J1354++K1354+M1354</f>
        <v>14332.009999999998</v>
      </c>
      <c r="Z1354">
        <f t="shared" si="365"/>
        <v>61708.91</v>
      </c>
      <c r="AA1354" t="s">
        <v>644</v>
      </c>
      <c r="AB1354">
        <v>2025</v>
      </c>
    </row>
    <row r="1355" spans="1:28" x14ac:dyDescent="0.25">
      <c r="A1355">
        <v>17</v>
      </c>
      <c r="B1355" t="s">
        <v>133</v>
      </c>
      <c r="C1355" t="s">
        <v>103</v>
      </c>
      <c r="D1355" t="s">
        <v>828</v>
      </c>
      <c r="E1355" t="s">
        <v>829</v>
      </c>
      <c r="F1355" t="s">
        <v>84</v>
      </c>
      <c r="G1355">
        <v>95000</v>
      </c>
      <c r="H1355">
        <f t="shared" si="357"/>
        <v>89385.5</v>
      </c>
      <c r="I1355">
        <f t="shared" si="358"/>
        <v>2726.5</v>
      </c>
      <c r="J1355">
        <f t="shared" si="359"/>
        <v>6744.9999999999991</v>
      </c>
      <c r="K1355">
        <f t="shared" si="360"/>
        <v>851.51</v>
      </c>
      <c r="L1355">
        <f t="shared" si="366"/>
        <v>2888</v>
      </c>
      <c r="M1355">
        <f t="shared" si="367"/>
        <v>6735.5</v>
      </c>
      <c r="O1355">
        <f t="shared" si="361"/>
        <v>19946.510000000002</v>
      </c>
      <c r="P1355">
        <v>25</v>
      </c>
      <c r="Q1355">
        <v>950</v>
      </c>
      <c r="S1355">
        <v>1993.54</v>
      </c>
      <c r="T1355">
        <v>200</v>
      </c>
      <c r="U1355">
        <v>10929.24</v>
      </c>
      <c r="W1355">
        <f t="shared" si="362"/>
        <v>14097.779999999999</v>
      </c>
      <c r="X1355">
        <f t="shared" si="363"/>
        <v>5614.5</v>
      </c>
      <c r="Y1355">
        <f t="shared" ref="Y1355:Y1418" si="368">+J1355+M1355</f>
        <v>13480.5</v>
      </c>
      <c r="Z1355">
        <f t="shared" si="365"/>
        <v>75287.72</v>
      </c>
      <c r="AA1355" t="s">
        <v>644</v>
      </c>
      <c r="AB1355">
        <v>2025</v>
      </c>
    </row>
    <row r="1356" spans="1:28" x14ac:dyDescent="0.25">
      <c r="A1356">
        <v>18</v>
      </c>
      <c r="B1356" t="s">
        <v>134</v>
      </c>
      <c r="C1356" t="s">
        <v>102</v>
      </c>
      <c r="D1356" t="s">
        <v>16</v>
      </c>
      <c r="E1356" t="s">
        <v>45</v>
      </c>
      <c r="F1356" t="s">
        <v>84</v>
      </c>
      <c r="G1356">
        <v>80000</v>
      </c>
      <c r="H1356">
        <f t="shared" si="357"/>
        <v>73556.539999999994</v>
      </c>
      <c r="I1356">
        <f t="shared" si="358"/>
        <v>2296</v>
      </c>
      <c r="J1356">
        <f t="shared" si="359"/>
        <v>5679.9999999999991</v>
      </c>
      <c r="K1356">
        <f t="shared" si="360"/>
        <v>851.51</v>
      </c>
      <c r="L1356">
        <f t="shared" si="366"/>
        <v>2432</v>
      </c>
      <c r="M1356">
        <f t="shared" si="367"/>
        <v>5672</v>
      </c>
      <c r="N1356">
        <v>1715.46</v>
      </c>
      <c r="O1356">
        <f t="shared" si="361"/>
        <v>18646.969999999998</v>
      </c>
      <c r="P1356">
        <v>25</v>
      </c>
      <c r="Q1356">
        <v>1000</v>
      </c>
      <c r="S1356">
        <v>1716.84</v>
      </c>
      <c r="T1356">
        <v>200</v>
      </c>
      <c r="U1356">
        <v>6972</v>
      </c>
      <c r="W1356">
        <f t="shared" si="362"/>
        <v>9913.84</v>
      </c>
      <c r="X1356">
        <f t="shared" si="363"/>
        <v>6443.46</v>
      </c>
      <c r="Y1356">
        <f t="shared" si="368"/>
        <v>11352</v>
      </c>
      <c r="Z1356">
        <f t="shared" si="365"/>
        <v>63642.7</v>
      </c>
      <c r="AA1356" t="s">
        <v>644</v>
      </c>
      <c r="AB1356">
        <v>2025</v>
      </c>
    </row>
    <row r="1357" spans="1:28" x14ac:dyDescent="0.25">
      <c r="A1357">
        <v>19</v>
      </c>
      <c r="B1357" t="s">
        <v>140</v>
      </c>
      <c r="C1357" t="s">
        <v>102</v>
      </c>
      <c r="D1357" t="s">
        <v>823</v>
      </c>
      <c r="E1357" t="s">
        <v>926</v>
      </c>
      <c r="F1357" t="s">
        <v>99</v>
      </c>
      <c r="G1357">
        <v>130000</v>
      </c>
      <c r="H1357">
        <f t="shared" si="357"/>
        <v>122317</v>
      </c>
      <c r="I1357">
        <f t="shared" si="358"/>
        <v>3731</v>
      </c>
      <c r="J1357">
        <f t="shared" si="359"/>
        <v>9230</v>
      </c>
      <c r="K1357">
        <f t="shared" si="360"/>
        <v>851.51</v>
      </c>
      <c r="L1357">
        <f t="shared" si="366"/>
        <v>3952</v>
      </c>
      <c r="M1357">
        <f t="shared" si="367"/>
        <v>9217</v>
      </c>
      <c r="O1357">
        <f t="shared" si="361"/>
        <v>26981.510000000002</v>
      </c>
      <c r="P1357">
        <v>25</v>
      </c>
      <c r="S1357">
        <v>797.28</v>
      </c>
      <c r="T1357">
        <v>200</v>
      </c>
      <c r="U1357">
        <f>IF((H1357*12)&gt;867123.01,(79776+(((H1357*12)-867123.01)*0.25))/12,IF((H1357*12)&gt;624329.01,(31216+(((H1357*12)-624329.01)*0.2))/12,IF((H1357*12)&gt;416220.01,(((H1357*12)-416220.01)*0.15)/12,0)))</f>
        <v>19162.187291666665</v>
      </c>
      <c r="W1357">
        <f t="shared" si="362"/>
        <v>20184.467291666664</v>
      </c>
      <c r="X1357">
        <f t="shared" si="363"/>
        <v>7683</v>
      </c>
      <c r="Y1357">
        <f t="shared" si="368"/>
        <v>18447</v>
      </c>
      <c r="Z1357">
        <f t="shared" si="365"/>
        <v>102132.53270833334</v>
      </c>
      <c r="AA1357" t="s">
        <v>644</v>
      </c>
      <c r="AB1357">
        <v>2025</v>
      </c>
    </row>
    <row r="1358" spans="1:28" x14ac:dyDescent="0.25">
      <c r="A1358">
        <v>20</v>
      </c>
      <c r="B1358" t="s">
        <v>911</v>
      </c>
      <c r="C1358" t="s">
        <v>103</v>
      </c>
      <c r="D1358" t="s">
        <v>823</v>
      </c>
      <c r="E1358" t="s">
        <v>850</v>
      </c>
      <c r="F1358" t="s">
        <v>84</v>
      </c>
      <c r="G1358">
        <v>100000</v>
      </c>
      <c r="H1358">
        <f t="shared" si="357"/>
        <v>94090</v>
      </c>
      <c r="I1358">
        <f t="shared" si="358"/>
        <v>2870</v>
      </c>
      <c r="J1358">
        <f t="shared" si="359"/>
        <v>7099.9999999999991</v>
      </c>
      <c r="K1358">
        <f t="shared" si="360"/>
        <v>851.51</v>
      </c>
      <c r="L1358">
        <f t="shared" si="366"/>
        <v>3040</v>
      </c>
      <c r="M1358">
        <f t="shared" si="367"/>
        <v>7090.0000000000009</v>
      </c>
      <c r="O1358">
        <f t="shared" si="361"/>
        <v>20951.510000000002</v>
      </c>
      <c r="P1358">
        <v>25</v>
      </c>
      <c r="T1358">
        <v>200</v>
      </c>
      <c r="U1358">
        <f>12105.37-V1358</f>
        <v>12105.37</v>
      </c>
      <c r="W1358">
        <f t="shared" si="362"/>
        <v>12330.37</v>
      </c>
      <c r="X1358">
        <f t="shared" si="363"/>
        <v>5910</v>
      </c>
      <c r="Y1358">
        <f t="shared" si="368"/>
        <v>14190</v>
      </c>
      <c r="Z1358">
        <f t="shared" si="365"/>
        <v>81759.63</v>
      </c>
      <c r="AA1358" t="s">
        <v>644</v>
      </c>
      <c r="AB1358">
        <v>2025</v>
      </c>
    </row>
    <row r="1359" spans="1:28" x14ac:dyDescent="0.25">
      <c r="A1359">
        <v>21</v>
      </c>
      <c r="B1359" t="s">
        <v>864</v>
      </c>
      <c r="C1359" t="s">
        <v>103</v>
      </c>
      <c r="D1359" t="s">
        <v>94</v>
      </c>
      <c r="E1359" t="s">
        <v>865</v>
      </c>
      <c r="F1359" t="s">
        <v>85</v>
      </c>
      <c r="G1359">
        <v>80000</v>
      </c>
      <c r="H1359">
        <f t="shared" si="357"/>
        <v>75272</v>
      </c>
      <c r="I1359">
        <f t="shared" si="358"/>
        <v>2296</v>
      </c>
      <c r="J1359">
        <f t="shared" si="359"/>
        <v>5679.9999999999991</v>
      </c>
      <c r="K1359">
        <f t="shared" si="360"/>
        <v>851.51</v>
      </c>
      <c r="L1359">
        <f t="shared" si="366"/>
        <v>2432</v>
      </c>
      <c r="M1359">
        <f t="shared" si="367"/>
        <v>5672</v>
      </c>
      <c r="O1359">
        <f>+I1359+J1359+K1359+L1359+M1359+N1359</f>
        <v>16931.509999999998</v>
      </c>
      <c r="P1359">
        <v>25</v>
      </c>
      <c r="S1359">
        <v>1923.92</v>
      </c>
      <c r="T1359">
        <v>200</v>
      </c>
      <c r="U1359">
        <v>7400.87</v>
      </c>
      <c r="W1359">
        <f t="shared" si="362"/>
        <v>9549.7900000000009</v>
      </c>
      <c r="X1359">
        <f t="shared" si="363"/>
        <v>4728</v>
      </c>
      <c r="Y1359">
        <f t="shared" si="368"/>
        <v>11352</v>
      </c>
      <c r="Z1359">
        <f t="shared" si="365"/>
        <v>65722.209999999992</v>
      </c>
      <c r="AA1359" t="s">
        <v>644</v>
      </c>
      <c r="AB1359">
        <v>2025</v>
      </c>
    </row>
    <row r="1360" spans="1:28" x14ac:dyDescent="0.25">
      <c r="A1360">
        <v>22</v>
      </c>
      <c r="B1360" t="s">
        <v>144</v>
      </c>
      <c r="C1360" t="s">
        <v>103</v>
      </c>
      <c r="D1360" t="s">
        <v>10</v>
      </c>
      <c r="E1360" t="s">
        <v>927</v>
      </c>
      <c r="F1360" t="s">
        <v>85</v>
      </c>
      <c r="G1360">
        <v>95000</v>
      </c>
      <c r="H1360">
        <f t="shared" si="357"/>
        <v>85954.58</v>
      </c>
      <c r="I1360">
        <f t="shared" si="358"/>
        <v>2726.5</v>
      </c>
      <c r="J1360">
        <f t="shared" si="359"/>
        <v>6744.9999999999991</v>
      </c>
      <c r="K1360">
        <f t="shared" si="360"/>
        <v>851.51</v>
      </c>
      <c r="L1360">
        <f t="shared" si="366"/>
        <v>2888</v>
      </c>
      <c r="M1360">
        <f t="shared" si="367"/>
        <v>6735.5</v>
      </c>
      <c r="N1360">
        <v>3430.92</v>
      </c>
      <c r="O1360">
        <f t="shared" si="361"/>
        <v>23377.43</v>
      </c>
      <c r="P1360">
        <v>25</v>
      </c>
      <c r="S1360">
        <v>1932.29</v>
      </c>
      <c r="T1360">
        <v>200</v>
      </c>
      <c r="U1360">
        <v>10500.38</v>
      </c>
      <c r="W1360">
        <f t="shared" si="362"/>
        <v>12657.669999999998</v>
      </c>
      <c r="X1360">
        <f t="shared" si="363"/>
        <v>9045.42</v>
      </c>
      <c r="Y1360">
        <f t="shared" si="368"/>
        <v>13480.5</v>
      </c>
      <c r="Z1360">
        <f t="shared" si="365"/>
        <v>73296.91</v>
      </c>
      <c r="AA1360" t="s">
        <v>644</v>
      </c>
      <c r="AB1360">
        <v>2025</v>
      </c>
    </row>
    <row r="1361" spans="1:28" x14ac:dyDescent="0.25">
      <c r="A1361">
        <v>23</v>
      </c>
      <c r="B1361" t="s">
        <v>145</v>
      </c>
      <c r="C1361" t="s">
        <v>102</v>
      </c>
      <c r="D1361" t="s">
        <v>10</v>
      </c>
      <c r="E1361" t="s">
        <v>928</v>
      </c>
      <c r="F1361" t="s">
        <v>84</v>
      </c>
      <c r="G1361">
        <v>95000</v>
      </c>
      <c r="H1361">
        <f t="shared" si="357"/>
        <v>85954.58</v>
      </c>
      <c r="I1361">
        <f t="shared" si="358"/>
        <v>2726.5</v>
      </c>
      <c r="J1361">
        <f t="shared" si="359"/>
        <v>6744.9999999999991</v>
      </c>
      <c r="K1361">
        <f t="shared" si="360"/>
        <v>851.51</v>
      </c>
      <c r="L1361">
        <f t="shared" si="366"/>
        <v>2888</v>
      </c>
      <c r="M1361">
        <f t="shared" si="367"/>
        <v>6735.5</v>
      </c>
      <c r="N1361">
        <v>3430.92</v>
      </c>
      <c r="O1361">
        <f t="shared" si="361"/>
        <v>23377.43</v>
      </c>
      <c r="P1361">
        <v>25</v>
      </c>
      <c r="T1361">
        <v>200</v>
      </c>
      <c r="U1361">
        <v>10071.51</v>
      </c>
      <c r="W1361">
        <f t="shared" si="362"/>
        <v>10296.51</v>
      </c>
      <c r="X1361">
        <f t="shared" si="363"/>
        <v>9045.42</v>
      </c>
      <c r="Y1361">
        <f t="shared" si="368"/>
        <v>13480.5</v>
      </c>
      <c r="Z1361">
        <f t="shared" si="365"/>
        <v>75658.070000000007</v>
      </c>
      <c r="AA1361" t="s">
        <v>644</v>
      </c>
      <c r="AB1361">
        <v>2025</v>
      </c>
    </row>
    <row r="1362" spans="1:28" x14ac:dyDescent="0.25">
      <c r="A1362">
        <v>24</v>
      </c>
      <c r="B1362" t="s">
        <v>866</v>
      </c>
      <c r="C1362" t="s">
        <v>102</v>
      </c>
      <c r="D1362" t="s">
        <v>10</v>
      </c>
      <c r="E1362" t="s">
        <v>929</v>
      </c>
      <c r="F1362" t="s">
        <v>84</v>
      </c>
      <c r="G1362">
        <v>80000</v>
      </c>
      <c r="H1362">
        <f t="shared" si="357"/>
        <v>75272</v>
      </c>
      <c r="I1362">
        <f t="shared" si="358"/>
        <v>2296</v>
      </c>
      <c r="J1362">
        <f t="shared" si="359"/>
        <v>5679.9999999999991</v>
      </c>
      <c r="K1362">
        <f t="shared" si="360"/>
        <v>851.51</v>
      </c>
      <c r="L1362">
        <f t="shared" si="366"/>
        <v>2432</v>
      </c>
      <c r="M1362">
        <f t="shared" si="367"/>
        <v>5672</v>
      </c>
      <c r="O1362">
        <f t="shared" si="361"/>
        <v>16931.509999999998</v>
      </c>
      <c r="P1362">
        <v>25</v>
      </c>
      <c r="S1362">
        <v>1057.6300000000001</v>
      </c>
      <c r="T1362">
        <v>200</v>
      </c>
      <c r="U1362">
        <v>7400.87</v>
      </c>
      <c r="W1362">
        <f t="shared" si="362"/>
        <v>8683.5</v>
      </c>
      <c r="X1362">
        <f t="shared" si="363"/>
        <v>4728</v>
      </c>
      <c r="Y1362">
        <f t="shared" si="368"/>
        <v>11352</v>
      </c>
      <c r="Z1362">
        <f t="shared" si="365"/>
        <v>66588.5</v>
      </c>
      <c r="AA1362" t="s">
        <v>644</v>
      </c>
      <c r="AB1362">
        <v>2025</v>
      </c>
    </row>
    <row r="1363" spans="1:28" x14ac:dyDescent="0.25">
      <c r="A1363">
        <v>25</v>
      </c>
      <c r="B1363" t="s">
        <v>148</v>
      </c>
      <c r="C1363" t="s">
        <v>103</v>
      </c>
      <c r="D1363" t="s">
        <v>10</v>
      </c>
      <c r="E1363" t="s">
        <v>929</v>
      </c>
      <c r="F1363" t="s">
        <v>84</v>
      </c>
      <c r="G1363">
        <v>80000</v>
      </c>
      <c r="H1363">
        <f t="shared" si="357"/>
        <v>75272</v>
      </c>
      <c r="I1363">
        <f t="shared" si="358"/>
        <v>2296</v>
      </c>
      <c r="J1363">
        <f t="shared" si="359"/>
        <v>5679.9999999999991</v>
      </c>
      <c r="K1363">
        <f t="shared" si="360"/>
        <v>851.51</v>
      </c>
      <c r="L1363">
        <f t="shared" si="366"/>
        <v>2432</v>
      </c>
      <c r="M1363">
        <f t="shared" si="367"/>
        <v>5672</v>
      </c>
      <c r="O1363">
        <f t="shared" si="361"/>
        <v>16931.509999999998</v>
      </c>
      <c r="P1363">
        <v>25</v>
      </c>
      <c r="S1363">
        <v>1287.22</v>
      </c>
      <c r="T1363">
        <v>200</v>
      </c>
      <c r="U1363">
        <v>7400.87</v>
      </c>
      <c r="W1363">
        <f t="shared" si="362"/>
        <v>8913.09</v>
      </c>
      <c r="X1363">
        <f t="shared" si="363"/>
        <v>4728</v>
      </c>
      <c r="Y1363">
        <f t="shared" si="368"/>
        <v>11352</v>
      </c>
      <c r="Z1363">
        <f t="shared" si="365"/>
        <v>66358.91</v>
      </c>
      <c r="AA1363" t="s">
        <v>644</v>
      </c>
      <c r="AB1363">
        <v>2025</v>
      </c>
    </row>
    <row r="1364" spans="1:28" x14ac:dyDescent="0.25">
      <c r="A1364">
        <v>26</v>
      </c>
      <c r="B1364" t="s">
        <v>149</v>
      </c>
      <c r="C1364" t="s">
        <v>102</v>
      </c>
      <c r="D1364" t="s">
        <v>10</v>
      </c>
      <c r="E1364" t="s">
        <v>928</v>
      </c>
      <c r="F1364" t="s">
        <v>84</v>
      </c>
      <c r="G1364">
        <v>95000</v>
      </c>
      <c r="H1364">
        <f t="shared" si="357"/>
        <v>87670.04</v>
      </c>
      <c r="I1364">
        <f t="shared" si="358"/>
        <v>2726.5</v>
      </c>
      <c r="J1364">
        <f t="shared" si="359"/>
        <v>6744.9999999999991</v>
      </c>
      <c r="K1364">
        <f t="shared" si="360"/>
        <v>851.51</v>
      </c>
      <c r="L1364">
        <f t="shared" si="366"/>
        <v>2888</v>
      </c>
      <c r="M1364">
        <f t="shared" si="367"/>
        <v>6735.5</v>
      </c>
      <c r="N1364">
        <v>1715.46</v>
      </c>
      <c r="O1364">
        <f t="shared" si="361"/>
        <v>21661.97</v>
      </c>
      <c r="P1364">
        <v>25</v>
      </c>
      <c r="Q1364">
        <v>5000</v>
      </c>
      <c r="S1364">
        <v>2091.5500000000002</v>
      </c>
      <c r="T1364">
        <v>200</v>
      </c>
      <c r="U1364">
        <v>10500.38</v>
      </c>
      <c r="W1364">
        <f t="shared" si="362"/>
        <v>17816.93</v>
      </c>
      <c r="X1364">
        <f t="shared" si="363"/>
        <v>7329.96</v>
      </c>
      <c r="Y1364">
        <f t="shared" si="368"/>
        <v>13480.5</v>
      </c>
      <c r="Z1364">
        <f t="shared" si="365"/>
        <v>69853.11</v>
      </c>
      <c r="AA1364" t="s">
        <v>644</v>
      </c>
      <c r="AB1364">
        <v>2025</v>
      </c>
    </row>
    <row r="1365" spans="1:28" x14ac:dyDescent="0.25">
      <c r="A1365">
        <v>27</v>
      </c>
      <c r="B1365" t="s">
        <v>151</v>
      </c>
      <c r="C1365" t="s">
        <v>102</v>
      </c>
      <c r="D1365" t="s">
        <v>793</v>
      </c>
      <c r="E1365" t="s">
        <v>66</v>
      </c>
      <c r="F1365" t="s">
        <v>84</v>
      </c>
      <c r="G1365">
        <v>80000</v>
      </c>
      <c r="H1365">
        <f t="shared" si="357"/>
        <v>75272</v>
      </c>
      <c r="I1365">
        <f t="shared" si="358"/>
        <v>2296</v>
      </c>
      <c r="J1365">
        <f t="shared" si="359"/>
        <v>5679.9999999999991</v>
      </c>
      <c r="K1365">
        <f t="shared" si="360"/>
        <v>851.51</v>
      </c>
      <c r="L1365">
        <f t="shared" si="366"/>
        <v>2432</v>
      </c>
      <c r="M1365">
        <f t="shared" si="367"/>
        <v>5672</v>
      </c>
      <c r="O1365">
        <f t="shared" si="361"/>
        <v>16931.509999999998</v>
      </c>
      <c r="P1365">
        <v>25</v>
      </c>
      <c r="Q1365">
        <v>4000</v>
      </c>
      <c r="S1365">
        <v>1594.56</v>
      </c>
      <c r="T1365">
        <v>200</v>
      </c>
      <c r="U1365">
        <v>7400.87</v>
      </c>
      <c r="W1365">
        <f t="shared" si="362"/>
        <v>13220.43</v>
      </c>
      <c r="X1365">
        <f t="shared" si="363"/>
        <v>4728</v>
      </c>
      <c r="Y1365">
        <f t="shared" si="368"/>
        <v>11352</v>
      </c>
      <c r="Z1365">
        <f t="shared" si="365"/>
        <v>62051.57</v>
      </c>
      <c r="AA1365" t="s">
        <v>644</v>
      </c>
      <c r="AB1365">
        <v>2025</v>
      </c>
    </row>
    <row r="1366" spans="1:28" x14ac:dyDescent="0.25">
      <c r="A1366">
        <v>28</v>
      </c>
      <c r="B1366" t="s">
        <v>153</v>
      </c>
      <c r="C1366" t="s">
        <v>102</v>
      </c>
      <c r="D1366" t="s">
        <v>17</v>
      </c>
      <c r="E1366" t="s">
        <v>930</v>
      </c>
      <c r="F1366" t="s">
        <v>84</v>
      </c>
      <c r="G1366">
        <v>95000</v>
      </c>
      <c r="H1366">
        <f t="shared" si="357"/>
        <v>87670.04</v>
      </c>
      <c r="I1366">
        <f t="shared" si="358"/>
        <v>2726.5</v>
      </c>
      <c r="J1366">
        <f t="shared" si="359"/>
        <v>6744.9999999999991</v>
      </c>
      <c r="K1366">
        <f t="shared" si="360"/>
        <v>851.51</v>
      </c>
      <c r="L1366">
        <f t="shared" si="366"/>
        <v>2888</v>
      </c>
      <c r="M1366">
        <f t="shared" si="367"/>
        <v>6735.5</v>
      </c>
      <c r="N1366">
        <v>1715.46</v>
      </c>
      <c r="O1366">
        <f t="shared" si="361"/>
        <v>21661.97</v>
      </c>
      <c r="P1366">
        <v>25</v>
      </c>
      <c r="Q1366">
        <v>500</v>
      </c>
      <c r="S1366">
        <v>1930.56</v>
      </c>
      <c r="T1366">
        <v>200</v>
      </c>
      <c r="U1366">
        <v>10500.38</v>
      </c>
      <c r="W1366">
        <f t="shared" si="362"/>
        <v>13155.939999999999</v>
      </c>
      <c r="X1366">
        <f t="shared" si="363"/>
        <v>7329.96</v>
      </c>
      <c r="Y1366">
        <f t="shared" si="368"/>
        <v>13480.5</v>
      </c>
      <c r="Z1366">
        <f t="shared" si="365"/>
        <v>74514.100000000006</v>
      </c>
      <c r="AA1366" t="s">
        <v>644</v>
      </c>
      <c r="AB1366">
        <v>2025</v>
      </c>
    </row>
    <row r="1367" spans="1:28" x14ac:dyDescent="0.25">
      <c r="A1367">
        <v>29</v>
      </c>
      <c r="B1367" t="s">
        <v>868</v>
      </c>
      <c r="C1367" t="s">
        <v>103</v>
      </c>
      <c r="D1367" t="s">
        <v>800</v>
      </c>
      <c r="E1367" t="s">
        <v>83</v>
      </c>
      <c r="F1367" t="s">
        <v>84</v>
      </c>
      <c r="G1367">
        <v>48000</v>
      </c>
      <c r="H1367">
        <f t="shared" si="357"/>
        <v>45163.199999999997</v>
      </c>
      <c r="I1367">
        <f t="shared" si="358"/>
        <v>1377.6</v>
      </c>
      <c r="J1367">
        <f t="shared" si="359"/>
        <v>3407.9999999999995</v>
      </c>
      <c r="K1367">
        <f t="shared" si="360"/>
        <v>528</v>
      </c>
      <c r="L1367">
        <f t="shared" si="366"/>
        <v>1459.2</v>
      </c>
      <c r="M1367">
        <f t="shared" si="367"/>
        <v>3403.2000000000003</v>
      </c>
      <c r="O1367">
        <f t="shared" si="361"/>
        <v>10176</v>
      </c>
      <c r="P1367">
        <v>25</v>
      </c>
      <c r="S1367">
        <v>2104.4899999999998</v>
      </c>
      <c r="T1367">
        <v>200</v>
      </c>
      <c r="U1367">
        <f>1571.73-V1367</f>
        <v>1571.73</v>
      </c>
      <c r="W1367">
        <f t="shared" si="362"/>
        <v>3901.22</v>
      </c>
      <c r="X1367">
        <f t="shared" si="363"/>
        <v>2836.8</v>
      </c>
      <c r="Y1367">
        <f t="shared" si="368"/>
        <v>6811.2</v>
      </c>
      <c r="Z1367">
        <f t="shared" si="365"/>
        <v>41261.979999999996</v>
      </c>
      <c r="AA1367" t="s">
        <v>644</v>
      </c>
      <c r="AB1367">
        <v>2025</v>
      </c>
    </row>
    <row r="1368" spans="1:28" x14ac:dyDescent="0.25">
      <c r="A1368">
        <v>30</v>
      </c>
      <c r="B1368" t="s">
        <v>124</v>
      </c>
      <c r="C1368" t="s">
        <v>103</v>
      </c>
      <c r="D1368" t="s">
        <v>10</v>
      </c>
      <c r="E1368" t="s">
        <v>706</v>
      </c>
      <c r="F1368" t="s">
        <v>84</v>
      </c>
      <c r="G1368">
        <v>48000</v>
      </c>
      <c r="H1368">
        <f t="shared" si="357"/>
        <v>45163.199999999997</v>
      </c>
      <c r="I1368">
        <f t="shared" si="358"/>
        <v>1377.6</v>
      </c>
      <c r="J1368">
        <f t="shared" si="359"/>
        <v>3407.9999999999995</v>
      </c>
      <c r="K1368">
        <f t="shared" si="360"/>
        <v>528</v>
      </c>
      <c r="L1368">
        <f t="shared" si="366"/>
        <v>1459.2</v>
      </c>
      <c r="M1368">
        <f t="shared" si="367"/>
        <v>3403.2000000000003</v>
      </c>
      <c r="O1368">
        <f>+I1368+J1368+K1368+L1368+M1368+N1368</f>
        <v>10176</v>
      </c>
      <c r="P1368">
        <v>25</v>
      </c>
      <c r="S1368">
        <v>1165.6199999999999</v>
      </c>
      <c r="T1368">
        <v>200</v>
      </c>
      <c r="U1368">
        <f>1571.73-V1368</f>
        <v>1571.73</v>
      </c>
      <c r="W1368">
        <f t="shared" si="362"/>
        <v>2962.35</v>
      </c>
      <c r="X1368">
        <f t="shared" si="363"/>
        <v>2836.8</v>
      </c>
      <c r="Y1368">
        <f t="shared" si="368"/>
        <v>6811.2</v>
      </c>
      <c r="Z1368">
        <f t="shared" si="365"/>
        <v>42200.85</v>
      </c>
      <c r="AA1368" t="s">
        <v>644</v>
      </c>
      <c r="AB1368">
        <v>2025</v>
      </c>
    </row>
    <row r="1369" spans="1:28" x14ac:dyDescent="0.25">
      <c r="A1369">
        <v>31</v>
      </c>
      <c r="B1369" t="s">
        <v>890</v>
      </c>
      <c r="C1369" t="s">
        <v>102</v>
      </c>
      <c r="D1369" t="s">
        <v>19</v>
      </c>
      <c r="E1369" t="s">
        <v>73</v>
      </c>
      <c r="F1369" t="s">
        <v>84</v>
      </c>
      <c r="G1369">
        <v>60000</v>
      </c>
      <c r="H1369">
        <f t="shared" si="357"/>
        <v>54738.54</v>
      </c>
      <c r="I1369">
        <f t="shared" si="358"/>
        <v>1722</v>
      </c>
      <c r="J1369">
        <f t="shared" si="359"/>
        <v>4260</v>
      </c>
      <c r="K1369">
        <f t="shared" si="360"/>
        <v>660.00000000000011</v>
      </c>
      <c r="L1369">
        <f t="shared" si="366"/>
        <v>1824</v>
      </c>
      <c r="M1369">
        <f t="shared" si="367"/>
        <v>4254</v>
      </c>
      <c r="N1369">
        <v>1715.46</v>
      </c>
      <c r="O1369">
        <f t="shared" si="361"/>
        <v>14435.46</v>
      </c>
      <c r="P1369">
        <v>25</v>
      </c>
      <c r="Q1369">
        <v>6500</v>
      </c>
      <c r="S1369">
        <v>59.99</v>
      </c>
      <c r="T1369">
        <v>200</v>
      </c>
      <c r="U1369">
        <f>2800.49-V1369</f>
        <v>2800.49</v>
      </c>
      <c r="W1369">
        <f t="shared" si="362"/>
        <v>9585.48</v>
      </c>
      <c r="X1369">
        <f t="shared" si="363"/>
        <v>5261.46</v>
      </c>
      <c r="Y1369">
        <f t="shared" si="368"/>
        <v>8514</v>
      </c>
      <c r="Z1369">
        <f t="shared" si="365"/>
        <v>45153.06</v>
      </c>
      <c r="AA1369" t="s">
        <v>644</v>
      </c>
      <c r="AB1369">
        <v>2025</v>
      </c>
    </row>
    <row r="1370" spans="1:28" x14ac:dyDescent="0.25">
      <c r="A1370">
        <v>32</v>
      </c>
      <c r="B1370" t="s">
        <v>157</v>
      </c>
      <c r="C1370" t="s">
        <v>102</v>
      </c>
      <c r="D1370" t="s">
        <v>10</v>
      </c>
      <c r="E1370" t="s">
        <v>46</v>
      </c>
      <c r="F1370" t="s">
        <v>84</v>
      </c>
      <c r="G1370">
        <v>60000</v>
      </c>
      <c r="H1370">
        <f t="shared" si="357"/>
        <v>56454</v>
      </c>
      <c r="I1370">
        <f t="shared" si="358"/>
        <v>1722</v>
      </c>
      <c r="J1370">
        <f t="shared" si="359"/>
        <v>4260</v>
      </c>
      <c r="K1370">
        <f t="shared" si="360"/>
        <v>660.00000000000011</v>
      </c>
      <c r="L1370">
        <f t="shared" si="366"/>
        <v>1824</v>
      </c>
      <c r="M1370">
        <f t="shared" si="367"/>
        <v>4254</v>
      </c>
      <c r="O1370">
        <f t="shared" si="361"/>
        <v>12720</v>
      </c>
      <c r="P1370">
        <v>25</v>
      </c>
      <c r="Q1370">
        <v>500</v>
      </c>
      <c r="S1370">
        <v>881.6</v>
      </c>
      <c r="T1370">
        <v>200</v>
      </c>
      <c r="U1370">
        <f>3486.68-V1370</f>
        <v>3486.68</v>
      </c>
      <c r="W1370">
        <f t="shared" si="362"/>
        <v>5093.28</v>
      </c>
      <c r="X1370">
        <f t="shared" si="363"/>
        <v>3546</v>
      </c>
      <c r="Y1370">
        <f t="shared" si="368"/>
        <v>8514</v>
      </c>
      <c r="Z1370">
        <f t="shared" si="365"/>
        <v>51360.72</v>
      </c>
      <c r="AA1370" t="s">
        <v>644</v>
      </c>
      <c r="AB1370">
        <v>2025</v>
      </c>
    </row>
    <row r="1371" spans="1:28" x14ac:dyDescent="0.25">
      <c r="A1371">
        <v>33</v>
      </c>
      <c r="B1371" t="s">
        <v>158</v>
      </c>
      <c r="C1371" t="s">
        <v>102</v>
      </c>
      <c r="D1371" t="s">
        <v>831</v>
      </c>
      <c r="E1371" t="s">
        <v>931</v>
      </c>
      <c r="F1371" t="s">
        <v>84</v>
      </c>
      <c r="G1371">
        <v>60000</v>
      </c>
      <c r="H1371">
        <f t="shared" si="357"/>
        <v>54738.54</v>
      </c>
      <c r="I1371">
        <f t="shared" si="358"/>
        <v>1722</v>
      </c>
      <c r="J1371">
        <f t="shared" si="359"/>
        <v>4260</v>
      </c>
      <c r="K1371">
        <f t="shared" si="360"/>
        <v>660.00000000000011</v>
      </c>
      <c r="L1371">
        <f t="shared" si="366"/>
        <v>1824</v>
      </c>
      <c r="M1371">
        <f t="shared" si="367"/>
        <v>4254</v>
      </c>
      <c r="N1371">
        <v>1715.46</v>
      </c>
      <c r="O1371">
        <f t="shared" si="361"/>
        <v>14435.46</v>
      </c>
      <c r="P1371">
        <v>25</v>
      </c>
      <c r="S1371">
        <v>1037.23</v>
      </c>
      <c r="T1371">
        <v>200</v>
      </c>
      <c r="U1371">
        <f>3143.58-V1371</f>
        <v>3143.58</v>
      </c>
      <c r="W1371">
        <f t="shared" si="362"/>
        <v>4405.8099999999995</v>
      </c>
      <c r="X1371">
        <f t="shared" si="363"/>
        <v>5261.46</v>
      </c>
      <c r="Y1371">
        <f t="shared" si="368"/>
        <v>8514</v>
      </c>
      <c r="Z1371">
        <f t="shared" si="365"/>
        <v>50332.729999999996</v>
      </c>
      <c r="AA1371" t="s">
        <v>644</v>
      </c>
      <c r="AB1371">
        <v>2025</v>
      </c>
    </row>
    <row r="1372" spans="1:28" x14ac:dyDescent="0.25">
      <c r="A1372">
        <v>34</v>
      </c>
      <c r="B1372" t="s">
        <v>159</v>
      </c>
      <c r="C1372" t="s">
        <v>103</v>
      </c>
      <c r="D1372" t="s">
        <v>21</v>
      </c>
      <c r="E1372" t="s">
        <v>932</v>
      </c>
      <c r="F1372" t="s">
        <v>84</v>
      </c>
      <c r="G1372">
        <v>60000</v>
      </c>
      <c r="H1372">
        <f t="shared" si="357"/>
        <v>54738.54</v>
      </c>
      <c r="I1372">
        <f t="shared" si="358"/>
        <v>1722</v>
      </c>
      <c r="J1372">
        <f t="shared" si="359"/>
        <v>4260</v>
      </c>
      <c r="K1372">
        <f t="shared" si="360"/>
        <v>660.00000000000011</v>
      </c>
      <c r="L1372">
        <f t="shared" si="366"/>
        <v>1824</v>
      </c>
      <c r="M1372">
        <f t="shared" si="367"/>
        <v>4254</v>
      </c>
      <c r="N1372">
        <v>1715.46</v>
      </c>
      <c r="O1372">
        <f t="shared" si="361"/>
        <v>14435.46</v>
      </c>
      <c r="P1372">
        <v>25</v>
      </c>
      <c r="Q1372">
        <v>1000</v>
      </c>
      <c r="S1372">
        <v>739.97</v>
      </c>
      <c r="T1372">
        <v>200</v>
      </c>
      <c r="U1372">
        <f>3143.58-V1372</f>
        <v>3143.58</v>
      </c>
      <c r="W1372">
        <f t="shared" si="362"/>
        <v>5108.55</v>
      </c>
      <c r="X1372">
        <f t="shared" si="363"/>
        <v>5261.46</v>
      </c>
      <c r="Y1372">
        <f t="shared" si="368"/>
        <v>8514</v>
      </c>
      <c r="Z1372">
        <f t="shared" si="365"/>
        <v>49629.99</v>
      </c>
      <c r="AA1372" t="s">
        <v>644</v>
      </c>
      <c r="AB1372">
        <v>2025</v>
      </c>
    </row>
    <row r="1373" spans="1:28" x14ac:dyDescent="0.25">
      <c r="A1373">
        <v>35</v>
      </c>
      <c r="B1373" t="s">
        <v>150</v>
      </c>
      <c r="C1373" t="s">
        <v>102</v>
      </c>
      <c r="D1373" t="s">
        <v>16</v>
      </c>
      <c r="E1373" t="s">
        <v>95</v>
      </c>
      <c r="F1373" t="s">
        <v>84</v>
      </c>
      <c r="G1373">
        <v>60000</v>
      </c>
      <c r="H1373">
        <f t="shared" si="357"/>
        <v>56454</v>
      </c>
      <c r="I1373">
        <f t="shared" si="358"/>
        <v>1722</v>
      </c>
      <c r="J1373">
        <f t="shared" si="359"/>
        <v>4260</v>
      </c>
      <c r="K1373">
        <f t="shared" si="360"/>
        <v>660.00000000000011</v>
      </c>
      <c r="L1373">
        <f t="shared" si="366"/>
        <v>1824</v>
      </c>
      <c r="M1373">
        <f t="shared" si="367"/>
        <v>4254</v>
      </c>
      <c r="O1373">
        <f>+I1373+J1373+K1373+L1373+M1373+N1373</f>
        <v>12720</v>
      </c>
      <c r="P1373">
        <v>25</v>
      </c>
      <c r="S1373">
        <v>943.6</v>
      </c>
      <c r="T1373">
        <v>200</v>
      </c>
      <c r="U1373">
        <f>IF((H1373*12)&gt;867123.01,(79776+(((H1373*12)-867123.01)*0.25))/12,IF((H1373*12)&gt;624329.01,(31216+(((H1373*12)-624329.01)*0.2))/12,IF((H1373*12)&gt;416220.01,(((H1373*12)-416220.01)*0.15)/12,0)))</f>
        <v>3486.6498333333329</v>
      </c>
      <c r="W1373">
        <f t="shared" si="362"/>
        <v>4655.2498333333333</v>
      </c>
      <c r="X1373">
        <f t="shared" si="363"/>
        <v>3546</v>
      </c>
      <c r="Y1373">
        <f t="shared" si="368"/>
        <v>8514</v>
      </c>
      <c r="Z1373">
        <f t="shared" si="365"/>
        <v>51798.750166666665</v>
      </c>
      <c r="AA1373" t="s">
        <v>644</v>
      </c>
      <c r="AB1373">
        <v>2025</v>
      </c>
    </row>
    <row r="1374" spans="1:28" x14ac:dyDescent="0.25">
      <c r="A1374">
        <v>36</v>
      </c>
      <c r="B1374" t="s">
        <v>160</v>
      </c>
      <c r="C1374" t="s">
        <v>102</v>
      </c>
      <c r="D1374" t="s">
        <v>4</v>
      </c>
      <c r="E1374" t="s">
        <v>93</v>
      </c>
      <c r="F1374" t="s">
        <v>84</v>
      </c>
      <c r="G1374">
        <v>60000</v>
      </c>
      <c r="H1374">
        <f t="shared" si="357"/>
        <v>56454</v>
      </c>
      <c r="I1374">
        <f t="shared" si="358"/>
        <v>1722</v>
      </c>
      <c r="J1374">
        <f t="shared" si="359"/>
        <v>4260</v>
      </c>
      <c r="K1374">
        <f t="shared" si="360"/>
        <v>660.00000000000011</v>
      </c>
      <c r="L1374">
        <f t="shared" si="366"/>
        <v>1824</v>
      </c>
      <c r="M1374">
        <f t="shared" si="367"/>
        <v>4254</v>
      </c>
      <c r="O1374">
        <f t="shared" si="361"/>
        <v>12720</v>
      </c>
      <c r="P1374">
        <v>25</v>
      </c>
      <c r="Q1374">
        <v>3000</v>
      </c>
      <c r="S1374">
        <v>1650.56</v>
      </c>
      <c r="T1374">
        <v>200</v>
      </c>
      <c r="U1374">
        <f>IF((H1374*12)&gt;867123.01,(79776+(((H1374*12)-867123.01)*0.25))/12,IF((H1374*12)&gt;624329.01,(31216+(((H1374*12)-624329.01)*0.2))/12,IF((H1374*12)&gt;416220.01,(((H1374*12)-416220.01)*0.15)/12,0)))</f>
        <v>3486.6498333333329</v>
      </c>
      <c r="W1374">
        <f t="shared" si="362"/>
        <v>8362.2098333333324</v>
      </c>
      <c r="X1374">
        <f t="shared" si="363"/>
        <v>3546</v>
      </c>
      <c r="Y1374">
        <f t="shared" si="368"/>
        <v>8514</v>
      </c>
      <c r="Z1374">
        <f t="shared" si="365"/>
        <v>48091.790166666666</v>
      </c>
      <c r="AA1374" t="s">
        <v>644</v>
      </c>
      <c r="AB1374">
        <v>2025</v>
      </c>
    </row>
    <row r="1375" spans="1:28" x14ac:dyDescent="0.25">
      <c r="A1375">
        <v>37</v>
      </c>
      <c r="B1375" t="s">
        <v>806</v>
      </c>
      <c r="C1375" t="s">
        <v>102</v>
      </c>
      <c r="D1375" t="s">
        <v>12</v>
      </c>
      <c r="E1375" t="s">
        <v>32</v>
      </c>
      <c r="F1375" t="s">
        <v>99</v>
      </c>
      <c r="G1375">
        <v>65000</v>
      </c>
      <c r="H1375">
        <f t="shared" si="357"/>
        <v>61158.5</v>
      </c>
      <c r="I1375">
        <f t="shared" si="358"/>
        <v>1865.5</v>
      </c>
      <c r="J1375">
        <f t="shared" si="359"/>
        <v>4615</v>
      </c>
      <c r="K1375">
        <f t="shared" si="360"/>
        <v>715.00000000000011</v>
      </c>
      <c r="L1375">
        <f t="shared" si="366"/>
        <v>1976</v>
      </c>
      <c r="M1375">
        <f t="shared" si="367"/>
        <v>4608.5</v>
      </c>
      <c r="O1375">
        <f t="shared" si="361"/>
        <v>13780</v>
      </c>
      <c r="P1375">
        <v>25</v>
      </c>
      <c r="Q1375">
        <v>8537.7800000000007</v>
      </c>
      <c r="S1375">
        <v>1041.56</v>
      </c>
      <c r="T1375">
        <v>200</v>
      </c>
      <c r="U1375">
        <v>4427.58</v>
      </c>
      <c r="W1375">
        <f t="shared" si="362"/>
        <v>14231.92</v>
      </c>
      <c r="X1375">
        <f t="shared" si="363"/>
        <v>3841.5</v>
      </c>
      <c r="Y1375">
        <f t="shared" si="368"/>
        <v>9223.5</v>
      </c>
      <c r="Z1375">
        <f t="shared" si="365"/>
        <v>46926.58</v>
      </c>
      <c r="AA1375" t="s">
        <v>644</v>
      </c>
      <c r="AB1375">
        <v>2025</v>
      </c>
    </row>
    <row r="1376" spans="1:28" x14ac:dyDescent="0.25">
      <c r="A1376">
        <v>38</v>
      </c>
      <c r="B1376" t="s">
        <v>162</v>
      </c>
      <c r="C1376" t="s">
        <v>102</v>
      </c>
      <c r="D1376" t="s">
        <v>15</v>
      </c>
      <c r="E1376" t="s">
        <v>92</v>
      </c>
      <c r="F1376" t="s">
        <v>99</v>
      </c>
      <c r="G1376">
        <v>70000</v>
      </c>
      <c r="H1376">
        <f t="shared" si="357"/>
        <v>60716.619999999995</v>
      </c>
      <c r="I1376">
        <f t="shared" si="358"/>
        <v>2009</v>
      </c>
      <c r="J1376">
        <f t="shared" si="359"/>
        <v>4970</v>
      </c>
      <c r="K1376">
        <f t="shared" si="360"/>
        <v>770.00000000000011</v>
      </c>
      <c r="L1376">
        <f t="shared" si="366"/>
        <v>2128</v>
      </c>
      <c r="M1376">
        <f t="shared" si="367"/>
        <v>4963</v>
      </c>
      <c r="N1376">
        <v>5146.38</v>
      </c>
      <c r="O1376">
        <f t="shared" si="361"/>
        <v>19986.38</v>
      </c>
      <c r="P1376">
        <v>25</v>
      </c>
      <c r="S1376">
        <v>797.28</v>
      </c>
      <c r="T1376">
        <v>200</v>
      </c>
      <c r="U1376">
        <f>4339.2-V1376</f>
        <v>4339.2</v>
      </c>
      <c r="W1376">
        <f t="shared" si="362"/>
        <v>5361.48</v>
      </c>
      <c r="X1376">
        <f t="shared" si="363"/>
        <v>9283.380000000001</v>
      </c>
      <c r="Y1376">
        <f t="shared" si="368"/>
        <v>9933</v>
      </c>
      <c r="Z1376">
        <f t="shared" si="365"/>
        <v>55355.14</v>
      </c>
      <c r="AA1376" t="s">
        <v>644</v>
      </c>
      <c r="AB1376">
        <v>2025</v>
      </c>
    </row>
    <row r="1377" spans="1:28" x14ac:dyDescent="0.25">
      <c r="A1377">
        <v>39</v>
      </c>
      <c r="B1377" t="s">
        <v>807</v>
      </c>
      <c r="C1377" t="s">
        <v>102</v>
      </c>
      <c r="D1377" t="s">
        <v>808</v>
      </c>
      <c r="E1377" t="s">
        <v>62</v>
      </c>
      <c r="F1377" t="s">
        <v>99</v>
      </c>
      <c r="G1377">
        <v>125000</v>
      </c>
      <c r="H1377">
        <f t="shared" si="357"/>
        <v>115897.04000000001</v>
      </c>
      <c r="I1377">
        <f t="shared" si="358"/>
        <v>3587.5</v>
      </c>
      <c r="J1377">
        <f t="shared" si="359"/>
        <v>8875</v>
      </c>
      <c r="K1377">
        <f t="shared" si="360"/>
        <v>851.51</v>
      </c>
      <c r="L1377">
        <f t="shared" si="366"/>
        <v>3800</v>
      </c>
      <c r="M1377">
        <f t="shared" si="367"/>
        <v>8862.5</v>
      </c>
      <c r="N1377">
        <v>1715.46</v>
      </c>
      <c r="O1377">
        <f>+I1377+J1377+K1377+L1377+M1377+N1377</f>
        <v>27691.97</v>
      </c>
      <c r="P1377">
        <v>25</v>
      </c>
      <c r="Q1377">
        <v>10736.72</v>
      </c>
      <c r="S1377">
        <v>229.96</v>
      </c>
      <c r="T1377">
        <v>200</v>
      </c>
      <c r="U1377">
        <v>17557.13</v>
      </c>
      <c r="W1377">
        <f t="shared" si="362"/>
        <v>28748.809999999998</v>
      </c>
      <c r="X1377">
        <f t="shared" si="363"/>
        <v>9102.9599999999991</v>
      </c>
      <c r="Y1377">
        <f t="shared" si="368"/>
        <v>17737.5</v>
      </c>
      <c r="Z1377">
        <f t="shared" si="365"/>
        <v>87148.23000000001</v>
      </c>
      <c r="AA1377" t="s">
        <v>644</v>
      </c>
      <c r="AB1377">
        <v>2025</v>
      </c>
    </row>
    <row r="1378" spans="1:28" x14ac:dyDescent="0.25">
      <c r="A1378">
        <v>40</v>
      </c>
      <c r="B1378" t="s">
        <v>809</v>
      </c>
      <c r="C1378" t="s">
        <v>102</v>
      </c>
      <c r="D1378" t="s">
        <v>808</v>
      </c>
      <c r="E1378" t="s">
        <v>62</v>
      </c>
      <c r="F1378" t="s">
        <v>99</v>
      </c>
      <c r="G1378">
        <v>100000</v>
      </c>
      <c r="H1378">
        <f t="shared" si="357"/>
        <v>94090</v>
      </c>
      <c r="I1378">
        <f t="shared" si="358"/>
        <v>2870</v>
      </c>
      <c r="J1378">
        <f t="shared" si="359"/>
        <v>7099.9999999999991</v>
      </c>
      <c r="K1378">
        <f t="shared" si="360"/>
        <v>851.51</v>
      </c>
      <c r="L1378">
        <f t="shared" si="366"/>
        <v>3040</v>
      </c>
      <c r="M1378">
        <f t="shared" si="367"/>
        <v>7090.0000000000009</v>
      </c>
      <c r="O1378">
        <f>+I1378+J1378+K1378+L1378+M1378+N1378</f>
        <v>20951.510000000002</v>
      </c>
      <c r="P1378">
        <v>25</v>
      </c>
      <c r="Q1378">
        <v>1000</v>
      </c>
      <c r="S1378">
        <v>398.64</v>
      </c>
      <c r="T1378">
        <v>200</v>
      </c>
      <c r="U1378">
        <v>12105.37</v>
      </c>
      <c r="W1378">
        <f t="shared" si="362"/>
        <v>13729.01</v>
      </c>
      <c r="X1378">
        <f t="shared" si="363"/>
        <v>5910</v>
      </c>
      <c r="Y1378">
        <f t="shared" si="368"/>
        <v>14190</v>
      </c>
      <c r="Z1378">
        <f t="shared" si="365"/>
        <v>80360.989999999991</v>
      </c>
      <c r="AA1378" t="s">
        <v>644</v>
      </c>
      <c r="AB1378">
        <v>2025</v>
      </c>
    </row>
    <row r="1379" spans="1:28" x14ac:dyDescent="0.25">
      <c r="A1379">
        <v>41</v>
      </c>
      <c r="B1379" t="s">
        <v>813</v>
      </c>
      <c r="C1379" t="s">
        <v>103</v>
      </c>
      <c r="D1379" t="s">
        <v>808</v>
      </c>
      <c r="E1379" t="s">
        <v>92</v>
      </c>
      <c r="F1379" t="s">
        <v>99</v>
      </c>
      <c r="G1379">
        <v>80000</v>
      </c>
      <c r="H1379">
        <f t="shared" si="357"/>
        <v>75272</v>
      </c>
      <c r="I1379">
        <f t="shared" si="358"/>
        <v>2296</v>
      </c>
      <c r="J1379">
        <f t="shared" si="359"/>
        <v>5679.9999999999991</v>
      </c>
      <c r="K1379">
        <f t="shared" si="360"/>
        <v>851.51</v>
      </c>
      <c r="L1379">
        <f t="shared" si="366"/>
        <v>2432</v>
      </c>
      <c r="M1379">
        <f t="shared" si="367"/>
        <v>5672</v>
      </c>
      <c r="O1379">
        <f t="shared" si="361"/>
        <v>16931.509999999998</v>
      </c>
      <c r="P1379">
        <v>25</v>
      </c>
      <c r="T1379">
        <v>200</v>
      </c>
      <c r="U1379">
        <v>7400.87</v>
      </c>
      <c r="W1379">
        <f t="shared" si="362"/>
        <v>7625.87</v>
      </c>
      <c r="X1379">
        <f t="shared" si="363"/>
        <v>4728</v>
      </c>
      <c r="Y1379">
        <f t="shared" si="368"/>
        <v>11352</v>
      </c>
      <c r="Z1379">
        <f t="shared" si="365"/>
        <v>67646.13</v>
      </c>
      <c r="AA1379" t="s">
        <v>644</v>
      </c>
      <c r="AB1379">
        <v>2025</v>
      </c>
    </row>
    <row r="1380" spans="1:28" x14ac:dyDescent="0.25">
      <c r="A1380">
        <v>42</v>
      </c>
      <c r="B1380" t="s">
        <v>874</v>
      </c>
      <c r="C1380" t="s">
        <v>103</v>
      </c>
      <c r="D1380" t="s">
        <v>10</v>
      </c>
      <c r="E1380" t="s">
        <v>32</v>
      </c>
      <c r="F1380" t="s">
        <v>84</v>
      </c>
      <c r="G1380">
        <v>46000</v>
      </c>
      <c r="H1380">
        <f t="shared" si="357"/>
        <v>43281.4</v>
      </c>
      <c r="I1380">
        <f t="shared" si="358"/>
        <v>1320.2</v>
      </c>
      <c r="J1380">
        <f t="shared" si="359"/>
        <v>3265.9999999999995</v>
      </c>
      <c r="K1380">
        <f t="shared" si="360"/>
        <v>506.00000000000006</v>
      </c>
      <c r="L1380">
        <f t="shared" si="366"/>
        <v>1398.4</v>
      </c>
      <c r="M1380">
        <f t="shared" si="367"/>
        <v>3261.4</v>
      </c>
      <c r="O1380">
        <f t="shared" si="361"/>
        <v>9752</v>
      </c>
      <c r="P1380">
        <v>25</v>
      </c>
      <c r="S1380">
        <v>819</v>
      </c>
      <c r="T1380">
        <v>200</v>
      </c>
      <c r="U1380">
        <f>IF((H1380*12)&gt;867123.01,(79776+(((H1380*12)-867123.01)*0.25))/12,IF((H1380*12)&gt;624329.01,(31216+(((H1380*12)-624329.01)*0.2))/12,IF((H1380*12)&gt;416220.01,(((H1380*12)-416220.01)*0.15)/12,0)))</f>
        <v>1289.4598750000005</v>
      </c>
      <c r="W1380">
        <f t="shared" si="362"/>
        <v>2333.4598750000005</v>
      </c>
      <c r="X1380">
        <f t="shared" si="363"/>
        <v>2718.6000000000004</v>
      </c>
      <c r="Y1380">
        <f t="shared" si="368"/>
        <v>6527.4</v>
      </c>
      <c r="Z1380">
        <f t="shared" si="365"/>
        <v>40947.940125000001</v>
      </c>
      <c r="AA1380" t="s">
        <v>644</v>
      </c>
      <c r="AB1380">
        <v>2025</v>
      </c>
    </row>
    <row r="1381" spans="1:28" x14ac:dyDescent="0.25">
      <c r="A1381">
        <v>43</v>
      </c>
      <c r="B1381" t="s">
        <v>167</v>
      </c>
      <c r="C1381" t="s">
        <v>102</v>
      </c>
      <c r="D1381" t="s">
        <v>6</v>
      </c>
      <c r="E1381" t="s">
        <v>32</v>
      </c>
      <c r="F1381" t="s">
        <v>100</v>
      </c>
      <c r="G1381">
        <v>46000</v>
      </c>
      <c r="H1381">
        <f t="shared" si="357"/>
        <v>43281.4</v>
      </c>
      <c r="I1381">
        <f t="shared" si="358"/>
        <v>1320.2</v>
      </c>
      <c r="J1381">
        <f t="shared" si="359"/>
        <v>3265.9999999999995</v>
      </c>
      <c r="K1381">
        <f t="shared" si="360"/>
        <v>506.00000000000006</v>
      </c>
      <c r="L1381">
        <f t="shared" si="366"/>
        <v>1398.4</v>
      </c>
      <c r="M1381">
        <f t="shared" si="367"/>
        <v>3261.4</v>
      </c>
      <c r="O1381">
        <f t="shared" si="361"/>
        <v>9752</v>
      </c>
      <c r="P1381">
        <v>25</v>
      </c>
      <c r="Q1381">
        <v>5000</v>
      </c>
      <c r="S1381">
        <v>118.98</v>
      </c>
      <c r="T1381">
        <v>200</v>
      </c>
      <c r="U1381">
        <f>1289.46-V1381</f>
        <v>1289.46</v>
      </c>
      <c r="W1381">
        <f t="shared" si="362"/>
        <v>6633.44</v>
      </c>
      <c r="X1381">
        <f t="shared" si="363"/>
        <v>2718.6000000000004</v>
      </c>
      <c r="Y1381">
        <f t="shared" si="368"/>
        <v>6527.4</v>
      </c>
      <c r="Z1381">
        <f t="shared" si="365"/>
        <v>36647.96</v>
      </c>
      <c r="AA1381" t="s">
        <v>644</v>
      </c>
      <c r="AB1381">
        <v>2025</v>
      </c>
    </row>
    <row r="1382" spans="1:28" x14ac:dyDescent="0.25">
      <c r="A1382">
        <v>44</v>
      </c>
      <c r="B1382" t="s">
        <v>169</v>
      </c>
      <c r="C1382" t="s">
        <v>102</v>
      </c>
      <c r="D1382" t="s">
        <v>6</v>
      </c>
      <c r="E1382" t="s">
        <v>32</v>
      </c>
      <c r="F1382" t="s">
        <v>100</v>
      </c>
      <c r="G1382">
        <v>36000</v>
      </c>
      <c r="H1382">
        <f t="shared" si="357"/>
        <v>33872.400000000001</v>
      </c>
      <c r="I1382">
        <f t="shared" si="358"/>
        <v>1033.2</v>
      </c>
      <c r="J1382">
        <f t="shared" si="359"/>
        <v>2555.9999999999995</v>
      </c>
      <c r="K1382">
        <f t="shared" si="360"/>
        <v>396.00000000000006</v>
      </c>
      <c r="L1382">
        <f t="shared" si="366"/>
        <v>1094.4000000000001</v>
      </c>
      <c r="M1382">
        <f t="shared" si="367"/>
        <v>2552.4</v>
      </c>
      <c r="O1382">
        <f t="shared" si="361"/>
        <v>7632</v>
      </c>
      <c r="P1382">
        <v>25</v>
      </c>
      <c r="T1382">
        <v>200</v>
      </c>
      <c r="U1382">
        <v>0</v>
      </c>
      <c r="W1382">
        <f t="shared" si="362"/>
        <v>225</v>
      </c>
      <c r="X1382">
        <f t="shared" si="363"/>
        <v>2127.6000000000004</v>
      </c>
      <c r="Y1382">
        <f t="shared" si="368"/>
        <v>5108.3999999999996</v>
      </c>
      <c r="Z1382">
        <f t="shared" si="365"/>
        <v>33647.4</v>
      </c>
      <c r="AA1382" t="s">
        <v>644</v>
      </c>
      <c r="AB1382">
        <v>2025</v>
      </c>
    </row>
    <row r="1383" spans="1:28" x14ac:dyDescent="0.25">
      <c r="A1383">
        <v>45</v>
      </c>
      <c r="B1383" t="s">
        <v>170</v>
      </c>
      <c r="C1383" t="s">
        <v>102</v>
      </c>
      <c r="D1383" t="s">
        <v>17</v>
      </c>
      <c r="E1383" t="s">
        <v>32</v>
      </c>
      <c r="F1383" t="s">
        <v>100</v>
      </c>
      <c r="G1383">
        <v>46000</v>
      </c>
      <c r="H1383">
        <f t="shared" si="357"/>
        <v>39850.479999999996</v>
      </c>
      <c r="I1383">
        <f t="shared" si="358"/>
        <v>1320.2</v>
      </c>
      <c r="J1383">
        <f t="shared" si="359"/>
        <v>3265.9999999999995</v>
      </c>
      <c r="K1383">
        <f t="shared" si="360"/>
        <v>506.00000000000006</v>
      </c>
      <c r="L1383">
        <f t="shared" si="366"/>
        <v>1398.4</v>
      </c>
      <c r="M1383">
        <f t="shared" si="367"/>
        <v>3261.4</v>
      </c>
      <c r="N1383">
        <v>3430.92</v>
      </c>
      <c r="O1383">
        <f t="shared" si="361"/>
        <v>13182.92</v>
      </c>
      <c r="P1383">
        <v>25</v>
      </c>
      <c r="Q1383">
        <v>3595.29</v>
      </c>
      <c r="S1383">
        <v>909.28</v>
      </c>
      <c r="T1383">
        <v>200</v>
      </c>
      <c r="U1383">
        <f>774.82-V1383</f>
        <v>774.82</v>
      </c>
      <c r="W1383">
        <f t="shared" si="362"/>
        <v>5504.3899999999994</v>
      </c>
      <c r="X1383">
        <f t="shared" si="363"/>
        <v>6149.52</v>
      </c>
      <c r="Y1383">
        <f t="shared" si="368"/>
        <v>6527.4</v>
      </c>
      <c r="Z1383">
        <f t="shared" si="365"/>
        <v>34346.089999999997</v>
      </c>
      <c r="AA1383" t="s">
        <v>644</v>
      </c>
      <c r="AB1383">
        <v>2025</v>
      </c>
    </row>
    <row r="1384" spans="1:28" x14ac:dyDescent="0.25">
      <c r="A1384">
        <v>46</v>
      </c>
      <c r="B1384" t="s">
        <v>171</v>
      </c>
      <c r="C1384" t="s">
        <v>102</v>
      </c>
      <c r="D1384" t="s">
        <v>793</v>
      </c>
      <c r="E1384" t="s">
        <v>32</v>
      </c>
      <c r="F1384" t="s">
        <v>100</v>
      </c>
      <c r="G1384">
        <v>36000</v>
      </c>
      <c r="H1384">
        <f t="shared" si="357"/>
        <v>33872.400000000001</v>
      </c>
      <c r="I1384">
        <f t="shared" si="358"/>
        <v>1033.2</v>
      </c>
      <c r="J1384">
        <f t="shared" si="359"/>
        <v>2555.9999999999995</v>
      </c>
      <c r="K1384">
        <f t="shared" si="360"/>
        <v>396.00000000000006</v>
      </c>
      <c r="L1384">
        <f t="shared" si="366"/>
        <v>1094.4000000000001</v>
      </c>
      <c r="M1384">
        <f t="shared" si="367"/>
        <v>2552.4</v>
      </c>
      <c r="O1384">
        <f t="shared" si="361"/>
        <v>7632</v>
      </c>
      <c r="P1384">
        <v>25</v>
      </c>
      <c r="Q1384">
        <v>12750.4</v>
      </c>
      <c r="S1384">
        <v>560</v>
      </c>
      <c r="T1384">
        <v>200</v>
      </c>
      <c r="U1384">
        <v>0</v>
      </c>
      <c r="W1384">
        <f t="shared" si="362"/>
        <v>13535.4</v>
      </c>
      <c r="X1384">
        <f t="shared" si="363"/>
        <v>2127.6000000000004</v>
      </c>
      <c r="Y1384">
        <f t="shared" si="368"/>
        <v>5108.3999999999996</v>
      </c>
      <c r="Z1384">
        <f t="shared" si="365"/>
        <v>20337</v>
      </c>
      <c r="AA1384" t="s">
        <v>644</v>
      </c>
      <c r="AB1384">
        <v>2025</v>
      </c>
    </row>
    <row r="1385" spans="1:28" x14ac:dyDescent="0.25">
      <c r="A1385">
        <v>47</v>
      </c>
      <c r="B1385" t="s">
        <v>172</v>
      </c>
      <c r="C1385" t="s">
        <v>102</v>
      </c>
      <c r="D1385" t="s">
        <v>6</v>
      </c>
      <c r="E1385" t="s">
        <v>32</v>
      </c>
      <c r="F1385" t="s">
        <v>100</v>
      </c>
      <c r="G1385">
        <v>46000</v>
      </c>
      <c r="H1385">
        <f t="shared" si="357"/>
        <v>43281.4</v>
      </c>
      <c r="I1385">
        <f t="shared" si="358"/>
        <v>1320.2</v>
      </c>
      <c r="J1385">
        <f t="shared" si="359"/>
        <v>3265.9999999999995</v>
      </c>
      <c r="K1385">
        <f t="shared" si="360"/>
        <v>506.00000000000006</v>
      </c>
      <c r="L1385">
        <f t="shared" si="366"/>
        <v>1398.4</v>
      </c>
      <c r="M1385">
        <f t="shared" si="367"/>
        <v>3261.4</v>
      </c>
      <c r="O1385">
        <f t="shared" si="361"/>
        <v>9752</v>
      </c>
      <c r="P1385">
        <v>25</v>
      </c>
      <c r="S1385">
        <v>398.64</v>
      </c>
      <c r="T1385">
        <v>200</v>
      </c>
      <c r="U1385">
        <f>1289.46-V1385</f>
        <v>1289.46</v>
      </c>
      <c r="W1385">
        <f t="shared" si="362"/>
        <v>1913.1</v>
      </c>
      <c r="X1385">
        <f t="shared" si="363"/>
        <v>2718.6000000000004</v>
      </c>
      <c r="Y1385">
        <f t="shared" si="368"/>
        <v>6527.4</v>
      </c>
      <c r="Z1385">
        <f t="shared" si="365"/>
        <v>41368.300000000003</v>
      </c>
      <c r="AA1385" t="s">
        <v>644</v>
      </c>
      <c r="AB1385">
        <v>2025</v>
      </c>
    </row>
    <row r="1386" spans="1:28" x14ac:dyDescent="0.25">
      <c r="A1386">
        <v>48</v>
      </c>
      <c r="B1386" t="s">
        <v>938</v>
      </c>
      <c r="C1386" t="s">
        <v>102</v>
      </c>
      <c r="D1386" t="s">
        <v>6</v>
      </c>
      <c r="E1386" t="s">
        <v>32</v>
      </c>
      <c r="F1386" t="s">
        <v>100</v>
      </c>
      <c r="G1386">
        <v>36000</v>
      </c>
      <c r="H1386">
        <f t="shared" si="357"/>
        <v>33872.400000000001</v>
      </c>
      <c r="I1386">
        <f t="shared" si="358"/>
        <v>1033.2</v>
      </c>
      <c r="J1386">
        <f t="shared" si="359"/>
        <v>2555.9999999999995</v>
      </c>
      <c r="K1386">
        <f t="shared" si="360"/>
        <v>396.00000000000006</v>
      </c>
      <c r="L1386">
        <f t="shared" si="366"/>
        <v>1094.4000000000001</v>
      </c>
      <c r="M1386">
        <f t="shared" si="367"/>
        <v>2552.4</v>
      </c>
      <c r="O1386">
        <f>+I1386+J1386+K1386+L1386+M1386+N1386</f>
        <v>7632</v>
      </c>
      <c r="P1386">
        <v>25</v>
      </c>
      <c r="S1386">
        <v>797.28</v>
      </c>
      <c r="T1386">
        <v>200</v>
      </c>
      <c r="W1386">
        <f t="shared" si="362"/>
        <v>1022.28</v>
      </c>
      <c r="X1386">
        <f t="shared" si="363"/>
        <v>2127.6000000000004</v>
      </c>
      <c r="Y1386">
        <f t="shared" si="368"/>
        <v>5108.3999999999996</v>
      </c>
      <c r="Z1386">
        <f t="shared" si="365"/>
        <v>32850.120000000003</v>
      </c>
      <c r="AA1386" t="s">
        <v>644</v>
      </c>
      <c r="AB1386">
        <v>2025</v>
      </c>
    </row>
    <row r="1387" spans="1:28" x14ac:dyDescent="0.25">
      <c r="A1387">
        <v>49</v>
      </c>
      <c r="B1387" t="s">
        <v>173</v>
      </c>
      <c r="C1387" t="s">
        <v>102</v>
      </c>
      <c r="D1387" t="s">
        <v>6</v>
      </c>
      <c r="E1387" t="s">
        <v>32</v>
      </c>
      <c r="F1387" t="s">
        <v>100</v>
      </c>
      <c r="G1387">
        <v>46000</v>
      </c>
      <c r="H1387">
        <f t="shared" si="357"/>
        <v>41565.94</v>
      </c>
      <c r="I1387">
        <f t="shared" si="358"/>
        <v>1320.2</v>
      </c>
      <c r="J1387">
        <f t="shared" si="359"/>
        <v>3265.9999999999995</v>
      </c>
      <c r="K1387">
        <f t="shared" si="360"/>
        <v>506.00000000000006</v>
      </c>
      <c r="L1387">
        <f t="shared" si="366"/>
        <v>1398.4</v>
      </c>
      <c r="M1387">
        <f t="shared" si="367"/>
        <v>3261.4</v>
      </c>
      <c r="N1387">
        <v>1715.46</v>
      </c>
      <c r="O1387">
        <f t="shared" si="361"/>
        <v>11467.46</v>
      </c>
      <c r="P1387">
        <v>25</v>
      </c>
      <c r="T1387">
        <v>200</v>
      </c>
      <c r="U1387">
        <v>1032.1400000000001</v>
      </c>
      <c r="W1387">
        <f t="shared" si="362"/>
        <v>1257.1400000000001</v>
      </c>
      <c r="X1387">
        <f t="shared" si="363"/>
        <v>4434.0600000000004</v>
      </c>
      <c r="Y1387">
        <f t="shared" si="368"/>
        <v>6527.4</v>
      </c>
      <c r="Z1387">
        <f t="shared" si="365"/>
        <v>40308.800000000003</v>
      </c>
      <c r="AA1387" t="s">
        <v>644</v>
      </c>
      <c r="AB1387">
        <v>2025</v>
      </c>
    </row>
    <row r="1388" spans="1:28" x14ac:dyDescent="0.25">
      <c r="A1388">
        <v>50</v>
      </c>
      <c r="B1388" t="s">
        <v>177</v>
      </c>
      <c r="C1388" t="s">
        <v>102</v>
      </c>
      <c r="D1388" t="s">
        <v>22</v>
      </c>
      <c r="E1388" t="s">
        <v>32</v>
      </c>
      <c r="F1388" t="s">
        <v>100</v>
      </c>
      <c r="G1388">
        <v>46000</v>
      </c>
      <c r="H1388">
        <f t="shared" si="357"/>
        <v>43281.4</v>
      </c>
      <c r="I1388">
        <f t="shared" si="358"/>
        <v>1320.2</v>
      </c>
      <c r="J1388">
        <f t="shared" si="359"/>
        <v>3265.9999999999995</v>
      </c>
      <c r="K1388">
        <f t="shared" si="360"/>
        <v>506.00000000000006</v>
      </c>
      <c r="L1388">
        <f t="shared" si="366"/>
        <v>1398.4</v>
      </c>
      <c r="M1388">
        <f t="shared" si="367"/>
        <v>3261.4</v>
      </c>
      <c r="O1388">
        <f t="shared" si="361"/>
        <v>9752</v>
      </c>
      <c r="P1388">
        <v>25</v>
      </c>
      <c r="Q1388">
        <v>3000</v>
      </c>
      <c r="S1388">
        <v>797.28</v>
      </c>
      <c r="T1388">
        <v>200</v>
      </c>
      <c r="U1388">
        <f>1289.46-V1388</f>
        <v>1289.46</v>
      </c>
      <c r="W1388">
        <f t="shared" si="362"/>
        <v>5311.74</v>
      </c>
      <c r="X1388">
        <f t="shared" si="363"/>
        <v>2718.6000000000004</v>
      </c>
      <c r="Y1388">
        <f t="shared" si="368"/>
        <v>6527.4</v>
      </c>
      <c r="Z1388">
        <f t="shared" si="365"/>
        <v>37969.660000000003</v>
      </c>
      <c r="AA1388" t="s">
        <v>644</v>
      </c>
      <c r="AB1388">
        <v>2025</v>
      </c>
    </row>
    <row r="1389" spans="1:28" x14ac:dyDescent="0.25">
      <c r="A1389">
        <v>51</v>
      </c>
      <c r="B1389" t="s">
        <v>178</v>
      </c>
      <c r="C1389" t="s">
        <v>103</v>
      </c>
      <c r="D1389" t="s">
        <v>6</v>
      </c>
      <c r="E1389" t="s">
        <v>32</v>
      </c>
      <c r="F1389" t="s">
        <v>100</v>
      </c>
      <c r="G1389">
        <v>36000</v>
      </c>
      <c r="H1389">
        <f t="shared" si="357"/>
        <v>33872.400000000001</v>
      </c>
      <c r="I1389">
        <f t="shared" si="358"/>
        <v>1033.2</v>
      </c>
      <c r="J1389">
        <f t="shared" si="359"/>
        <v>2555.9999999999995</v>
      </c>
      <c r="K1389">
        <f t="shared" si="360"/>
        <v>396.00000000000006</v>
      </c>
      <c r="L1389">
        <f t="shared" si="366"/>
        <v>1094.4000000000001</v>
      </c>
      <c r="M1389">
        <f t="shared" si="367"/>
        <v>2552.4</v>
      </c>
      <c r="O1389">
        <f>+I1389+J1389+K1389+L1389+M1389+N1389</f>
        <v>7632</v>
      </c>
      <c r="P1389">
        <v>25</v>
      </c>
      <c r="S1389">
        <v>398.64</v>
      </c>
      <c r="T1389">
        <v>200</v>
      </c>
      <c r="U1389">
        <v>0</v>
      </c>
      <c r="W1389">
        <f t="shared" si="362"/>
        <v>623.64</v>
      </c>
      <c r="X1389">
        <f t="shared" si="363"/>
        <v>2127.6000000000004</v>
      </c>
      <c r="Y1389">
        <f t="shared" si="368"/>
        <v>5108.3999999999996</v>
      </c>
      <c r="Z1389">
        <f t="shared" si="365"/>
        <v>33248.76</v>
      </c>
      <c r="AA1389" t="s">
        <v>644</v>
      </c>
      <c r="AB1389">
        <v>2025</v>
      </c>
    </row>
    <row r="1390" spans="1:28" x14ac:dyDescent="0.25">
      <c r="A1390">
        <v>52</v>
      </c>
      <c r="B1390" t="s">
        <v>815</v>
      </c>
      <c r="C1390" t="s">
        <v>102</v>
      </c>
      <c r="D1390" t="s">
        <v>793</v>
      </c>
      <c r="E1390" t="s">
        <v>32</v>
      </c>
      <c r="F1390" t="s">
        <v>100</v>
      </c>
      <c r="G1390">
        <v>30000</v>
      </c>
      <c r="H1390">
        <f t="shared" si="357"/>
        <v>28227</v>
      </c>
      <c r="I1390">
        <f t="shared" si="358"/>
        <v>861</v>
      </c>
      <c r="J1390">
        <f t="shared" si="359"/>
        <v>2130</v>
      </c>
      <c r="K1390">
        <f t="shared" si="360"/>
        <v>330.00000000000006</v>
      </c>
      <c r="L1390">
        <f t="shared" si="366"/>
        <v>912</v>
      </c>
      <c r="M1390">
        <f t="shared" si="367"/>
        <v>2127</v>
      </c>
      <c r="O1390">
        <f t="shared" ref="O1390:O1394" si="369">+I1390+J1390+K1390+L1390+M1390+N1390</f>
        <v>6360</v>
      </c>
      <c r="P1390">
        <v>25</v>
      </c>
      <c r="Q1390">
        <v>4000</v>
      </c>
      <c r="T1390">
        <v>200</v>
      </c>
      <c r="U1390">
        <v>0</v>
      </c>
      <c r="W1390">
        <f t="shared" si="362"/>
        <v>4225</v>
      </c>
      <c r="X1390">
        <f t="shared" si="363"/>
        <v>1773</v>
      </c>
      <c r="Y1390">
        <f t="shared" si="368"/>
        <v>4257</v>
      </c>
      <c r="Z1390">
        <f t="shared" si="365"/>
        <v>24002</v>
      </c>
      <c r="AA1390" t="s">
        <v>644</v>
      </c>
      <c r="AB1390">
        <v>2025</v>
      </c>
    </row>
    <row r="1391" spans="1:28" x14ac:dyDescent="0.25">
      <c r="A1391">
        <v>53</v>
      </c>
      <c r="B1391" t="s">
        <v>939</v>
      </c>
      <c r="C1391" t="s">
        <v>103</v>
      </c>
      <c r="D1391" t="s">
        <v>6</v>
      </c>
      <c r="E1391" t="s">
        <v>32</v>
      </c>
      <c r="F1391" t="s">
        <v>100</v>
      </c>
      <c r="G1391">
        <v>36000</v>
      </c>
      <c r="H1391">
        <f t="shared" si="357"/>
        <v>33872.400000000001</v>
      </c>
      <c r="I1391">
        <f t="shared" si="358"/>
        <v>1033.2</v>
      </c>
      <c r="J1391">
        <f t="shared" si="359"/>
        <v>2555.9999999999995</v>
      </c>
      <c r="K1391">
        <f t="shared" si="360"/>
        <v>396.00000000000006</v>
      </c>
      <c r="L1391">
        <f t="shared" si="366"/>
        <v>1094.4000000000001</v>
      </c>
      <c r="M1391">
        <f t="shared" si="367"/>
        <v>2552.4</v>
      </c>
      <c r="O1391">
        <f t="shared" si="369"/>
        <v>7632</v>
      </c>
      <c r="P1391">
        <v>25</v>
      </c>
      <c r="Q1391">
        <v>3000</v>
      </c>
      <c r="S1391">
        <v>398.64</v>
      </c>
      <c r="T1391">
        <v>200</v>
      </c>
      <c r="U1391">
        <v>0</v>
      </c>
      <c r="W1391">
        <f t="shared" si="362"/>
        <v>3623.64</v>
      </c>
      <c r="X1391">
        <f t="shared" si="363"/>
        <v>2127.6000000000004</v>
      </c>
      <c r="Y1391">
        <f t="shared" si="368"/>
        <v>5108.3999999999996</v>
      </c>
      <c r="Z1391">
        <f t="shared" si="365"/>
        <v>30248.760000000002</v>
      </c>
      <c r="AA1391" t="s">
        <v>644</v>
      </c>
      <c r="AB1391">
        <v>2025</v>
      </c>
    </row>
    <row r="1392" spans="1:28" x14ac:dyDescent="0.25">
      <c r="A1392">
        <v>54</v>
      </c>
      <c r="B1392" t="s">
        <v>817</v>
      </c>
      <c r="C1392" t="s">
        <v>102</v>
      </c>
      <c r="D1392" t="s">
        <v>10</v>
      </c>
      <c r="E1392" t="s">
        <v>929</v>
      </c>
      <c r="F1392" t="s">
        <v>100</v>
      </c>
      <c r="G1392">
        <v>46000</v>
      </c>
      <c r="H1392">
        <f t="shared" si="357"/>
        <v>43281.4</v>
      </c>
      <c r="I1392">
        <f t="shared" si="358"/>
        <v>1320.2</v>
      </c>
      <c r="J1392">
        <f t="shared" si="359"/>
        <v>3265.9999999999995</v>
      </c>
      <c r="K1392">
        <f t="shared" si="360"/>
        <v>506.00000000000006</v>
      </c>
      <c r="L1392">
        <f t="shared" si="366"/>
        <v>1398.4</v>
      </c>
      <c r="M1392">
        <f t="shared" si="367"/>
        <v>3261.4</v>
      </c>
      <c r="O1392">
        <f t="shared" si="369"/>
        <v>9752</v>
      </c>
      <c r="P1392">
        <v>25</v>
      </c>
      <c r="Q1392">
        <v>1298.79</v>
      </c>
      <c r="S1392">
        <v>915.63</v>
      </c>
      <c r="T1392">
        <v>200</v>
      </c>
      <c r="U1392">
        <f>1289.46-V1392</f>
        <v>1289.46</v>
      </c>
      <c r="W1392">
        <f t="shared" si="362"/>
        <v>3728.88</v>
      </c>
      <c r="X1392">
        <f t="shared" si="363"/>
        <v>2718.6000000000004</v>
      </c>
      <c r="Y1392">
        <f t="shared" si="368"/>
        <v>6527.4</v>
      </c>
      <c r="Z1392">
        <f t="shared" si="365"/>
        <v>39552.519999999997</v>
      </c>
      <c r="AA1392" t="s">
        <v>644</v>
      </c>
      <c r="AB1392">
        <v>2025</v>
      </c>
    </row>
    <row r="1393" spans="1:28" x14ac:dyDescent="0.25">
      <c r="A1393">
        <v>55</v>
      </c>
      <c r="B1393" t="s">
        <v>819</v>
      </c>
      <c r="C1393" t="s">
        <v>103</v>
      </c>
      <c r="D1393" t="s">
        <v>12</v>
      </c>
      <c r="E1393" t="s">
        <v>32</v>
      </c>
      <c r="F1393" t="s">
        <v>100</v>
      </c>
      <c r="G1393">
        <v>46000</v>
      </c>
      <c r="H1393">
        <f t="shared" si="357"/>
        <v>41565.94</v>
      </c>
      <c r="I1393">
        <f t="shared" si="358"/>
        <v>1320.2</v>
      </c>
      <c r="J1393">
        <f t="shared" si="359"/>
        <v>3265.9999999999995</v>
      </c>
      <c r="K1393">
        <f t="shared" si="360"/>
        <v>506.00000000000006</v>
      </c>
      <c r="L1393">
        <f t="shared" si="366"/>
        <v>1398.4</v>
      </c>
      <c r="M1393">
        <f t="shared" si="367"/>
        <v>3261.4</v>
      </c>
      <c r="N1393">
        <v>1715.46</v>
      </c>
      <c r="O1393">
        <f t="shared" si="369"/>
        <v>11467.46</v>
      </c>
      <c r="P1393">
        <v>25</v>
      </c>
      <c r="S1393">
        <v>398.64</v>
      </c>
      <c r="T1393">
        <v>200</v>
      </c>
      <c r="U1393">
        <f>1032.14-V1393</f>
        <v>1032.1400000000001</v>
      </c>
      <c r="W1393">
        <f t="shared" si="362"/>
        <v>1655.7800000000002</v>
      </c>
      <c r="X1393">
        <f t="shared" si="363"/>
        <v>4434.0600000000004</v>
      </c>
      <c r="Y1393">
        <f t="shared" si="368"/>
        <v>6527.4</v>
      </c>
      <c r="Z1393">
        <f t="shared" si="365"/>
        <v>39910.160000000003</v>
      </c>
      <c r="AA1393" t="s">
        <v>644</v>
      </c>
      <c r="AB1393">
        <v>2025</v>
      </c>
    </row>
    <row r="1394" spans="1:28" x14ac:dyDescent="0.25">
      <c r="A1394">
        <v>56</v>
      </c>
      <c r="B1394" t="s">
        <v>820</v>
      </c>
      <c r="C1394" t="s">
        <v>102</v>
      </c>
      <c r="D1394" t="s">
        <v>94</v>
      </c>
      <c r="E1394" t="s">
        <v>32</v>
      </c>
      <c r="F1394" t="s">
        <v>100</v>
      </c>
      <c r="G1394">
        <v>46000</v>
      </c>
      <c r="H1394">
        <f t="shared" si="357"/>
        <v>43281.4</v>
      </c>
      <c r="I1394">
        <f t="shared" si="358"/>
        <v>1320.2</v>
      </c>
      <c r="J1394">
        <f t="shared" si="359"/>
        <v>3265.9999999999995</v>
      </c>
      <c r="K1394">
        <f t="shared" si="360"/>
        <v>506.00000000000006</v>
      </c>
      <c r="L1394">
        <f t="shared" si="366"/>
        <v>1398.4</v>
      </c>
      <c r="M1394">
        <f t="shared" si="367"/>
        <v>3261.4</v>
      </c>
      <c r="O1394">
        <f t="shared" si="369"/>
        <v>9752</v>
      </c>
      <c r="P1394">
        <v>25</v>
      </c>
      <c r="S1394">
        <v>1098.25</v>
      </c>
      <c r="T1394">
        <v>200</v>
      </c>
      <c r="U1394">
        <f>1289.46-V1394</f>
        <v>1289.46</v>
      </c>
      <c r="W1394">
        <f t="shared" si="362"/>
        <v>2612.71</v>
      </c>
      <c r="X1394">
        <f t="shared" si="363"/>
        <v>2718.6000000000004</v>
      </c>
      <c r="Y1394">
        <f t="shared" si="368"/>
        <v>6527.4</v>
      </c>
      <c r="Z1394">
        <f t="shared" si="365"/>
        <v>40668.69</v>
      </c>
      <c r="AA1394" t="s">
        <v>644</v>
      </c>
      <c r="AB1394">
        <v>2025</v>
      </c>
    </row>
    <row r="1395" spans="1:28" x14ac:dyDescent="0.25">
      <c r="A1395">
        <v>57</v>
      </c>
      <c r="B1395" t="s">
        <v>179</v>
      </c>
      <c r="C1395" t="s">
        <v>103</v>
      </c>
      <c r="D1395" t="s">
        <v>800</v>
      </c>
      <c r="E1395" t="s">
        <v>32</v>
      </c>
      <c r="F1395" t="s">
        <v>100</v>
      </c>
      <c r="G1395">
        <v>46000</v>
      </c>
      <c r="H1395">
        <f t="shared" si="357"/>
        <v>43281.4</v>
      </c>
      <c r="I1395">
        <f t="shared" si="358"/>
        <v>1320.2</v>
      </c>
      <c r="J1395">
        <f t="shared" si="359"/>
        <v>3265.9999999999995</v>
      </c>
      <c r="K1395">
        <f t="shared" si="360"/>
        <v>506.00000000000006</v>
      </c>
      <c r="L1395">
        <f t="shared" si="366"/>
        <v>1398.4</v>
      </c>
      <c r="M1395">
        <f t="shared" si="367"/>
        <v>3261.4</v>
      </c>
      <c r="O1395">
        <f t="shared" si="361"/>
        <v>9752</v>
      </c>
      <c r="P1395">
        <v>25</v>
      </c>
      <c r="Q1395">
        <v>6500.8</v>
      </c>
      <c r="S1395">
        <v>983.55</v>
      </c>
      <c r="T1395">
        <v>200</v>
      </c>
      <c r="U1395">
        <f>1289.46-V1395</f>
        <v>1289.46</v>
      </c>
      <c r="W1395">
        <f t="shared" si="362"/>
        <v>8998.8100000000013</v>
      </c>
      <c r="X1395">
        <f t="shared" si="363"/>
        <v>2718.6000000000004</v>
      </c>
      <c r="Y1395">
        <f t="shared" si="368"/>
        <v>6527.4</v>
      </c>
      <c r="Z1395">
        <f t="shared" si="365"/>
        <v>34282.589999999997</v>
      </c>
      <c r="AA1395" t="s">
        <v>644</v>
      </c>
      <c r="AB1395">
        <v>2025</v>
      </c>
    </row>
    <row r="1396" spans="1:28" x14ac:dyDescent="0.25">
      <c r="A1396">
        <v>58</v>
      </c>
      <c r="B1396" t="s">
        <v>180</v>
      </c>
      <c r="C1396" t="s">
        <v>103</v>
      </c>
      <c r="D1396" t="s">
        <v>22</v>
      </c>
      <c r="E1396" t="s">
        <v>32</v>
      </c>
      <c r="F1396" t="s">
        <v>100</v>
      </c>
      <c r="G1396">
        <v>36000</v>
      </c>
      <c r="H1396">
        <f t="shared" si="357"/>
        <v>32156.94</v>
      </c>
      <c r="I1396">
        <f t="shared" si="358"/>
        <v>1033.2</v>
      </c>
      <c r="J1396">
        <f t="shared" si="359"/>
        <v>2555.9999999999995</v>
      </c>
      <c r="K1396">
        <f t="shared" si="360"/>
        <v>396.00000000000006</v>
      </c>
      <c r="L1396">
        <f t="shared" si="366"/>
        <v>1094.4000000000001</v>
      </c>
      <c r="M1396">
        <f t="shared" si="367"/>
        <v>2552.4</v>
      </c>
      <c r="N1396">
        <v>1715.46</v>
      </c>
      <c r="O1396">
        <f t="shared" si="361"/>
        <v>9347.4599999999991</v>
      </c>
      <c r="P1396">
        <v>25</v>
      </c>
      <c r="S1396">
        <v>1817.9</v>
      </c>
      <c r="T1396">
        <v>200</v>
      </c>
      <c r="U1396">
        <v>0</v>
      </c>
      <c r="W1396">
        <f t="shared" si="362"/>
        <v>2042.9</v>
      </c>
      <c r="X1396">
        <f t="shared" si="363"/>
        <v>3843.0600000000004</v>
      </c>
      <c r="Y1396">
        <f t="shared" si="368"/>
        <v>5108.3999999999996</v>
      </c>
      <c r="Z1396">
        <f t="shared" si="365"/>
        <v>30114.04</v>
      </c>
      <c r="AA1396" t="s">
        <v>644</v>
      </c>
      <c r="AB1396">
        <v>2025</v>
      </c>
    </row>
    <row r="1397" spans="1:28" x14ac:dyDescent="0.25">
      <c r="A1397">
        <v>59</v>
      </c>
      <c r="B1397" t="s">
        <v>183</v>
      </c>
      <c r="C1397" t="s">
        <v>103</v>
      </c>
      <c r="D1397" t="s">
        <v>22</v>
      </c>
      <c r="E1397" t="s">
        <v>52</v>
      </c>
      <c r="F1397" t="s">
        <v>100</v>
      </c>
      <c r="G1397">
        <v>36000</v>
      </c>
      <c r="H1397">
        <f t="shared" si="357"/>
        <v>33872.400000000001</v>
      </c>
      <c r="I1397">
        <f t="shared" si="358"/>
        <v>1033.2</v>
      </c>
      <c r="J1397">
        <f t="shared" si="359"/>
        <v>2555.9999999999995</v>
      </c>
      <c r="K1397">
        <f t="shared" si="360"/>
        <v>396.00000000000006</v>
      </c>
      <c r="L1397">
        <f t="shared" si="366"/>
        <v>1094.4000000000001</v>
      </c>
      <c r="M1397">
        <f t="shared" si="367"/>
        <v>2552.4</v>
      </c>
      <c r="O1397">
        <f t="shared" si="361"/>
        <v>7632</v>
      </c>
      <c r="P1397">
        <v>25</v>
      </c>
      <c r="Q1397">
        <v>1500</v>
      </c>
      <c r="S1397">
        <v>797.28</v>
      </c>
      <c r="T1397">
        <v>200</v>
      </c>
      <c r="U1397">
        <v>0</v>
      </c>
      <c r="W1397">
        <f t="shared" si="362"/>
        <v>2522.2799999999997</v>
      </c>
      <c r="X1397">
        <f t="shared" si="363"/>
        <v>2127.6000000000004</v>
      </c>
      <c r="Y1397">
        <f t="shared" si="368"/>
        <v>5108.3999999999996</v>
      </c>
      <c r="Z1397">
        <f t="shared" si="365"/>
        <v>31350.12</v>
      </c>
      <c r="AA1397" t="s">
        <v>644</v>
      </c>
      <c r="AB1397">
        <v>2025</v>
      </c>
    </row>
    <row r="1398" spans="1:28" x14ac:dyDescent="0.25">
      <c r="A1398">
        <v>60</v>
      </c>
      <c r="B1398" t="s">
        <v>185</v>
      </c>
      <c r="C1398" t="s">
        <v>103</v>
      </c>
      <c r="D1398" t="s">
        <v>22</v>
      </c>
      <c r="E1398" t="s">
        <v>789</v>
      </c>
      <c r="F1398" t="s">
        <v>100</v>
      </c>
      <c r="G1398">
        <v>46000</v>
      </c>
      <c r="H1398">
        <f t="shared" si="357"/>
        <v>41565.94</v>
      </c>
      <c r="I1398">
        <f t="shared" si="358"/>
        <v>1320.2</v>
      </c>
      <c r="J1398">
        <f t="shared" si="359"/>
        <v>3265.9999999999995</v>
      </c>
      <c r="K1398">
        <f t="shared" si="360"/>
        <v>506.00000000000006</v>
      </c>
      <c r="L1398">
        <f t="shared" si="366"/>
        <v>1398.4</v>
      </c>
      <c r="M1398">
        <f t="shared" si="367"/>
        <v>3261.4</v>
      </c>
      <c r="N1398">
        <v>1715.46</v>
      </c>
      <c r="O1398">
        <f t="shared" si="361"/>
        <v>11467.46</v>
      </c>
      <c r="P1398">
        <v>25</v>
      </c>
      <c r="Q1398">
        <v>200</v>
      </c>
      <c r="S1398">
        <v>1195.92</v>
      </c>
      <c r="T1398">
        <v>200</v>
      </c>
      <c r="U1398">
        <v>1032.1400000000001</v>
      </c>
      <c r="W1398">
        <f t="shared" si="362"/>
        <v>2653.0600000000004</v>
      </c>
      <c r="X1398">
        <f t="shared" si="363"/>
        <v>4434.0600000000004</v>
      </c>
      <c r="Y1398">
        <f t="shared" si="368"/>
        <v>6527.4</v>
      </c>
      <c r="Z1398">
        <f t="shared" si="365"/>
        <v>38912.879999999997</v>
      </c>
      <c r="AA1398" t="s">
        <v>644</v>
      </c>
      <c r="AB1398">
        <v>2025</v>
      </c>
    </row>
    <row r="1399" spans="1:28" x14ac:dyDescent="0.25">
      <c r="A1399">
        <v>61</v>
      </c>
      <c r="B1399" t="s">
        <v>186</v>
      </c>
      <c r="C1399" t="s">
        <v>102</v>
      </c>
      <c r="D1399" t="s">
        <v>17</v>
      </c>
      <c r="E1399" t="s">
        <v>36</v>
      </c>
      <c r="F1399" t="s">
        <v>100</v>
      </c>
      <c r="G1399">
        <v>46000</v>
      </c>
      <c r="H1399">
        <f t="shared" si="357"/>
        <v>43281.4</v>
      </c>
      <c r="I1399">
        <f t="shared" si="358"/>
        <v>1320.2</v>
      </c>
      <c r="J1399">
        <f t="shared" si="359"/>
        <v>3265.9999999999995</v>
      </c>
      <c r="K1399">
        <f t="shared" si="360"/>
        <v>506.00000000000006</v>
      </c>
      <c r="L1399">
        <f t="shared" si="366"/>
        <v>1398.4</v>
      </c>
      <c r="M1399">
        <f t="shared" si="367"/>
        <v>3261.4</v>
      </c>
      <c r="O1399">
        <f t="shared" si="361"/>
        <v>9752</v>
      </c>
      <c r="P1399">
        <v>25</v>
      </c>
      <c r="S1399">
        <v>645.65</v>
      </c>
      <c r="T1399">
        <v>200</v>
      </c>
      <c r="U1399">
        <f>1289.46-V1399</f>
        <v>1289.46</v>
      </c>
      <c r="W1399">
        <f t="shared" si="362"/>
        <v>2160.11</v>
      </c>
      <c r="X1399">
        <f t="shared" si="363"/>
        <v>2718.6000000000004</v>
      </c>
      <c r="Y1399">
        <f t="shared" si="368"/>
        <v>6527.4</v>
      </c>
      <c r="Z1399">
        <f t="shared" si="365"/>
        <v>41121.29</v>
      </c>
      <c r="AA1399" t="s">
        <v>644</v>
      </c>
      <c r="AB1399">
        <v>2025</v>
      </c>
    </row>
    <row r="1400" spans="1:28" x14ac:dyDescent="0.25">
      <c r="A1400">
        <v>62</v>
      </c>
      <c r="B1400" t="s">
        <v>188</v>
      </c>
      <c r="C1400" t="s">
        <v>102</v>
      </c>
      <c r="D1400" t="s">
        <v>10</v>
      </c>
      <c r="E1400" t="s">
        <v>33</v>
      </c>
      <c r="F1400" t="s">
        <v>100</v>
      </c>
      <c r="G1400">
        <v>36000</v>
      </c>
      <c r="H1400">
        <f t="shared" si="357"/>
        <v>30441.48</v>
      </c>
      <c r="I1400">
        <f t="shared" si="358"/>
        <v>1033.2</v>
      </c>
      <c r="J1400">
        <f t="shared" si="359"/>
        <v>2555.9999999999995</v>
      </c>
      <c r="K1400">
        <f t="shared" si="360"/>
        <v>396.00000000000006</v>
      </c>
      <c r="L1400">
        <f t="shared" si="366"/>
        <v>1094.4000000000001</v>
      </c>
      <c r="M1400">
        <f t="shared" si="367"/>
        <v>2552.4</v>
      </c>
      <c r="N1400">
        <v>3430.92</v>
      </c>
      <c r="O1400">
        <f t="shared" si="361"/>
        <v>11062.92</v>
      </c>
      <c r="P1400">
        <v>25</v>
      </c>
      <c r="S1400">
        <v>2084.5</v>
      </c>
      <c r="T1400">
        <v>200</v>
      </c>
      <c r="W1400">
        <f t="shared" si="362"/>
        <v>2309.5</v>
      </c>
      <c r="X1400">
        <f t="shared" si="363"/>
        <v>5558.52</v>
      </c>
      <c r="Y1400">
        <f t="shared" si="368"/>
        <v>5108.3999999999996</v>
      </c>
      <c r="Z1400">
        <f t="shared" si="365"/>
        <v>28131.98</v>
      </c>
      <c r="AA1400" t="s">
        <v>644</v>
      </c>
      <c r="AB1400">
        <v>2025</v>
      </c>
    </row>
    <row r="1401" spans="1:28" x14ac:dyDescent="0.25">
      <c r="A1401">
        <v>63</v>
      </c>
      <c r="B1401" t="s">
        <v>190</v>
      </c>
      <c r="C1401" t="s">
        <v>102</v>
      </c>
      <c r="D1401" t="s">
        <v>801</v>
      </c>
      <c r="E1401" t="s">
        <v>38</v>
      </c>
      <c r="F1401" t="s">
        <v>100</v>
      </c>
      <c r="G1401">
        <v>36000</v>
      </c>
      <c r="H1401">
        <f t="shared" si="357"/>
        <v>33872.400000000001</v>
      </c>
      <c r="I1401">
        <f t="shared" si="358"/>
        <v>1033.2</v>
      </c>
      <c r="J1401">
        <f t="shared" si="359"/>
        <v>2555.9999999999995</v>
      </c>
      <c r="K1401">
        <f t="shared" si="360"/>
        <v>396.00000000000006</v>
      </c>
      <c r="L1401">
        <f t="shared" si="366"/>
        <v>1094.4000000000001</v>
      </c>
      <c r="M1401">
        <f t="shared" si="367"/>
        <v>2552.4</v>
      </c>
      <c r="O1401">
        <f t="shared" si="361"/>
        <v>7632</v>
      </c>
      <c r="P1401">
        <v>25</v>
      </c>
      <c r="Q1401">
        <v>6505.87</v>
      </c>
      <c r="S1401">
        <v>398.64</v>
      </c>
      <c r="T1401">
        <v>200</v>
      </c>
      <c r="W1401">
        <f t="shared" si="362"/>
        <v>7129.51</v>
      </c>
      <c r="X1401">
        <f t="shared" si="363"/>
        <v>2127.6000000000004</v>
      </c>
      <c r="Y1401">
        <f t="shared" si="368"/>
        <v>5108.3999999999996</v>
      </c>
      <c r="Z1401">
        <f t="shared" si="365"/>
        <v>26742.89</v>
      </c>
      <c r="AA1401" t="s">
        <v>644</v>
      </c>
      <c r="AB1401">
        <v>2025</v>
      </c>
    </row>
    <row r="1402" spans="1:28" x14ac:dyDescent="0.25">
      <c r="A1402">
        <v>64</v>
      </c>
      <c r="B1402" t="s">
        <v>851</v>
      </c>
      <c r="C1402" t="s">
        <v>103</v>
      </c>
      <c r="D1402" t="s">
        <v>94</v>
      </c>
      <c r="E1402" t="s">
        <v>852</v>
      </c>
      <c r="F1402" t="s">
        <v>100</v>
      </c>
      <c r="G1402">
        <v>46000</v>
      </c>
      <c r="H1402">
        <f t="shared" si="357"/>
        <v>43281.4</v>
      </c>
      <c r="I1402">
        <f t="shared" si="358"/>
        <v>1320.2</v>
      </c>
      <c r="J1402">
        <f t="shared" si="359"/>
        <v>3265.9999999999995</v>
      </c>
      <c r="K1402">
        <f t="shared" si="360"/>
        <v>506.00000000000006</v>
      </c>
      <c r="L1402">
        <f t="shared" si="366"/>
        <v>1398.4</v>
      </c>
      <c r="M1402">
        <f t="shared" si="367"/>
        <v>3261.4</v>
      </c>
      <c r="O1402">
        <f t="shared" si="361"/>
        <v>9752</v>
      </c>
      <c r="P1402">
        <v>25</v>
      </c>
      <c r="Q1402">
        <v>5011.18</v>
      </c>
      <c r="S1402">
        <v>147</v>
      </c>
      <c r="T1402">
        <v>200</v>
      </c>
      <c r="U1402">
        <f>IF((H1402*12)&gt;867123.01,(79776+(((H1402*12)-867123.01)*0.25))/12,IF((H1402*12)&gt;624329.01,(31216+(((H1402*12)-624329.01)*0.2))/12,IF((H1402*12)&gt;416220.01,(((H1402*12)-416220.01)*0.15)/12,0)))</f>
        <v>1289.4598750000005</v>
      </c>
      <c r="W1402">
        <f t="shared" si="362"/>
        <v>6672.6398750000008</v>
      </c>
      <c r="X1402">
        <f t="shared" si="363"/>
        <v>2718.6000000000004</v>
      </c>
      <c r="Y1402">
        <f t="shared" si="368"/>
        <v>6527.4</v>
      </c>
      <c r="Z1402">
        <f t="shared" si="365"/>
        <v>36608.760125000001</v>
      </c>
      <c r="AA1402" t="s">
        <v>644</v>
      </c>
      <c r="AB1402">
        <v>2025</v>
      </c>
    </row>
    <row r="1403" spans="1:28" x14ac:dyDescent="0.25">
      <c r="A1403">
        <v>65</v>
      </c>
      <c r="B1403" t="s">
        <v>201</v>
      </c>
      <c r="C1403" t="s">
        <v>102</v>
      </c>
      <c r="D1403" t="s">
        <v>22</v>
      </c>
      <c r="E1403" t="s">
        <v>859</v>
      </c>
      <c r="F1403" t="s">
        <v>100</v>
      </c>
      <c r="G1403">
        <v>36000</v>
      </c>
      <c r="H1403">
        <f t="shared" ref="H1403:H1445" si="370">+G1403-(I1403+L1403+N1403)</f>
        <v>33872.400000000001</v>
      </c>
      <c r="I1403">
        <f t="shared" ref="I1403:I1440" si="371">IF(G1403&lt;=374040,G1403*2.87%,9334.68)</f>
        <v>1033.2</v>
      </c>
      <c r="J1403">
        <f t="shared" ref="J1403:J1440" si="372">IF(G1403&lt;=374040,G1403*7.1%,23092.75)</f>
        <v>2555.9999999999995</v>
      </c>
      <c r="K1403">
        <f t="shared" ref="K1403:K1440" si="373">IF(G1403&lt;=74808,G1403*1.1%,851.51)</f>
        <v>396.00000000000006</v>
      </c>
      <c r="L1403">
        <f t="shared" si="366"/>
        <v>1094.4000000000001</v>
      </c>
      <c r="M1403">
        <f t="shared" si="367"/>
        <v>2552.4</v>
      </c>
      <c r="O1403">
        <f t="shared" ref="O1403:O1440" si="374">+I1403+J1403+K1403+L1403+M1403+N1403</f>
        <v>7632</v>
      </c>
      <c r="P1403">
        <v>25</v>
      </c>
      <c r="Q1403">
        <v>1000</v>
      </c>
      <c r="S1403">
        <v>474.64</v>
      </c>
      <c r="T1403">
        <v>200</v>
      </c>
      <c r="U1403">
        <v>0</v>
      </c>
      <c r="W1403">
        <f t="shared" ref="W1403:W1445" si="375">P1403+Q1403+R1403+S1403+T1403+U1403</f>
        <v>1699.6399999999999</v>
      </c>
      <c r="X1403">
        <f t="shared" ref="X1403:X1440" si="376">+I1403+L1403+N1403</f>
        <v>2127.6000000000004</v>
      </c>
      <c r="Y1403">
        <f t="shared" si="368"/>
        <v>5108.3999999999996</v>
      </c>
      <c r="Z1403">
        <f t="shared" ref="Z1403:Z1445" si="377">+G1403-(W1403+X1403)</f>
        <v>32172.76</v>
      </c>
      <c r="AA1403" t="s">
        <v>644</v>
      </c>
      <c r="AB1403">
        <v>2025</v>
      </c>
    </row>
    <row r="1404" spans="1:28" x14ac:dyDescent="0.25">
      <c r="A1404">
        <v>66</v>
      </c>
      <c r="B1404" t="s">
        <v>207</v>
      </c>
      <c r="C1404" t="s">
        <v>103</v>
      </c>
      <c r="D1404" t="s">
        <v>6</v>
      </c>
      <c r="E1404" t="s">
        <v>883</v>
      </c>
      <c r="F1404" t="s">
        <v>100</v>
      </c>
      <c r="G1404">
        <v>25000</v>
      </c>
      <c r="H1404">
        <f t="shared" si="370"/>
        <v>23522.5</v>
      </c>
      <c r="I1404">
        <f t="shared" si="371"/>
        <v>717.5</v>
      </c>
      <c r="J1404">
        <f t="shared" si="372"/>
        <v>1774.9999999999998</v>
      </c>
      <c r="K1404">
        <f t="shared" si="373"/>
        <v>275</v>
      </c>
      <c r="L1404">
        <f t="shared" si="366"/>
        <v>760</v>
      </c>
      <c r="M1404">
        <f t="shared" si="367"/>
        <v>1772.5000000000002</v>
      </c>
      <c r="O1404">
        <f t="shared" si="374"/>
        <v>5300</v>
      </c>
      <c r="P1404">
        <v>25</v>
      </c>
      <c r="Q1404">
        <v>12585.43</v>
      </c>
      <c r="S1404">
        <v>2657.6</v>
      </c>
      <c r="T1404">
        <v>200</v>
      </c>
      <c r="W1404">
        <f t="shared" si="375"/>
        <v>15468.03</v>
      </c>
      <c r="X1404">
        <f t="shared" si="376"/>
        <v>1477.5</v>
      </c>
      <c r="Y1404">
        <f t="shared" si="368"/>
        <v>3547.5</v>
      </c>
      <c r="Z1404">
        <f t="shared" si="377"/>
        <v>8054.4700000000012</v>
      </c>
      <c r="AA1404" t="s">
        <v>644</v>
      </c>
      <c r="AB1404">
        <v>2025</v>
      </c>
    </row>
    <row r="1405" spans="1:28" x14ac:dyDescent="0.25">
      <c r="A1405">
        <v>67</v>
      </c>
      <c r="B1405" t="s">
        <v>812</v>
      </c>
      <c r="C1405" t="s">
        <v>102</v>
      </c>
      <c r="D1405" t="s">
        <v>793</v>
      </c>
      <c r="E1405" t="s">
        <v>619</v>
      </c>
      <c r="F1405" t="s">
        <v>85</v>
      </c>
      <c r="G1405">
        <v>30000</v>
      </c>
      <c r="H1405">
        <f t="shared" si="370"/>
        <v>28227</v>
      </c>
      <c r="I1405">
        <f t="shared" si="371"/>
        <v>861</v>
      </c>
      <c r="J1405">
        <f t="shared" si="372"/>
        <v>2130</v>
      </c>
      <c r="K1405">
        <f t="shared" si="373"/>
        <v>330.00000000000006</v>
      </c>
      <c r="L1405">
        <f t="shared" ref="L1405:L1440" si="378">IF(G1405&lt;=187020,G1405*3.04%,4943.8)</f>
        <v>912</v>
      </c>
      <c r="M1405">
        <f t="shared" ref="M1405:M1440" si="379">IF(G1405&lt;=187020,G1405*7.09%,11530.11)</f>
        <v>2127</v>
      </c>
      <c r="O1405">
        <f t="shared" si="374"/>
        <v>6360</v>
      </c>
      <c r="P1405">
        <v>25</v>
      </c>
      <c r="Q1405">
        <v>500</v>
      </c>
      <c r="T1405">
        <v>200</v>
      </c>
      <c r="W1405">
        <f t="shared" si="375"/>
        <v>725</v>
      </c>
      <c r="X1405">
        <f t="shared" si="376"/>
        <v>1773</v>
      </c>
      <c r="Y1405">
        <f t="shared" si="368"/>
        <v>4257</v>
      </c>
      <c r="Z1405">
        <f t="shared" si="377"/>
        <v>27502</v>
      </c>
      <c r="AA1405" t="s">
        <v>644</v>
      </c>
      <c r="AB1405">
        <v>2025</v>
      </c>
    </row>
    <row r="1406" spans="1:28" x14ac:dyDescent="0.25">
      <c r="A1406">
        <v>68</v>
      </c>
      <c r="B1406" t="s">
        <v>833</v>
      </c>
      <c r="C1406" t="s">
        <v>102</v>
      </c>
      <c r="D1406" t="s">
        <v>22</v>
      </c>
      <c r="E1406" t="s">
        <v>33</v>
      </c>
      <c r="F1406" t="s">
        <v>100</v>
      </c>
      <c r="G1406">
        <v>30000</v>
      </c>
      <c r="H1406">
        <f t="shared" si="370"/>
        <v>28227</v>
      </c>
      <c r="I1406">
        <f t="shared" si="371"/>
        <v>861</v>
      </c>
      <c r="J1406">
        <f t="shared" si="372"/>
        <v>2130</v>
      </c>
      <c r="K1406">
        <f t="shared" si="373"/>
        <v>330.00000000000006</v>
      </c>
      <c r="L1406">
        <f t="shared" si="378"/>
        <v>912</v>
      </c>
      <c r="M1406">
        <f t="shared" si="379"/>
        <v>2127</v>
      </c>
      <c r="O1406">
        <f t="shared" si="374"/>
        <v>6360</v>
      </c>
      <c r="P1406">
        <v>25</v>
      </c>
      <c r="Q1406">
        <v>1500</v>
      </c>
      <c r="T1406">
        <v>200</v>
      </c>
      <c r="U1406">
        <v>0</v>
      </c>
      <c r="W1406">
        <f t="shared" si="375"/>
        <v>1725</v>
      </c>
      <c r="X1406">
        <f t="shared" si="376"/>
        <v>1773</v>
      </c>
      <c r="Y1406">
        <f t="shared" si="368"/>
        <v>4257</v>
      </c>
      <c r="Z1406">
        <f t="shared" si="377"/>
        <v>26502</v>
      </c>
      <c r="AA1406" t="s">
        <v>644</v>
      </c>
      <c r="AB1406">
        <v>2025</v>
      </c>
    </row>
    <row r="1407" spans="1:28" x14ac:dyDescent="0.25">
      <c r="A1407">
        <v>69</v>
      </c>
      <c r="B1407" t="s">
        <v>878</v>
      </c>
      <c r="C1407" t="s">
        <v>103</v>
      </c>
      <c r="D1407" t="s">
        <v>94</v>
      </c>
      <c r="E1407" t="s">
        <v>933</v>
      </c>
      <c r="F1407" t="s">
        <v>84</v>
      </c>
      <c r="G1407">
        <v>30000</v>
      </c>
      <c r="H1407">
        <f t="shared" si="370"/>
        <v>28227</v>
      </c>
      <c r="I1407">
        <f t="shared" si="371"/>
        <v>861</v>
      </c>
      <c r="J1407">
        <f t="shared" si="372"/>
        <v>2130</v>
      </c>
      <c r="K1407">
        <f t="shared" si="373"/>
        <v>330.00000000000006</v>
      </c>
      <c r="L1407">
        <f t="shared" si="378"/>
        <v>912</v>
      </c>
      <c r="M1407">
        <f t="shared" si="379"/>
        <v>2127</v>
      </c>
      <c r="O1407">
        <f t="shared" si="374"/>
        <v>6360</v>
      </c>
      <c r="P1407">
        <v>25</v>
      </c>
      <c r="Q1407">
        <v>7426.75</v>
      </c>
      <c r="T1407">
        <v>200</v>
      </c>
      <c r="U1407">
        <v>0</v>
      </c>
      <c r="W1407">
        <f t="shared" si="375"/>
        <v>7651.75</v>
      </c>
      <c r="X1407">
        <f t="shared" si="376"/>
        <v>1773</v>
      </c>
      <c r="Y1407">
        <f t="shared" si="368"/>
        <v>4257</v>
      </c>
      <c r="Z1407">
        <f t="shared" si="377"/>
        <v>20575.25</v>
      </c>
      <c r="AA1407" t="s">
        <v>644</v>
      </c>
      <c r="AB1407">
        <v>2025</v>
      </c>
    </row>
    <row r="1408" spans="1:28" x14ac:dyDescent="0.25">
      <c r="A1408">
        <v>70</v>
      </c>
      <c r="B1408" t="s">
        <v>836</v>
      </c>
      <c r="C1408" t="s">
        <v>102</v>
      </c>
      <c r="D1408" t="s">
        <v>94</v>
      </c>
      <c r="E1408" t="s">
        <v>52</v>
      </c>
      <c r="F1408" t="s">
        <v>100</v>
      </c>
      <c r="G1408">
        <v>26000</v>
      </c>
      <c r="H1408">
        <f t="shared" si="370"/>
        <v>22747.94</v>
      </c>
      <c r="I1408">
        <f t="shared" si="371"/>
        <v>746.2</v>
      </c>
      <c r="J1408">
        <f t="shared" si="372"/>
        <v>1845.9999999999998</v>
      </c>
      <c r="K1408">
        <f t="shared" si="373"/>
        <v>286.00000000000006</v>
      </c>
      <c r="L1408">
        <f t="shared" si="378"/>
        <v>790.4</v>
      </c>
      <c r="M1408">
        <f t="shared" si="379"/>
        <v>1843.4</v>
      </c>
      <c r="N1408">
        <v>1715.46</v>
      </c>
      <c r="O1408">
        <f t="shared" si="374"/>
        <v>7227.46</v>
      </c>
      <c r="P1408">
        <v>25</v>
      </c>
      <c r="Q1408">
        <v>1000</v>
      </c>
      <c r="T1408">
        <v>200</v>
      </c>
      <c r="U1408">
        <v>0</v>
      </c>
      <c r="W1408">
        <f t="shared" si="375"/>
        <v>1225</v>
      </c>
      <c r="X1408">
        <f t="shared" si="376"/>
        <v>3252.06</v>
      </c>
      <c r="Y1408">
        <f t="shared" si="368"/>
        <v>3689.3999999999996</v>
      </c>
      <c r="Z1408">
        <f t="shared" si="377"/>
        <v>21522.940000000002</v>
      </c>
      <c r="AA1408" t="s">
        <v>644</v>
      </c>
      <c r="AB1408">
        <v>2025</v>
      </c>
    </row>
    <row r="1409" spans="1:28" x14ac:dyDescent="0.25">
      <c r="A1409">
        <v>71</v>
      </c>
      <c r="B1409" t="s">
        <v>837</v>
      </c>
      <c r="C1409" t="s">
        <v>103</v>
      </c>
      <c r="D1409" t="s">
        <v>94</v>
      </c>
      <c r="E1409" t="s">
        <v>52</v>
      </c>
      <c r="F1409" t="s">
        <v>100</v>
      </c>
      <c r="G1409">
        <v>26000</v>
      </c>
      <c r="H1409">
        <f t="shared" si="370"/>
        <v>24463.4</v>
      </c>
      <c r="I1409">
        <f t="shared" si="371"/>
        <v>746.2</v>
      </c>
      <c r="J1409">
        <f t="shared" si="372"/>
        <v>1845.9999999999998</v>
      </c>
      <c r="K1409">
        <f t="shared" si="373"/>
        <v>286.00000000000006</v>
      </c>
      <c r="L1409">
        <f t="shared" si="378"/>
        <v>790.4</v>
      </c>
      <c r="M1409">
        <f t="shared" si="379"/>
        <v>1843.4</v>
      </c>
      <c r="O1409">
        <f t="shared" si="374"/>
        <v>5512</v>
      </c>
      <c r="P1409">
        <v>25</v>
      </c>
      <c r="Q1409">
        <v>1000</v>
      </c>
      <c r="T1409">
        <v>200</v>
      </c>
      <c r="U1409">
        <v>0</v>
      </c>
      <c r="W1409">
        <f t="shared" si="375"/>
        <v>1225</v>
      </c>
      <c r="X1409">
        <f t="shared" si="376"/>
        <v>1536.6</v>
      </c>
      <c r="Y1409">
        <f t="shared" si="368"/>
        <v>3689.3999999999996</v>
      </c>
      <c r="Z1409">
        <f t="shared" si="377"/>
        <v>23238.400000000001</v>
      </c>
      <c r="AA1409" t="s">
        <v>644</v>
      </c>
      <c r="AB1409">
        <v>2025</v>
      </c>
    </row>
    <row r="1410" spans="1:28" x14ac:dyDescent="0.25">
      <c r="A1410">
        <v>72</v>
      </c>
      <c r="B1410" t="s">
        <v>838</v>
      </c>
      <c r="C1410" t="s">
        <v>102</v>
      </c>
      <c r="D1410" t="s">
        <v>839</v>
      </c>
      <c r="E1410" t="s">
        <v>33</v>
      </c>
      <c r="F1410" t="s">
        <v>100</v>
      </c>
      <c r="G1410">
        <v>26000</v>
      </c>
      <c r="H1410">
        <f t="shared" si="370"/>
        <v>24463.4</v>
      </c>
      <c r="I1410">
        <f t="shared" si="371"/>
        <v>746.2</v>
      </c>
      <c r="J1410">
        <f t="shared" si="372"/>
        <v>1845.9999999999998</v>
      </c>
      <c r="K1410">
        <f t="shared" si="373"/>
        <v>286.00000000000006</v>
      </c>
      <c r="L1410">
        <f t="shared" si="378"/>
        <v>790.4</v>
      </c>
      <c r="M1410">
        <f t="shared" si="379"/>
        <v>1843.4</v>
      </c>
      <c r="O1410">
        <f t="shared" si="374"/>
        <v>5512</v>
      </c>
      <c r="P1410">
        <v>25</v>
      </c>
      <c r="S1410">
        <v>55</v>
      </c>
      <c r="T1410">
        <v>200</v>
      </c>
      <c r="U1410">
        <v>0</v>
      </c>
      <c r="W1410">
        <f t="shared" si="375"/>
        <v>280</v>
      </c>
      <c r="X1410">
        <f t="shared" si="376"/>
        <v>1536.6</v>
      </c>
      <c r="Y1410">
        <f t="shared" si="368"/>
        <v>3689.3999999999996</v>
      </c>
      <c r="Z1410">
        <f t="shared" si="377"/>
        <v>24183.4</v>
      </c>
      <c r="AA1410" t="s">
        <v>644</v>
      </c>
      <c r="AB1410">
        <v>2025</v>
      </c>
    </row>
    <row r="1411" spans="1:28" x14ac:dyDescent="0.25">
      <c r="A1411">
        <v>73</v>
      </c>
      <c r="B1411" t="s">
        <v>904</v>
      </c>
      <c r="C1411" t="s">
        <v>103</v>
      </c>
      <c r="D1411" t="s">
        <v>94</v>
      </c>
      <c r="E1411" t="s">
        <v>32</v>
      </c>
      <c r="F1411" t="s">
        <v>100</v>
      </c>
      <c r="G1411">
        <v>30000</v>
      </c>
      <c r="H1411">
        <f t="shared" si="370"/>
        <v>28227</v>
      </c>
      <c r="I1411">
        <f t="shared" si="371"/>
        <v>861</v>
      </c>
      <c r="J1411">
        <f t="shared" si="372"/>
        <v>2130</v>
      </c>
      <c r="K1411">
        <f t="shared" si="373"/>
        <v>330.00000000000006</v>
      </c>
      <c r="L1411">
        <f t="shared" si="378"/>
        <v>912</v>
      </c>
      <c r="M1411">
        <f t="shared" si="379"/>
        <v>2127</v>
      </c>
      <c r="O1411">
        <f t="shared" si="374"/>
        <v>6360</v>
      </c>
      <c r="P1411">
        <v>25</v>
      </c>
      <c r="T1411">
        <v>200</v>
      </c>
      <c r="U1411">
        <v>0</v>
      </c>
      <c r="W1411">
        <f t="shared" si="375"/>
        <v>225</v>
      </c>
      <c r="X1411">
        <f t="shared" si="376"/>
        <v>1773</v>
      </c>
      <c r="Y1411">
        <f t="shared" si="368"/>
        <v>4257</v>
      </c>
      <c r="Z1411">
        <f t="shared" si="377"/>
        <v>28002</v>
      </c>
      <c r="AA1411" t="s">
        <v>644</v>
      </c>
      <c r="AB1411">
        <v>2025</v>
      </c>
    </row>
    <row r="1412" spans="1:28" x14ac:dyDescent="0.25">
      <c r="A1412">
        <v>74</v>
      </c>
      <c r="B1412" t="s">
        <v>842</v>
      </c>
      <c r="C1412" t="s">
        <v>102</v>
      </c>
      <c r="D1412" t="s">
        <v>823</v>
      </c>
      <c r="E1412" t="s">
        <v>843</v>
      </c>
      <c r="F1412" t="s">
        <v>100</v>
      </c>
      <c r="G1412">
        <v>46000</v>
      </c>
      <c r="H1412">
        <f t="shared" si="370"/>
        <v>43281.4</v>
      </c>
      <c r="I1412">
        <f t="shared" si="371"/>
        <v>1320.2</v>
      </c>
      <c r="J1412">
        <f t="shared" si="372"/>
        <v>3265.9999999999995</v>
      </c>
      <c r="K1412">
        <f t="shared" si="373"/>
        <v>506.00000000000006</v>
      </c>
      <c r="L1412">
        <f t="shared" si="378"/>
        <v>1398.4</v>
      </c>
      <c r="M1412">
        <f t="shared" si="379"/>
        <v>3261.4</v>
      </c>
      <c r="O1412">
        <f t="shared" si="374"/>
        <v>9752</v>
      </c>
      <c r="P1412">
        <v>25</v>
      </c>
      <c r="S1412">
        <v>89.98</v>
      </c>
      <c r="T1412">
        <v>200</v>
      </c>
      <c r="U1412">
        <v>1289.46</v>
      </c>
      <c r="W1412">
        <f t="shared" si="375"/>
        <v>1604.44</v>
      </c>
      <c r="X1412">
        <f t="shared" si="376"/>
        <v>2718.6000000000004</v>
      </c>
      <c r="Y1412">
        <f t="shared" si="368"/>
        <v>6527.4</v>
      </c>
      <c r="Z1412">
        <f t="shared" si="377"/>
        <v>41676.959999999999</v>
      </c>
      <c r="AA1412" t="s">
        <v>644</v>
      </c>
      <c r="AB1412">
        <v>2025</v>
      </c>
    </row>
    <row r="1413" spans="1:28" x14ac:dyDescent="0.25">
      <c r="A1413">
        <v>75</v>
      </c>
      <c r="B1413" t="s">
        <v>845</v>
      </c>
      <c r="C1413" t="s">
        <v>103</v>
      </c>
      <c r="D1413" t="s">
        <v>94</v>
      </c>
      <c r="E1413" t="s">
        <v>52</v>
      </c>
      <c r="F1413" t="s">
        <v>100</v>
      </c>
      <c r="G1413">
        <v>46000</v>
      </c>
      <c r="H1413">
        <f t="shared" si="370"/>
        <v>43281.4</v>
      </c>
      <c r="I1413">
        <f t="shared" si="371"/>
        <v>1320.2</v>
      </c>
      <c r="J1413">
        <f t="shared" si="372"/>
        <v>3265.9999999999995</v>
      </c>
      <c r="K1413">
        <f t="shared" si="373"/>
        <v>506.00000000000006</v>
      </c>
      <c r="L1413">
        <f t="shared" si="378"/>
        <v>1398.4</v>
      </c>
      <c r="M1413">
        <f t="shared" si="379"/>
        <v>3261.4</v>
      </c>
      <c r="O1413">
        <f t="shared" si="374"/>
        <v>9752</v>
      </c>
      <c r="P1413">
        <v>25</v>
      </c>
      <c r="S1413">
        <v>398.64</v>
      </c>
      <c r="T1413">
        <v>200</v>
      </c>
      <c r="U1413">
        <v>1289.46</v>
      </c>
      <c r="W1413">
        <f t="shared" si="375"/>
        <v>1913.1</v>
      </c>
      <c r="X1413">
        <f t="shared" si="376"/>
        <v>2718.6000000000004</v>
      </c>
      <c r="Y1413">
        <f t="shared" si="368"/>
        <v>6527.4</v>
      </c>
      <c r="Z1413">
        <f t="shared" si="377"/>
        <v>41368.300000000003</v>
      </c>
      <c r="AA1413" t="s">
        <v>644</v>
      </c>
      <c r="AB1413">
        <v>2025</v>
      </c>
    </row>
    <row r="1414" spans="1:28" x14ac:dyDescent="0.25">
      <c r="A1414">
        <v>76</v>
      </c>
      <c r="B1414" t="s">
        <v>848</v>
      </c>
      <c r="C1414" t="s">
        <v>103</v>
      </c>
      <c r="D1414" t="s">
        <v>94</v>
      </c>
      <c r="E1414" t="s">
        <v>52</v>
      </c>
      <c r="F1414" t="s">
        <v>100</v>
      </c>
      <c r="G1414">
        <v>46000</v>
      </c>
      <c r="H1414">
        <f t="shared" si="370"/>
        <v>43281.4</v>
      </c>
      <c r="I1414">
        <f t="shared" si="371"/>
        <v>1320.2</v>
      </c>
      <c r="J1414">
        <f t="shared" si="372"/>
        <v>3265.9999999999995</v>
      </c>
      <c r="K1414">
        <f t="shared" si="373"/>
        <v>506.00000000000006</v>
      </c>
      <c r="L1414">
        <f t="shared" si="378"/>
        <v>1398.4</v>
      </c>
      <c r="M1414">
        <f t="shared" si="379"/>
        <v>3261.4</v>
      </c>
      <c r="O1414">
        <f t="shared" si="374"/>
        <v>9752</v>
      </c>
      <c r="P1414">
        <v>25</v>
      </c>
      <c r="T1414">
        <v>200</v>
      </c>
      <c r="U1414">
        <f>IF((H1414*12)&gt;867123.01,(79776+(((H1414*12)-867123.01)*0.25))/12,IF((H1414*12)&gt;624329.01,(31216+(((H1414*12)-624329.01)*0.2))/12,IF((H1414*12)&gt;416220.01,(((H1414*12)-416220.01)*0.15)/12,0)))</f>
        <v>1289.4598750000005</v>
      </c>
      <c r="W1414">
        <f t="shared" si="375"/>
        <v>1514.4598750000005</v>
      </c>
      <c r="X1414">
        <f t="shared" si="376"/>
        <v>2718.6000000000004</v>
      </c>
      <c r="Y1414">
        <f t="shared" si="368"/>
        <v>6527.4</v>
      </c>
      <c r="Z1414">
        <f t="shared" si="377"/>
        <v>41766.940125000001</v>
      </c>
      <c r="AA1414" t="s">
        <v>644</v>
      </c>
      <c r="AB1414">
        <v>2025</v>
      </c>
    </row>
    <row r="1415" spans="1:28" x14ac:dyDescent="0.25">
      <c r="A1415">
        <v>77</v>
      </c>
      <c r="B1415" t="s">
        <v>174</v>
      </c>
      <c r="C1415" t="s">
        <v>102</v>
      </c>
      <c r="D1415" t="s">
        <v>94</v>
      </c>
      <c r="E1415" t="s">
        <v>32</v>
      </c>
      <c r="F1415" t="s">
        <v>100</v>
      </c>
      <c r="G1415">
        <v>46000</v>
      </c>
      <c r="H1415">
        <f t="shared" si="370"/>
        <v>43281.4</v>
      </c>
      <c r="I1415">
        <f t="shared" si="371"/>
        <v>1320.2</v>
      </c>
      <c r="J1415">
        <f t="shared" si="372"/>
        <v>3265.9999999999995</v>
      </c>
      <c r="K1415">
        <f t="shared" si="373"/>
        <v>506.00000000000006</v>
      </c>
      <c r="L1415">
        <f t="shared" si="378"/>
        <v>1398.4</v>
      </c>
      <c r="M1415">
        <f t="shared" si="379"/>
        <v>3261.4</v>
      </c>
      <c r="O1415">
        <f t="shared" si="374"/>
        <v>9752</v>
      </c>
      <c r="P1415">
        <v>25</v>
      </c>
      <c r="S1415">
        <v>1378.25</v>
      </c>
      <c r="T1415">
        <v>200</v>
      </c>
      <c r="U1415">
        <v>1289.46</v>
      </c>
      <c r="W1415">
        <f t="shared" si="375"/>
        <v>2892.71</v>
      </c>
      <c r="X1415">
        <f t="shared" si="376"/>
        <v>2718.6000000000004</v>
      </c>
      <c r="Y1415">
        <f t="shared" si="368"/>
        <v>6527.4</v>
      </c>
      <c r="Z1415">
        <f t="shared" si="377"/>
        <v>40388.69</v>
      </c>
      <c r="AA1415" t="s">
        <v>644</v>
      </c>
      <c r="AB1415">
        <v>2025</v>
      </c>
    </row>
    <row r="1416" spans="1:28" x14ac:dyDescent="0.25">
      <c r="A1416">
        <v>78</v>
      </c>
      <c r="B1416" t="s">
        <v>912</v>
      </c>
      <c r="C1416" t="s">
        <v>103</v>
      </c>
      <c r="D1416" t="s">
        <v>94</v>
      </c>
      <c r="E1416" t="s">
        <v>854</v>
      </c>
      <c r="F1416" t="s">
        <v>100</v>
      </c>
      <c r="G1416">
        <v>46000</v>
      </c>
      <c r="H1416">
        <f t="shared" si="370"/>
        <v>41565.94</v>
      </c>
      <c r="I1416">
        <f t="shared" si="371"/>
        <v>1320.2</v>
      </c>
      <c r="J1416">
        <f t="shared" si="372"/>
        <v>3265.9999999999995</v>
      </c>
      <c r="K1416">
        <f t="shared" si="373"/>
        <v>506.00000000000006</v>
      </c>
      <c r="L1416">
        <f t="shared" si="378"/>
        <v>1398.4</v>
      </c>
      <c r="M1416">
        <f t="shared" si="379"/>
        <v>3261.4</v>
      </c>
      <c r="N1416">
        <v>1715.46</v>
      </c>
      <c r="O1416">
        <f t="shared" si="374"/>
        <v>11467.46</v>
      </c>
      <c r="P1416">
        <v>25</v>
      </c>
      <c r="Q1416">
        <v>1000</v>
      </c>
      <c r="S1416">
        <v>728</v>
      </c>
      <c r="T1416">
        <v>200</v>
      </c>
      <c r="U1416">
        <f t="shared" ref="U1416" si="380">IF((H1416*12)&gt;867123.01,(79776+(((H1416*12)-867123.01)*0.25))/12,IF((H1416*12)&gt;624329.01,(31216+(((H1416*12)-624329.01)*0.2))/12,IF((H1416*12)&gt;416220.01,(((H1416*12)-416220.01)*0.15)/12,0)))</f>
        <v>1032.1408750000003</v>
      </c>
      <c r="W1416">
        <f t="shared" si="375"/>
        <v>2985.1408750000001</v>
      </c>
      <c r="X1416">
        <f t="shared" si="376"/>
        <v>4434.0600000000004</v>
      </c>
      <c r="Y1416">
        <f t="shared" si="368"/>
        <v>6527.4</v>
      </c>
      <c r="Z1416">
        <f t="shared" si="377"/>
        <v>38580.799124999998</v>
      </c>
      <c r="AA1416" t="s">
        <v>644</v>
      </c>
      <c r="AB1416">
        <v>2025</v>
      </c>
    </row>
    <row r="1417" spans="1:28" x14ac:dyDescent="0.25">
      <c r="A1417">
        <v>79</v>
      </c>
      <c r="B1417" t="s">
        <v>853</v>
      </c>
      <c r="C1417" t="s">
        <v>103</v>
      </c>
      <c r="D1417" t="s">
        <v>94</v>
      </c>
      <c r="E1417" t="s">
        <v>854</v>
      </c>
      <c r="F1417" t="s">
        <v>100</v>
      </c>
      <c r="G1417">
        <v>46000</v>
      </c>
      <c r="H1417">
        <f t="shared" si="370"/>
        <v>43281.4</v>
      </c>
      <c r="I1417">
        <f t="shared" si="371"/>
        <v>1320.2</v>
      </c>
      <c r="J1417">
        <f t="shared" si="372"/>
        <v>3265.9999999999995</v>
      </c>
      <c r="K1417">
        <f t="shared" si="373"/>
        <v>506.00000000000006</v>
      </c>
      <c r="L1417">
        <f t="shared" si="378"/>
        <v>1398.4</v>
      </c>
      <c r="M1417">
        <f t="shared" si="379"/>
        <v>3261.4</v>
      </c>
      <c r="O1417">
        <f t="shared" si="374"/>
        <v>9752</v>
      </c>
      <c r="P1417">
        <v>25</v>
      </c>
      <c r="Q1417">
        <v>2000</v>
      </c>
      <c r="S1417">
        <v>797.28</v>
      </c>
      <c r="T1417">
        <v>200</v>
      </c>
      <c r="U1417">
        <v>1289.46</v>
      </c>
      <c r="W1417">
        <f t="shared" si="375"/>
        <v>4311.74</v>
      </c>
      <c r="X1417">
        <f t="shared" si="376"/>
        <v>2718.6000000000004</v>
      </c>
      <c r="Y1417">
        <f t="shared" si="368"/>
        <v>6527.4</v>
      </c>
      <c r="Z1417">
        <f t="shared" si="377"/>
        <v>38969.660000000003</v>
      </c>
      <c r="AA1417" t="s">
        <v>644</v>
      </c>
      <c r="AB1417">
        <v>2025</v>
      </c>
    </row>
    <row r="1418" spans="1:28" x14ac:dyDescent="0.25">
      <c r="A1418">
        <v>80</v>
      </c>
      <c r="B1418" t="s">
        <v>855</v>
      </c>
      <c r="C1418" t="s">
        <v>103</v>
      </c>
      <c r="D1418" t="s">
        <v>94</v>
      </c>
      <c r="E1418" t="s">
        <v>52</v>
      </c>
      <c r="F1418" t="s">
        <v>100</v>
      </c>
      <c r="G1418">
        <v>46000</v>
      </c>
      <c r="H1418">
        <f t="shared" si="370"/>
        <v>43281.4</v>
      </c>
      <c r="I1418">
        <f t="shared" si="371"/>
        <v>1320.2</v>
      </c>
      <c r="J1418">
        <f t="shared" si="372"/>
        <v>3265.9999999999995</v>
      </c>
      <c r="K1418">
        <f t="shared" si="373"/>
        <v>506.00000000000006</v>
      </c>
      <c r="L1418">
        <f t="shared" si="378"/>
        <v>1398.4</v>
      </c>
      <c r="M1418">
        <f t="shared" si="379"/>
        <v>3261.4</v>
      </c>
      <c r="O1418">
        <f t="shared" si="374"/>
        <v>9752</v>
      </c>
      <c r="P1418">
        <v>25</v>
      </c>
      <c r="S1418">
        <v>797.28</v>
      </c>
      <c r="T1418">
        <v>200</v>
      </c>
      <c r="U1418">
        <f>IF((H1418*12)&gt;867123.01,(79776+(((H1418*12)-867123.01)*0.25))/12,IF((H1418*12)&gt;624329.01,(31216+(((H1418*12)-624329.01)*0.2))/12,IF((H1418*12)&gt;416220.01,(((H1418*12)-416220.01)*0.15)/12,0)))</f>
        <v>1289.4598750000005</v>
      </c>
      <c r="W1418">
        <f t="shared" si="375"/>
        <v>2311.7398750000002</v>
      </c>
      <c r="X1418">
        <f t="shared" si="376"/>
        <v>2718.6000000000004</v>
      </c>
      <c r="Y1418">
        <f t="shared" si="368"/>
        <v>6527.4</v>
      </c>
      <c r="Z1418">
        <f t="shared" si="377"/>
        <v>40969.660125000002</v>
      </c>
      <c r="AA1418" t="s">
        <v>644</v>
      </c>
      <c r="AB1418">
        <v>2025</v>
      </c>
    </row>
    <row r="1419" spans="1:28" x14ac:dyDescent="0.25">
      <c r="A1419">
        <v>81</v>
      </c>
      <c r="B1419" t="s">
        <v>856</v>
      </c>
      <c r="C1419" t="s">
        <v>102</v>
      </c>
      <c r="D1419" t="s">
        <v>6</v>
      </c>
      <c r="E1419" t="s">
        <v>52</v>
      </c>
      <c r="F1419" t="s">
        <v>100</v>
      </c>
      <c r="G1419">
        <v>36000</v>
      </c>
      <c r="H1419">
        <f t="shared" si="370"/>
        <v>33872.400000000001</v>
      </c>
      <c r="I1419">
        <f t="shared" si="371"/>
        <v>1033.2</v>
      </c>
      <c r="J1419">
        <f t="shared" si="372"/>
        <v>2555.9999999999995</v>
      </c>
      <c r="K1419">
        <f t="shared" si="373"/>
        <v>396.00000000000006</v>
      </c>
      <c r="L1419">
        <f t="shared" si="378"/>
        <v>1094.4000000000001</v>
      </c>
      <c r="M1419">
        <f t="shared" si="379"/>
        <v>2552.4</v>
      </c>
      <c r="O1419">
        <f t="shared" si="374"/>
        <v>7632</v>
      </c>
      <c r="P1419">
        <v>25</v>
      </c>
      <c r="T1419">
        <v>200</v>
      </c>
      <c r="U1419">
        <f>IF((H1419*12)&gt;867123.01,(79776+(((H1419*12)-867123.01)*0.25))/12,IF((H1419*12)&gt;624329.01,(31216+(((H1419*12)-624329.01)*0.2))/12,IF((H1419*12)&gt;416220.01,(((H1419*12)-416220.01)*0.15)/12,0)))</f>
        <v>0</v>
      </c>
      <c r="W1419">
        <f t="shared" si="375"/>
        <v>225</v>
      </c>
      <c r="X1419">
        <f t="shared" si="376"/>
        <v>2127.6000000000004</v>
      </c>
      <c r="Y1419">
        <f t="shared" ref="Y1419:Y1440" si="381">+J1419+M1419</f>
        <v>5108.3999999999996</v>
      </c>
      <c r="Z1419">
        <f t="shared" si="377"/>
        <v>33647.4</v>
      </c>
      <c r="AA1419" t="s">
        <v>644</v>
      </c>
      <c r="AB1419">
        <v>2025</v>
      </c>
    </row>
    <row r="1420" spans="1:28" x14ac:dyDescent="0.25">
      <c r="A1420">
        <v>82</v>
      </c>
      <c r="B1420" t="s">
        <v>857</v>
      </c>
      <c r="C1420" t="s">
        <v>103</v>
      </c>
      <c r="D1420" t="s">
        <v>858</v>
      </c>
      <c r="E1420" t="s">
        <v>859</v>
      </c>
      <c r="F1420" t="s">
        <v>100</v>
      </c>
      <c r="G1420">
        <v>30000</v>
      </c>
      <c r="H1420">
        <f t="shared" si="370"/>
        <v>28227</v>
      </c>
      <c r="I1420">
        <f t="shared" si="371"/>
        <v>861</v>
      </c>
      <c r="J1420">
        <f t="shared" si="372"/>
        <v>2130</v>
      </c>
      <c r="K1420">
        <f t="shared" si="373"/>
        <v>330.00000000000006</v>
      </c>
      <c r="L1420">
        <f t="shared" si="378"/>
        <v>912</v>
      </c>
      <c r="M1420">
        <f t="shared" si="379"/>
        <v>2127</v>
      </c>
      <c r="O1420">
        <f t="shared" si="374"/>
        <v>6360</v>
      </c>
      <c r="P1420">
        <v>25</v>
      </c>
      <c r="Q1420">
        <v>500</v>
      </c>
      <c r="T1420">
        <v>200</v>
      </c>
      <c r="U1420">
        <v>0</v>
      </c>
      <c r="W1420">
        <f t="shared" si="375"/>
        <v>725</v>
      </c>
      <c r="X1420">
        <f t="shared" si="376"/>
        <v>1773</v>
      </c>
      <c r="Y1420">
        <f t="shared" si="381"/>
        <v>4257</v>
      </c>
      <c r="Z1420">
        <f t="shared" si="377"/>
        <v>27502</v>
      </c>
      <c r="AA1420" t="s">
        <v>644</v>
      </c>
      <c r="AB1420">
        <v>2025</v>
      </c>
    </row>
    <row r="1421" spans="1:28" x14ac:dyDescent="0.25">
      <c r="A1421">
        <v>83</v>
      </c>
      <c r="B1421" t="s">
        <v>202</v>
      </c>
      <c r="C1421" t="s">
        <v>102</v>
      </c>
      <c r="D1421" t="s">
        <v>22</v>
      </c>
      <c r="E1421" t="s">
        <v>37</v>
      </c>
      <c r="F1421" t="s">
        <v>100</v>
      </c>
      <c r="G1421">
        <v>25000</v>
      </c>
      <c r="H1421">
        <f t="shared" si="370"/>
        <v>23522.5</v>
      </c>
      <c r="I1421">
        <f t="shared" si="371"/>
        <v>717.5</v>
      </c>
      <c r="J1421">
        <f t="shared" si="372"/>
        <v>1774.9999999999998</v>
      </c>
      <c r="K1421">
        <f t="shared" si="373"/>
        <v>275</v>
      </c>
      <c r="L1421">
        <f t="shared" si="378"/>
        <v>760</v>
      </c>
      <c r="M1421">
        <f t="shared" si="379"/>
        <v>1772.5000000000002</v>
      </c>
      <c r="O1421">
        <f t="shared" si="374"/>
        <v>5300</v>
      </c>
      <c r="P1421">
        <v>25</v>
      </c>
      <c r="Q1421">
        <v>1000</v>
      </c>
      <c r="T1421">
        <v>200</v>
      </c>
      <c r="U1421">
        <f t="shared" ref="U1421:U1440" si="382">IF((H1421*12)&gt;867123.01,(79776+(((H1421*12)-867123.01)*0.25))/12,IF((H1421*12)&gt;624329.01,(31216+(((H1421*12)-624329.01)*0.2))/12,IF((H1421*12)&gt;416220.01,(((H1421*12)-416220.01)*0.15)/12,0)))</f>
        <v>0</v>
      </c>
      <c r="W1421">
        <f t="shared" si="375"/>
        <v>1225</v>
      </c>
      <c r="X1421">
        <f t="shared" si="376"/>
        <v>1477.5</v>
      </c>
      <c r="Y1421">
        <f t="shared" si="381"/>
        <v>3547.5</v>
      </c>
      <c r="Z1421">
        <f t="shared" si="377"/>
        <v>22297.5</v>
      </c>
      <c r="AA1421" t="s">
        <v>644</v>
      </c>
      <c r="AB1421">
        <v>2025</v>
      </c>
    </row>
    <row r="1422" spans="1:28" x14ac:dyDescent="0.25">
      <c r="A1422">
        <v>84</v>
      </c>
      <c r="B1422" t="s">
        <v>203</v>
      </c>
      <c r="C1422" t="s">
        <v>102</v>
      </c>
      <c r="D1422" t="s">
        <v>6</v>
      </c>
      <c r="E1422" t="s">
        <v>37</v>
      </c>
      <c r="F1422" t="s">
        <v>100</v>
      </c>
      <c r="G1422">
        <v>15000</v>
      </c>
      <c r="H1422">
        <f t="shared" si="370"/>
        <v>14113.5</v>
      </c>
      <c r="I1422">
        <f t="shared" si="371"/>
        <v>430.5</v>
      </c>
      <c r="J1422">
        <f t="shared" si="372"/>
        <v>1065</v>
      </c>
      <c r="K1422">
        <f t="shared" si="373"/>
        <v>165.00000000000003</v>
      </c>
      <c r="L1422">
        <f t="shared" si="378"/>
        <v>456</v>
      </c>
      <c r="M1422">
        <f t="shared" si="379"/>
        <v>1063.5</v>
      </c>
      <c r="O1422">
        <f t="shared" si="374"/>
        <v>3180</v>
      </c>
      <c r="P1422">
        <v>25</v>
      </c>
      <c r="T1422">
        <v>200</v>
      </c>
      <c r="U1422">
        <f t="shared" si="382"/>
        <v>0</v>
      </c>
      <c r="W1422">
        <f t="shared" si="375"/>
        <v>225</v>
      </c>
      <c r="X1422">
        <f t="shared" si="376"/>
        <v>886.5</v>
      </c>
      <c r="Y1422">
        <f t="shared" si="381"/>
        <v>2128.5</v>
      </c>
      <c r="Z1422">
        <f t="shared" si="377"/>
        <v>13888.5</v>
      </c>
      <c r="AA1422" t="s">
        <v>644</v>
      </c>
      <c r="AB1422">
        <v>2025</v>
      </c>
    </row>
    <row r="1423" spans="1:28" x14ac:dyDescent="0.25">
      <c r="A1423">
        <v>85</v>
      </c>
      <c r="B1423" t="s">
        <v>204</v>
      </c>
      <c r="C1423" t="s">
        <v>102</v>
      </c>
      <c r="D1423" t="s">
        <v>6</v>
      </c>
      <c r="E1423" t="s">
        <v>37</v>
      </c>
      <c r="F1423" t="s">
        <v>100</v>
      </c>
      <c r="G1423">
        <v>15000</v>
      </c>
      <c r="H1423">
        <f t="shared" si="370"/>
        <v>14113.5</v>
      </c>
      <c r="I1423">
        <f t="shared" si="371"/>
        <v>430.5</v>
      </c>
      <c r="J1423">
        <f t="shared" si="372"/>
        <v>1065</v>
      </c>
      <c r="K1423">
        <f t="shared" si="373"/>
        <v>165.00000000000003</v>
      </c>
      <c r="L1423">
        <f t="shared" si="378"/>
        <v>456</v>
      </c>
      <c r="M1423">
        <f t="shared" si="379"/>
        <v>1063.5</v>
      </c>
      <c r="O1423">
        <f t="shared" si="374"/>
        <v>3180</v>
      </c>
      <c r="P1423">
        <v>25</v>
      </c>
      <c r="T1423">
        <v>200</v>
      </c>
      <c r="U1423">
        <f t="shared" si="382"/>
        <v>0</v>
      </c>
      <c r="W1423">
        <f t="shared" si="375"/>
        <v>225</v>
      </c>
      <c r="X1423">
        <f t="shared" si="376"/>
        <v>886.5</v>
      </c>
      <c r="Y1423">
        <f t="shared" si="381"/>
        <v>2128.5</v>
      </c>
      <c r="Z1423">
        <f t="shared" si="377"/>
        <v>13888.5</v>
      </c>
      <c r="AA1423" t="s">
        <v>644</v>
      </c>
      <c r="AB1423">
        <v>2025</v>
      </c>
    </row>
    <row r="1424" spans="1:28" x14ac:dyDescent="0.25">
      <c r="A1424">
        <v>86</v>
      </c>
      <c r="B1424" t="s">
        <v>205</v>
      </c>
      <c r="C1424" t="s">
        <v>102</v>
      </c>
      <c r="D1424" t="s">
        <v>6</v>
      </c>
      <c r="E1424" t="s">
        <v>37</v>
      </c>
      <c r="F1424" t="s">
        <v>100</v>
      </c>
      <c r="G1424">
        <v>25000</v>
      </c>
      <c r="H1424">
        <f t="shared" si="370"/>
        <v>23522.5</v>
      </c>
      <c r="I1424">
        <f t="shared" si="371"/>
        <v>717.5</v>
      </c>
      <c r="J1424">
        <f t="shared" si="372"/>
        <v>1774.9999999999998</v>
      </c>
      <c r="K1424">
        <f t="shared" si="373"/>
        <v>275</v>
      </c>
      <c r="L1424">
        <f t="shared" si="378"/>
        <v>760</v>
      </c>
      <c r="M1424">
        <f t="shared" si="379"/>
        <v>1772.5000000000002</v>
      </c>
      <c r="O1424">
        <f t="shared" si="374"/>
        <v>5300</v>
      </c>
      <c r="P1424">
        <v>25</v>
      </c>
      <c r="T1424">
        <v>200</v>
      </c>
      <c r="U1424">
        <f t="shared" si="382"/>
        <v>0</v>
      </c>
      <c r="W1424">
        <f t="shared" si="375"/>
        <v>225</v>
      </c>
      <c r="X1424">
        <f t="shared" si="376"/>
        <v>1477.5</v>
      </c>
      <c r="Y1424">
        <f t="shared" si="381"/>
        <v>3547.5</v>
      </c>
      <c r="Z1424">
        <f t="shared" si="377"/>
        <v>23297.5</v>
      </c>
      <c r="AA1424" t="s">
        <v>644</v>
      </c>
      <c r="AB1424">
        <v>2025</v>
      </c>
    </row>
    <row r="1425" spans="1:28" x14ac:dyDescent="0.25">
      <c r="A1425">
        <v>87</v>
      </c>
      <c r="B1425" t="s">
        <v>810</v>
      </c>
      <c r="C1425" t="s">
        <v>102</v>
      </c>
      <c r="D1425" t="s">
        <v>94</v>
      </c>
      <c r="E1425" t="s">
        <v>37</v>
      </c>
      <c r="F1425" t="s">
        <v>100</v>
      </c>
      <c r="G1425">
        <v>25000</v>
      </c>
      <c r="H1425">
        <f t="shared" si="370"/>
        <v>23522.5</v>
      </c>
      <c r="I1425">
        <f t="shared" si="371"/>
        <v>717.5</v>
      </c>
      <c r="J1425">
        <f t="shared" si="372"/>
        <v>1774.9999999999998</v>
      </c>
      <c r="K1425">
        <f t="shared" si="373"/>
        <v>275</v>
      </c>
      <c r="L1425">
        <f t="shared" si="378"/>
        <v>760</v>
      </c>
      <c r="M1425">
        <f t="shared" si="379"/>
        <v>1772.5000000000002</v>
      </c>
      <c r="O1425">
        <f t="shared" si="374"/>
        <v>5300</v>
      </c>
      <c r="P1425">
        <v>25</v>
      </c>
      <c r="Q1425">
        <v>1000</v>
      </c>
      <c r="T1425">
        <v>200</v>
      </c>
      <c r="U1425">
        <f t="shared" si="382"/>
        <v>0</v>
      </c>
      <c r="W1425">
        <f t="shared" si="375"/>
        <v>1225</v>
      </c>
      <c r="X1425">
        <f t="shared" si="376"/>
        <v>1477.5</v>
      </c>
      <c r="Y1425">
        <f t="shared" si="381"/>
        <v>3547.5</v>
      </c>
      <c r="Z1425">
        <f t="shared" si="377"/>
        <v>22297.5</v>
      </c>
      <c r="AA1425" t="s">
        <v>644</v>
      </c>
      <c r="AB1425">
        <v>2025</v>
      </c>
    </row>
    <row r="1426" spans="1:28" x14ac:dyDescent="0.25">
      <c r="A1426">
        <v>88</v>
      </c>
      <c r="B1426" t="s">
        <v>193</v>
      </c>
      <c r="C1426" t="s">
        <v>103</v>
      </c>
      <c r="D1426" t="s">
        <v>22</v>
      </c>
      <c r="E1426" t="s">
        <v>54</v>
      </c>
      <c r="F1426" t="s">
        <v>100</v>
      </c>
      <c r="G1426">
        <v>30000</v>
      </c>
      <c r="H1426">
        <f t="shared" si="370"/>
        <v>26511.54</v>
      </c>
      <c r="I1426">
        <f t="shared" si="371"/>
        <v>861</v>
      </c>
      <c r="J1426">
        <f t="shared" si="372"/>
        <v>2130</v>
      </c>
      <c r="K1426">
        <f t="shared" si="373"/>
        <v>330.00000000000006</v>
      </c>
      <c r="L1426">
        <f t="shared" si="378"/>
        <v>912</v>
      </c>
      <c r="M1426">
        <f t="shared" si="379"/>
        <v>2127</v>
      </c>
      <c r="N1426">
        <v>1715.46</v>
      </c>
      <c r="O1426">
        <f t="shared" si="374"/>
        <v>8075.46</v>
      </c>
      <c r="P1426">
        <v>25</v>
      </c>
      <c r="Q1426">
        <v>500</v>
      </c>
      <c r="T1426">
        <v>200</v>
      </c>
      <c r="U1426">
        <f t="shared" si="382"/>
        <v>0</v>
      </c>
      <c r="W1426">
        <f t="shared" si="375"/>
        <v>725</v>
      </c>
      <c r="X1426">
        <f t="shared" si="376"/>
        <v>3488.46</v>
      </c>
      <c r="Y1426">
        <f t="shared" si="381"/>
        <v>4257</v>
      </c>
      <c r="Z1426">
        <f t="shared" si="377"/>
        <v>25786.54</v>
      </c>
      <c r="AA1426" t="s">
        <v>644</v>
      </c>
      <c r="AB1426">
        <v>2025</v>
      </c>
    </row>
    <row r="1427" spans="1:28" x14ac:dyDescent="0.25">
      <c r="A1427">
        <v>89</v>
      </c>
      <c r="B1427" t="s">
        <v>197</v>
      </c>
      <c r="C1427" t="s">
        <v>103</v>
      </c>
      <c r="D1427" t="s">
        <v>94</v>
      </c>
      <c r="E1427" t="s">
        <v>54</v>
      </c>
      <c r="F1427" t="s">
        <v>100</v>
      </c>
      <c r="G1427">
        <v>30000</v>
      </c>
      <c r="H1427">
        <f t="shared" si="370"/>
        <v>28227</v>
      </c>
      <c r="I1427">
        <f t="shared" si="371"/>
        <v>861</v>
      </c>
      <c r="J1427">
        <f t="shared" si="372"/>
        <v>2130</v>
      </c>
      <c r="K1427">
        <f t="shared" si="373"/>
        <v>330.00000000000006</v>
      </c>
      <c r="L1427">
        <f t="shared" si="378"/>
        <v>912</v>
      </c>
      <c r="M1427">
        <f t="shared" si="379"/>
        <v>2127</v>
      </c>
      <c r="O1427">
        <f t="shared" si="374"/>
        <v>6360</v>
      </c>
      <c r="P1427">
        <v>25</v>
      </c>
      <c r="T1427">
        <v>200</v>
      </c>
      <c r="U1427">
        <f t="shared" si="382"/>
        <v>0</v>
      </c>
      <c r="W1427">
        <f t="shared" si="375"/>
        <v>225</v>
      </c>
      <c r="X1427">
        <f t="shared" si="376"/>
        <v>1773</v>
      </c>
      <c r="Y1427">
        <f t="shared" si="381"/>
        <v>4257</v>
      </c>
      <c r="Z1427">
        <f t="shared" si="377"/>
        <v>28002</v>
      </c>
      <c r="AA1427" t="s">
        <v>644</v>
      </c>
      <c r="AB1427">
        <v>2025</v>
      </c>
    </row>
    <row r="1428" spans="1:28" x14ac:dyDescent="0.25">
      <c r="A1428">
        <v>90</v>
      </c>
      <c r="B1428" t="s">
        <v>895</v>
      </c>
      <c r="C1428" t="s">
        <v>103</v>
      </c>
      <c r="D1428" t="s">
        <v>22</v>
      </c>
      <c r="E1428" t="s">
        <v>54</v>
      </c>
      <c r="F1428" t="s">
        <v>100</v>
      </c>
      <c r="G1428">
        <v>30000</v>
      </c>
      <c r="H1428">
        <f t="shared" si="370"/>
        <v>28227</v>
      </c>
      <c r="I1428">
        <f t="shared" si="371"/>
        <v>861</v>
      </c>
      <c r="J1428">
        <f t="shared" si="372"/>
        <v>2130</v>
      </c>
      <c r="K1428">
        <f t="shared" si="373"/>
        <v>330.00000000000006</v>
      </c>
      <c r="L1428">
        <f t="shared" si="378"/>
        <v>912</v>
      </c>
      <c r="M1428">
        <f t="shared" si="379"/>
        <v>2127</v>
      </c>
      <c r="O1428">
        <f t="shared" si="374"/>
        <v>6360</v>
      </c>
      <c r="P1428">
        <v>25</v>
      </c>
      <c r="Q1428">
        <v>3403.73</v>
      </c>
      <c r="T1428">
        <v>200</v>
      </c>
      <c r="U1428">
        <f t="shared" si="382"/>
        <v>0</v>
      </c>
      <c r="W1428">
        <f t="shared" si="375"/>
        <v>3628.73</v>
      </c>
      <c r="X1428">
        <f t="shared" si="376"/>
        <v>1773</v>
      </c>
      <c r="Y1428">
        <f t="shared" si="381"/>
        <v>4257</v>
      </c>
      <c r="Z1428">
        <f t="shared" si="377"/>
        <v>24598.27</v>
      </c>
      <c r="AA1428" t="s">
        <v>644</v>
      </c>
      <c r="AB1428">
        <v>2025</v>
      </c>
    </row>
    <row r="1429" spans="1:28" x14ac:dyDescent="0.25">
      <c r="A1429">
        <v>91</v>
      </c>
      <c r="B1429" t="s">
        <v>200</v>
      </c>
      <c r="C1429" t="s">
        <v>103</v>
      </c>
      <c r="D1429" t="s">
        <v>19</v>
      </c>
      <c r="E1429" t="s">
        <v>60</v>
      </c>
      <c r="F1429" t="s">
        <v>100</v>
      </c>
      <c r="G1429">
        <v>35000</v>
      </c>
      <c r="H1429">
        <f t="shared" si="370"/>
        <v>32931.5</v>
      </c>
      <c r="I1429">
        <f t="shared" si="371"/>
        <v>1004.5</v>
      </c>
      <c r="J1429">
        <f t="shared" si="372"/>
        <v>2485</v>
      </c>
      <c r="K1429">
        <f t="shared" si="373"/>
        <v>385.00000000000006</v>
      </c>
      <c r="L1429">
        <f t="shared" si="378"/>
        <v>1064</v>
      </c>
      <c r="M1429">
        <f t="shared" si="379"/>
        <v>2481.5</v>
      </c>
      <c r="O1429">
        <f t="shared" si="374"/>
        <v>7420</v>
      </c>
      <c r="P1429">
        <v>25</v>
      </c>
      <c r="Q1429">
        <v>18807.169999999998</v>
      </c>
      <c r="S1429">
        <v>1196.26</v>
      </c>
      <c r="T1429">
        <v>200</v>
      </c>
      <c r="U1429">
        <f t="shared" si="382"/>
        <v>0</v>
      </c>
      <c r="W1429">
        <f t="shared" si="375"/>
        <v>20228.429999999997</v>
      </c>
      <c r="X1429">
        <f t="shared" si="376"/>
        <v>2068.5</v>
      </c>
      <c r="Y1429">
        <f t="shared" si="381"/>
        <v>4966.5</v>
      </c>
      <c r="Z1429">
        <f t="shared" si="377"/>
        <v>12703.070000000003</v>
      </c>
      <c r="AA1429" t="s">
        <v>644</v>
      </c>
      <c r="AB1429">
        <v>2025</v>
      </c>
    </row>
    <row r="1430" spans="1:28" x14ac:dyDescent="0.25">
      <c r="A1430">
        <v>92</v>
      </c>
      <c r="B1430" t="s">
        <v>910</v>
      </c>
      <c r="C1430" t="s">
        <v>103</v>
      </c>
      <c r="D1430" t="s">
        <v>10</v>
      </c>
      <c r="E1430" t="s">
        <v>54</v>
      </c>
      <c r="F1430" t="s">
        <v>100</v>
      </c>
      <c r="G1430">
        <v>25000</v>
      </c>
      <c r="H1430">
        <f t="shared" si="370"/>
        <v>23522.5</v>
      </c>
      <c r="I1430">
        <f t="shared" si="371"/>
        <v>717.5</v>
      </c>
      <c r="J1430">
        <f t="shared" si="372"/>
        <v>1774.9999999999998</v>
      </c>
      <c r="K1430">
        <f t="shared" si="373"/>
        <v>275</v>
      </c>
      <c r="L1430">
        <f t="shared" si="378"/>
        <v>760</v>
      </c>
      <c r="M1430">
        <f t="shared" si="379"/>
        <v>1772.5000000000002</v>
      </c>
      <c r="O1430">
        <f t="shared" si="374"/>
        <v>5300</v>
      </c>
      <c r="P1430">
        <v>25</v>
      </c>
      <c r="T1430">
        <v>200</v>
      </c>
      <c r="U1430">
        <f t="shared" si="382"/>
        <v>0</v>
      </c>
      <c r="W1430">
        <f t="shared" si="375"/>
        <v>225</v>
      </c>
      <c r="X1430">
        <f t="shared" si="376"/>
        <v>1477.5</v>
      </c>
      <c r="Y1430">
        <f t="shared" si="381"/>
        <v>3547.5</v>
      </c>
      <c r="Z1430">
        <f t="shared" si="377"/>
        <v>23297.5</v>
      </c>
      <c r="AA1430" t="s">
        <v>644</v>
      </c>
      <c r="AB1430">
        <v>2025</v>
      </c>
    </row>
    <row r="1431" spans="1:28" x14ac:dyDescent="0.25">
      <c r="A1431">
        <v>93</v>
      </c>
      <c r="B1431" t="s">
        <v>892</v>
      </c>
      <c r="C1431" t="s">
        <v>103</v>
      </c>
      <c r="D1431" t="s">
        <v>22</v>
      </c>
      <c r="E1431" t="s">
        <v>880</v>
      </c>
      <c r="F1431" t="s">
        <v>100</v>
      </c>
      <c r="G1431">
        <v>26000</v>
      </c>
      <c r="H1431">
        <f t="shared" si="370"/>
        <v>24463.4</v>
      </c>
      <c r="I1431">
        <f t="shared" si="371"/>
        <v>746.2</v>
      </c>
      <c r="J1431">
        <f t="shared" si="372"/>
        <v>1845.9999999999998</v>
      </c>
      <c r="K1431">
        <f t="shared" si="373"/>
        <v>286.00000000000006</v>
      </c>
      <c r="L1431">
        <f t="shared" si="378"/>
        <v>790.4</v>
      </c>
      <c r="M1431">
        <f t="shared" si="379"/>
        <v>1843.4</v>
      </c>
      <c r="O1431">
        <f t="shared" si="374"/>
        <v>5512</v>
      </c>
      <c r="P1431">
        <v>25</v>
      </c>
      <c r="T1431">
        <v>200</v>
      </c>
      <c r="U1431">
        <f t="shared" si="382"/>
        <v>0</v>
      </c>
      <c r="W1431">
        <f t="shared" si="375"/>
        <v>225</v>
      </c>
      <c r="X1431">
        <f t="shared" si="376"/>
        <v>1536.6</v>
      </c>
      <c r="Y1431">
        <f t="shared" si="381"/>
        <v>3689.3999999999996</v>
      </c>
      <c r="Z1431">
        <f t="shared" si="377"/>
        <v>24238.400000000001</v>
      </c>
      <c r="AA1431" t="s">
        <v>644</v>
      </c>
      <c r="AB1431">
        <v>2025</v>
      </c>
    </row>
    <row r="1432" spans="1:28" x14ac:dyDescent="0.25">
      <c r="A1432">
        <v>94</v>
      </c>
      <c r="B1432" t="s">
        <v>881</v>
      </c>
      <c r="C1432" t="s">
        <v>103</v>
      </c>
      <c r="D1432" t="s">
        <v>22</v>
      </c>
      <c r="E1432" t="s">
        <v>54</v>
      </c>
      <c r="F1432" t="s">
        <v>84</v>
      </c>
      <c r="G1432">
        <v>36000</v>
      </c>
      <c r="H1432">
        <f t="shared" si="370"/>
        <v>33872.400000000001</v>
      </c>
      <c r="I1432">
        <f t="shared" si="371"/>
        <v>1033.2</v>
      </c>
      <c r="J1432">
        <f t="shared" si="372"/>
        <v>2555.9999999999995</v>
      </c>
      <c r="K1432">
        <f t="shared" si="373"/>
        <v>396.00000000000006</v>
      </c>
      <c r="L1432">
        <f t="shared" si="378"/>
        <v>1094.4000000000001</v>
      </c>
      <c r="M1432">
        <f t="shared" si="379"/>
        <v>2552.4</v>
      </c>
      <c r="O1432">
        <f t="shared" si="374"/>
        <v>7632</v>
      </c>
      <c r="P1432">
        <v>25</v>
      </c>
      <c r="Q1432">
        <v>1500</v>
      </c>
      <c r="S1432">
        <v>797.28</v>
      </c>
      <c r="T1432">
        <v>200</v>
      </c>
      <c r="U1432">
        <f t="shared" si="382"/>
        <v>0</v>
      </c>
      <c r="W1432">
        <f t="shared" si="375"/>
        <v>2522.2799999999997</v>
      </c>
      <c r="X1432">
        <f t="shared" si="376"/>
        <v>2127.6000000000004</v>
      </c>
      <c r="Y1432">
        <f t="shared" si="381"/>
        <v>5108.3999999999996</v>
      </c>
      <c r="Z1432">
        <f t="shared" si="377"/>
        <v>31350.12</v>
      </c>
      <c r="AA1432" t="s">
        <v>644</v>
      </c>
      <c r="AB1432">
        <v>2025</v>
      </c>
    </row>
    <row r="1433" spans="1:28" x14ac:dyDescent="0.25">
      <c r="A1433">
        <v>95</v>
      </c>
      <c r="B1433" t="s">
        <v>907</v>
      </c>
      <c r="C1433" t="s">
        <v>103</v>
      </c>
      <c r="D1433" t="s">
        <v>22</v>
      </c>
      <c r="E1433" t="s">
        <v>883</v>
      </c>
      <c r="F1433" t="s">
        <v>84</v>
      </c>
      <c r="G1433">
        <v>20000</v>
      </c>
      <c r="H1433">
        <f t="shared" si="370"/>
        <v>18818</v>
      </c>
      <c r="I1433">
        <f t="shared" si="371"/>
        <v>574</v>
      </c>
      <c r="J1433">
        <f t="shared" si="372"/>
        <v>1419.9999999999998</v>
      </c>
      <c r="K1433">
        <f t="shared" si="373"/>
        <v>220.00000000000003</v>
      </c>
      <c r="L1433">
        <f t="shared" si="378"/>
        <v>608</v>
      </c>
      <c r="M1433">
        <f t="shared" si="379"/>
        <v>1418</v>
      </c>
      <c r="O1433">
        <f t="shared" si="374"/>
        <v>4240</v>
      </c>
      <c r="P1433">
        <v>25</v>
      </c>
      <c r="Q1433">
        <v>1000</v>
      </c>
      <c r="T1433">
        <v>200</v>
      </c>
      <c r="U1433">
        <f t="shared" si="382"/>
        <v>0</v>
      </c>
      <c r="W1433">
        <f t="shared" si="375"/>
        <v>1225</v>
      </c>
      <c r="X1433">
        <f t="shared" si="376"/>
        <v>1182</v>
      </c>
      <c r="Y1433">
        <f t="shared" si="381"/>
        <v>2838</v>
      </c>
      <c r="Z1433">
        <f t="shared" si="377"/>
        <v>17593</v>
      </c>
      <c r="AA1433" t="s">
        <v>644</v>
      </c>
      <c r="AB1433">
        <v>2025</v>
      </c>
    </row>
    <row r="1434" spans="1:28" x14ac:dyDescent="0.25">
      <c r="A1434">
        <v>96</v>
      </c>
      <c r="B1434" t="s">
        <v>905</v>
      </c>
      <c r="C1434" t="s">
        <v>102</v>
      </c>
      <c r="D1434" t="s">
        <v>17</v>
      </c>
      <c r="E1434" t="s">
        <v>32</v>
      </c>
      <c r="F1434" t="s">
        <v>84</v>
      </c>
      <c r="G1434">
        <v>36000</v>
      </c>
      <c r="H1434">
        <f t="shared" si="370"/>
        <v>33872.400000000001</v>
      </c>
      <c r="I1434">
        <f t="shared" si="371"/>
        <v>1033.2</v>
      </c>
      <c r="J1434">
        <f t="shared" si="372"/>
        <v>2555.9999999999995</v>
      </c>
      <c r="K1434">
        <f t="shared" si="373"/>
        <v>396.00000000000006</v>
      </c>
      <c r="L1434">
        <f t="shared" si="378"/>
        <v>1094.4000000000001</v>
      </c>
      <c r="M1434">
        <f t="shared" si="379"/>
        <v>2552.4</v>
      </c>
      <c r="O1434">
        <f t="shared" si="374"/>
        <v>7632</v>
      </c>
      <c r="P1434">
        <v>25</v>
      </c>
      <c r="T1434">
        <v>200</v>
      </c>
      <c r="U1434">
        <f t="shared" si="382"/>
        <v>0</v>
      </c>
      <c r="W1434">
        <f t="shared" si="375"/>
        <v>225</v>
      </c>
      <c r="X1434">
        <f t="shared" si="376"/>
        <v>2127.6000000000004</v>
      </c>
      <c r="Y1434">
        <f t="shared" si="381"/>
        <v>5108.3999999999996</v>
      </c>
      <c r="Z1434">
        <f t="shared" si="377"/>
        <v>33647.4</v>
      </c>
      <c r="AA1434" t="s">
        <v>644</v>
      </c>
      <c r="AB1434">
        <v>2025</v>
      </c>
    </row>
    <row r="1435" spans="1:28" x14ac:dyDescent="0.25">
      <c r="A1435">
        <v>97</v>
      </c>
      <c r="B1435" t="s">
        <v>885</v>
      </c>
      <c r="C1435" t="s">
        <v>103</v>
      </c>
      <c r="D1435" t="s">
        <v>22</v>
      </c>
      <c r="E1435" t="s">
        <v>80</v>
      </c>
      <c r="F1435" t="s">
        <v>84</v>
      </c>
      <c r="G1435">
        <v>130000</v>
      </c>
      <c r="H1435">
        <f t="shared" si="370"/>
        <v>122317</v>
      </c>
      <c r="I1435">
        <f t="shared" si="371"/>
        <v>3731</v>
      </c>
      <c r="J1435">
        <f t="shared" si="372"/>
        <v>9230</v>
      </c>
      <c r="K1435">
        <f t="shared" si="373"/>
        <v>851.51</v>
      </c>
      <c r="L1435">
        <f t="shared" si="378"/>
        <v>3952</v>
      </c>
      <c r="M1435">
        <f t="shared" si="379"/>
        <v>9217</v>
      </c>
      <c r="O1435">
        <f t="shared" si="374"/>
        <v>26981.510000000002</v>
      </c>
      <c r="P1435">
        <v>25</v>
      </c>
      <c r="T1435">
        <v>200</v>
      </c>
      <c r="U1435">
        <f t="shared" si="382"/>
        <v>19162.187291666665</v>
      </c>
      <c r="W1435">
        <f t="shared" si="375"/>
        <v>19387.187291666665</v>
      </c>
      <c r="X1435">
        <f t="shared" si="376"/>
        <v>7683</v>
      </c>
      <c r="Y1435">
        <f t="shared" si="381"/>
        <v>18447</v>
      </c>
      <c r="Z1435">
        <f t="shared" si="377"/>
        <v>102929.81270833334</v>
      </c>
      <c r="AA1435" t="s">
        <v>644</v>
      </c>
      <c r="AB1435">
        <v>2025</v>
      </c>
    </row>
    <row r="1436" spans="1:28" x14ac:dyDescent="0.25">
      <c r="A1436">
        <v>98</v>
      </c>
      <c r="B1436" t="s">
        <v>898</v>
      </c>
      <c r="C1436" t="s">
        <v>103</v>
      </c>
      <c r="D1436" t="s">
        <v>22</v>
      </c>
      <c r="E1436" t="s">
        <v>54</v>
      </c>
      <c r="F1436" t="s">
        <v>84</v>
      </c>
      <c r="G1436">
        <v>36000</v>
      </c>
      <c r="H1436">
        <f t="shared" si="370"/>
        <v>33872.400000000001</v>
      </c>
      <c r="I1436">
        <f t="shared" si="371"/>
        <v>1033.2</v>
      </c>
      <c r="J1436">
        <f t="shared" si="372"/>
        <v>2555.9999999999995</v>
      </c>
      <c r="K1436">
        <f t="shared" si="373"/>
        <v>396.00000000000006</v>
      </c>
      <c r="L1436">
        <f t="shared" si="378"/>
        <v>1094.4000000000001</v>
      </c>
      <c r="M1436">
        <f t="shared" si="379"/>
        <v>2552.4</v>
      </c>
      <c r="O1436">
        <f t="shared" si="374"/>
        <v>7632</v>
      </c>
      <c r="P1436">
        <v>25</v>
      </c>
      <c r="S1436">
        <v>2923.36</v>
      </c>
      <c r="T1436">
        <v>200</v>
      </c>
      <c r="U1436">
        <f t="shared" si="382"/>
        <v>0</v>
      </c>
      <c r="W1436">
        <f t="shared" si="375"/>
        <v>3148.36</v>
      </c>
      <c r="X1436">
        <f t="shared" si="376"/>
        <v>2127.6000000000004</v>
      </c>
      <c r="Y1436">
        <f t="shared" si="381"/>
        <v>5108.3999999999996</v>
      </c>
      <c r="Z1436">
        <f t="shared" si="377"/>
        <v>30724.04</v>
      </c>
      <c r="AA1436" t="s">
        <v>644</v>
      </c>
      <c r="AB1436">
        <v>2025</v>
      </c>
    </row>
    <row r="1437" spans="1:28" x14ac:dyDescent="0.25">
      <c r="A1437">
        <v>99</v>
      </c>
      <c r="B1437" t="s">
        <v>899</v>
      </c>
      <c r="C1437" t="s">
        <v>102</v>
      </c>
      <c r="D1437" t="s">
        <v>22</v>
      </c>
      <c r="E1437" t="s">
        <v>37</v>
      </c>
      <c r="F1437" t="s">
        <v>84</v>
      </c>
      <c r="G1437">
        <v>25000</v>
      </c>
      <c r="H1437">
        <f t="shared" si="370"/>
        <v>23522.5</v>
      </c>
      <c r="I1437">
        <f t="shared" si="371"/>
        <v>717.5</v>
      </c>
      <c r="J1437">
        <f t="shared" si="372"/>
        <v>1774.9999999999998</v>
      </c>
      <c r="K1437">
        <f t="shared" si="373"/>
        <v>275</v>
      </c>
      <c r="L1437">
        <f t="shared" si="378"/>
        <v>760</v>
      </c>
      <c r="M1437">
        <f t="shared" si="379"/>
        <v>1772.5000000000002</v>
      </c>
      <c r="O1437">
        <f t="shared" si="374"/>
        <v>5300</v>
      </c>
      <c r="P1437">
        <v>25</v>
      </c>
      <c r="Q1437">
        <v>5000</v>
      </c>
      <c r="S1437">
        <v>605</v>
      </c>
      <c r="T1437">
        <v>200</v>
      </c>
      <c r="U1437">
        <f t="shared" si="382"/>
        <v>0</v>
      </c>
      <c r="W1437">
        <f t="shared" si="375"/>
        <v>5830</v>
      </c>
      <c r="X1437">
        <f t="shared" si="376"/>
        <v>1477.5</v>
      </c>
      <c r="Y1437">
        <f t="shared" si="381"/>
        <v>3547.5</v>
      </c>
      <c r="Z1437">
        <f t="shared" si="377"/>
        <v>17692.5</v>
      </c>
      <c r="AA1437" t="s">
        <v>644</v>
      </c>
      <c r="AB1437">
        <v>2025</v>
      </c>
    </row>
    <row r="1438" spans="1:28" x14ac:dyDescent="0.25">
      <c r="A1438">
        <v>100</v>
      </c>
      <c r="B1438" t="s">
        <v>900</v>
      </c>
      <c r="C1438" t="s">
        <v>102</v>
      </c>
      <c r="D1438" t="s">
        <v>22</v>
      </c>
      <c r="E1438" t="s">
        <v>37</v>
      </c>
      <c r="F1438" t="s">
        <v>84</v>
      </c>
      <c r="G1438">
        <v>25000</v>
      </c>
      <c r="H1438">
        <f t="shared" si="370"/>
        <v>23522.5</v>
      </c>
      <c r="I1438">
        <f t="shared" si="371"/>
        <v>717.5</v>
      </c>
      <c r="J1438">
        <f t="shared" si="372"/>
        <v>1774.9999999999998</v>
      </c>
      <c r="K1438">
        <f t="shared" si="373"/>
        <v>275</v>
      </c>
      <c r="L1438">
        <f t="shared" si="378"/>
        <v>760</v>
      </c>
      <c r="M1438">
        <f t="shared" si="379"/>
        <v>1772.5000000000002</v>
      </c>
      <c r="O1438">
        <f t="shared" si="374"/>
        <v>5300</v>
      </c>
      <c r="P1438">
        <v>25</v>
      </c>
      <c r="Q1438">
        <v>1500</v>
      </c>
      <c r="S1438">
        <v>55</v>
      </c>
      <c r="T1438">
        <v>200</v>
      </c>
      <c r="U1438">
        <f t="shared" si="382"/>
        <v>0</v>
      </c>
      <c r="W1438">
        <f t="shared" si="375"/>
        <v>1780</v>
      </c>
      <c r="X1438">
        <f t="shared" si="376"/>
        <v>1477.5</v>
      </c>
      <c r="Y1438">
        <f t="shared" si="381"/>
        <v>3547.5</v>
      </c>
      <c r="Z1438">
        <f t="shared" si="377"/>
        <v>21742.5</v>
      </c>
      <c r="AA1438" t="s">
        <v>644</v>
      </c>
      <c r="AB1438">
        <v>2025</v>
      </c>
    </row>
    <row r="1439" spans="1:28" x14ac:dyDescent="0.25">
      <c r="A1439">
        <v>101</v>
      </c>
      <c r="B1439" t="s">
        <v>901</v>
      </c>
      <c r="C1439" t="s">
        <v>102</v>
      </c>
      <c r="D1439" t="s">
        <v>801</v>
      </c>
      <c r="E1439" t="s">
        <v>33</v>
      </c>
      <c r="F1439" t="s">
        <v>84</v>
      </c>
      <c r="G1439">
        <v>30000</v>
      </c>
      <c r="H1439">
        <f t="shared" si="370"/>
        <v>28227</v>
      </c>
      <c r="I1439">
        <f t="shared" si="371"/>
        <v>861</v>
      </c>
      <c r="J1439">
        <f t="shared" si="372"/>
        <v>2130</v>
      </c>
      <c r="K1439">
        <f t="shared" si="373"/>
        <v>330.00000000000006</v>
      </c>
      <c r="L1439">
        <f t="shared" si="378"/>
        <v>912</v>
      </c>
      <c r="M1439">
        <f t="shared" si="379"/>
        <v>2127</v>
      </c>
      <c r="O1439">
        <f t="shared" si="374"/>
        <v>6360</v>
      </c>
      <c r="P1439">
        <v>25</v>
      </c>
      <c r="Q1439">
        <v>6914.17</v>
      </c>
      <c r="T1439">
        <v>200</v>
      </c>
      <c r="U1439">
        <f t="shared" si="382"/>
        <v>0</v>
      </c>
      <c r="W1439">
        <f t="shared" si="375"/>
        <v>7139.17</v>
      </c>
      <c r="X1439">
        <f t="shared" si="376"/>
        <v>1773</v>
      </c>
      <c r="Y1439">
        <f t="shared" si="381"/>
        <v>4257</v>
      </c>
      <c r="Z1439">
        <f t="shared" si="377"/>
        <v>21087.83</v>
      </c>
      <c r="AA1439" t="s">
        <v>644</v>
      </c>
      <c r="AB1439">
        <v>2025</v>
      </c>
    </row>
    <row r="1440" spans="1:28" x14ac:dyDescent="0.25">
      <c r="A1440">
        <v>102</v>
      </c>
      <c r="B1440" t="s">
        <v>902</v>
      </c>
      <c r="C1440" t="s">
        <v>102</v>
      </c>
      <c r="D1440" t="s">
        <v>22</v>
      </c>
      <c r="E1440" t="s">
        <v>37</v>
      </c>
      <c r="F1440" t="s">
        <v>84</v>
      </c>
      <c r="G1440">
        <v>25000</v>
      </c>
      <c r="H1440">
        <f t="shared" si="370"/>
        <v>23522.5</v>
      </c>
      <c r="I1440">
        <f t="shared" si="371"/>
        <v>717.5</v>
      </c>
      <c r="J1440">
        <f t="shared" si="372"/>
        <v>1774.9999999999998</v>
      </c>
      <c r="K1440">
        <f t="shared" si="373"/>
        <v>275</v>
      </c>
      <c r="L1440">
        <f t="shared" si="378"/>
        <v>760</v>
      </c>
      <c r="M1440">
        <f t="shared" si="379"/>
        <v>1772.5000000000002</v>
      </c>
      <c r="O1440">
        <f t="shared" si="374"/>
        <v>5300</v>
      </c>
      <c r="P1440">
        <v>25</v>
      </c>
      <c r="T1440">
        <v>200</v>
      </c>
      <c r="U1440">
        <f t="shared" si="382"/>
        <v>0</v>
      </c>
      <c r="W1440">
        <f t="shared" si="375"/>
        <v>225</v>
      </c>
      <c r="X1440">
        <f t="shared" si="376"/>
        <v>1477.5</v>
      </c>
      <c r="Y1440">
        <f t="shared" si="381"/>
        <v>3547.5</v>
      </c>
      <c r="Z1440">
        <f t="shared" si="377"/>
        <v>23297.5</v>
      </c>
      <c r="AA1440" t="s">
        <v>644</v>
      </c>
      <c r="AB1440">
        <v>2025</v>
      </c>
    </row>
    <row r="1441" spans="1:28" x14ac:dyDescent="0.25">
      <c r="A1441">
        <v>103</v>
      </c>
      <c r="B1441" t="s">
        <v>903</v>
      </c>
      <c r="C1441" t="s">
        <v>102</v>
      </c>
      <c r="D1441" t="s">
        <v>22</v>
      </c>
      <c r="E1441" t="s">
        <v>37</v>
      </c>
      <c r="F1441" t="s">
        <v>84</v>
      </c>
      <c r="G1441">
        <v>25000</v>
      </c>
      <c r="H1441">
        <f t="shared" si="370"/>
        <v>23522.5</v>
      </c>
      <c r="I1441">
        <f t="shared" ref="I1441:I1446" si="383">IF(G1441&lt;=374040,G1441*2.87%,9334.68)</f>
        <v>717.5</v>
      </c>
      <c r="J1441">
        <f t="shared" ref="J1441:J1446" si="384">IF(G1441&lt;=374040,G1441*7.1%,23092.75)</f>
        <v>1774.9999999999998</v>
      </c>
      <c r="K1441">
        <f t="shared" ref="K1441:K1446" si="385">IF(G1441&lt;=74808,G1441*1.1%,851.51)</f>
        <v>275</v>
      </c>
      <c r="L1441">
        <f>IF(G1441&lt;=187020,G1441*3.04%,4943.8)</f>
        <v>760</v>
      </c>
      <c r="M1441">
        <f>IF(G1441&lt;=187020,G1441*7.09%,11530.11)</f>
        <v>1772.5000000000002</v>
      </c>
      <c r="O1441">
        <f t="shared" ref="O1441:O1446" si="386">+I1441+J1441+K1441+L1441+M1441+N1441</f>
        <v>5300</v>
      </c>
      <c r="P1441">
        <v>25</v>
      </c>
      <c r="T1441">
        <v>200</v>
      </c>
      <c r="U1441">
        <f>IF((H1441*12)&gt;867123.01,(79776+(((H1441*12)-867123.01)*0.25))/12,IF((H1441*12)&gt;624329.01,(31216+(((H1441*12)-624329.01)*0.2))/12,IF((H1441*12)&gt;416220.01,(((H1441*12)-416220.01)*0.15)/12,0)))</f>
        <v>0</v>
      </c>
      <c r="W1441">
        <f t="shared" si="375"/>
        <v>225</v>
      </c>
      <c r="X1441">
        <f t="shared" ref="X1441:X1446" si="387">+I1441+L1441+N1441</f>
        <v>1477.5</v>
      </c>
      <c r="Y1441">
        <f t="shared" ref="Y1441:Y1446" si="388">+J1441+M1441</f>
        <v>3547.5</v>
      </c>
      <c r="Z1441">
        <f t="shared" si="377"/>
        <v>23297.5</v>
      </c>
      <c r="AA1441" t="s">
        <v>644</v>
      </c>
      <c r="AB1441">
        <v>2025</v>
      </c>
    </row>
    <row r="1442" spans="1:28" x14ac:dyDescent="0.25">
      <c r="A1442">
        <v>104</v>
      </c>
      <c r="B1442" t="s">
        <v>913</v>
      </c>
      <c r="C1442" t="s">
        <v>102</v>
      </c>
      <c r="D1442" t="s">
        <v>21</v>
      </c>
      <c r="E1442" t="s">
        <v>914</v>
      </c>
      <c r="F1442" t="s">
        <v>84</v>
      </c>
      <c r="G1442">
        <v>48000</v>
      </c>
      <c r="H1442">
        <f t="shared" si="370"/>
        <v>45163.199999999997</v>
      </c>
      <c r="I1442">
        <f t="shared" si="383"/>
        <v>1377.6</v>
      </c>
      <c r="J1442">
        <f t="shared" si="384"/>
        <v>3407.9999999999995</v>
      </c>
      <c r="K1442">
        <f t="shared" si="385"/>
        <v>528</v>
      </c>
      <c r="L1442">
        <f>IF(G1442&lt;=187020,G1442*3.04%,4943.8)</f>
        <v>1459.2</v>
      </c>
      <c r="M1442">
        <f>IF(G1442&lt;=187020,G1442*7.09%,11530.11)</f>
        <v>3403.2000000000003</v>
      </c>
      <c r="O1442">
        <f t="shared" si="386"/>
        <v>10176</v>
      </c>
      <c r="P1442">
        <v>25</v>
      </c>
      <c r="S1442">
        <v>589.95000000000005</v>
      </c>
      <c r="T1442">
        <v>200</v>
      </c>
      <c r="U1442">
        <f>IF((H1442*12)&gt;867123.01,(79776+(((H1442*12)-867123.01)*0.25))/12,IF((H1442*12)&gt;624329.01,(31216+(((H1442*12)-624329.01)*0.2))/12,IF((H1442*12)&gt;416220.01,(((H1442*12)-416220.01)*0.15)/12,0)))</f>
        <v>1571.7298749999989</v>
      </c>
      <c r="W1442">
        <f t="shared" si="375"/>
        <v>2386.6798749999989</v>
      </c>
      <c r="X1442">
        <f t="shared" si="387"/>
        <v>2836.8</v>
      </c>
      <c r="Y1442">
        <f t="shared" si="388"/>
        <v>6811.2</v>
      </c>
      <c r="Z1442">
        <f>+G1442-(W1442+X1442)</f>
        <v>42776.520125000003</v>
      </c>
      <c r="AA1442" t="s">
        <v>644</v>
      </c>
      <c r="AB1442">
        <v>2025</v>
      </c>
    </row>
    <row r="1443" spans="1:28" x14ac:dyDescent="0.25">
      <c r="A1443">
        <v>105</v>
      </c>
      <c r="B1443" t="s">
        <v>935</v>
      </c>
      <c r="C1443" t="s">
        <v>102</v>
      </c>
      <c r="D1443" t="s">
        <v>936</v>
      </c>
      <c r="E1443" t="s">
        <v>33</v>
      </c>
      <c r="F1443" t="s">
        <v>937</v>
      </c>
      <c r="G1443">
        <v>26000</v>
      </c>
      <c r="H1443">
        <f t="shared" si="370"/>
        <v>24463.4</v>
      </c>
      <c r="I1443">
        <f t="shared" si="383"/>
        <v>746.2</v>
      </c>
      <c r="J1443">
        <f t="shared" si="384"/>
        <v>1845.9999999999998</v>
      </c>
      <c r="K1443">
        <f t="shared" si="385"/>
        <v>286.00000000000006</v>
      </c>
      <c r="L1443">
        <f>IF(G1443&lt;=187020,G1443*3.04%,4943.8)</f>
        <v>790.4</v>
      </c>
      <c r="M1443">
        <f>IF(G1443&lt;=187020,G1443*7.09%,11530.11)</f>
        <v>1843.4</v>
      </c>
      <c r="O1443">
        <f t="shared" si="386"/>
        <v>5512</v>
      </c>
      <c r="P1443">
        <v>25</v>
      </c>
      <c r="S1443">
        <v>144.99</v>
      </c>
      <c r="T1443">
        <v>200</v>
      </c>
      <c r="W1443">
        <f t="shared" si="375"/>
        <v>369.99</v>
      </c>
      <c r="X1443">
        <f t="shared" si="387"/>
        <v>1536.6</v>
      </c>
      <c r="Y1443">
        <f t="shared" si="388"/>
        <v>3689.3999999999996</v>
      </c>
      <c r="Z1443">
        <f>+G1443-(W1443+X1443)</f>
        <v>24093.41</v>
      </c>
      <c r="AA1443" t="s">
        <v>644</v>
      </c>
      <c r="AB1443">
        <v>2025</v>
      </c>
    </row>
    <row r="1444" spans="1:28" x14ac:dyDescent="0.25">
      <c r="A1444">
        <v>106</v>
      </c>
      <c r="B1444" t="s">
        <v>940</v>
      </c>
      <c r="C1444" t="s">
        <v>103</v>
      </c>
      <c r="D1444" t="s">
        <v>22</v>
      </c>
      <c r="E1444" t="s">
        <v>933</v>
      </c>
      <c r="F1444" t="s">
        <v>84</v>
      </c>
      <c r="G1444">
        <v>46000</v>
      </c>
      <c r="H1444">
        <f t="shared" si="370"/>
        <v>43281.4</v>
      </c>
      <c r="I1444">
        <f t="shared" si="383"/>
        <v>1320.2</v>
      </c>
      <c r="J1444">
        <f t="shared" si="384"/>
        <v>3265.9999999999995</v>
      </c>
      <c r="K1444">
        <f t="shared" si="385"/>
        <v>506.00000000000006</v>
      </c>
      <c r="L1444">
        <f>IF(G1444&lt;=187020,G1444*3.04%,4943.8)</f>
        <v>1398.4</v>
      </c>
      <c r="M1444">
        <f>IF(G1444&lt;=187020,G1444*7.09%,11530.11)</f>
        <v>3261.4</v>
      </c>
      <c r="O1444">
        <f t="shared" si="386"/>
        <v>9752</v>
      </c>
      <c r="P1444">
        <v>25</v>
      </c>
      <c r="T1444">
        <v>200</v>
      </c>
      <c r="U1444">
        <f>IF((H1444*12)&gt;867123.01,(79776+(((H1444*12)-867123.01)*0.25))/12,IF((H1444*12)&gt;624329.01,(31216+(((H1444*12)-624329.01)*0.2))/12,IF((H1444*12)&gt;416220.01,(((H1444*12)-416220.01)*0.15)/12,0)))</f>
        <v>1289.4598750000005</v>
      </c>
      <c r="W1444">
        <f t="shared" si="375"/>
        <v>1514.4598750000005</v>
      </c>
      <c r="X1444">
        <f t="shared" si="387"/>
        <v>2718.6000000000004</v>
      </c>
      <c r="Y1444">
        <f t="shared" si="388"/>
        <v>6527.4</v>
      </c>
      <c r="Z1444">
        <f>+G1444-(W1444+X1444)</f>
        <v>41766.940125000001</v>
      </c>
      <c r="AA1444" t="s">
        <v>644</v>
      </c>
      <c r="AB1444">
        <v>2025</v>
      </c>
    </row>
    <row r="1445" spans="1:28" x14ac:dyDescent="0.25">
      <c r="A1445">
        <v>107</v>
      </c>
      <c r="B1445" t="s">
        <v>915</v>
      </c>
      <c r="C1445" t="s">
        <v>102</v>
      </c>
      <c r="D1445" t="s">
        <v>22</v>
      </c>
      <c r="E1445" t="s">
        <v>32</v>
      </c>
      <c r="F1445" t="s">
        <v>84</v>
      </c>
      <c r="G1445">
        <v>45000</v>
      </c>
      <c r="H1445">
        <f t="shared" si="370"/>
        <v>42340.5</v>
      </c>
      <c r="I1445">
        <f t="shared" si="383"/>
        <v>1291.5</v>
      </c>
      <c r="J1445">
        <f t="shared" si="384"/>
        <v>3194.9999999999995</v>
      </c>
      <c r="K1445">
        <f t="shared" si="385"/>
        <v>495.00000000000006</v>
      </c>
      <c r="L1445">
        <f>IF(G1445&lt;=187020,G1445*3.04%,4943.8)</f>
        <v>1368</v>
      </c>
      <c r="M1445">
        <f>IF(G1445&lt;=187020,G1445*7.09%,11530.11)</f>
        <v>3190.5</v>
      </c>
      <c r="O1445">
        <f t="shared" si="386"/>
        <v>9540</v>
      </c>
      <c r="P1445">
        <v>25</v>
      </c>
      <c r="S1445">
        <v>566.64</v>
      </c>
      <c r="T1445">
        <v>200</v>
      </c>
      <c r="U1445">
        <f>IF((H1445*12)&gt;867123.01,(79776+(((H1445*12)-867123.01)*0.25))/12,IF((H1445*12)&gt;624329.01,(31216+(((H1445*12)-624329.01)*0.2))/12,IF((H1445*12)&gt;416220.01,(((H1445*12)-416220.01)*0.15)/12,0)))</f>
        <v>1148.3248749999998</v>
      </c>
      <c r="W1445">
        <f t="shared" si="375"/>
        <v>1939.9648749999997</v>
      </c>
      <c r="X1445">
        <f t="shared" si="387"/>
        <v>2659.5</v>
      </c>
      <c r="Y1445">
        <f t="shared" si="388"/>
        <v>6385.5</v>
      </c>
      <c r="Z1445">
        <f t="shared" si="377"/>
        <v>40400.535125000002</v>
      </c>
      <c r="AA1445" t="s">
        <v>644</v>
      </c>
      <c r="AB1445">
        <v>2025</v>
      </c>
    </row>
    <row r="1446" spans="1:28" x14ac:dyDescent="0.25">
      <c r="A1446">
        <v>108</v>
      </c>
      <c r="B1446" t="s">
        <v>804</v>
      </c>
      <c r="C1446" t="s">
        <v>103</v>
      </c>
      <c r="D1446" t="s">
        <v>823</v>
      </c>
      <c r="E1446" t="s">
        <v>27</v>
      </c>
      <c r="F1446" t="s">
        <v>98</v>
      </c>
      <c r="G1446">
        <v>360000</v>
      </c>
      <c r="H1446">
        <f>+G1446-(I1446+L1446+N1446)</f>
        <v>342069.38</v>
      </c>
      <c r="I1446">
        <f t="shared" si="383"/>
        <v>10332</v>
      </c>
      <c r="J1446">
        <f t="shared" si="384"/>
        <v>25559.999999999996</v>
      </c>
      <c r="K1446">
        <f t="shared" si="385"/>
        <v>851.51</v>
      </c>
      <c r="L1446">
        <v>5883.16</v>
      </c>
      <c r="M1446">
        <v>13720.92</v>
      </c>
      <c r="N1446">
        <v>1715.46</v>
      </c>
      <c r="O1446">
        <f t="shared" si="386"/>
        <v>58063.049999999996</v>
      </c>
      <c r="P1446">
        <v>25</v>
      </c>
      <c r="S1446">
        <v>1328.8</v>
      </c>
      <c r="U1446">
        <f>74100.21-V1446</f>
        <v>74100.210000000006</v>
      </c>
      <c r="W1446">
        <f>P1446+Q1446+R1446+S1446+T1446+U1446</f>
        <v>75454.010000000009</v>
      </c>
      <c r="X1446">
        <f t="shared" si="387"/>
        <v>17930.62</v>
      </c>
      <c r="Y1446">
        <f t="shared" si="388"/>
        <v>39280.92</v>
      </c>
      <c r="Z1446">
        <f>+G1446-(W1446+X1446)</f>
        <v>266615.37</v>
      </c>
      <c r="AA1446" t="s">
        <v>222</v>
      </c>
      <c r="AB1446">
        <v>2024</v>
      </c>
    </row>
    <row r="1447" spans="1:28" x14ac:dyDescent="0.25">
      <c r="A1447">
        <v>1</v>
      </c>
      <c r="B1447" t="s">
        <v>784</v>
      </c>
      <c r="C1447" t="s">
        <v>102</v>
      </c>
      <c r="D1447" t="s">
        <v>19</v>
      </c>
      <c r="E1447" t="s">
        <v>71</v>
      </c>
      <c r="F1447" t="s">
        <v>98</v>
      </c>
      <c r="G1447">
        <v>300000</v>
      </c>
      <c r="H1447">
        <f t="shared" ref="H1447:H1510" si="389">+G1447-(I1447+L1447+N1447)</f>
        <v>285506.84000000003</v>
      </c>
      <c r="I1447">
        <f t="shared" ref="I1447:I1510" si="390">IF(G1447&lt;=374040,G1447*2.87%,9334.68)</f>
        <v>8610</v>
      </c>
      <c r="J1447">
        <f t="shared" ref="J1447:J1510" si="391">IF(G1447&lt;=374040,G1447*7.1%,23092.75)</f>
        <v>21299.999999999996</v>
      </c>
      <c r="K1447">
        <f t="shared" ref="K1447:K1510" si="392">IF(G1447&lt;=74808,G1447*1.1%,851.51)</f>
        <v>851.51</v>
      </c>
      <c r="L1447">
        <v>5883.16</v>
      </c>
      <c r="M1447">
        <v>13720.92</v>
      </c>
      <c r="O1447">
        <f t="shared" ref="O1447:O1510" si="393">+I1447+J1447+K1447+L1447+M1447+N1447</f>
        <v>50365.59</v>
      </c>
      <c r="P1447">
        <v>25</v>
      </c>
      <c r="U1447">
        <v>59959.58</v>
      </c>
      <c r="W1447">
        <f t="shared" ref="W1447:W1510" si="394">P1447+Q1447+R1447+S1447+T1447+U1447</f>
        <v>59984.58</v>
      </c>
      <c r="X1447">
        <f t="shared" ref="X1447:X1510" si="395">+I1447+L1447+N1447</f>
        <v>14493.16</v>
      </c>
      <c r="Y1447">
        <f t="shared" ref="Y1447:Y1461" si="396">+J1447+M1447</f>
        <v>35020.92</v>
      </c>
      <c r="Z1447">
        <f t="shared" ref="Z1447:Z1510" si="397">+G1447-(W1447+X1447)</f>
        <v>225522.26</v>
      </c>
      <c r="AA1447" t="s">
        <v>222</v>
      </c>
      <c r="AB1447">
        <v>2024</v>
      </c>
    </row>
    <row r="1448" spans="1:28" x14ac:dyDescent="0.25">
      <c r="A1448">
        <v>2</v>
      </c>
      <c r="B1448" t="s">
        <v>110</v>
      </c>
      <c r="C1448" t="s">
        <v>103</v>
      </c>
      <c r="D1448" t="s">
        <v>10</v>
      </c>
      <c r="E1448" t="s">
        <v>53</v>
      </c>
      <c r="F1448" t="s">
        <v>98</v>
      </c>
      <c r="G1448">
        <v>300000</v>
      </c>
      <c r="H1448">
        <f t="shared" si="389"/>
        <v>285506.84000000003</v>
      </c>
      <c r="I1448">
        <f t="shared" si="390"/>
        <v>8610</v>
      </c>
      <c r="J1448">
        <f t="shared" si="391"/>
        <v>21299.999999999996</v>
      </c>
      <c r="K1448">
        <f t="shared" si="392"/>
        <v>851.51</v>
      </c>
      <c r="L1448">
        <v>5883.16</v>
      </c>
      <c r="M1448">
        <v>13720.92</v>
      </c>
      <c r="O1448">
        <f t="shared" si="393"/>
        <v>50365.59</v>
      </c>
      <c r="P1448">
        <v>25</v>
      </c>
      <c r="S1448">
        <v>1328.8</v>
      </c>
      <c r="U1448">
        <f>+(59959.58-V1448)</f>
        <v>59959.58</v>
      </c>
      <c r="W1448">
        <f t="shared" si="394"/>
        <v>61313.380000000005</v>
      </c>
      <c r="X1448">
        <f t="shared" si="395"/>
        <v>14493.16</v>
      </c>
      <c r="Y1448">
        <f t="shared" si="396"/>
        <v>35020.92</v>
      </c>
      <c r="Z1448">
        <f t="shared" si="397"/>
        <v>224193.46</v>
      </c>
      <c r="AA1448" t="s">
        <v>222</v>
      </c>
      <c r="AB1448">
        <v>2024</v>
      </c>
    </row>
    <row r="1449" spans="1:28" x14ac:dyDescent="0.25">
      <c r="A1449">
        <v>3</v>
      </c>
      <c r="B1449" t="s">
        <v>115</v>
      </c>
      <c r="C1449" t="s">
        <v>103</v>
      </c>
      <c r="D1449" t="s">
        <v>886</v>
      </c>
      <c r="E1449" t="s">
        <v>916</v>
      </c>
      <c r="F1449" t="s">
        <v>84</v>
      </c>
      <c r="G1449">
        <v>185000</v>
      </c>
      <c r="H1449">
        <f t="shared" si="389"/>
        <v>167204.66</v>
      </c>
      <c r="I1449">
        <f t="shared" si="390"/>
        <v>5309.5</v>
      </c>
      <c r="J1449">
        <f t="shared" si="391"/>
        <v>13134.999999999998</v>
      </c>
      <c r="K1449">
        <f t="shared" si="392"/>
        <v>851.51</v>
      </c>
      <c r="L1449">
        <f t="shared" ref="L1449:L1512" si="398">IF(G1449&lt;=187020,G1449*3.04%,4943.8)</f>
        <v>5624</v>
      </c>
      <c r="M1449">
        <f t="shared" ref="M1449:M1512" si="399">IF(G1449&lt;=187020,G1449*7.09%,11530.11)</f>
        <v>13116.5</v>
      </c>
      <c r="N1449">
        <v>6861.84</v>
      </c>
      <c r="O1449">
        <f>+I1449+J1449+K1449+L1449+M1449+N1449</f>
        <v>44898.349999999991</v>
      </c>
      <c r="P1449">
        <v>25</v>
      </c>
      <c r="Q1449">
        <v>38464.44</v>
      </c>
      <c r="S1449">
        <v>1328.8</v>
      </c>
      <c r="T1449">
        <v>200</v>
      </c>
      <c r="U1449">
        <v>30384.03</v>
      </c>
      <c r="W1449">
        <f t="shared" si="394"/>
        <v>70402.27</v>
      </c>
      <c r="X1449">
        <f t="shared" si="395"/>
        <v>17795.34</v>
      </c>
      <c r="Y1449">
        <f t="shared" si="396"/>
        <v>26251.5</v>
      </c>
      <c r="Z1449">
        <f t="shared" si="397"/>
        <v>96802.39</v>
      </c>
      <c r="AA1449" t="s">
        <v>222</v>
      </c>
      <c r="AB1449">
        <v>2024</v>
      </c>
    </row>
    <row r="1450" spans="1:28" x14ac:dyDescent="0.25">
      <c r="A1450">
        <v>4</v>
      </c>
      <c r="B1450" t="s">
        <v>116</v>
      </c>
      <c r="C1450" t="s">
        <v>102</v>
      </c>
      <c r="D1450" t="s">
        <v>4</v>
      </c>
      <c r="E1450" t="s">
        <v>917</v>
      </c>
      <c r="F1450" t="s">
        <v>84</v>
      </c>
      <c r="G1450">
        <v>185000</v>
      </c>
      <c r="H1450">
        <f t="shared" si="389"/>
        <v>174066.5</v>
      </c>
      <c r="I1450">
        <f t="shared" si="390"/>
        <v>5309.5</v>
      </c>
      <c r="J1450">
        <f t="shared" si="391"/>
        <v>13134.999999999998</v>
      </c>
      <c r="K1450">
        <f t="shared" si="392"/>
        <v>851.51</v>
      </c>
      <c r="L1450">
        <f t="shared" si="398"/>
        <v>5624</v>
      </c>
      <c r="M1450">
        <f t="shared" si="399"/>
        <v>13116.5</v>
      </c>
      <c r="O1450">
        <f t="shared" si="393"/>
        <v>38036.509999999995</v>
      </c>
      <c r="P1450">
        <v>25</v>
      </c>
      <c r="Q1450">
        <v>20227.560000000001</v>
      </c>
      <c r="S1450">
        <v>1328.8</v>
      </c>
      <c r="T1450">
        <v>200</v>
      </c>
      <c r="U1450">
        <v>32099.49</v>
      </c>
      <c r="W1450">
        <f t="shared" si="394"/>
        <v>53880.850000000006</v>
      </c>
      <c r="X1450">
        <f t="shared" si="395"/>
        <v>10933.5</v>
      </c>
      <c r="Y1450">
        <f t="shared" si="396"/>
        <v>26251.5</v>
      </c>
      <c r="Z1450">
        <f t="shared" si="397"/>
        <v>120185.65</v>
      </c>
      <c r="AA1450" t="s">
        <v>222</v>
      </c>
      <c r="AB1450">
        <v>2024</v>
      </c>
    </row>
    <row r="1451" spans="1:28" x14ac:dyDescent="0.25">
      <c r="A1451">
        <v>5</v>
      </c>
      <c r="B1451" t="s">
        <v>117</v>
      </c>
      <c r="C1451" t="s">
        <v>102</v>
      </c>
      <c r="D1451" t="s">
        <v>4</v>
      </c>
      <c r="E1451" t="s">
        <v>918</v>
      </c>
      <c r="F1451" t="s">
        <v>84</v>
      </c>
      <c r="G1451">
        <v>185000</v>
      </c>
      <c r="H1451">
        <f t="shared" si="389"/>
        <v>172351.04</v>
      </c>
      <c r="I1451">
        <f t="shared" si="390"/>
        <v>5309.5</v>
      </c>
      <c r="J1451">
        <f t="shared" si="391"/>
        <v>13134.999999999998</v>
      </c>
      <c r="K1451">
        <f t="shared" si="392"/>
        <v>851.51</v>
      </c>
      <c r="L1451">
        <f t="shared" si="398"/>
        <v>5624</v>
      </c>
      <c r="M1451">
        <f t="shared" si="399"/>
        <v>13116.5</v>
      </c>
      <c r="N1451">
        <v>1715.46</v>
      </c>
      <c r="O1451">
        <f t="shared" si="393"/>
        <v>39751.969999999994</v>
      </c>
      <c r="P1451">
        <v>25</v>
      </c>
      <c r="S1451">
        <v>1993.2</v>
      </c>
      <c r="T1451">
        <v>200</v>
      </c>
      <c r="U1451">
        <v>32099.49</v>
      </c>
      <c r="W1451">
        <f t="shared" si="394"/>
        <v>34317.69</v>
      </c>
      <c r="X1451">
        <f t="shared" si="395"/>
        <v>12648.96</v>
      </c>
      <c r="Y1451">
        <f t="shared" si="396"/>
        <v>26251.5</v>
      </c>
      <c r="Z1451">
        <f t="shared" si="397"/>
        <v>138033.35</v>
      </c>
      <c r="AA1451" t="s">
        <v>222</v>
      </c>
      <c r="AB1451">
        <v>2024</v>
      </c>
    </row>
    <row r="1452" spans="1:28" x14ac:dyDescent="0.25">
      <c r="A1452">
        <v>6</v>
      </c>
      <c r="B1452" t="s">
        <v>119</v>
      </c>
      <c r="C1452" t="s">
        <v>103</v>
      </c>
      <c r="D1452" t="s">
        <v>10</v>
      </c>
      <c r="E1452" t="s">
        <v>919</v>
      </c>
      <c r="F1452" t="s">
        <v>84</v>
      </c>
      <c r="G1452">
        <v>185000</v>
      </c>
      <c r="H1452">
        <f t="shared" si="389"/>
        <v>174066.5</v>
      </c>
      <c r="I1452">
        <f t="shared" si="390"/>
        <v>5309.5</v>
      </c>
      <c r="J1452">
        <f t="shared" si="391"/>
        <v>13134.999999999998</v>
      </c>
      <c r="K1452">
        <f t="shared" si="392"/>
        <v>851.51</v>
      </c>
      <c r="L1452">
        <f t="shared" si="398"/>
        <v>5624</v>
      </c>
      <c r="M1452">
        <f t="shared" si="399"/>
        <v>13116.5</v>
      </c>
      <c r="O1452">
        <f t="shared" si="393"/>
        <v>38036.509999999995</v>
      </c>
      <c r="P1452">
        <v>25</v>
      </c>
      <c r="Q1452">
        <v>13280.57</v>
      </c>
      <c r="S1452">
        <v>1328.8</v>
      </c>
      <c r="T1452">
        <v>200</v>
      </c>
      <c r="U1452">
        <v>32099.49</v>
      </c>
      <c r="W1452">
        <f t="shared" si="394"/>
        <v>46933.86</v>
      </c>
      <c r="X1452">
        <f t="shared" si="395"/>
        <v>10933.5</v>
      </c>
      <c r="Y1452">
        <f t="shared" si="396"/>
        <v>26251.5</v>
      </c>
      <c r="Z1452">
        <f t="shared" si="397"/>
        <v>127132.64</v>
      </c>
      <c r="AA1452" t="s">
        <v>222</v>
      </c>
      <c r="AB1452">
        <v>2024</v>
      </c>
    </row>
    <row r="1453" spans="1:28" x14ac:dyDescent="0.25">
      <c r="A1453">
        <v>7</v>
      </c>
      <c r="B1453" t="s">
        <v>121</v>
      </c>
      <c r="C1453" t="s">
        <v>102</v>
      </c>
      <c r="D1453" t="s">
        <v>21</v>
      </c>
      <c r="E1453" t="s">
        <v>920</v>
      </c>
      <c r="F1453" t="s">
        <v>84</v>
      </c>
      <c r="G1453">
        <v>155000</v>
      </c>
      <c r="H1453">
        <f t="shared" si="389"/>
        <v>144124.04</v>
      </c>
      <c r="I1453">
        <f t="shared" si="390"/>
        <v>4448.5</v>
      </c>
      <c r="J1453">
        <f t="shared" si="391"/>
        <v>11004.999999999998</v>
      </c>
      <c r="K1453">
        <f t="shared" si="392"/>
        <v>851.51</v>
      </c>
      <c r="L1453">
        <f t="shared" si="398"/>
        <v>4712</v>
      </c>
      <c r="M1453">
        <f t="shared" si="399"/>
        <v>10989.5</v>
      </c>
      <c r="N1453">
        <v>1715.46</v>
      </c>
      <c r="O1453">
        <f t="shared" si="393"/>
        <v>33721.97</v>
      </c>
      <c r="P1453">
        <v>25</v>
      </c>
      <c r="Q1453">
        <v>12764.88</v>
      </c>
      <c r="S1453">
        <v>638.59</v>
      </c>
      <c r="T1453">
        <v>200</v>
      </c>
      <c r="U1453">
        <v>24613.88</v>
      </c>
      <c r="W1453">
        <f t="shared" si="394"/>
        <v>38242.35</v>
      </c>
      <c r="X1453">
        <f t="shared" si="395"/>
        <v>10875.96</v>
      </c>
      <c r="Y1453">
        <f t="shared" si="396"/>
        <v>21994.5</v>
      </c>
      <c r="Z1453">
        <f t="shared" si="397"/>
        <v>105881.69</v>
      </c>
      <c r="AA1453" t="s">
        <v>222</v>
      </c>
      <c r="AB1453">
        <v>2024</v>
      </c>
    </row>
    <row r="1454" spans="1:28" x14ac:dyDescent="0.25">
      <c r="A1454">
        <v>8</v>
      </c>
      <c r="B1454" t="s">
        <v>137</v>
      </c>
      <c r="C1454" t="s">
        <v>102</v>
      </c>
      <c r="D1454" t="s">
        <v>22</v>
      </c>
      <c r="E1454" t="s">
        <v>921</v>
      </c>
      <c r="F1454" t="s">
        <v>85</v>
      </c>
      <c r="G1454">
        <v>140000</v>
      </c>
      <c r="H1454">
        <f t="shared" si="389"/>
        <v>130010.54000000001</v>
      </c>
      <c r="I1454">
        <f t="shared" si="390"/>
        <v>4018</v>
      </c>
      <c r="J1454">
        <f t="shared" si="391"/>
        <v>9940</v>
      </c>
      <c r="K1454">
        <f t="shared" si="392"/>
        <v>851.51</v>
      </c>
      <c r="L1454">
        <f t="shared" si="398"/>
        <v>4256</v>
      </c>
      <c r="M1454">
        <f t="shared" si="399"/>
        <v>9926</v>
      </c>
      <c r="N1454">
        <v>1715.46</v>
      </c>
      <c r="O1454">
        <f>+I1454+J1454+K1454+L1454+M1454+N1454</f>
        <v>30706.97</v>
      </c>
      <c r="P1454">
        <v>25</v>
      </c>
      <c r="Q1454">
        <v>4694.38</v>
      </c>
      <c r="S1454">
        <v>953.56</v>
      </c>
      <c r="T1454">
        <v>200</v>
      </c>
      <c r="U1454">
        <v>21085.5</v>
      </c>
      <c r="W1454">
        <f t="shared" si="394"/>
        <v>26958.440000000002</v>
      </c>
      <c r="X1454">
        <f t="shared" si="395"/>
        <v>9989.4599999999991</v>
      </c>
      <c r="Y1454">
        <f t="shared" si="396"/>
        <v>19866</v>
      </c>
      <c r="Z1454">
        <f t="shared" si="397"/>
        <v>103052.1</v>
      </c>
      <c r="AA1454" t="s">
        <v>222</v>
      </c>
      <c r="AB1454">
        <v>2024</v>
      </c>
    </row>
    <row r="1455" spans="1:28" x14ac:dyDescent="0.25">
      <c r="A1455">
        <v>9</v>
      </c>
      <c r="B1455" t="s">
        <v>123</v>
      </c>
      <c r="C1455" t="s">
        <v>102</v>
      </c>
      <c r="D1455" t="s">
        <v>10</v>
      </c>
      <c r="E1455" t="s">
        <v>922</v>
      </c>
      <c r="F1455" t="s">
        <v>84</v>
      </c>
      <c r="G1455">
        <v>145000</v>
      </c>
      <c r="H1455">
        <f t="shared" si="389"/>
        <v>136430.5</v>
      </c>
      <c r="I1455">
        <f t="shared" si="390"/>
        <v>4161.5</v>
      </c>
      <c r="J1455">
        <f t="shared" si="391"/>
        <v>10294.999999999998</v>
      </c>
      <c r="K1455">
        <f t="shared" si="392"/>
        <v>851.51</v>
      </c>
      <c r="L1455">
        <f t="shared" si="398"/>
        <v>4408</v>
      </c>
      <c r="M1455">
        <f t="shared" si="399"/>
        <v>10280.5</v>
      </c>
      <c r="O1455">
        <f t="shared" si="393"/>
        <v>29996.51</v>
      </c>
      <c r="P1455">
        <v>25</v>
      </c>
      <c r="Q1455">
        <v>11491.65</v>
      </c>
      <c r="S1455">
        <v>720.96</v>
      </c>
      <c r="T1455">
        <v>200</v>
      </c>
      <c r="U1455">
        <f>IF((H1455*12)&gt;867123.01,(79776+(((H1455*12)-867123.01)*0.25))/12,IF((H1455*12)&gt;624329.01,(31216+(((H1455*12)-624329.01)*0.2))/12,IF((H1455*12)&gt;416220.01,(((H1455*12)-416220.01)*0.15)/12,0)))</f>
        <v>22690.562291666665</v>
      </c>
      <c r="W1455">
        <f t="shared" si="394"/>
        <v>35128.172291666662</v>
      </c>
      <c r="X1455">
        <f t="shared" si="395"/>
        <v>8569.5</v>
      </c>
      <c r="Y1455">
        <f t="shared" si="396"/>
        <v>20575.5</v>
      </c>
      <c r="Z1455">
        <f t="shared" si="397"/>
        <v>101302.32770833334</v>
      </c>
      <c r="AA1455" t="s">
        <v>222</v>
      </c>
      <c r="AB1455">
        <v>2024</v>
      </c>
    </row>
    <row r="1456" spans="1:28" x14ac:dyDescent="0.25">
      <c r="A1456">
        <v>10</v>
      </c>
      <c r="B1456" t="s">
        <v>125</v>
      </c>
      <c r="C1456" t="s">
        <v>102</v>
      </c>
      <c r="D1456" t="s">
        <v>94</v>
      </c>
      <c r="E1456" t="s">
        <v>923</v>
      </c>
      <c r="F1456" t="s">
        <v>85</v>
      </c>
      <c r="G1456">
        <v>96000</v>
      </c>
      <c r="H1456">
        <f t="shared" si="389"/>
        <v>88610.94</v>
      </c>
      <c r="I1456">
        <f t="shared" si="390"/>
        <v>2755.2</v>
      </c>
      <c r="J1456">
        <f t="shared" si="391"/>
        <v>6815.9999999999991</v>
      </c>
      <c r="K1456">
        <f t="shared" si="392"/>
        <v>851.51</v>
      </c>
      <c r="L1456">
        <f t="shared" si="398"/>
        <v>2918.4</v>
      </c>
      <c r="M1456">
        <f t="shared" si="399"/>
        <v>6806.4000000000005</v>
      </c>
      <c r="N1456">
        <v>1715.46</v>
      </c>
      <c r="O1456">
        <f t="shared" si="393"/>
        <v>21862.969999999998</v>
      </c>
      <c r="P1456">
        <v>25</v>
      </c>
      <c r="Q1456">
        <v>3000</v>
      </c>
      <c r="S1456">
        <v>797.28</v>
      </c>
      <c r="T1456">
        <v>200</v>
      </c>
      <c r="U1456">
        <v>10735.6</v>
      </c>
      <c r="W1456">
        <f t="shared" si="394"/>
        <v>14757.880000000001</v>
      </c>
      <c r="X1456">
        <f t="shared" si="395"/>
        <v>7389.06</v>
      </c>
      <c r="Y1456">
        <f t="shared" si="396"/>
        <v>13622.4</v>
      </c>
      <c r="Z1456">
        <f t="shared" si="397"/>
        <v>73853.06</v>
      </c>
      <c r="AA1456" t="s">
        <v>222</v>
      </c>
      <c r="AB1456">
        <v>2024</v>
      </c>
    </row>
    <row r="1457" spans="1:28" x14ac:dyDescent="0.25">
      <c r="A1457">
        <v>11</v>
      </c>
      <c r="B1457" t="s">
        <v>126</v>
      </c>
      <c r="C1457" t="s">
        <v>103</v>
      </c>
      <c r="D1457" t="s">
        <v>94</v>
      </c>
      <c r="E1457" t="s">
        <v>924</v>
      </c>
      <c r="F1457" t="s">
        <v>84</v>
      </c>
      <c r="G1457">
        <v>60000</v>
      </c>
      <c r="H1457">
        <f t="shared" si="389"/>
        <v>56454</v>
      </c>
      <c r="I1457">
        <f t="shared" si="390"/>
        <v>1722</v>
      </c>
      <c r="J1457">
        <f t="shared" si="391"/>
        <v>4260</v>
      </c>
      <c r="K1457">
        <f t="shared" si="392"/>
        <v>660.00000000000011</v>
      </c>
      <c r="L1457">
        <f t="shared" si="398"/>
        <v>1824</v>
      </c>
      <c r="M1457">
        <f t="shared" si="399"/>
        <v>4254</v>
      </c>
      <c r="O1457">
        <f t="shared" si="393"/>
        <v>12720</v>
      </c>
      <c r="P1457">
        <v>25</v>
      </c>
      <c r="Q1457">
        <v>500</v>
      </c>
      <c r="S1457">
        <v>797.28</v>
      </c>
      <c r="T1457">
        <v>200</v>
      </c>
      <c r="U1457">
        <f>3486.68-V1457</f>
        <v>3486.68</v>
      </c>
      <c r="W1457">
        <f t="shared" si="394"/>
        <v>5008.96</v>
      </c>
      <c r="X1457">
        <f t="shared" si="395"/>
        <v>3546</v>
      </c>
      <c r="Y1457">
        <f t="shared" si="396"/>
        <v>8514</v>
      </c>
      <c r="Z1457">
        <f t="shared" si="397"/>
        <v>51445.04</v>
      </c>
      <c r="AA1457" t="s">
        <v>222</v>
      </c>
      <c r="AB1457">
        <v>2024</v>
      </c>
    </row>
    <row r="1458" spans="1:28" x14ac:dyDescent="0.25">
      <c r="A1458">
        <v>12</v>
      </c>
      <c r="B1458" t="s">
        <v>128</v>
      </c>
      <c r="C1458" t="s">
        <v>102</v>
      </c>
      <c r="D1458" t="s">
        <v>12</v>
      </c>
      <c r="E1458" t="s">
        <v>925</v>
      </c>
      <c r="F1458" t="s">
        <v>84</v>
      </c>
      <c r="G1458">
        <v>155000</v>
      </c>
      <c r="H1458">
        <f t="shared" si="389"/>
        <v>144124.04</v>
      </c>
      <c r="I1458">
        <f t="shared" si="390"/>
        <v>4448.5</v>
      </c>
      <c r="J1458">
        <f t="shared" si="391"/>
        <v>11004.999999999998</v>
      </c>
      <c r="K1458">
        <f t="shared" si="392"/>
        <v>851.51</v>
      </c>
      <c r="L1458">
        <f t="shared" si="398"/>
        <v>4712</v>
      </c>
      <c r="M1458">
        <f t="shared" si="399"/>
        <v>10989.5</v>
      </c>
      <c r="N1458">
        <v>1715.46</v>
      </c>
      <c r="O1458">
        <f t="shared" si="393"/>
        <v>33721.97</v>
      </c>
      <c r="P1458">
        <v>25</v>
      </c>
      <c r="S1458">
        <v>1195.92</v>
      </c>
      <c r="T1458">
        <v>200</v>
      </c>
      <c r="U1458">
        <v>24613.88</v>
      </c>
      <c r="W1458">
        <f t="shared" si="394"/>
        <v>26034.800000000003</v>
      </c>
      <c r="X1458">
        <f t="shared" si="395"/>
        <v>10875.96</v>
      </c>
      <c r="Y1458">
        <f t="shared" si="396"/>
        <v>21994.5</v>
      </c>
      <c r="Z1458">
        <f t="shared" si="397"/>
        <v>118089.23999999999</v>
      </c>
      <c r="AA1458" t="s">
        <v>222</v>
      </c>
      <c r="AB1458">
        <v>2024</v>
      </c>
    </row>
    <row r="1459" spans="1:28" x14ac:dyDescent="0.25">
      <c r="A1459">
        <v>13</v>
      </c>
      <c r="B1459" t="s">
        <v>129</v>
      </c>
      <c r="C1459" t="s">
        <v>102</v>
      </c>
      <c r="D1459" t="s">
        <v>16</v>
      </c>
      <c r="E1459" t="s">
        <v>79</v>
      </c>
      <c r="F1459" t="s">
        <v>84</v>
      </c>
      <c r="G1459">
        <v>80000</v>
      </c>
      <c r="H1459">
        <f t="shared" si="389"/>
        <v>75272</v>
      </c>
      <c r="I1459">
        <f t="shared" si="390"/>
        <v>2296</v>
      </c>
      <c r="J1459">
        <f t="shared" si="391"/>
        <v>5679.9999999999991</v>
      </c>
      <c r="K1459">
        <f t="shared" si="392"/>
        <v>851.51</v>
      </c>
      <c r="L1459">
        <f t="shared" si="398"/>
        <v>2432</v>
      </c>
      <c r="M1459">
        <f t="shared" si="399"/>
        <v>5672</v>
      </c>
      <c r="O1459">
        <f>+I1459+J1459+K1459+L1459+M1459+N1459</f>
        <v>16931.509999999998</v>
      </c>
      <c r="P1459">
        <v>25</v>
      </c>
      <c r="Q1459">
        <v>3800.48</v>
      </c>
      <c r="S1459">
        <v>921.84</v>
      </c>
      <c r="T1459">
        <v>200</v>
      </c>
      <c r="U1459">
        <v>7400.87</v>
      </c>
      <c r="W1459">
        <f t="shared" si="394"/>
        <v>12348.189999999999</v>
      </c>
      <c r="X1459">
        <f t="shared" si="395"/>
        <v>4728</v>
      </c>
      <c r="Y1459">
        <f t="shared" si="396"/>
        <v>11352</v>
      </c>
      <c r="Z1459">
        <f t="shared" si="397"/>
        <v>62923.81</v>
      </c>
      <c r="AA1459" t="s">
        <v>222</v>
      </c>
      <c r="AB1459">
        <v>2024</v>
      </c>
    </row>
    <row r="1460" spans="1:28" x14ac:dyDescent="0.25">
      <c r="A1460">
        <v>14</v>
      </c>
      <c r="B1460" t="s">
        <v>130</v>
      </c>
      <c r="C1460" t="s">
        <v>102</v>
      </c>
      <c r="D1460" t="s">
        <v>16</v>
      </c>
      <c r="E1460" t="s">
        <v>61</v>
      </c>
      <c r="F1460" t="s">
        <v>84</v>
      </c>
      <c r="G1460">
        <v>80000</v>
      </c>
      <c r="H1460">
        <f t="shared" si="389"/>
        <v>70125.62</v>
      </c>
      <c r="I1460">
        <f t="shared" si="390"/>
        <v>2296</v>
      </c>
      <c r="J1460">
        <f t="shared" si="391"/>
        <v>5679.9999999999991</v>
      </c>
      <c r="K1460">
        <f t="shared" si="392"/>
        <v>851.51</v>
      </c>
      <c r="L1460">
        <f t="shared" si="398"/>
        <v>2432</v>
      </c>
      <c r="M1460">
        <f t="shared" si="399"/>
        <v>5672</v>
      </c>
      <c r="N1460">
        <v>5146.38</v>
      </c>
      <c r="O1460">
        <f>+I1460+J1460+K1460+L1460+M1460+N1460</f>
        <v>22077.89</v>
      </c>
      <c r="P1460">
        <v>25</v>
      </c>
      <c r="Q1460">
        <v>1200</v>
      </c>
      <c r="S1460">
        <v>2273.91</v>
      </c>
      <c r="T1460">
        <v>200</v>
      </c>
      <c r="U1460">
        <f>6221-V1460</f>
        <v>6221</v>
      </c>
      <c r="W1460">
        <f t="shared" si="394"/>
        <v>9919.91</v>
      </c>
      <c r="X1460">
        <f t="shared" si="395"/>
        <v>9874.380000000001</v>
      </c>
      <c r="Y1460">
        <f t="shared" si="396"/>
        <v>11352</v>
      </c>
      <c r="Z1460">
        <f t="shared" si="397"/>
        <v>60205.71</v>
      </c>
      <c r="AA1460" t="s">
        <v>222</v>
      </c>
      <c r="AB1460">
        <v>2024</v>
      </c>
    </row>
    <row r="1461" spans="1:28" x14ac:dyDescent="0.25">
      <c r="A1461">
        <v>15</v>
      </c>
      <c r="B1461" t="s">
        <v>131</v>
      </c>
      <c r="C1461" t="s">
        <v>102</v>
      </c>
      <c r="D1461" t="s">
        <v>6</v>
      </c>
      <c r="E1461" t="s">
        <v>863</v>
      </c>
      <c r="F1461" t="s">
        <v>84</v>
      </c>
      <c r="G1461">
        <v>95000</v>
      </c>
      <c r="H1461">
        <f t="shared" si="389"/>
        <v>85954.58</v>
      </c>
      <c r="I1461">
        <f t="shared" si="390"/>
        <v>2726.5</v>
      </c>
      <c r="J1461">
        <f t="shared" si="391"/>
        <v>6744.9999999999991</v>
      </c>
      <c r="K1461">
        <f t="shared" si="392"/>
        <v>851.51</v>
      </c>
      <c r="L1461">
        <f t="shared" si="398"/>
        <v>2888</v>
      </c>
      <c r="M1461">
        <f t="shared" si="399"/>
        <v>6735.5</v>
      </c>
      <c r="N1461">
        <v>3430.92</v>
      </c>
      <c r="O1461">
        <f t="shared" si="393"/>
        <v>23377.43</v>
      </c>
      <c r="P1461">
        <v>25</v>
      </c>
      <c r="S1461">
        <v>4370.3999999999996</v>
      </c>
      <c r="T1461">
        <v>200</v>
      </c>
      <c r="U1461">
        <v>9642.85</v>
      </c>
      <c r="W1461">
        <f t="shared" si="394"/>
        <v>14238.25</v>
      </c>
      <c r="X1461">
        <f t="shared" si="395"/>
        <v>9045.42</v>
      </c>
      <c r="Y1461">
        <f t="shared" si="396"/>
        <v>13480.5</v>
      </c>
      <c r="Z1461">
        <f t="shared" si="397"/>
        <v>71716.33</v>
      </c>
      <c r="AA1461" t="s">
        <v>222</v>
      </c>
      <c r="AB1461">
        <v>2024</v>
      </c>
    </row>
    <row r="1462" spans="1:28" x14ac:dyDescent="0.25">
      <c r="A1462">
        <v>16</v>
      </c>
      <c r="B1462" t="s">
        <v>132</v>
      </c>
      <c r="C1462" t="s">
        <v>102</v>
      </c>
      <c r="D1462" t="s">
        <v>4</v>
      </c>
      <c r="E1462" t="s">
        <v>24</v>
      </c>
      <c r="F1462" t="s">
        <v>84</v>
      </c>
      <c r="G1462">
        <v>95000</v>
      </c>
      <c r="H1462">
        <f t="shared" si="389"/>
        <v>84239.12</v>
      </c>
      <c r="I1462">
        <f t="shared" si="390"/>
        <v>2726.5</v>
      </c>
      <c r="J1462">
        <f t="shared" si="391"/>
        <v>6744.9999999999991</v>
      </c>
      <c r="K1462">
        <f t="shared" si="392"/>
        <v>851.51</v>
      </c>
      <c r="L1462">
        <f t="shared" si="398"/>
        <v>2888</v>
      </c>
      <c r="M1462">
        <f t="shared" si="399"/>
        <v>6735.5</v>
      </c>
      <c r="N1462">
        <v>5146.38</v>
      </c>
      <c r="O1462">
        <f t="shared" si="393"/>
        <v>25092.890000000003</v>
      </c>
      <c r="P1462">
        <v>25</v>
      </c>
      <c r="Q1462">
        <v>10686.79</v>
      </c>
      <c r="S1462">
        <v>2275.71</v>
      </c>
      <c r="T1462">
        <v>200</v>
      </c>
      <c r="U1462">
        <v>9642.65</v>
      </c>
      <c r="W1462">
        <f t="shared" si="394"/>
        <v>22830.15</v>
      </c>
      <c r="X1462">
        <f t="shared" si="395"/>
        <v>10760.880000000001</v>
      </c>
      <c r="Y1462">
        <f>+J1462++K1462+M1462</f>
        <v>14332.009999999998</v>
      </c>
      <c r="Z1462">
        <f t="shared" si="397"/>
        <v>61408.97</v>
      </c>
      <c r="AA1462" t="s">
        <v>222</v>
      </c>
      <c r="AB1462">
        <v>2024</v>
      </c>
    </row>
    <row r="1463" spans="1:28" x14ac:dyDescent="0.25">
      <c r="A1463">
        <v>17</v>
      </c>
      <c r="B1463" t="s">
        <v>133</v>
      </c>
      <c r="C1463" t="s">
        <v>103</v>
      </c>
      <c r="D1463" t="s">
        <v>828</v>
      </c>
      <c r="E1463" t="s">
        <v>829</v>
      </c>
      <c r="F1463" t="s">
        <v>84</v>
      </c>
      <c r="G1463">
        <v>95000</v>
      </c>
      <c r="H1463">
        <f t="shared" si="389"/>
        <v>89385.5</v>
      </c>
      <c r="I1463">
        <f t="shared" si="390"/>
        <v>2726.5</v>
      </c>
      <c r="J1463">
        <f t="shared" si="391"/>
        <v>6744.9999999999991</v>
      </c>
      <c r="K1463">
        <f t="shared" si="392"/>
        <v>851.51</v>
      </c>
      <c r="L1463">
        <f t="shared" si="398"/>
        <v>2888</v>
      </c>
      <c r="M1463">
        <f t="shared" si="399"/>
        <v>6735.5</v>
      </c>
      <c r="O1463">
        <f t="shared" si="393"/>
        <v>19946.510000000002</v>
      </c>
      <c r="P1463">
        <v>25</v>
      </c>
      <c r="Q1463">
        <v>950</v>
      </c>
      <c r="S1463">
        <v>2448.52</v>
      </c>
      <c r="T1463">
        <v>200</v>
      </c>
      <c r="U1463">
        <v>10929.24</v>
      </c>
      <c r="W1463">
        <f t="shared" si="394"/>
        <v>14552.76</v>
      </c>
      <c r="X1463">
        <f t="shared" si="395"/>
        <v>5614.5</v>
      </c>
      <c r="Y1463">
        <f t="shared" ref="Y1463:Y1526" si="400">+J1463+M1463</f>
        <v>13480.5</v>
      </c>
      <c r="Z1463">
        <f t="shared" si="397"/>
        <v>74832.739999999991</v>
      </c>
      <c r="AA1463" t="s">
        <v>222</v>
      </c>
      <c r="AB1463">
        <v>2024</v>
      </c>
    </row>
    <row r="1464" spans="1:28" x14ac:dyDescent="0.25">
      <c r="A1464">
        <v>18</v>
      </c>
      <c r="B1464" t="s">
        <v>134</v>
      </c>
      <c r="C1464" t="s">
        <v>102</v>
      </c>
      <c r="D1464" t="s">
        <v>16</v>
      </c>
      <c r="E1464" t="s">
        <v>45</v>
      </c>
      <c r="F1464" t="s">
        <v>84</v>
      </c>
      <c r="G1464">
        <v>80000</v>
      </c>
      <c r="H1464">
        <f t="shared" si="389"/>
        <v>73556.539999999994</v>
      </c>
      <c r="I1464">
        <f t="shared" si="390"/>
        <v>2296</v>
      </c>
      <c r="J1464">
        <f t="shared" si="391"/>
        <v>5679.9999999999991</v>
      </c>
      <c r="K1464">
        <f t="shared" si="392"/>
        <v>851.51</v>
      </c>
      <c r="L1464">
        <f t="shared" si="398"/>
        <v>2432</v>
      </c>
      <c r="M1464">
        <f t="shared" si="399"/>
        <v>5672</v>
      </c>
      <c r="N1464">
        <v>1715.46</v>
      </c>
      <c r="O1464">
        <f t="shared" si="393"/>
        <v>18646.969999999998</v>
      </c>
      <c r="P1464">
        <v>25</v>
      </c>
      <c r="Q1464">
        <v>1000</v>
      </c>
      <c r="S1464">
        <v>2207.7399999999998</v>
      </c>
      <c r="T1464">
        <v>200</v>
      </c>
      <c r="U1464">
        <v>6972</v>
      </c>
      <c r="W1464">
        <f t="shared" si="394"/>
        <v>10404.74</v>
      </c>
      <c r="X1464">
        <f t="shared" si="395"/>
        <v>6443.46</v>
      </c>
      <c r="Y1464">
        <f t="shared" si="400"/>
        <v>11352</v>
      </c>
      <c r="Z1464">
        <f t="shared" si="397"/>
        <v>63151.8</v>
      </c>
      <c r="AA1464" t="s">
        <v>222</v>
      </c>
      <c r="AB1464">
        <v>2024</v>
      </c>
    </row>
    <row r="1465" spans="1:28" x14ac:dyDescent="0.25">
      <c r="A1465">
        <v>19</v>
      </c>
      <c r="B1465" t="s">
        <v>140</v>
      </c>
      <c r="C1465" t="s">
        <v>102</v>
      </c>
      <c r="D1465" t="s">
        <v>823</v>
      </c>
      <c r="E1465" t="s">
        <v>926</v>
      </c>
      <c r="F1465" t="s">
        <v>99</v>
      </c>
      <c r="G1465">
        <v>130000</v>
      </c>
      <c r="H1465">
        <f t="shared" si="389"/>
        <v>122317</v>
      </c>
      <c r="I1465">
        <f t="shared" si="390"/>
        <v>3731</v>
      </c>
      <c r="J1465">
        <f t="shared" si="391"/>
        <v>9230</v>
      </c>
      <c r="K1465">
        <f t="shared" si="392"/>
        <v>851.51</v>
      </c>
      <c r="L1465">
        <f t="shared" si="398"/>
        <v>3952</v>
      </c>
      <c r="M1465">
        <f t="shared" si="399"/>
        <v>9217</v>
      </c>
      <c r="O1465">
        <f t="shared" si="393"/>
        <v>26981.510000000002</v>
      </c>
      <c r="P1465">
        <v>25</v>
      </c>
      <c r="S1465">
        <v>398.64</v>
      </c>
      <c r="T1465">
        <v>200</v>
      </c>
      <c r="U1465">
        <f>IF((H1465*12)&gt;867123.01,(79776+(((H1465*12)-867123.01)*0.25))/12,IF((H1465*12)&gt;624329.01,(31216+(((H1465*12)-624329.01)*0.2))/12,IF((H1465*12)&gt;416220.01,(((H1465*12)-416220.01)*0.15)/12,0)))</f>
        <v>19162.187291666665</v>
      </c>
      <c r="W1465">
        <f t="shared" si="394"/>
        <v>19785.827291666665</v>
      </c>
      <c r="X1465">
        <f t="shared" si="395"/>
        <v>7683</v>
      </c>
      <c r="Y1465">
        <f t="shared" si="400"/>
        <v>18447</v>
      </c>
      <c r="Z1465">
        <f t="shared" si="397"/>
        <v>102531.17270833334</v>
      </c>
      <c r="AA1465" t="s">
        <v>222</v>
      </c>
      <c r="AB1465">
        <v>2024</v>
      </c>
    </row>
    <row r="1466" spans="1:28" x14ac:dyDescent="0.25">
      <c r="A1466">
        <v>20</v>
      </c>
      <c r="B1466" t="s">
        <v>911</v>
      </c>
      <c r="C1466" t="s">
        <v>103</v>
      </c>
      <c r="D1466" t="s">
        <v>823</v>
      </c>
      <c r="E1466" t="s">
        <v>850</v>
      </c>
      <c r="F1466" t="s">
        <v>84</v>
      </c>
      <c r="G1466">
        <v>100000</v>
      </c>
      <c r="H1466">
        <f t="shared" si="389"/>
        <v>94090</v>
      </c>
      <c r="I1466">
        <f t="shared" si="390"/>
        <v>2870</v>
      </c>
      <c r="J1466">
        <f t="shared" si="391"/>
        <v>7099.9999999999991</v>
      </c>
      <c r="K1466">
        <f t="shared" si="392"/>
        <v>851.51</v>
      </c>
      <c r="L1466">
        <f t="shared" si="398"/>
        <v>3040</v>
      </c>
      <c r="M1466">
        <f t="shared" si="399"/>
        <v>7090.0000000000009</v>
      </c>
      <c r="O1466">
        <f t="shared" si="393"/>
        <v>20951.510000000002</v>
      </c>
      <c r="P1466">
        <v>25</v>
      </c>
      <c r="T1466">
        <v>200</v>
      </c>
      <c r="U1466">
        <f>12105.37-V1466</f>
        <v>12105.37</v>
      </c>
      <c r="W1466">
        <f t="shared" si="394"/>
        <v>12330.37</v>
      </c>
      <c r="X1466">
        <f t="shared" si="395"/>
        <v>5910</v>
      </c>
      <c r="Y1466">
        <f t="shared" si="400"/>
        <v>14190</v>
      </c>
      <c r="Z1466">
        <f t="shared" si="397"/>
        <v>81759.63</v>
      </c>
      <c r="AA1466" t="s">
        <v>222</v>
      </c>
      <c r="AB1466">
        <v>2024</v>
      </c>
    </row>
    <row r="1467" spans="1:28" x14ac:dyDescent="0.25">
      <c r="A1467">
        <v>21</v>
      </c>
      <c r="B1467" t="s">
        <v>864</v>
      </c>
      <c r="C1467" t="s">
        <v>103</v>
      </c>
      <c r="D1467" t="s">
        <v>94</v>
      </c>
      <c r="E1467" t="s">
        <v>865</v>
      </c>
      <c r="F1467" t="s">
        <v>85</v>
      </c>
      <c r="G1467">
        <v>80000</v>
      </c>
      <c r="H1467">
        <f t="shared" si="389"/>
        <v>75272</v>
      </c>
      <c r="I1467">
        <f t="shared" si="390"/>
        <v>2296</v>
      </c>
      <c r="J1467">
        <f t="shared" si="391"/>
        <v>5679.9999999999991</v>
      </c>
      <c r="K1467">
        <f t="shared" si="392"/>
        <v>851.51</v>
      </c>
      <c r="L1467">
        <f t="shared" si="398"/>
        <v>2432</v>
      </c>
      <c r="M1467">
        <f t="shared" si="399"/>
        <v>5672</v>
      </c>
      <c r="O1467">
        <f>+I1467+J1467+K1467+L1467+M1467+N1467</f>
        <v>16931.509999999998</v>
      </c>
      <c r="P1467">
        <v>25</v>
      </c>
      <c r="S1467">
        <v>1811.92</v>
      </c>
      <c r="T1467">
        <v>200</v>
      </c>
      <c r="U1467">
        <v>7400.87</v>
      </c>
      <c r="W1467">
        <f t="shared" si="394"/>
        <v>9437.7900000000009</v>
      </c>
      <c r="X1467">
        <f t="shared" si="395"/>
        <v>4728</v>
      </c>
      <c r="Y1467">
        <f t="shared" si="400"/>
        <v>11352</v>
      </c>
      <c r="Z1467">
        <f t="shared" si="397"/>
        <v>65834.209999999992</v>
      </c>
      <c r="AA1467" t="s">
        <v>222</v>
      </c>
      <c r="AB1467">
        <v>2024</v>
      </c>
    </row>
    <row r="1468" spans="1:28" x14ac:dyDescent="0.25">
      <c r="A1468">
        <v>22</v>
      </c>
      <c r="B1468" t="s">
        <v>144</v>
      </c>
      <c r="C1468" t="s">
        <v>103</v>
      </c>
      <c r="D1468" t="s">
        <v>10</v>
      </c>
      <c r="E1468" t="s">
        <v>927</v>
      </c>
      <c r="F1468" t="s">
        <v>85</v>
      </c>
      <c r="G1468">
        <v>95000</v>
      </c>
      <c r="H1468">
        <f t="shared" si="389"/>
        <v>85954.58</v>
      </c>
      <c r="I1468">
        <f t="shared" si="390"/>
        <v>2726.5</v>
      </c>
      <c r="J1468">
        <f t="shared" si="391"/>
        <v>6744.9999999999991</v>
      </c>
      <c r="K1468">
        <f t="shared" si="392"/>
        <v>851.51</v>
      </c>
      <c r="L1468">
        <f t="shared" si="398"/>
        <v>2888</v>
      </c>
      <c r="M1468">
        <f t="shared" si="399"/>
        <v>6735.5</v>
      </c>
      <c r="N1468">
        <v>3430.92</v>
      </c>
      <c r="O1468">
        <f t="shared" si="393"/>
        <v>23377.43</v>
      </c>
      <c r="P1468">
        <v>25</v>
      </c>
      <c r="S1468">
        <v>2037.9</v>
      </c>
      <c r="T1468">
        <v>200</v>
      </c>
      <c r="U1468">
        <v>10500.38</v>
      </c>
      <c r="W1468">
        <f t="shared" si="394"/>
        <v>12763.279999999999</v>
      </c>
      <c r="X1468">
        <f t="shared" si="395"/>
        <v>9045.42</v>
      </c>
      <c r="Y1468">
        <f t="shared" si="400"/>
        <v>13480.5</v>
      </c>
      <c r="Z1468">
        <f t="shared" si="397"/>
        <v>73191.3</v>
      </c>
      <c r="AA1468" t="s">
        <v>222</v>
      </c>
      <c r="AB1468">
        <v>2024</v>
      </c>
    </row>
    <row r="1469" spans="1:28" x14ac:dyDescent="0.25">
      <c r="A1469">
        <v>23</v>
      </c>
      <c r="B1469" t="s">
        <v>145</v>
      </c>
      <c r="C1469" t="s">
        <v>102</v>
      </c>
      <c r="D1469" t="s">
        <v>10</v>
      </c>
      <c r="E1469" t="s">
        <v>928</v>
      </c>
      <c r="F1469" t="s">
        <v>84</v>
      </c>
      <c r="G1469">
        <v>95000</v>
      </c>
      <c r="H1469">
        <f t="shared" si="389"/>
        <v>85954.58</v>
      </c>
      <c r="I1469">
        <f t="shared" si="390"/>
        <v>2726.5</v>
      </c>
      <c r="J1469">
        <f t="shared" si="391"/>
        <v>6744.9999999999991</v>
      </c>
      <c r="K1469">
        <f t="shared" si="392"/>
        <v>851.51</v>
      </c>
      <c r="L1469">
        <f t="shared" si="398"/>
        <v>2888</v>
      </c>
      <c r="M1469">
        <f t="shared" si="399"/>
        <v>6735.5</v>
      </c>
      <c r="N1469">
        <v>3430.92</v>
      </c>
      <c r="O1469">
        <f t="shared" si="393"/>
        <v>23377.43</v>
      </c>
      <c r="P1469">
        <v>25</v>
      </c>
      <c r="T1469">
        <v>200</v>
      </c>
      <c r="U1469">
        <v>10071.51</v>
      </c>
      <c r="W1469">
        <f t="shared" si="394"/>
        <v>10296.51</v>
      </c>
      <c r="X1469">
        <f t="shared" si="395"/>
        <v>9045.42</v>
      </c>
      <c r="Y1469">
        <f t="shared" si="400"/>
        <v>13480.5</v>
      </c>
      <c r="Z1469">
        <f t="shared" si="397"/>
        <v>75658.070000000007</v>
      </c>
      <c r="AA1469" t="s">
        <v>222</v>
      </c>
      <c r="AB1469">
        <v>2024</v>
      </c>
    </row>
    <row r="1470" spans="1:28" x14ac:dyDescent="0.25">
      <c r="A1470">
        <v>24</v>
      </c>
      <c r="B1470" t="s">
        <v>866</v>
      </c>
      <c r="C1470" t="s">
        <v>102</v>
      </c>
      <c r="D1470" t="s">
        <v>10</v>
      </c>
      <c r="E1470" t="s">
        <v>929</v>
      </c>
      <c r="F1470" t="s">
        <v>84</v>
      </c>
      <c r="G1470">
        <v>80000</v>
      </c>
      <c r="H1470">
        <f t="shared" si="389"/>
        <v>75272</v>
      </c>
      <c r="I1470">
        <f t="shared" si="390"/>
        <v>2296</v>
      </c>
      <c r="J1470">
        <f t="shared" si="391"/>
        <v>5679.9999999999991</v>
      </c>
      <c r="K1470">
        <f t="shared" si="392"/>
        <v>851.51</v>
      </c>
      <c r="L1470">
        <f t="shared" si="398"/>
        <v>2432</v>
      </c>
      <c r="M1470">
        <f t="shared" si="399"/>
        <v>5672</v>
      </c>
      <c r="O1470">
        <f t="shared" si="393"/>
        <v>16931.509999999998</v>
      </c>
      <c r="P1470">
        <v>25</v>
      </c>
      <c r="S1470">
        <v>1419.63</v>
      </c>
      <c r="T1470">
        <v>200</v>
      </c>
      <c r="U1470">
        <v>7400.87</v>
      </c>
      <c r="W1470">
        <f t="shared" si="394"/>
        <v>9045.5</v>
      </c>
      <c r="X1470">
        <f t="shared" si="395"/>
        <v>4728</v>
      </c>
      <c r="Y1470">
        <f t="shared" si="400"/>
        <v>11352</v>
      </c>
      <c r="Z1470">
        <f t="shared" si="397"/>
        <v>66226.5</v>
      </c>
      <c r="AA1470" t="s">
        <v>222</v>
      </c>
      <c r="AB1470">
        <v>2024</v>
      </c>
    </row>
    <row r="1471" spans="1:28" x14ac:dyDescent="0.25">
      <c r="A1471">
        <v>25</v>
      </c>
      <c r="B1471" t="s">
        <v>148</v>
      </c>
      <c r="C1471" t="s">
        <v>103</v>
      </c>
      <c r="D1471" t="s">
        <v>10</v>
      </c>
      <c r="E1471" t="s">
        <v>929</v>
      </c>
      <c r="F1471" t="s">
        <v>84</v>
      </c>
      <c r="G1471">
        <v>80000</v>
      </c>
      <c r="H1471">
        <f t="shared" si="389"/>
        <v>75272</v>
      </c>
      <c r="I1471">
        <f t="shared" si="390"/>
        <v>2296</v>
      </c>
      <c r="J1471">
        <f t="shared" si="391"/>
        <v>5679.9999999999991</v>
      </c>
      <c r="K1471">
        <f t="shared" si="392"/>
        <v>851.51</v>
      </c>
      <c r="L1471">
        <f t="shared" si="398"/>
        <v>2432</v>
      </c>
      <c r="M1471">
        <f t="shared" si="399"/>
        <v>5672</v>
      </c>
      <c r="O1471">
        <f t="shared" si="393"/>
        <v>16931.509999999998</v>
      </c>
      <c r="P1471">
        <v>25</v>
      </c>
      <c r="S1471">
        <v>1497.2</v>
      </c>
      <c r="T1471">
        <v>200</v>
      </c>
      <c r="U1471">
        <v>7400.87</v>
      </c>
      <c r="W1471">
        <f t="shared" si="394"/>
        <v>9123.07</v>
      </c>
      <c r="X1471">
        <f t="shared" si="395"/>
        <v>4728</v>
      </c>
      <c r="Y1471">
        <f t="shared" si="400"/>
        <v>11352</v>
      </c>
      <c r="Z1471">
        <f t="shared" si="397"/>
        <v>66148.929999999993</v>
      </c>
      <c r="AA1471" t="s">
        <v>222</v>
      </c>
      <c r="AB1471">
        <v>2024</v>
      </c>
    </row>
    <row r="1472" spans="1:28" x14ac:dyDescent="0.25">
      <c r="A1472">
        <v>26</v>
      </c>
      <c r="B1472" t="s">
        <v>149</v>
      </c>
      <c r="C1472" t="s">
        <v>102</v>
      </c>
      <c r="D1472" t="s">
        <v>10</v>
      </c>
      <c r="E1472" t="s">
        <v>928</v>
      </c>
      <c r="F1472" t="s">
        <v>84</v>
      </c>
      <c r="G1472">
        <v>95000</v>
      </c>
      <c r="H1472">
        <f t="shared" si="389"/>
        <v>87670.04</v>
      </c>
      <c r="I1472">
        <f t="shared" si="390"/>
        <v>2726.5</v>
      </c>
      <c r="J1472">
        <f t="shared" si="391"/>
        <v>6744.9999999999991</v>
      </c>
      <c r="K1472">
        <f t="shared" si="392"/>
        <v>851.51</v>
      </c>
      <c r="L1472">
        <f t="shared" si="398"/>
        <v>2888</v>
      </c>
      <c r="M1472">
        <f t="shared" si="399"/>
        <v>6735.5</v>
      </c>
      <c r="N1472">
        <v>1715.46</v>
      </c>
      <c r="O1472">
        <f t="shared" si="393"/>
        <v>21661.97</v>
      </c>
      <c r="P1472">
        <v>25</v>
      </c>
      <c r="Q1472">
        <v>5000</v>
      </c>
      <c r="S1472">
        <v>2470.52</v>
      </c>
      <c r="T1472">
        <v>200</v>
      </c>
      <c r="U1472">
        <v>10500.38</v>
      </c>
      <c r="W1472">
        <f t="shared" si="394"/>
        <v>18195.900000000001</v>
      </c>
      <c r="X1472">
        <f t="shared" si="395"/>
        <v>7329.96</v>
      </c>
      <c r="Y1472">
        <f t="shared" si="400"/>
        <v>13480.5</v>
      </c>
      <c r="Z1472">
        <f t="shared" si="397"/>
        <v>69474.14</v>
      </c>
      <c r="AA1472" t="s">
        <v>222</v>
      </c>
      <c r="AB1472">
        <v>2024</v>
      </c>
    </row>
    <row r="1473" spans="1:28" x14ac:dyDescent="0.25">
      <c r="A1473">
        <v>27</v>
      </c>
      <c r="B1473" t="s">
        <v>151</v>
      </c>
      <c r="C1473" t="s">
        <v>102</v>
      </c>
      <c r="D1473" t="s">
        <v>793</v>
      </c>
      <c r="E1473" t="s">
        <v>66</v>
      </c>
      <c r="F1473" t="s">
        <v>84</v>
      </c>
      <c r="G1473">
        <v>80000</v>
      </c>
      <c r="H1473">
        <f t="shared" si="389"/>
        <v>75272</v>
      </c>
      <c r="I1473">
        <f t="shared" si="390"/>
        <v>2296</v>
      </c>
      <c r="J1473">
        <f t="shared" si="391"/>
        <v>5679.9999999999991</v>
      </c>
      <c r="K1473">
        <f t="shared" si="392"/>
        <v>851.51</v>
      </c>
      <c r="L1473">
        <f t="shared" si="398"/>
        <v>2432</v>
      </c>
      <c r="M1473">
        <f t="shared" si="399"/>
        <v>5672</v>
      </c>
      <c r="O1473">
        <f t="shared" si="393"/>
        <v>16931.509999999998</v>
      </c>
      <c r="P1473">
        <v>25</v>
      </c>
      <c r="Q1473">
        <v>4000</v>
      </c>
      <c r="S1473">
        <v>1709.54</v>
      </c>
      <c r="T1473">
        <v>200</v>
      </c>
      <c r="U1473">
        <v>7400.87</v>
      </c>
      <c r="W1473">
        <f t="shared" si="394"/>
        <v>13335.41</v>
      </c>
      <c r="X1473">
        <f t="shared" si="395"/>
        <v>4728</v>
      </c>
      <c r="Y1473">
        <f t="shared" si="400"/>
        <v>11352</v>
      </c>
      <c r="Z1473">
        <f t="shared" si="397"/>
        <v>61936.59</v>
      </c>
      <c r="AA1473" t="s">
        <v>222</v>
      </c>
      <c r="AB1473">
        <v>2024</v>
      </c>
    </row>
    <row r="1474" spans="1:28" x14ac:dyDescent="0.25">
      <c r="A1474">
        <v>28</v>
      </c>
      <c r="B1474" t="s">
        <v>153</v>
      </c>
      <c r="C1474" t="s">
        <v>102</v>
      </c>
      <c r="D1474" t="s">
        <v>17</v>
      </c>
      <c r="E1474" t="s">
        <v>930</v>
      </c>
      <c r="F1474" t="s">
        <v>84</v>
      </c>
      <c r="G1474">
        <v>95000</v>
      </c>
      <c r="H1474">
        <f t="shared" si="389"/>
        <v>87670.04</v>
      </c>
      <c r="I1474">
        <f t="shared" si="390"/>
        <v>2726.5</v>
      </c>
      <c r="J1474">
        <f t="shared" si="391"/>
        <v>6744.9999999999991</v>
      </c>
      <c r="K1474">
        <f t="shared" si="392"/>
        <v>851.51</v>
      </c>
      <c r="L1474">
        <f t="shared" si="398"/>
        <v>2888</v>
      </c>
      <c r="M1474">
        <f t="shared" si="399"/>
        <v>6735.5</v>
      </c>
      <c r="N1474">
        <v>1715.46</v>
      </c>
      <c r="O1474">
        <f t="shared" si="393"/>
        <v>21661.97</v>
      </c>
      <c r="P1474">
        <v>25</v>
      </c>
      <c r="Q1474">
        <v>4328.3500000000004</v>
      </c>
      <c r="S1474">
        <v>2310.54</v>
      </c>
      <c r="T1474">
        <v>200</v>
      </c>
      <c r="U1474">
        <v>10500.38</v>
      </c>
      <c r="W1474">
        <f t="shared" si="394"/>
        <v>17364.27</v>
      </c>
      <c r="X1474">
        <f t="shared" si="395"/>
        <v>7329.96</v>
      </c>
      <c r="Y1474">
        <f t="shared" si="400"/>
        <v>13480.5</v>
      </c>
      <c r="Z1474">
        <f t="shared" si="397"/>
        <v>70305.77</v>
      </c>
      <c r="AA1474" t="s">
        <v>222</v>
      </c>
      <c r="AB1474">
        <v>2024</v>
      </c>
    </row>
    <row r="1475" spans="1:28" x14ac:dyDescent="0.25">
      <c r="A1475">
        <v>29</v>
      </c>
      <c r="B1475" t="s">
        <v>868</v>
      </c>
      <c r="C1475" t="s">
        <v>103</v>
      </c>
      <c r="D1475" t="s">
        <v>800</v>
      </c>
      <c r="E1475" t="s">
        <v>83</v>
      </c>
      <c r="F1475" t="s">
        <v>84</v>
      </c>
      <c r="G1475">
        <v>48000</v>
      </c>
      <c r="H1475">
        <f t="shared" si="389"/>
        <v>45163.199999999997</v>
      </c>
      <c r="I1475">
        <f t="shared" si="390"/>
        <v>1377.6</v>
      </c>
      <c r="J1475">
        <f t="shared" si="391"/>
        <v>3407.9999999999995</v>
      </c>
      <c r="K1475">
        <f t="shared" si="392"/>
        <v>528</v>
      </c>
      <c r="L1475">
        <f t="shared" si="398"/>
        <v>1459.2</v>
      </c>
      <c r="M1475">
        <f t="shared" si="399"/>
        <v>3403.2000000000003</v>
      </c>
      <c r="O1475">
        <f t="shared" si="393"/>
        <v>10176</v>
      </c>
      <c r="P1475">
        <v>25</v>
      </c>
      <c r="S1475">
        <v>2249.4499999999998</v>
      </c>
      <c r="T1475">
        <v>200</v>
      </c>
      <c r="U1475">
        <f>1571.73-V1475</f>
        <v>1571.73</v>
      </c>
      <c r="W1475">
        <f t="shared" si="394"/>
        <v>4046.18</v>
      </c>
      <c r="X1475">
        <f t="shared" si="395"/>
        <v>2836.8</v>
      </c>
      <c r="Y1475">
        <f t="shared" si="400"/>
        <v>6811.2</v>
      </c>
      <c r="Z1475">
        <f t="shared" si="397"/>
        <v>41117.020000000004</v>
      </c>
      <c r="AA1475" t="s">
        <v>222</v>
      </c>
      <c r="AB1475">
        <v>2024</v>
      </c>
    </row>
    <row r="1476" spans="1:28" x14ac:dyDescent="0.25">
      <c r="A1476">
        <v>30</v>
      </c>
      <c r="B1476" t="s">
        <v>124</v>
      </c>
      <c r="C1476" t="s">
        <v>103</v>
      </c>
      <c r="D1476" t="s">
        <v>10</v>
      </c>
      <c r="E1476" t="s">
        <v>706</v>
      </c>
      <c r="F1476" t="s">
        <v>84</v>
      </c>
      <c r="G1476">
        <v>48000</v>
      </c>
      <c r="H1476">
        <f t="shared" si="389"/>
        <v>45163.199999999997</v>
      </c>
      <c r="I1476">
        <f t="shared" si="390"/>
        <v>1377.6</v>
      </c>
      <c r="J1476">
        <f t="shared" si="391"/>
        <v>3407.9999999999995</v>
      </c>
      <c r="K1476">
        <f t="shared" si="392"/>
        <v>528</v>
      </c>
      <c r="L1476">
        <f t="shared" si="398"/>
        <v>1459.2</v>
      </c>
      <c r="M1476">
        <f t="shared" si="399"/>
        <v>3403.2000000000003</v>
      </c>
      <c r="O1476">
        <f>+I1476+J1476+K1476+L1476+M1476+N1476</f>
        <v>10176</v>
      </c>
      <c r="P1476">
        <v>25</v>
      </c>
      <c r="S1476">
        <v>1284.5999999999999</v>
      </c>
      <c r="T1476">
        <v>200</v>
      </c>
      <c r="U1476">
        <f>1571.73-V1476</f>
        <v>1571.73</v>
      </c>
      <c r="W1476">
        <f t="shared" si="394"/>
        <v>3081.33</v>
      </c>
      <c r="X1476">
        <f t="shared" si="395"/>
        <v>2836.8</v>
      </c>
      <c r="Y1476">
        <f t="shared" si="400"/>
        <v>6811.2</v>
      </c>
      <c r="Z1476">
        <f t="shared" si="397"/>
        <v>42081.87</v>
      </c>
      <c r="AA1476" t="s">
        <v>222</v>
      </c>
      <c r="AB1476">
        <v>2024</v>
      </c>
    </row>
    <row r="1477" spans="1:28" x14ac:dyDescent="0.25">
      <c r="A1477">
        <v>31</v>
      </c>
      <c r="B1477" t="s">
        <v>890</v>
      </c>
      <c r="C1477" t="s">
        <v>102</v>
      </c>
      <c r="D1477" t="s">
        <v>19</v>
      </c>
      <c r="E1477" t="s">
        <v>73</v>
      </c>
      <c r="F1477" t="s">
        <v>84</v>
      </c>
      <c r="G1477">
        <v>60000</v>
      </c>
      <c r="H1477">
        <f t="shared" si="389"/>
        <v>54738.54</v>
      </c>
      <c r="I1477">
        <f t="shared" si="390"/>
        <v>1722</v>
      </c>
      <c r="J1477">
        <f t="shared" si="391"/>
        <v>4260</v>
      </c>
      <c r="K1477">
        <f t="shared" si="392"/>
        <v>660.00000000000011</v>
      </c>
      <c r="L1477">
        <f t="shared" si="398"/>
        <v>1824</v>
      </c>
      <c r="M1477">
        <f t="shared" si="399"/>
        <v>4254</v>
      </c>
      <c r="N1477">
        <v>1715.46</v>
      </c>
      <c r="O1477">
        <f t="shared" si="393"/>
        <v>14435.46</v>
      </c>
      <c r="P1477">
        <v>25</v>
      </c>
      <c r="Q1477">
        <v>6500</v>
      </c>
      <c r="T1477">
        <v>200</v>
      </c>
      <c r="U1477">
        <f>2800.49-V1477</f>
        <v>2800.49</v>
      </c>
      <c r="W1477">
        <f t="shared" si="394"/>
        <v>9525.49</v>
      </c>
      <c r="X1477">
        <f t="shared" si="395"/>
        <v>5261.46</v>
      </c>
      <c r="Y1477">
        <f t="shared" si="400"/>
        <v>8514</v>
      </c>
      <c r="Z1477">
        <f t="shared" si="397"/>
        <v>45213.05</v>
      </c>
      <c r="AA1477" t="s">
        <v>222</v>
      </c>
      <c r="AB1477">
        <v>2024</v>
      </c>
    </row>
    <row r="1478" spans="1:28" x14ac:dyDescent="0.25">
      <c r="A1478">
        <v>32</v>
      </c>
      <c r="B1478" t="s">
        <v>157</v>
      </c>
      <c r="C1478" t="s">
        <v>102</v>
      </c>
      <c r="D1478" t="s">
        <v>10</v>
      </c>
      <c r="E1478" t="s">
        <v>46</v>
      </c>
      <c r="F1478" t="s">
        <v>84</v>
      </c>
      <c r="G1478">
        <v>60000</v>
      </c>
      <c r="H1478">
        <f t="shared" si="389"/>
        <v>56454</v>
      </c>
      <c r="I1478">
        <f t="shared" si="390"/>
        <v>1722</v>
      </c>
      <c r="J1478">
        <f t="shared" si="391"/>
        <v>4260</v>
      </c>
      <c r="K1478">
        <f t="shared" si="392"/>
        <v>660.00000000000011</v>
      </c>
      <c r="L1478">
        <f t="shared" si="398"/>
        <v>1824</v>
      </c>
      <c r="M1478">
        <f t="shared" si="399"/>
        <v>4254</v>
      </c>
      <c r="O1478">
        <f t="shared" si="393"/>
        <v>12720</v>
      </c>
      <c r="P1478">
        <v>25</v>
      </c>
      <c r="Q1478">
        <v>500</v>
      </c>
      <c r="S1478">
        <v>1125.57</v>
      </c>
      <c r="T1478">
        <v>200</v>
      </c>
      <c r="U1478">
        <f>3486.68-V1478</f>
        <v>3486.68</v>
      </c>
      <c r="W1478">
        <f t="shared" si="394"/>
        <v>5337.25</v>
      </c>
      <c r="X1478">
        <f t="shared" si="395"/>
        <v>3546</v>
      </c>
      <c r="Y1478">
        <f t="shared" si="400"/>
        <v>8514</v>
      </c>
      <c r="Z1478">
        <f t="shared" si="397"/>
        <v>51116.75</v>
      </c>
      <c r="AA1478" t="s">
        <v>222</v>
      </c>
      <c r="AB1478">
        <v>2024</v>
      </c>
    </row>
    <row r="1479" spans="1:28" x14ac:dyDescent="0.25">
      <c r="A1479">
        <v>33</v>
      </c>
      <c r="B1479" t="s">
        <v>158</v>
      </c>
      <c r="C1479" t="s">
        <v>102</v>
      </c>
      <c r="D1479" t="s">
        <v>831</v>
      </c>
      <c r="E1479" t="s">
        <v>931</v>
      </c>
      <c r="F1479" t="s">
        <v>84</v>
      </c>
      <c r="G1479">
        <v>60000</v>
      </c>
      <c r="H1479">
        <f t="shared" si="389"/>
        <v>54738.54</v>
      </c>
      <c r="I1479">
        <f t="shared" si="390"/>
        <v>1722</v>
      </c>
      <c r="J1479">
        <f t="shared" si="391"/>
        <v>4260</v>
      </c>
      <c r="K1479">
        <f t="shared" si="392"/>
        <v>660.00000000000011</v>
      </c>
      <c r="L1479">
        <f t="shared" si="398"/>
        <v>1824</v>
      </c>
      <c r="M1479">
        <f t="shared" si="399"/>
        <v>4254</v>
      </c>
      <c r="N1479">
        <v>1715.46</v>
      </c>
      <c r="O1479">
        <f t="shared" si="393"/>
        <v>14435.46</v>
      </c>
      <c r="P1479">
        <v>25</v>
      </c>
      <c r="S1479">
        <v>977.25</v>
      </c>
      <c r="T1479">
        <v>200</v>
      </c>
      <c r="U1479">
        <f>3143.58-V1479</f>
        <v>3143.58</v>
      </c>
      <c r="W1479">
        <f t="shared" si="394"/>
        <v>4345.83</v>
      </c>
      <c r="X1479">
        <f t="shared" si="395"/>
        <v>5261.46</v>
      </c>
      <c r="Y1479">
        <f t="shared" si="400"/>
        <v>8514</v>
      </c>
      <c r="Z1479">
        <f t="shared" si="397"/>
        <v>50392.71</v>
      </c>
      <c r="AA1479" t="s">
        <v>222</v>
      </c>
      <c r="AB1479">
        <v>2024</v>
      </c>
    </row>
    <row r="1480" spans="1:28" x14ac:dyDescent="0.25">
      <c r="A1480">
        <v>34</v>
      </c>
      <c r="B1480" t="s">
        <v>159</v>
      </c>
      <c r="C1480" t="s">
        <v>103</v>
      </c>
      <c r="D1480" t="s">
        <v>21</v>
      </c>
      <c r="E1480" t="s">
        <v>932</v>
      </c>
      <c r="F1480" t="s">
        <v>84</v>
      </c>
      <c r="G1480">
        <v>60000</v>
      </c>
      <c r="H1480">
        <f t="shared" si="389"/>
        <v>54738.54</v>
      </c>
      <c r="I1480">
        <f t="shared" si="390"/>
        <v>1722</v>
      </c>
      <c r="J1480">
        <f t="shared" si="391"/>
        <v>4260</v>
      </c>
      <c r="K1480">
        <f t="shared" si="392"/>
        <v>660.00000000000011</v>
      </c>
      <c r="L1480">
        <f t="shared" si="398"/>
        <v>1824</v>
      </c>
      <c r="M1480">
        <f t="shared" si="399"/>
        <v>4254</v>
      </c>
      <c r="N1480">
        <v>1715.46</v>
      </c>
      <c r="O1480">
        <f t="shared" si="393"/>
        <v>14435.46</v>
      </c>
      <c r="P1480">
        <v>25</v>
      </c>
      <c r="Q1480">
        <v>1000</v>
      </c>
      <c r="S1480">
        <v>1067.99</v>
      </c>
      <c r="T1480">
        <v>200</v>
      </c>
      <c r="U1480">
        <f>3143.58-V1480</f>
        <v>3143.58</v>
      </c>
      <c r="W1480">
        <f t="shared" si="394"/>
        <v>5436.57</v>
      </c>
      <c r="X1480">
        <f t="shared" si="395"/>
        <v>5261.46</v>
      </c>
      <c r="Y1480">
        <f t="shared" si="400"/>
        <v>8514</v>
      </c>
      <c r="Z1480">
        <f t="shared" si="397"/>
        <v>49301.97</v>
      </c>
      <c r="AA1480" t="s">
        <v>222</v>
      </c>
      <c r="AB1480">
        <v>2024</v>
      </c>
    </row>
    <row r="1481" spans="1:28" x14ac:dyDescent="0.25">
      <c r="A1481">
        <v>35</v>
      </c>
      <c r="B1481" t="s">
        <v>150</v>
      </c>
      <c r="C1481" t="s">
        <v>102</v>
      </c>
      <c r="D1481" t="s">
        <v>16</v>
      </c>
      <c r="E1481" t="s">
        <v>95</v>
      </c>
      <c r="F1481" t="s">
        <v>84</v>
      </c>
      <c r="G1481">
        <v>60000</v>
      </c>
      <c r="H1481">
        <f t="shared" si="389"/>
        <v>56454</v>
      </c>
      <c r="I1481">
        <f t="shared" si="390"/>
        <v>1722</v>
      </c>
      <c r="J1481">
        <f t="shared" si="391"/>
        <v>4260</v>
      </c>
      <c r="K1481">
        <f t="shared" si="392"/>
        <v>660.00000000000011</v>
      </c>
      <c r="L1481">
        <f t="shared" si="398"/>
        <v>1824</v>
      </c>
      <c r="M1481">
        <f t="shared" si="399"/>
        <v>4254</v>
      </c>
      <c r="O1481">
        <f>+I1481+J1481+K1481+L1481+M1481+N1481</f>
        <v>12720</v>
      </c>
      <c r="P1481">
        <v>25</v>
      </c>
      <c r="S1481">
        <v>1314.64</v>
      </c>
      <c r="T1481">
        <v>200</v>
      </c>
      <c r="U1481">
        <f>IF((H1481*12)&gt;867123.01,(79776+(((H1481*12)-867123.01)*0.25))/12,IF((H1481*12)&gt;624329.01,(31216+(((H1481*12)-624329.01)*0.2))/12,IF((H1481*12)&gt;416220.01,(((H1481*12)-416220.01)*0.15)/12,0)))</f>
        <v>3486.6498333333329</v>
      </c>
      <c r="W1481">
        <f t="shared" si="394"/>
        <v>5026.2898333333333</v>
      </c>
      <c r="X1481">
        <f t="shared" si="395"/>
        <v>3546</v>
      </c>
      <c r="Y1481">
        <f t="shared" si="400"/>
        <v>8514</v>
      </c>
      <c r="Z1481">
        <f t="shared" si="397"/>
        <v>51427.710166666671</v>
      </c>
      <c r="AA1481" t="s">
        <v>222</v>
      </c>
      <c r="AB1481">
        <v>2024</v>
      </c>
    </row>
    <row r="1482" spans="1:28" x14ac:dyDescent="0.25">
      <c r="A1482">
        <v>36</v>
      </c>
      <c r="B1482" t="s">
        <v>160</v>
      </c>
      <c r="C1482" t="s">
        <v>102</v>
      </c>
      <c r="D1482" t="s">
        <v>4</v>
      </c>
      <c r="E1482" t="s">
        <v>93</v>
      </c>
      <c r="F1482" t="s">
        <v>84</v>
      </c>
      <c r="G1482">
        <v>60000</v>
      </c>
      <c r="H1482">
        <f t="shared" si="389"/>
        <v>56454</v>
      </c>
      <c r="I1482">
        <f t="shared" si="390"/>
        <v>1722</v>
      </c>
      <c r="J1482">
        <f t="shared" si="391"/>
        <v>4260</v>
      </c>
      <c r="K1482">
        <f t="shared" si="392"/>
        <v>660.00000000000011</v>
      </c>
      <c r="L1482">
        <f t="shared" si="398"/>
        <v>1824</v>
      </c>
      <c r="M1482">
        <f t="shared" si="399"/>
        <v>4254</v>
      </c>
      <c r="O1482">
        <f t="shared" si="393"/>
        <v>12720</v>
      </c>
      <c r="P1482">
        <v>25</v>
      </c>
      <c r="Q1482">
        <v>3000</v>
      </c>
      <c r="S1482">
        <v>1714.54</v>
      </c>
      <c r="T1482">
        <v>200</v>
      </c>
      <c r="U1482">
        <f>IF((H1482*12)&gt;867123.01,(79776+(((H1482*12)-867123.01)*0.25))/12,IF((H1482*12)&gt;624329.01,(31216+(((H1482*12)-624329.01)*0.2))/12,IF((H1482*12)&gt;416220.01,(((H1482*12)-416220.01)*0.15)/12,0)))</f>
        <v>3486.6498333333329</v>
      </c>
      <c r="W1482">
        <f t="shared" si="394"/>
        <v>8426.1898333333338</v>
      </c>
      <c r="X1482">
        <f t="shared" si="395"/>
        <v>3546</v>
      </c>
      <c r="Y1482">
        <f t="shared" si="400"/>
        <v>8514</v>
      </c>
      <c r="Z1482">
        <f t="shared" si="397"/>
        <v>48027.810166666663</v>
      </c>
      <c r="AA1482" t="s">
        <v>222</v>
      </c>
      <c r="AB1482">
        <v>2024</v>
      </c>
    </row>
    <row r="1483" spans="1:28" x14ac:dyDescent="0.25">
      <c r="A1483">
        <v>37</v>
      </c>
      <c r="B1483" t="s">
        <v>806</v>
      </c>
      <c r="C1483" t="s">
        <v>102</v>
      </c>
      <c r="D1483" t="s">
        <v>12</v>
      </c>
      <c r="E1483" t="s">
        <v>32</v>
      </c>
      <c r="F1483" t="s">
        <v>99</v>
      </c>
      <c r="G1483">
        <v>65000</v>
      </c>
      <c r="H1483">
        <f t="shared" si="389"/>
        <v>61158.5</v>
      </c>
      <c r="I1483">
        <f t="shared" si="390"/>
        <v>1865.5</v>
      </c>
      <c r="J1483">
        <f t="shared" si="391"/>
        <v>4615</v>
      </c>
      <c r="K1483">
        <f t="shared" si="392"/>
        <v>715.00000000000011</v>
      </c>
      <c r="L1483">
        <f t="shared" si="398"/>
        <v>1976</v>
      </c>
      <c r="M1483">
        <f t="shared" si="399"/>
        <v>4608.5</v>
      </c>
      <c r="O1483">
        <f t="shared" si="393"/>
        <v>13780</v>
      </c>
      <c r="P1483">
        <v>25</v>
      </c>
      <c r="Q1483">
        <v>8537.7800000000007</v>
      </c>
      <c r="S1483">
        <v>1192.57</v>
      </c>
      <c r="T1483">
        <v>200</v>
      </c>
      <c r="U1483">
        <v>4427.58</v>
      </c>
      <c r="W1483">
        <f t="shared" si="394"/>
        <v>14382.93</v>
      </c>
      <c r="X1483">
        <f t="shared" si="395"/>
        <v>3841.5</v>
      </c>
      <c r="Y1483">
        <f t="shared" si="400"/>
        <v>9223.5</v>
      </c>
      <c r="Z1483">
        <f t="shared" si="397"/>
        <v>46775.57</v>
      </c>
      <c r="AA1483" t="s">
        <v>222</v>
      </c>
      <c r="AB1483">
        <v>2024</v>
      </c>
    </row>
    <row r="1484" spans="1:28" x14ac:dyDescent="0.25">
      <c r="A1484">
        <v>38</v>
      </c>
      <c r="B1484" t="s">
        <v>162</v>
      </c>
      <c r="C1484" t="s">
        <v>102</v>
      </c>
      <c r="D1484" t="s">
        <v>15</v>
      </c>
      <c r="E1484" t="s">
        <v>92</v>
      </c>
      <c r="F1484" t="s">
        <v>99</v>
      </c>
      <c r="G1484">
        <v>70000</v>
      </c>
      <c r="H1484">
        <f t="shared" si="389"/>
        <v>60716.619999999995</v>
      </c>
      <c r="I1484">
        <f t="shared" si="390"/>
        <v>2009</v>
      </c>
      <c r="J1484">
        <f t="shared" si="391"/>
        <v>4970</v>
      </c>
      <c r="K1484">
        <f t="shared" si="392"/>
        <v>770.00000000000011</v>
      </c>
      <c r="L1484">
        <f t="shared" si="398"/>
        <v>2128</v>
      </c>
      <c r="M1484">
        <f t="shared" si="399"/>
        <v>4963</v>
      </c>
      <c r="N1484">
        <v>5146.38</v>
      </c>
      <c r="O1484">
        <f t="shared" si="393"/>
        <v>19986.38</v>
      </c>
      <c r="P1484">
        <v>25</v>
      </c>
      <c r="S1484">
        <v>797.28</v>
      </c>
      <c r="T1484">
        <v>200</v>
      </c>
      <c r="U1484">
        <f>4339.2-V1484</f>
        <v>4339.2</v>
      </c>
      <c r="W1484">
        <f t="shared" si="394"/>
        <v>5361.48</v>
      </c>
      <c r="X1484">
        <f t="shared" si="395"/>
        <v>9283.380000000001</v>
      </c>
      <c r="Y1484">
        <f t="shared" si="400"/>
        <v>9933</v>
      </c>
      <c r="Z1484">
        <f t="shared" si="397"/>
        <v>55355.14</v>
      </c>
      <c r="AA1484" t="s">
        <v>222</v>
      </c>
      <c r="AB1484">
        <v>2024</v>
      </c>
    </row>
    <row r="1485" spans="1:28" x14ac:dyDescent="0.25">
      <c r="A1485">
        <v>39</v>
      </c>
      <c r="B1485" t="s">
        <v>807</v>
      </c>
      <c r="C1485" t="s">
        <v>102</v>
      </c>
      <c r="D1485" t="s">
        <v>808</v>
      </c>
      <c r="E1485" t="s">
        <v>62</v>
      </c>
      <c r="F1485" t="s">
        <v>99</v>
      </c>
      <c r="G1485">
        <v>125000</v>
      </c>
      <c r="H1485">
        <f t="shared" si="389"/>
        <v>115897.04000000001</v>
      </c>
      <c r="I1485">
        <f t="shared" si="390"/>
        <v>3587.5</v>
      </c>
      <c r="J1485">
        <f t="shared" si="391"/>
        <v>8875</v>
      </c>
      <c r="K1485">
        <f t="shared" si="392"/>
        <v>851.51</v>
      </c>
      <c r="L1485">
        <f t="shared" si="398"/>
        <v>3800</v>
      </c>
      <c r="M1485">
        <f t="shared" si="399"/>
        <v>8862.5</v>
      </c>
      <c r="N1485">
        <v>1715.46</v>
      </c>
      <c r="O1485">
        <f>+I1485+J1485+K1485+L1485+M1485+N1485</f>
        <v>27691.97</v>
      </c>
      <c r="P1485">
        <v>25</v>
      </c>
      <c r="Q1485">
        <v>10736.72</v>
      </c>
      <c r="S1485">
        <v>480.73</v>
      </c>
      <c r="T1485">
        <v>200</v>
      </c>
      <c r="U1485">
        <v>17557.13</v>
      </c>
      <c r="W1485">
        <f t="shared" si="394"/>
        <v>28999.58</v>
      </c>
      <c r="X1485">
        <f t="shared" si="395"/>
        <v>9102.9599999999991</v>
      </c>
      <c r="Y1485">
        <f t="shared" si="400"/>
        <v>17737.5</v>
      </c>
      <c r="Z1485">
        <f t="shared" si="397"/>
        <v>86897.459999999992</v>
      </c>
      <c r="AA1485" t="s">
        <v>222</v>
      </c>
      <c r="AB1485">
        <v>2024</v>
      </c>
    </row>
    <row r="1486" spans="1:28" x14ac:dyDescent="0.25">
      <c r="A1486">
        <v>40</v>
      </c>
      <c r="B1486" t="s">
        <v>809</v>
      </c>
      <c r="C1486" t="s">
        <v>102</v>
      </c>
      <c r="D1486" t="s">
        <v>808</v>
      </c>
      <c r="E1486" t="s">
        <v>62</v>
      </c>
      <c r="F1486" t="s">
        <v>99</v>
      </c>
      <c r="G1486">
        <v>100000</v>
      </c>
      <c r="H1486">
        <f t="shared" si="389"/>
        <v>94090</v>
      </c>
      <c r="I1486">
        <f t="shared" si="390"/>
        <v>2870</v>
      </c>
      <c r="J1486">
        <f t="shared" si="391"/>
        <v>7099.9999999999991</v>
      </c>
      <c r="K1486">
        <f t="shared" si="392"/>
        <v>851.51</v>
      </c>
      <c r="L1486">
        <f t="shared" si="398"/>
        <v>3040</v>
      </c>
      <c r="M1486">
        <f t="shared" si="399"/>
        <v>7090.0000000000009</v>
      </c>
      <c r="O1486">
        <f>+I1486+J1486+K1486+L1486+M1486+N1486</f>
        <v>20951.510000000002</v>
      </c>
      <c r="P1486">
        <v>25</v>
      </c>
      <c r="Q1486">
        <v>1000</v>
      </c>
      <c r="S1486">
        <v>398.64</v>
      </c>
      <c r="T1486">
        <v>200</v>
      </c>
      <c r="U1486">
        <v>12105.37</v>
      </c>
      <c r="W1486">
        <f t="shared" si="394"/>
        <v>13729.01</v>
      </c>
      <c r="X1486">
        <f t="shared" si="395"/>
        <v>5910</v>
      </c>
      <c r="Y1486">
        <f t="shared" si="400"/>
        <v>14190</v>
      </c>
      <c r="Z1486">
        <f t="shared" si="397"/>
        <v>80360.989999999991</v>
      </c>
      <c r="AA1486" t="s">
        <v>222</v>
      </c>
      <c r="AB1486">
        <v>2024</v>
      </c>
    </row>
    <row r="1487" spans="1:28" x14ac:dyDescent="0.25">
      <c r="A1487">
        <v>41</v>
      </c>
      <c r="B1487" t="s">
        <v>906</v>
      </c>
      <c r="C1487" t="s">
        <v>102</v>
      </c>
      <c r="D1487" t="s">
        <v>808</v>
      </c>
      <c r="E1487" t="s">
        <v>62</v>
      </c>
      <c r="F1487" t="s">
        <v>99</v>
      </c>
      <c r="G1487">
        <v>110000</v>
      </c>
      <c r="H1487">
        <f t="shared" si="389"/>
        <v>103499</v>
      </c>
      <c r="I1487">
        <f t="shared" si="390"/>
        <v>3157</v>
      </c>
      <c r="J1487">
        <f t="shared" si="391"/>
        <v>7809.9999999999991</v>
      </c>
      <c r="K1487">
        <f t="shared" si="392"/>
        <v>851.51</v>
      </c>
      <c r="L1487">
        <f t="shared" si="398"/>
        <v>3344</v>
      </c>
      <c r="M1487">
        <f t="shared" si="399"/>
        <v>7799.0000000000009</v>
      </c>
      <c r="O1487">
        <f>+I1487+J1487+K1487+L1487+M1487+N1487</f>
        <v>22961.510000000002</v>
      </c>
      <c r="P1487">
        <v>25</v>
      </c>
      <c r="T1487">
        <v>200</v>
      </c>
      <c r="U1487">
        <v>14457.62</v>
      </c>
      <c r="W1487">
        <f t="shared" si="394"/>
        <v>14682.62</v>
      </c>
      <c r="X1487">
        <f t="shared" si="395"/>
        <v>6501</v>
      </c>
      <c r="Y1487">
        <f t="shared" si="400"/>
        <v>15609</v>
      </c>
      <c r="Z1487">
        <f t="shared" si="397"/>
        <v>88816.38</v>
      </c>
      <c r="AA1487" t="s">
        <v>222</v>
      </c>
      <c r="AB1487">
        <v>2024</v>
      </c>
    </row>
    <row r="1488" spans="1:28" x14ac:dyDescent="0.25">
      <c r="A1488">
        <v>42</v>
      </c>
      <c r="B1488" t="s">
        <v>813</v>
      </c>
      <c r="C1488" t="s">
        <v>103</v>
      </c>
      <c r="D1488" t="s">
        <v>808</v>
      </c>
      <c r="E1488" t="s">
        <v>92</v>
      </c>
      <c r="F1488" t="s">
        <v>99</v>
      </c>
      <c r="G1488">
        <v>80000</v>
      </c>
      <c r="H1488">
        <f t="shared" si="389"/>
        <v>75272</v>
      </c>
      <c r="I1488">
        <f t="shared" si="390"/>
        <v>2296</v>
      </c>
      <c r="J1488">
        <f t="shared" si="391"/>
        <v>5679.9999999999991</v>
      </c>
      <c r="K1488">
        <f t="shared" si="392"/>
        <v>851.51</v>
      </c>
      <c r="L1488">
        <f t="shared" si="398"/>
        <v>2432</v>
      </c>
      <c r="M1488">
        <f t="shared" si="399"/>
        <v>5672</v>
      </c>
      <c r="O1488">
        <f t="shared" si="393"/>
        <v>16931.509999999998</v>
      </c>
      <c r="P1488">
        <v>25</v>
      </c>
      <c r="T1488">
        <v>200</v>
      </c>
      <c r="U1488">
        <v>7400.87</v>
      </c>
      <c r="W1488">
        <f t="shared" si="394"/>
        <v>7625.87</v>
      </c>
      <c r="X1488">
        <f t="shared" si="395"/>
        <v>4728</v>
      </c>
      <c r="Y1488">
        <f t="shared" si="400"/>
        <v>11352</v>
      </c>
      <c r="Z1488">
        <f t="shared" si="397"/>
        <v>67646.13</v>
      </c>
      <c r="AA1488" t="s">
        <v>222</v>
      </c>
      <c r="AB1488">
        <v>2024</v>
      </c>
    </row>
    <row r="1489" spans="1:28" x14ac:dyDescent="0.25">
      <c r="A1489">
        <v>43</v>
      </c>
      <c r="B1489" t="s">
        <v>874</v>
      </c>
      <c r="C1489" t="s">
        <v>103</v>
      </c>
      <c r="D1489" t="s">
        <v>10</v>
      </c>
      <c r="E1489" t="s">
        <v>32</v>
      </c>
      <c r="F1489" t="s">
        <v>84</v>
      </c>
      <c r="G1489">
        <v>46000</v>
      </c>
      <c r="H1489">
        <f t="shared" si="389"/>
        <v>43281.4</v>
      </c>
      <c r="I1489">
        <f t="shared" si="390"/>
        <v>1320.2</v>
      </c>
      <c r="J1489">
        <f t="shared" si="391"/>
        <v>3265.9999999999995</v>
      </c>
      <c r="K1489">
        <f t="shared" si="392"/>
        <v>506.00000000000006</v>
      </c>
      <c r="L1489">
        <f t="shared" si="398"/>
        <v>1398.4</v>
      </c>
      <c r="M1489">
        <f t="shared" si="399"/>
        <v>3261.4</v>
      </c>
      <c r="O1489">
        <f t="shared" si="393"/>
        <v>9752</v>
      </c>
      <c r="P1489">
        <v>25</v>
      </c>
      <c r="S1489">
        <v>1022</v>
      </c>
      <c r="T1489">
        <v>200</v>
      </c>
      <c r="U1489">
        <f>IF((H1489*12)&gt;867123.01,(79776+(((H1489*12)-867123.01)*0.25))/12,IF((H1489*12)&gt;624329.01,(31216+(((H1489*12)-624329.01)*0.2))/12,IF((H1489*12)&gt;416220.01,(((H1489*12)-416220.01)*0.15)/12,0)))</f>
        <v>1289.4598750000005</v>
      </c>
      <c r="W1489">
        <f t="shared" si="394"/>
        <v>2536.4598750000005</v>
      </c>
      <c r="X1489">
        <f t="shared" si="395"/>
        <v>2718.6000000000004</v>
      </c>
      <c r="Y1489">
        <f t="shared" si="400"/>
        <v>6527.4</v>
      </c>
      <c r="Z1489">
        <f t="shared" si="397"/>
        <v>40744.940125000001</v>
      </c>
      <c r="AA1489" t="s">
        <v>222</v>
      </c>
      <c r="AB1489">
        <v>2024</v>
      </c>
    </row>
    <row r="1490" spans="1:28" x14ac:dyDescent="0.25">
      <c r="A1490">
        <v>44</v>
      </c>
      <c r="B1490" t="s">
        <v>167</v>
      </c>
      <c r="C1490" t="s">
        <v>102</v>
      </c>
      <c r="D1490" t="s">
        <v>6</v>
      </c>
      <c r="E1490" t="s">
        <v>32</v>
      </c>
      <c r="F1490" t="s">
        <v>100</v>
      </c>
      <c r="G1490">
        <v>46000</v>
      </c>
      <c r="H1490">
        <f t="shared" si="389"/>
        <v>43281.4</v>
      </c>
      <c r="I1490">
        <f t="shared" si="390"/>
        <v>1320.2</v>
      </c>
      <c r="J1490">
        <f t="shared" si="391"/>
        <v>3265.9999999999995</v>
      </c>
      <c r="K1490">
        <f t="shared" si="392"/>
        <v>506.00000000000006</v>
      </c>
      <c r="L1490">
        <f t="shared" si="398"/>
        <v>1398.4</v>
      </c>
      <c r="M1490">
        <f t="shared" si="399"/>
        <v>3261.4</v>
      </c>
      <c r="O1490">
        <f t="shared" si="393"/>
        <v>9752</v>
      </c>
      <c r="P1490">
        <v>25</v>
      </c>
      <c r="Q1490">
        <v>5000</v>
      </c>
      <c r="S1490">
        <v>309.97000000000003</v>
      </c>
      <c r="T1490">
        <v>200</v>
      </c>
      <c r="U1490">
        <f>1289.46-V1490</f>
        <v>1289.46</v>
      </c>
      <c r="W1490">
        <f t="shared" si="394"/>
        <v>6824.43</v>
      </c>
      <c r="X1490">
        <f t="shared" si="395"/>
        <v>2718.6000000000004</v>
      </c>
      <c r="Y1490">
        <f t="shared" si="400"/>
        <v>6527.4</v>
      </c>
      <c r="Z1490">
        <f t="shared" si="397"/>
        <v>36456.97</v>
      </c>
      <c r="AA1490" t="s">
        <v>222</v>
      </c>
      <c r="AB1490">
        <v>2024</v>
      </c>
    </row>
    <row r="1491" spans="1:28" x14ac:dyDescent="0.25">
      <c r="A1491">
        <v>45</v>
      </c>
      <c r="B1491" t="s">
        <v>169</v>
      </c>
      <c r="C1491" t="s">
        <v>102</v>
      </c>
      <c r="D1491" t="s">
        <v>6</v>
      </c>
      <c r="E1491" t="s">
        <v>32</v>
      </c>
      <c r="F1491" t="s">
        <v>100</v>
      </c>
      <c r="G1491">
        <v>36000</v>
      </c>
      <c r="H1491">
        <f t="shared" si="389"/>
        <v>33872.400000000001</v>
      </c>
      <c r="I1491">
        <f t="shared" si="390"/>
        <v>1033.2</v>
      </c>
      <c r="J1491">
        <f t="shared" si="391"/>
        <v>2555.9999999999995</v>
      </c>
      <c r="K1491">
        <f t="shared" si="392"/>
        <v>396.00000000000006</v>
      </c>
      <c r="L1491">
        <f t="shared" si="398"/>
        <v>1094.4000000000001</v>
      </c>
      <c r="M1491">
        <f t="shared" si="399"/>
        <v>2552.4</v>
      </c>
      <c r="O1491">
        <f t="shared" si="393"/>
        <v>7632</v>
      </c>
      <c r="P1491">
        <v>25</v>
      </c>
      <c r="T1491">
        <v>200</v>
      </c>
      <c r="U1491">
        <v>0</v>
      </c>
      <c r="W1491">
        <f t="shared" si="394"/>
        <v>225</v>
      </c>
      <c r="X1491">
        <f t="shared" si="395"/>
        <v>2127.6000000000004</v>
      </c>
      <c r="Y1491">
        <f t="shared" si="400"/>
        <v>5108.3999999999996</v>
      </c>
      <c r="Z1491">
        <f t="shared" si="397"/>
        <v>33647.4</v>
      </c>
      <c r="AA1491" t="s">
        <v>222</v>
      </c>
      <c r="AB1491">
        <v>2024</v>
      </c>
    </row>
    <row r="1492" spans="1:28" x14ac:dyDescent="0.25">
      <c r="A1492">
        <v>46</v>
      </c>
      <c r="B1492" t="s">
        <v>170</v>
      </c>
      <c r="C1492" t="s">
        <v>102</v>
      </c>
      <c r="D1492" t="s">
        <v>17</v>
      </c>
      <c r="E1492" t="s">
        <v>32</v>
      </c>
      <c r="F1492" t="s">
        <v>100</v>
      </c>
      <c r="G1492">
        <v>46000</v>
      </c>
      <c r="H1492">
        <f t="shared" si="389"/>
        <v>39850.479999999996</v>
      </c>
      <c r="I1492">
        <f t="shared" si="390"/>
        <v>1320.2</v>
      </c>
      <c r="J1492">
        <f t="shared" si="391"/>
        <v>3265.9999999999995</v>
      </c>
      <c r="K1492">
        <f t="shared" si="392"/>
        <v>506.00000000000006</v>
      </c>
      <c r="L1492">
        <f t="shared" si="398"/>
        <v>1398.4</v>
      </c>
      <c r="M1492">
        <f t="shared" si="399"/>
        <v>3261.4</v>
      </c>
      <c r="N1492">
        <v>3430.92</v>
      </c>
      <c r="O1492">
        <f t="shared" si="393"/>
        <v>13182.92</v>
      </c>
      <c r="P1492">
        <v>25</v>
      </c>
      <c r="Q1492">
        <v>3595.29</v>
      </c>
      <c r="S1492">
        <v>965.28</v>
      </c>
      <c r="T1492">
        <v>200</v>
      </c>
      <c r="U1492">
        <f>774.82-V1492</f>
        <v>774.82</v>
      </c>
      <c r="W1492">
        <f t="shared" si="394"/>
        <v>5560.3899999999994</v>
      </c>
      <c r="X1492">
        <f t="shared" si="395"/>
        <v>6149.52</v>
      </c>
      <c r="Y1492">
        <f t="shared" si="400"/>
        <v>6527.4</v>
      </c>
      <c r="Z1492">
        <f t="shared" si="397"/>
        <v>34290.089999999997</v>
      </c>
      <c r="AA1492" t="s">
        <v>222</v>
      </c>
      <c r="AB1492">
        <v>2024</v>
      </c>
    </row>
    <row r="1493" spans="1:28" x14ac:dyDescent="0.25">
      <c r="A1493">
        <v>47</v>
      </c>
      <c r="B1493" t="s">
        <v>171</v>
      </c>
      <c r="C1493" t="s">
        <v>102</v>
      </c>
      <c r="D1493" t="s">
        <v>793</v>
      </c>
      <c r="E1493" t="s">
        <v>32</v>
      </c>
      <c r="F1493" t="s">
        <v>100</v>
      </c>
      <c r="G1493">
        <v>36000</v>
      </c>
      <c r="H1493">
        <f t="shared" si="389"/>
        <v>33872.400000000001</v>
      </c>
      <c r="I1493">
        <f t="shared" si="390"/>
        <v>1033.2</v>
      </c>
      <c r="J1493">
        <f t="shared" si="391"/>
        <v>2555.9999999999995</v>
      </c>
      <c r="K1493">
        <f t="shared" si="392"/>
        <v>396.00000000000006</v>
      </c>
      <c r="L1493">
        <f t="shared" si="398"/>
        <v>1094.4000000000001</v>
      </c>
      <c r="M1493">
        <f t="shared" si="399"/>
        <v>2552.4</v>
      </c>
      <c r="O1493">
        <f t="shared" si="393"/>
        <v>7632</v>
      </c>
      <c r="P1493">
        <v>25</v>
      </c>
      <c r="Q1493">
        <v>12750.4</v>
      </c>
      <c r="S1493">
        <v>736.8</v>
      </c>
      <c r="T1493">
        <v>200</v>
      </c>
      <c r="U1493">
        <v>0</v>
      </c>
      <c r="W1493">
        <f t="shared" si="394"/>
        <v>13712.199999999999</v>
      </c>
      <c r="X1493">
        <f t="shared" si="395"/>
        <v>2127.6000000000004</v>
      </c>
      <c r="Y1493">
        <f t="shared" si="400"/>
        <v>5108.3999999999996</v>
      </c>
      <c r="Z1493">
        <f t="shared" si="397"/>
        <v>20160.2</v>
      </c>
      <c r="AA1493" t="s">
        <v>222</v>
      </c>
      <c r="AB1493">
        <v>2024</v>
      </c>
    </row>
    <row r="1494" spans="1:28" x14ac:dyDescent="0.25">
      <c r="A1494">
        <v>48</v>
      </c>
      <c r="B1494" t="s">
        <v>172</v>
      </c>
      <c r="C1494" t="s">
        <v>102</v>
      </c>
      <c r="D1494" t="s">
        <v>6</v>
      </c>
      <c r="E1494" t="s">
        <v>32</v>
      </c>
      <c r="F1494" t="s">
        <v>100</v>
      </c>
      <c r="G1494">
        <v>46000</v>
      </c>
      <c r="H1494">
        <f t="shared" si="389"/>
        <v>43281.4</v>
      </c>
      <c r="I1494">
        <f t="shared" si="390"/>
        <v>1320.2</v>
      </c>
      <c r="J1494">
        <f t="shared" si="391"/>
        <v>3265.9999999999995</v>
      </c>
      <c r="K1494">
        <f t="shared" si="392"/>
        <v>506.00000000000006</v>
      </c>
      <c r="L1494">
        <f t="shared" si="398"/>
        <v>1398.4</v>
      </c>
      <c r="M1494">
        <f t="shared" si="399"/>
        <v>3261.4</v>
      </c>
      <c r="O1494">
        <f t="shared" si="393"/>
        <v>9752</v>
      </c>
      <c r="P1494">
        <v>25</v>
      </c>
      <c r="S1494">
        <v>474.64</v>
      </c>
      <c r="T1494">
        <v>200</v>
      </c>
      <c r="U1494">
        <f>1289.46-V1494</f>
        <v>1289.46</v>
      </c>
      <c r="W1494">
        <f t="shared" si="394"/>
        <v>1989.1</v>
      </c>
      <c r="X1494">
        <f t="shared" si="395"/>
        <v>2718.6000000000004</v>
      </c>
      <c r="Y1494">
        <f t="shared" si="400"/>
        <v>6527.4</v>
      </c>
      <c r="Z1494">
        <f t="shared" si="397"/>
        <v>41292.300000000003</v>
      </c>
      <c r="AA1494" t="s">
        <v>222</v>
      </c>
      <c r="AB1494">
        <v>2024</v>
      </c>
    </row>
    <row r="1495" spans="1:28" x14ac:dyDescent="0.25">
      <c r="A1495">
        <v>49</v>
      </c>
      <c r="B1495" t="s">
        <v>799</v>
      </c>
      <c r="C1495" t="s">
        <v>102</v>
      </c>
      <c r="D1495" t="s">
        <v>6</v>
      </c>
      <c r="E1495" t="s">
        <v>32</v>
      </c>
      <c r="F1495" t="s">
        <v>100</v>
      </c>
      <c r="G1495">
        <v>36000</v>
      </c>
      <c r="H1495">
        <f t="shared" si="389"/>
        <v>33872.400000000001</v>
      </c>
      <c r="I1495">
        <f t="shared" si="390"/>
        <v>1033.2</v>
      </c>
      <c r="J1495">
        <f t="shared" si="391"/>
        <v>2555.9999999999995</v>
      </c>
      <c r="K1495">
        <f t="shared" si="392"/>
        <v>396.00000000000006</v>
      </c>
      <c r="L1495">
        <f t="shared" si="398"/>
        <v>1094.4000000000001</v>
      </c>
      <c r="M1495">
        <f t="shared" si="399"/>
        <v>2552.4</v>
      </c>
      <c r="O1495">
        <f>+I1495+J1495+K1495+L1495+M1495+N1495</f>
        <v>7632</v>
      </c>
      <c r="P1495">
        <v>25</v>
      </c>
      <c r="S1495">
        <v>797.28</v>
      </c>
      <c r="T1495">
        <v>200</v>
      </c>
      <c r="W1495">
        <f t="shared" si="394"/>
        <v>1022.28</v>
      </c>
      <c r="X1495">
        <f t="shared" si="395"/>
        <v>2127.6000000000004</v>
      </c>
      <c r="Y1495">
        <f t="shared" si="400"/>
        <v>5108.3999999999996</v>
      </c>
      <c r="Z1495">
        <f t="shared" si="397"/>
        <v>32850.120000000003</v>
      </c>
      <c r="AA1495" t="s">
        <v>222</v>
      </c>
      <c r="AB1495">
        <v>2024</v>
      </c>
    </row>
    <row r="1496" spans="1:28" x14ac:dyDescent="0.25">
      <c r="A1496">
        <v>50</v>
      </c>
      <c r="B1496" t="s">
        <v>173</v>
      </c>
      <c r="C1496" t="s">
        <v>102</v>
      </c>
      <c r="D1496" t="s">
        <v>6</v>
      </c>
      <c r="E1496" t="s">
        <v>32</v>
      </c>
      <c r="F1496" t="s">
        <v>100</v>
      </c>
      <c r="G1496">
        <v>46000</v>
      </c>
      <c r="H1496">
        <f t="shared" si="389"/>
        <v>41565.94</v>
      </c>
      <c r="I1496">
        <f t="shared" si="390"/>
        <v>1320.2</v>
      </c>
      <c r="J1496">
        <f t="shared" si="391"/>
        <v>3265.9999999999995</v>
      </c>
      <c r="K1496">
        <f t="shared" si="392"/>
        <v>506.00000000000006</v>
      </c>
      <c r="L1496">
        <f t="shared" si="398"/>
        <v>1398.4</v>
      </c>
      <c r="M1496">
        <f t="shared" si="399"/>
        <v>3261.4</v>
      </c>
      <c r="N1496">
        <v>1715.46</v>
      </c>
      <c r="O1496">
        <f t="shared" si="393"/>
        <v>11467.46</v>
      </c>
      <c r="P1496">
        <v>25</v>
      </c>
      <c r="T1496">
        <v>200</v>
      </c>
      <c r="U1496">
        <v>1032.1400000000001</v>
      </c>
      <c r="W1496">
        <f t="shared" si="394"/>
        <v>1257.1400000000001</v>
      </c>
      <c r="X1496">
        <f t="shared" si="395"/>
        <v>4434.0600000000004</v>
      </c>
      <c r="Y1496">
        <f t="shared" si="400"/>
        <v>6527.4</v>
      </c>
      <c r="Z1496">
        <f t="shared" si="397"/>
        <v>40308.800000000003</v>
      </c>
      <c r="AA1496" t="s">
        <v>222</v>
      </c>
      <c r="AB1496">
        <v>2024</v>
      </c>
    </row>
    <row r="1497" spans="1:28" x14ac:dyDescent="0.25">
      <c r="A1497">
        <v>51</v>
      </c>
      <c r="B1497" t="s">
        <v>177</v>
      </c>
      <c r="C1497" t="s">
        <v>102</v>
      </c>
      <c r="D1497" t="s">
        <v>22</v>
      </c>
      <c r="E1497" t="s">
        <v>32</v>
      </c>
      <c r="F1497" t="s">
        <v>100</v>
      </c>
      <c r="G1497">
        <v>46000</v>
      </c>
      <c r="H1497">
        <f t="shared" si="389"/>
        <v>43281.4</v>
      </c>
      <c r="I1497">
        <f t="shared" si="390"/>
        <v>1320.2</v>
      </c>
      <c r="J1497">
        <f t="shared" si="391"/>
        <v>3265.9999999999995</v>
      </c>
      <c r="K1497">
        <f t="shared" si="392"/>
        <v>506.00000000000006</v>
      </c>
      <c r="L1497">
        <f t="shared" si="398"/>
        <v>1398.4</v>
      </c>
      <c r="M1497">
        <f t="shared" si="399"/>
        <v>3261.4</v>
      </c>
      <c r="O1497">
        <f t="shared" si="393"/>
        <v>9752</v>
      </c>
      <c r="P1497">
        <v>25</v>
      </c>
      <c r="Q1497">
        <v>3000</v>
      </c>
      <c r="S1497">
        <v>797.28</v>
      </c>
      <c r="T1497">
        <v>200</v>
      </c>
      <c r="U1497">
        <f>1289.46-V1497</f>
        <v>1289.46</v>
      </c>
      <c r="W1497">
        <f t="shared" si="394"/>
        <v>5311.74</v>
      </c>
      <c r="X1497">
        <f t="shared" si="395"/>
        <v>2718.6000000000004</v>
      </c>
      <c r="Y1497">
        <f t="shared" si="400"/>
        <v>6527.4</v>
      </c>
      <c r="Z1497">
        <f t="shared" si="397"/>
        <v>37969.660000000003</v>
      </c>
      <c r="AA1497" t="s">
        <v>222</v>
      </c>
      <c r="AB1497">
        <v>2024</v>
      </c>
    </row>
    <row r="1498" spans="1:28" x14ac:dyDescent="0.25">
      <c r="A1498">
        <v>52</v>
      </c>
      <c r="B1498" t="s">
        <v>178</v>
      </c>
      <c r="C1498" t="s">
        <v>103</v>
      </c>
      <c r="D1498" t="s">
        <v>6</v>
      </c>
      <c r="E1498" t="s">
        <v>32</v>
      </c>
      <c r="F1498" t="s">
        <v>100</v>
      </c>
      <c r="G1498">
        <v>36000</v>
      </c>
      <c r="H1498">
        <f t="shared" si="389"/>
        <v>33872.400000000001</v>
      </c>
      <c r="I1498">
        <f t="shared" si="390"/>
        <v>1033.2</v>
      </c>
      <c r="J1498">
        <f t="shared" si="391"/>
        <v>2555.9999999999995</v>
      </c>
      <c r="K1498">
        <f t="shared" si="392"/>
        <v>396.00000000000006</v>
      </c>
      <c r="L1498">
        <f t="shared" si="398"/>
        <v>1094.4000000000001</v>
      </c>
      <c r="M1498">
        <f t="shared" si="399"/>
        <v>2552.4</v>
      </c>
      <c r="O1498">
        <f>+I1498+J1498+K1498+L1498+M1498+N1498</f>
        <v>7632</v>
      </c>
      <c r="P1498">
        <v>25</v>
      </c>
      <c r="S1498">
        <v>398.64</v>
      </c>
      <c r="T1498">
        <v>200</v>
      </c>
      <c r="U1498">
        <v>0</v>
      </c>
      <c r="W1498">
        <f t="shared" si="394"/>
        <v>623.64</v>
      </c>
      <c r="X1498">
        <f t="shared" si="395"/>
        <v>2127.6000000000004</v>
      </c>
      <c r="Y1498">
        <f t="shared" si="400"/>
        <v>5108.3999999999996</v>
      </c>
      <c r="Z1498">
        <f t="shared" si="397"/>
        <v>33248.76</v>
      </c>
      <c r="AA1498" t="s">
        <v>222</v>
      </c>
      <c r="AB1498">
        <v>2024</v>
      </c>
    </row>
    <row r="1499" spans="1:28" x14ac:dyDescent="0.25">
      <c r="A1499">
        <v>53</v>
      </c>
      <c r="B1499" t="s">
        <v>815</v>
      </c>
      <c r="C1499" t="s">
        <v>102</v>
      </c>
      <c r="D1499" t="s">
        <v>793</v>
      </c>
      <c r="E1499" t="s">
        <v>32</v>
      </c>
      <c r="F1499" t="s">
        <v>100</v>
      </c>
      <c r="G1499">
        <v>30000</v>
      </c>
      <c r="H1499">
        <f t="shared" si="389"/>
        <v>28227</v>
      </c>
      <c r="I1499">
        <f t="shared" si="390"/>
        <v>861</v>
      </c>
      <c r="J1499">
        <f t="shared" si="391"/>
        <v>2130</v>
      </c>
      <c r="K1499">
        <f t="shared" si="392"/>
        <v>330.00000000000006</v>
      </c>
      <c r="L1499">
        <f t="shared" si="398"/>
        <v>912</v>
      </c>
      <c r="M1499">
        <f t="shared" si="399"/>
        <v>2127</v>
      </c>
      <c r="O1499">
        <f t="shared" ref="O1499:O1503" si="401">+I1499+J1499+K1499+L1499+M1499+N1499</f>
        <v>6360</v>
      </c>
      <c r="P1499">
        <v>25</v>
      </c>
      <c r="Q1499">
        <v>4000</v>
      </c>
      <c r="T1499">
        <v>200</v>
      </c>
      <c r="U1499">
        <v>0</v>
      </c>
      <c r="W1499">
        <f t="shared" si="394"/>
        <v>4225</v>
      </c>
      <c r="X1499">
        <f t="shared" si="395"/>
        <v>1773</v>
      </c>
      <c r="Y1499">
        <f t="shared" si="400"/>
        <v>4257</v>
      </c>
      <c r="Z1499">
        <f t="shared" si="397"/>
        <v>24002</v>
      </c>
      <c r="AA1499" t="s">
        <v>222</v>
      </c>
      <c r="AB1499">
        <v>2024</v>
      </c>
    </row>
    <row r="1500" spans="1:28" x14ac:dyDescent="0.25">
      <c r="A1500">
        <v>54</v>
      </c>
      <c r="B1500" t="s">
        <v>816</v>
      </c>
      <c r="C1500" t="s">
        <v>103</v>
      </c>
      <c r="D1500" t="s">
        <v>6</v>
      </c>
      <c r="E1500" t="s">
        <v>32</v>
      </c>
      <c r="F1500" t="s">
        <v>100</v>
      </c>
      <c r="G1500">
        <v>30000</v>
      </c>
      <c r="H1500">
        <f t="shared" si="389"/>
        <v>28227</v>
      </c>
      <c r="I1500">
        <f t="shared" si="390"/>
        <v>861</v>
      </c>
      <c r="J1500">
        <f t="shared" si="391"/>
        <v>2130</v>
      </c>
      <c r="K1500">
        <f t="shared" si="392"/>
        <v>330.00000000000006</v>
      </c>
      <c r="L1500">
        <f t="shared" si="398"/>
        <v>912</v>
      </c>
      <c r="M1500">
        <f t="shared" si="399"/>
        <v>2127</v>
      </c>
      <c r="O1500">
        <f t="shared" si="401"/>
        <v>6360</v>
      </c>
      <c r="P1500">
        <v>25</v>
      </c>
      <c r="T1500">
        <v>200</v>
      </c>
      <c r="U1500">
        <v>0</v>
      </c>
      <c r="W1500">
        <f t="shared" si="394"/>
        <v>225</v>
      </c>
      <c r="X1500">
        <f t="shared" si="395"/>
        <v>1773</v>
      </c>
      <c r="Y1500">
        <f t="shared" si="400"/>
        <v>4257</v>
      </c>
      <c r="Z1500">
        <f t="shared" si="397"/>
        <v>28002</v>
      </c>
      <c r="AA1500" t="s">
        <v>222</v>
      </c>
      <c r="AB1500">
        <v>2024</v>
      </c>
    </row>
    <row r="1501" spans="1:28" x14ac:dyDescent="0.25">
      <c r="A1501">
        <v>55</v>
      </c>
      <c r="B1501" t="s">
        <v>817</v>
      </c>
      <c r="C1501" t="s">
        <v>102</v>
      </c>
      <c r="D1501" t="s">
        <v>10</v>
      </c>
      <c r="E1501" t="s">
        <v>929</v>
      </c>
      <c r="F1501" t="s">
        <v>100</v>
      </c>
      <c r="G1501">
        <v>46000</v>
      </c>
      <c r="H1501">
        <f t="shared" si="389"/>
        <v>43281.4</v>
      </c>
      <c r="I1501">
        <f t="shared" si="390"/>
        <v>1320.2</v>
      </c>
      <c r="J1501">
        <f t="shared" si="391"/>
        <v>3265.9999999999995</v>
      </c>
      <c r="K1501">
        <f t="shared" si="392"/>
        <v>506.00000000000006</v>
      </c>
      <c r="L1501">
        <f t="shared" si="398"/>
        <v>1398.4</v>
      </c>
      <c r="M1501">
        <f t="shared" si="399"/>
        <v>3261.4</v>
      </c>
      <c r="O1501">
        <f t="shared" si="401"/>
        <v>9752</v>
      </c>
      <c r="P1501">
        <v>25</v>
      </c>
      <c r="Q1501">
        <v>1298.79</v>
      </c>
      <c r="S1501">
        <v>1226.8399999999999</v>
      </c>
      <c r="T1501">
        <v>200</v>
      </c>
      <c r="U1501">
        <f>1289.46-V1501</f>
        <v>1289.46</v>
      </c>
      <c r="W1501">
        <f t="shared" si="394"/>
        <v>4040.09</v>
      </c>
      <c r="X1501">
        <f t="shared" si="395"/>
        <v>2718.6000000000004</v>
      </c>
      <c r="Y1501">
        <f t="shared" si="400"/>
        <v>6527.4</v>
      </c>
      <c r="Z1501">
        <f t="shared" si="397"/>
        <v>39241.31</v>
      </c>
      <c r="AA1501" t="s">
        <v>222</v>
      </c>
      <c r="AB1501">
        <v>2024</v>
      </c>
    </row>
    <row r="1502" spans="1:28" x14ac:dyDescent="0.25">
      <c r="A1502">
        <v>56</v>
      </c>
      <c r="B1502" t="s">
        <v>819</v>
      </c>
      <c r="C1502" t="s">
        <v>103</v>
      </c>
      <c r="D1502" t="s">
        <v>12</v>
      </c>
      <c r="E1502" t="s">
        <v>32</v>
      </c>
      <c r="F1502" t="s">
        <v>100</v>
      </c>
      <c r="G1502">
        <v>46000</v>
      </c>
      <c r="H1502">
        <f t="shared" si="389"/>
        <v>41565.94</v>
      </c>
      <c r="I1502">
        <f t="shared" si="390"/>
        <v>1320.2</v>
      </c>
      <c r="J1502">
        <f t="shared" si="391"/>
        <v>3265.9999999999995</v>
      </c>
      <c r="K1502">
        <f t="shared" si="392"/>
        <v>506.00000000000006</v>
      </c>
      <c r="L1502">
        <f t="shared" si="398"/>
        <v>1398.4</v>
      </c>
      <c r="M1502">
        <f t="shared" si="399"/>
        <v>3261.4</v>
      </c>
      <c r="N1502">
        <v>1715.46</v>
      </c>
      <c r="O1502">
        <f t="shared" si="401"/>
        <v>11467.46</v>
      </c>
      <c r="P1502">
        <v>25</v>
      </c>
      <c r="S1502">
        <v>398.64</v>
      </c>
      <c r="T1502">
        <v>200</v>
      </c>
      <c r="U1502">
        <f>1032.14-V1502</f>
        <v>1032.1400000000001</v>
      </c>
      <c r="W1502">
        <f t="shared" si="394"/>
        <v>1655.7800000000002</v>
      </c>
      <c r="X1502">
        <f t="shared" si="395"/>
        <v>4434.0600000000004</v>
      </c>
      <c r="Y1502">
        <f t="shared" si="400"/>
        <v>6527.4</v>
      </c>
      <c r="Z1502">
        <f t="shared" si="397"/>
        <v>39910.160000000003</v>
      </c>
      <c r="AA1502" t="s">
        <v>222</v>
      </c>
      <c r="AB1502">
        <v>2024</v>
      </c>
    </row>
    <row r="1503" spans="1:28" x14ac:dyDescent="0.25">
      <c r="A1503">
        <v>57</v>
      </c>
      <c r="B1503" t="s">
        <v>820</v>
      </c>
      <c r="C1503" t="s">
        <v>102</v>
      </c>
      <c r="D1503" t="s">
        <v>94</v>
      </c>
      <c r="E1503" t="s">
        <v>32</v>
      </c>
      <c r="F1503" t="s">
        <v>100</v>
      </c>
      <c r="G1503">
        <v>46000</v>
      </c>
      <c r="H1503">
        <f t="shared" si="389"/>
        <v>43281.4</v>
      </c>
      <c r="I1503">
        <f t="shared" si="390"/>
        <v>1320.2</v>
      </c>
      <c r="J1503">
        <f t="shared" si="391"/>
        <v>3265.9999999999995</v>
      </c>
      <c r="K1503">
        <f t="shared" si="392"/>
        <v>506.00000000000006</v>
      </c>
      <c r="L1503">
        <f t="shared" si="398"/>
        <v>1398.4</v>
      </c>
      <c r="M1503">
        <f t="shared" si="399"/>
        <v>3261.4</v>
      </c>
      <c r="O1503">
        <f t="shared" si="401"/>
        <v>9752</v>
      </c>
      <c r="P1503">
        <v>25</v>
      </c>
      <c r="S1503">
        <v>1459.25</v>
      </c>
      <c r="T1503">
        <v>200</v>
      </c>
      <c r="U1503">
        <f>1289.46-V1503</f>
        <v>1289.46</v>
      </c>
      <c r="W1503">
        <f t="shared" si="394"/>
        <v>2973.71</v>
      </c>
      <c r="X1503">
        <f t="shared" si="395"/>
        <v>2718.6000000000004</v>
      </c>
      <c r="Y1503">
        <f t="shared" si="400"/>
        <v>6527.4</v>
      </c>
      <c r="Z1503">
        <f t="shared" si="397"/>
        <v>40307.69</v>
      </c>
      <c r="AA1503" t="s">
        <v>222</v>
      </c>
      <c r="AB1503">
        <v>2024</v>
      </c>
    </row>
    <row r="1504" spans="1:28" x14ac:dyDescent="0.25">
      <c r="A1504">
        <v>58</v>
      </c>
      <c r="B1504" t="s">
        <v>179</v>
      </c>
      <c r="C1504" t="s">
        <v>103</v>
      </c>
      <c r="D1504" t="s">
        <v>800</v>
      </c>
      <c r="E1504" t="s">
        <v>32</v>
      </c>
      <c r="F1504" t="s">
        <v>100</v>
      </c>
      <c r="G1504">
        <v>46000</v>
      </c>
      <c r="H1504">
        <f t="shared" si="389"/>
        <v>43281.4</v>
      </c>
      <c r="I1504">
        <f t="shared" si="390"/>
        <v>1320.2</v>
      </c>
      <c r="J1504">
        <f t="shared" si="391"/>
        <v>3265.9999999999995</v>
      </c>
      <c r="K1504">
        <f t="shared" si="392"/>
        <v>506.00000000000006</v>
      </c>
      <c r="L1504">
        <f t="shared" si="398"/>
        <v>1398.4</v>
      </c>
      <c r="M1504">
        <f t="shared" si="399"/>
        <v>3261.4</v>
      </c>
      <c r="O1504">
        <f t="shared" si="393"/>
        <v>9752</v>
      </c>
      <c r="P1504">
        <v>25</v>
      </c>
      <c r="Q1504">
        <v>6500.8</v>
      </c>
      <c r="S1504">
        <v>1113.52</v>
      </c>
      <c r="T1504">
        <v>200</v>
      </c>
      <c r="U1504">
        <f>1289.46-V1504</f>
        <v>1289.46</v>
      </c>
      <c r="W1504">
        <f t="shared" si="394"/>
        <v>9128.7799999999988</v>
      </c>
      <c r="X1504">
        <f t="shared" si="395"/>
        <v>2718.6000000000004</v>
      </c>
      <c r="Y1504">
        <f t="shared" si="400"/>
        <v>6527.4</v>
      </c>
      <c r="Z1504">
        <f t="shared" si="397"/>
        <v>34152.620000000003</v>
      </c>
      <c r="AA1504" t="s">
        <v>222</v>
      </c>
      <c r="AB1504">
        <v>2024</v>
      </c>
    </row>
    <row r="1505" spans="1:28" x14ac:dyDescent="0.25">
      <c r="A1505">
        <v>59</v>
      </c>
      <c r="B1505" t="s">
        <v>180</v>
      </c>
      <c r="C1505" t="s">
        <v>103</v>
      </c>
      <c r="D1505" t="s">
        <v>22</v>
      </c>
      <c r="E1505" t="s">
        <v>32</v>
      </c>
      <c r="F1505" t="s">
        <v>100</v>
      </c>
      <c r="G1505">
        <v>36000</v>
      </c>
      <c r="H1505">
        <f t="shared" si="389"/>
        <v>32156.94</v>
      </c>
      <c r="I1505">
        <f t="shared" si="390"/>
        <v>1033.2</v>
      </c>
      <c r="J1505">
        <f t="shared" si="391"/>
        <v>2555.9999999999995</v>
      </c>
      <c r="K1505">
        <f t="shared" si="392"/>
        <v>396.00000000000006</v>
      </c>
      <c r="L1505">
        <f t="shared" si="398"/>
        <v>1094.4000000000001</v>
      </c>
      <c r="M1505">
        <f t="shared" si="399"/>
        <v>2552.4</v>
      </c>
      <c r="N1505">
        <v>1715.46</v>
      </c>
      <c r="O1505">
        <f t="shared" si="393"/>
        <v>9347.4599999999991</v>
      </c>
      <c r="P1505">
        <v>25</v>
      </c>
      <c r="S1505">
        <v>2189.9</v>
      </c>
      <c r="T1505">
        <v>200</v>
      </c>
      <c r="U1505">
        <v>0</v>
      </c>
      <c r="W1505">
        <f t="shared" si="394"/>
        <v>2414.9</v>
      </c>
      <c r="X1505">
        <f t="shared" si="395"/>
        <v>3843.0600000000004</v>
      </c>
      <c r="Y1505">
        <f t="shared" si="400"/>
        <v>5108.3999999999996</v>
      </c>
      <c r="Z1505">
        <f t="shared" si="397"/>
        <v>29742.04</v>
      </c>
      <c r="AA1505" t="s">
        <v>222</v>
      </c>
      <c r="AB1505">
        <v>2024</v>
      </c>
    </row>
    <row r="1506" spans="1:28" x14ac:dyDescent="0.25">
      <c r="A1506">
        <v>60</v>
      </c>
      <c r="B1506" t="s">
        <v>183</v>
      </c>
      <c r="C1506" t="s">
        <v>103</v>
      </c>
      <c r="D1506" t="s">
        <v>22</v>
      </c>
      <c r="E1506" t="s">
        <v>52</v>
      </c>
      <c r="F1506" t="s">
        <v>100</v>
      </c>
      <c r="G1506">
        <v>36000</v>
      </c>
      <c r="H1506">
        <f t="shared" si="389"/>
        <v>33872.400000000001</v>
      </c>
      <c r="I1506">
        <f t="shared" si="390"/>
        <v>1033.2</v>
      </c>
      <c r="J1506">
        <f t="shared" si="391"/>
        <v>2555.9999999999995</v>
      </c>
      <c r="K1506">
        <f t="shared" si="392"/>
        <v>396.00000000000006</v>
      </c>
      <c r="L1506">
        <f t="shared" si="398"/>
        <v>1094.4000000000001</v>
      </c>
      <c r="M1506">
        <f t="shared" si="399"/>
        <v>2552.4</v>
      </c>
      <c r="O1506">
        <f t="shared" si="393"/>
        <v>7632</v>
      </c>
      <c r="P1506">
        <v>25</v>
      </c>
      <c r="Q1506">
        <v>1500</v>
      </c>
      <c r="S1506">
        <v>797.28</v>
      </c>
      <c r="T1506">
        <v>200</v>
      </c>
      <c r="U1506">
        <v>0</v>
      </c>
      <c r="W1506">
        <f t="shared" si="394"/>
        <v>2522.2799999999997</v>
      </c>
      <c r="X1506">
        <f t="shared" si="395"/>
        <v>2127.6000000000004</v>
      </c>
      <c r="Y1506">
        <f t="shared" si="400"/>
        <v>5108.3999999999996</v>
      </c>
      <c r="Z1506">
        <f t="shared" si="397"/>
        <v>31350.12</v>
      </c>
      <c r="AA1506" t="s">
        <v>222</v>
      </c>
      <c r="AB1506">
        <v>2024</v>
      </c>
    </row>
    <row r="1507" spans="1:28" x14ac:dyDescent="0.25">
      <c r="A1507">
        <v>61</v>
      </c>
      <c r="B1507" t="s">
        <v>185</v>
      </c>
      <c r="C1507" t="s">
        <v>103</v>
      </c>
      <c r="D1507" t="s">
        <v>22</v>
      </c>
      <c r="E1507" t="s">
        <v>789</v>
      </c>
      <c r="F1507" t="s">
        <v>100</v>
      </c>
      <c r="G1507">
        <v>46000</v>
      </c>
      <c r="H1507">
        <f t="shared" si="389"/>
        <v>41565.94</v>
      </c>
      <c r="I1507">
        <f t="shared" si="390"/>
        <v>1320.2</v>
      </c>
      <c r="J1507">
        <f t="shared" si="391"/>
        <v>3265.9999999999995</v>
      </c>
      <c r="K1507">
        <f t="shared" si="392"/>
        <v>506.00000000000006</v>
      </c>
      <c r="L1507">
        <f t="shared" si="398"/>
        <v>1398.4</v>
      </c>
      <c r="M1507">
        <f t="shared" si="399"/>
        <v>3261.4</v>
      </c>
      <c r="N1507">
        <v>1715.46</v>
      </c>
      <c r="O1507">
        <f t="shared" si="393"/>
        <v>11467.46</v>
      </c>
      <c r="P1507">
        <v>25</v>
      </c>
      <c r="Q1507">
        <v>200</v>
      </c>
      <c r="S1507">
        <v>1195.92</v>
      </c>
      <c r="T1507">
        <v>200</v>
      </c>
      <c r="U1507">
        <v>1032.1400000000001</v>
      </c>
      <c r="W1507">
        <f t="shared" si="394"/>
        <v>2653.0600000000004</v>
      </c>
      <c r="X1507">
        <f t="shared" si="395"/>
        <v>4434.0600000000004</v>
      </c>
      <c r="Y1507">
        <f t="shared" si="400"/>
        <v>6527.4</v>
      </c>
      <c r="Z1507">
        <f t="shared" si="397"/>
        <v>38912.879999999997</v>
      </c>
      <c r="AA1507" t="s">
        <v>222</v>
      </c>
      <c r="AB1507">
        <v>2024</v>
      </c>
    </row>
    <row r="1508" spans="1:28" x14ac:dyDescent="0.25">
      <c r="A1508">
        <v>62</v>
      </c>
      <c r="B1508" t="s">
        <v>186</v>
      </c>
      <c r="C1508" t="s">
        <v>102</v>
      </c>
      <c r="D1508" t="s">
        <v>17</v>
      </c>
      <c r="E1508" t="s">
        <v>36</v>
      </c>
      <c r="F1508" t="s">
        <v>100</v>
      </c>
      <c r="G1508">
        <v>46000</v>
      </c>
      <c r="H1508">
        <f t="shared" si="389"/>
        <v>43281.4</v>
      </c>
      <c r="I1508">
        <f t="shared" si="390"/>
        <v>1320.2</v>
      </c>
      <c r="J1508">
        <f t="shared" si="391"/>
        <v>3265.9999999999995</v>
      </c>
      <c r="K1508">
        <f t="shared" si="392"/>
        <v>506.00000000000006</v>
      </c>
      <c r="L1508">
        <f t="shared" si="398"/>
        <v>1398.4</v>
      </c>
      <c r="M1508">
        <f t="shared" si="399"/>
        <v>3261.4</v>
      </c>
      <c r="O1508">
        <f t="shared" si="393"/>
        <v>9752</v>
      </c>
      <c r="P1508">
        <v>25</v>
      </c>
      <c r="S1508">
        <v>899.64</v>
      </c>
      <c r="T1508">
        <v>200</v>
      </c>
      <c r="U1508">
        <f>1289.46-V1508</f>
        <v>1289.46</v>
      </c>
      <c r="W1508">
        <f t="shared" si="394"/>
        <v>2414.1</v>
      </c>
      <c r="X1508">
        <f t="shared" si="395"/>
        <v>2718.6000000000004</v>
      </c>
      <c r="Y1508">
        <f t="shared" si="400"/>
        <v>6527.4</v>
      </c>
      <c r="Z1508">
        <f t="shared" si="397"/>
        <v>40867.300000000003</v>
      </c>
      <c r="AA1508" t="s">
        <v>222</v>
      </c>
      <c r="AB1508">
        <v>2024</v>
      </c>
    </row>
    <row r="1509" spans="1:28" x14ac:dyDescent="0.25">
      <c r="A1509">
        <v>63</v>
      </c>
      <c r="B1509" t="s">
        <v>188</v>
      </c>
      <c r="C1509" t="s">
        <v>102</v>
      </c>
      <c r="D1509" t="s">
        <v>10</v>
      </c>
      <c r="E1509" t="s">
        <v>33</v>
      </c>
      <c r="F1509" t="s">
        <v>100</v>
      </c>
      <c r="G1509">
        <v>36000</v>
      </c>
      <c r="H1509">
        <f t="shared" si="389"/>
        <v>30441.48</v>
      </c>
      <c r="I1509">
        <f t="shared" si="390"/>
        <v>1033.2</v>
      </c>
      <c r="J1509">
        <f t="shared" si="391"/>
        <v>2555.9999999999995</v>
      </c>
      <c r="K1509">
        <f t="shared" si="392"/>
        <v>396.00000000000006</v>
      </c>
      <c r="L1509">
        <f t="shared" si="398"/>
        <v>1094.4000000000001</v>
      </c>
      <c r="M1509">
        <f t="shared" si="399"/>
        <v>2552.4</v>
      </c>
      <c r="N1509">
        <v>3430.92</v>
      </c>
      <c r="O1509">
        <f t="shared" si="393"/>
        <v>11062.92</v>
      </c>
      <c r="P1509">
        <v>25</v>
      </c>
      <c r="S1509">
        <v>2294.48</v>
      </c>
      <c r="T1509">
        <v>200</v>
      </c>
      <c r="W1509">
        <f t="shared" si="394"/>
        <v>2519.48</v>
      </c>
      <c r="X1509">
        <f t="shared" si="395"/>
        <v>5558.52</v>
      </c>
      <c r="Y1509">
        <f t="shared" si="400"/>
        <v>5108.3999999999996</v>
      </c>
      <c r="Z1509">
        <f t="shared" si="397"/>
        <v>27922</v>
      </c>
      <c r="AA1509" t="s">
        <v>222</v>
      </c>
      <c r="AB1509">
        <v>2024</v>
      </c>
    </row>
    <row r="1510" spans="1:28" x14ac:dyDescent="0.25">
      <c r="A1510">
        <v>64</v>
      </c>
      <c r="B1510" t="s">
        <v>190</v>
      </c>
      <c r="C1510" t="s">
        <v>102</v>
      </c>
      <c r="D1510" t="s">
        <v>801</v>
      </c>
      <c r="E1510" t="s">
        <v>38</v>
      </c>
      <c r="F1510" t="s">
        <v>100</v>
      </c>
      <c r="G1510">
        <v>36000</v>
      </c>
      <c r="H1510">
        <f t="shared" si="389"/>
        <v>33872.400000000001</v>
      </c>
      <c r="I1510">
        <f t="shared" si="390"/>
        <v>1033.2</v>
      </c>
      <c r="J1510">
        <f t="shared" si="391"/>
        <v>2555.9999999999995</v>
      </c>
      <c r="K1510">
        <f t="shared" si="392"/>
        <v>396.00000000000006</v>
      </c>
      <c r="L1510">
        <f t="shared" si="398"/>
        <v>1094.4000000000001</v>
      </c>
      <c r="M1510">
        <f t="shared" si="399"/>
        <v>2552.4</v>
      </c>
      <c r="O1510">
        <f t="shared" si="393"/>
        <v>7632</v>
      </c>
      <c r="P1510">
        <v>25</v>
      </c>
      <c r="Q1510">
        <v>6505.87</v>
      </c>
      <c r="S1510">
        <v>398.64</v>
      </c>
      <c r="T1510">
        <v>200</v>
      </c>
      <c r="W1510">
        <f t="shared" si="394"/>
        <v>7129.51</v>
      </c>
      <c r="X1510">
        <f t="shared" si="395"/>
        <v>2127.6000000000004</v>
      </c>
      <c r="Y1510">
        <f t="shared" si="400"/>
        <v>5108.3999999999996</v>
      </c>
      <c r="Z1510">
        <f t="shared" si="397"/>
        <v>26742.89</v>
      </c>
      <c r="AA1510" t="s">
        <v>222</v>
      </c>
      <c r="AB1510">
        <v>2024</v>
      </c>
    </row>
    <row r="1511" spans="1:28" x14ac:dyDescent="0.25">
      <c r="A1511">
        <v>65</v>
      </c>
      <c r="B1511" t="s">
        <v>851</v>
      </c>
      <c r="C1511" t="s">
        <v>103</v>
      </c>
      <c r="D1511" t="s">
        <v>94</v>
      </c>
      <c r="E1511" t="s">
        <v>852</v>
      </c>
      <c r="F1511" t="s">
        <v>100</v>
      </c>
      <c r="G1511">
        <v>46000</v>
      </c>
      <c r="H1511">
        <f t="shared" ref="H1511:H1553" si="402">+G1511-(I1511+L1511+N1511)</f>
        <v>43281.4</v>
      </c>
      <c r="I1511">
        <f t="shared" ref="I1511:I1549" si="403">IF(G1511&lt;=374040,G1511*2.87%,9334.68)</f>
        <v>1320.2</v>
      </c>
      <c r="J1511">
        <f t="shared" ref="J1511:J1549" si="404">IF(G1511&lt;=374040,G1511*7.1%,23092.75)</f>
        <v>3265.9999999999995</v>
      </c>
      <c r="K1511">
        <f t="shared" ref="K1511:K1549" si="405">IF(G1511&lt;=74808,G1511*1.1%,851.51)</f>
        <v>506.00000000000006</v>
      </c>
      <c r="L1511">
        <f t="shared" si="398"/>
        <v>1398.4</v>
      </c>
      <c r="M1511">
        <f t="shared" si="399"/>
        <v>3261.4</v>
      </c>
      <c r="O1511">
        <f t="shared" ref="O1511:O1549" si="406">+I1511+J1511+K1511+L1511+M1511+N1511</f>
        <v>9752</v>
      </c>
      <c r="P1511">
        <v>25</v>
      </c>
      <c r="Q1511">
        <v>5011.18</v>
      </c>
      <c r="S1511">
        <v>342.99</v>
      </c>
      <c r="T1511">
        <v>200</v>
      </c>
      <c r="U1511">
        <f>IF((H1511*12)&gt;867123.01,(79776+(((H1511*12)-867123.01)*0.25))/12,IF((H1511*12)&gt;624329.01,(31216+(((H1511*12)-624329.01)*0.2))/12,IF((H1511*12)&gt;416220.01,(((H1511*12)-416220.01)*0.15)/12,0)))</f>
        <v>1289.4598750000005</v>
      </c>
      <c r="W1511">
        <f t="shared" ref="W1511:W1553" si="407">P1511+Q1511+R1511+S1511+T1511+U1511</f>
        <v>6868.6298750000005</v>
      </c>
      <c r="X1511">
        <f t="shared" ref="X1511:X1549" si="408">+I1511+L1511+N1511</f>
        <v>2718.6000000000004</v>
      </c>
      <c r="Y1511">
        <f t="shared" si="400"/>
        <v>6527.4</v>
      </c>
      <c r="Z1511">
        <f t="shared" ref="Z1511:Z1553" si="409">+G1511-(W1511+X1511)</f>
        <v>36412.770124999995</v>
      </c>
      <c r="AA1511" t="s">
        <v>222</v>
      </c>
      <c r="AB1511">
        <v>2024</v>
      </c>
    </row>
    <row r="1512" spans="1:28" x14ac:dyDescent="0.25">
      <c r="A1512">
        <v>66</v>
      </c>
      <c r="B1512" t="s">
        <v>201</v>
      </c>
      <c r="C1512" t="s">
        <v>102</v>
      </c>
      <c r="D1512" t="s">
        <v>22</v>
      </c>
      <c r="E1512" t="s">
        <v>859</v>
      </c>
      <c r="F1512" t="s">
        <v>100</v>
      </c>
      <c r="G1512">
        <v>36000</v>
      </c>
      <c r="H1512">
        <f t="shared" si="402"/>
        <v>33872.400000000001</v>
      </c>
      <c r="I1512">
        <f t="shared" si="403"/>
        <v>1033.2</v>
      </c>
      <c r="J1512">
        <f t="shared" si="404"/>
        <v>2555.9999999999995</v>
      </c>
      <c r="K1512">
        <f t="shared" si="405"/>
        <v>396.00000000000006</v>
      </c>
      <c r="L1512">
        <f t="shared" si="398"/>
        <v>1094.4000000000001</v>
      </c>
      <c r="M1512">
        <f t="shared" si="399"/>
        <v>2552.4</v>
      </c>
      <c r="O1512">
        <f t="shared" si="406"/>
        <v>7632</v>
      </c>
      <c r="P1512">
        <v>25</v>
      </c>
      <c r="Q1512">
        <v>1000</v>
      </c>
      <c r="S1512">
        <v>858.63</v>
      </c>
      <c r="T1512">
        <v>200</v>
      </c>
      <c r="U1512">
        <v>0</v>
      </c>
      <c r="W1512">
        <f t="shared" si="407"/>
        <v>2083.63</v>
      </c>
      <c r="X1512">
        <f t="shared" si="408"/>
        <v>2127.6000000000004</v>
      </c>
      <c r="Y1512">
        <f t="shared" si="400"/>
        <v>5108.3999999999996</v>
      </c>
      <c r="Z1512">
        <f t="shared" si="409"/>
        <v>31788.77</v>
      </c>
      <c r="AA1512" t="s">
        <v>222</v>
      </c>
      <c r="AB1512">
        <v>2024</v>
      </c>
    </row>
    <row r="1513" spans="1:28" x14ac:dyDescent="0.25">
      <c r="A1513">
        <v>67</v>
      </c>
      <c r="B1513" t="s">
        <v>207</v>
      </c>
      <c r="C1513" t="s">
        <v>103</v>
      </c>
      <c r="D1513" t="s">
        <v>6</v>
      </c>
      <c r="E1513" t="s">
        <v>883</v>
      </c>
      <c r="F1513" t="s">
        <v>100</v>
      </c>
      <c r="G1513">
        <v>25000</v>
      </c>
      <c r="H1513">
        <f t="shared" si="402"/>
        <v>23522.5</v>
      </c>
      <c r="I1513">
        <f t="shared" si="403"/>
        <v>717.5</v>
      </c>
      <c r="J1513">
        <f t="shared" si="404"/>
        <v>1774.9999999999998</v>
      </c>
      <c r="K1513">
        <f t="shared" si="405"/>
        <v>275</v>
      </c>
      <c r="L1513">
        <f t="shared" ref="L1513:L1549" si="410">IF(G1513&lt;=187020,G1513*3.04%,4943.8)</f>
        <v>760</v>
      </c>
      <c r="M1513">
        <f t="shared" ref="M1513:M1549" si="411">IF(G1513&lt;=187020,G1513*7.09%,11530.11)</f>
        <v>1772.5000000000002</v>
      </c>
      <c r="O1513">
        <f t="shared" si="406"/>
        <v>5300</v>
      </c>
      <c r="P1513">
        <v>25</v>
      </c>
      <c r="Q1513">
        <v>12585.43</v>
      </c>
      <c r="S1513">
        <v>2657.6</v>
      </c>
      <c r="T1513">
        <v>200</v>
      </c>
      <c r="W1513">
        <f t="shared" si="407"/>
        <v>15468.03</v>
      </c>
      <c r="X1513">
        <f t="shared" si="408"/>
        <v>1477.5</v>
      </c>
      <c r="Y1513">
        <f t="shared" si="400"/>
        <v>3547.5</v>
      </c>
      <c r="Z1513">
        <f t="shared" si="409"/>
        <v>8054.4700000000012</v>
      </c>
      <c r="AA1513" t="s">
        <v>222</v>
      </c>
      <c r="AB1513">
        <v>2024</v>
      </c>
    </row>
    <row r="1514" spans="1:28" x14ac:dyDescent="0.25">
      <c r="A1514">
        <v>68</v>
      </c>
      <c r="B1514" t="s">
        <v>812</v>
      </c>
      <c r="C1514" t="s">
        <v>102</v>
      </c>
      <c r="D1514" t="s">
        <v>793</v>
      </c>
      <c r="E1514" t="s">
        <v>619</v>
      </c>
      <c r="F1514" t="s">
        <v>85</v>
      </c>
      <c r="G1514">
        <v>30000</v>
      </c>
      <c r="H1514">
        <f t="shared" si="402"/>
        <v>28227</v>
      </c>
      <c r="I1514">
        <f t="shared" si="403"/>
        <v>861</v>
      </c>
      <c r="J1514">
        <f t="shared" si="404"/>
        <v>2130</v>
      </c>
      <c r="K1514">
        <f t="shared" si="405"/>
        <v>330.00000000000006</v>
      </c>
      <c r="L1514">
        <f t="shared" si="410"/>
        <v>912</v>
      </c>
      <c r="M1514">
        <f t="shared" si="411"/>
        <v>2127</v>
      </c>
      <c r="O1514">
        <f t="shared" si="406"/>
        <v>6360</v>
      </c>
      <c r="P1514">
        <v>25</v>
      </c>
      <c r="Q1514">
        <v>500</v>
      </c>
      <c r="T1514">
        <v>200</v>
      </c>
      <c r="W1514">
        <f t="shared" si="407"/>
        <v>725</v>
      </c>
      <c r="X1514">
        <f t="shared" si="408"/>
        <v>1773</v>
      </c>
      <c r="Y1514">
        <f t="shared" si="400"/>
        <v>4257</v>
      </c>
      <c r="Z1514">
        <f t="shared" si="409"/>
        <v>27502</v>
      </c>
      <c r="AA1514" t="s">
        <v>222</v>
      </c>
      <c r="AB1514">
        <v>2024</v>
      </c>
    </row>
    <row r="1515" spans="1:28" x14ac:dyDescent="0.25">
      <c r="A1515">
        <v>69</v>
      </c>
      <c r="B1515" t="s">
        <v>833</v>
      </c>
      <c r="C1515" t="s">
        <v>102</v>
      </c>
      <c r="D1515" t="s">
        <v>22</v>
      </c>
      <c r="E1515" t="s">
        <v>33</v>
      </c>
      <c r="F1515" t="s">
        <v>100</v>
      </c>
      <c r="G1515">
        <v>30000</v>
      </c>
      <c r="H1515">
        <f t="shared" si="402"/>
        <v>28227</v>
      </c>
      <c r="I1515">
        <f t="shared" si="403"/>
        <v>861</v>
      </c>
      <c r="J1515">
        <f t="shared" si="404"/>
        <v>2130</v>
      </c>
      <c r="K1515">
        <f t="shared" si="405"/>
        <v>330.00000000000006</v>
      </c>
      <c r="L1515">
        <f t="shared" si="410"/>
        <v>912</v>
      </c>
      <c r="M1515">
        <f t="shared" si="411"/>
        <v>2127</v>
      </c>
      <c r="O1515">
        <f t="shared" si="406"/>
        <v>6360</v>
      </c>
      <c r="P1515">
        <v>25</v>
      </c>
      <c r="Q1515">
        <v>1500</v>
      </c>
      <c r="T1515">
        <v>200</v>
      </c>
      <c r="U1515">
        <v>0</v>
      </c>
      <c r="W1515">
        <f t="shared" si="407"/>
        <v>1725</v>
      </c>
      <c r="X1515">
        <f t="shared" si="408"/>
        <v>1773</v>
      </c>
      <c r="Y1515">
        <f t="shared" si="400"/>
        <v>4257</v>
      </c>
      <c r="Z1515">
        <f t="shared" si="409"/>
        <v>26502</v>
      </c>
      <c r="AA1515" t="s">
        <v>222</v>
      </c>
      <c r="AB1515">
        <v>2024</v>
      </c>
    </row>
    <row r="1516" spans="1:28" x14ac:dyDescent="0.25">
      <c r="A1516">
        <v>70</v>
      </c>
      <c r="B1516" t="s">
        <v>878</v>
      </c>
      <c r="C1516" t="s">
        <v>103</v>
      </c>
      <c r="D1516" t="s">
        <v>94</v>
      </c>
      <c r="E1516" t="s">
        <v>933</v>
      </c>
      <c r="F1516" t="s">
        <v>84</v>
      </c>
      <c r="G1516">
        <v>30000</v>
      </c>
      <c r="H1516">
        <f t="shared" si="402"/>
        <v>28227</v>
      </c>
      <c r="I1516">
        <f t="shared" si="403"/>
        <v>861</v>
      </c>
      <c r="J1516">
        <f t="shared" si="404"/>
        <v>2130</v>
      </c>
      <c r="K1516">
        <f t="shared" si="405"/>
        <v>330.00000000000006</v>
      </c>
      <c r="L1516">
        <f t="shared" si="410"/>
        <v>912</v>
      </c>
      <c r="M1516">
        <f t="shared" si="411"/>
        <v>2127</v>
      </c>
      <c r="O1516">
        <f t="shared" si="406"/>
        <v>6360</v>
      </c>
      <c r="P1516">
        <v>25</v>
      </c>
      <c r="Q1516">
        <v>7426.75</v>
      </c>
      <c r="T1516">
        <v>200</v>
      </c>
      <c r="U1516">
        <v>0</v>
      </c>
      <c r="W1516">
        <f t="shared" si="407"/>
        <v>7651.75</v>
      </c>
      <c r="X1516">
        <f t="shared" si="408"/>
        <v>1773</v>
      </c>
      <c r="Y1516">
        <f t="shared" si="400"/>
        <v>4257</v>
      </c>
      <c r="Z1516">
        <f t="shared" si="409"/>
        <v>20575.25</v>
      </c>
      <c r="AA1516" t="s">
        <v>222</v>
      </c>
      <c r="AB1516">
        <v>2024</v>
      </c>
    </row>
    <row r="1517" spans="1:28" x14ac:dyDescent="0.25">
      <c r="A1517">
        <v>71</v>
      </c>
      <c r="B1517" t="s">
        <v>836</v>
      </c>
      <c r="C1517" t="s">
        <v>102</v>
      </c>
      <c r="D1517" t="s">
        <v>94</v>
      </c>
      <c r="E1517" t="s">
        <v>52</v>
      </c>
      <c r="F1517" t="s">
        <v>100</v>
      </c>
      <c r="G1517">
        <v>26000</v>
      </c>
      <c r="H1517">
        <f t="shared" si="402"/>
        <v>22747.94</v>
      </c>
      <c r="I1517">
        <f t="shared" si="403"/>
        <v>746.2</v>
      </c>
      <c r="J1517">
        <f t="shared" si="404"/>
        <v>1845.9999999999998</v>
      </c>
      <c r="K1517">
        <f t="shared" si="405"/>
        <v>286.00000000000006</v>
      </c>
      <c r="L1517">
        <f t="shared" si="410"/>
        <v>790.4</v>
      </c>
      <c r="M1517">
        <f t="shared" si="411"/>
        <v>1843.4</v>
      </c>
      <c r="N1517">
        <v>1715.46</v>
      </c>
      <c r="O1517">
        <f t="shared" si="406"/>
        <v>7227.46</v>
      </c>
      <c r="P1517">
        <v>25</v>
      </c>
      <c r="Q1517">
        <v>1000</v>
      </c>
      <c r="T1517">
        <v>200</v>
      </c>
      <c r="U1517">
        <v>0</v>
      </c>
      <c r="W1517">
        <f t="shared" si="407"/>
        <v>1225</v>
      </c>
      <c r="X1517">
        <f t="shared" si="408"/>
        <v>3252.06</v>
      </c>
      <c r="Y1517">
        <f t="shared" si="400"/>
        <v>3689.3999999999996</v>
      </c>
      <c r="Z1517">
        <f t="shared" si="409"/>
        <v>21522.940000000002</v>
      </c>
      <c r="AA1517" t="s">
        <v>222</v>
      </c>
      <c r="AB1517">
        <v>2024</v>
      </c>
    </row>
    <row r="1518" spans="1:28" x14ac:dyDescent="0.25">
      <c r="A1518">
        <v>72</v>
      </c>
      <c r="B1518" t="s">
        <v>837</v>
      </c>
      <c r="C1518" t="s">
        <v>103</v>
      </c>
      <c r="D1518" t="s">
        <v>94</v>
      </c>
      <c r="E1518" t="s">
        <v>52</v>
      </c>
      <c r="F1518" t="s">
        <v>100</v>
      </c>
      <c r="G1518">
        <v>26000</v>
      </c>
      <c r="H1518">
        <f t="shared" si="402"/>
        <v>24463.4</v>
      </c>
      <c r="I1518">
        <f t="shared" si="403"/>
        <v>746.2</v>
      </c>
      <c r="J1518">
        <f t="shared" si="404"/>
        <v>1845.9999999999998</v>
      </c>
      <c r="K1518">
        <f t="shared" si="405"/>
        <v>286.00000000000006</v>
      </c>
      <c r="L1518">
        <f t="shared" si="410"/>
        <v>790.4</v>
      </c>
      <c r="M1518">
        <f t="shared" si="411"/>
        <v>1843.4</v>
      </c>
      <c r="O1518">
        <f t="shared" si="406"/>
        <v>5512</v>
      </c>
      <c r="P1518">
        <v>25</v>
      </c>
      <c r="Q1518">
        <v>1000</v>
      </c>
      <c r="T1518">
        <v>200</v>
      </c>
      <c r="U1518">
        <v>0</v>
      </c>
      <c r="W1518">
        <f t="shared" si="407"/>
        <v>1225</v>
      </c>
      <c r="X1518">
        <f t="shared" si="408"/>
        <v>1536.6</v>
      </c>
      <c r="Y1518">
        <f t="shared" si="400"/>
        <v>3689.3999999999996</v>
      </c>
      <c r="Z1518">
        <f t="shared" si="409"/>
        <v>23238.400000000001</v>
      </c>
      <c r="AA1518" t="s">
        <v>222</v>
      </c>
      <c r="AB1518">
        <v>2024</v>
      </c>
    </row>
    <row r="1519" spans="1:28" x14ac:dyDescent="0.25">
      <c r="A1519">
        <v>73</v>
      </c>
      <c r="B1519" t="s">
        <v>838</v>
      </c>
      <c r="C1519" t="s">
        <v>102</v>
      </c>
      <c r="D1519" t="s">
        <v>839</v>
      </c>
      <c r="E1519" t="s">
        <v>33</v>
      </c>
      <c r="F1519" t="s">
        <v>100</v>
      </c>
      <c r="G1519">
        <v>26000</v>
      </c>
      <c r="H1519">
        <f t="shared" si="402"/>
        <v>24463.4</v>
      </c>
      <c r="I1519">
        <f t="shared" si="403"/>
        <v>746.2</v>
      </c>
      <c r="J1519">
        <f t="shared" si="404"/>
        <v>1845.9999999999998</v>
      </c>
      <c r="K1519">
        <f t="shared" si="405"/>
        <v>286.00000000000006</v>
      </c>
      <c r="L1519">
        <f t="shared" si="410"/>
        <v>790.4</v>
      </c>
      <c r="M1519">
        <f t="shared" si="411"/>
        <v>1843.4</v>
      </c>
      <c r="O1519">
        <f t="shared" si="406"/>
        <v>5512</v>
      </c>
      <c r="P1519">
        <v>25</v>
      </c>
      <c r="S1519">
        <v>43.2</v>
      </c>
      <c r="T1519">
        <v>200</v>
      </c>
      <c r="U1519">
        <v>0</v>
      </c>
      <c r="W1519">
        <f t="shared" si="407"/>
        <v>268.2</v>
      </c>
      <c r="X1519">
        <f t="shared" si="408"/>
        <v>1536.6</v>
      </c>
      <c r="Y1519">
        <f t="shared" si="400"/>
        <v>3689.3999999999996</v>
      </c>
      <c r="Z1519">
        <f t="shared" si="409"/>
        <v>24195.200000000001</v>
      </c>
      <c r="AA1519" t="s">
        <v>222</v>
      </c>
      <c r="AB1519">
        <v>2024</v>
      </c>
    </row>
    <row r="1520" spans="1:28" x14ac:dyDescent="0.25">
      <c r="A1520">
        <v>74</v>
      </c>
      <c r="B1520" t="s">
        <v>904</v>
      </c>
      <c r="C1520" t="s">
        <v>103</v>
      </c>
      <c r="D1520" t="s">
        <v>94</v>
      </c>
      <c r="E1520" t="s">
        <v>32</v>
      </c>
      <c r="F1520" t="s">
        <v>100</v>
      </c>
      <c r="G1520">
        <v>30000</v>
      </c>
      <c r="H1520">
        <f t="shared" si="402"/>
        <v>28227</v>
      </c>
      <c r="I1520">
        <f t="shared" si="403"/>
        <v>861</v>
      </c>
      <c r="J1520">
        <f t="shared" si="404"/>
        <v>2130</v>
      </c>
      <c r="K1520">
        <f t="shared" si="405"/>
        <v>330.00000000000006</v>
      </c>
      <c r="L1520">
        <f t="shared" si="410"/>
        <v>912</v>
      </c>
      <c r="M1520">
        <f t="shared" si="411"/>
        <v>2127</v>
      </c>
      <c r="O1520">
        <f t="shared" si="406"/>
        <v>6360</v>
      </c>
      <c r="P1520">
        <v>25</v>
      </c>
      <c r="T1520">
        <v>200</v>
      </c>
      <c r="U1520">
        <v>0</v>
      </c>
      <c r="W1520">
        <f t="shared" si="407"/>
        <v>225</v>
      </c>
      <c r="X1520">
        <f t="shared" si="408"/>
        <v>1773</v>
      </c>
      <c r="Y1520">
        <f t="shared" si="400"/>
        <v>4257</v>
      </c>
      <c r="Z1520">
        <f t="shared" si="409"/>
        <v>28002</v>
      </c>
      <c r="AA1520" t="s">
        <v>222</v>
      </c>
      <c r="AB1520">
        <v>2024</v>
      </c>
    </row>
    <row r="1521" spans="1:28" x14ac:dyDescent="0.25">
      <c r="A1521">
        <v>75</v>
      </c>
      <c r="B1521" t="s">
        <v>842</v>
      </c>
      <c r="C1521" t="s">
        <v>102</v>
      </c>
      <c r="D1521" t="s">
        <v>823</v>
      </c>
      <c r="E1521" t="s">
        <v>843</v>
      </c>
      <c r="F1521" t="s">
        <v>100</v>
      </c>
      <c r="G1521">
        <v>46000</v>
      </c>
      <c r="H1521">
        <f t="shared" si="402"/>
        <v>43281.4</v>
      </c>
      <c r="I1521">
        <f t="shared" si="403"/>
        <v>1320.2</v>
      </c>
      <c r="J1521">
        <f t="shared" si="404"/>
        <v>3265.9999999999995</v>
      </c>
      <c r="K1521">
        <f t="shared" si="405"/>
        <v>506.00000000000006</v>
      </c>
      <c r="L1521">
        <f t="shared" si="410"/>
        <v>1398.4</v>
      </c>
      <c r="M1521">
        <f t="shared" si="411"/>
        <v>3261.4</v>
      </c>
      <c r="O1521">
        <f t="shared" si="406"/>
        <v>9752</v>
      </c>
      <c r="P1521">
        <v>25</v>
      </c>
      <c r="S1521">
        <v>244.97</v>
      </c>
      <c r="T1521">
        <v>200</v>
      </c>
      <c r="U1521">
        <v>1289.46</v>
      </c>
      <c r="W1521">
        <f t="shared" si="407"/>
        <v>1759.43</v>
      </c>
      <c r="X1521">
        <f t="shared" si="408"/>
        <v>2718.6000000000004</v>
      </c>
      <c r="Y1521">
        <f t="shared" si="400"/>
        <v>6527.4</v>
      </c>
      <c r="Z1521">
        <f t="shared" si="409"/>
        <v>41521.97</v>
      </c>
      <c r="AA1521" t="s">
        <v>222</v>
      </c>
      <c r="AB1521">
        <v>2024</v>
      </c>
    </row>
    <row r="1522" spans="1:28" x14ac:dyDescent="0.25">
      <c r="A1522">
        <v>1</v>
      </c>
      <c r="B1522" t="s">
        <v>845</v>
      </c>
      <c r="C1522" t="s">
        <v>103</v>
      </c>
      <c r="D1522" t="s">
        <v>94</v>
      </c>
      <c r="E1522" t="s">
        <v>52</v>
      </c>
      <c r="F1522" t="s">
        <v>100</v>
      </c>
      <c r="G1522">
        <v>46000</v>
      </c>
      <c r="H1522">
        <f t="shared" si="402"/>
        <v>43281.4</v>
      </c>
      <c r="I1522">
        <f t="shared" si="403"/>
        <v>1320.2</v>
      </c>
      <c r="J1522">
        <f t="shared" si="404"/>
        <v>3265.9999999999995</v>
      </c>
      <c r="K1522">
        <f t="shared" si="405"/>
        <v>506.00000000000006</v>
      </c>
      <c r="L1522">
        <f t="shared" si="410"/>
        <v>1398.4</v>
      </c>
      <c r="M1522">
        <f t="shared" si="411"/>
        <v>3261.4</v>
      </c>
      <c r="O1522">
        <f t="shared" si="406"/>
        <v>9752</v>
      </c>
      <c r="P1522">
        <v>25</v>
      </c>
      <c r="S1522">
        <v>398.64</v>
      </c>
      <c r="T1522">
        <v>200</v>
      </c>
      <c r="U1522">
        <v>1289.46</v>
      </c>
      <c r="W1522">
        <f t="shared" si="407"/>
        <v>1913.1</v>
      </c>
      <c r="X1522">
        <f t="shared" si="408"/>
        <v>2718.6000000000004</v>
      </c>
      <c r="Y1522">
        <f t="shared" si="400"/>
        <v>6527.4</v>
      </c>
      <c r="Z1522">
        <f t="shared" si="409"/>
        <v>41368.300000000003</v>
      </c>
      <c r="AA1522" t="s">
        <v>222</v>
      </c>
      <c r="AB1522">
        <v>2024</v>
      </c>
    </row>
    <row r="1523" spans="1:28" x14ac:dyDescent="0.25">
      <c r="A1523">
        <v>77</v>
      </c>
      <c r="B1523" t="s">
        <v>848</v>
      </c>
      <c r="C1523" t="s">
        <v>103</v>
      </c>
      <c r="D1523" t="s">
        <v>94</v>
      </c>
      <c r="E1523" t="s">
        <v>52</v>
      </c>
      <c r="F1523" t="s">
        <v>100</v>
      </c>
      <c r="G1523">
        <v>46000</v>
      </c>
      <c r="H1523">
        <f t="shared" si="402"/>
        <v>43281.4</v>
      </c>
      <c r="I1523">
        <f t="shared" si="403"/>
        <v>1320.2</v>
      </c>
      <c r="J1523">
        <f t="shared" si="404"/>
        <v>3265.9999999999995</v>
      </c>
      <c r="K1523">
        <f t="shared" si="405"/>
        <v>506.00000000000006</v>
      </c>
      <c r="L1523">
        <f t="shared" si="410"/>
        <v>1398.4</v>
      </c>
      <c r="M1523">
        <f t="shared" si="411"/>
        <v>3261.4</v>
      </c>
      <c r="O1523">
        <f t="shared" si="406"/>
        <v>9752</v>
      </c>
      <c r="P1523">
        <v>25</v>
      </c>
      <c r="T1523">
        <v>200</v>
      </c>
      <c r="U1523">
        <f>IF((H1523*12)&gt;867123.01,(79776+(((H1523*12)-867123.01)*0.25))/12,IF((H1523*12)&gt;624329.01,(31216+(((H1523*12)-624329.01)*0.2))/12,IF((H1523*12)&gt;416220.01,(((H1523*12)-416220.01)*0.15)/12,0)))</f>
        <v>1289.4598750000005</v>
      </c>
      <c r="W1523">
        <f t="shared" si="407"/>
        <v>1514.4598750000005</v>
      </c>
      <c r="X1523">
        <f t="shared" si="408"/>
        <v>2718.6000000000004</v>
      </c>
      <c r="Y1523">
        <f t="shared" si="400"/>
        <v>6527.4</v>
      </c>
      <c r="Z1523">
        <f t="shared" si="409"/>
        <v>41766.940125000001</v>
      </c>
      <c r="AA1523" t="s">
        <v>222</v>
      </c>
      <c r="AB1523">
        <v>2024</v>
      </c>
    </row>
    <row r="1524" spans="1:28" x14ac:dyDescent="0.25">
      <c r="A1524">
        <v>78</v>
      </c>
      <c r="B1524" t="s">
        <v>174</v>
      </c>
      <c r="C1524" t="s">
        <v>102</v>
      </c>
      <c r="D1524" t="s">
        <v>94</v>
      </c>
      <c r="E1524" t="s">
        <v>32</v>
      </c>
      <c r="F1524" t="s">
        <v>100</v>
      </c>
      <c r="G1524">
        <v>46000</v>
      </c>
      <c r="H1524">
        <f t="shared" si="402"/>
        <v>43281.4</v>
      </c>
      <c r="I1524">
        <f t="shared" si="403"/>
        <v>1320.2</v>
      </c>
      <c r="J1524">
        <f t="shared" si="404"/>
        <v>3265.9999999999995</v>
      </c>
      <c r="K1524">
        <f t="shared" si="405"/>
        <v>506.00000000000006</v>
      </c>
      <c r="L1524">
        <f t="shared" si="410"/>
        <v>1398.4</v>
      </c>
      <c r="M1524">
        <f t="shared" si="411"/>
        <v>3261.4</v>
      </c>
      <c r="O1524">
        <f t="shared" si="406"/>
        <v>9752</v>
      </c>
      <c r="P1524">
        <v>25</v>
      </c>
      <c r="S1524">
        <v>1756.26</v>
      </c>
      <c r="T1524">
        <v>200</v>
      </c>
      <c r="U1524">
        <v>860</v>
      </c>
      <c r="W1524">
        <f t="shared" si="407"/>
        <v>2841.26</v>
      </c>
      <c r="X1524">
        <f t="shared" si="408"/>
        <v>2718.6000000000004</v>
      </c>
      <c r="Y1524">
        <f t="shared" si="400"/>
        <v>6527.4</v>
      </c>
      <c r="Z1524">
        <f t="shared" si="409"/>
        <v>40440.14</v>
      </c>
      <c r="AA1524" t="s">
        <v>222</v>
      </c>
      <c r="AB1524">
        <v>2024</v>
      </c>
    </row>
    <row r="1525" spans="1:28" x14ac:dyDescent="0.25">
      <c r="A1525">
        <v>79</v>
      </c>
      <c r="B1525" t="s">
        <v>912</v>
      </c>
      <c r="C1525" t="s">
        <v>103</v>
      </c>
      <c r="D1525" t="s">
        <v>94</v>
      </c>
      <c r="E1525" t="s">
        <v>854</v>
      </c>
      <c r="F1525" t="s">
        <v>100</v>
      </c>
      <c r="G1525">
        <v>46000</v>
      </c>
      <c r="H1525">
        <f t="shared" si="402"/>
        <v>41565.94</v>
      </c>
      <c r="I1525">
        <f t="shared" si="403"/>
        <v>1320.2</v>
      </c>
      <c r="J1525">
        <f t="shared" si="404"/>
        <v>3265.9999999999995</v>
      </c>
      <c r="K1525">
        <f t="shared" si="405"/>
        <v>506.00000000000006</v>
      </c>
      <c r="L1525">
        <f t="shared" si="410"/>
        <v>1398.4</v>
      </c>
      <c r="M1525">
        <f t="shared" si="411"/>
        <v>3261.4</v>
      </c>
      <c r="N1525">
        <v>1715.46</v>
      </c>
      <c r="O1525">
        <f t="shared" si="406"/>
        <v>11467.46</v>
      </c>
      <c r="P1525">
        <v>25</v>
      </c>
      <c r="Q1525">
        <v>1000</v>
      </c>
      <c r="S1525">
        <v>896</v>
      </c>
      <c r="T1525">
        <v>200</v>
      </c>
      <c r="U1525">
        <f t="shared" ref="U1525" si="412">IF((H1525*12)&gt;867123.01,(79776+(((H1525*12)-867123.01)*0.25))/12,IF((H1525*12)&gt;624329.01,(31216+(((H1525*12)-624329.01)*0.2))/12,IF((H1525*12)&gt;416220.01,(((H1525*12)-416220.01)*0.15)/12,0)))</f>
        <v>1032.1408750000003</v>
      </c>
      <c r="W1525">
        <f t="shared" si="407"/>
        <v>3153.1408750000001</v>
      </c>
      <c r="X1525">
        <f t="shared" si="408"/>
        <v>4434.0600000000004</v>
      </c>
      <c r="Y1525">
        <f t="shared" si="400"/>
        <v>6527.4</v>
      </c>
      <c r="Z1525">
        <f t="shared" si="409"/>
        <v>38412.799124999998</v>
      </c>
      <c r="AA1525" t="s">
        <v>222</v>
      </c>
      <c r="AB1525">
        <v>2024</v>
      </c>
    </row>
    <row r="1526" spans="1:28" x14ac:dyDescent="0.25">
      <c r="A1526">
        <v>80</v>
      </c>
      <c r="B1526" t="s">
        <v>853</v>
      </c>
      <c r="C1526" t="s">
        <v>103</v>
      </c>
      <c r="D1526" t="s">
        <v>94</v>
      </c>
      <c r="E1526" t="s">
        <v>854</v>
      </c>
      <c r="F1526" t="s">
        <v>100</v>
      </c>
      <c r="G1526">
        <v>46000</v>
      </c>
      <c r="H1526">
        <f t="shared" si="402"/>
        <v>43281.4</v>
      </c>
      <c r="I1526">
        <f t="shared" si="403"/>
        <v>1320.2</v>
      </c>
      <c r="J1526">
        <f t="shared" si="404"/>
        <v>3265.9999999999995</v>
      </c>
      <c r="K1526">
        <f t="shared" si="405"/>
        <v>506.00000000000006</v>
      </c>
      <c r="L1526">
        <f t="shared" si="410"/>
        <v>1398.4</v>
      </c>
      <c r="M1526">
        <f t="shared" si="411"/>
        <v>3261.4</v>
      </c>
      <c r="O1526">
        <f t="shared" si="406"/>
        <v>9752</v>
      </c>
      <c r="P1526">
        <v>25</v>
      </c>
      <c r="Q1526">
        <v>2000</v>
      </c>
      <c r="S1526">
        <v>797.28</v>
      </c>
      <c r="T1526">
        <v>200</v>
      </c>
      <c r="U1526">
        <v>1289.46</v>
      </c>
      <c r="W1526">
        <f t="shared" si="407"/>
        <v>4311.74</v>
      </c>
      <c r="X1526">
        <f t="shared" si="408"/>
        <v>2718.6000000000004</v>
      </c>
      <c r="Y1526">
        <f t="shared" si="400"/>
        <v>6527.4</v>
      </c>
      <c r="Z1526">
        <f t="shared" si="409"/>
        <v>38969.660000000003</v>
      </c>
      <c r="AA1526" t="s">
        <v>222</v>
      </c>
      <c r="AB1526">
        <v>2024</v>
      </c>
    </row>
    <row r="1527" spans="1:28" x14ac:dyDescent="0.25">
      <c r="A1527">
        <v>81</v>
      </c>
      <c r="B1527" t="s">
        <v>855</v>
      </c>
      <c r="C1527" t="s">
        <v>103</v>
      </c>
      <c r="D1527" t="s">
        <v>94</v>
      </c>
      <c r="E1527" t="s">
        <v>52</v>
      </c>
      <c r="F1527" t="s">
        <v>100</v>
      </c>
      <c r="G1527">
        <v>46000</v>
      </c>
      <c r="H1527">
        <f t="shared" si="402"/>
        <v>43281.4</v>
      </c>
      <c r="I1527">
        <f t="shared" si="403"/>
        <v>1320.2</v>
      </c>
      <c r="J1527">
        <f t="shared" si="404"/>
        <v>3265.9999999999995</v>
      </c>
      <c r="K1527">
        <f t="shared" si="405"/>
        <v>506.00000000000006</v>
      </c>
      <c r="L1527">
        <f t="shared" si="410"/>
        <v>1398.4</v>
      </c>
      <c r="M1527">
        <f t="shared" si="411"/>
        <v>3261.4</v>
      </c>
      <c r="O1527">
        <f t="shared" si="406"/>
        <v>9752</v>
      </c>
      <c r="P1527">
        <v>25</v>
      </c>
      <c r="S1527">
        <v>797.28</v>
      </c>
      <c r="T1527">
        <v>200</v>
      </c>
      <c r="U1527">
        <f>IF((H1527*12)&gt;867123.01,(79776+(((H1527*12)-867123.01)*0.25))/12,IF((H1527*12)&gt;624329.01,(31216+(((H1527*12)-624329.01)*0.2))/12,IF((H1527*12)&gt;416220.01,(((H1527*12)-416220.01)*0.15)/12,0)))</f>
        <v>1289.4598750000005</v>
      </c>
      <c r="W1527">
        <f t="shared" si="407"/>
        <v>2311.7398750000002</v>
      </c>
      <c r="X1527">
        <f t="shared" si="408"/>
        <v>2718.6000000000004</v>
      </c>
      <c r="Y1527">
        <f t="shared" ref="Y1527:Y1549" si="413">+J1527+M1527</f>
        <v>6527.4</v>
      </c>
      <c r="Z1527">
        <f t="shared" si="409"/>
        <v>40969.660125000002</v>
      </c>
      <c r="AA1527" t="s">
        <v>222</v>
      </c>
      <c r="AB1527">
        <v>2024</v>
      </c>
    </row>
    <row r="1528" spans="1:28" x14ac:dyDescent="0.25">
      <c r="A1528">
        <v>82</v>
      </c>
      <c r="B1528" t="s">
        <v>856</v>
      </c>
      <c r="C1528" t="s">
        <v>102</v>
      </c>
      <c r="D1528" t="s">
        <v>6</v>
      </c>
      <c r="E1528" t="s">
        <v>52</v>
      </c>
      <c r="F1528" t="s">
        <v>100</v>
      </c>
      <c r="G1528">
        <v>36000</v>
      </c>
      <c r="H1528">
        <f t="shared" si="402"/>
        <v>33872.400000000001</v>
      </c>
      <c r="I1528">
        <f t="shared" si="403"/>
        <v>1033.2</v>
      </c>
      <c r="J1528">
        <f t="shared" si="404"/>
        <v>2555.9999999999995</v>
      </c>
      <c r="K1528">
        <f t="shared" si="405"/>
        <v>396.00000000000006</v>
      </c>
      <c r="L1528">
        <f t="shared" si="410"/>
        <v>1094.4000000000001</v>
      </c>
      <c r="M1528">
        <f t="shared" si="411"/>
        <v>2552.4</v>
      </c>
      <c r="O1528">
        <f t="shared" si="406"/>
        <v>7632</v>
      </c>
      <c r="P1528">
        <v>25</v>
      </c>
      <c r="T1528">
        <v>200</v>
      </c>
      <c r="U1528">
        <f>IF((H1528*12)&gt;867123.01,(79776+(((H1528*12)-867123.01)*0.25))/12,IF((H1528*12)&gt;624329.01,(31216+(((H1528*12)-624329.01)*0.2))/12,IF((H1528*12)&gt;416220.01,(((H1528*12)-416220.01)*0.15)/12,0)))</f>
        <v>0</v>
      </c>
      <c r="W1528">
        <f t="shared" si="407"/>
        <v>225</v>
      </c>
      <c r="X1528">
        <f t="shared" si="408"/>
        <v>2127.6000000000004</v>
      </c>
      <c r="Y1528">
        <f t="shared" si="413"/>
        <v>5108.3999999999996</v>
      </c>
      <c r="Z1528">
        <f t="shared" si="409"/>
        <v>33647.4</v>
      </c>
      <c r="AA1528" t="s">
        <v>222</v>
      </c>
      <c r="AB1528">
        <v>2024</v>
      </c>
    </row>
    <row r="1529" spans="1:28" x14ac:dyDescent="0.25">
      <c r="A1529">
        <v>83</v>
      </c>
      <c r="B1529" t="s">
        <v>857</v>
      </c>
      <c r="C1529" t="s">
        <v>103</v>
      </c>
      <c r="D1529" t="s">
        <v>858</v>
      </c>
      <c r="E1529" t="s">
        <v>859</v>
      </c>
      <c r="F1529" t="s">
        <v>100</v>
      </c>
      <c r="G1529">
        <v>30000</v>
      </c>
      <c r="H1529">
        <f t="shared" si="402"/>
        <v>28227</v>
      </c>
      <c r="I1529">
        <f t="shared" si="403"/>
        <v>861</v>
      </c>
      <c r="J1529">
        <f t="shared" si="404"/>
        <v>2130</v>
      </c>
      <c r="K1529">
        <f t="shared" si="405"/>
        <v>330.00000000000006</v>
      </c>
      <c r="L1529">
        <f t="shared" si="410"/>
        <v>912</v>
      </c>
      <c r="M1529">
        <f t="shared" si="411"/>
        <v>2127</v>
      </c>
      <c r="O1529">
        <f t="shared" si="406"/>
        <v>6360</v>
      </c>
      <c r="P1529">
        <v>25</v>
      </c>
      <c r="Q1529">
        <v>500</v>
      </c>
      <c r="T1529">
        <v>200</v>
      </c>
      <c r="U1529">
        <v>0</v>
      </c>
      <c r="W1529">
        <f t="shared" si="407"/>
        <v>725</v>
      </c>
      <c r="X1529">
        <f t="shared" si="408"/>
        <v>1773</v>
      </c>
      <c r="Y1529">
        <f t="shared" si="413"/>
        <v>4257</v>
      </c>
      <c r="Z1529">
        <f t="shared" si="409"/>
        <v>27502</v>
      </c>
      <c r="AA1529" t="s">
        <v>222</v>
      </c>
      <c r="AB1529">
        <v>2024</v>
      </c>
    </row>
    <row r="1530" spans="1:28" x14ac:dyDescent="0.25">
      <c r="A1530">
        <v>84</v>
      </c>
      <c r="B1530" t="s">
        <v>202</v>
      </c>
      <c r="C1530" t="s">
        <v>102</v>
      </c>
      <c r="D1530" t="s">
        <v>22</v>
      </c>
      <c r="E1530" t="s">
        <v>37</v>
      </c>
      <c r="F1530" t="s">
        <v>100</v>
      </c>
      <c r="G1530">
        <v>25000</v>
      </c>
      <c r="H1530">
        <f t="shared" si="402"/>
        <v>23522.5</v>
      </c>
      <c r="I1530">
        <f t="shared" si="403"/>
        <v>717.5</v>
      </c>
      <c r="J1530">
        <f t="shared" si="404"/>
        <v>1774.9999999999998</v>
      </c>
      <c r="K1530">
        <f t="shared" si="405"/>
        <v>275</v>
      </c>
      <c r="L1530">
        <f t="shared" si="410"/>
        <v>760</v>
      </c>
      <c r="M1530">
        <f t="shared" si="411"/>
        <v>1772.5000000000002</v>
      </c>
      <c r="O1530">
        <f t="shared" si="406"/>
        <v>5300</v>
      </c>
      <c r="P1530">
        <v>25</v>
      </c>
      <c r="Q1530">
        <v>1000</v>
      </c>
      <c r="T1530">
        <v>200</v>
      </c>
      <c r="U1530">
        <f t="shared" ref="U1530:U1549" si="414">IF((H1530*12)&gt;867123.01,(79776+(((H1530*12)-867123.01)*0.25))/12,IF((H1530*12)&gt;624329.01,(31216+(((H1530*12)-624329.01)*0.2))/12,IF((H1530*12)&gt;416220.01,(((H1530*12)-416220.01)*0.15)/12,0)))</f>
        <v>0</v>
      </c>
      <c r="W1530">
        <f t="shared" si="407"/>
        <v>1225</v>
      </c>
      <c r="X1530">
        <f t="shared" si="408"/>
        <v>1477.5</v>
      </c>
      <c r="Y1530">
        <f t="shared" si="413"/>
        <v>3547.5</v>
      </c>
      <c r="Z1530">
        <f t="shared" si="409"/>
        <v>22297.5</v>
      </c>
      <c r="AA1530" t="s">
        <v>222</v>
      </c>
      <c r="AB1530">
        <v>2024</v>
      </c>
    </row>
    <row r="1531" spans="1:28" x14ac:dyDescent="0.25">
      <c r="A1531">
        <v>85</v>
      </c>
      <c r="B1531" t="s">
        <v>203</v>
      </c>
      <c r="C1531" t="s">
        <v>102</v>
      </c>
      <c r="D1531" t="s">
        <v>6</v>
      </c>
      <c r="E1531" t="s">
        <v>37</v>
      </c>
      <c r="F1531" t="s">
        <v>100</v>
      </c>
      <c r="G1531">
        <v>15000</v>
      </c>
      <c r="H1531">
        <f t="shared" si="402"/>
        <v>14113.5</v>
      </c>
      <c r="I1531">
        <f t="shared" si="403"/>
        <v>430.5</v>
      </c>
      <c r="J1531">
        <f t="shared" si="404"/>
        <v>1065</v>
      </c>
      <c r="K1531">
        <f t="shared" si="405"/>
        <v>165.00000000000003</v>
      </c>
      <c r="L1531">
        <f t="shared" si="410"/>
        <v>456</v>
      </c>
      <c r="M1531">
        <f t="shared" si="411"/>
        <v>1063.5</v>
      </c>
      <c r="O1531">
        <f t="shared" si="406"/>
        <v>3180</v>
      </c>
      <c r="P1531">
        <v>25</v>
      </c>
      <c r="T1531">
        <v>200</v>
      </c>
      <c r="U1531">
        <f t="shared" si="414"/>
        <v>0</v>
      </c>
      <c r="W1531">
        <f t="shared" si="407"/>
        <v>225</v>
      </c>
      <c r="X1531">
        <f t="shared" si="408"/>
        <v>886.5</v>
      </c>
      <c r="Y1531">
        <f t="shared" si="413"/>
        <v>2128.5</v>
      </c>
      <c r="Z1531">
        <f t="shared" si="409"/>
        <v>13888.5</v>
      </c>
      <c r="AA1531" t="s">
        <v>222</v>
      </c>
      <c r="AB1531">
        <v>2024</v>
      </c>
    </row>
    <row r="1532" spans="1:28" x14ac:dyDescent="0.25">
      <c r="A1532">
        <v>86</v>
      </c>
      <c r="B1532" t="s">
        <v>204</v>
      </c>
      <c r="C1532" t="s">
        <v>102</v>
      </c>
      <c r="D1532" t="s">
        <v>6</v>
      </c>
      <c r="E1532" t="s">
        <v>37</v>
      </c>
      <c r="F1532" t="s">
        <v>100</v>
      </c>
      <c r="G1532">
        <v>15000</v>
      </c>
      <c r="H1532">
        <f t="shared" si="402"/>
        <v>14113.5</v>
      </c>
      <c r="I1532">
        <f t="shared" si="403"/>
        <v>430.5</v>
      </c>
      <c r="J1532">
        <f t="shared" si="404"/>
        <v>1065</v>
      </c>
      <c r="K1532">
        <f t="shared" si="405"/>
        <v>165.00000000000003</v>
      </c>
      <c r="L1532">
        <f t="shared" si="410"/>
        <v>456</v>
      </c>
      <c r="M1532">
        <f t="shared" si="411"/>
        <v>1063.5</v>
      </c>
      <c r="O1532">
        <f t="shared" si="406"/>
        <v>3180</v>
      </c>
      <c r="P1532">
        <v>25</v>
      </c>
      <c r="T1532">
        <v>200</v>
      </c>
      <c r="U1532">
        <f t="shared" si="414"/>
        <v>0</v>
      </c>
      <c r="W1532">
        <f t="shared" si="407"/>
        <v>225</v>
      </c>
      <c r="X1532">
        <f t="shared" si="408"/>
        <v>886.5</v>
      </c>
      <c r="Y1532">
        <f t="shared" si="413"/>
        <v>2128.5</v>
      </c>
      <c r="Z1532">
        <f t="shared" si="409"/>
        <v>13888.5</v>
      </c>
      <c r="AA1532" t="s">
        <v>222</v>
      </c>
      <c r="AB1532">
        <v>2024</v>
      </c>
    </row>
    <row r="1533" spans="1:28" x14ac:dyDescent="0.25">
      <c r="A1533">
        <v>87</v>
      </c>
      <c r="B1533" t="s">
        <v>205</v>
      </c>
      <c r="C1533" t="s">
        <v>102</v>
      </c>
      <c r="D1533" t="s">
        <v>6</v>
      </c>
      <c r="E1533" t="s">
        <v>37</v>
      </c>
      <c r="F1533" t="s">
        <v>100</v>
      </c>
      <c r="G1533">
        <v>25000</v>
      </c>
      <c r="H1533">
        <f t="shared" si="402"/>
        <v>23522.5</v>
      </c>
      <c r="I1533">
        <f t="shared" si="403"/>
        <v>717.5</v>
      </c>
      <c r="J1533">
        <f t="shared" si="404"/>
        <v>1774.9999999999998</v>
      </c>
      <c r="K1533">
        <f t="shared" si="405"/>
        <v>275</v>
      </c>
      <c r="L1533">
        <f t="shared" si="410"/>
        <v>760</v>
      </c>
      <c r="M1533">
        <f t="shared" si="411"/>
        <v>1772.5000000000002</v>
      </c>
      <c r="O1533">
        <f t="shared" si="406"/>
        <v>5300</v>
      </c>
      <c r="P1533">
        <v>25</v>
      </c>
      <c r="T1533">
        <v>200</v>
      </c>
      <c r="U1533">
        <f t="shared" si="414"/>
        <v>0</v>
      </c>
      <c r="W1533">
        <f t="shared" si="407"/>
        <v>225</v>
      </c>
      <c r="X1533">
        <f t="shared" si="408"/>
        <v>1477.5</v>
      </c>
      <c r="Y1533">
        <f t="shared" si="413"/>
        <v>3547.5</v>
      </c>
      <c r="Z1533">
        <f t="shared" si="409"/>
        <v>23297.5</v>
      </c>
      <c r="AA1533" t="s">
        <v>222</v>
      </c>
      <c r="AB1533">
        <v>2024</v>
      </c>
    </row>
    <row r="1534" spans="1:28" x14ac:dyDescent="0.25">
      <c r="A1534">
        <v>88</v>
      </c>
      <c r="B1534" t="s">
        <v>810</v>
      </c>
      <c r="C1534" t="s">
        <v>102</v>
      </c>
      <c r="D1534" t="s">
        <v>94</v>
      </c>
      <c r="E1534" t="s">
        <v>37</v>
      </c>
      <c r="F1534" t="s">
        <v>100</v>
      </c>
      <c r="G1534">
        <v>25000</v>
      </c>
      <c r="H1534">
        <f t="shared" si="402"/>
        <v>23522.5</v>
      </c>
      <c r="I1534">
        <f t="shared" si="403"/>
        <v>717.5</v>
      </c>
      <c r="J1534">
        <f t="shared" si="404"/>
        <v>1774.9999999999998</v>
      </c>
      <c r="K1534">
        <f t="shared" si="405"/>
        <v>275</v>
      </c>
      <c r="L1534">
        <f t="shared" si="410"/>
        <v>760</v>
      </c>
      <c r="M1534">
        <f t="shared" si="411"/>
        <v>1772.5000000000002</v>
      </c>
      <c r="O1534">
        <f t="shared" si="406"/>
        <v>5300</v>
      </c>
      <c r="P1534">
        <v>25</v>
      </c>
      <c r="Q1534">
        <v>1000</v>
      </c>
      <c r="T1534">
        <v>200</v>
      </c>
      <c r="U1534">
        <f t="shared" si="414"/>
        <v>0</v>
      </c>
      <c r="W1534">
        <f t="shared" si="407"/>
        <v>1225</v>
      </c>
      <c r="X1534">
        <f t="shared" si="408"/>
        <v>1477.5</v>
      </c>
      <c r="Y1534">
        <f t="shared" si="413"/>
        <v>3547.5</v>
      </c>
      <c r="Z1534">
        <f t="shared" si="409"/>
        <v>22297.5</v>
      </c>
      <c r="AA1534" t="s">
        <v>222</v>
      </c>
      <c r="AB1534">
        <v>2024</v>
      </c>
    </row>
    <row r="1535" spans="1:28" x14ac:dyDescent="0.25">
      <c r="A1535">
        <v>89</v>
      </c>
      <c r="B1535" t="s">
        <v>193</v>
      </c>
      <c r="C1535" t="s">
        <v>103</v>
      </c>
      <c r="D1535" t="s">
        <v>22</v>
      </c>
      <c r="E1535" t="s">
        <v>54</v>
      </c>
      <c r="F1535" t="s">
        <v>100</v>
      </c>
      <c r="G1535">
        <v>30000</v>
      </c>
      <c r="H1535">
        <f t="shared" si="402"/>
        <v>26511.54</v>
      </c>
      <c r="I1535">
        <f t="shared" si="403"/>
        <v>861</v>
      </c>
      <c r="J1535">
        <f t="shared" si="404"/>
        <v>2130</v>
      </c>
      <c r="K1535">
        <f t="shared" si="405"/>
        <v>330.00000000000006</v>
      </c>
      <c r="L1535">
        <f t="shared" si="410"/>
        <v>912</v>
      </c>
      <c r="M1535">
        <f t="shared" si="411"/>
        <v>2127</v>
      </c>
      <c r="N1535">
        <v>1715.46</v>
      </c>
      <c r="O1535">
        <f t="shared" si="406"/>
        <v>8075.46</v>
      </c>
      <c r="P1535">
        <v>25</v>
      </c>
      <c r="Q1535">
        <v>500</v>
      </c>
      <c r="T1535">
        <v>200</v>
      </c>
      <c r="U1535">
        <f t="shared" si="414"/>
        <v>0</v>
      </c>
      <c r="W1535">
        <f t="shared" si="407"/>
        <v>725</v>
      </c>
      <c r="X1535">
        <f t="shared" si="408"/>
        <v>3488.46</v>
      </c>
      <c r="Y1535">
        <f t="shared" si="413"/>
        <v>4257</v>
      </c>
      <c r="Z1535">
        <f t="shared" si="409"/>
        <v>25786.54</v>
      </c>
      <c r="AA1535" t="s">
        <v>222</v>
      </c>
      <c r="AB1535">
        <v>2024</v>
      </c>
    </row>
    <row r="1536" spans="1:28" x14ac:dyDescent="0.25">
      <c r="A1536">
        <v>90</v>
      </c>
      <c r="B1536" t="s">
        <v>197</v>
      </c>
      <c r="C1536" t="s">
        <v>103</v>
      </c>
      <c r="D1536" t="s">
        <v>94</v>
      </c>
      <c r="E1536" t="s">
        <v>54</v>
      </c>
      <c r="F1536" t="s">
        <v>100</v>
      </c>
      <c r="G1536">
        <v>30000</v>
      </c>
      <c r="H1536">
        <f t="shared" si="402"/>
        <v>28227</v>
      </c>
      <c r="I1536">
        <f t="shared" si="403"/>
        <v>861</v>
      </c>
      <c r="J1536">
        <f t="shared" si="404"/>
        <v>2130</v>
      </c>
      <c r="K1536">
        <f t="shared" si="405"/>
        <v>330.00000000000006</v>
      </c>
      <c r="L1536">
        <f t="shared" si="410"/>
        <v>912</v>
      </c>
      <c r="M1536">
        <f t="shared" si="411"/>
        <v>2127</v>
      </c>
      <c r="O1536">
        <f t="shared" si="406"/>
        <v>6360</v>
      </c>
      <c r="P1536">
        <v>25</v>
      </c>
      <c r="T1536">
        <v>200</v>
      </c>
      <c r="U1536">
        <f t="shared" si="414"/>
        <v>0</v>
      </c>
      <c r="W1536">
        <f t="shared" si="407"/>
        <v>225</v>
      </c>
      <c r="X1536">
        <f t="shared" si="408"/>
        <v>1773</v>
      </c>
      <c r="Y1536">
        <f t="shared" si="413"/>
        <v>4257</v>
      </c>
      <c r="Z1536">
        <f t="shared" si="409"/>
        <v>28002</v>
      </c>
      <c r="AA1536" t="s">
        <v>222</v>
      </c>
      <c r="AB1536">
        <v>2024</v>
      </c>
    </row>
    <row r="1537" spans="1:28" x14ac:dyDescent="0.25">
      <c r="A1537">
        <v>91</v>
      </c>
      <c r="B1537" t="s">
        <v>895</v>
      </c>
      <c r="C1537" t="s">
        <v>103</v>
      </c>
      <c r="D1537" t="s">
        <v>22</v>
      </c>
      <c r="E1537" t="s">
        <v>54</v>
      </c>
      <c r="F1537" t="s">
        <v>100</v>
      </c>
      <c r="G1537">
        <v>30000</v>
      </c>
      <c r="H1537">
        <f t="shared" si="402"/>
        <v>28227</v>
      </c>
      <c r="I1537">
        <f t="shared" si="403"/>
        <v>861</v>
      </c>
      <c r="J1537">
        <f t="shared" si="404"/>
        <v>2130</v>
      </c>
      <c r="K1537">
        <f t="shared" si="405"/>
        <v>330.00000000000006</v>
      </c>
      <c r="L1537">
        <f t="shared" si="410"/>
        <v>912</v>
      </c>
      <c r="M1537">
        <f t="shared" si="411"/>
        <v>2127</v>
      </c>
      <c r="O1537">
        <f t="shared" si="406"/>
        <v>6360</v>
      </c>
      <c r="P1537">
        <v>25</v>
      </c>
      <c r="Q1537">
        <v>3397.87</v>
      </c>
      <c r="T1537">
        <v>200</v>
      </c>
      <c r="U1537">
        <f t="shared" si="414"/>
        <v>0</v>
      </c>
      <c r="W1537">
        <f t="shared" si="407"/>
        <v>3622.87</v>
      </c>
      <c r="X1537">
        <f t="shared" si="408"/>
        <v>1773</v>
      </c>
      <c r="Y1537">
        <f t="shared" si="413"/>
        <v>4257</v>
      </c>
      <c r="Z1537">
        <f t="shared" si="409"/>
        <v>24604.13</v>
      </c>
      <c r="AA1537" t="s">
        <v>222</v>
      </c>
      <c r="AB1537">
        <v>2024</v>
      </c>
    </row>
    <row r="1538" spans="1:28" x14ac:dyDescent="0.25">
      <c r="A1538">
        <v>92</v>
      </c>
      <c r="B1538" t="s">
        <v>200</v>
      </c>
      <c r="C1538" t="s">
        <v>103</v>
      </c>
      <c r="D1538" t="s">
        <v>19</v>
      </c>
      <c r="E1538" t="s">
        <v>60</v>
      </c>
      <c r="F1538" t="s">
        <v>100</v>
      </c>
      <c r="G1538">
        <v>35000</v>
      </c>
      <c r="H1538">
        <f t="shared" si="402"/>
        <v>32931.5</v>
      </c>
      <c r="I1538">
        <f t="shared" si="403"/>
        <v>1004.5</v>
      </c>
      <c r="J1538">
        <f t="shared" si="404"/>
        <v>2485</v>
      </c>
      <c r="K1538">
        <f t="shared" si="405"/>
        <v>385.00000000000006</v>
      </c>
      <c r="L1538">
        <f t="shared" si="410"/>
        <v>1064</v>
      </c>
      <c r="M1538">
        <f t="shared" si="411"/>
        <v>2481.5</v>
      </c>
      <c r="O1538">
        <f t="shared" si="406"/>
        <v>7420</v>
      </c>
      <c r="P1538">
        <v>25</v>
      </c>
      <c r="Q1538">
        <v>18807.169999999998</v>
      </c>
      <c r="S1538">
        <v>1406.27</v>
      </c>
      <c r="T1538">
        <v>200</v>
      </c>
      <c r="U1538">
        <f t="shared" si="414"/>
        <v>0</v>
      </c>
      <c r="W1538">
        <f t="shared" si="407"/>
        <v>20438.439999999999</v>
      </c>
      <c r="X1538">
        <f t="shared" si="408"/>
        <v>2068.5</v>
      </c>
      <c r="Y1538">
        <f t="shared" si="413"/>
        <v>4966.5</v>
      </c>
      <c r="Z1538">
        <f t="shared" si="409"/>
        <v>12493.060000000001</v>
      </c>
      <c r="AA1538" t="s">
        <v>222</v>
      </c>
      <c r="AB1538">
        <v>2024</v>
      </c>
    </row>
    <row r="1539" spans="1:28" x14ac:dyDescent="0.25">
      <c r="A1539">
        <v>93</v>
      </c>
      <c r="B1539" t="s">
        <v>910</v>
      </c>
      <c r="C1539" t="s">
        <v>103</v>
      </c>
      <c r="D1539" t="s">
        <v>10</v>
      </c>
      <c r="E1539" t="s">
        <v>54</v>
      </c>
      <c r="F1539" t="s">
        <v>100</v>
      </c>
      <c r="G1539">
        <v>25000</v>
      </c>
      <c r="H1539">
        <f t="shared" si="402"/>
        <v>23522.5</v>
      </c>
      <c r="I1539">
        <f t="shared" si="403"/>
        <v>717.5</v>
      </c>
      <c r="J1539">
        <f t="shared" si="404"/>
        <v>1774.9999999999998</v>
      </c>
      <c r="K1539">
        <f t="shared" si="405"/>
        <v>275</v>
      </c>
      <c r="L1539">
        <f t="shared" si="410"/>
        <v>760</v>
      </c>
      <c r="M1539">
        <f t="shared" si="411"/>
        <v>1772.5000000000002</v>
      </c>
      <c r="O1539">
        <f t="shared" si="406"/>
        <v>5300</v>
      </c>
      <c r="P1539">
        <v>25</v>
      </c>
      <c r="T1539">
        <v>200</v>
      </c>
      <c r="U1539">
        <f t="shared" si="414"/>
        <v>0</v>
      </c>
      <c r="W1539">
        <f t="shared" si="407"/>
        <v>225</v>
      </c>
      <c r="X1539">
        <f t="shared" si="408"/>
        <v>1477.5</v>
      </c>
      <c r="Y1539">
        <f t="shared" si="413"/>
        <v>3547.5</v>
      </c>
      <c r="Z1539">
        <f t="shared" si="409"/>
        <v>23297.5</v>
      </c>
      <c r="AA1539" t="s">
        <v>222</v>
      </c>
      <c r="AB1539">
        <v>2024</v>
      </c>
    </row>
    <row r="1540" spans="1:28" x14ac:dyDescent="0.25">
      <c r="A1540">
        <v>94</v>
      </c>
      <c r="B1540" t="s">
        <v>892</v>
      </c>
      <c r="C1540" t="s">
        <v>103</v>
      </c>
      <c r="D1540" t="s">
        <v>22</v>
      </c>
      <c r="E1540" t="s">
        <v>880</v>
      </c>
      <c r="F1540" t="s">
        <v>100</v>
      </c>
      <c r="G1540">
        <v>26000</v>
      </c>
      <c r="H1540">
        <f t="shared" si="402"/>
        <v>24463.4</v>
      </c>
      <c r="I1540">
        <f t="shared" si="403"/>
        <v>746.2</v>
      </c>
      <c r="J1540">
        <f t="shared" si="404"/>
        <v>1845.9999999999998</v>
      </c>
      <c r="K1540">
        <f t="shared" si="405"/>
        <v>286.00000000000006</v>
      </c>
      <c r="L1540">
        <f t="shared" si="410"/>
        <v>790.4</v>
      </c>
      <c r="M1540">
        <f t="shared" si="411"/>
        <v>1843.4</v>
      </c>
      <c r="O1540">
        <f t="shared" si="406"/>
        <v>5512</v>
      </c>
      <c r="P1540">
        <v>25</v>
      </c>
      <c r="T1540">
        <v>200</v>
      </c>
      <c r="U1540">
        <f t="shared" si="414"/>
        <v>0</v>
      </c>
      <c r="W1540">
        <f t="shared" si="407"/>
        <v>225</v>
      </c>
      <c r="X1540">
        <f t="shared" si="408"/>
        <v>1536.6</v>
      </c>
      <c r="Y1540">
        <f t="shared" si="413"/>
        <v>3689.3999999999996</v>
      </c>
      <c r="Z1540">
        <f t="shared" si="409"/>
        <v>24238.400000000001</v>
      </c>
      <c r="AA1540" t="s">
        <v>222</v>
      </c>
      <c r="AB1540">
        <v>2024</v>
      </c>
    </row>
    <row r="1541" spans="1:28" x14ac:dyDescent="0.25">
      <c r="A1541">
        <v>95</v>
      </c>
      <c r="B1541" t="s">
        <v>881</v>
      </c>
      <c r="C1541" t="s">
        <v>103</v>
      </c>
      <c r="D1541" t="s">
        <v>22</v>
      </c>
      <c r="E1541" t="s">
        <v>54</v>
      </c>
      <c r="F1541" t="s">
        <v>84</v>
      </c>
      <c r="G1541">
        <v>36000</v>
      </c>
      <c r="H1541">
        <f t="shared" si="402"/>
        <v>33872.400000000001</v>
      </c>
      <c r="I1541">
        <f t="shared" si="403"/>
        <v>1033.2</v>
      </c>
      <c r="J1541">
        <f t="shared" si="404"/>
        <v>2555.9999999999995</v>
      </c>
      <c r="K1541">
        <f t="shared" si="405"/>
        <v>396.00000000000006</v>
      </c>
      <c r="L1541">
        <f t="shared" si="410"/>
        <v>1094.4000000000001</v>
      </c>
      <c r="M1541">
        <f t="shared" si="411"/>
        <v>2552.4</v>
      </c>
      <c r="O1541">
        <f t="shared" si="406"/>
        <v>7632</v>
      </c>
      <c r="P1541">
        <v>25</v>
      </c>
      <c r="Q1541">
        <v>1500</v>
      </c>
      <c r="S1541">
        <v>797.28</v>
      </c>
      <c r="T1541">
        <v>200</v>
      </c>
      <c r="U1541">
        <f t="shared" si="414"/>
        <v>0</v>
      </c>
      <c r="W1541">
        <f t="shared" si="407"/>
        <v>2522.2799999999997</v>
      </c>
      <c r="X1541">
        <f t="shared" si="408"/>
        <v>2127.6000000000004</v>
      </c>
      <c r="Y1541">
        <f t="shared" si="413"/>
        <v>5108.3999999999996</v>
      </c>
      <c r="Z1541">
        <f t="shared" si="409"/>
        <v>31350.12</v>
      </c>
      <c r="AA1541" t="s">
        <v>222</v>
      </c>
      <c r="AB1541">
        <v>2024</v>
      </c>
    </row>
    <row r="1542" spans="1:28" x14ac:dyDescent="0.25">
      <c r="A1542">
        <v>96</v>
      </c>
      <c r="B1542" t="s">
        <v>907</v>
      </c>
      <c r="C1542" t="s">
        <v>103</v>
      </c>
      <c r="D1542" t="s">
        <v>22</v>
      </c>
      <c r="E1542" t="s">
        <v>883</v>
      </c>
      <c r="F1542" t="s">
        <v>84</v>
      </c>
      <c r="G1542">
        <v>20000</v>
      </c>
      <c r="H1542">
        <f t="shared" si="402"/>
        <v>18818</v>
      </c>
      <c r="I1542">
        <f t="shared" si="403"/>
        <v>574</v>
      </c>
      <c r="J1542">
        <f t="shared" si="404"/>
        <v>1419.9999999999998</v>
      </c>
      <c r="K1542">
        <f t="shared" si="405"/>
        <v>220.00000000000003</v>
      </c>
      <c r="L1542">
        <f t="shared" si="410"/>
        <v>608</v>
      </c>
      <c r="M1542">
        <f t="shared" si="411"/>
        <v>1418</v>
      </c>
      <c r="O1542">
        <f t="shared" si="406"/>
        <v>4240</v>
      </c>
      <c r="P1542">
        <v>25</v>
      </c>
      <c r="Q1542">
        <v>1000</v>
      </c>
      <c r="T1542">
        <v>200</v>
      </c>
      <c r="U1542">
        <f t="shared" si="414"/>
        <v>0</v>
      </c>
      <c r="W1542">
        <f t="shared" si="407"/>
        <v>1225</v>
      </c>
      <c r="X1542">
        <f t="shared" si="408"/>
        <v>1182</v>
      </c>
      <c r="Y1542">
        <f t="shared" si="413"/>
        <v>2838</v>
      </c>
      <c r="Z1542">
        <f t="shared" si="409"/>
        <v>17593</v>
      </c>
      <c r="AA1542" t="s">
        <v>222</v>
      </c>
      <c r="AB1542">
        <v>2024</v>
      </c>
    </row>
    <row r="1543" spans="1:28" x14ac:dyDescent="0.25">
      <c r="A1543">
        <v>97</v>
      </c>
      <c r="B1543" t="s">
        <v>905</v>
      </c>
      <c r="C1543" t="s">
        <v>102</v>
      </c>
      <c r="D1543" t="s">
        <v>17</v>
      </c>
      <c r="E1543" t="s">
        <v>32</v>
      </c>
      <c r="F1543" t="s">
        <v>84</v>
      </c>
      <c r="G1543">
        <v>36000</v>
      </c>
      <c r="H1543">
        <f t="shared" si="402"/>
        <v>33872.400000000001</v>
      </c>
      <c r="I1543">
        <f t="shared" si="403"/>
        <v>1033.2</v>
      </c>
      <c r="J1543">
        <f t="shared" si="404"/>
        <v>2555.9999999999995</v>
      </c>
      <c r="K1543">
        <f t="shared" si="405"/>
        <v>396.00000000000006</v>
      </c>
      <c r="L1543">
        <f t="shared" si="410"/>
        <v>1094.4000000000001</v>
      </c>
      <c r="M1543">
        <f t="shared" si="411"/>
        <v>2552.4</v>
      </c>
      <c r="O1543">
        <f t="shared" si="406"/>
        <v>7632</v>
      </c>
      <c r="P1543">
        <v>25</v>
      </c>
      <c r="T1543">
        <v>200</v>
      </c>
      <c r="U1543">
        <f t="shared" si="414"/>
        <v>0</v>
      </c>
      <c r="W1543">
        <f t="shared" si="407"/>
        <v>225</v>
      </c>
      <c r="X1543">
        <f t="shared" si="408"/>
        <v>2127.6000000000004</v>
      </c>
      <c r="Y1543">
        <f t="shared" si="413"/>
        <v>5108.3999999999996</v>
      </c>
      <c r="Z1543">
        <f t="shared" si="409"/>
        <v>33647.4</v>
      </c>
      <c r="AA1543" t="s">
        <v>222</v>
      </c>
      <c r="AB1543">
        <v>2024</v>
      </c>
    </row>
    <row r="1544" spans="1:28" x14ac:dyDescent="0.25">
      <c r="A1544">
        <v>98</v>
      </c>
      <c r="B1544" t="s">
        <v>885</v>
      </c>
      <c r="C1544" t="s">
        <v>103</v>
      </c>
      <c r="D1544" t="s">
        <v>22</v>
      </c>
      <c r="E1544" t="s">
        <v>80</v>
      </c>
      <c r="F1544" t="s">
        <v>84</v>
      </c>
      <c r="G1544">
        <v>130000</v>
      </c>
      <c r="H1544">
        <f t="shared" si="402"/>
        <v>122317</v>
      </c>
      <c r="I1544">
        <f t="shared" si="403"/>
        <v>3731</v>
      </c>
      <c r="J1544">
        <f t="shared" si="404"/>
        <v>9230</v>
      </c>
      <c r="K1544">
        <f t="shared" si="405"/>
        <v>851.51</v>
      </c>
      <c r="L1544">
        <f t="shared" si="410"/>
        <v>3952</v>
      </c>
      <c r="M1544">
        <f t="shared" si="411"/>
        <v>9217</v>
      </c>
      <c r="O1544">
        <f t="shared" si="406"/>
        <v>26981.510000000002</v>
      </c>
      <c r="P1544">
        <v>25</v>
      </c>
      <c r="T1544">
        <v>200</v>
      </c>
      <c r="U1544">
        <f t="shared" si="414"/>
        <v>19162.187291666665</v>
      </c>
      <c r="W1544">
        <f t="shared" si="407"/>
        <v>19387.187291666665</v>
      </c>
      <c r="X1544">
        <f t="shared" si="408"/>
        <v>7683</v>
      </c>
      <c r="Y1544">
        <f t="shared" si="413"/>
        <v>18447</v>
      </c>
      <c r="Z1544">
        <f t="shared" si="409"/>
        <v>102929.81270833334</v>
      </c>
      <c r="AA1544" t="s">
        <v>222</v>
      </c>
      <c r="AB1544">
        <v>2024</v>
      </c>
    </row>
    <row r="1545" spans="1:28" x14ac:dyDescent="0.25">
      <c r="A1545">
        <v>99</v>
      </c>
      <c r="B1545" t="s">
        <v>898</v>
      </c>
      <c r="C1545" t="s">
        <v>103</v>
      </c>
      <c r="D1545" t="s">
        <v>22</v>
      </c>
      <c r="E1545" t="s">
        <v>54</v>
      </c>
      <c r="F1545" t="s">
        <v>84</v>
      </c>
      <c r="G1545">
        <v>36000</v>
      </c>
      <c r="H1545">
        <f t="shared" si="402"/>
        <v>33872.400000000001</v>
      </c>
      <c r="I1545">
        <f t="shared" si="403"/>
        <v>1033.2</v>
      </c>
      <c r="J1545">
        <f t="shared" si="404"/>
        <v>2555.9999999999995</v>
      </c>
      <c r="K1545">
        <f t="shared" si="405"/>
        <v>396.00000000000006</v>
      </c>
      <c r="L1545">
        <f t="shared" si="410"/>
        <v>1094.4000000000001</v>
      </c>
      <c r="M1545">
        <f t="shared" si="411"/>
        <v>2552.4</v>
      </c>
      <c r="O1545">
        <f t="shared" si="406"/>
        <v>7632</v>
      </c>
      <c r="P1545">
        <v>25</v>
      </c>
      <c r="S1545">
        <v>2923.36</v>
      </c>
      <c r="T1545">
        <v>200</v>
      </c>
      <c r="U1545">
        <f t="shared" si="414"/>
        <v>0</v>
      </c>
      <c r="W1545">
        <f t="shared" si="407"/>
        <v>3148.36</v>
      </c>
      <c r="X1545">
        <f t="shared" si="408"/>
        <v>2127.6000000000004</v>
      </c>
      <c r="Y1545">
        <f t="shared" si="413"/>
        <v>5108.3999999999996</v>
      </c>
      <c r="Z1545">
        <f t="shared" si="409"/>
        <v>30724.04</v>
      </c>
      <c r="AA1545" t="s">
        <v>222</v>
      </c>
      <c r="AB1545">
        <v>2024</v>
      </c>
    </row>
    <row r="1546" spans="1:28" x14ac:dyDescent="0.25">
      <c r="A1546">
        <v>100</v>
      </c>
      <c r="B1546" t="s">
        <v>899</v>
      </c>
      <c r="C1546" t="s">
        <v>102</v>
      </c>
      <c r="D1546" t="s">
        <v>22</v>
      </c>
      <c r="E1546" t="s">
        <v>37</v>
      </c>
      <c r="F1546" t="s">
        <v>84</v>
      </c>
      <c r="G1546">
        <v>25000</v>
      </c>
      <c r="H1546">
        <f t="shared" si="402"/>
        <v>23522.5</v>
      </c>
      <c r="I1546">
        <f t="shared" si="403"/>
        <v>717.5</v>
      </c>
      <c r="J1546">
        <f t="shared" si="404"/>
        <v>1774.9999999999998</v>
      </c>
      <c r="K1546">
        <f t="shared" si="405"/>
        <v>275</v>
      </c>
      <c r="L1546">
        <f t="shared" si="410"/>
        <v>760</v>
      </c>
      <c r="M1546">
        <f t="shared" si="411"/>
        <v>1772.5000000000002</v>
      </c>
      <c r="O1546">
        <f t="shared" si="406"/>
        <v>5300</v>
      </c>
      <c r="P1546">
        <v>25</v>
      </c>
      <c r="Q1546">
        <v>5000</v>
      </c>
      <c r="S1546">
        <v>880</v>
      </c>
      <c r="T1546">
        <v>200</v>
      </c>
      <c r="U1546">
        <f t="shared" si="414"/>
        <v>0</v>
      </c>
      <c r="W1546">
        <f t="shared" si="407"/>
        <v>6105</v>
      </c>
      <c r="X1546">
        <f t="shared" si="408"/>
        <v>1477.5</v>
      </c>
      <c r="Y1546">
        <f t="shared" si="413"/>
        <v>3547.5</v>
      </c>
      <c r="Z1546">
        <f t="shared" si="409"/>
        <v>17417.5</v>
      </c>
      <c r="AA1546" t="s">
        <v>222</v>
      </c>
      <c r="AB1546">
        <v>2024</v>
      </c>
    </row>
    <row r="1547" spans="1:28" x14ac:dyDescent="0.25">
      <c r="A1547">
        <v>101</v>
      </c>
      <c r="B1547" t="s">
        <v>900</v>
      </c>
      <c r="C1547" t="s">
        <v>102</v>
      </c>
      <c r="D1547" t="s">
        <v>22</v>
      </c>
      <c r="E1547" t="s">
        <v>37</v>
      </c>
      <c r="F1547" t="s">
        <v>84</v>
      </c>
      <c r="G1547">
        <v>25000</v>
      </c>
      <c r="H1547">
        <f t="shared" si="402"/>
        <v>23522.5</v>
      </c>
      <c r="I1547">
        <f t="shared" si="403"/>
        <v>717.5</v>
      </c>
      <c r="J1547">
        <f t="shared" si="404"/>
        <v>1774.9999999999998</v>
      </c>
      <c r="K1547">
        <f t="shared" si="405"/>
        <v>275</v>
      </c>
      <c r="L1547">
        <f t="shared" si="410"/>
        <v>760</v>
      </c>
      <c r="M1547">
        <f t="shared" si="411"/>
        <v>1772.5000000000002</v>
      </c>
      <c r="O1547">
        <f t="shared" si="406"/>
        <v>5300</v>
      </c>
      <c r="P1547">
        <v>25</v>
      </c>
      <c r="Q1547">
        <v>1500</v>
      </c>
      <c r="T1547">
        <v>200</v>
      </c>
      <c r="U1547">
        <f t="shared" si="414"/>
        <v>0</v>
      </c>
      <c r="W1547">
        <f t="shared" si="407"/>
        <v>1725</v>
      </c>
      <c r="X1547">
        <f t="shared" si="408"/>
        <v>1477.5</v>
      </c>
      <c r="Y1547">
        <f t="shared" si="413"/>
        <v>3547.5</v>
      </c>
      <c r="Z1547">
        <f t="shared" si="409"/>
        <v>21797.5</v>
      </c>
      <c r="AA1547" t="s">
        <v>222</v>
      </c>
      <c r="AB1547">
        <v>2024</v>
      </c>
    </row>
    <row r="1548" spans="1:28" x14ac:dyDescent="0.25">
      <c r="A1548">
        <v>102</v>
      </c>
      <c r="B1548" t="s">
        <v>901</v>
      </c>
      <c r="C1548" t="s">
        <v>102</v>
      </c>
      <c r="D1548" t="s">
        <v>801</v>
      </c>
      <c r="E1548" t="s">
        <v>33</v>
      </c>
      <c r="F1548" t="s">
        <v>84</v>
      </c>
      <c r="G1548">
        <v>30000</v>
      </c>
      <c r="H1548">
        <f t="shared" si="402"/>
        <v>28227</v>
      </c>
      <c r="I1548">
        <f t="shared" si="403"/>
        <v>861</v>
      </c>
      <c r="J1548">
        <f t="shared" si="404"/>
        <v>2130</v>
      </c>
      <c r="K1548">
        <f t="shared" si="405"/>
        <v>330.00000000000006</v>
      </c>
      <c r="L1548">
        <f t="shared" si="410"/>
        <v>912</v>
      </c>
      <c r="M1548">
        <f t="shared" si="411"/>
        <v>2127</v>
      </c>
      <c r="O1548">
        <f t="shared" si="406"/>
        <v>6360</v>
      </c>
      <c r="P1548">
        <v>25</v>
      </c>
      <c r="Q1548">
        <v>6914.17</v>
      </c>
      <c r="T1548">
        <v>200</v>
      </c>
      <c r="U1548">
        <f t="shared" si="414"/>
        <v>0</v>
      </c>
      <c r="W1548">
        <f t="shared" si="407"/>
        <v>7139.17</v>
      </c>
      <c r="X1548">
        <f t="shared" si="408"/>
        <v>1773</v>
      </c>
      <c r="Y1548">
        <f t="shared" si="413"/>
        <v>4257</v>
      </c>
      <c r="Z1548">
        <f t="shared" si="409"/>
        <v>21087.83</v>
      </c>
      <c r="AA1548" t="s">
        <v>222</v>
      </c>
      <c r="AB1548">
        <v>2024</v>
      </c>
    </row>
    <row r="1549" spans="1:28" x14ac:dyDescent="0.25">
      <c r="A1549">
        <v>103</v>
      </c>
      <c r="B1549" t="s">
        <v>902</v>
      </c>
      <c r="C1549" t="s">
        <v>102</v>
      </c>
      <c r="D1549" t="s">
        <v>22</v>
      </c>
      <c r="E1549" t="s">
        <v>37</v>
      </c>
      <c r="F1549" t="s">
        <v>84</v>
      </c>
      <c r="G1549">
        <v>25000</v>
      </c>
      <c r="H1549">
        <f t="shared" si="402"/>
        <v>23522.5</v>
      </c>
      <c r="I1549">
        <f t="shared" si="403"/>
        <v>717.5</v>
      </c>
      <c r="J1549">
        <f t="shared" si="404"/>
        <v>1774.9999999999998</v>
      </c>
      <c r="K1549">
        <f t="shared" si="405"/>
        <v>275</v>
      </c>
      <c r="L1549">
        <f t="shared" si="410"/>
        <v>760</v>
      </c>
      <c r="M1549">
        <f t="shared" si="411"/>
        <v>1772.5000000000002</v>
      </c>
      <c r="O1549">
        <f t="shared" si="406"/>
        <v>5300</v>
      </c>
      <c r="P1549">
        <v>25</v>
      </c>
      <c r="T1549">
        <v>200</v>
      </c>
      <c r="U1549">
        <f t="shared" si="414"/>
        <v>0</v>
      </c>
      <c r="W1549">
        <f t="shared" si="407"/>
        <v>225</v>
      </c>
      <c r="X1549">
        <f t="shared" si="408"/>
        <v>1477.5</v>
      </c>
      <c r="Y1549">
        <f t="shared" si="413"/>
        <v>3547.5</v>
      </c>
      <c r="Z1549">
        <f t="shared" si="409"/>
        <v>23297.5</v>
      </c>
      <c r="AA1549" t="s">
        <v>222</v>
      </c>
      <c r="AB1549">
        <v>2024</v>
      </c>
    </row>
    <row r="1550" spans="1:28" x14ac:dyDescent="0.25">
      <c r="A1550">
        <v>104</v>
      </c>
      <c r="B1550" t="s">
        <v>903</v>
      </c>
      <c r="C1550" t="s">
        <v>102</v>
      </c>
      <c r="D1550" t="s">
        <v>22</v>
      </c>
      <c r="E1550" t="s">
        <v>37</v>
      </c>
      <c r="F1550" t="s">
        <v>84</v>
      </c>
      <c r="G1550">
        <v>25000</v>
      </c>
      <c r="H1550">
        <f t="shared" si="402"/>
        <v>23522.5</v>
      </c>
      <c r="I1550">
        <f>IF(G1550&lt;=374040,G1550*2.87%,9334.68)</f>
        <v>717.5</v>
      </c>
      <c r="J1550">
        <f>IF(G1550&lt;=374040,G1550*7.1%,23092.75)</f>
        <v>1774.9999999999998</v>
      </c>
      <c r="K1550">
        <f>IF(G1550&lt;=74808,G1550*1.1%,851.51)</f>
        <v>275</v>
      </c>
      <c r="L1550">
        <f>IF(G1550&lt;=187020,G1550*3.04%,4943.8)</f>
        <v>760</v>
      </c>
      <c r="M1550">
        <f>IF(G1550&lt;=187020,G1550*7.09%,11530.11)</f>
        <v>1772.5000000000002</v>
      </c>
      <c r="O1550">
        <f>+I1550+J1550+K1550+L1550+M1550+N1550</f>
        <v>5300</v>
      </c>
      <c r="P1550">
        <v>25</v>
      </c>
      <c r="T1550">
        <v>200</v>
      </c>
      <c r="U1550">
        <f>IF((H1550*12)&gt;867123.01,(79776+(((H1550*12)-867123.01)*0.25))/12,IF((H1550*12)&gt;624329.01,(31216+(((H1550*12)-624329.01)*0.2))/12,IF((H1550*12)&gt;416220.01,(((H1550*12)-416220.01)*0.15)/12,0)))</f>
        <v>0</v>
      </c>
      <c r="W1550">
        <f t="shared" si="407"/>
        <v>225</v>
      </c>
      <c r="X1550">
        <f>+I1550+L1550+N1550</f>
        <v>1477.5</v>
      </c>
      <c r="Y1550">
        <f>+J1550+M1550</f>
        <v>3547.5</v>
      </c>
      <c r="Z1550">
        <f t="shared" si="409"/>
        <v>23297.5</v>
      </c>
      <c r="AA1550" t="s">
        <v>222</v>
      </c>
      <c r="AB1550">
        <v>2024</v>
      </c>
    </row>
    <row r="1551" spans="1:28" x14ac:dyDescent="0.25">
      <c r="A1551">
        <v>105</v>
      </c>
      <c r="B1551" t="s">
        <v>913</v>
      </c>
      <c r="C1551" t="s">
        <v>102</v>
      </c>
      <c r="D1551" t="s">
        <v>21</v>
      </c>
      <c r="E1551" t="s">
        <v>914</v>
      </c>
      <c r="F1551" t="s">
        <v>84</v>
      </c>
      <c r="G1551">
        <v>48000</v>
      </c>
      <c r="H1551">
        <f t="shared" si="402"/>
        <v>45163.199999999997</v>
      </c>
      <c r="I1551">
        <f>IF(G1551&lt;=374040,G1551*2.87%,9334.68)</f>
        <v>1377.6</v>
      </c>
      <c r="J1551">
        <f>IF(G1551&lt;=374040,G1551*7.1%,23092.75)</f>
        <v>3407.9999999999995</v>
      </c>
      <c r="K1551">
        <f>IF(G1551&lt;=74808,G1551*1.1%,851.51)</f>
        <v>528</v>
      </c>
      <c r="L1551">
        <f>IF(G1551&lt;=187020,G1551*3.04%,4943.8)</f>
        <v>1459.2</v>
      </c>
      <c r="M1551">
        <f>IF(G1551&lt;=187020,G1551*7.09%,11530.11)</f>
        <v>3403.2000000000003</v>
      </c>
      <c r="O1551">
        <f>+I1551+J1551+K1551+L1551+M1551+N1551</f>
        <v>10176</v>
      </c>
      <c r="P1551">
        <v>25</v>
      </c>
      <c r="S1551">
        <v>733.92</v>
      </c>
      <c r="T1551">
        <v>200</v>
      </c>
      <c r="U1551">
        <f>IF((H1551*12)&gt;867123.01,(79776+(((H1551*12)-867123.01)*0.25))/12,IF((H1551*12)&gt;624329.01,(31216+(((H1551*12)-624329.01)*0.2))/12,IF((H1551*12)&gt;416220.01,(((H1551*12)-416220.01)*0.15)/12,0)))</f>
        <v>1571.7298749999989</v>
      </c>
      <c r="W1551">
        <f t="shared" si="407"/>
        <v>2530.6498749999987</v>
      </c>
      <c r="X1551">
        <f>+I1551+L1551+N1551</f>
        <v>2836.8</v>
      </c>
      <c r="Y1551">
        <f>+J1551+M1551</f>
        <v>6811.2</v>
      </c>
      <c r="Z1551">
        <f>+G1551-(W1551+X1551)</f>
        <v>42632.550125000002</v>
      </c>
      <c r="AA1551" t="s">
        <v>222</v>
      </c>
      <c r="AB1551">
        <v>2024</v>
      </c>
    </row>
    <row r="1552" spans="1:28" x14ac:dyDescent="0.25">
      <c r="A1552">
        <v>106</v>
      </c>
      <c r="B1552" t="s">
        <v>935</v>
      </c>
      <c r="C1552" t="s">
        <v>102</v>
      </c>
      <c r="D1552" t="s">
        <v>936</v>
      </c>
      <c r="E1552" t="s">
        <v>33</v>
      </c>
      <c r="F1552" t="s">
        <v>937</v>
      </c>
      <c r="G1552">
        <v>26000</v>
      </c>
      <c r="H1552">
        <f t="shared" si="402"/>
        <v>24463.4</v>
      </c>
      <c r="I1552">
        <f>IF(G1552&lt;=374040,G1552*2.87%,9334.68)</f>
        <v>746.2</v>
      </c>
      <c r="J1552">
        <f>IF(G1552&lt;=374040,G1552*7.1%,23092.75)</f>
        <v>1845.9999999999998</v>
      </c>
      <c r="K1552">
        <f>IF(G1552&lt;=74808,G1552*1.1%,851.51)</f>
        <v>286.00000000000006</v>
      </c>
      <c r="L1552">
        <f>IF(G1552&lt;=187020,G1552*3.04%,4943.8)</f>
        <v>790.4</v>
      </c>
      <c r="M1552">
        <f>IF(G1552&lt;=187020,G1552*7.09%,11530.11)</f>
        <v>1843.4</v>
      </c>
      <c r="O1552">
        <f>+I1552+J1552+K1552+L1552+M1552+N1552</f>
        <v>5512</v>
      </c>
      <c r="P1552">
        <v>25</v>
      </c>
      <c r="T1552">
        <v>200</v>
      </c>
      <c r="U1552">
        <f>IF((H1552*12)&gt;867123.01,(79776+(((H1552*12)-867123.01)*0.25))/12,IF((H1552*12)&gt;624329.01,(31216+(((H1552*12)-624329.01)*0.2))/12,IF((H1552*12)&gt;416220.01,(((H1552*12)-416220.01)*0.15)/12,0)))</f>
        <v>0</v>
      </c>
      <c r="W1552">
        <f t="shared" si="407"/>
        <v>225</v>
      </c>
      <c r="X1552">
        <f>+I1552+L1552+N1552</f>
        <v>1536.6</v>
      </c>
      <c r="Y1552">
        <f>+J1552+M1552</f>
        <v>3689.3999999999996</v>
      </c>
      <c r="Z1552">
        <f>+G1552-(W1552+X1552)</f>
        <v>24238.400000000001</v>
      </c>
      <c r="AA1552" t="s">
        <v>222</v>
      </c>
      <c r="AB1552">
        <v>2024</v>
      </c>
    </row>
    <row r="1553" spans="1:28" x14ac:dyDescent="0.25">
      <c r="A1553">
        <v>107</v>
      </c>
      <c r="B1553" t="s">
        <v>915</v>
      </c>
      <c r="C1553" t="s">
        <v>102</v>
      </c>
      <c r="D1553" t="s">
        <v>22</v>
      </c>
      <c r="E1553" t="s">
        <v>32</v>
      </c>
      <c r="F1553" t="s">
        <v>84</v>
      </c>
      <c r="G1553">
        <v>45000</v>
      </c>
      <c r="H1553">
        <f t="shared" si="402"/>
        <v>42340.5</v>
      </c>
      <c r="I1553">
        <f>IF(G1553&lt;=374040,G1553*2.87%,9334.68)</f>
        <v>1291.5</v>
      </c>
      <c r="J1553">
        <f>IF(G1553&lt;=374040,G1553*7.1%,23092.75)</f>
        <v>3194.9999999999995</v>
      </c>
      <c r="K1553">
        <f>IF(G1553&lt;=74808,G1553*1.1%,851.51)</f>
        <v>495.00000000000006</v>
      </c>
      <c r="L1553">
        <f>IF(G1553&lt;=187020,G1553*3.04%,4943.8)</f>
        <v>1368</v>
      </c>
      <c r="M1553">
        <f>IF(G1553&lt;=187020,G1553*7.09%,11530.11)</f>
        <v>3190.5</v>
      </c>
      <c r="O1553">
        <f>+I1553+J1553+K1553+L1553+M1553+N1553</f>
        <v>9540</v>
      </c>
      <c r="P1553">
        <v>25</v>
      </c>
      <c r="S1553">
        <v>566.64</v>
      </c>
      <c r="T1553">
        <v>200</v>
      </c>
      <c r="U1553">
        <f>IF((H1553*12)&gt;867123.01,(79776+(((H1553*12)-867123.01)*0.25))/12,IF((H1553*12)&gt;624329.01,(31216+(((H1553*12)-624329.01)*0.2))/12,IF((H1553*12)&gt;416220.01,(((H1553*12)-416220.01)*0.15)/12,0)))</f>
        <v>1148.3248749999998</v>
      </c>
      <c r="W1553">
        <f t="shared" si="407"/>
        <v>1939.9648749999997</v>
      </c>
      <c r="X1553">
        <f>+I1553+L1553+N1553</f>
        <v>2659.5</v>
      </c>
      <c r="Y1553">
        <f>+J1553+M1553</f>
        <v>6385.5</v>
      </c>
      <c r="Z1553">
        <f t="shared" si="409"/>
        <v>40400.535125000002</v>
      </c>
      <c r="AA1553" t="s">
        <v>222</v>
      </c>
      <c r="AB1553">
        <v>2024</v>
      </c>
    </row>
    <row r="1554" spans="1:28" x14ac:dyDescent="0.25">
      <c r="A1554">
        <v>108</v>
      </c>
      <c r="B1554" t="s">
        <v>804</v>
      </c>
      <c r="C1554" t="s">
        <v>103</v>
      </c>
      <c r="D1554" t="s">
        <v>823</v>
      </c>
      <c r="E1554" t="s">
        <v>27</v>
      </c>
      <c r="F1554" t="s">
        <v>98</v>
      </c>
      <c r="G1554">
        <v>360000</v>
      </c>
      <c r="H1554">
        <f>+G1554-(I1554+L1554+N1554)</f>
        <v>342069.38</v>
      </c>
      <c r="I1554">
        <f>IF(G1554&lt;=374040,G1554*2.87%,9334.68)</f>
        <v>10332</v>
      </c>
      <c r="J1554">
        <f>IF(G1554&lt;=374040,G1554*7.1%,23092.75)</f>
        <v>25559.999999999996</v>
      </c>
      <c r="K1554">
        <f>IF(G1554&lt;=74808,G1554*1.1%,851.51)</f>
        <v>851.51</v>
      </c>
      <c r="L1554">
        <v>5883.16</v>
      </c>
      <c r="M1554">
        <v>13720.92</v>
      </c>
      <c r="N1554">
        <v>1715.46</v>
      </c>
      <c r="O1554">
        <f>+I1554+J1554+K1554+L1554+M1554+N1554</f>
        <v>58063.049999999996</v>
      </c>
      <c r="P1554">
        <v>25</v>
      </c>
      <c r="S1554">
        <v>1328.8</v>
      </c>
      <c r="U1554">
        <f>74100.21-V1554</f>
        <v>74100.210000000006</v>
      </c>
      <c r="W1554">
        <f>P1554+Q1554+R1554+S1554+T1554+U1554</f>
        <v>75454.010000000009</v>
      </c>
      <c r="X1554">
        <f>+I1554+L1554+N1554</f>
        <v>17930.62</v>
      </c>
      <c r="Y1554">
        <f>+J1554+M1554</f>
        <v>39280.92</v>
      </c>
      <c r="Z1554">
        <f>+G1554-(W1554+X1554)</f>
        <v>266615.37</v>
      </c>
      <c r="AA1554" t="s">
        <v>934</v>
      </c>
      <c r="AB1554">
        <v>2024</v>
      </c>
    </row>
    <row r="1555" spans="1:28" x14ac:dyDescent="0.25">
      <c r="A1555">
        <v>1</v>
      </c>
      <c r="B1555" t="s">
        <v>784</v>
      </c>
      <c r="C1555" t="s">
        <v>102</v>
      </c>
      <c r="D1555" t="s">
        <v>19</v>
      </c>
      <c r="E1555" t="s">
        <v>71</v>
      </c>
      <c r="F1555" t="s">
        <v>98</v>
      </c>
      <c r="G1555">
        <v>300000</v>
      </c>
      <c r="H1555">
        <f t="shared" ref="H1555:H1618" si="415">+G1555-(I1555+L1555+N1555)</f>
        <v>285506.84000000003</v>
      </c>
      <c r="I1555">
        <f t="shared" ref="I1555:I1618" si="416">IF(G1555&lt;=374040,G1555*2.87%,9334.68)</f>
        <v>8610</v>
      </c>
      <c r="J1555">
        <f t="shared" ref="J1555:J1618" si="417">IF(G1555&lt;=374040,G1555*7.1%,23092.75)</f>
        <v>21299.999999999996</v>
      </c>
      <c r="K1555">
        <f t="shared" ref="K1555:K1618" si="418">IF(G1555&lt;=74808,G1555*1.1%,851.51)</f>
        <v>851.51</v>
      </c>
      <c r="L1555">
        <v>5883.16</v>
      </c>
      <c r="M1555">
        <v>13720.92</v>
      </c>
      <c r="O1555">
        <f t="shared" ref="O1555:O1618" si="419">+I1555+J1555+K1555+L1555+M1555+N1555</f>
        <v>50365.59</v>
      </c>
      <c r="P1555">
        <v>25</v>
      </c>
      <c r="U1555">
        <v>59959.58</v>
      </c>
      <c r="W1555">
        <f t="shared" ref="W1555:W1618" si="420">P1555+Q1555+R1555+S1555+T1555+U1555</f>
        <v>59984.58</v>
      </c>
      <c r="X1555">
        <f t="shared" ref="X1555:X1618" si="421">+I1555+L1555+N1555</f>
        <v>14493.16</v>
      </c>
      <c r="Y1555">
        <f t="shared" ref="Y1555:Y1569" si="422">+J1555+M1555</f>
        <v>35020.92</v>
      </c>
      <c r="Z1555">
        <f t="shared" ref="Z1555:Z1618" si="423">+G1555-(W1555+X1555)</f>
        <v>225522.26</v>
      </c>
      <c r="AA1555" t="s">
        <v>934</v>
      </c>
      <c r="AB1555">
        <v>2024</v>
      </c>
    </row>
    <row r="1556" spans="1:28" x14ac:dyDescent="0.25">
      <c r="A1556">
        <v>2</v>
      </c>
      <c r="B1556" t="s">
        <v>110</v>
      </c>
      <c r="C1556" t="s">
        <v>103</v>
      </c>
      <c r="D1556" t="s">
        <v>10</v>
      </c>
      <c r="E1556" t="s">
        <v>53</v>
      </c>
      <c r="F1556" t="s">
        <v>98</v>
      </c>
      <c r="G1556">
        <v>300000</v>
      </c>
      <c r="H1556">
        <f t="shared" si="415"/>
        <v>285506.84000000003</v>
      </c>
      <c r="I1556">
        <f t="shared" si="416"/>
        <v>8610</v>
      </c>
      <c r="J1556">
        <f t="shared" si="417"/>
        <v>21299.999999999996</v>
      </c>
      <c r="K1556">
        <f t="shared" si="418"/>
        <v>851.51</v>
      </c>
      <c r="L1556">
        <v>5883.16</v>
      </c>
      <c r="M1556">
        <v>13720.92</v>
      </c>
      <c r="O1556">
        <f t="shared" si="419"/>
        <v>50365.59</v>
      </c>
      <c r="P1556">
        <v>25</v>
      </c>
      <c r="S1556">
        <v>1328.8</v>
      </c>
      <c r="U1556">
        <f>+(59959.58-V1556)</f>
        <v>59959.58</v>
      </c>
      <c r="W1556">
        <f t="shared" si="420"/>
        <v>61313.380000000005</v>
      </c>
      <c r="X1556">
        <f t="shared" si="421"/>
        <v>14493.16</v>
      </c>
      <c r="Y1556">
        <f t="shared" si="422"/>
        <v>35020.92</v>
      </c>
      <c r="Z1556">
        <f t="shared" si="423"/>
        <v>224193.46</v>
      </c>
      <c r="AA1556" t="s">
        <v>934</v>
      </c>
      <c r="AB1556">
        <v>2024</v>
      </c>
    </row>
    <row r="1557" spans="1:28" x14ac:dyDescent="0.25">
      <c r="A1557">
        <v>3</v>
      </c>
      <c r="B1557" t="s">
        <v>115</v>
      </c>
      <c r="C1557" t="s">
        <v>103</v>
      </c>
      <c r="D1557" t="s">
        <v>886</v>
      </c>
      <c r="E1557" t="s">
        <v>916</v>
      </c>
      <c r="F1557" t="s">
        <v>84</v>
      </c>
      <c r="G1557">
        <v>185000</v>
      </c>
      <c r="H1557">
        <f t="shared" si="415"/>
        <v>167204.66</v>
      </c>
      <c r="I1557">
        <f t="shared" si="416"/>
        <v>5309.5</v>
      </c>
      <c r="J1557">
        <f t="shared" si="417"/>
        <v>13134.999999999998</v>
      </c>
      <c r="K1557">
        <f t="shared" si="418"/>
        <v>851.51</v>
      </c>
      <c r="L1557">
        <f t="shared" ref="L1557:L1620" si="424">IF(G1557&lt;=187020,G1557*3.04%,4943.8)</f>
        <v>5624</v>
      </c>
      <c r="M1557">
        <f t="shared" ref="M1557:M1620" si="425">IF(G1557&lt;=187020,G1557*7.09%,11530.11)</f>
        <v>13116.5</v>
      </c>
      <c r="N1557">
        <v>6861.84</v>
      </c>
      <c r="O1557">
        <f>+I1557+J1557+K1557+L1557+M1557+N1557</f>
        <v>44898.349999999991</v>
      </c>
      <c r="P1557">
        <v>25</v>
      </c>
      <c r="Q1557">
        <v>38464.44</v>
      </c>
      <c r="S1557">
        <v>1928.68</v>
      </c>
      <c r="T1557">
        <v>200</v>
      </c>
      <c r="U1557">
        <v>30384.03</v>
      </c>
      <c r="W1557">
        <f t="shared" si="420"/>
        <v>71002.149999999994</v>
      </c>
      <c r="X1557">
        <f t="shared" si="421"/>
        <v>17795.34</v>
      </c>
      <c r="Y1557">
        <f t="shared" si="422"/>
        <v>26251.5</v>
      </c>
      <c r="Z1557">
        <f t="shared" si="423"/>
        <v>96202.510000000009</v>
      </c>
      <c r="AA1557" t="s">
        <v>934</v>
      </c>
      <c r="AB1557">
        <v>2024</v>
      </c>
    </row>
    <row r="1558" spans="1:28" x14ac:dyDescent="0.25">
      <c r="A1558">
        <v>4</v>
      </c>
      <c r="B1558" t="s">
        <v>116</v>
      </c>
      <c r="C1558" t="s">
        <v>102</v>
      </c>
      <c r="D1558" t="s">
        <v>4</v>
      </c>
      <c r="E1558" t="s">
        <v>917</v>
      </c>
      <c r="F1558" t="s">
        <v>84</v>
      </c>
      <c r="G1558">
        <v>185000</v>
      </c>
      <c r="H1558">
        <f t="shared" si="415"/>
        <v>174066.5</v>
      </c>
      <c r="I1558">
        <f t="shared" si="416"/>
        <v>5309.5</v>
      </c>
      <c r="J1558">
        <f t="shared" si="417"/>
        <v>13134.999999999998</v>
      </c>
      <c r="K1558">
        <f t="shared" si="418"/>
        <v>851.51</v>
      </c>
      <c r="L1558">
        <f t="shared" si="424"/>
        <v>5624</v>
      </c>
      <c r="M1558">
        <f t="shared" si="425"/>
        <v>13116.5</v>
      </c>
      <c r="O1558">
        <f t="shared" si="419"/>
        <v>38036.509999999995</v>
      </c>
      <c r="P1558">
        <v>25</v>
      </c>
      <c r="Q1558">
        <v>20227.560000000001</v>
      </c>
      <c r="S1558">
        <v>1328.8</v>
      </c>
      <c r="T1558">
        <v>200</v>
      </c>
      <c r="U1558">
        <v>32099.49</v>
      </c>
      <c r="W1558">
        <f t="shared" si="420"/>
        <v>53880.850000000006</v>
      </c>
      <c r="X1558">
        <f t="shared" si="421"/>
        <v>10933.5</v>
      </c>
      <c r="Y1558">
        <f t="shared" si="422"/>
        <v>26251.5</v>
      </c>
      <c r="Z1558">
        <f t="shared" si="423"/>
        <v>120185.65</v>
      </c>
      <c r="AA1558" t="s">
        <v>934</v>
      </c>
      <c r="AB1558">
        <v>2024</v>
      </c>
    </row>
    <row r="1559" spans="1:28" x14ac:dyDescent="0.25">
      <c r="A1559">
        <v>5</v>
      </c>
      <c r="B1559" t="s">
        <v>117</v>
      </c>
      <c r="C1559" t="s">
        <v>102</v>
      </c>
      <c r="D1559" t="s">
        <v>4</v>
      </c>
      <c r="E1559" t="s">
        <v>918</v>
      </c>
      <c r="F1559" t="s">
        <v>84</v>
      </c>
      <c r="G1559">
        <v>185000</v>
      </c>
      <c r="H1559">
        <f t="shared" si="415"/>
        <v>172351.04</v>
      </c>
      <c r="I1559">
        <f t="shared" si="416"/>
        <v>5309.5</v>
      </c>
      <c r="J1559">
        <f t="shared" si="417"/>
        <v>13134.999999999998</v>
      </c>
      <c r="K1559">
        <f t="shared" si="418"/>
        <v>851.51</v>
      </c>
      <c r="L1559">
        <f t="shared" si="424"/>
        <v>5624</v>
      </c>
      <c r="M1559">
        <f t="shared" si="425"/>
        <v>13116.5</v>
      </c>
      <c r="N1559">
        <v>1715.46</v>
      </c>
      <c r="O1559">
        <f t="shared" si="419"/>
        <v>39751.969999999994</v>
      </c>
      <c r="P1559">
        <v>25</v>
      </c>
      <c r="S1559">
        <v>2657.6</v>
      </c>
      <c r="T1559">
        <v>200</v>
      </c>
      <c r="U1559">
        <v>32099.49</v>
      </c>
      <c r="W1559">
        <f t="shared" si="420"/>
        <v>34982.090000000004</v>
      </c>
      <c r="X1559">
        <f t="shared" si="421"/>
        <v>12648.96</v>
      </c>
      <c r="Y1559">
        <f t="shared" si="422"/>
        <v>26251.5</v>
      </c>
      <c r="Z1559">
        <f t="shared" si="423"/>
        <v>137368.95000000001</v>
      </c>
      <c r="AA1559" t="s">
        <v>934</v>
      </c>
      <c r="AB1559">
        <v>2024</v>
      </c>
    </row>
    <row r="1560" spans="1:28" x14ac:dyDescent="0.25">
      <c r="A1560">
        <v>6</v>
      </c>
      <c r="B1560" t="s">
        <v>119</v>
      </c>
      <c r="C1560" t="s">
        <v>103</v>
      </c>
      <c r="D1560" t="s">
        <v>10</v>
      </c>
      <c r="E1560" t="s">
        <v>919</v>
      </c>
      <c r="F1560" t="s">
        <v>84</v>
      </c>
      <c r="G1560">
        <v>185000</v>
      </c>
      <c r="H1560">
        <f t="shared" si="415"/>
        <v>174066.5</v>
      </c>
      <c r="I1560">
        <f t="shared" si="416"/>
        <v>5309.5</v>
      </c>
      <c r="J1560">
        <f t="shared" si="417"/>
        <v>13134.999999999998</v>
      </c>
      <c r="K1560">
        <f t="shared" si="418"/>
        <v>851.51</v>
      </c>
      <c r="L1560">
        <f t="shared" si="424"/>
        <v>5624</v>
      </c>
      <c r="M1560">
        <f t="shared" si="425"/>
        <v>13116.5</v>
      </c>
      <c r="O1560">
        <f t="shared" si="419"/>
        <v>38036.509999999995</v>
      </c>
      <c r="P1560">
        <v>25</v>
      </c>
      <c r="Q1560">
        <v>13280.57</v>
      </c>
      <c r="S1560">
        <v>1328.8</v>
      </c>
      <c r="T1560">
        <v>200</v>
      </c>
      <c r="U1560">
        <v>32099.49</v>
      </c>
      <c r="W1560">
        <f t="shared" si="420"/>
        <v>46933.86</v>
      </c>
      <c r="X1560">
        <f t="shared" si="421"/>
        <v>10933.5</v>
      </c>
      <c r="Y1560">
        <f t="shared" si="422"/>
        <v>26251.5</v>
      </c>
      <c r="Z1560">
        <f t="shared" si="423"/>
        <v>127132.64</v>
      </c>
      <c r="AA1560" t="s">
        <v>934</v>
      </c>
      <c r="AB1560">
        <v>2024</v>
      </c>
    </row>
    <row r="1561" spans="1:28" x14ac:dyDescent="0.25">
      <c r="A1561">
        <v>7</v>
      </c>
      <c r="B1561" t="s">
        <v>121</v>
      </c>
      <c r="C1561" t="s">
        <v>102</v>
      </c>
      <c r="D1561" t="s">
        <v>21</v>
      </c>
      <c r="E1561" t="s">
        <v>920</v>
      </c>
      <c r="F1561" t="s">
        <v>84</v>
      </c>
      <c r="G1561">
        <v>155000</v>
      </c>
      <c r="H1561">
        <f t="shared" si="415"/>
        <v>144124.04</v>
      </c>
      <c r="I1561">
        <f t="shared" si="416"/>
        <v>4448.5</v>
      </c>
      <c r="J1561">
        <f t="shared" si="417"/>
        <v>11004.999999999998</v>
      </c>
      <c r="K1561">
        <f t="shared" si="418"/>
        <v>851.51</v>
      </c>
      <c r="L1561">
        <f t="shared" si="424"/>
        <v>4712</v>
      </c>
      <c r="M1561">
        <f t="shared" si="425"/>
        <v>10989.5</v>
      </c>
      <c r="N1561">
        <v>1715.46</v>
      </c>
      <c r="O1561">
        <f t="shared" si="419"/>
        <v>33721.97</v>
      </c>
      <c r="P1561">
        <v>25</v>
      </c>
      <c r="Q1561">
        <v>12764.88</v>
      </c>
      <c r="S1561">
        <v>578.61</v>
      </c>
      <c r="T1561">
        <v>200</v>
      </c>
      <c r="U1561">
        <v>24613.88</v>
      </c>
      <c r="W1561">
        <f t="shared" si="420"/>
        <v>38182.370000000003</v>
      </c>
      <c r="X1561">
        <f t="shared" si="421"/>
        <v>10875.96</v>
      </c>
      <c r="Y1561">
        <f t="shared" si="422"/>
        <v>21994.5</v>
      </c>
      <c r="Z1561">
        <f t="shared" si="423"/>
        <v>105941.67</v>
      </c>
      <c r="AA1561" t="s">
        <v>934</v>
      </c>
      <c r="AB1561">
        <v>2024</v>
      </c>
    </row>
    <row r="1562" spans="1:28" x14ac:dyDescent="0.25">
      <c r="A1562">
        <v>8</v>
      </c>
      <c r="B1562" t="s">
        <v>137</v>
      </c>
      <c r="C1562" t="s">
        <v>102</v>
      </c>
      <c r="D1562" t="s">
        <v>22</v>
      </c>
      <c r="E1562" t="s">
        <v>921</v>
      </c>
      <c r="F1562" t="s">
        <v>85</v>
      </c>
      <c r="G1562">
        <v>140000</v>
      </c>
      <c r="H1562">
        <f t="shared" si="415"/>
        <v>130010.54000000001</v>
      </c>
      <c r="I1562">
        <f t="shared" si="416"/>
        <v>4018</v>
      </c>
      <c r="J1562">
        <f t="shared" si="417"/>
        <v>9940</v>
      </c>
      <c r="K1562">
        <f t="shared" si="418"/>
        <v>851.51</v>
      </c>
      <c r="L1562">
        <f t="shared" si="424"/>
        <v>4256</v>
      </c>
      <c r="M1562">
        <f t="shared" si="425"/>
        <v>9926</v>
      </c>
      <c r="N1562">
        <v>1715.46</v>
      </c>
      <c r="O1562">
        <f>+I1562+J1562+K1562+L1562+M1562+N1562</f>
        <v>30706.97</v>
      </c>
      <c r="P1562">
        <v>25</v>
      </c>
      <c r="Q1562">
        <v>4694.38</v>
      </c>
      <c r="S1562">
        <v>973.54</v>
      </c>
      <c r="T1562">
        <v>200</v>
      </c>
      <c r="U1562">
        <v>21085.5</v>
      </c>
      <c r="W1562">
        <f t="shared" si="420"/>
        <v>26978.42</v>
      </c>
      <c r="X1562">
        <f t="shared" si="421"/>
        <v>9989.4599999999991</v>
      </c>
      <c r="Y1562">
        <f t="shared" si="422"/>
        <v>19866</v>
      </c>
      <c r="Z1562">
        <f t="shared" si="423"/>
        <v>103032.12</v>
      </c>
      <c r="AA1562" t="s">
        <v>934</v>
      </c>
      <c r="AB1562">
        <v>2024</v>
      </c>
    </row>
    <row r="1563" spans="1:28" x14ac:dyDescent="0.25">
      <c r="A1563">
        <v>9</v>
      </c>
      <c r="B1563" t="s">
        <v>123</v>
      </c>
      <c r="C1563" t="s">
        <v>102</v>
      </c>
      <c r="D1563" t="s">
        <v>10</v>
      </c>
      <c r="E1563" t="s">
        <v>922</v>
      </c>
      <c r="F1563" t="s">
        <v>84</v>
      </c>
      <c r="G1563">
        <v>145000</v>
      </c>
      <c r="H1563">
        <f t="shared" si="415"/>
        <v>136430.5</v>
      </c>
      <c r="I1563">
        <f t="shared" si="416"/>
        <v>4161.5</v>
      </c>
      <c r="J1563">
        <f t="shared" si="417"/>
        <v>10294.999999999998</v>
      </c>
      <c r="K1563">
        <f t="shared" si="418"/>
        <v>851.51</v>
      </c>
      <c r="L1563">
        <f t="shared" si="424"/>
        <v>4408</v>
      </c>
      <c r="M1563">
        <f t="shared" si="425"/>
        <v>10280.5</v>
      </c>
      <c r="O1563">
        <f t="shared" si="419"/>
        <v>29996.51</v>
      </c>
      <c r="P1563">
        <v>25</v>
      </c>
      <c r="Q1563">
        <v>11491.65</v>
      </c>
      <c r="S1563">
        <v>974.95</v>
      </c>
      <c r="T1563">
        <v>200</v>
      </c>
      <c r="U1563">
        <f>IF((H1563*12)&gt;867123.01,(79776+(((H1563*12)-867123.01)*0.25))/12,IF((H1563*12)&gt;624329.01,(31216+(((H1563*12)-624329.01)*0.2))/12,IF((H1563*12)&gt;416220.01,(((H1563*12)-416220.01)*0.15)/12,0)))</f>
        <v>22690.562291666665</v>
      </c>
      <c r="W1563">
        <f t="shared" si="420"/>
        <v>35382.162291666667</v>
      </c>
      <c r="X1563">
        <f t="shared" si="421"/>
        <v>8569.5</v>
      </c>
      <c r="Y1563">
        <f t="shared" si="422"/>
        <v>20575.5</v>
      </c>
      <c r="Z1563">
        <f t="shared" si="423"/>
        <v>101048.33770833333</v>
      </c>
      <c r="AA1563" t="s">
        <v>934</v>
      </c>
      <c r="AB1563">
        <v>2024</v>
      </c>
    </row>
    <row r="1564" spans="1:28" x14ac:dyDescent="0.25">
      <c r="A1564">
        <v>10</v>
      </c>
      <c r="B1564" t="s">
        <v>125</v>
      </c>
      <c r="C1564" t="s">
        <v>102</v>
      </c>
      <c r="D1564" t="s">
        <v>94</v>
      </c>
      <c r="E1564" t="s">
        <v>923</v>
      </c>
      <c r="F1564" t="s">
        <v>85</v>
      </c>
      <c r="G1564">
        <v>96000</v>
      </c>
      <c r="H1564">
        <f t="shared" si="415"/>
        <v>88610.94</v>
      </c>
      <c r="I1564">
        <f t="shared" si="416"/>
        <v>2755.2</v>
      </c>
      <c r="J1564">
        <f t="shared" si="417"/>
        <v>6815.9999999999991</v>
      </c>
      <c r="K1564">
        <f t="shared" si="418"/>
        <v>851.51</v>
      </c>
      <c r="L1564">
        <f t="shared" si="424"/>
        <v>2918.4</v>
      </c>
      <c r="M1564">
        <f t="shared" si="425"/>
        <v>6806.4000000000005</v>
      </c>
      <c r="N1564">
        <v>1715.46</v>
      </c>
      <c r="O1564">
        <f t="shared" si="419"/>
        <v>21862.969999999998</v>
      </c>
      <c r="P1564">
        <v>25</v>
      </c>
      <c r="Q1564">
        <v>3000</v>
      </c>
      <c r="S1564">
        <v>797.28</v>
      </c>
      <c r="T1564">
        <v>200</v>
      </c>
      <c r="U1564">
        <v>10735.6</v>
      </c>
      <c r="W1564">
        <f t="shared" si="420"/>
        <v>14757.880000000001</v>
      </c>
      <c r="X1564">
        <f t="shared" si="421"/>
        <v>7389.06</v>
      </c>
      <c r="Y1564">
        <f t="shared" si="422"/>
        <v>13622.4</v>
      </c>
      <c r="Z1564">
        <f t="shared" si="423"/>
        <v>73853.06</v>
      </c>
      <c r="AA1564" t="s">
        <v>934</v>
      </c>
      <c r="AB1564">
        <v>2024</v>
      </c>
    </row>
    <row r="1565" spans="1:28" x14ac:dyDescent="0.25">
      <c r="A1565">
        <v>11</v>
      </c>
      <c r="B1565" t="s">
        <v>126</v>
      </c>
      <c r="C1565" t="s">
        <v>103</v>
      </c>
      <c r="D1565" t="s">
        <v>94</v>
      </c>
      <c r="E1565" t="s">
        <v>924</v>
      </c>
      <c r="F1565" t="s">
        <v>84</v>
      </c>
      <c r="G1565">
        <v>60000</v>
      </c>
      <c r="H1565">
        <f t="shared" si="415"/>
        <v>56454</v>
      </c>
      <c r="I1565">
        <f t="shared" si="416"/>
        <v>1722</v>
      </c>
      <c r="J1565">
        <f t="shared" si="417"/>
        <v>4260</v>
      </c>
      <c r="K1565">
        <f t="shared" si="418"/>
        <v>660.00000000000011</v>
      </c>
      <c r="L1565">
        <f t="shared" si="424"/>
        <v>1824</v>
      </c>
      <c r="M1565">
        <f t="shared" si="425"/>
        <v>4254</v>
      </c>
      <c r="O1565">
        <f t="shared" si="419"/>
        <v>12720</v>
      </c>
      <c r="P1565">
        <v>25</v>
      </c>
      <c r="Q1565">
        <v>500</v>
      </c>
      <c r="S1565">
        <v>847.27</v>
      </c>
      <c r="T1565">
        <v>200</v>
      </c>
      <c r="U1565">
        <f>3486.68-V1565</f>
        <v>3486.68</v>
      </c>
      <c r="W1565">
        <f t="shared" si="420"/>
        <v>5058.95</v>
      </c>
      <c r="X1565">
        <f t="shared" si="421"/>
        <v>3546</v>
      </c>
      <c r="Y1565">
        <f t="shared" si="422"/>
        <v>8514</v>
      </c>
      <c r="Z1565">
        <f t="shared" si="423"/>
        <v>51395.05</v>
      </c>
      <c r="AA1565" t="s">
        <v>934</v>
      </c>
      <c r="AB1565">
        <v>2024</v>
      </c>
    </row>
    <row r="1566" spans="1:28" x14ac:dyDescent="0.25">
      <c r="A1566">
        <v>12</v>
      </c>
      <c r="B1566" t="s">
        <v>128</v>
      </c>
      <c r="C1566" t="s">
        <v>102</v>
      </c>
      <c r="D1566" t="s">
        <v>12</v>
      </c>
      <c r="E1566" t="s">
        <v>925</v>
      </c>
      <c r="F1566" t="s">
        <v>84</v>
      </c>
      <c r="G1566">
        <v>155000</v>
      </c>
      <c r="H1566">
        <f t="shared" si="415"/>
        <v>144124.04</v>
      </c>
      <c r="I1566">
        <f t="shared" si="416"/>
        <v>4448.5</v>
      </c>
      <c r="J1566">
        <f t="shared" si="417"/>
        <v>11004.999999999998</v>
      </c>
      <c r="K1566">
        <f t="shared" si="418"/>
        <v>851.51</v>
      </c>
      <c r="L1566">
        <f t="shared" si="424"/>
        <v>4712</v>
      </c>
      <c r="M1566">
        <f t="shared" si="425"/>
        <v>10989.5</v>
      </c>
      <c r="N1566">
        <v>1715.46</v>
      </c>
      <c r="O1566">
        <f t="shared" si="419"/>
        <v>33721.97</v>
      </c>
      <c r="P1566">
        <v>25</v>
      </c>
      <c r="S1566">
        <v>1251.92</v>
      </c>
      <c r="T1566">
        <v>200</v>
      </c>
      <c r="U1566">
        <v>24613.88</v>
      </c>
      <c r="W1566">
        <f t="shared" si="420"/>
        <v>26090.800000000003</v>
      </c>
      <c r="X1566">
        <f t="shared" si="421"/>
        <v>10875.96</v>
      </c>
      <c r="Y1566">
        <f t="shared" si="422"/>
        <v>21994.5</v>
      </c>
      <c r="Z1566">
        <f t="shared" si="423"/>
        <v>118033.23999999999</v>
      </c>
      <c r="AA1566" t="s">
        <v>934</v>
      </c>
      <c r="AB1566">
        <v>2024</v>
      </c>
    </row>
    <row r="1567" spans="1:28" x14ac:dyDescent="0.25">
      <c r="A1567">
        <v>13</v>
      </c>
      <c r="B1567" t="s">
        <v>129</v>
      </c>
      <c r="C1567" t="s">
        <v>102</v>
      </c>
      <c r="D1567" t="s">
        <v>16</v>
      </c>
      <c r="E1567" t="s">
        <v>79</v>
      </c>
      <c r="F1567" t="s">
        <v>84</v>
      </c>
      <c r="G1567">
        <v>80000</v>
      </c>
      <c r="H1567">
        <f t="shared" si="415"/>
        <v>75272</v>
      </c>
      <c r="I1567">
        <f t="shared" si="416"/>
        <v>2296</v>
      </c>
      <c r="J1567">
        <f t="shared" si="417"/>
        <v>5679.9999999999991</v>
      </c>
      <c r="K1567">
        <f t="shared" si="418"/>
        <v>851.51</v>
      </c>
      <c r="L1567">
        <f t="shared" si="424"/>
        <v>2432</v>
      </c>
      <c r="M1567">
        <f t="shared" si="425"/>
        <v>5672</v>
      </c>
      <c r="O1567">
        <f>+I1567+J1567+K1567+L1567+M1567+N1567</f>
        <v>16931.509999999998</v>
      </c>
      <c r="P1567">
        <v>25</v>
      </c>
      <c r="Q1567">
        <v>3800.48</v>
      </c>
      <c r="S1567">
        <v>682.9</v>
      </c>
      <c r="T1567">
        <v>200</v>
      </c>
      <c r="U1567">
        <v>7400.87</v>
      </c>
      <c r="W1567">
        <f t="shared" si="420"/>
        <v>12109.25</v>
      </c>
      <c r="X1567">
        <f t="shared" si="421"/>
        <v>4728</v>
      </c>
      <c r="Y1567">
        <f t="shared" si="422"/>
        <v>11352</v>
      </c>
      <c r="Z1567">
        <f t="shared" si="423"/>
        <v>63162.75</v>
      </c>
      <c r="AA1567" t="s">
        <v>934</v>
      </c>
      <c r="AB1567">
        <v>2024</v>
      </c>
    </row>
    <row r="1568" spans="1:28" x14ac:dyDescent="0.25">
      <c r="A1568">
        <v>14</v>
      </c>
      <c r="B1568" t="s">
        <v>130</v>
      </c>
      <c r="C1568" t="s">
        <v>102</v>
      </c>
      <c r="D1568" t="s">
        <v>16</v>
      </c>
      <c r="E1568" t="s">
        <v>61</v>
      </c>
      <c r="F1568" t="s">
        <v>84</v>
      </c>
      <c r="G1568">
        <v>80000</v>
      </c>
      <c r="H1568">
        <f t="shared" si="415"/>
        <v>70125.62</v>
      </c>
      <c r="I1568">
        <f t="shared" si="416"/>
        <v>2296</v>
      </c>
      <c r="J1568">
        <f t="shared" si="417"/>
        <v>5679.9999999999991</v>
      </c>
      <c r="K1568">
        <f t="shared" si="418"/>
        <v>851.51</v>
      </c>
      <c r="L1568">
        <f t="shared" si="424"/>
        <v>2432</v>
      </c>
      <c r="M1568">
        <f t="shared" si="425"/>
        <v>5672</v>
      </c>
      <c r="N1568">
        <v>5146.38</v>
      </c>
      <c r="O1568">
        <f>+I1568+J1568+K1568+L1568+M1568+N1568</f>
        <v>22077.89</v>
      </c>
      <c r="P1568">
        <v>25</v>
      </c>
      <c r="Q1568">
        <v>1200</v>
      </c>
      <c r="S1568">
        <v>2431.91</v>
      </c>
      <c r="T1568">
        <v>200</v>
      </c>
      <c r="U1568">
        <f>6221-V1568</f>
        <v>6221</v>
      </c>
      <c r="W1568">
        <f t="shared" si="420"/>
        <v>10077.91</v>
      </c>
      <c r="X1568">
        <f t="shared" si="421"/>
        <v>9874.380000000001</v>
      </c>
      <c r="Y1568">
        <f t="shared" si="422"/>
        <v>11352</v>
      </c>
      <c r="Z1568">
        <f t="shared" si="423"/>
        <v>60047.71</v>
      </c>
      <c r="AA1568" t="s">
        <v>934</v>
      </c>
      <c r="AB1568">
        <v>2024</v>
      </c>
    </row>
    <row r="1569" spans="1:28" x14ac:dyDescent="0.25">
      <c r="A1569">
        <v>15</v>
      </c>
      <c r="B1569" t="s">
        <v>131</v>
      </c>
      <c r="C1569" t="s">
        <v>102</v>
      </c>
      <c r="D1569" t="s">
        <v>6</v>
      </c>
      <c r="E1569" t="s">
        <v>863</v>
      </c>
      <c r="F1569" t="s">
        <v>84</v>
      </c>
      <c r="G1569">
        <v>95000</v>
      </c>
      <c r="H1569">
        <f t="shared" si="415"/>
        <v>85954.58</v>
      </c>
      <c r="I1569">
        <f t="shared" si="416"/>
        <v>2726.5</v>
      </c>
      <c r="J1569">
        <f t="shared" si="417"/>
        <v>6744.9999999999991</v>
      </c>
      <c r="K1569">
        <f t="shared" si="418"/>
        <v>851.51</v>
      </c>
      <c r="L1569">
        <f t="shared" si="424"/>
        <v>2888</v>
      </c>
      <c r="M1569">
        <f t="shared" si="425"/>
        <v>6735.5</v>
      </c>
      <c r="N1569">
        <v>3430.92</v>
      </c>
      <c r="O1569">
        <f t="shared" si="419"/>
        <v>23377.43</v>
      </c>
      <c r="P1569">
        <v>25</v>
      </c>
      <c r="S1569">
        <v>4376.3900000000003</v>
      </c>
      <c r="T1569">
        <v>200</v>
      </c>
      <c r="U1569">
        <v>9642.85</v>
      </c>
      <c r="W1569">
        <f t="shared" si="420"/>
        <v>14244.240000000002</v>
      </c>
      <c r="X1569">
        <f t="shared" si="421"/>
        <v>9045.42</v>
      </c>
      <c r="Y1569">
        <f t="shared" si="422"/>
        <v>13480.5</v>
      </c>
      <c r="Z1569">
        <f t="shared" si="423"/>
        <v>71710.34</v>
      </c>
      <c r="AA1569" t="s">
        <v>934</v>
      </c>
      <c r="AB1569">
        <v>2024</v>
      </c>
    </row>
    <row r="1570" spans="1:28" x14ac:dyDescent="0.25">
      <c r="A1570">
        <v>16</v>
      </c>
      <c r="B1570" t="s">
        <v>132</v>
      </c>
      <c r="C1570" t="s">
        <v>102</v>
      </c>
      <c r="D1570" t="s">
        <v>4</v>
      </c>
      <c r="E1570" t="s">
        <v>24</v>
      </c>
      <c r="F1570" t="s">
        <v>84</v>
      </c>
      <c r="G1570">
        <v>95000</v>
      </c>
      <c r="H1570">
        <f t="shared" si="415"/>
        <v>84239.12</v>
      </c>
      <c r="I1570">
        <f t="shared" si="416"/>
        <v>2726.5</v>
      </c>
      <c r="J1570">
        <f t="shared" si="417"/>
        <v>6744.9999999999991</v>
      </c>
      <c r="K1570">
        <f t="shared" si="418"/>
        <v>851.51</v>
      </c>
      <c r="L1570">
        <f t="shared" si="424"/>
        <v>2888</v>
      </c>
      <c r="M1570">
        <f t="shared" si="425"/>
        <v>6735.5</v>
      </c>
      <c r="N1570">
        <v>5146.38</v>
      </c>
      <c r="O1570">
        <f t="shared" si="419"/>
        <v>25092.890000000003</v>
      </c>
      <c r="P1570">
        <v>25</v>
      </c>
      <c r="Q1570">
        <v>10686.79</v>
      </c>
      <c r="S1570">
        <v>1791.82</v>
      </c>
      <c r="T1570">
        <v>200</v>
      </c>
      <c r="U1570">
        <f>10071.51-V1570</f>
        <v>10071.51</v>
      </c>
      <c r="W1570">
        <f t="shared" si="420"/>
        <v>22775.120000000003</v>
      </c>
      <c r="X1570">
        <f t="shared" si="421"/>
        <v>10760.880000000001</v>
      </c>
      <c r="Y1570">
        <f>+J1570++K1570+M1570</f>
        <v>14332.009999999998</v>
      </c>
      <c r="Z1570">
        <f t="shared" si="423"/>
        <v>61464</v>
      </c>
      <c r="AA1570" t="s">
        <v>934</v>
      </c>
      <c r="AB1570">
        <v>2024</v>
      </c>
    </row>
    <row r="1571" spans="1:28" x14ac:dyDescent="0.25">
      <c r="A1571">
        <v>17</v>
      </c>
      <c r="B1571" t="s">
        <v>133</v>
      </c>
      <c r="C1571" t="s">
        <v>103</v>
      </c>
      <c r="D1571" t="s">
        <v>828</v>
      </c>
      <c r="E1571" t="s">
        <v>829</v>
      </c>
      <c r="F1571" t="s">
        <v>84</v>
      </c>
      <c r="G1571">
        <v>95000</v>
      </c>
      <c r="H1571">
        <f t="shared" si="415"/>
        <v>89385.5</v>
      </c>
      <c r="I1571">
        <f t="shared" si="416"/>
        <v>2726.5</v>
      </c>
      <c r="J1571">
        <f t="shared" si="417"/>
        <v>6744.9999999999991</v>
      </c>
      <c r="K1571">
        <f t="shared" si="418"/>
        <v>851.51</v>
      </c>
      <c r="L1571">
        <f t="shared" si="424"/>
        <v>2888</v>
      </c>
      <c r="M1571">
        <f t="shared" si="425"/>
        <v>6735.5</v>
      </c>
      <c r="O1571">
        <f t="shared" si="419"/>
        <v>19946.510000000002</v>
      </c>
      <c r="P1571">
        <v>25</v>
      </c>
      <c r="Q1571">
        <v>950</v>
      </c>
      <c r="S1571">
        <v>2378.5300000000002</v>
      </c>
      <c r="T1571">
        <v>200</v>
      </c>
      <c r="U1571">
        <v>10929.24</v>
      </c>
      <c r="W1571">
        <f t="shared" si="420"/>
        <v>14482.77</v>
      </c>
      <c r="X1571">
        <f t="shared" si="421"/>
        <v>5614.5</v>
      </c>
      <c r="Y1571">
        <f t="shared" ref="Y1571:Y1634" si="426">+J1571+M1571</f>
        <v>13480.5</v>
      </c>
      <c r="Z1571">
        <f t="shared" si="423"/>
        <v>74902.73</v>
      </c>
      <c r="AA1571" t="s">
        <v>934</v>
      </c>
      <c r="AB1571">
        <v>2024</v>
      </c>
    </row>
    <row r="1572" spans="1:28" x14ac:dyDescent="0.25">
      <c r="A1572">
        <v>18</v>
      </c>
      <c r="B1572" t="s">
        <v>134</v>
      </c>
      <c r="C1572" t="s">
        <v>102</v>
      </c>
      <c r="D1572" t="s">
        <v>16</v>
      </c>
      <c r="E1572" t="s">
        <v>45</v>
      </c>
      <c r="F1572" t="s">
        <v>84</v>
      </c>
      <c r="G1572">
        <v>80000</v>
      </c>
      <c r="H1572">
        <f t="shared" si="415"/>
        <v>71841.08</v>
      </c>
      <c r="I1572">
        <f t="shared" si="416"/>
        <v>2296</v>
      </c>
      <c r="J1572">
        <f t="shared" si="417"/>
        <v>5679.9999999999991</v>
      </c>
      <c r="K1572">
        <f t="shared" si="418"/>
        <v>851.51</v>
      </c>
      <c r="L1572">
        <f t="shared" si="424"/>
        <v>2432</v>
      </c>
      <c r="M1572">
        <f t="shared" si="425"/>
        <v>5672</v>
      </c>
      <c r="N1572">
        <v>3430.92</v>
      </c>
      <c r="O1572">
        <f t="shared" si="419"/>
        <v>20362.43</v>
      </c>
      <c r="P1572">
        <v>25</v>
      </c>
      <c r="Q1572">
        <v>1000</v>
      </c>
      <c r="S1572">
        <v>2428.7199999999998</v>
      </c>
      <c r="T1572">
        <v>200</v>
      </c>
      <c r="U1572">
        <f>6564.09-V1572</f>
        <v>6564.09</v>
      </c>
      <c r="W1572">
        <f t="shared" si="420"/>
        <v>10217.81</v>
      </c>
      <c r="X1572">
        <f t="shared" si="421"/>
        <v>8158.92</v>
      </c>
      <c r="Y1572">
        <f t="shared" si="426"/>
        <v>11352</v>
      </c>
      <c r="Z1572">
        <f t="shared" si="423"/>
        <v>61623.270000000004</v>
      </c>
      <c r="AA1572" t="s">
        <v>934</v>
      </c>
      <c r="AB1572">
        <v>2024</v>
      </c>
    </row>
    <row r="1573" spans="1:28" x14ac:dyDescent="0.25">
      <c r="A1573">
        <v>19</v>
      </c>
      <c r="B1573" t="s">
        <v>140</v>
      </c>
      <c r="C1573" t="s">
        <v>102</v>
      </c>
      <c r="D1573" t="s">
        <v>823</v>
      </c>
      <c r="E1573" t="s">
        <v>926</v>
      </c>
      <c r="F1573" t="s">
        <v>99</v>
      </c>
      <c r="G1573">
        <v>130000</v>
      </c>
      <c r="H1573">
        <f t="shared" si="415"/>
        <v>122317</v>
      </c>
      <c r="I1573">
        <f t="shared" si="416"/>
        <v>3731</v>
      </c>
      <c r="J1573">
        <f t="shared" si="417"/>
        <v>9230</v>
      </c>
      <c r="K1573">
        <f t="shared" si="418"/>
        <v>851.51</v>
      </c>
      <c r="L1573">
        <f t="shared" si="424"/>
        <v>3952</v>
      </c>
      <c r="M1573">
        <f t="shared" si="425"/>
        <v>9217</v>
      </c>
      <c r="O1573">
        <f t="shared" si="419"/>
        <v>26981.510000000002</v>
      </c>
      <c r="P1573">
        <v>25</v>
      </c>
      <c r="S1573">
        <v>398.64</v>
      </c>
      <c r="T1573">
        <v>200</v>
      </c>
      <c r="U1573">
        <f>IF((H1573*12)&gt;867123.01,(79776+(((H1573*12)-867123.01)*0.25))/12,IF((H1573*12)&gt;624329.01,(31216+(((H1573*12)-624329.01)*0.2))/12,IF((H1573*12)&gt;416220.01,(((H1573*12)-416220.01)*0.15)/12,0)))</f>
        <v>19162.187291666665</v>
      </c>
      <c r="W1573">
        <f t="shared" si="420"/>
        <v>19785.827291666665</v>
      </c>
      <c r="X1573">
        <f t="shared" si="421"/>
        <v>7683</v>
      </c>
      <c r="Y1573">
        <f t="shared" si="426"/>
        <v>18447</v>
      </c>
      <c r="Z1573">
        <f t="shared" si="423"/>
        <v>102531.17270833334</v>
      </c>
      <c r="AA1573" t="s">
        <v>934</v>
      </c>
      <c r="AB1573">
        <v>2024</v>
      </c>
    </row>
    <row r="1574" spans="1:28" x14ac:dyDescent="0.25">
      <c r="A1574">
        <v>20</v>
      </c>
      <c r="B1574" t="s">
        <v>911</v>
      </c>
      <c r="C1574" t="s">
        <v>103</v>
      </c>
      <c r="D1574" t="s">
        <v>823</v>
      </c>
      <c r="E1574" t="s">
        <v>850</v>
      </c>
      <c r="F1574" t="s">
        <v>84</v>
      </c>
      <c r="G1574">
        <v>100000</v>
      </c>
      <c r="H1574">
        <f t="shared" si="415"/>
        <v>94090</v>
      </c>
      <c r="I1574">
        <f t="shared" si="416"/>
        <v>2870</v>
      </c>
      <c r="J1574">
        <f t="shared" si="417"/>
        <v>7099.9999999999991</v>
      </c>
      <c r="K1574">
        <f t="shared" si="418"/>
        <v>851.51</v>
      </c>
      <c r="L1574">
        <f t="shared" si="424"/>
        <v>3040</v>
      </c>
      <c r="M1574">
        <f t="shared" si="425"/>
        <v>7090.0000000000009</v>
      </c>
      <c r="O1574">
        <f t="shared" si="419"/>
        <v>20951.510000000002</v>
      </c>
      <c r="P1574">
        <v>25</v>
      </c>
      <c r="T1574">
        <v>200</v>
      </c>
      <c r="U1574">
        <f>12105.37-V1574</f>
        <v>12105.37</v>
      </c>
      <c r="W1574">
        <f t="shared" si="420"/>
        <v>12330.37</v>
      </c>
      <c r="X1574">
        <f t="shared" si="421"/>
        <v>5910</v>
      </c>
      <c r="Y1574">
        <f t="shared" si="426"/>
        <v>14190</v>
      </c>
      <c r="Z1574">
        <f t="shared" si="423"/>
        <v>81759.63</v>
      </c>
      <c r="AA1574" t="s">
        <v>934</v>
      </c>
      <c r="AB1574">
        <v>2024</v>
      </c>
    </row>
    <row r="1575" spans="1:28" x14ac:dyDescent="0.25">
      <c r="A1575">
        <v>21</v>
      </c>
      <c r="B1575" t="s">
        <v>864</v>
      </c>
      <c r="C1575" t="s">
        <v>103</v>
      </c>
      <c r="D1575" t="s">
        <v>94</v>
      </c>
      <c r="E1575" t="s">
        <v>865</v>
      </c>
      <c r="F1575" t="s">
        <v>85</v>
      </c>
      <c r="G1575">
        <v>80000</v>
      </c>
      <c r="H1575">
        <f t="shared" si="415"/>
        <v>75272</v>
      </c>
      <c r="I1575">
        <f t="shared" si="416"/>
        <v>2296</v>
      </c>
      <c r="J1575">
        <f t="shared" si="417"/>
        <v>5679.9999999999991</v>
      </c>
      <c r="K1575">
        <f t="shared" si="418"/>
        <v>851.51</v>
      </c>
      <c r="L1575">
        <f t="shared" si="424"/>
        <v>2432</v>
      </c>
      <c r="M1575">
        <f t="shared" si="425"/>
        <v>5672</v>
      </c>
      <c r="O1575">
        <f>+I1575+J1575+K1575+L1575+M1575+N1575</f>
        <v>16931.509999999998</v>
      </c>
      <c r="P1575">
        <v>25</v>
      </c>
      <c r="S1575">
        <v>2371.92</v>
      </c>
      <c r="T1575">
        <v>200</v>
      </c>
      <c r="U1575">
        <v>7400.87</v>
      </c>
      <c r="W1575">
        <f t="shared" si="420"/>
        <v>9997.7900000000009</v>
      </c>
      <c r="X1575">
        <f t="shared" si="421"/>
        <v>4728</v>
      </c>
      <c r="Y1575">
        <f t="shared" si="426"/>
        <v>11352</v>
      </c>
      <c r="Z1575">
        <f t="shared" si="423"/>
        <v>65274.21</v>
      </c>
      <c r="AA1575" t="s">
        <v>934</v>
      </c>
      <c r="AB1575">
        <v>2024</v>
      </c>
    </row>
    <row r="1576" spans="1:28" x14ac:dyDescent="0.25">
      <c r="A1576">
        <v>22</v>
      </c>
      <c r="B1576" t="s">
        <v>144</v>
      </c>
      <c r="C1576" t="s">
        <v>103</v>
      </c>
      <c r="D1576" t="s">
        <v>10</v>
      </c>
      <c r="E1576" t="s">
        <v>927</v>
      </c>
      <c r="F1576" t="s">
        <v>85</v>
      </c>
      <c r="G1576">
        <v>95000</v>
      </c>
      <c r="H1576">
        <f t="shared" si="415"/>
        <v>85954.58</v>
      </c>
      <c r="I1576">
        <f t="shared" si="416"/>
        <v>2726.5</v>
      </c>
      <c r="J1576">
        <f t="shared" si="417"/>
        <v>6744.9999999999991</v>
      </c>
      <c r="K1576">
        <f t="shared" si="418"/>
        <v>851.51</v>
      </c>
      <c r="L1576">
        <f t="shared" si="424"/>
        <v>2888</v>
      </c>
      <c r="M1576">
        <f t="shared" si="425"/>
        <v>6735.5</v>
      </c>
      <c r="N1576">
        <v>3430.92</v>
      </c>
      <c r="O1576">
        <f t="shared" si="419"/>
        <v>23377.43</v>
      </c>
      <c r="P1576">
        <v>25</v>
      </c>
      <c r="S1576">
        <v>2441.91</v>
      </c>
      <c r="T1576">
        <v>200</v>
      </c>
      <c r="U1576">
        <v>10500.38</v>
      </c>
      <c r="W1576">
        <f t="shared" si="420"/>
        <v>13167.289999999999</v>
      </c>
      <c r="X1576">
        <f t="shared" si="421"/>
        <v>9045.42</v>
      </c>
      <c r="Y1576">
        <f t="shared" si="426"/>
        <v>13480.5</v>
      </c>
      <c r="Z1576">
        <f t="shared" si="423"/>
        <v>72787.290000000008</v>
      </c>
      <c r="AA1576" t="s">
        <v>934</v>
      </c>
      <c r="AB1576">
        <v>2024</v>
      </c>
    </row>
    <row r="1577" spans="1:28" x14ac:dyDescent="0.25">
      <c r="A1577">
        <v>23</v>
      </c>
      <c r="B1577" t="s">
        <v>145</v>
      </c>
      <c r="C1577" t="s">
        <v>102</v>
      </c>
      <c r="D1577" t="s">
        <v>10</v>
      </c>
      <c r="E1577" t="s">
        <v>928</v>
      </c>
      <c r="F1577" t="s">
        <v>84</v>
      </c>
      <c r="G1577">
        <v>95000</v>
      </c>
      <c r="H1577">
        <f t="shared" si="415"/>
        <v>85954.58</v>
      </c>
      <c r="I1577">
        <f t="shared" si="416"/>
        <v>2726.5</v>
      </c>
      <c r="J1577">
        <f t="shared" si="417"/>
        <v>6744.9999999999991</v>
      </c>
      <c r="K1577">
        <f t="shared" si="418"/>
        <v>851.51</v>
      </c>
      <c r="L1577">
        <f t="shared" si="424"/>
        <v>2888</v>
      </c>
      <c r="M1577">
        <f t="shared" si="425"/>
        <v>6735.5</v>
      </c>
      <c r="N1577">
        <v>3430.92</v>
      </c>
      <c r="O1577">
        <f t="shared" si="419"/>
        <v>23377.43</v>
      </c>
      <c r="P1577">
        <v>25</v>
      </c>
      <c r="S1577">
        <v>137</v>
      </c>
      <c r="T1577">
        <v>200</v>
      </c>
      <c r="U1577">
        <v>10071.51</v>
      </c>
      <c r="W1577">
        <f t="shared" si="420"/>
        <v>10433.51</v>
      </c>
      <c r="X1577">
        <f t="shared" si="421"/>
        <v>9045.42</v>
      </c>
      <c r="Y1577">
        <f t="shared" si="426"/>
        <v>13480.5</v>
      </c>
      <c r="Z1577">
        <f t="shared" si="423"/>
        <v>75521.070000000007</v>
      </c>
      <c r="AA1577" t="s">
        <v>934</v>
      </c>
      <c r="AB1577">
        <v>2024</v>
      </c>
    </row>
    <row r="1578" spans="1:28" x14ac:dyDescent="0.25">
      <c r="A1578">
        <v>24</v>
      </c>
      <c r="B1578" t="s">
        <v>866</v>
      </c>
      <c r="C1578" t="s">
        <v>102</v>
      </c>
      <c r="D1578" t="s">
        <v>10</v>
      </c>
      <c r="E1578" t="s">
        <v>929</v>
      </c>
      <c r="F1578" t="s">
        <v>84</v>
      </c>
      <c r="G1578">
        <v>80000</v>
      </c>
      <c r="H1578">
        <f t="shared" si="415"/>
        <v>75272</v>
      </c>
      <c r="I1578">
        <f t="shared" si="416"/>
        <v>2296</v>
      </c>
      <c r="J1578">
        <f t="shared" si="417"/>
        <v>5679.9999999999991</v>
      </c>
      <c r="K1578">
        <f t="shared" si="418"/>
        <v>851.51</v>
      </c>
      <c r="L1578">
        <f t="shared" si="424"/>
        <v>2432</v>
      </c>
      <c r="M1578">
        <f t="shared" si="425"/>
        <v>5672</v>
      </c>
      <c r="O1578">
        <f t="shared" si="419"/>
        <v>16931.509999999998</v>
      </c>
      <c r="P1578">
        <v>25</v>
      </c>
      <c r="S1578">
        <v>1587.57</v>
      </c>
      <c r="T1578">
        <v>200</v>
      </c>
      <c r="U1578">
        <v>7400.87</v>
      </c>
      <c r="W1578">
        <f t="shared" si="420"/>
        <v>9213.44</v>
      </c>
      <c r="X1578">
        <f t="shared" si="421"/>
        <v>4728</v>
      </c>
      <c r="Y1578">
        <f t="shared" si="426"/>
        <v>11352</v>
      </c>
      <c r="Z1578">
        <f t="shared" si="423"/>
        <v>66058.559999999998</v>
      </c>
      <c r="AA1578" t="s">
        <v>934</v>
      </c>
      <c r="AB1578">
        <v>2024</v>
      </c>
    </row>
    <row r="1579" spans="1:28" x14ac:dyDescent="0.25">
      <c r="A1579">
        <v>25</v>
      </c>
      <c r="B1579" t="s">
        <v>148</v>
      </c>
      <c r="C1579" t="s">
        <v>103</v>
      </c>
      <c r="D1579" t="s">
        <v>10</v>
      </c>
      <c r="E1579" t="s">
        <v>929</v>
      </c>
      <c r="F1579" t="s">
        <v>84</v>
      </c>
      <c r="G1579">
        <v>80000</v>
      </c>
      <c r="H1579">
        <f t="shared" si="415"/>
        <v>75272</v>
      </c>
      <c r="I1579">
        <f t="shared" si="416"/>
        <v>2296</v>
      </c>
      <c r="J1579">
        <f t="shared" si="417"/>
        <v>5679.9999999999991</v>
      </c>
      <c r="K1579">
        <f t="shared" si="418"/>
        <v>851.51</v>
      </c>
      <c r="L1579">
        <f t="shared" si="424"/>
        <v>2432</v>
      </c>
      <c r="M1579">
        <f t="shared" si="425"/>
        <v>5672</v>
      </c>
      <c r="O1579">
        <f t="shared" si="419"/>
        <v>16931.509999999998</v>
      </c>
      <c r="P1579">
        <v>25</v>
      </c>
      <c r="S1579">
        <v>1567.19</v>
      </c>
      <c r="T1579">
        <v>200</v>
      </c>
      <c r="U1579">
        <v>7400.87</v>
      </c>
      <c r="W1579">
        <f t="shared" si="420"/>
        <v>9193.06</v>
      </c>
      <c r="X1579">
        <f t="shared" si="421"/>
        <v>4728</v>
      </c>
      <c r="Y1579">
        <f t="shared" si="426"/>
        <v>11352</v>
      </c>
      <c r="Z1579">
        <f t="shared" si="423"/>
        <v>66078.94</v>
      </c>
      <c r="AA1579" t="s">
        <v>934</v>
      </c>
      <c r="AB1579">
        <v>2024</v>
      </c>
    </row>
    <row r="1580" spans="1:28" x14ac:dyDescent="0.25">
      <c r="A1580">
        <v>26</v>
      </c>
      <c r="B1580" t="s">
        <v>149</v>
      </c>
      <c r="C1580" t="s">
        <v>102</v>
      </c>
      <c r="D1580" t="s">
        <v>10</v>
      </c>
      <c r="E1580" t="s">
        <v>928</v>
      </c>
      <c r="F1580" t="s">
        <v>84</v>
      </c>
      <c r="G1580">
        <v>95000</v>
      </c>
      <c r="H1580">
        <f t="shared" si="415"/>
        <v>87670.04</v>
      </c>
      <c r="I1580">
        <f t="shared" si="416"/>
        <v>2726.5</v>
      </c>
      <c r="J1580">
        <f t="shared" si="417"/>
        <v>6744.9999999999991</v>
      </c>
      <c r="K1580">
        <f t="shared" si="418"/>
        <v>851.51</v>
      </c>
      <c r="L1580">
        <f t="shared" si="424"/>
        <v>2888</v>
      </c>
      <c r="M1580">
        <f t="shared" si="425"/>
        <v>6735.5</v>
      </c>
      <c r="N1580">
        <v>1715.46</v>
      </c>
      <c r="O1580">
        <f t="shared" si="419"/>
        <v>21661.97</v>
      </c>
      <c r="P1580">
        <v>25</v>
      </c>
      <c r="Q1580">
        <v>5000</v>
      </c>
      <c r="S1580">
        <v>2529.54</v>
      </c>
      <c r="T1580">
        <v>200</v>
      </c>
      <c r="U1580">
        <v>10500.38</v>
      </c>
      <c r="W1580">
        <f t="shared" si="420"/>
        <v>18254.919999999998</v>
      </c>
      <c r="X1580">
        <f t="shared" si="421"/>
        <v>7329.96</v>
      </c>
      <c r="Y1580">
        <f t="shared" si="426"/>
        <v>13480.5</v>
      </c>
      <c r="Z1580">
        <f t="shared" si="423"/>
        <v>69415.12</v>
      </c>
      <c r="AA1580" t="s">
        <v>934</v>
      </c>
      <c r="AB1580">
        <v>2024</v>
      </c>
    </row>
    <row r="1581" spans="1:28" x14ac:dyDescent="0.25">
      <c r="A1581">
        <v>27</v>
      </c>
      <c r="B1581" t="s">
        <v>151</v>
      </c>
      <c r="C1581" t="s">
        <v>102</v>
      </c>
      <c r="D1581" t="s">
        <v>793</v>
      </c>
      <c r="E1581" t="s">
        <v>66</v>
      </c>
      <c r="F1581" t="s">
        <v>84</v>
      </c>
      <c r="G1581">
        <v>80000</v>
      </c>
      <c r="H1581">
        <f t="shared" si="415"/>
        <v>75272</v>
      </c>
      <c r="I1581">
        <f t="shared" si="416"/>
        <v>2296</v>
      </c>
      <c r="J1581">
        <f t="shared" si="417"/>
        <v>5679.9999999999991</v>
      </c>
      <c r="K1581">
        <f t="shared" si="418"/>
        <v>851.51</v>
      </c>
      <c r="L1581">
        <f t="shared" si="424"/>
        <v>2432</v>
      </c>
      <c r="M1581">
        <f t="shared" si="425"/>
        <v>5672</v>
      </c>
      <c r="O1581">
        <f t="shared" si="419"/>
        <v>16931.509999999998</v>
      </c>
      <c r="P1581">
        <v>25</v>
      </c>
      <c r="Q1581">
        <v>4000</v>
      </c>
      <c r="S1581">
        <v>2002.74</v>
      </c>
      <c r="T1581">
        <v>200</v>
      </c>
      <c r="U1581">
        <v>7400.87</v>
      </c>
      <c r="W1581">
        <f t="shared" si="420"/>
        <v>13628.61</v>
      </c>
      <c r="X1581">
        <f t="shared" si="421"/>
        <v>4728</v>
      </c>
      <c r="Y1581">
        <f t="shared" si="426"/>
        <v>11352</v>
      </c>
      <c r="Z1581">
        <f t="shared" si="423"/>
        <v>61643.39</v>
      </c>
      <c r="AA1581" t="s">
        <v>934</v>
      </c>
      <c r="AB1581">
        <v>2024</v>
      </c>
    </row>
    <row r="1582" spans="1:28" x14ac:dyDescent="0.25">
      <c r="A1582">
        <v>28</v>
      </c>
      <c r="B1582" t="s">
        <v>153</v>
      </c>
      <c r="C1582" t="s">
        <v>102</v>
      </c>
      <c r="D1582" t="s">
        <v>17</v>
      </c>
      <c r="E1582" t="s">
        <v>930</v>
      </c>
      <c r="F1582" t="s">
        <v>84</v>
      </c>
      <c r="G1582">
        <v>95000</v>
      </c>
      <c r="H1582">
        <f t="shared" si="415"/>
        <v>87670.04</v>
      </c>
      <c r="I1582">
        <f t="shared" si="416"/>
        <v>2726.5</v>
      </c>
      <c r="J1582">
        <f t="shared" si="417"/>
        <v>6744.9999999999991</v>
      </c>
      <c r="K1582">
        <f t="shared" si="418"/>
        <v>851.51</v>
      </c>
      <c r="L1582">
        <f t="shared" si="424"/>
        <v>2888</v>
      </c>
      <c r="M1582">
        <f t="shared" si="425"/>
        <v>6735.5</v>
      </c>
      <c r="N1582">
        <v>1715.46</v>
      </c>
      <c r="O1582">
        <f t="shared" si="419"/>
        <v>21661.97</v>
      </c>
      <c r="P1582">
        <v>25</v>
      </c>
      <c r="Q1582">
        <v>4328.3500000000004</v>
      </c>
      <c r="S1582">
        <v>2756.54</v>
      </c>
      <c r="T1582">
        <v>200</v>
      </c>
      <c r="U1582">
        <v>10500.38</v>
      </c>
      <c r="W1582">
        <f t="shared" si="420"/>
        <v>17810.27</v>
      </c>
      <c r="X1582">
        <f t="shared" si="421"/>
        <v>7329.96</v>
      </c>
      <c r="Y1582">
        <f t="shared" si="426"/>
        <v>13480.5</v>
      </c>
      <c r="Z1582">
        <f t="shared" si="423"/>
        <v>69859.77</v>
      </c>
      <c r="AA1582" t="s">
        <v>934</v>
      </c>
      <c r="AB1582">
        <v>2024</v>
      </c>
    </row>
    <row r="1583" spans="1:28" x14ac:dyDescent="0.25">
      <c r="A1583">
        <v>29</v>
      </c>
      <c r="B1583" t="s">
        <v>868</v>
      </c>
      <c r="C1583" t="s">
        <v>103</v>
      </c>
      <c r="D1583" t="s">
        <v>800</v>
      </c>
      <c r="E1583" t="s">
        <v>83</v>
      </c>
      <c r="F1583" t="s">
        <v>84</v>
      </c>
      <c r="G1583">
        <v>48000</v>
      </c>
      <c r="H1583">
        <f t="shared" si="415"/>
        <v>45163.199999999997</v>
      </c>
      <c r="I1583">
        <f t="shared" si="416"/>
        <v>1377.6</v>
      </c>
      <c r="J1583">
        <f t="shared" si="417"/>
        <v>3407.9999999999995</v>
      </c>
      <c r="K1583">
        <f t="shared" si="418"/>
        <v>528</v>
      </c>
      <c r="L1583">
        <f t="shared" si="424"/>
        <v>1459.2</v>
      </c>
      <c r="M1583">
        <f t="shared" si="425"/>
        <v>3403.2000000000003</v>
      </c>
      <c r="O1583">
        <f t="shared" si="419"/>
        <v>10176</v>
      </c>
      <c r="P1583">
        <v>25</v>
      </c>
      <c r="S1583">
        <v>2549.4699999999998</v>
      </c>
      <c r="T1583">
        <v>200</v>
      </c>
      <c r="U1583">
        <f>1571.73-V1583</f>
        <v>1571.73</v>
      </c>
      <c r="W1583">
        <f t="shared" si="420"/>
        <v>4346.2</v>
      </c>
      <c r="X1583">
        <f t="shared" si="421"/>
        <v>2836.8</v>
      </c>
      <c r="Y1583">
        <f t="shared" si="426"/>
        <v>6811.2</v>
      </c>
      <c r="Z1583">
        <f t="shared" si="423"/>
        <v>40817</v>
      </c>
      <c r="AA1583" t="s">
        <v>934</v>
      </c>
      <c r="AB1583">
        <v>2024</v>
      </c>
    </row>
    <row r="1584" spans="1:28" x14ac:dyDescent="0.25">
      <c r="A1584">
        <v>30</v>
      </c>
      <c r="B1584" t="s">
        <v>124</v>
      </c>
      <c r="C1584" t="s">
        <v>103</v>
      </c>
      <c r="D1584" t="s">
        <v>10</v>
      </c>
      <c r="E1584" t="s">
        <v>706</v>
      </c>
      <c r="F1584" t="s">
        <v>84</v>
      </c>
      <c r="G1584">
        <v>48000</v>
      </c>
      <c r="H1584">
        <f t="shared" si="415"/>
        <v>45163.199999999997</v>
      </c>
      <c r="I1584">
        <f t="shared" si="416"/>
        <v>1377.6</v>
      </c>
      <c r="J1584">
        <f t="shared" si="417"/>
        <v>3407.9999999999995</v>
      </c>
      <c r="K1584">
        <f t="shared" si="418"/>
        <v>528</v>
      </c>
      <c r="L1584">
        <f t="shared" si="424"/>
        <v>1459.2</v>
      </c>
      <c r="M1584">
        <f t="shared" si="425"/>
        <v>3403.2000000000003</v>
      </c>
      <c r="O1584">
        <f>+I1584+J1584+K1584+L1584+M1584+N1584</f>
        <v>10176</v>
      </c>
      <c r="P1584">
        <v>25</v>
      </c>
      <c r="S1584">
        <v>965.62</v>
      </c>
      <c r="T1584">
        <v>200</v>
      </c>
      <c r="U1584">
        <f>1571.73-V1584</f>
        <v>1571.73</v>
      </c>
      <c r="W1584">
        <f t="shared" si="420"/>
        <v>2762.35</v>
      </c>
      <c r="X1584">
        <f t="shared" si="421"/>
        <v>2836.8</v>
      </c>
      <c r="Y1584">
        <f t="shared" si="426"/>
        <v>6811.2</v>
      </c>
      <c r="Z1584">
        <f t="shared" si="423"/>
        <v>42400.85</v>
      </c>
      <c r="AA1584" t="s">
        <v>934</v>
      </c>
      <c r="AB1584">
        <v>2024</v>
      </c>
    </row>
    <row r="1585" spans="1:28" x14ac:dyDescent="0.25">
      <c r="A1585">
        <v>31</v>
      </c>
      <c r="B1585" t="s">
        <v>890</v>
      </c>
      <c r="C1585" t="s">
        <v>102</v>
      </c>
      <c r="D1585" t="s">
        <v>19</v>
      </c>
      <c r="E1585" t="s">
        <v>73</v>
      </c>
      <c r="F1585" t="s">
        <v>84</v>
      </c>
      <c r="G1585">
        <v>60000</v>
      </c>
      <c r="H1585">
        <f t="shared" si="415"/>
        <v>54738.54</v>
      </c>
      <c r="I1585">
        <f t="shared" si="416"/>
        <v>1722</v>
      </c>
      <c r="J1585">
        <f t="shared" si="417"/>
        <v>4260</v>
      </c>
      <c r="K1585">
        <f t="shared" si="418"/>
        <v>660.00000000000011</v>
      </c>
      <c r="L1585">
        <f t="shared" si="424"/>
        <v>1824</v>
      </c>
      <c r="M1585">
        <f t="shared" si="425"/>
        <v>4254</v>
      </c>
      <c r="N1585">
        <v>1715.46</v>
      </c>
      <c r="O1585">
        <f t="shared" si="419"/>
        <v>14435.46</v>
      </c>
      <c r="P1585">
        <v>25</v>
      </c>
      <c r="Q1585">
        <v>6500</v>
      </c>
      <c r="S1585">
        <v>0</v>
      </c>
      <c r="T1585">
        <v>200</v>
      </c>
      <c r="U1585">
        <f>2800.49-V1585</f>
        <v>2800.49</v>
      </c>
      <c r="W1585">
        <f t="shared" si="420"/>
        <v>9525.49</v>
      </c>
      <c r="X1585">
        <f t="shared" si="421"/>
        <v>5261.46</v>
      </c>
      <c r="Y1585">
        <f t="shared" si="426"/>
        <v>8514</v>
      </c>
      <c r="Z1585">
        <f t="shared" si="423"/>
        <v>45213.05</v>
      </c>
      <c r="AA1585" t="s">
        <v>934</v>
      </c>
      <c r="AB1585">
        <v>2024</v>
      </c>
    </row>
    <row r="1586" spans="1:28" x14ac:dyDescent="0.25">
      <c r="A1586">
        <v>32</v>
      </c>
      <c r="B1586" t="s">
        <v>157</v>
      </c>
      <c r="C1586" t="s">
        <v>102</v>
      </c>
      <c r="D1586" t="s">
        <v>10</v>
      </c>
      <c r="E1586" t="s">
        <v>46</v>
      </c>
      <c r="F1586" t="s">
        <v>84</v>
      </c>
      <c r="G1586">
        <v>60000</v>
      </c>
      <c r="H1586">
        <f t="shared" si="415"/>
        <v>56454</v>
      </c>
      <c r="I1586">
        <f t="shared" si="416"/>
        <v>1722</v>
      </c>
      <c r="J1586">
        <f t="shared" si="417"/>
        <v>4260</v>
      </c>
      <c r="K1586">
        <f t="shared" si="418"/>
        <v>660.00000000000011</v>
      </c>
      <c r="L1586">
        <f t="shared" si="424"/>
        <v>1824</v>
      </c>
      <c r="M1586">
        <f t="shared" si="425"/>
        <v>4254</v>
      </c>
      <c r="O1586">
        <f t="shared" si="419"/>
        <v>12720</v>
      </c>
      <c r="P1586">
        <v>25</v>
      </c>
      <c r="Q1586">
        <v>5592.26</v>
      </c>
      <c r="S1586">
        <v>1322.59</v>
      </c>
      <c r="T1586">
        <v>200</v>
      </c>
      <c r="U1586">
        <f>3486.68-V1586</f>
        <v>3486.68</v>
      </c>
      <c r="W1586">
        <f t="shared" si="420"/>
        <v>10626.53</v>
      </c>
      <c r="X1586">
        <f t="shared" si="421"/>
        <v>3546</v>
      </c>
      <c r="Y1586">
        <f t="shared" si="426"/>
        <v>8514</v>
      </c>
      <c r="Z1586">
        <f t="shared" si="423"/>
        <v>45827.47</v>
      </c>
      <c r="AA1586" t="s">
        <v>934</v>
      </c>
      <c r="AB1586">
        <v>2024</v>
      </c>
    </row>
    <row r="1587" spans="1:28" x14ac:dyDescent="0.25">
      <c r="A1587">
        <v>33</v>
      </c>
      <c r="B1587" t="s">
        <v>158</v>
      </c>
      <c r="C1587" t="s">
        <v>102</v>
      </c>
      <c r="D1587" t="s">
        <v>831</v>
      </c>
      <c r="E1587" t="s">
        <v>931</v>
      </c>
      <c r="F1587" t="s">
        <v>84</v>
      </c>
      <c r="G1587">
        <v>60000</v>
      </c>
      <c r="H1587">
        <f t="shared" si="415"/>
        <v>54738.54</v>
      </c>
      <c r="I1587">
        <f t="shared" si="416"/>
        <v>1722</v>
      </c>
      <c r="J1587">
        <f t="shared" si="417"/>
        <v>4260</v>
      </c>
      <c r="K1587">
        <f t="shared" si="418"/>
        <v>660.00000000000011</v>
      </c>
      <c r="L1587">
        <f t="shared" si="424"/>
        <v>1824</v>
      </c>
      <c r="M1587">
        <f t="shared" si="425"/>
        <v>4254</v>
      </c>
      <c r="N1587">
        <v>1715.46</v>
      </c>
      <c r="O1587">
        <f t="shared" si="419"/>
        <v>14435.46</v>
      </c>
      <c r="P1587">
        <v>25</v>
      </c>
      <c r="S1587">
        <v>967.25</v>
      </c>
      <c r="T1587">
        <v>200</v>
      </c>
      <c r="U1587">
        <f>3143.58-V1587</f>
        <v>3143.58</v>
      </c>
      <c r="W1587">
        <f t="shared" si="420"/>
        <v>4335.83</v>
      </c>
      <c r="X1587">
        <f t="shared" si="421"/>
        <v>5261.46</v>
      </c>
      <c r="Y1587">
        <f t="shared" si="426"/>
        <v>8514</v>
      </c>
      <c r="Z1587">
        <f t="shared" si="423"/>
        <v>50402.71</v>
      </c>
      <c r="AA1587" t="s">
        <v>934</v>
      </c>
      <c r="AB1587">
        <v>2024</v>
      </c>
    </row>
    <row r="1588" spans="1:28" x14ac:dyDescent="0.25">
      <c r="A1588">
        <v>34</v>
      </c>
      <c r="B1588" t="s">
        <v>159</v>
      </c>
      <c r="C1588" t="s">
        <v>103</v>
      </c>
      <c r="D1588" t="s">
        <v>21</v>
      </c>
      <c r="E1588" t="s">
        <v>932</v>
      </c>
      <c r="F1588" t="s">
        <v>84</v>
      </c>
      <c r="G1588">
        <v>60000</v>
      </c>
      <c r="H1588">
        <f t="shared" si="415"/>
        <v>54738.54</v>
      </c>
      <c r="I1588">
        <f t="shared" si="416"/>
        <v>1722</v>
      </c>
      <c r="J1588">
        <f t="shared" si="417"/>
        <v>4260</v>
      </c>
      <c r="K1588">
        <f t="shared" si="418"/>
        <v>660.00000000000011</v>
      </c>
      <c r="L1588">
        <f t="shared" si="424"/>
        <v>1824</v>
      </c>
      <c r="M1588">
        <f t="shared" si="425"/>
        <v>4254</v>
      </c>
      <c r="N1588">
        <v>1715.46</v>
      </c>
      <c r="O1588">
        <f t="shared" si="419"/>
        <v>14435.46</v>
      </c>
      <c r="P1588">
        <v>25</v>
      </c>
      <c r="Q1588">
        <v>1000</v>
      </c>
      <c r="S1588">
        <v>791.98</v>
      </c>
      <c r="T1588">
        <v>200</v>
      </c>
      <c r="U1588">
        <f>3143.58-V1588</f>
        <v>3143.58</v>
      </c>
      <c r="W1588">
        <f t="shared" si="420"/>
        <v>5160.5599999999995</v>
      </c>
      <c r="X1588">
        <f t="shared" si="421"/>
        <v>5261.46</v>
      </c>
      <c r="Y1588">
        <f t="shared" si="426"/>
        <v>8514</v>
      </c>
      <c r="Z1588">
        <f t="shared" si="423"/>
        <v>49577.979999999996</v>
      </c>
      <c r="AA1588" t="s">
        <v>934</v>
      </c>
      <c r="AB1588">
        <v>2024</v>
      </c>
    </row>
    <row r="1589" spans="1:28" x14ac:dyDescent="0.25">
      <c r="A1589">
        <v>35</v>
      </c>
      <c r="B1589" t="s">
        <v>150</v>
      </c>
      <c r="C1589" t="s">
        <v>102</v>
      </c>
      <c r="D1589" t="s">
        <v>16</v>
      </c>
      <c r="E1589" t="s">
        <v>95</v>
      </c>
      <c r="F1589" t="s">
        <v>84</v>
      </c>
      <c r="G1589">
        <v>60000</v>
      </c>
      <c r="H1589">
        <f t="shared" si="415"/>
        <v>56454</v>
      </c>
      <c r="I1589">
        <f t="shared" si="416"/>
        <v>1722</v>
      </c>
      <c r="J1589">
        <f t="shared" si="417"/>
        <v>4260</v>
      </c>
      <c r="K1589">
        <f t="shared" si="418"/>
        <v>660.00000000000011</v>
      </c>
      <c r="L1589">
        <f t="shared" si="424"/>
        <v>1824</v>
      </c>
      <c r="M1589">
        <f t="shared" si="425"/>
        <v>4254</v>
      </c>
      <c r="O1589">
        <f>+I1589+J1589+K1589+L1589+M1589+N1589</f>
        <v>12720</v>
      </c>
      <c r="P1589">
        <v>25</v>
      </c>
      <c r="S1589">
        <v>1410.63</v>
      </c>
      <c r="T1589">
        <v>200</v>
      </c>
      <c r="U1589">
        <f>IF((H1589*12)&gt;867123.01,(79776+(((H1589*12)-867123.01)*0.25))/12,IF((H1589*12)&gt;624329.01,(31216+(((H1589*12)-624329.01)*0.2))/12,IF((H1589*12)&gt;416220.01,(((H1589*12)-416220.01)*0.15)/12,0)))</f>
        <v>3486.6498333333329</v>
      </c>
      <c r="W1589">
        <f t="shared" si="420"/>
        <v>5122.279833333333</v>
      </c>
      <c r="X1589">
        <f t="shared" si="421"/>
        <v>3546</v>
      </c>
      <c r="Y1589">
        <f t="shared" si="426"/>
        <v>8514</v>
      </c>
      <c r="Z1589">
        <f t="shared" si="423"/>
        <v>51331.720166666666</v>
      </c>
      <c r="AA1589" t="s">
        <v>934</v>
      </c>
      <c r="AB1589">
        <v>2024</v>
      </c>
    </row>
    <row r="1590" spans="1:28" x14ac:dyDescent="0.25">
      <c r="A1590">
        <v>36</v>
      </c>
      <c r="B1590" t="s">
        <v>160</v>
      </c>
      <c r="C1590" t="s">
        <v>102</v>
      </c>
      <c r="D1590" t="s">
        <v>4</v>
      </c>
      <c r="E1590" t="s">
        <v>93</v>
      </c>
      <c r="F1590" t="s">
        <v>84</v>
      </c>
      <c r="G1590">
        <v>60000</v>
      </c>
      <c r="H1590">
        <f t="shared" si="415"/>
        <v>56454</v>
      </c>
      <c r="I1590">
        <f t="shared" si="416"/>
        <v>1722</v>
      </c>
      <c r="J1590">
        <f t="shared" si="417"/>
        <v>4260</v>
      </c>
      <c r="K1590">
        <f t="shared" si="418"/>
        <v>660.00000000000011</v>
      </c>
      <c r="L1590">
        <f t="shared" si="424"/>
        <v>1824</v>
      </c>
      <c r="M1590">
        <f t="shared" si="425"/>
        <v>4254</v>
      </c>
      <c r="O1590">
        <f t="shared" si="419"/>
        <v>12720</v>
      </c>
      <c r="P1590">
        <v>25</v>
      </c>
      <c r="Q1590">
        <v>3000</v>
      </c>
      <c r="S1590">
        <v>1594.56</v>
      </c>
      <c r="T1590">
        <v>200</v>
      </c>
      <c r="U1590">
        <f>IF((H1590*12)&gt;867123.01,(79776+(((H1590*12)-867123.01)*0.25))/12,IF((H1590*12)&gt;624329.01,(31216+(((H1590*12)-624329.01)*0.2))/12,IF((H1590*12)&gt;416220.01,(((H1590*12)-416220.01)*0.15)/12,0)))</f>
        <v>3486.6498333333329</v>
      </c>
      <c r="W1590">
        <f t="shared" si="420"/>
        <v>8306.2098333333324</v>
      </c>
      <c r="X1590">
        <f t="shared" si="421"/>
        <v>3546</v>
      </c>
      <c r="Y1590">
        <f t="shared" si="426"/>
        <v>8514</v>
      </c>
      <c r="Z1590">
        <f t="shared" si="423"/>
        <v>48147.790166666666</v>
      </c>
      <c r="AA1590" t="s">
        <v>934</v>
      </c>
      <c r="AB1590">
        <v>2024</v>
      </c>
    </row>
    <row r="1591" spans="1:28" x14ac:dyDescent="0.25">
      <c r="A1591">
        <v>37</v>
      </c>
      <c r="B1591" t="s">
        <v>806</v>
      </c>
      <c r="C1591" t="s">
        <v>102</v>
      </c>
      <c r="D1591" t="s">
        <v>12</v>
      </c>
      <c r="E1591" t="s">
        <v>32</v>
      </c>
      <c r="F1591" t="s">
        <v>99</v>
      </c>
      <c r="G1591">
        <v>65000</v>
      </c>
      <c r="H1591">
        <f t="shared" si="415"/>
        <v>61158.5</v>
      </c>
      <c r="I1591">
        <f t="shared" si="416"/>
        <v>1865.5</v>
      </c>
      <c r="J1591">
        <f t="shared" si="417"/>
        <v>4615</v>
      </c>
      <c r="K1591">
        <f t="shared" si="418"/>
        <v>715.00000000000011</v>
      </c>
      <c r="L1591">
        <f t="shared" si="424"/>
        <v>1976</v>
      </c>
      <c r="M1591">
        <f t="shared" si="425"/>
        <v>4608.5</v>
      </c>
      <c r="O1591">
        <f t="shared" si="419"/>
        <v>13780</v>
      </c>
      <c r="P1591">
        <v>25</v>
      </c>
      <c r="Q1591">
        <v>8537.7800000000007</v>
      </c>
      <c r="S1591">
        <v>1134.6199999999999</v>
      </c>
      <c r="T1591">
        <v>200</v>
      </c>
      <c r="U1591">
        <v>4427.58</v>
      </c>
      <c r="W1591">
        <f t="shared" si="420"/>
        <v>14324.980000000001</v>
      </c>
      <c r="X1591">
        <f t="shared" si="421"/>
        <v>3841.5</v>
      </c>
      <c r="Y1591">
        <f t="shared" si="426"/>
        <v>9223.5</v>
      </c>
      <c r="Z1591">
        <f t="shared" si="423"/>
        <v>46833.52</v>
      </c>
      <c r="AA1591" t="s">
        <v>934</v>
      </c>
      <c r="AB1591">
        <v>2024</v>
      </c>
    </row>
    <row r="1592" spans="1:28" x14ac:dyDescent="0.25">
      <c r="A1592">
        <v>38</v>
      </c>
      <c r="B1592" t="s">
        <v>162</v>
      </c>
      <c r="C1592" t="s">
        <v>102</v>
      </c>
      <c r="D1592" t="s">
        <v>15</v>
      </c>
      <c r="E1592" t="s">
        <v>92</v>
      </c>
      <c r="F1592" t="s">
        <v>99</v>
      </c>
      <c r="G1592">
        <v>70000</v>
      </c>
      <c r="H1592">
        <f t="shared" si="415"/>
        <v>60716.619999999995</v>
      </c>
      <c r="I1592">
        <f t="shared" si="416"/>
        <v>2009</v>
      </c>
      <c r="J1592">
        <f t="shared" si="417"/>
        <v>4970</v>
      </c>
      <c r="K1592">
        <f t="shared" si="418"/>
        <v>770.00000000000011</v>
      </c>
      <c r="L1592">
        <f t="shared" si="424"/>
        <v>2128</v>
      </c>
      <c r="M1592">
        <f t="shared" si="425"/>
        <v>4963</v>
      </c>
      <c r="N1592">
        <v>5146.38</v>
      </c>
      <c r="O1592">
        <f t="shared" si="419"/>
        <v>19986.38</v>
      </c>
      <c r="P1592">
        <v>25</v>
      </c>
      <c r="S1592">
        <v>797.28</v>
      </c>
      <c r="T1592">
        <v>200</v>
      </c>
      <c r="U1592">
        <f>4339.2-V1592</f>
        <v>4339.2</v>
      </c>
      <c r="W1592">
        <f t="shared" si="420"/>
        <v>5361.48</v>
      </c>
      <c r="X1592">
        <f t="shared" si="421"/>
        <v>9283.380000000001</v>
      </c>
      <c r="Y1592">
        <f t="shared" si="426"/>
        <v>9933</v>
      </c>
      <c r="Z1592">
        <f t="shared" si="423"/>
        <v>55355.14</v>
      </c>
      <c r="AA1592" t="s">
        <v>934</v>
      </c>
      <c r="AB1592">
        <v>2024</v>
      </c>
    </row>
    <row r="1593" spans="1:28" x14ac:dyDescent="0.25">
      <c r="A1593">
        <v>39</v>
      </c>
      <c r="B1593" t="s">
        <v>807</v>
      </c>
      <c r="C1593" t="s">
        <v>102</v>
      </c>
      <c r="D1593" t="s">
        <v>808</v>
      </c>
      <c r="E1593" t="s">
        <v>62</v>
      </c>
      <c r="F1593" t="s">
        <v>99</v>
      </c>
      <c r="G1593">
        <v>125000</v>
      </c>
      <c r="H1593">
        <f t="shared" si="415"/>
        <v>115897.04000000001</v>
      </c>
      <c r="I1593">
        <f t="shared" si="416"/>
        <v>3587.5</v>
      </c>
      <c r="J1593">
        <f t="shared" si="417"/>
        <v>8875</v>
      </c>
      <c r="K1593">
        <f t="shared" si="418"/>
        <v>851.51</v>
      </c>
      <c r="L1593">
        <f t="shared" si="424"/>
        <v>3800</v>
      </c>
      <c r="M1593">
        <f t="shared" si="425"/>
        <v>8862.5</v>
      </c>
      <c r="N1593">
        <v>1715.46</v>
      </c>
      <c r="O1593">
        <f>+I1593+J1593+K1593+L1593+M1593+N1593</f>
        <v>27691.97</v>
      </c>
      <c r="P1593">
        <v>25</v>
      </c>
      <c r="Q1593">
        <v>10736.72</v>
      </c>
      <c r="S1593">
        <v>413.98</v>
      </c>
      <c r="T1593">
        <v>200</v>
      </c>
      <c r="U1593">
        <v>17557.13</v>
      </c>
      <c r="W1593">
        <f t="shared" si="420"/>
        <v>28932.83</v>
      </c>
      <c r="X1593">
        <f t="shared" si="421"/>
        <v>9102.9599999999991</v>
      </c>
      <c r="Y1593">
        <f t="shared" si="426"/>
        <v>17737.5</v>
      </c>
      <c r="Z1593">
        <f t="shared" si="423"/>
        <v>86964.209999999992</v>
      </c>
      <c r="AA1593" t="s">
        <v>934</v>
      </c>
      <c r="AB1593">
        <v>2024</v>
      </c>
    </row>
    <row r="1594" spans="1:28" x14ac:dyDescent="0.25">
      <c r="A1594">
        <v>40</v>
      </c>
      <c r="B1594" t="s">
        <v>809</v>
      </c>
      <c r="C1594" t="s">
        <v>102</v>
      </c>
      <c r="D1594" t="s">
        <v>808</v>
      </c>
      <c r="E1594" t="s">
        <v>62</v>
      </c>
      <c r="F1594" t="s">
        <v>99</v>
      </c>
      <c r="G1594">
        <v>46000</v>
      </c>
      <c r="H1594">
        <f t="shared" si="415"/>
        <v>43281.4</v>
      </c>
      <c r="I1594">
        <f t="shared" si="416"/>
        <v>1320.2</v>
      </c>
      <c r="J1594">
        <f t="shared" si="417"/>
        <v>3265.9999999999995</v>
      </c>
      <c r="K1594">
        <f t="shared" si="418"/>
        <v>506.00000000000006</v>
      </c>
      <c r="L1594">
        <f t="shared" si="424"/>
        <v>1398.4</v>
      </c>
      <c r="M1594">
        <f t="shared" si="425"/>
        <v>3261.4</v>
      </c>
      <c r="O1594">
        <f>+I1594+J1594+K1594+L1594+M1594+N1594</f>
        <v>9752</v>
      </c>
      <c r="P1594">
        <v>25</v>
      </c>
      <c r="Q1594">
        <v>1000</v>
      </c>
      <c r="S1594">
        <v>398.64</v>
      </c>
      <c r="T1594">
        <v>200</v>
      </c>
      <c r="U1594">
        <v>1289.46</v>
      </c>
      <c r="W1594">
        <f t="shared" si="420"/>
        <v>2913.1</v>
      </c>
      <c r="X1594">
        <f t="shared" si="421"/>
        <v>2718.6000000000004</v>
      </c>
      <c r="Y1594">
        <f t="shared" si="426"/>
        <v>6527.4</v>
      </c>
      <c r="Z1594">
        <f t="shared" si="423"/>
        <v>40368.300000000003</v>
      </c>
      <c r="AA1594" t="s">
        <v>934</v>
      </c>
      <c r="AB1594">
        <v>2024</v>
      </c>
    </row>
    <row r="1595" spans="1:28" x14ac:dyDescent="0.25">
      <c r="A1595">
        <v>41</v>
      </c>
      <c r="B1595" t="s">
        <v>906</v>
      </c>
      <c r="C1595" t="s">
        <v>102</v>
      </c>
      <c r="D1595" t="s">
        <v>808</v>
      </c>
      <c r="E1595" t="s">
        <v>62</v>
      </c>
      <c r="F1595" t="s">
        <v>99</v>
      </c>
      <c r="G1595">
        <v>110000</v>
      </c>
      <c r="H1595">
        <f t="shared" si="415"/>
        <v>103499</v>
      </c>
      <c r="I1595">
        <f t="shared" si="416"/>
        <v>3157</v>
      </c>
      <c r="J1595">
        <f t="shared" si="417"/>
        <v>7809.9999999999991</v>
      </c>
      <c r="K1595">
        <f t="shared" si="418"/>
        <v>851.51</v>
      </c>
      <c r="L1595">
        <f t="shared" si="424"/>
        <v>3344</v>
      </c>
      <c r="M1595">
        <f t="shared" si="425"/>
        <v>7799.0000000000009</v>
      </c>
      <c r="O1595">
        <f>+I1595+J1595+K1595+L1595+M1595+N1595</f>
        <v>22961.510000000002</v>
      </c>
      <c r="P1595">
        <v>25</v>
      </c>
      <c r="T1595">
        <v>200</v>
      </c>
      <c r="U1595">
        <v>14457.62</v>
      </c>
      <c r="W1595">
        <f t="shared" si="420"/>
        <v>14682.62</v>
      </c>
      <c r="X1595">
        <f t="shared" si="421"/>
        <v>6501</v>
      </c>
      <c r="Y1595">
        <f t="shared" si="426"/>
        <v>15609</v>
      </c>
      <c r="Z1595">
        <f t="shared" si="423"/>
        <v>88816.38</v>
      </c>
      <c r="AA1595" t="s">
        <v>934</v>
      </c>
      <c r="AB1595">
        <v>2024</v>
      </c>
    </row>
    <row r="1596" spans="1:28" x14ac:dyDescent="0.25">
      <c r="A1596">
        <v>42</v>
      </c>
      <c r="B1596" t="s">
        <v>813</v>
      </c>
      <c r="C1596" t="s">
        <v>103</v>
      </c>
      <c r="D1596" t="s">
        <v>808</v>
      </c>
      <c r="E1596" t="s">
        <v>92</v>
      </c>
      <c r="F1596" t="s">
        <v>99</v>
      </c>
      <c r="G1596">
        <v>80000</v>
      </c>
      <c r="H1596">
        <f t="shared" si="415"/>
        <v>75272</v>
      </c>
      <c r="I1596">
        <f t="shared" si="416"/>
        <v>2296</v>
      </c>
      <c r="J1596">
        <f t="shared" si="417"/>
        <v>5679.9999999999991</v>
      </c>
      <c r="K1596">
        <f t="shared" si="418"/>
        <v>851.51</v>
      </c>
      <c r="L1596">
        <f t="shared" si="424"/>
        <v>2432</v>
      </c>
      <c r="M1596">
        <f t="shared" si="425"/>
        <v>5672</v>
      </c>
      <c r="O1596">
        <f t="shared" si="419"/>
        <v>16931.509999999998</v>
      </c>
      <c r="P1596">
        <v>25</v>
      </c>
      <c r="T1596">
        <v>200</v>
      </c>
      <c r="U1596">
        <v>7400.87</v>
      </c>
      <c r="W1596">
        <f t="shared" si="420"/>
        <v>7625.87</v>
      </c>
      <c r="X1596">
        <f t="shared" si="421"/>
        <v>4728</v>
      </c>
      <c r="Y1596">
        <f t="shared" si="426"/>
        <v>11352</v>
      </c>
      <c r="Z1596">
        <f t="shared" si="423"/>
        <v>67646.13</v>
      </c>
      <c r="AA1596" t="s">
        <v>934</v>
      </c>
      <c r="AB1596">
        <v>2024</v>
      </c>
    </row>
    <row r="1597" spans="1:28" x14ac:dyDescent="0.25">
      <c r="A1597">
        <v>43</v>
      </c>
      <c r="B1597" t="s">
        <v>874</v>
      </c>
      <c r="C1597" t="s">
        <v>103</v>
      </c>
      <c r="D1597" t="s">
        <v>10</v>
      </c>
      <c r="E1597" t="s">
        <v>32</v>
      </c>
      <c r="F1597" t="s">
        <v>84</v>
      </c>
      <c r="G1597">
        <v>46000</v>
      </c>
      <c r="H1597">
        <f t="shared" si="415"/>
        <v>43281.4</v>
      </c>
      <c r="I1597">
        <f t="shared" si="416"/>
        <v>1320.2</v>
      </c>
      <c r="J1597">
        <f t="shared" si="417"/>
        <v>3265.9999999999995</v>
      </c>
      <c r="K1597">
        <f t="shared" si="418"/>
        <v>506.00000000000006</v>
      </c>
      <c r="L1597">
        <f t="shared" si="424"/>
        <v>1398.4</v>
      </c>
      <c r="M1597">
        <f t="shared" si="425"/>
        <v>3261.4</v>
      </c>
      <c r="O1597">
        <f t="shared" si="419"/>
        <v>9752</v>
      </c>
      <c r="P1597">
        <v>25</v>
      </c>
      <c r="S1597">
        <v>1057.96</v>
      </c>
      <c r="T1597">
        <v>200</v>
      </c>
      <c r="U1597">
        <f>IF((H1597*12)&gt;867123.01,(79776+(((H1597*12)-867123.01)*0.25))/12,IF((H1597*12)&gt;624329.01,(31216+(((H1597*12)-624329.01)*0.2))/12,IF((H1597*12)&gt;416220.01,(((H1597*12)-416220.01)*0.15)/12,0)))</f>
        <v>1289.4598750000005</v>
      </c>
      <c r="W1597">
        <f t="shared" si="420"/>
        <v>2572.4198750000005</v>
      </c>
      <c r="X1597">
        <f t="shared" si="421"/>
        <v>2718.6000000000004</v>
      </c>
      <c r="Y1597">
        <f t="shared" si="426"/>
        <v>6527.4</v>
      </c>
      <c r="Z1597">
        <f t="shared" si="423"/>
        <v>40708.980125000002</v>
      </c>
      <c r="AA1597" t="s">
        <v>934</v>
      </c>
      <c r="AB1597">
        <v>2024</v>
      </c>
    </row>
    <row r="1598" spans="1:28" x14ac:dyDescent="0.25">
      <c r="A1598">
        <v>44</v>
      </c>
      <c r="B1598" t="s">
        <v>167</v>
      </c>
      <c r="C1598" t="s">
        <v>102</v>
      </c>
      <c r="D1598" t="s">
        <v>6</v>
      </c>
      <c r="E1598" t="s">
        <v>32</v>
      </c>
      <c r="F1598" t="s">
        <v>100</v>
      </c>
      <c r="G1598">
        <v>46000</v>
      </c>
      <c r="H1598">
        <f t="shared" si="415"/>
        <v>43281.4</v>
      </c>
      <c r="I1598">
        <f t="shared" si="416"/>
        <v>1320.2</v>
      </c>
      <c r="J1598">
        <f t="shared" si="417"/>
        <v>3265.9999999999995</v>
      </c>
      <c r="K1598">
        <f t="shared" si="418"/>
        <v>506.00000000000006</v>
      </c>
      <c r="L1598">
        <f t="shared" si="424"/>
        <v>1398.4</v>
      </c>
      <c r="M1598">
        <f t="shared" si="425"/>
        <v>3261.4</v>
      </c>
      <c r="O1598">
        <f t="shared" si="419"/>
        <v>9752</v>
      </c>
      <c r="P1598">
        <v>25</v>
      </c>
      <c r="Q1598">
        <v>5000</v>
      </c>
      <c r="S1598">
        <v>238.49</v>
      </c>
      <c r="T1598">
        <v>200</v>
      </c>
      <c r="U1598">
        <f>1289.46-V1598</f>
        <v>1289.46</v>
      </c>
      <c r="W1598">
        <f t="shared" si="420"/>
        <v>6752.95</v>
      </c>
      <c r="X1598">
        <f t="shared" si="421"/>
        <v>2718.6000000000004</v>
      </c>
      <c r="Y1598">
        <f t="shared" si="426"/>
        <v>6527.4</v>
      </c>
      <c r="Z1598">
        <f t="shared" si="423"/>
        <v>36528.449999999997</v>
      </c>
      <c r="AA1598" t="s">
        <v>934</v>
      </c>
      <c r="AB1598">
        <v>2024</v>
      </c>
    </row>
    <row r="1599" spans="1:28" x14ac:dyDescent="0.25">
      <c r="A1599">
        <v>45</v>
      </c>
      <c r="B1599" t="s">
        <v>169</v>
      </c>
      <c r="C1599" t="s">
        <v>102</v>
      </c>
      <c r="D1599" t="s">
        <v>6</v>
      </c>
      <c r="E1599" t="s">
        <v>32</v>
      </c>
      <c r="F1599" t="s">
        <v>100</v>
      </c>
      <c r="G1599">
        <v>36000</v>
      </c>
      <c r="H1599">
        <f t="shared" si="415"/>
        <v>33872.400000000001</v>
      </c>
      <c r="I1599">
        <f t="shared" si="416"/>
        <v>1033.2</v>
      </c>
      <c r="J1599">
        <f t="shared" si="417"/>
        <v>2555.9999999999995</v>
      </c>
      <c r="K1599">
        <f t="shared" si="418"/>
        <v>396.00000000000006</v>
      </c>
      <c r="L1599">
        <f t="shared" si="424"/>
        <v>1094.4000000000001</v>
      </c>
      <c r="M1599">
        <f t="shared" si="425"/>
        <v>2552.4</v>
      </c>
      <c r="O1599">
        <f t="shared" si="419"/>
        <v>7632</v>
      </c>
      <c r="P1599">
        <v>25</v>
      </c>
      <c r="T1599">
        <v>200</v>
      </c>
      <c r="U1599">
        <v>0</v>
      </c>
      <c r="W1599">
        <f t="shared" si="420"/>
        <v>225</v>
      </c>
      <c r="X1599">
        <f t="shared" si="421"/>
        <v>2127.6000000000004</v>
      </c>
      <c r="Y1599">
        <f t="shared" si="426"/>
        <v>5108.3999999999996</v>
      </c>
      <c r="Z1599">
        <f t="shared" si="423"/>
        <v>33647.4</v>
      </c>
      <c r="AA1599" t="s">
        <v>934</v>
      </c>
      <c r="AB1599">
        <v>2024</v>
      </c>
    </row>
    <row r="1600" spans="1:28" x14ac:dyDescent="0.25">
      <c r="A1600">
        <v>46</v>
      </c>
      <c r="B1600" t="s">
        <v>170</v>
      </c>
      <c r="C1600" t="s">
        <v>102</v>
      </c>
      <c r="D1600" t="s">
        <v>17</v>
      </c>
      <c r="E1600" t="s">
        <v>32</v>
      </c>
      <c r="F1600" t="s">
        <v>100</v>
      </c>
      <c r="G1600">
        <v>46000</v>
      </c>
      <c r="H1600">
        <f t="shared" si="415"/>
        <v>39850.479999999996</v>
      </c>
      <c r="I1600">
        <f t="shared" si="416"/>
        <v>1320.2</v>
      </c>
      <c r="J1600">
        <f t="shared" si="417"/>
        <v>3265.9999999999995</v>
      </c>
      <c r="K1600">
        <f t="shared" si="418"/>
        <v>506.00000000000006</v>
      </c>
      <c r="L1600">
        <f t="shared" si="424"/>
        <v>1398.4</v>
      </c>
      <c r="M1600">
        <f t="shared" si="425"/>
        <v>3261.4</v>
      </c>
      <c r="N1600">
        <v>3430.92</v>
      </c>
      <c r="O1600">
        <f t="shared" si="419"/>
        <v>13182.92</v>
      </c>
      <c r="P1600">
        <v>25</v>
      </c>
      <c r="Q1600">
        <v>3595.29</v>
      </c>
      <c r="S1600">
        <v>888.28</v>
      </c>
      <c r="T1600">
        <v>200</v>
      </c>
      <c r="U1600">
        <f>774.82-V1600</f>
        <v>774.82</v>
      </c>
      <c r="W1600">
        <f t="shared" si="420"/>
        <v>5483.3899999999994</v>
      </c>
      <c r="X1600">
        <f t="shared" si="421"/>
        <v>6149.52</v>
      </c>
      <c r="Y1600">
        <f t="shared" si="426"/>
        <v>6527.4</v>
      </c>
      <c r="Z1600">
        <f t="shared" si="423"/>
        <v>34367.089999999997</v>
      </c>
      <c r="AA1600" t="s">
        <v>934</v>
      </c>
      <c r="AB1600">
        <v>2024</v>
      </c>
    </row>
    <row r="1601" spans="1:28" x14ac:dyDescent="0.25">
      <c r="A1601">
        <v>47</v>
      </c>
      <c r="B1601" t="s">
        <v>171</v>
      </c>
      <c r="C1601" t="s">
        <v>102</v>
      </c>
      <c r="D1601" t="s">
        <v>793</v>
      </c>
      <c r="E1601" t="s">
        <v>32</v>
      </c>
      <c r="F1601" t="s">
        <v>100</v>
      </c>
      <c r="G1601">
        <v>36000</v>
      </c>
      <c r="H1601">
        <f t="shared" si="415"/>
        <v>33872.400000000001</v>
      </c>
      <c r="I1601">
        <f t="shared" si="416"/>
        <v>1033.2</v>
      </c>
      <c r="J1601">
        <f t="shared" si="417"/>
        <v>2555.9999999999995</v>
      </c>
      <c r="K1601">
        <f t="shared" si="418"/>
        <v>396.00000000000006</v>
      </c>
      <c r="L1601">
        <f t="shared" si="424"/>
        <v>1094.4000000000001</v>
      </c>
      <c r="M1601">
        <f t="shared" si="425"/>
        <v>2552.4</v>
      </c>
      <c r="O1601">
        <f t="shared" si="419"/>
        <v>7632</v>
      </c>
      <c r="P1601">
        <v>25</v>
      </c>
      <c r="Q1601">
        <v>12750.4</v>
      </c>
      <c r="S1601">
        <v>707</v>
      </c>
      <c r="T1601">
        <v>200</v>
      </c>
      <c r="U1601">
        <v>0</v>
      </c>
      <c r="W1601">
        <f t="shared" si="420"/>
        <v>13682.4</v>
      </c>
      <c r="X1601">
        <f t="shared" si="421"/>
        <v>2127.6000000000004</v>
      </c>
      <c r="Y1601">
        <f t="shared" si="426"/>
        <v>5108.3999999999996</v>
      </c>
      <c r="Z1601">
        <f t="shared" si="423"/>
        <v>20190</v>
      </c>
      <c r="AA1601" t="s">
        <v>934</v>
      </c>
      <c r="AB1601">
        <v>2024</v>
      </c>
    </row>
    <row r="1602" spans="1:28" x14ac:dyDescent="0.25">
      <c r="A1602">
        <v>48</v>
      </c>
      <c r="B1602" t="s">
        <v>172</v>
      </c>
      <c r="C1602" t="s">
        <v>102</v>
      </c>
      <c r="D1602" t="s">
        <v>6</v>
      </c>
      <c r="E1602" t="s">
        <v>32</v>
      </c>
      <c r="F1602" t="s">
        <v>100</v>
      </c>
      <c r="G1602">
        <v>46000</v>
      </c>
      <c r="H1602">
        <f t="shared" si="415"/>
        <v>43281.4</v>
      </c>
      <c r="I1602">
        <f t="shared" si="416"/>
        <v>1320.2</v>
      </c>
      <c r="J1602">
        <f t="shared" si="417"/>
        <v>3265.9999999999995</v>
      </c>
      <c r="K1602">
        <f t="shared" si="418"/>
        <v>506.00000000000006</v>
      </c>
      <c r="L1602">
        <f t="shared" si="424"/>
        <v>1398.4</v>
      </c>
      <c r="M1602">
        <f t="shared" si="425"/>
        <v>3261.4</v>
      </c>
      <c r="O1602">
        <f t="shared" si="419"/>
        <v>9752</v>
      </c>
      <c r="P1602">
        <v>25</v>
      </c>
      <c r="S1602">
        <v>478.63</v>
      </c>
      <c r="T1602">
        <v>200</v>
      </c>
      <c r="U1602">
        <f>1289.46-V1602</f>
        <v>1289.46</v>
      </c>
      <c r="W1602">
        <f t="shared" si="420"/>
        <v>1993.0900000000001</v>
      </c>
      <c r="X1602">
        <f t="shared" si="421"/>
        <v>2718.6000000000004</v>
      </c>
      <c r="Y1602">
        <f t="shared" si="426"/>
        <v>6527.4</v>
      </c>
      <c r="Z1602">
        <f t="shared" si="423"/>
        <v>41288.31</v>
      </c>
      <c r="AA1602" t="s">
        <v>934</v>
      </c>
      <c r="AB1602">
        <v>2024</v>
      </c>
    </row>
    <row r="1603" spans="1:28" x14ac:dyDescent="0.25">
      <c r="A1603">
        <v>49</v>
      </c>
      <c r="B1603" t="s">
        <v>799</v>
      </c>
      <c r="C1603" t="s">
        <v>102</v>
      </c>
      <c r="D1603" t="s">
        <v>6</v>
      </c>
      <c r="E1603" t="s">
        <v>32</v>
      </c>
      <c r="F1603" t="s">
        <v>100</v>
      </c>
      <c r="G1603">
        <v>36000</v>
      </c>
      <c r="H1603">
        <f t="shared" si="415"/>
        <v>33872.400000000001</v>
      </c>
      <c r="I1603">
        <f t="shared" si="416"/>
        <v>1033.2</v>
      </c>
      <c r="J1603">
        <f t="shared" si="417"/>
        <v>2555.9999999999995</v>
      </c>
      <c r="K1603">
        <f t="shared" si="418"/>
        <v>396.00000000000006</v>
      </c>
      <c r="L1603">
        <f t="shared" si="424"/>
        <v>1094.4000000000001</v>
      </c>
      <c r="M1603">
        <f t="shared" si="425"/>
        <v>2552.4</v>
      </c>
      <c r="O1603">
        <f>+I1603+J1603+K1603+L1603+M1603+N1603</f>
        <v>7632</v>
      </c>
      <c r="P1603">
        <v>25</v>
      </c>
      <c r="S1603">
        <v>797.28</v>
      </c>
      <c r="T1603">
        <v>200</v>
      </c>
      <c r="W1603">
        <f t="shared" si="420"/>
        <v>1022.28</v>
      </c>
      <c r="X1603">
        <f t="shared" si="421"/>
        <v>2127.6000000000004</v>
      </c>
      <c r="Y1603">
        <f t="shared" si="426"/>
        <v>5108.3999999999996</v>
      </c>
      <c r="Z1603">
        <f t="shared" si="423"/>
        <v>32850.120000000003</v>
      </c>
      <c r="AA1603" t="s">
        <v>934</v>
      </c>
      <c r="AB1603">
        <v>2024</v>
      </c>
    </row>
    <row r="1604" spans="1:28" x14ac:dyDescent="0.25">
      <c r="A1604">
        <v>50</v>
      </c>
      <c r="B1604" t="s">
        <v>173</v>
      </c>
      <c r="C1604" t="s">
        <v>102</v>
      </c>
      <c r="D1604" t="s">
        <v>6</v>
      </c>
      <c r="E1604" t="s">
        <v>32</v>
      </c>
      <c r="F1604" t="s">
        <v>100</v>
      </c>
      <c r="G1604">
        <v>46000</v>
      </c>
      <c r="H1604">
        <f t="shared" si="415"/>
        <v>41565.94</v>
      </c>
      <c r="I1604">
        <f t="shared" si="416"/>
        <v>1320.2</v>
      </c>
      <c r="J1604">
        <f t="shared" si="417"/>
        <v>3265.9999999999995</v>
      </c>
      <c r="K1604">
        <f t="shared" si="418"/>
        <v>506.00000000000006</v>
      </c>
      <c r="L1604">
        <f t="shared" si="424"/>
        <v>1398.4</v>
      </c>
      <c r="M1604">
        <f t="shared" si="425"/>
        <v>3261.4</v>
      </c>
      <c r="N1604">
        <v>1715.46</v>
      </c>
      <c r="O1604">
        <f t="shared" si="419"/>
        <v>11467.46</v>
      </c>
      <c r="P1604">
        <v>25</v>
      </c>
      <c r="T1604">
        <v>200</v>
      </c>
      <c r="U1604">
        <v>1032.1400000000001</v>
      </c>
      <c r="W1604">
        <f t="shared" si="420"/>
        <v>1257.1400000000001</v>
      </c>
      <c r="X1604">
        <f t="shared" si="421"/>
        <v>4434.0600000000004</v>
      </c>
      <c r="Y1604">
        <f t="shared" si="426"/>
        <v>6527.4</v>
      </c>
      <c r="Z1604">
        <f t="shared" si="423"/>
        <v>40308.800000000003</v>
      </c>
      <c r="AA1604" t="s">
        <v>934</v>
      </c>
      <c r="AB1604">
        <v>2024</v>
      </c>
    </row>
    <row r="1605" spans="1:28" x14ac:dyDescent="0.25">
      <c r="A1605">
        <v>51</v>
      </c>
      <c r="B1605" t="s">
        <v>177</v>
      </c>
      <c r="C1605" t="s">
        <v>102</v>
      </c>
      <c r="D1605" t="s">
        <v>22</v>
      </c>
      <c r="E1605" t="s">
        <v>32</v>
      </c>
      <c r="F1605" t="s">
        <v>100</v>
      </c>
      <c r="G1605">
        <v>46000</v>
      </c>
      <c r="H1605">
        <f t="shared" si="415"/>
        <v>43281.4</v>
      </c>
      <c r="I1605">
        <f t="shared" si="416"/>
        <v>1320.2</v>
      </c>
      <c r="J1605">
        <f t="shared" si="417"/>
        <v>3265.9999999999995</v>
      </c>
      <c r="K1605">
        <f t="shared" si="418"/>
        <v>506.00000000000006</v>
      </c>
      <c r="L1605">
        <f t="shared" si="424"/>
        <v>1398.4</v>
      </c>
      <c r="M1605">
        <f t="shared" si="425"/>
        <v>3261.4</v>
      </c>
      <c r="O1605">
        <f t="shared" si="419"/>
        <v>9752</v>
      </c>
      <c r="P1605">
        <v>25</v>
      </c>
      <c r="S1605">
        <v>797.28</v>
      </c>
      <c r="T1605">
        <v>200</v>
      </c>
      <c r="U1605">
        <f>1289.46-V1605</f>
        <v>1289.46</v>
      </c>
      <c r="W1605">
        <f t="shared" si="420"/>
        <v>2311.7399999999998</v>
      </c>
      <c r="X1605">
        <f t="shared" si="421"/>
        <v>2718.6000000000004</v>
      </c>
      <c r="Y1605">
        <f t="shared" si="426"/>
        <v>6527.4</v>
      </c>
      <c r="Z1605">
        <f t="shared" si="423"/>
        <v>40969.660000000003</v>
      </c>
      <c r="AA1605" t="s">
        <v>934</v>
      </c>
      <c r="AB1605">
        <v>2024</v>
      </c>
    </row>
    <row r="1606" spans="1:28" x14ac:dyDescent="0.25">
      <c r="A1606">
        <v>52</v>
      </c>
      <c r="B1606" t="s">
        <v>178</v>
      </c>
      <c r="C1606" t="s">
        <v>103</v>
      </c>
      <c r="D1606" t="s">
        <v>6</v>
      </c>
      <c r="E1606" t="s">
        <v>32</v>
      </c>
      <c r="F1606" t="s">
        <v>100</v>
      </c>
      <c r="G1606">
        <v>36000</v>
      </c>
      <c r="H1606">
        <f t="shared" si="415"/>
        <v>33872.400000000001</v>
      </c>
      <c r="I1606">
        <f t="shared" si="416"/>
        <v>1033.2</v>
      </c>
      <c r="J1606">
        <f t="shared" si="417"/>
        <v>2555.9999999999995</v>
      </c>
      <c r="K1606">
        <f t="shared" si="418"/>
        <v>396.00000000000006</v>
      </c>
      <c r="L1606">
        <f t="shared" si="424"/>
        <v>1094.4000000000001</v>
      </c>
      <c r="M1606">
        <f t="shared" si="425"/>
        <v>2552.4</v>
      </c>
      <c r="O1606">
        <f>+I1606+J1606+K1606+L1606+M1606+N1606</f>
        <v>7632</v>
      </c>
      <c r="P1606">
        <v>25</v>
      </c>
      <c r="S1606">
        <v>398.64</v>
      </c>
      <c r="T1606">
        <v>200</v>
      </c>
      <c r="U1606">
        <v>0</v>
      </c>
      <c r="W1606">
        <f t="shared" si="420"/>
        <v>623.64</v>
      </c>
      <c r="X1606">
        <f t="shared" si="421"/>
        <v>2127.6000000000004</v>
      </c>
      <c r="Y1606">
        <f t="shared" si="426"/>
        <v>5108.3999999999996</v>
      </c>
      <c r="Z1606">
        <f t="shared" si="423"/>
        <v>33248.76</v>
      </c>
      <c r="AA1606" t="s">
        <v>934</v>
      </c>
      <c r="AB1606">
        <v>2024</v>
      </c>
    </row>
    <row r="1607" spans="1:28" x14ac:dyDescent="0.25">
      <c r="A1607">
        <v>53</v>
      </c>
      <c r="B1607" t="s">
        <v>815</v>
      </c>
      <c r="C1607" t="s">
        <v>102</v>
      </c>
      <c r="D1607" t="s">
        <v>793</v>
      </c>
      <c r="E1607" t="s">
        <v>32</v>
      </c>
      <c r="F1607" t="s">
        <v>100</v>
      </c>
      <c r="G1607">
        <v>30000</v>
      </c>
      <c r="H1607">
        <f t="shared" si="415"/>
        <v>28227</v>
      </c>
      <c r="I1607">
        <f t="shared" si="416"/>
        <v>861</v>
      </c>
      <c r="J1607">
        <f t="shared" si="417"/>
        <v>2130</v>
      </c>
      <c r="K1607">
        <f t="shared" si="418"/>
        <v>330.00000000000006</v>
      </c>
      <c r="L1607">
        <f t="shared" si="424"/>
        <v>912</v>
      </c>
      <c r="M1607">
        <f t="shared" si="425"/>
        <v>2127</v>
      </c>
      <c r="O1607">
        <f t="shared" ref="O1607:O1611" si="427">+I1607+J1607+K1607+L1607+M1607+N1607</f>
        <v>6360</v>
      </c>
      <c r="P1607">
        <v>25</v>
      </c>
      <c r="Q1607">
        <v>4000</v>
      </c>
      <c r="T1607">
        <v>200</v>
      </c>
      <c r="U1607">
        <v>0</v>
      </c>
      <c r="W1607">
        <f t="shared" si="420"/>
        <v>4225</v>
      </c>
      <c r="X1607">
        <f t="shared" si="421"/>
        <v>1773</v>
      </c>
      <c r="Y1607">
        <f t="shared" si="426"/>
        <v>4257</v>
      </c>
      <c r="Z1607">
        <f t="shared" si="423"/>
        <v>24002</v>
      </c>
      <c r="AA1607" t="s">
        <v>934</v>
      </c>
      <c r="AB1607">
        <v>2024</v>
      </c>
    </row>
    <row r="1608" spans="1:28" x14ac:dyDescent="0.25">
      <c r="A1608">
        <v>54</v>
      </c>
      <c r="B1608" t="s">
        <v>816</v>
      </c>
      <c r="C1608" t="s">
        <v>103</v>
      </c>
      <c r="D1608" t="s">
        <v>6</v>
      </c>
      <c r="E1608" t="s">
        <v>32</v>
      </c>
      <c r="F1608" t="s">
        <v>100</v>
      </c>
      <c r="G1608">
        <v>30000</v>
      </c>
      <c r="H1608">
        <f t="shared" si="415"/>
        <v>28227</v>
      </c>
      <c r="I1608">
        <f t="shared" si="416"/>
        <v>861</v>
      </c>
      <c r="J1608">
        <f t="shared" si="417"/>
        <v>2130</v>
      </c>
      <c r="K1608">
        <f t="shared" si="418"/>
        <v>330.00000000000006</v>
      </c>
      <c r="L1608">
        <f t="shared" si="424"/>
        <v>912</v>
      </c>
      <c r="M1608">
        <f t="shared" si="425"/>
        <v>2127</v>
      </c>
      <c r="O1608">
        <f t="shared" si="427"/>
        <v>6360</v>
      </c>
      <c r="P1608">
        <v>25</v>
      </c>
      <c r="S1608">
        <v>9.99</v>
      </c>
      <c r="T1608">
        <v>200</v>
      </c>
      <c r="U1608">
        <v>0</v>
      </c>
      <c r="W1608">
        <f t="shared" si="420"/>
        <v>234.99</v>
      </c>
      <c r="X1608">
        <f t="shared" si="421"/>
        <v>1773</v>
      </c>
      <c r="Y1608">
        <f t="shared" si="426"/>
        <v>4257</v>
      </c>
      <c r="Z1608">
        <f t="shared" si="423"/>
        <v>27992.01</v>
      </c>
      <c r="AA1608" t="s">
        <v>934</v>
      </c>
      <c r="AB1608">
        <v>2024</v>
      </c>
    </row>
    <row r="1609" spans="1:28" x14ac:dyDescent="0.25">
      <c r="A1609">
        <v>55</v>
      </c>
      <c r="B1609" t="s">
        <v>817</v>
      </c>
      <c r="C1609" t="s">
        <v>102</v>
      </c>
      <c r="D1609" t="s">
        <v>10</v>
      </c>
      <c r="E1609" t="s">
        <v>929</v>
      </c>
      <c r="F1609" t="s">
        <v>100</v>
      </c>
      <c r="G1609">
        <v>46000</v>
      </c>
      <c r="H1609">
        <f t="shared" si="415"/>
        <v>43281.4</v>
      </c>
      <c r="I1609">
        <f t="shared" si="416"/>
        <v>1320.2</v>
      </c>
      <c r="J1609">
        <f t="shared" si="417"/>
        <v>3265.9999999999995</v>
      </c>
      <c r="K1609">
        <f t="shared" si="418"/>
        <v>506.00000000000006</v>
      </c>
      <c r="L1609">
        <f t="shared" si="424"/>
        <v>1398.4</v>
      </c>
      <c r="M1609">
        <f t="shared" si="425"/>
        <v>3261.4</v>
      </c>
      <c r="O1609">
        <f t="shared" si="427"/>
        <v>9752</v>
      </c>
      <c r="P1609">
        <v>25</v>
      </c>
      <c r="Q1609">
        <v>1298.79</v>
      </c>
      <c r="S1609">
        <v>1522.63</v>
      </c>
      <c r="T1609">
        <v>200</v>
      </c>
      <c r="U1609">
        <f>1289.46-V1609</f>
        <v>1289.46</v>
      </c>
      <c r="W1609">
        <f t="shared" si="420"/>
        <v>4335.88</v>
      </c>
      <c r="X1609">
        <f t="shared" si="421"/>
        <v>2718.6000000000004</v>
      </c>
      <c r="Y1609">
        <f t="shared" si="426"/>
        <v>6527.4</v>
      </c>
      <c r="Z1609">
        <f t="shared" si="423"/>
        <v>38945.519999999997</v>
      </c>
      <c r="AA1609" t="s">
        <v>934</v>
      </c>
      <c r="AB1609">
        <v>2024</v>
      </c>
    </row>
    <row r="1610" spans="1:28" x14ac:dyDescent="0.25">
      <c r="A1610">
        <v>56</v>
      </c>
      <c r="B1610" t="s">
        <v>819</v>
      </c>
      <c r="C1610" t="s">
        <v>103</v>
      </c>
      <c r="D1610" t="s">
        <v>12</v>
      </c>
      <c r="E1610" t="s">
        <v>32</v>
      </c>
      <c r="F1610" t="s">
        <v>100</v>
      </c>
      <c r="G1610">
        <v>46000</v>
      </c>
      <c r="H1610">
        <f t="shared" si="415"/>
        <v>41565.94</v>
      </c>
      <c r="I1610">
        <f t="shared" si="416"/>
        <v>1320.2</v>
      </c>
      <c r="J1610">
        <f t="shared" si="417"/>
        <v>3265.9999999999995</v>
      </c>
      <c r="K1610">
        <f t="shared" si="418"/>
        <v>506.00000000000006</v>
      </c>
      <c r="L1610">
        <f t="shared" si="424"/>
        <v>1398.4</v>
      </c>
      <c r="M1610">
        <f t="shared" si="425"/>
        <v>3261.4</v>
      </c>
      <c r="N1610">
        <v>1715.46</v>
      </c>
      <c r="O1610">
        <f t="shared" si="427"/>
        <v>11467.46</v>
      </c>
      <c r="P1610">
        <v>25</v>
      </c>
      <c r="S1610">
        <v>398.64</v>
      </c>
      <c r="T1610">
        <v>200</v>
      </c>
      <c r="U1610">
        <f>1032.14-V1610</f>
        <v>1032.1400000000001</v>
      </c>
      <c r="W1610">
        <f t="shared" si="420"/>
        <v>1655.7800000000002</v>
      </c>
      <c r="X1610">
        <f t="shared" si="421"/>
        <v>4434.0600000000004</v>
      </c>
      <c r="Y1610">
        <f t="shared" si="426"/>
        <v>6527.4</v>
      </c>
      <c r="Z1610">
        <f t="shared" si="423"/>
        <v>39910.160000000003</v>
      </c>
      <c r="AA1610" t="s">
        <v>934</v>
      </c>
      <c r="AB1610">
        <v>2024</v>
      </c>
    </row>
    <row r="1611" spans="1:28" x14ac:dyDescent="0.25">
      <c r="A1611">
        <v>57</v>
      </c>
      <c r="B1611" t="s">
        <v>820</v>
      </c>
      <c r="C1611" t="s">
        <v>102</v>
      </c>
      <c r="D1611" t="s">
        <v>94</v>
      </c>
      <c r="E1611" t="s">
        <v>32</v>
      </c>
      <c r="F1611" t="s">
        <v>100</v>
      </c>
      <c r="G1611">
        <v>46000</v>
      </c>
      <c r="H1611">
        <f t="shared" si="415"/>
        <v>43281.4</v>
      </c>
      <c r="I1611">
        <f t="shared" si="416"/>
        <v>1320.2</v>
      </c>
      <c r="J1611">
        <f t="shared" si="417"/>
        <v>3265.9999999999995</v>
      </c>
      <c r="K1611">
        <f t="shared" si="418"/>
        <v>506.00000000000006</v>
      </c>
      <c r="L1611">
        <f t="shared" si="424"/>
        <v>1398.4</v>
      </c>
      <c r="M1611">
        <f t="shared" si="425"/>
        <v>3261.4</v>
      </c>
      <c r="O1611">
        <f t="shared" si="427"/>
        <v>9752</v>
      </c>
      <c r="P1611">
        <v>25</v>
      </c>
      <c r="S1611">
        <v>1355.24</v>
      </c>
      <c r="T1611">
        <v>200</v>
      </c>
      <c r="U1611">
        <f>1289.46-V1611</f>
        <v>1289.46</v>
      </c>
      <c r="W1611">
        <f t="shared" si="420"/>
        <v>2869.7</v>
      </c>
      <c r="X1611">
        <f t="shared" si="421"/>
        <v>2718.6000000000004</v>
      </c>
      <c r="Y1611">
        <f t="shared" si="426"/>
        <v>6527.4</v>
      </c>
      <c r="Z1611">
        <f t="shared" si="423"/>
        <v>40411.699999999997</v>
      </c>
      <c r="AA1611" t="s">
        <v>934</v>
      </c>
      <c r="AB1611">
        <v>2024</v>
      </c>
    </row>
    <row r="1612" spans="1:28" x14ac:dyDescent="0.25">
      <c r="A1612">
        <v>58</v>
      </c>
      <c r="B1612" t="s">
        <v>179</v>
      </c>
      <c r="C1612" t="s">
        <v>103</v>
      </c>
      <c r="D1612" t="s">
        <v>800</v>
      </c>
      <c r="E1612" t="s">
        <v>32</v>
      </c>
      <c r="F1612" t="s">
        <v>100</v>
      </c>
      <c r="G1612">
        <v>46000</v>
      </c>
      <c r="H1612">
        <f t="shared" si="415"/>
        <v>43281.4</v>
      </c>
      <c r="I1612">
        <f t="shared" si="416"/>
        <v>1320.2</v>
      </c>
      <c r="J1612">
        <f t="shared" si="417"/>
        <v>3265.9999999999995</v>
      </c>
      <c r="K1612">
        <f t="shared" si="418"/>
        <v>506.00000000000006</v>
      </c>
      <c r="L1612">
        <f t="shared" si="424"/>
        <v>1398.4</v>
      </c>
      <c r="M1612">
        <f t="shared" si="425"/>
        <v>3261.4</v>
      </c>
      <c r="O1612">
        <f t="shared" si="419"/>
        <v>9752</v>
      </c>
      <c r="P1612">
        <v>25</v>
      </c>
      <c r="Q1612">
        <v>12500.8</v>
      </c>
      <c r="S1612">
        <v>1454.56</v>
      </c>
      <c r="T1612">
        <v>200</v>
      </c>
      <c r="U1612">
        <f>1289.46-V1612</f>
        <v>1289.46</v>
      </c>
      <c r="W1612">
        <f t="shared" si="420"/>
        <v>15469.82</v>
      </c>
      <c r="X1612">
        <f t="shared" si="421"/>
        <v>2718.6000000000004</v>
      </c>
      <c r="Y1612">
        <f t="shared" si="426"/>
        <v>6527.4</v>
      </c>
      <c r="Z1612">
        <f t="shared" si="423"/>
        <v>27811.58</v>
      </c>
      <c r="AA1612" t="s">
        <v>934</v>
      </c>
      <c r="AB1612">
        <v>2024</v>
      </c>
    </row>
    <row r="1613" spans="1:28" x14ac:dyDescent="0.25">
      <c r="A1613">
        <v>59</v>
      </c>
      <c r="B1613" t="s">
        <v>180</v>
      </c>
      <c r="C1613" t="s">
        <v>103</v>
      </c>
      <c r="D1613" t="s">
        <v>22</v>
      </c>
      <c r="E1613" t="s">
        <v>32</v>
      </c>
      <c r="F1613" t="s">
        <v>100</v>
      </c>
      <c r="G1613">
        <v>36000</v>
      </c>
      <c r="H1613">
        <f t="shared" si="415"/>
        <v>32156.94</v>
      </c>
      <c r="I1613">
        <f t="shared" si="416"/>
        <v>1033.2</v>
      </c>
      <c r="J1613">
        <f t="shared" si="417"/>
        <v>2555.9999999999995</v>
      </c>
      <c r="K1613">
        <f t="shared" si="418"/>
        <v>396.00000000000006</v>
      </c>
      <c r="L1613">
        <f t="shared" si="424"/>
        <v>1094.4000000000001</v>
      </c>
      <c r="M1613">
        <f t="shared" si="425"/>
        <v>2552.4</v>
      </c>
      <c r="N1613">
        <v>1715.46</v>
      </c>
      <c r="O1613">
        <f t="shared" si="419"/>
        <v>9347.4599999999991</v>
      </c>
      <c r="P1613">
        <v>25</v>
      </c>
      <c r="S1613">
        <v>1980.87</v>
      </c>
      <c r="T1613">
        <v>200</v>
      </c>
      <c r="U1613">
        <v>0</v>
      </c>
      <c r="W1613">
        <f t="shared" si="420"/>
        <v>2205.87</v>
      </c>
      <c r="X1613">
        <f t="shared" si="421"/>
        <v>3843.0600000000004</v>
      </c>
      <c r="Y1613">
        <f t="shared" si="426"/>
        <v>5108.3999999999996</v>
      </c>
      <c r="Z1613">
        <f t="shared" si="423"/>
        <v>29951.07</v>
      </c>
      <c r="AA1613" t="s">
        <v>934</v>
      </c>
      <c r="AB1613">
        <v>2024</v>
      </c>
    </row>
    <row r="1614" spans="1:28" x14ac:dyDescent="0.25">
      <c r="A1614">
        <v>60</v>
      </c>
      <c r="B1614" t="s">
        <v>183</v>
      </c>
      <c r="C1614" t="s">
        <v>103</v>
      </c>
      <c r="D1614" t="s">
        <v>22</v>
      </c>
      <c r="E1614" t="s">
        <v>52</v>
      </c>
      <c r="F1614" t="s">
        <v>100</v>
      </c>
      <c r="G1614">
        <v>36000</v>
      </c>
      <c r="H1614">
        <f t="shared" si="415"/>
        <v>33872.400000000001</v>
      </c>
      <c r="I1614">
        <f t="shared" si="416"/>
        <v>1033.2</v>
      </c>
      <c r="J1614">
        <f t="shared" si="417"/>
        <v>2555.9999999999995</v>
      </c>
      <c r="K1614">
        <f t="shared" si="418"/>
        <v>396.00000000000006</v>
      </c>
      <c r="L1614">
        <f t="shared" si="424"/>
        <v>1094.4000000000001</v>
      </c>
      <c r="M1614">
        <f t="shared" si="425"/>
        <v>2552.4</v>
      </c>
      <c r="O1614">
        <f t="shared" si="419"/>
        <v>7632</v>
      </c>
      <c r="P1614">
        <v>25</v>
      </c>
      <c r="Q1614">
        <v>1500</v>
      </c>
      <c r="S1614">
        <v>797.28</v>
      </c>
      <c r="T1614">
        <v>200</v>
      </c>
      <c r="U1614">
        <v>0</v>
      </c>
      <c r="W1614">
        <f t="shared" si="420"/>
        <v>2522.2799999999997</v>
      </c>
      <c r="X1614">
        <f t="shared" si="421"/>
        <v>2127.6000000000004</v>
      </c>
      <c r="Y1614">
        <f t="shared" si="426"/>
        <v>5108.3999999999996</v>
      </c>
      <c r="Z1614">
        <f t="shared" si="423"/>
        <v>31350.12</v>
      </c>
      <c r="AA1614" t="s">
        <v>934</v>
      </c>
      <c r="AB1614">
        <v>2024</v>
      </c>
    </row>
    <row r="1615" spans="1:28" x14ac:dyDescent="0.25">
      <c r="A1615">
        <v>61</v>
      </c>
      <c r="B1615" t="s">
        <v>185</v>
      </c>
      <c r="C1615" t="s">
        <v>103</v>
      </c>
      <c r="D1615" t="s">
        <v>22</v>
      </c>
      <c r="E1615" t="s">
        <v>789</v>
      </c>
      <c r="F1615" t="s">
        <v>100</v>
      </c>
      <c r="G1615">
        <v>46000</v>
      </c>
      <c r="H1615">
        <f t="shared" si="415"/>
        <v>41565.94</v>
      </c>
      <c r="I1615">
        <f t="shared" si="416"/>
        <v>1320.2</v>
      </c>
      <c r="J1615">
        <f t="shared" si="417"/>
        <v>3265.9999999999995</v>
      </c>
      <c r="K1615">
        <f t="shared" si="418"/>
        <v>506.00000000000006</v>
      </c>
      <c r="L1615">
        <f t="shared" si="424"/>
        <v>1398.4</v>
      </c>
      <c r="M1615">
        <f t="shared" si="425"/>
        <v>3261.4</v>
      </c>
      <c r="N1615">
        <v>1715.46</v>
      </c>
      <c r="O1615">
        <f t="shared" si="419"/>
        <v>11467.46</v>
      </c>
      <c r="P1615">
        <v>25</v>
      </c>
      <c r="Q1615">
        <v>200</v>
      </c>
      <c r="S1615">
        <v>1255.9100000000001</v>
      </c>
      <c r="T1615">
        <v>200</v>
      </c>
      <c r="U1615">
        <v>1032.1400000000001</v>
      </c>
      <c r="W1615">
        <f t="shared" si="420"/>
        <v>2713.05</v>
      </c>
      <c r="X1615">
        <f t="shared" si="421"/>
        <v>4434.0600000000004</v>
      </c>
      <c r="Y1615">
        <f t="shared" si="426"/>
        <v>6527.4</v>
      </c>
      <c r="Z1615">
        <f t="shared" si="423"/>
        <v>38852.89</v>
      </c>
      <c r="AA1615" t="s">
        <v>934</v>
      </c>
      <c r="AB1615">
        <v>2024</v>
      </c>
    </row>
    <row r="1616" spans="1:28" x14ac:dyDescent="0.25">
      <c r="A1616">
        <v>62</v>
      </c>
      <c r="B1616" t="s">
        <v>186</v>
      </c>
      <c r="C1616" t="s">
        <v>102</v>
      </c>
      <c r="D1616" t="s">
        <v>17</v>
      </c>
      <c r="E1616" t="s">
        <v>36</v>
      </c>
      <c r="F1616" t="s">
        <v>100</v>
      </c>
      <c r="G1616">
        <v>46000</v>
      </c>
      <c r="H1616">
        <f t="shared" si="415"/>
        <v>43281.4</v>
      </c>
      <c r="I1616">
        <f t="shared" si="416"/>
        <v>1320.2</v>
      </c>
      <c r="J1616">
        <f t="shared" si="417"/>
        <v>3265.9999999999995</v>
      </c>
      <c r="K1616">
        <f t="shared" si="418"/>
        <v>506.00000000000006</v>
      </c>
      <c r="L1616">
        <f t="shared" si="424"/>
        <v>1398.4</v>
      </c>
      <c r="M1616">
        <f t="shared" si="425"/>
        <v>3261.4</v>
      </c>
      <c r="O1616">
        <f t="shared" si="419"/>
        <v>9752</v>
      </c>
      <c r="P1616">
        <v>25</v>
      </c>
      <c r="S1616">
        <v>1174.6300000000001</v>
      </c>
      <c r="T1616">
        <v>200</v>
      </c>
      <c r="U1616">
        <f>1289.46-V1616</f>
        <v>1289.46</v>
      </c>
      <c r="W1616">
        <f t="shared" si="420"/>
        <v>2689.09</v>
      </c>
      <c r="X1616">
        <f t="shared" si="421"/>
        <v>2718.6000000000004</v>
      </c>
      <c r="Y1616">
        <f t="shared" si="426"/>
        <v>6527.4</v>
      </c>
      <c r="Z1616">
        <f t="shared" si="423"/>
        <v>40592.31</v>
      </c>
      <c r="AA1616" t="s">
        <v>934</v>
      </c>
      <c r="AB1616">
        <v>2024</v>
      </c>
    </row>
    <row r="1617" spans="1:28" x14ac:dyDescent="0.25">
      <c r="A1617">
        <v>63</v>
      </c>
      <c r="B1617" t="s">
        <v>188</v>
      </c>
      <c r="C1617" t="s">
        <v>102</v>
      </c>
      <c r="D1617" t="s">
        <v>10</v>
      </c>
      <c r="E1617" t="s">
        <v>33</v>
      </c>
      <c r="F1617" t="s">
        <v>100</v>
      </c>
      <c r="G1617">
        <v>36000</v>
      </c>
      <c r="H1617">
        <f t="shared" si="415"/>
        <v>30441.48</v>
      </c>
      <c r="I1617">
        <f t="shared" si="416"/>
        <v>1033.2</v>
      </c>
      <c r="J1617">
        <f t="shared" si="417"/>
        <v>2555.9999999999995</v>
      </c>
      <c r="K1617">
        <f t="shared" si="418"/>
        <v>396.00000000000006</v>
      </c>
      <c r="L1617">
        <f t="shared" si="424"/>
        <v>1094.4000000000001</v>
      </c>
      <c r="M1617">
        <f t="shared" si="425"/>
        <v>2552.4</v>
      </c>
      <c r="N1617">
        <v>3430.92</v>
      </c>
      <c r="O1617">
        <f t="shared" si="419"/>
        <v>11062.92</v>
      </c>
      <c r="P1617">
        <v>25</v>
      </c>
      <c r="S1617">
        <v>1986.84</v>
      </c>
      <c r="T1617">
        <v>200</v>
      </c>
      <c r="W1617">
        <f t="shared" si="420"/>
        <v>2211.84</v>
      </c>
      <c r="X1617">
        <f t="shared" si="421"/>
        <v>5558.52</v>
      </c>
      <c r="Y1617">
        <f t="shared" si="426"/>
        <v>5108.3999999999996</v>
      </c>
      <c r="Z1617">
        <f t="shared" si="423"/>
        <v>28229.64</v>
      </c>
      <c r="AA1617" t="s">
        <v>934</v>
      </c>
      <c r="AB1617">
        <v>2024</v>
      </c>
    </row>
    <row r="1618" spans="1:28" x14ac:dyDescent="0.25">
      <c r="A1618">
        <v>64</v>
      </c>
      <c r="B1618" t="s">
        <v>190</v>
      </c>
      <c r="C1618" t="s">
        <v>102</v>
      </c>
      <c r="D1618" t="s">
        <v>801</v>
      </c>
      <c r="E1618" t="s">
        <v>38</v>
      </c>
      <c r="F1618" t="s">
        <v>100</v>
      </c>
      <c r="G1618">
        <v>36000</v>
      </c>
      <c r="H1618">
        <f t="shared" si="415"/>
        <v>33872.400000000001</v>
      </c>
      <c r="I1618">
        <f t="shared" si="416"/>
        <v>1033.2</v>
      </c>
      <c r="J1618">
        <f t="shared" si="417"/>
        <v>2555.9999999999995</v>
      </c>
      <c r="K1618">
        <f t="shared" si="418"/>
        <v>396.00000000000006</v>
      </c>
      <c r="L1618">
        <f t="shared" si="424"/>
        <v>1094.4000000000001</v>
      </c>
      <c r="M1618">
        <f t="shared" si="425"/>
        <v>2552.4</v>
      </c>
      <c r="O1618">
        <f t="shared" si="419"/>
        <v>7632</v>
      </c>
      <c r="P1618">
        <v>25</v>
      </c>
      <c r="Q1618">
        <v>6505.87</v>
      </c>
      <c r="S1618">
        <v>398.64</v>
      </c>
      <c r="T1618">
        <v>200</v>
      </c>
      <c r="W1618">
        <f t="shared" si="420"/>
        <v>7129.51</v>
      </c>
      <c r="X1618">
        <f t="shared" si="421"/>
        <v>2127.6000000000004</v>
      </c>
      <c r="Y1618">
        <f t="shared" si="426"/>
        <v>5108.3999999999996</v>
      </c>
      <c r="Z1618">
        <f t="shared" si="423"/>
        <v>26742.89</v>
      </c>
      <c r="AA1618" t="s">
        <v>934</v>
      </c>
      <c r="AB1618">
        <v>2024</v>
      </c>
    </row>
    <row r="1619" spans="1:28" x14ac:dyDescent="0.25">
      <c r="A1619">
        <v>65</v>
      </c>
      <c r="B1619" t="s">
        <v>851</v>
      </c>
      <c r="C1619" t="s">
        <v>103</v>
      </c>
      <c r="D1619" t="s">
        <v>94</v>
      </c>
      <c r="E1619" t="s">
        <v>852</v>
      </c>
      <c r="F1619" t="s">
        <v>100</v>
      </c>
      <c r="G1619">
        <v>46000</v>
      </c>
      <c r="H1619">
        <f t="shared" ref="H1619:H1660" si="428">+G1619-(I1619+L1619+N1619)</f>
        <v>43281.4</v>
      </c>
      <c r="I1619">
        <f t="shared" ref="I1619:I1657" si="429">IF(G1619&lt;=374040,G1619*2.87%,9334.68)</f>
        <v>1320.2</v>
      </c>
      <c r="J1619">
        <f t="shared" ref="J1619:J1657" si="430">IF(G1619&lt;=374040,G1619*7.1%,23092.75)</f>
        <v>3265.9999999999995</v>
      </c>
      <c r="K1619">
        <f t="shared" ref="K1619:K1657" si="431">IF(G1619&lt;=74808,G1619*1.1%,851.51)</f>
        <v>506.00000000000006</v>
      </c>
      <c r="L1619">
        <f t="shared" si="424"/>
        <v>1398.4</v>
      </c>
      <c r="M1619">
        <f t="shared" si="425"/>
        <v>3261.4</v>
      </c>
      <c r="O1619">
        <f t="shared" ref="O1619:O1657" si="432">+I1619+J1619+K1619+L1619+M1619+N1619</f>
        <v>9752</v>
      </c>
      <c r="P1619">
        <v>25</v>
      </c>
      <c r="Q1619">
        <v>5011.18</v>
      </c>
      <c r="S1619">
        <v>269.95999999999998</v>
      </c>
      <c r="T1619">
        <v>200</v>
      </c>
      <c r="U1619">
        <f>IF((H1619*12)&gt;867123.01,(79776+(((H1619*12)-867123.01)*0.25))/12,IF((H1619*12)&gt;624329.01,(31216+(((H1619*12)-624329.01)*0.2))/12,IF((H1619*12)&gt;416220.01,(((H1619*12)-416220.01)*0.15)/12,0)))</f>
        <v>1289.4598750000005</v>
      </c>
      <c r="W1619">
        <f t="shared" ref="W1619:W1660" si="433">P1619+Q1619+R1619+S1619+T1619+U1619</f>
        <v>6795.5998750000008</v>
      </c>
      <c r="X1619">
        <f t="shared" ref="X1619:X1657" si="434">+I1619+L1619+N1619</f>
        <v>2718.6000000000004</v>
      </c>
      <c r="Y1619">
        <f t="shared" si="426"/>
        <v>6527.4</v>
      </c>
      <c r="Z1619">
        <f t="shared" ref="Z1619:Z1660" si="435">+G1619-(W1619+X1619)</f>
        <v>36485.800124999994</v>
      </c>
      <c r="AA1619" t="s">
        <v>934</v>
      </c>
      <c r="AB1619">
        <v>2024</v>
      </c>
    </row>
    <row r="1620" spans="1:28" x14ac:dyDescent="0.25">
      <c r="A1620">
        <v>66</v>
      </c>
      <c r="B1620" t="s">
        <v>201</v>
      </c>
      <c r="C1620" t="s">
        <v>102</v>
      </c>
      <c r="D1620" t="s">
        <v>22</v>
      </c>
      <c r="E1620" t="s">
        <v>859</v>
      </c>
      <c r="F1620" t="s">
        <v>100</v>
      </c>
      <c r="G1620">
        <v>36000</v>
      </c>
      <c r="H1620">
        <f t="shared" si="428"/>
        <v>33872.400000000001</v>
      </c>
      <c r="I1620">
        <f t="shared" si="429"/>
        <v>1033.2</v>
      </c>
      <c r="J1620">
        <f t="shared" si="430"/>
        <v>2555.9999999999995</v>
      </c>
      <c r="K1620">
        <f t="shared" si="431"/>
        <v>396.00000000000006</v>
      </c>
      <c r="L1620">
        <f t="shared" si="424"/>
        <v>1094.4000000000001</v>
      </c>
      <c r="M1620">
        <f t="shared" si="425"/>
        <v>2552.4</v>
      </c>
      <c r="O1620">
        <f t="shared" si="432"/>
        <v>7632</v>
      </c>
      <c r="P1620">
        <v>25</v>
      </c>
      <c r="Q1620">
        <v>1000</v>
      </c>
      <c r="S1620">
        <v>998.64</v>
      </c>
      <c r="T1620">
        <v>200</v>
      </c>
      <c r="U1620">
        <v>0</v>
      </c>
      <c r="W1620">
        <f t="shared" si="433"/>
        <v>2223.64</v>
      </c>
      <c r="X1620">
        <f t="shared" si="434"/>
        <v>2127.6000000000004</v>
      </c>
      <c r="Y1620">
        <f t="shared" si="426"/>
        <v>5108.3999999999996</v>
      </c>
      <c r="Z1620">
        <f t="shared" si="435"/>
        <v>31648.760000000002</v>
      </c>
      <c r="AA1620" t="s">
        <v>934</v>
      </c>
      <c r="AB1620">
        <v>2024</v>
      </c>
    </row>
    <row r="1621" spans="1:28" x14ac:dyDescent="0.25">
      <c r="A1621">
        <v>67</v>
      </c>
      <c r="B1621" t="s">
        <v>207</v>
      </c>
      <c r="C1621" t="s">
        <v>103</v>
      </c>
      <c r="D1621" t="s">
        <v>6</v>
      </c>
      <c r="E1621" t="s">
        <v>883</v>
      </c>
      <c r="F1621" t="s">
        <v>100</v>
      </c>
      <c r="G1621">
        <v>25000</v>
      </c>
      <c r="H1621">
        <f t="shared" si="428"/>
        <v>23522.5</v>
      </c>
      <c r="I1621">
        <f t="shared" si="429"/>
        <v>717.5</v>
      </c>
      <c r="J1621">
        <f t="shared" si="430"/>
        <v>1774.9999999999998</v>
      </c>
      <c r="K1621">
        <f t="shared" si="431"/>
        <v>275</v>
      </c>
      <c r="L1621">
        <f t="shared" ref="L1621:L1657" si="436">IF(G1621&lt;=187020,G1621*3.04%,4943.8)</f>
        <v>760</v>
      </c>
      <c r="M1621">
        <f t="shared" ref="M1621:M1657" si="437">IF(G1621&lt;=187020,G1621*7.09%,11530.11)</f>
        <v>1772.5000000000002</v>
      </c>
      <c r="O1621">
        <f t="shared" si="432"/>
        <v>5300</v>
      </c>
      <c r="P1621">
        <v>25</v>
      </c>
      <c r="Q1621">
        <v>12585.43</v>
      </c>
      <c r="S1621">
        <v>2657.6</v>
      </c>
      <c r="T1621">
        <v>200</v>
      </c>
      <c r="W1621">
        <f t="shared" si="433"/>
        <v>15468.03</v>
      </c>
      <c r="X1621">
        <f t="shared" si="434"/>
        <v>1477.5</v>
      </c>
      <c r="Y1621">
        <f t="shared" si="426"/>
        <v>3547.5</v>
      </c>
      <c r="Z1621">
        <f t="shared" si="435"/>
        <v>8054.4700000000012</v>
      </c>
      <c r="AA1621" t="s">
        <v>934</v>
      </c>
      <c r="AB1621">
        <v>2024</v>
      </c>
    </row>
    <row r="1622" spans="1:28" x14ac:dyDescent="0.25">
      <c r="A1622">
        <v>68</v>
      </c>
      <c r="B1622" t="s">
        <v>812</v>
      </c>
      <c r="C1622" t="s">
        <v>102</v>
      </c>
      <c r="D1622" t="s">
        <v>793</v>
      </c>
      <c r="E1622" t="s">
        <v>619</v>
      </c>
      <c r="F1622" t="s">
        <v>85</v>
      </c>
      <c r="G1622">
        <v>30000</v>
      </c>
      <c r="H1622">
        <f t="shared" si="428"/>
        <v>28227</v>
      </c>
      <c r="I1622">
        <f t="shared" si="429"/>
        <v>861</v>
      </c>
      <c r="J1622">
        <f t="shared" si="430"/>
        <v>2130</v>
      </c>
      <c r="K1622">
        <f t="shared" si="431"/>
        <v>330.00000000000006</v>
      </c>
      <c r="L1622">
        <f t="shared" si="436"/>
        <v>912</v>
      </c>
      <c r="M1622">
        <f t="shared" si="437"/>
        <v>2127</v>
      </c>
      <c r="O1622">
        <f t="shared" si="432"/>
        <v>6360</v>
      </c>
      <c r="P1622">
        <v>25</v>
      </c>
      <c r="Q1622">
        <v>500</v>
      </c>
      <c r="T1622">
        <v>200</v>
      </c>
      <c r="W1622">
        <f t="shared" si="433"/>
        <v>725</v>
      </c>
      <c r="X1622">
        <f t="shared" si="434"/>
        <v>1773</v>
      </c>
      <c r="Y1622">
        <f t="shared" si="426"/>
        <v>4257</v>
      </c>
      <c r="Z1622">
        <f t="shared" si="435"/>
        <v>27502</v>
      </c>
      <c r="AA1622" t="s">
        <v>934</v>
      </c>
      <c r="AB1622">
        <v>2024</v>
      </c>
    </row>
    <row r="1623" spans="1:28" x14ac:dyDescent="0.25">
      <c r="A1623">
        <v>69</v>
      </c>
      <c r="B1623" t="s">
        <v>833</v>
      </c>
      <c r="C1623" t="s">
        <v>102</v>
      </c>
      <c r="D1623" t="s">
        <v>22</v>
      </c>
      <c r="E1623" t="s">
        <v>33</v>
      </c>
      <c r="F1623" t="s">
        <v>100</v>
      </c>
      <c r="G1623">
        <v>30000</v>
      </c>
      <c r="H1623">
        <f t="shared" si="428"/>
        <v>28227</v>
      </c>
      <c r="I1623">
        <f t="shared" si="429"/>
        <v>861</v>
      </c>
      <c r="J1623">
        <f t="shared" si="430"/>
        <v>2130</v>
      </c>
      <c r="K1623">
        <f t="shared" si="431"/>
        <v>330.00000000000006</v>
      </c>
      <c r="L1623">
        <f t="shared" si="436"/>
        <v>912</v>
      </c>
      <c r="M1623">
        <f t="shared" si="437"/>
        <v>2127</v>
      </c>
      <c r="O1623">
        <f t="shared" si="432"/>
        <v>6360</v>
      </c>
      <c r="P1623">
        <v>25</v>
      </c>
      <c r="Q1623">
        <v>1500</v>
      </c>
      <c r="T1623">
        <v>200</v>
      </c>
      <c r="U1623">
        <v>0</v>
      </c>
      <c r="W1623">
        <f t="shared" si="433"/>
        <v>1725</v>
      </c>
      <c r="X1623">
        <f t="shared" si="434"/>
        <v>1773</v>
      </c>
      <c r="Y1623">
        <f t="shared" si="426"/>
        <v>4257</v>
      </c>
      <c r="Z1623">
        <f t="shared" si="435"/>
        <v>26502</v>
      </c>
      <c r="AA1623" t="s">
        <v>934</v>
      </c>
      <c r="AB1623">
        <v>2024</v>
      </c>
    </row>
    <row r="1624" spans="1:28" x14ac:dyDescent="0.25">
      <c r="A1624">
        <v>70</v>
      </c>
      <c r="B1624" t="s">
        <v>878</v>
      </c>
      <c r="C1624" t="s">
        <v>103</v>
      </c>
      <c r="D1624" t="s">
        <v>94</v>
      </c>
      <c r="E1624" t="s">
        <v>933</v>
      </c>
      <c r="F1624" t="s">
        <v>84</v>
      </c>
      <c r="G1624">
        <v>30000</v>
      </c>
      <c r="H1624">
        <f t="shared" si="428"/>
        <v>28227</v>
      </c>
      <c r="I1624">
        <f t="shared" si="429"/>
        <v>861</v>
      </c>
      <c r="J1624">
        <f t="shared" si="430"/>
        <v>2130</v>
      </c>
      <c r="K1624">
        <f t="shared" si="431"/>
        <v>330.00000000000006</v>
      </c>
      <c r="L1624">
        <f t="shared" si="436"/>
        <v>912</v>
      </c>
      <c r="M1624">
        <f t="shared" si="437"/>
        <v>2127</v>
      </c>
      <c r="O1624">
        <f t="shared" si="432"/>
        <v>6360</v>
      </c>
      <c r="P1624">
        <v>25</v>
      </c>
      <c r="Q1624">
        <v>7426.75</v>
      </c>
      <c r="T1624">
        <v>200</v>
      </c>
      <c r="U1624">
        <v>0</v>
      </c>
      <c r="W1624">
        <f t="shared" si="433"/>
        <v>7651.75</v>
      </c>
      <c r="X1624">
        <f t="shared" si="434"/>
        <v>1773</v>
      </c>
      <c r="Y1624">
        <f t="shared" si="426"/>
        <v>4257</v>
      </c>
      <c r="Z1624">
        <f t="shared" si="435"/>
        <v>20575.25</v>
      </c>
      <c r="AA1624" t="s">
        <v>934</v>
      </c>
      <c r="AB1624">
        <v>2024</v>
      </c>
    </row>
    <row r="1625" spans="1:28" x14ac:dyDescent="0.25">
      <c r="A1625">
        <v>71</v>
      </c>
      <c r="B1625" t="s">
        <v>836</v>
      </c>
      <c r="C1625" t="s">
        <v>102</v>
      </c>
      <c r="D1625" t="s">
        <v>94</v>
      </c>
      <c r="E1625" t="s">
        <v>52</v>
      </c>
      <c r="F1625" t="s">
        <v>100</v>
      </c>
      <c r="G1625">
        <v>26000</v>
      </c>
      <c r="H1625">
        <f t="shared" si="428"/>
        <v>22747.94</v>
      </c>
      <c r="I1625">
        <f t="shared" si="429"/>
        <v>746.2</v>
      </c>
      <c r="J1625">
        <f t="shared" si="430"/>
        <v>1845.9999999999998</v>
      </c>
      <c r="K1625">
        <f t="shared" si="431"/>
        <v>286.00000000000006</v>
      </c>
      <c r="L1625">
        <f t="shared" si="436"/>
        <v>790.4</v>
      </c>
      <c r="M1625">
        <f t="shared" si="437"/>
        <v>1843.4</v>
      </c>
      <c r="N1625">
        <v>1715.46</v>
      </c>
      <c r="O1625">
        <f t="shared" si="432"/>
        <v>7227.46</v>
      </c>
      <c r="P1625">
        <v>25</v>
      </c>
      <c r="Q1625">
        <v>1000</v>
      </c>
      <c r="T1625">
        <v>200</v>
      </c>
      <c r="U1625">
        <v>0</v>
      </c>
      <c r="W1625">
        <f t="shared" si="433"/>
        <v>1225</v>
      </c>
      <c r="X1625">
        <f t="shared" si="434"/>
        <v>3252.06</v>
      </c>
      <c r="Y1625">
        <f t="shared" si="426"/>
        <v>3689.3999999999996</v>
      </c>
      <c r="Z1625">
        <f t="shared" si="435"/>
        <v>21522.940000000002</v>
      </c>
      <c r="AA1625" t="s">
        <v>934</v>
      </c>
      <c r="AB1625">
        <v>2024</v>
      </c>
    </row>
    <row r="1626" spans="1:28" x14ac:dyDescent="0.25">
      <c r="A1626">
        <v>72</v>
      </c>
      <c r="B1626" t="s">
        <v>837</v>
      </c>
      <c r="C1626" t="s">
        <v>103</v>
      </c>
      <c r="D1626" t="s">
        <v>94</v>
      </c>
      <c r="E1626" t="s">
        <v>52</v>
      </c>
      <c r="F1626" t="s">
        <v>100</v>
      </c>
      <c r="G1626">
        <v>26000</v>
      </c>
      <c r="H1626">
        <f t="shared" si="428"/>
        <v>24463.4</v>
      </c>
      <c r="I1626">
        <f t="shared" si="429"/>
        <v>746.2</v>
      </c>
      <c r="J1626">
        <f t="shared" si="430"/>
        <v>1845.9999999999998</v>
      </c>
      <c r="K1626">
        <f t="shared" si="431"/>
        <v>286.00000000000006</v>
      </c>
      <c r="L1626">
        <f t="shared" si="436"/>
        <v>790.4</v>
      </c>
      <c r="M1626">
        <f t="shared" si="437"/>
        <v>1843.4</v>
      </c>
      <c r="O1626">
        <f t="shared" si="432"/>
        <v>5512</v>
      </c>
      <c r="P1626">
        <v>25</v>
      </c>
      <c r="Q1626">
        <v>1000</v>
      </c>
      <c r="T1626">
        <v>200</v>
      </c>
      <c r="U1626">
        <v>0</v>
      </c>
      <c r="W1626">
        <f t="shared" si="433"/>
        <v>1225</v>
      </c>
      <c r="X1626">
        <f t="shared" si="434"/>
        <v>1536.6</v>
      </c>
      <c r="Y1626">
        <f t="shared" si="426"/>
        <v>3689.3999999999996</v>
      </c>
      <c r="Z1626">
        <f t="shared" si="435"/>
        <v>23238.400000000001</v>
      </c>
      <c r="AA1626" t="s">
        <v>934</v>
      </c>
      <c r="AB1626">
        <v>2024</v>
      </c>
    </row>
    <row r="1627" spans="1:28" x14ac:dyDescent="0.25">
      <c r="A1627">
        <v>73</v>
      </c>
      <c r="B1627" t="s">
        <v>838</v>
      </c>
      <c r="C1627" t="s">
        <v>102</v>
      </c>
      <c r="D1627" t="s">
        <v>839</v>
      </c>
      <c r="E1627" t="s">
        <v>33</v>
      </c>
      <c r="F1627" t="s">
        <v>100</v>
      </c>
      <c r="G1627">
        <v>26000</v>
      </c>
      <c r="H1627">
        <f t="shared" si="428"/>
        <v>24463.4</v>
      </c>
      <c r="I1627">
        <f t="shared" si="429"/>
        <v>746.2</v>
      </c>
      <c r="J1627">
        <f t="shared" si="430"/>
        <v>1845.9999999999998</v>
      </c>
      <c r="K1627">
        <f t="shared" si="431"/>
        <v>286.00000000000006</v>
      </c>
      <c r="L1627">
        <f t="shared" si="436"/>
        <v>790.4</v>
      </c>
      <c r="M1627">
        <f t="shared" si="437"/>
        <v>1843.4</v>
      </c>
      <c r="O1627">
        <f t="shared" si="432"/>
        <v>5512</v>
      </c>
      <c r="P1627">
        <v>25</v>
      </c>
      <c r="S1627">
        <v>60</v>
      </c>
      <c r="T1627">
        <v>200</v>
      </c>
      <c r="U1627">
        <v>0</v>
      </c>
      <c r="W1627">
        <f t="shared" si="433"/>
        <v>285</v>
      </c>
      <c r="X1627">
        <f t="shared" si="434"/>
        <v>1536.6</v>
      </c>
      <c r="Y1627">
        <f t="shared" si="426"/>
        <v>3689.3999999999996</v>
      </c>
      <c r="Z1627">
        <f t="shared" si="435"/>
        <v>24178.400000000001</v>
      </c>
      <c r="AA1627" t="s">
        <v>934</v>
      </c>
      <c r="AB1627">
        <v>2024</v>
      </c>
    </row>
    <row r="1628" spans="1:28" x14ac:dyDescent="0.25">
      <c r="A1628">
        <v>74</v>
      </c>
      <c r="B1628" t="s">
        <v>904</v>
      </c>
      <c r="C1628" t="s">
        <v>103</v>
      </c>
      <c r="D1628" t="s">
        <v>94</v>
      </c>
      <c r="E1628" t="s">
        <v>32</v>
      </c>
      <c r="F1628" t="s">
        <v>100</v>
      </c>
      <c r="G1628">
        <v>30000</v>
      </c>
      <c r="H1628">
        <f t="shared" si="428"/>
        <v>28227</v>
      </c>
      <c r="I1628">
        <f t="shared" si="429"/>
        <v>861</v>
      </c>
      <c r="J1628">
        <f t="shared" si="430"/>
        <v>2130</v>
      </c>
      <c r="K1628">
        <f t="shared" si="431"/>
        <v>330.00000000000006</v>
      </c>
      <c r="L1628">
        <f t="shared" si="436"/>
        <v>912</v>
      </c>
      <c r="M1628">
        <f t="shared" si="437"/>
        <v>2127</v>
      </c>
      <c r="O1628">
        <f t="shared" si="432"/>
        <v>6360</v>
      </c>
      <c r="P1628">
        <v>25</v>
      </c>
      <c r="T1628">
        <v>200</v>
      </c>
      <c r="U1628">
        <v>0</v>
      </c>
      <c r="W1628">
        <f t="shared" si="433"/>
        <v>225</v>
      </c>
      <c r="X1628">
        <f t="shared" si="434"/>
        <v>1773</v>
      </c>
      <c r="Y1628">
        <f t="shared" si="426"/>
        <v>4257</v>
      </c>
      <c r="Z1628">
        <f t="shared" si="435"/>
        <v>28002</v>
      </c>
      <c r="AA1628" t="s">
        <v>934</v>
      </c>
      <c r="AB1628">
        <v>2024</v>
      </c>
    </row>
    <row r="1629" spans="1:28" x14ac:dyDescent="0.25">
      <c r="A1629">
        <v>75</v>
      </c>
      <c r="B1629" t="s">
        <v>842</v>
      </c>
      <c r="C1629" t="s">
        <v>102</v>
      </c>
      <c r="D1629" t="s">
        <v>823</v>
      </c>
      <c r="E1629" t="s">
        <v>843</v>
      </c>
      <c r="F1629" t="s">
        <v>100</v>
      </c>
      <c r="G1629">
        <v>46000</v>
      </c>
      <c r="H1629">
        <f t="shared" si="428"/>
        <v>43281.4</v>
      </c>
      <c r="I1629">
        <f t="shared" si="429"/>
        <v>1320.2</v>
      </c>
      <c r="J1629">
        <f t="shared" si="430"/>
        <v>3265.9999999999995</v>
      </c>
      <c r="K1629">
        <f t="shared" si="431"/>
        <v>506.00000000000006</v>
      </c>
      <c r="L1629">
        <f t="shared" si="436"/>
        <v>1398.4</v>
      </c>
      <c r="M1629">
        <f t="shared" si="437"/>
        <v>3261.4</v>
      </c>
      <c r="O1629">
        <f t="shared" si="432"/>
        <v>9752</v>
      </c>
      <c r="P1629">
        <v>25</v>
      </c>
      <c r="S1629">
        <v>517.04</v>
      </c>
      <c r="T1629">
        <v>200</v>
      </c>
      <c r="U1629">
        <v>1289.46</v>
      </c>
      <c r="W1629">
        <f t="shared" si="433"/>
        <v>2031.5</v>
      </c>
      <c r="X1629">
        <f t="shared" si="434"/>
        <v>2718.6000000000004</v>
      </c>
      <c r="Y1629">
        <f t="shared" si="426"/>
        <v>6527.4</v>
      </c>
      <c r="Z1629">
        <f t="shared" si="435"/>
        <v>41249.9</v>
      </c>
      <c r="AA1629" t="s">
        <v>934</v>
      </c>
      <c r="AB1629">
        <v>2024</v>
      </c>
    </row>
    <row r="1630" spans="1:28" x14ac:dyDescent="0.25">
      <c r="A1630">
        <v>1</v>
      </c>
      <c r="B1630" t="s">
        <v>845</v>
      </c>
      <c r="C1630" t="s">
        <v>103</v>
      </c>
      <c r="D1630" t="s">
        <v>94</v>
      </c>
      <c r="E1630" t="s">
        <v>52</v>
      </c>
      <c r="F1630" t="s">
        <v>100</v>
      </c>
      <c r="G1630">
        <v>46000</v>
      </c>
      <c r="H1630">
        <f t="shared" si="428"/>
        <v>43281.4</v>
      </c>
      <c r="I1630">
        <f t="shared" si="429"/>
        <v>1320.2</v>
      </c>
      <c r="J1630">
        <f t="shared" si="430"/>
        <v>3265.9999999999995</v>
      </c>
      <c r="K1630">
        <f t="shared" si="431"/>
        <v>506.00000000000006</v>
      </c>
      <c r="L1630">
        <f t="shared" si="436"/>
        <v>1398.4</v>
      </c>
      <c r="M1630">
        <f t="shared" si="437"/>
        <v>3261.4</v>
      </c>
      <c r="O1630">
        <f t="shared" si="432"/>
        <v>9752</v>
      </c>
      <c r="P1630">
        <v>25</v>
      </c>
      <c r="S1630">
        <v>398</v>
      </c>
      <c r="T1630">
        <v>200</v>
      </c>
      <c r="U1630">
        <v>1289.46</v>
      </c>
      <c r="W1630">
        <f t="shared" si="433"/>
        <v>1912.46</v>
      </c>
      <c r="X1630">
        <f t="shared" si="434"/>
        <v>2718.6000000000004</v>
      </c>
      <c r="Y1630">
        <f t="shared" si="426"/>
        <v>6527.4</v>
      </c>
      <c r="Z1630">
        <f t="shared" si="435"/>
        <v>41368.94</v>
      </c>
      <c r="AA1630" t="s">
        <v>934</v>
      </c>
      <c r="AB1630">
        <v>2024</v>
      </c>
    </row>
    <row r="1631" spans="1:28" x14ac:dyDescent="0.25">
      <c r="A1631">
        <v>77</v>
      </c>
      <c r="B1631" t="s">
        <v>848</v>
      </c>
      <c r="C1631" t="s">
        <v>103</v>
      </c>
      <c r="D1631" t="s">
        <v>94</v>
      </c>
      <c r="E1631" t="s">
        <v>52</v>
      </c>
      <c r="F1631" t="s">
        <v>100</v>
      </c>
      <c r="G1631">
        <v>46000</v>
      </c>
      <c r="H1631">
        <f t="shared" si="428"/>
        <v>43281.4</v>
      </c>
      <c r="I1631">
        <f t="shared" si="429"/>
        <v>1320.2</v>
      </c>
      <c r="J1631">
        <f t="shared" si="430"/>
        <v>3265.9999999999995</v>
      </c>
      <c r="K1631">
        <f t="shared" si="431"/>
        <v>506.00000000000006</v>
      </c>
      <c r="L1631">
        <f t="shared" si="436"/>
        <v>1398.4</v>
      </c>
      <c r="M1631">
        <f t="shared" si="437"/>
        <v>3261.4</v>
      </c>
      <c r="O1631">
        <f t="shared" si="432"/>
        <v>9752</v>
      </c>
      <c r="P1631">
        <v>25</v>
      </c>
      <c r="T1631">
        <v>200</v>
      </c>
      <c r="U1631">
        <f>IF((H1631*12)&gt;867123.01,(79776+(((H1631*12)-867123.01)*0.25))/12,IF((H1631*12)&gt;624329.01,(31216+(((H1631*12)-624329.01)*0.2))/12,IF((H1631*12)&gt;416220.01,(((H1631*12)-416220.01)*0.15)/12,0)))</f>
        <v>1289.4598750000005</v>
      </c>
      <c r="W1631">
        <f t="shared" si="433"/>
        <v>1514.4598750000005</v>
      </c>
      <c r="X1631">
        <f t="shared" si="434"/>
        <v>2718.6000000000004</v>
      </c>
      <c r="Y1631">
        <f t="shared" si="426"/>
        <v>6527.4</v>
      </c>
      <c r="Z1631">
        <f t="shared" si="435"/>
        <v>41766.940125000001</v>
      </c>
      <c r="AA1631" t="s">
        <v>934</v>
      </c>
      <c r="AB1631">
        <v>2024</v>
      </c>
    </row>
    <row r="1632" spans="1:28" x14ac:dyDescent="0.25">
      <c r="A1632">
        <v>78</v>
      </c>
      <c r="B1632" t="s">
        <v>174</v>
      </c>
      <c r="C1632" t="s">
        <v>102</v>
      </c>
      <c r="D1632" t="s">
        <v>94</v>
      </c>
      <c r="E1632" t="s">
        <v>32</v>
      </c>
      <c r="F1632" t="s">
        <v>100</v>
      </c>
      <c r="G1632">
        <v>46000</v>
      </c>
      <c r="H1632">
        <f t="shared" si="428"/>
        <v>43281.4</v>
      </c>
      <c r="I1632">
        <f t="shared" si="429"/>
        <v>1320.2</v>
      </c>
      <c r="J1632">
        <f t="shared" si="430"/>
        <v>3265.9999999999995</v>
      </c>
      <c r="K1632">
        <f t="shared" si="431"/>
        <v>506.00000000000006</v>
      </c>
      <c r="L1632">
        <f t="shared" si="436"/>
        <v>1398.4</v>
      </c>
      <c r="M1632">
        <f t="shared" si="437"/>
        <v>3261.4</v>
      </c>
      <c r="O1632">
        <f t="shared" si="432"/>
        <v>9752</v>
      </c>
      <c r="P1632">
        <v>25</v>
      </c>
      <c r="S1632">
        <v>1852.26</v>
      </c>
      <c r="T1632">
        <v>200</v>
      </c>
      <c r="U1632">
        <v>860</v>
      </c>
      <c r="W1632">
        <f t="shared" si="433"/>
        <v>2937.26</v>
      </c>
      <c r="X1632">
        <f t="shared" si="434"/>
        <v>2718.6000000000004</v>
      </c>
      <c r="Y1632">
        <f t="shared" si="426"/>
        <v>6527.4</v>
      </c>
      <c r="Z1632">
        <f t="shared" si="435"/>
        <v>40344.14</v>
      </c>
      <c r="AA1632" t="s">
        <v>934</v>
      </c>
      <c r="AB1632">
        <v>2024</v>
      </c>
    </row>
    <row r="1633" spans="1:28" x14ac:dyDescent="0.25">
      <c r="A1633">
        <v>79</v>
      </c>
      <c r="B1633" t="s">
        <v>912</v>
      </c>
      <c r="C1633" t="s">
        <v>103</v>
      </c>
      <c r="D1633" t="s">
        <v>94</v>
      </c>
      <c r="E1633" t="s">
        <v>854</v>
      </c>
      <c r="F1633" t="s">
        <v>100</v>
      </c>
      <c r="G1633">
        <v>46000</v>
      </c>
      <c r="H1633">
        <f t="shared" si="428"/>
        <v>41565.94</v>
      </c>
      <c r="I1633">
        <f t="shared" si="429"/>
        <v>1320.2</v>
      </c>
      <c r="J1633">
        <f t="shared" si="430"/>
        <v>3265.9999999999995</v>
      </c>
      <c r="K1633">
        <f t="shared" si="431"/>
        <v>506.00000000000006</v>
      </c>
      <c r="L1633">
        <f t="shared" si="436"/>
        <v>1398.4</v>
      </c>
      <c r="M1633">
        <f t="shared" si="437"/>
        <v>3261.4</v>
      </c>
      <c r="N1633">
        <v>1715.46</v>
      </c>
      <c r="O1633">
        <f t="shared" si="432"/>
        <v>11467.46</v>
      </c>
      <c r="P1633">
        <v>25</v>
      </c>
      <c r="Q1633">
        <v>1000</v>
      </c>
      <c r="S1633">
        <v>952</v>
      </c>
      <c r="T1633">
        <v>200</v>
      </c>
      <c r="U1633">
        <f t="shared" ref="U1633" si="438">IF((H1633*12)&gt;867123.01,(79776+(((H1633*12)-867123.01)*0.25))/12,IF((H1633*12)&gt;624329.01,(31216+(((H1633*12)-624329.01)*0.2))/12,IF((H1633*12)&gt;416220.01,(((H1633*12)-416220.01)*0.15)/12,0)))</f>
        <v>1032.1408750000003</v>
      </c>
      <c r="W1633">
        <f t="shared" si="433"/>
        <v>3209.1408750000001</v>
      </c>
      <c r="X1633">
        <f t="shared" si="434"/>
        <v>4434.0600000000004</v>
      </c>
      <c r="Y1633">
        <f t="shared" si="426"/>
        <v>6527.4</v>
      </c>
      <c r="Z1633">
        <f t="shared" si="435"/>
        <v>38356.799124999998</v>
      </c>
      <c r="AA1633" t="s">
        <v>934</v>
      </c>
      <c r="AB1633">
        <v>2024</v>
      </c>
    </row>
    <row r="1634" spans="1:28" x14ac:dyDescent="0.25">
      <c r="A1634">
        <v>80</v>
      </c>
      <c r="B1634" t="s">
        <v>853</v>
      </c>
      <c r="C1634" t="s">
        <v>103</v>
      </c>
      <c r="D1634" t="s">
        <v>94</v>
      </c>
      <c r="E1634" t="s">
        <v>854</v>
      </c>
      <c r="F1634" t="s">
        <v>100</v>
      </c>
      <c r="G1634">
        <v>46000</v>
      </c>
      <c r="H1634">
        <f t="shared" si="428"/>
        <v>43281.4</v>
      </c>
      <c r="I1634">
        <f t="shared" si="429"/>
        <v>1320.2</v>
      </c>
      <c r="J1634">
        <f t="shared" si="430"/>
        <v>3265.9999999999995</v>
      </c>
      <c r="K1634">
        <f t="shared" si="431"/>
        <v>506.00000000000006</v>
      </c>
      <c r="L1634">
        <f t="shared" si="436"/>
        <v>1398.4</v>
      </c>
      <c r="M1634">
        <f t="shared" si="437"/>
        <v>3261.4</v>
      </c>
      <c r="O1634">
        <f t="shared" si="432"/>
        <v>9752</v>
      </c>
      <c r="P1634">
        <v>25</v>
      </c>
      <c r="Q1634">
        <v>2000</v>
      </c>
      <c r="S1634">
        <v>1913.54</v>
      </c>
      <c r="T1634">
        <v>200</v>
      </c>
      <c r="U1634">
        <v>1289.46</v>
      </c>
      <c r="W1634">
        <f t="shared" si="433"/>
        <v>5428</v>
      </c>
      <c r="X1634">
        <f t="shared" si="434"/>
        <v>2718.6000000000004</v>
      </c>
      <c r="Y1634">
        <f t="shared" si="426"/>
        <v>6527.4</v>
      </c>
      <c r="Z1634">
        <f t="shared" si="435"/>
        <v>37853.4</v>
      </c>
      <c r="AA1634" t="s">
        <v>934</v>
      </c>
      <c r="AB1634">
        <v>2024</v>
      </c>
    </row>
    <row r="1635" spans="1:28" x14ac:dyDescent="0.25">
      <c r="A1635">
        <v>81</v>
      </c>
      <c r="B1635" t="s">
        <v>855</v>
      </c>
      <c r="C1635" t="s">
        <v>103</v>
      </c>
      <c r="D1635" t="s">
        <v>94</v>
      </c>
      <c r="E1635" t="s">
        <v>52</v>
      </c>
      <c r="F1635" t="s">
        <v>100</v>
      </c>
      <c r="G1635">
        <v>46000</v>
      </c>
      <c r="H1635">
        <f t="shared" si="428"/>
        <v>43281.4</v>
      </c>
      <c r="I1635">
        <f t="shared" si="429"/>
        <v>1320.2</v>
      </c>
      <c r="J1635">
        <f t="shared" si="430"/>
        <v>3265.9999999999995</v>
      </c>
      <c r="K1635">
        <f t="shared" si="431"/>
        <v>506.00000000000006</v>
      </c>
      <c r="L1635">
        <f t="shared" si="436"/>
        <v>1398.4</v>
      </c>
      <c r="M1635">
        <f t="shared" si="437"/>
        <v>3261.4</v>
      </c>
      <c r="O1635">
        <f t="shared" si="432"/>
        <v>9752</v>
      </c>
      <c r="P1635">
        <v>25</v>
      </c>
      <c r="S1635">
        <v>1905.48</v>
      </c>
      <c r="T1635">
        <v>200</v>
      </c>
      <c r="U1635">
        <f>IF((H1635*12)&gt;867123.01,(79776+(((H1635*12)-867123.01)*0.25))/12,IF((H1635*12)&gt;624329.01,(31216+(((H1635*12)-624329.01)*0.2))/12,IF((H1635*12)&gt;416220.01,(((H1635*12)-416220.01)*0.15)/12,0)))</f>
        <v>1289.4598750000005</v>
      </c>
      <c r="W1635">
        <f t="shared" si="433"/>
        <v>3419.9398750000005</v>
      </c>
      <c r="X1635">
        <f t="shared" si="434"/>
        <v>2718.6000000000004</v>
      </c>
      <c r="Y1635">
        <f t="shared" ref="Y1635:Y1657" si="439">+J1635+M1635</f>
        <v>6527.4</v>
      </c>
      <c r="Z1635">
        <f t="shared" si="435"/>
        <v>39861.460124999998</v>
      </c>
      <c r="AA1635" t="s">
        <v>934</v>
      </c>
      <c r="AB1635">
        <v>2024</v>
      </c>
    </row>
    <row r="1636" spans="1:28" x14ac:dyDescent="0.25">
      <c r="A1636">
        <v>82</v>
      </c>
      <c r="B1636" t="s">
        <v>856</v>
      </c>
      <c r="C1636" t="s">
        <v>102</v>
      </c>
      <c r="D1636" t="s">
        <v>6</v>
      </c>
      <c r="E1636" t="s">
        <v>52</v>
      </c>
      <c r="F1636" t="s">
        <v>100</v>
      </c>
      <c r="G1636">
        <v>36000</v>
      </c>
      <c r="H1636">
        <f t="shared" si="428"/>
        <v>33872.400000000001</v>
      </c>
      <c r="I1636">
        <f t="shared" si="429"/>
        <v>1033.2</v>
      </c>
      <c r="J1636">
        <f t="shared" si="430"/>
        <v>2555.9999999999995</v>
      </c>
      <c r="K1636">
        <f t="shared" si="431"/>
        <v>396.00000000000006</v>
      </c>
      <c r="L1636">
        <f t="shared" si="436"/>
        <v>1094.4000000000001</v>
      </c>
      <c r="M1636">
        <f t="shared" si="437"/>
        <v>2552.4</v>
      </c>
      <c r="O1636">
        <f t="shared" si="432"/>
        <v>7632</v>
      </c>
      <c r="P1636">
        <v>25</v>
      </c>
      <c r="T1636">
        <v>200</v>
      </c>
      <c r="U1636">
        <f>IF((H1636*12)&gt;867123.01,(79776+(((H1636*12)-867123.01)*0.25))/12,IF((H1636*12)&gt;624329.01,(31216+(((H1636*12)-624329.01)*0.2))/12,IF((H1636*12)&gt;416220.01,(((H1636*12)-416220.01)*0.15)/12,0)))</f>
        <v>0</v>
      </c>
      <c r="W1636">
        <f t="shared" si="433"/>
        <v>225</v>
      </c>
      <c r="X1636">
        <f t="shared" si="434"/>
        <v>2127.6000000000004</v>
      </c>
      <c r="Y1636">
        <f t="shared" si="439"/>
        <v>5108.3999999999996</v>
      </c>
      <c r="Z1636">
        <f t="shared" si="435"/>
        <v>33647.4</v>
      </c>
      <c r="AA1636" t="s">
        <v>934</v>
      </c>
      <c r="AB1636">
        <v>2024</v>
      </c>
    </row>
    <row r="1637" spans="1:28" x14ac:dyDescent="0.25">
      <c r="A1637">
        <v>83</v>
      </c>
      <c r="B1637" t="s">
        <v>857</v>
      </c>
      <c r="C1637" t="s">
        <v>103</v>
      </c>
      <c r="D1637" t="s">
        <v>858</v>
      </c>
      <c r="E1637" t="s">
        <v>859</v>
      </c>
      <c r="F1637" t="s">
        <v>100</v>
      </c>
      <c r="G1637">
        <v>30000</v>
      </c>
      <c r="H1637">
        <f t="shared" si="428"/>
        <v>28227</v>
      </c>
      <c r="I1637">
        <f t="shared" si="429"/>
        <v>861</v>
      </c>
      <c r="J1637">
        <f t="shared" si="430"/>
        <v>2130</v>
      </c>
      <c r="K1637">
        <f t="shared" si="431"/>
        <v>330.00000000000006</v>
      </c>
      <c r="L1637">
        <f t="shared" si="436"/>
        <v>912</v>
      </c>
      <c r="M1637">
        <f t="shared" si="437"/>
        <v>2127</v>
      </c>
      <c r="O1637">
        <f t="shared" si="432"/>
        <v>6360</v>
      </c>
      <c r="P1637">
        <v>25</v>
      </c>
      <c r="Q1637">
        <v>500</v>
      </c>
      <c r="T1637">
        <v>200</v>
      </c>
      <c r="U1637">
        <v>0</v>
      </c>
      <c r="W1637">
        <f t="shared" si="433"/>
        <v>725</v>
      </c>
      <c r="X1637">
        <f t="shared" si="434"/>
        <v>1773</v>
      </c>
      <c r="Y1637">
        <f t="shared" si="439"/>
        <v>4257</v>
      </c>
      <c r="Z1637">
        <f t="shared" si="435"/>
        <v>27502</v>
      </c>
      <c r="AA1637" t="s">
        <v>934</v>
      </c>
      <c r="AB1637">
        <v>2024</v>
      </c>
    </row>
    <row r="1638" spans="1:28" x14ac:dyDescent="0.25">
      <c r="A1638">
        <v>84</v>
      </c>
      <c r="B1638" t="s">
        <v>202</v>
      </c>
      <c r="C1638" t="s">
        <v>102</v>
      </c>
      <c r="D1638" t="s">
        <v>22</v>
      </c>
      <c r="E1638" t="s">
        <v>37</v>
      </c>
      <c r="F1638" t="s">
        <v>100</v>
      </c>
      <c r="G1638">
        <v>25000</v>
      </c>
      <c r="H1638">
        <f t="shared" si="428"/>
        <v>23522.5</v>
      </c>
      <c r="I1638">
        <f t="shared" si="429"/>
        <v>717.5</v>
      </c>
      <c r="J1638">
        <f t="shared" si="430"/>
        <v>1774.9999999999998</v>
      </c>
      <c r="K1638">
        <f t="shared" si="431"/>
        <v>275</v>
      </c>
      <c r="L1638">
        <f t="shared" si="436"/>
        <v>760</v>
      </c>
      <c r="M1638">
        <f t="shared" si="437"/>
        <v>1772.5000000000002</v>
      </c>
      <c r="O1638">
        <f t="shared" si="432"/>
        <v>5300</v>
      </c>
      <c r="P1638">
        <v>25</v>
      </c>
      <c r="Q1638">
        <v>1000</v>
      </c>
      <c r="T1638">
        <v>200</v>
      </c>
      <c r="U1638">
        <f t="shared" ref="U1638:U1657" si="440">IF((H1638*12)&gt;867123.01,(79776+(((H1638*12)-867123.01)*0.25))/12,IF((H1638*12)&gt;624329.01,(31216+(((H1638*12)-624329.01)*0.2))/12,IF((H1638*12)&gt;416220.01,(((H1638*12)-416220.01)*0.15)/12,0)))</f>
        <v>0</v>
      </c>
      <c r="W1638">
        <f t="shared" si="433"/>
        <v>1225</v>
      </c>
      <c r="X1638">
        <f t="shared" si="434"/>
        <v>1477.5</v>
      </c>
      <c r="Y1638">
        <f t="shared" si="439"/>
        <v>3547.5</v>
      </c>
      <c r="Z1638">
        <f t="shared" si="435"/>
        <v>22297.5</v>
      </c>
      <c r="AA1638" t="s">
        <v>934</v>
      </c>
      <c r="AB1638">
        <v>2024</v>
      </c>
    </row>
    <row r="1639" spans="1:28" x14ac:dyDescent="0.25">
      <c r="A1639">
        <v>85</v>
      </c>
      <c r="B1639" t="s">
        <v>203</v>
      </c>
      <c r="C1639" t="s">
        <v>102</v>
      </c>
      <c r="D1639" t="s">
        <v>6</v>
      </c>
      <c r="E1639" t="s">
        <v>37</v>
      </c>
      <c r="F1639" t="s">
        <v>100</v>
      </c>
      <c r="G1639">
        <v>15000</v>
      </c>
      <c r="H1639">
        <f t="shared" si="428"/>
        <v>14113.5</v>
      </c>
      <c r="I1639">
        <f t="shared" si="429"/>
        <v>430.5</v>
      </c>
      <c r="J1639">
        <f t="shared" si="430"/>
        <v>1065</v>
      </c>
      <c r="K1639">
        <f t="shared" si="431"/>
        <v>165.00000000000003</v>
      </c>
      <c r="L1639">
        <f t="shared" si="436"/>
        <v>456</v>
      </c>
      <c r="M1639">
        <f t="shared" si="437"/>
        <v>1063.5</v>
      </c>
      <c r="O1639">
        <f t="shared" si="432"/>
        <v>3180</v>
      </c>
      <c r="P1639">
        <v>25</v>
      </c>
      <c r="T1639">
        <v>200</v>
      </c>
      <c r="U1639">
        <f t="shared" si="440"/>
        <v>0</v>
      </c>
      <c r="W1639">
        <f t="shared" si="433"/>
        <v>225</v>
      </c>
      <c r="X1639">
        <f t="shared" si="434"/>
        <v>886.5</v>
      </c>
      <c r="Y1639">
        <f t="shared" si="439"/>
        <v>2128.5</v>
      </c>
      <c r="Z1639">
        <f t="shared" si="435"/>
        <v>13888.5</v>
      </c>
      <c r="AA1639" t="s">
        <v>934</v>
      </c>
      <c r="AB1639">
        <v>2024</v>
      </c>
    </row>
    <row r="1640" spans="1:28" x14ac:dyDescent="0.25">
      <c r="A1640">
        <v>86</v>
      </c>
      <c r="B1640" t="s">
        <v>204</v>
      </c>
      <c r="C1640" t="s">
        <v>102</v>
      </c>
      <c r="D1640" t="s">
        <v>6</v>
      </c>
      <c r="E1640" t="s">
        <v>37</v>
      </c>
      <c r="F1640" t="s">
        <v>100</v>
      </c>
      <c r="G1640">
        <v>15000</v>
      </c>
      <c r="H1640">
        <f t="shared" si="428"/>
        <v>14113.5</v>
      </c>
      <c r="I1640">
        <f t="shared" si="429"/>
        <v>430.5</v>
      </c>
      <c r="J1640">
        <f t="shared" si="430"/>
        <v>1065</v>
      </c>
      <c r="K1640">
        <f t="shared" si="431"/>
        <v>165.00000000000003</v>
      </c>
      <c r="L1640">
        <f t="shared" si="436"/>
        <v>456</v>
      </c>
      <c r="M1640">
        <f t="shared" si="437"/>
        <v>1063.5</v>
      </c>
      <c r="O1640">
        <f t="shared" si="432"/>
        <v>3180</v>
      </c>
      <c r="P1640">
        <v>25</v>
      </c>
      <c r="T1640">
        <v>200</v>
      </c>
      <c r="U1640">
        <f t="shared" si="440"/>
        <v>0</v>
      </c>
      <c r="W1640">
        <f t="shared" si="433"/>
        <v>225</v>
      </c>
      <c r="X1640">
        <f t="shared" si="434"/>
        <v>886.5</v>
      </c>
      <c r="Y1640">
        <f t="shared" si="439"/>
        <v>2128.5</v>
      </c>
      <c r="Z1640">
        <f t="shared" si="435"/>
        <v>13888.5</v>
      </c>
      <c r="AA1640" t="s">
        <v>934</v>
      </c>
      <c r="AB1640">
        <v>2024</v>
      </c>
    </row>
    <row r="1641" spans="1:28" x14ac:dyDescent="0.25">
      <c r="A1641">
        <v>87</v>
      </c>
      <c r="B1641" t="s">
        <v>205</v>
      </c>
      <c r="C1641" t="s">
        <v>102</v>
      </c>
      <c r="D1641" t="s">
        <v>6</v>
      </c>
      <c r="E1641" t="s">
        <v>37</v>
      </c>
      <c r="F1641" t="s">
        <v>100</v>
      </c>
      <c r="G1641">
        <v>25000</v>
      </c>
      <c r="H1641">
        <f t="shared" si="428"/>
        <v>23522.5</v>
      </c>
      <c r="I1641">
        <f t="shared" si="429"/>
        <v>717.5</v>
      </c>
      <c r="J1641">
        <f t="shared" si="430"/>
        <v>1774.9999999999998</v>
      </c>
      <c r="K1641">
        <f t="shared" si="431"/>
        <v>275</v>
      </c>
      <c r="L1641">
        <f t="shared" si="436"/>
        <v>760</v>
      </c>
      <c r="M1641">
        <f t="shared" si="437"/>
        <v>1772.5000000000002</v>
      </c>
      <c r="O1641">
        <f t="shared" si="432"/>
        <v>5300</v>
      </c>
      <c r="P1641">
        <v>25</v>
      </c>
      <c r="T1641">
        <v>200</v>
      </c>
      <c r="U1641">
        <f t="shared" si="440"/>
        <v>0</v>
      </c>
      <c r="W1641">
        <f t="shared" si="433"/>
        <v>225</v>
      </c>
      <c r="X1641">
        <f t="shared" si="434"/>
        <v>1477.5</v>
      </c>
      <c r="Y1641">
        <f t="shared" si="439"/>
        <v>3547.5</v>
      </c>
      <c r="Z1641">
        <f t="shared" si="435"/>
        <v>23297.5</v>
      </c>
      <c r="AA1641" t="s">
        <v>934</v>
      </c>
      <c r="AB1641">
        <v>2024</v>
      </c>
    </row>
    <row r="1642" spans="1:28" x14ac:dyDescent="0.25">
      <c r="A1642">
        <v>88</v>
      </c>
      <c r="B1642" t="s">
        <v>810</v>
      </c>
      <c r="C1642" t="s">
        <v>102</v>
      </c>
      <c r="D1642" t="s">
        <v>94</v>
      </c>
      <c r="E1642" t="s">
        <v>37</v>
      </c>
      <c r="F1642" t="s">
        <v>100</v>
      </c>
      <c r="G1642">
        <v>25000</v>
      </c>
      <c r="H1642">
        <f t="shared" si="428"/>
        <v>23522.5</v>
      </c>
      <c r="I1642">
        <f t="shared" si="429"/>
        <v>717.5</v>
      </c>
      <c r="J1642">
        <f t="shared" si="430"/>
        <v>1774.9999999999998</v>
      </c>
      <c r="K1642">
        <f t="shared" si="431"/>
        <v>275</v>
      </c>
      <c r="L1642">
        <f t="shared" si="436"/>
        <v>760</v>
      </c>
      <c r="M1642">
        <f t="shared" si="437"/>
        <v>1772.5000000000002</v>
      </c>
      <c r="O1642">
        <f t="shared" si="432"/>
        <v>5300</v>
      </c>
      <c r="P1642">
        <v>25</v>
      </c>
      <c r="Q1642">
        <v>1000</v>
      </c>
      <c r="T1642">
        <v>200</v>
      </c>
      <c r="U1642">
        <f t="shared" si="440"/>
        <v>0</v>
      </c>
      <c r="W1642">
        <f t="shared" si="433"/>
        <v>1225</v>
      </c>
      <c r="X1642">
        <f t="shared" si="434"/>
        <v>1477.5</v>
      </c>
      <c r="Y1642">
        <f t="shared" si="439"/>
        <v>3547.5</v>
      </c>
      <c r="Z1642">
        <f t="shared" si="435"/>
        <v>22297.5</v>
      </c>
      <c r="AA1642" t="s">
        <v>934</v>
      </c>
      <c r="AB1642">
        <v>2024</v>
      </c>
    </row>
    <row r="1643" spans="1:28" x14ac:dyDescent="0.25">
      <c r="A1643">
        <v>89</v>
      </c>
      <c r="B1643" t="s">
        <v>193</v>
      </c>
      <c r="C1643" t="s">
        <v>103</v>
      </c>
      <c r="D1643" t="s">
        <v>22</v>
      </c>
      <c r="E1643" t="s">
        <v>54</v>
      </c>
      <c r="F1643" t="s">
        <v>100</v>
      </c>
      <c r="G1643">
        <v>30000</v>
      </c>
      <c r="H1643">
        <f t="shared" si="428"/>
        <v>26511.54</v>
      </c>
      <c r="I1643">
        <f t="shared" si="429"/>
        <v>861</v>
      </c>
      <c r="J1643">
        <f t="shared" si="430"/>
        <v>2130</v>
      </c>
      <c r="K1643">
        <f t="shared" si="431"/>
        <v>330.00000000000006</v>
      </c>
      <c r="L1643">
        <f t="shared" si="436"/>
        <v>912</v>
      </c>
      <c r="M1643">
        <f t="shared" si="437"/>
        <v>2127</v>
      </c>
      <c r="N1643">
        <v>1715.46</v>
      </c>
      <c r="O1643">
        <f t="shared" si="432"/>
        <v>8075.46</v>
      </c>
      <c r="P1643">
        <v>25</v>
      </c>
      <c r="Q1643">
        <v>500</v>
      </c>
      <c r="T1643">
        <v>200</v>
      </c>
      <c r="U1643">
        <f t="shared" si="440"/>
        <v>0</v>
      </c>
      <c r="W1643">
        <f t="shared" si="433"/>
        <v>725</v>
      </c>
      <c r="X1643">
        <f t="shared" si="434"/>
        <v>3488.46</v>
      </c>
      <c r="Y1643">
        <f t="shared" si="439"/>
        <v>4257</v>
      </c>
      <c r="Z1643">
        <f t="shared" si="435"/>
        <v>25786.54</v>
      </c>
      <c r="AA1643" t="s">
        <v>934</v>
      </c>
      <c r="AB1643">
        <v>2024</v>
      </c>
    </row>
    <row r="1644" spans="1:28" x14ac:dyDescent="0.25">
      <c r="A1644">
        <v>90</v>
      </c>
      <c r="B1644" t="s">
        <v>197</v>
      </c>
      <c r="C1644" t="s">
        <v>103</v>
      </c>
      <c r="D1644" t="s">
        <v>94</v>
      </c>
      <c r="E1644" t="s">
        <v>54</v>
      </c>
      <c r="F1644" t="s">
        <v>100</v>
      </c>
      <c r="G1644">
        <v>30000</v>
      </c>
      <c r="H1644">
        <f t="shared" si="428"/>
        <v>28227</v>
      </c>
      <c r="I1644">
        <f t="shared" si="429"/>
        <v>861</v>
      </c>
      <c r="J1644">
        <f t="shared" si="430"/>
        <v>2130</v>
      </c>
      <c r="K1644">
        <f t="shared" si="431"/>
        <v>330.00000000000006</v>
      </c>
      <c r="L1644">
        <f t="shared" si="436"/>
        <v>912</v>
      </c>
      <c r="M1644">
        <f t="shared" si="437"/>
        <v>2127</v>
      </c>
      <c r="O1644">
        <f t="shared" si="432"/>
        <v>6360</v>
      </c>
      <c r="P1644">
        <v>25</v>
      </c>
      <c r="T1644">
        <v>200</v>
      </c>
      <c r="U1644">
        <f t="shared" si="440"/>
        <v>0</v>
      </c>
      <c r="W1644">
        <f t="shared" si="433"/>
        <v>225</v>
      </c>
      <c r="X1644">
        <f t="shared" si="434"/>
        <v>1773</v>
      </c>
      <c r="Y1644">
        <f t="shared" si="439"/>
        <v>4257</v>
      </c>
      <c r="Z1644">
        <f t="shared" si="435"/>
        <v>28002</v>
      </c>
      <c r="AA1644" t="s">
        <v>934</v>
      </c>
      <c r="AB1644">
        <v>2024</v>
      </c>
    </row>
    <row r="1645" spans="1:28" x14ac:dyDescent="0.25">
      <c r="A1645">
        <v>91</v>
      </c>
      <c r="B1645" t="s">
        <v>895</v>
      </c>
      <c r="C1645" t="s">
        <v>103</v>
      </c>
      <c r="D1645" t="s">
        <v>22</v>
      </c>
      <c r="E1645" t="s">
        <v>54</v>
      </c>
      <c r="F1645" t="s">
        <v>100</v>
      </c>
      <c r="G1645">
        <v>30000</v>
      </c>
      <c r="H1645">
        <f t="shared" si="428"/>
        <v>28227</v>
      </c>
      <c r="I1645">
        <f t="shared" si="429"/>
        <v>861</v>
      </c>
      <c r="J1645">
        <f t="shared" si="430"/>
        <v>2130</v>
      </c>
      <c r="K1645">
        <f t="shared" si="431"/>
        <v>330.00000000000006</v>
      </c>
      <c r="L1645">
        <f t="shared" si="436"/>
        <v>912</v>
      </c>
      <c r="M1645">
        <f t="shared" si="437"/>
        <v>2127</v>
      </c>
      <c r="O1645">
        <f t="shared" si="432"/>
        <v>6360</v>
      </c>
      <c r="P1645">
        <v>25</v>
      </c>
      <c r="Q1645">
        <v>3397.87</v>
      </c>
      <c r="T1645">
        <v>200</v>
      </c>
      <c r="U1645">
        <f t="shared" si="440"/>
        <v>0</v>
      </c>
      <c r="W1645">
        <f t="shared" si="433"/>
        <v>3622.87</v>
      </c>
      <c r="X1645">
        <f t="shared" si="434"/>
        <v>1773</v>
      </c>
      <c r="Y1645">
        <f t="shared" si="439"/>
        <v>4257</v>
      </c>
      <c r="Z1645">
        <f t="shared" si="435"/>
        <v>24604.13</v>
      </c>
      <c r="AA1645" t="s">
        <v>934</v>
      </c>
      <c r="AB1645">
        <v>2024</v>
      </c>
    </row>
    <row r="1646" spans="1:28" x14ac:dyDescent="0.25">
      <c r="A1646">
        <v>92</v>
      </c>
      <c r="B1646" t="s">
        <v>200</v>
      </c>
      <c r="C1646" t="s">
        <v>103</v>
      </c>
      <c r="D1646" t="s">
        <v>19</v>
      </c>
      <c r="E1646" t="s">
        <v>60</v>
      </c>
      <c r="F1646" t="s">
        <v>100</v>
      </c>
      <c r="G1646">
        <v>35000</v>
      </c>
      <c r="H1646">
        <f t="shared" si="428"/>
        <v>32931.5</v>
      </c>
      <c r="I1646">
        <f t="shared" si="429"/>
        <v>1004.5</v>
      </c>
      <c r="J1646">
        <f t="shared" si="430"/>
        <v>2485</v>
      </c>
      <c r="K1646">
        <f t="shared" si="431"/>
        <v>385.00000000000006</v>
      </c>
      <c r="L1646">
        <f t="shared" si="436"/>
        <v>1064</v>
      </c>
      <c r="M1646">
        <f t="shared" si="437"/>
        <v>2481.5</v>
      </c>
      <c r="O1646">
        <f t="shared" si="432"/>
        <v>7420</v>
      </c>
      <c r="P1646">
        <v>25</v>
      </c>
      <c r="Q1646">
        <v>18807.169999999998</v>
      </c>
      <c r="S1646">
        <v>1688.24</v>
      </c>
      <c r="T1646">
        <v>200</v>
      </c>
      <c r="U1646">
        <f t="shared" si="440"/>
        <v>0</v>
      </c>
      <c r="W1646">
        <f t="shared" si="433"/>
        <v>20720.41</v>
      </c>
      <c r="X1646">
        <f t="shared" si="434"/>
        <v>2068.5</v>
      </c>
      <c r="Y1646">
        <f t="shared" si="439"/>
        <v>4966.5</v>
      </c>
      <c r="Z1646">
        <f t="shared" si="435"/>
        <v>12211.09</v>
      </c>
      <c r="AA1646" t="s">
        <v>934</v>
      </c>
      <c r="AB1646">
        <v>2024</v>
      </c>
    </row>
    <row r="1647" spans="1:28" x14ac:dyDescent="0.25">
      <c r="A1647">
        <v>93</v>
      </c>
      <c r="B1647" t="s">
        <v>910</v>
      </c>
      <c r="C1647" t="s">
        <v>103</v>
      </c>
      <c r="D1647" t="s">
        <v>10</v>
      </c>
      <c r="E1647" t="s">
        <v>54</v>
      </c>
      <c r="F1647" t="s">
        <v>100</v>
      </c>
      <c r="G1647">
        <v>25000</v>
      </c>
      <c r="H1647">
        <f t="shared" si="428"/>
        <v>23522.5</v>
      </c>
      <c r="I1647">
        <f t="shared" si="429"/>
        <v>717.5</v>
      </c>
      <c r="J1647">
        <f t="shared" si="430"/>
        <v>1774.9999999999998</v>
      </c>
      <c r="K1647">
        <f t="shared" si="431"/>
        <v>275</v>
      </c>
      <c r="L1647">
        <f t="shared" si="436"/>
        <v>760</v>
      </c>
      <c r="M1647">
        <f t="shared" si="437"/>
        <v>1772.5000000000002</v>
      </c>
      <c r="O1647">
        <f t="shared" si="432"/>
        <v>5300</v>
      </c>
      <c r="P1647">
        <v>25</v>
      </c>
      <c r="S1647">
        <v>0</v>
      </c>
      <c r="T1647">
        <v>200</v>
      </c>
      <c r="U1647">
        <f t="shared" si="440"/>
        <v>0</v>
      </c>
      <c r="W1647">
        <f t="shared" si="433"/>
        <v>225</v>
      </c>
      <c r="X1647">
        <f t="shared" si="434"/>
        <v>1477.5</v>
      </c>
      <c r="Y1647">
        <f t="shared" si="439"/>
        <v>3547.5</v>
      </c>
      <c r="Z1647">
        <f t="shared" si="435"/>
        <v>23297.5</v>
      </c>
      <c r="AA1647" t="s">
        <v>934</v>
      </c>
      <c r="AB1647">
        <v>2024</v>
      </c>
    </row>
    <row r="1648" spans="1:28" x14ac:dyDescent="0.25">
      <c r="A1648">
        <v>94</v>
      </c>
      <c r="B1648" t="s">
        <v>892</v>
      </c>
      <c r="C1648" t="s">
        <v>103</v>
      </c>
      <c r="D1648" t="s">
        <v>22</v>
      </c>
      <c r="E1648" t="s">
        <v>880</v>
      </c>
      <c r="F1648" t="s">
        <v>100</v>
      </c>
      <c r="G1648">
        <v>26000</v>
      </c>
      <c r="H1648">
        <f t="shared" si="428"/>
        <v>24463.4</v>
      </c>
      <c r="I1648">
        <f t="shared" si="429"/>
        <v>746.2</v>
      </c>
      <c r="J1648">
        <f t="shared" si="430"/>
        <v>1845.9999999999998</v>
      </c>
      <c r="K1648">
        <f t="shared" si="431"/>
        <v>286.00000000000006</v>
      </c>
      <c r="L1648">
        <f t="shared" si="436"/>
        <v>790.4</v>
      </c>
      <c r="M1648">
        <f t="shared" si="437"/>
        <v>1843.4</v>
      </c>
      <c r="O1648">
        <f t="shared" si="432"/>
        <v>5512</v>
      </c>
      <c r="P1648">
        <v>25</v>
      </c>
      <c r="T1648">
        <v>200</v>
      </c>
      <c r="U1648">
        <f t="shared" si="440"/>
        <v>0</v>
      </c>
      <c r="W1648">
        <f t="shared" si="433"/>
        <v>225</v>
      </c>
      <c r="X1648">
        <f t="shared" si="434"/>
        <v>1536.6</v>
      </c>
      <c r="Y1648">
        <f t="shared" si="439"/>
        <v>3689.3999999999996</v>
      </c>
      <c r="Z1648">
        <f t="shared" si="435"/>
        <v>24238.400000000001</v>
      </c>
      <c r="AA1648" t="s">
        <v>934</v>
      </c>
      <c r="AB1648">
        <v>2024</v>
      </c>
    </row>
    <row r="1649" spans="1:28" x14ac:dyDescent="0.25">
      <c r="A1649">
        <v>95</v>
      </c>
      <c r="B1649" t="s">
        <v>881</v>
      </c>
      <c r="C1649" t="s">
        <v>103</v>
      </c>
      <c r="D1649" t="s">
        <v>22</v>
      </c>
      <c r="E1649" t="s">
        <v>54</v>
      </c>
      <c r="F1649" t="s">
        <v>84</v>
      </c>
      <c r="G1649">
        <v>36000</v>
      </c>
      <c r="H1649">
        <f t="shared" si="428"/>
        <v>33872.400000000001</v>
      </c>
      <c r="I1649">
        <f t="shared" si="429"/>
        <v>1033.2</v>
      </c>
      <c r="J1649">
        <f t="shared" si="430"/>
        <v>2555.9999999999995</v>
      </c>
      <c r="K1649">
        <f t="shared" si="431"/>
        <v>396.00000000000006</v>
      </c>
      <c r="L1649">
        <f t="shared" si="436"/>
        <v>1094.4000000000001</v>
      </c>
      <c r="M1649">
        <f t="shared" si="437"/>
        <v>2552.4</v>
      </c>
      <c r="O1649">
        <f t="shared" si="432"/>
        <v>7632</v>
      </c>
      <c r="P1649">
        <v>25</v>
      </c>
      <c r="Q1649">
        <v>1500</v>
      </c>
      <c r="T1649">
        <v>200</v>
      </c>
      <c r="U1649">
        <f t="shared" si="440"/>
        <v>0</v>
      </c>
      <c r="W1649">
        <f t="shared" si="433"/>
        <v>1725</v>
      </c>
      <c r="X1649">
        <f t="shared" si="434"/>
        <v>2127.6000000000004</v>
      </c>
      <c r="Y1649">
        <f t="shared" si="439"/>
        <v>5108.3999999999996</v>
      </c>
      <c r="Z1649">
        <f t="shared" si="435"/>
        <v>32147.4</v>
      </c>
      <c r="AA1649" t="s">
        <v>934</v>
      </c>
      <c r="AB1649">
        <v>2024</v>
      </c>
    </row>
    <row r="1650" spans="1:28" x14ac:dyDescent="0.25">
      <c r="A1650">
        <v>96</v>
      </c>
      <c r="B1650" t="s">
        <v>907</v>
      </c>
      <c r="C1650" t="s">
        <v>103</v>
      </c>
      <c r="D1650" t="s">
        <v>22</v>
      </c>
      <c r="E1650" t="s">
        <v>883</v>
      </c>
      <c r="F1650" t="s">
        <v>84</v>
      </c>
      <c r="G1650">
        <v>20000</v>
      </c>
      <c r="H1650">
        <f t="shared" si="428"/>
        <v>18818</v>
      </c>
      <c r="I1650">
        <f t="shared" si="429"/>
        <v>574</v>
      </c>
      <c r="J1650">
        <f t="shared" si="430"/>
        <v>1419.9999999999998</v>
      </c>
      <c r="K1650">
        <f t="shared" si="431"/>
        <v>220.00000000000003</v>
      </c>
      <c r="L1650">
        <f t="shared" si="436"/>
        <v>608</v>
      </c>
      <c r="M1650">
        <f t="shared" si="437"/>
        <v>1418</v>
      </c>
      <c r="O1650">
        <f t="shared" si="432"/>
        <v>4240</v>
      </c>
      <c r="P1650">
        <v>25</v>
      </c>
      <c r="Q1650">
        <v>1000</v>
      </c>
      <c r="T1650">
        <v>200</v>
      </c>
      <c r="U1650">
        <f t="shared" si="440"/>
        <v>0</v>
      </c>
      <c r="W1650">
        <f t="shared" si="433"/>
        <v>1225</v>
      </c>
      <c r="X1650">
        <f t="shared" si="434"/>
        <v>1182</v>
      </c>
      <c r="Y1650">
        <f t="shared" si="439"/>
        <v>2838</v>
      </c>
      <c r="Z1650">
        <f t="shared" si="435"/>
        <v>17593</v>
      </c>
      <c r="AA1650" t="s">
        <v>934</v>
      </c>
      <c r="AB1650">
        <v>2024</v>
      </c>
    </row>
    <row r="1651" spans="1:28" x14ac:dyDescent="0.25">
      <c r="A1651">
        <v>97</v>
      </c>
      <c r="B1651" t="s">
        <v>905</v>
      </c>
      <c r="C1651" t="s">
        <v>102</v>
      </c>
      <c r="D1651" t="s">
        <v>17</v>
      </c>
      <c r="E1651" t="s">
        <v>32</v>
      </c>
      <c r="F1651" t="s">
        <v>84</v>
      </c>
      <c r="G1651">
        <v>36000</v>
      </c>
      <c r="H1651">
        <f t="shared" si="428"/>
        <v>33872.400000000001</v>
      </c>
      <c r="I1651">
        <f t="shared" si="429"/>
        <v>1033.2</v>
      </c>
      <c r="J1651">
        <f t="shared" si="430"/>
        <v>2555.9999999999995</v>
      </c>
      <c r="K1651">
        <f t="shared" si="431"/>
        <v>396.00000000000006</v>
      </c>
      <c r="L1651">
        <f t="shared" si="436"/>
        <v>1094.4000000000001</v>
      </c>
      <c r="M1651">
        <f t="shared" si="437"/>
        <v>2552.4</v>
      </c>
      <c r="O1651">
        <f t="shared" si="432"/>
        <v>7632</v>
      </c>
      <c r="P1651">
        <v>25</v>
      </c>
      <c r="T1651">
        <v>200</v>
      </c>
      <c r="U1651">
        <f t="shared" si="440"/>
        <v>0</v>
      </c>
      <c r="W1651">
        <f t="shared" si="433"/>
        <v>225</v>
      </c>
      <c r="X1651">
        <f t="shared" si="434"/>
        <v>2127.6000000000004</v>
      </c>
      <c r="Y1651">
        <f t="shared" si="439"/>
        <v>5108.3999999999996</v>
      </c>
      <c r="Z1651">
        <f t="shared" si="435"/>
        <v>33647.4</v>
      </c>
      <c r="AA1651" t="s">
        <v>934</v>
      </c>
      <c r="AB1651">
        <v>2024</v>
      </c>
    </row>
    <row r="1652" spans="1:28" x14ac:dyDescent="0.25">
      <c r="A1652">
        <v>98</v>
      </c>
      <c r="B1652" t="s">
        <v>885</v>
      </c>
      <c r="C1652" t="s">
        <v>103</v>
      </c>
      <c r="D1652" t="s">
        <v>22</v>
      </c>
      <c r="E1652" t="s">
        <v>80</v>
      </c>
      <c r="F1652" t="s">
        <v>84</v>
      </c>
      <c r="G1652">
        <v>130000</v>
      </c>
      <c r="H1652">
        <f t="shared" si="428"/>
        <v>122317</v>
      </c>
      <c r="I1652">
        <f t="shared" si="429"/>
        <v>3731</v>
      </c>
      <c r="J1652">
        <f t="shared" si="430"/>
        <v>9230</v>
      </c>
      <c r="K1652">
        <f t="shared" si="431"/>
        <v>851.51</v>
      </c>
      <c r="L1652">
        <f t="shared" si="436"/>
        <v>3952</v>
      </c>
      <c r="M1652">
        <f t="shared" si="437"/>
        <v>9217</v>
      </c>
      <c r="O1652">
        <f t="shared" si="432"/>
        <v>26981.510000000002</v>
      </c>
      <c r="P1652">
        <v>25</v>
      </c>
      <c r="T1652">
        <v>200</v>
      </c>
      <c r="U1652">
        <f t="shared" si="440"/>
        <v>19162.187291666665</v>
      </c>
      <c r="W1652">
        <f t="shared" si="433"/>
        <v>19387.187291666665</v>
      </c>
      <c r="X1652">
        <f t="shared" si="434"/>
        <v>7683</v>
      </c>
      <c r="Y1652">
        <f t="shared" si="439"/>
        <v>18447</v>
      </c>
      <c r="Z1652">
        <f t="shared" si="435"/>
        <v>102929.81270833334</v>
      </c>
      <c r="AA1652" t="s">
        <v>934</v>
      </c>
      <c r="AB1652">
        <v>2024</v>
      </c>
    </row>
    <row r="1653" spans="1:28" x14ac:dyDescent="0.25">
      <c r="A1653">
        <v>99</v>
      </c>
      <c r="B1653" t="s">
        <v>898</v>
      </c>
      <c r="C1653" t="s">
        <v>103</v>
      </c>
      <c r="D1653" t="s">
        <v>22</v>
      </c>
      <c r="E1653" t="s">
        <v>54</v>
      </c>
      <c r="F1653" t="s">
        <v>84</v>
      </c>
      <c r="G1653">
        <v>36000</v>
      </c>
      <c r="H1653">
        <f t="shared" si="428"/>
        <v>33872.400000000001</v>
      </c>
      <c r="I1653">
        <f t="shared" si="429"/>
        <v>1033.2</v>
      </c>
      <c r="J1653">
        <f t="shared" si="430"/>
        <v>2555.9999999999995</v>
      </c>
      <c r="K1653">
        <f t="shared" si="431"/>
        <v>396.00000000000006</v>
      </c>
      <c r="L1653">
        <f t="shared" si="436"/>
        <v>1094.4000000000001</v>
      </c>
      <c r="M1653">
        <f t="shared" si="437"/>
        <v>2552.4</v>
      </c>
      <c r="O1653">
        <f t="shared" si="432"/>
        <v>7632</v>
      </c>
      <c r="P1653">
        <v>25</v>
      </c>
      <c r="S1653">
        <v>1328.8</v>
      </c>
      <c r="T1653">
        <v>200</v>
      </c>
      <c r="U1653">
        <f t="shared" si="440"/>
        <v>0</v>
      </c>
      <c r="W1653">
        <f t="shared" si="433"/>
        <v>1553.8</v>
      </c>
      <c r="X1653">
        <f t="shared" si="434"/>
        <v>2127.6000000000004</v>
      </c>
      <c r="Y1653">
        <f t="shared" si="439"/>
        <v>5108.3999999999996</v>
      </c>
      <c r="Z1653">
        <f t="shared" si="435"/>
        <v>32318.6</v>
      </c>
      <c r="AA1653" t="s">
        <v>934</v>
      </c>
      <c r="AB1653">
        <v>2024</v>
      </c>
    </row>
    <row r="1654" spans="1:28" x14ac:dyDescent="0.25">
      <c r="A1654">
        <v>100</v>
      </c>
      <c r="B1654" t="s">
        <v>899</v>
      </c>
      <c r="C1654" t="s">
        <v>102</v>
      </c>
      <c r="D1654" t="s">
        <v>22</v>
      </c>
      <c r="E1654" t="s">
        <v>37</v>
      </c>
      <c r="F1654" t="s">
        <v>84</v>
      </c>
      <c r="G1654">
        <v>25000</v>
      </c>
      <c r="H1654">
        <f t="shared" si="428"/>
        <v>23522.5</v>
      </c>
      <c r="I1654">
        <f t="shared" si="429"/>
        <v>717.5</v>
      </c>
      <c r="J1654">
        <f t="shared" si="430"/>
        <v>1774.9999999999998</v>
      </c>
      <c r="K1654">
        <f t="shared" si="431"/>
        <v>275</v>
      </c>
      <c r="L1654">
        <f t="shared" si="436"/>
        <v>760</v>
      </c>
      <c r="M1654">
        <f t="shared" si="437"/>
        <v>1772.5000000000002</v>
      </c>
      <c r="O1654">
        <f t="shared" si="432"/>
        <v>5300</v>
      </c>
      <c r="P1654">
        <v>25</v>
      </c>
      <c r="Q1654">
        <v>5000</v>
      </c>
      <c r="S1654">
        <v>948.7</v>
      </c>
      <c r="T1654">
        <v>200</v>
      </c>
      <c r="U1654">
        <f t="shared" si="440"/>
        <v>0</v>
      </c>
      <c r="W1654">
        <f t="shared" si="433"/>
        <v>6173.7</v>
      </c>
      <c r="X1654">
        <f t="shared" si="434"/>
        <v>1477.5</v>
      </c>
      <c r="Y1654">
        <f t="shared" si="439"/>
        <v>3547.5</v>
      </c>
      <c r="Z1654">
        <f t="shared" si="435"/>
        <v>17348.8</v>
      </c>
      <c r="AA1654" t="s">
        <v>934</v>
      </c>
      <c r="AB1654">
        <v>2024</v>
      </c>
    </row>
    <row r="1655" spans="1:28" x14ac:dyDescent="0.25">
      <c r="A1655">
        <v>101</v>
      </c>
      <c r="B1655" t="s">
        <v>900</v>
      </c>
      <c r="C1655" t="s">
        <v>102</v>
      </c>
      <c r="D1655" t="s">
        <v>22</v>
      </c>
      <c r="E1655" t="s">
        <v>37</v>
      </c>
      <c r="F1655" t="s">
        <v>84</v>
      </c>
      <c r="G1655">
        <v>25000</v>
      </c>
      <c r="H1655">
        <f t="shared" si="428"/>
        <v>23522.5</v>
      </c>
      <c r="I1655">
        <f t="shared" si="429"/>
        <v>717.5</v>
      </c>
      <c r="J1655">
        <f t="shared" si="430"/>
        <v>1774.9999999999998</v>
      </c>
      <c r="K1655">
        <f t="shared" si="431"/>
        <v>275</v>
      </c>
      <c r="L1655">
        <f t="shared" si="436"/>
        <v>760</v>
      </c>
      <c r="M1655">
        <f t="shared" si="437"/>
        <v>1772.5000000000002</v>
      </c>
      <c r="O1655">
        <f t="shared" si="432"/>
        <v>5300</v>
      </c>
      <c r="P1655">
        <v>25</v>
      </c>
      <c r="Q1655">
        <v>1500</v>
      </c>
      <c r="T1655">
        <v>200</v>
      </c>
      <c r="U1655">
        <f t="shared" si="440"/>
        <v>0</v>
      </c>
      <c r="W1655">
        <f t="shared" si="433"/>
        <v>1725</v>
      </c>
      <c r="X1655">
        <f t="shared" si="434"/>
        <v>1477.5</v>
      </c>
      <c r="Y1655">
        <f t="shared" si="439"/>
        <v>3547.5</v>
      </c>
      <c r="Z1655">
        <f t="shared" si="435"/>
        <v>21797.5</v>
      </c>
      <c r="AA1655" t="s">
        <v>934</v>
      </c>
      <c r="AB1655">
        <v>2024</v>
      </c>
    </row>
    <row r="1656" spans="1:28" x14ac:dyDescent="0.25">
      <c r="A1656">
        <v>102</v>
      </c>
      <c r="B1656" t="s">
        <v>901</v>
      </c>
      <c r="C1656" t="s">
        <v>102</v>
      </c>
      <c r="D1656" t="s">
        <v>801</v>
      </c>
      <c r="E1656" t="s">
        <v>33</v>
      </c>
      <c r="F1656" t="s">
        <v>84</v>
      </c>
      <c r="G1656">
        <v>30000</v>
      </c>
      <c r="H1656">
        <f t="shared" si="428"/>
        <v>28227</v>
      </c>
      <c r="I1656">
        <f t="shared" si="429"/>
        <v>861</v>
      </c>
      <c r="J1656">
        <f t="shared" si="430"/>
        <v>2130</v>
      </c>
      <c r="K1656">
        <f t="shared" si="431"/>
        <v>330.00000000000006</v>
      </c>
      <c r="L1656">
        <f t="shared" si="436"/>
        <v>912</v>
      </c>
      <c r="M1656">
        <f t="shared" si="437"/>
        <v>2127</v>
      </c>
      <c r="O1656">
        <f t="shared" si="432"/>
        <v>6360</v>
      </c>
      <c r="P1656">
        <v>25</v>
      </c>
      <c r="Q1656">
        <v>5000</v>
      </c>
      <c r="S1656">
        <v>0</v>
      </c>
      <c r="T1656">
        <v>200</v>
      </c>
      <c r="U1656">
        <f t="shared" si="440"/>
        <v>0</v>
      </c>
      <c r="W1656">
        <f t="shared" si="433"/>
        <v>5225</v>
      </c>
      <c r="X1656">
        <f t="shared" si="434"/>
        <v>1773</v>
      </c>
      <c r="Y1656">
        <f t="shared" si="439"/>
        <v>4257</v>
      </c>
      <c r="Z1656">
        <f t="shared" si="435"/>
        <v>23002</v>
      </c>
      <c r="AA1656" t="s">
        <v>934</v>
      </c>
      <c r="AB1656">
        <v>2024</v>
      </c>
    </row>
    <row r="1657" spans="1:28" x14ac:dyDescent="0.25">
      <c r="A1657">
        <v>103</v>
      </c>
      <c r="B1657" t="s">
        <v>902</v>
      </c>
      <c r="C1657" t="s">
        <v>102</v>
      </c>
      <c r="D1657" t="s">
        <v>22</v>
      </c>
      <c r="E1657" t="s">
        <v>37</v>
      </c>
      <c r="F1657" t="s">
        <v>84</v>
      </c>
      <c r="G1657">
        <v>25000</v>
      </c>
      <c r="H1657">
        <f t="shared" si="428"/>
        <v>23522.5</v>
      </c>
      <c r="I1657">
        <f t="shared" si="429"/>
        <v>717.5</v>
      </c>
      <c r="J1657">
        <f t="shared" si="430"/>
        <v>1774.9999999999998</v>
      </c>
      <c r="K1657">
        <f t="shared" si="431"/>
        <v>275</v>
      </c>
      <c r="L1657">
        <f t="shared" si="436"/>
        <v>760</v>
      </c>
      <c r="M1657">
        <f t="shared" si="437"/>
        <v>1772.5000000000002</v>
      </c>
      <c r="O1657">
        <f t="shared" si="432"/>
        <v>5300</v>
      </c>
      <c r="P1657">
        <v>25</v>
      </c>
      <c r="T1657">
        <v>200</v>
      </c>
      <c r="U1657">
        <f t="shared" si="440"/>
        <v>0</v>
      </c>
      <c r="W1657">
        <f t="shared" si="433"/>
        <v>225</v>
      </c>
      <c r="X1657">
        <f t="shared" si="434"/>
        <v>1477.5</v>
      </c>
      <c r="Y1657">
        <f t="shared" si="439"/>
        <v>3547.5</v>
      </c>
      <c r="Z1657">
        <f t="shared" si="435"/>
        <v>23297.5</v>
      </c>
      <c r="AA1657" t="s">
        <v>934</v>
      </c>
      <c r="AB1657">
        <v>2024</v>
      </c>
    </row>
    <row r="1658" spans="1:28" x14ac:dyDescent="0.25">
      <c r="A1658">
        <v>104</v>
      </c>
      <c r="B1658" t="s">
        <v>903</v>
      </c>
      <c r="C1658" t="s">
        <v>102</v>
      </c>
      <c r="D1658" t="s">
        <v>22</v>
      </c>
      <c r="E1658" t="s">
        <v>37</v>
      </c>
      <c r="F1658" t="s">
        <v>84</v>
      </c>
      <c r="G1658">
        <v>25000</v>
      </c>
      <c r="H1658">
        <f t="shared" si="428"/>
        <v>23522.5</v>
      </c>
      <c r="I1658">
        <f>IF(G1658&lt;=374040,G1658*2.87%,9334.68)</f>
        <v>717.5</v>
      </c>
      <c r="J1658">
        <f>IF(G1658&lt;=374040,G1658*7.1%,23092.75)</f>
        <v>1774.9999999999998</v>
      </c>
      <c r="K1658">
        <f>IF(G1658&lt;=74808,G1658*1.1%,851.51)</f>
        <v>275</v>
      </c>
      <c r="L1658">
        <f>IF(G1658&lt;=187020,G1658*3.04%,4943.8)</f>
        <v>760</v>
      </c>
      <c r="M1658">
        <f>IF(G1658&lt;=187020,G1658*7.09%,11530.11)</f>
        <v>1772.5000000000002</v>
      </c>
      <c r="O1658">
        <f>+I1658+J1658+K1658+L1658+M1658+N1658</f>
        <v>5300</v>
      </c>
      <c r="P1658">
        <v>25</v>
      </c>
      <c r="T1658">
        <v>200</v>
      </c>
      <c r="U1658">
        <f>IF((H1658*12)&gt;867123.01,(79776+(((H1658*12)-867123.01)*0.25))/12,IF((H1658*12)&gt;624329.01,(31216+(((H1658*12)-624329.01)*0.2))/12,IF((H1658*12)&gt;416220.01,(((H1658*12)-416220.01)*0.15)/12,0)))</f>
        <v>0</v>
      </c>
      <c r="W1658">
        <f t="shared" si="433"/>
        <v>225</v>
      </c>
      <c r="X1658">
        <f>+I1658+L1658+N1658</f>
        <v>1477.5</v>
      </c>
      <c r="Y1658">
        <f>+J1658+M1658</f>
        <v>3547.5</v>
      </c>
      <c r="Z1658">
        <f t="shared" si="435"/>
        <v>23297.5</v>
      </c>
      <c r="AA1658" t="s">
        <v>934</v>
      </c>
      <c r="AB1658">
        <v>2024</v>
      </c>
    </row>
    <row r="1659" spans="1:28" x14ac:dyDescent="0.25">
      <c r="A1659">
        <v>105</v>
      </c>
      <c r="B1659" t="s">
        <v>913</v>
      </c>
      <c r="C1659" t="s">
        <v>102</v>
      </c>
      <c r="D1659" t="s">
        <v>21</v>
      </c>
      <c r="E1659" t="s">
        <v>914</v>
      </c>
      <c r="F1659" t="s">
        <v>84</v>
      </c>
      <c r="G1659">
        <v>48000</v>
      </c>
      <c r="H1659">
        <f t="shared" si="428"/>
        <v>45163.199999999997</v>
      </c>
      <c r="I1659">
        <f>IF(G1659&lt;=374040,G1659*2.87%,9334.68)</f>
        <v>1377.6</v>
      </c>
      <c r="J1659">
        <f>IF(G1659&lt;=374040,G1659*7.1%,23092.75)</f>
        <v>3407.9999999999995</v>
      </c>
      <c r="K1659">
        <f>IF(G1659&lt;=74808,G1659*1.1%,851.51)</f>
        <v>528</v>
      </c>
      <c r="L1659">
        <f>IF(G1659&lt;=187020,G1659*3.04%,4943.8)</f>
        <v>1459.2</v>
      </c>
      <c r="M1659">
        <f>IF(G1659&lt;=187020,G1659*7.09%,11530.11)</f>
        <v>3403.2000000000003</v>
      </c>
      <c r="O1659">
        <f>+I1659+J1659+K1659+L1659+M1659+N1659</f>
        <v>10176</v>
      </c>
      <c r="P1659">
        <v>25</v>
      </c>
      <c r="S1659">
        <v>1005.86</v>
      </c>
      <c r="T1659">
        <v>200</v>
      </c>
      <c r="U1659">
        <f>IF((H1659*12)&gt;867123.01,(79776+(((H1659*12)-867123.01)*0.25))/12,IF((H1659*12)&gt;624329.01,(31216+(((H1659*12)-624329.01)*0.2))/12,IF((H1659*12)&gt;416220.01,(((H1659*12)-416220.01)*0.15)/12,0)))</f>
        <v>1571.7298749999989</v>
      </c>
      <c r="W1659">
        <f t="shared" si="433"/>
        <v>2802.5898749999988</v>
      </c>
      <c r="X1659">
        <f>+I1659+L1659+N1659</f>
        <v>2836.8</v>
      </c>
      <c r="Y1659">
        <f>+J1659+M1659</f>
        <v>6811.2</v>
      </c>
      <c r="Z1659">
        <f t="shared" si="435"/>
        <v>42360.610124999999</v>
      </c>
      <c r="AA1659" t="s">
        <v>934</v>
      </c>
      <c r="AB1659">
        <v>2024</v>
      </c>
    </row>
    <row r="1660" spans="1:28" x14ac:dyDescent="0.25">
      <c r="A1660">
        <v>106</v>
      </c>
      <c r="B1660" t="s">
        <v>915</v>
      </c>
      <c r="C1660" t="s">
        <v>102</v>
      </c>
      <c r="D1660" t="s">
        <v>22</v>
      </c>
      <c r="E1660" t="s">
        <v>32</v>
      </c>
      <c r="F1660" t="s">
        <v>84</v>
      </c>
      <c r="G1660">
        <v>45000</v>
      </c>
      <c r="H1660">
        <f t="shared" si="428"/>
        <v>42340.5</v>
      </c>
      <c r="I1660">
        <f>IF(G1660&lt;=374040,G1660*2.87%,9334.68)</f>
        <v>1291.5</v>
      </c>
      <c r="J1660">
        <f>IF(G1660&lt;=374040,G1660*7.1%,23092.75)</f>
        <v>3194.9999999999995</v>
      </c>
      <c r="K1660">
        <f>IF(G1660&lt;=74808,G1660*1.1%,851.51)</f>
        <v>495.00000000000006</v>
      </c>
      <c r="L1660">
        <f>IF(G1660&lt;=187020,G1660*3.04%,4943.8)</f>
        <v>1368</v>
      </c>
      <c r="M1660">
        <f>IF(G1660&lt;=187020,G1660*7.09%,11530.11)</f>
        <v>3190.5</v>
      </c>
      <c r="O1660">
        <f>+I1660+J1660+K1660+L1660+M1660+N1660</f>
        <v>9540</v>
      </c>
      <c r="P1660">
        <v>25</v>
      </c>
      <c r="S1660">
        <v>1143.6300000000001</v>
      </c>
      <c r="T1660">
        <v>200</v>
      </c>
      <c r="U1660">
        <f>IF((H1660*12)&gt;867123.01,(79776+(((H1660*12)-867123.01)*0.25))/12,IF((H1660*12)&gt;624329.01,(31216+(((H1660*12)-624329.01)*0.2))/12,IF((H1660*12)&gt;416220.01,(((H1660*12)-416220.01)*0.15)/12,0)))</f>
        <v>1148.3248749999998</v>
      </c>
      <c r="W1660">
        <f t="shared" si="433"/>
        <v>2516.9548749999999</v>
      </c>
      <c r="X1660">
        <f>+I1660+L1660+N1660</f>
        <v>2659.5</v>
      </c>
      <c r="Y1660">
        <f>+J1660+M1660</f>
        <v>6385.5</v>
      </c>
      <c r="Z1660">
        <f t="shared" si="435"/>
        <v>39823.545125000004</v>
      </c>
      <c r="AA1660" t="s">
        <v>934</v>
      </c>
      <c r="AB1660">
        <v>2024</v>
      </c>
    </row>
    <row r="1661" spans="1:28" x14ac:dyDescent="0.25">
      <c r="A1661">
        <v>107</v>
      </c>
      <c r="B1661" t="s">
        <v>804</v>
      </c>
      <c r="C1661" t="s">
        <v>103</v>
      </c>
      <c r="D1661" t="s">
        <v>823</v>
      </c>
      <c r="E1661" t="s">
        <v>27</v>
      </c>
      <c r="F1661" t="s">
        <v>98</v>
      </c>
      <c r="G1661">
        <v>360000</v>
      </c>
      <c r="H1661">
        <f>+G1661-(I1661+L1661+N1661)</f>
        <v>342069.38</v>
      </c>
      <c r="I1661">
        <f>IF(G1661&lt;=374040,G1661*2.87%,9334.68)</f>
        <v>10332</v>
      </c>
      <c r="J1661">
        <f>IF(G1661&lt;=374040,G1661*7.1%,23092.75)</f>
        <v>25559.999999999996</v>
      </c>
      <c r="K1661">
        <f>IF(G1661&lt;=74808,G1661*1.1%,851.51)</f>
        <v>851.51</v>
      </c>
      <c r="L1661">
        <v>5883.16</v>
      </c>
      <c r="M1661">
        <v>13720.92</v>
      </c>
      <c r="N1661">
        <v>1715.46</v>
      </c>
      <c r="O1661">
        <f>+I1661+J1661+K1661+L1661+M1661+N1661</f>
        <v>58063.049999999996</v>
      </c>
      <c r="P1661">
        <v>25</v>
      </c>
      <c r="S1661">
        <v>1328.8</v>
      </c>
      <c r="U1661">
        <f>74100.21-V1661</f>
        <v>74100.210000000006</v>
      </c>
      <c r="W1661">
        <f>P1661+Q1661+R1661+S1661+T1661+U1661</f>
        <v>75454.010000000009</v>
      </c>
      <c r="X1661">
        <f>+I1661+L1661+N1661</f>
        <v>17930.62</v>
      </c>
      <c r="Y1661">
        <f>+J1661+M1661</f>
        <v>39280.92</v>
      </c>
      <c r="Z1661">
        <f>+G1661-(W1661+X1661)</f>
        <v>266615.37</v>
      </c>
      <c r="AA1661" t="s">
        <v>224</v>
      </c>
      <c r="AB1661">
        <v>2024</v>
      </c>
    </row>
    <row r="1662" spans="1:28" x14ac:dyDescent="0.25">
      <c r="A1662">
        <v>1</v>
      </c>
      <c r="B1662" t="s">
        <v>784</v>
      </c>
      <c r="C1662" t="s">
        <v>102</v>
      </c>
      <c r="D1662" t="s">
        <v>19</v>
      </c>
      <c r="E1662" t="s">
        <v>71</v>
      </c>
      <c r="F1662" t="s">
        <v>98</v>
      </c>
      <c r="G1662">
        <v>300000</v>
      </c>
      <c r="H1662">
        <f t="shared" ref="H1662:H1725" si="441">+G1662-(I1662+L1662+N1662)</f>
        <v>285506.84000000003</v>
      </c>
      <c r="I1662">
        <f t="shared" ref="I1662:I1725" si="442">IF(G1662&lt;=374040,G1662*2.87%,9334.68)</f>
        <v>8610</v>
      </c>
      <c r="J1662">
        <f t="shared" ref="J1662:J1725" si="443">IF(G1662&lt;=374040,G1662*7.1%,23092.75)</f>
        <v>21299.999999999996</v>
      </c>
      <c r="K1662">
        <f t="shared" ref="K1662:K1725" si="444">IF(G1662&lt;=74808,G1662*1.1%,851.51)</f>
        <v>851.51</v>
      </c>
      <c r="L1662">
        <v>5883.16</v>
      </c>
      <c r="M1662">
        <v>13720.92</v>
      </c>
      <c r="O1662">
        <f t="shared" ref="O1662:O1725" si="445">+I1662+J1662+K1662+L1662+M1662+N1662</f>
        <v>50365.59</v>
      </c>
      <c r="P1662">
        <v>25</v>
      </c>
      <c r="U1662">
        <v>59959.58</v>
      </c>
      <c r="W1662">
        <f t="shared" ref="W1662:W1725" si="446">P1662+Q1662+R1662+S1662+T1662+U1662</f>
        <v>59984.58</v>
      </c>
      <c r="X1662">
        <f t="shared" ref="X1662:X1725" si="447">+I1662+L1662+N1662</f>
        <v>14493.16</v>
      </c>
      <c r="Y1662">
        <f t="shared" ref="Y1662:Y1676" si="448">+J1662+M1662</f>
        <v>35020.92</v>
      </c>
      <c r="Z1662">
        <f t="shared" ref="Z1662:Z1725" si="449">+G1662-(W1662+X1662)</f>
        <v>225522.26</v>
      </c>
      <c r="AA1662" t="s">
        <v>224</v>
      </c>
      <c r="AB1662">
        <v>2024</v>
      </c>
    </row>
    <row r="1663" spans="1:28" x14ac:dyDescent="0.25">
      <c r="A1663">
        <v>2</v>
      </c>
      <c r="B1663" t="s">
        <v>110</v>
      </c>
      <c r="C1663" t="s">
        <v>103</v>
      </c>
      <c r="D1663" t="s">
        <v>10</v>
      </c>
      <c r="E1663" t="s">
        <v>53</v>
      </c>
      <c r="F1663" t="s">
        <v>98</v>
      </c>
      <c r="G1663">
        <v>300000</v>
      </c>
      <c r="H1663">
        <f t="shared" si="441"/>
        <v>285506.84000000003</v>
      </c>
      <c r="I1663">
        <f t="shared" si="442"/>
        <v>8610</v>
      </c>
      <c r="J1663">
        <f t="shared" si="443"/>
        <v>21299.999999999996</v>
      </c>
      <c r="K1663">
        <f t="shared" si="444"/>
        <v>851.51</v>
      </c>
      <c r="L1663">
        <v>5883.16</v>
      </c>
      <c r="M1663">
        <v>13720.92</v>
      </c>
      <c r="O1663">
        <f t="shared" si="445"/>
        <v>50365.59</v>
      </c>
      <c r="P1663">
        <v>25</v>
      </c>
      <c r="S1663">
        <v>1328.8</v>
      </c>
      <c r="U1663">
        <f>+(59959.58-V1663)</f>
        <v>59959.58</v>
      </c>
      <c r="W1663">
        <f t="shared" si="446"/>
        <v>61313.380000000005</v>
      </c>
      <c r="X1663">
        <f t="shared" si="447"/>
        <v>14493.16</v>
      </c>
      <c r="Y1663">
        <f t="shared" si="448"/>
        <v>35020.92</v>
      </c>
      <c r="Z1663">
        <f t="shared" si="449"/>
        <v>224193.46</v>
      </c>
      <c r="AA1663" t="s">
        <v>224</v>
      </c>
      <c r="AB1663">
        <v>2024</v>
      </c>
    </row>
    <row r="1664" spans="1:28" x14ac:dyDescent="0.25">
      <c r="A1664">
        <v>3</v>
      </c>
      <c r="B1664" t="s">
        <v>115</v>
      </c>
      <c r="C1664" t="s">
        <v>103</v>
      </c>
      <c r="D1664" t="s">
        <v>886</v>
      </c>
      <c r="E1664" t="s">
        <v>916</v>
      </c>
      <c r="F1664" t="s">
        <v>84</v>
      </c>
      <c r="G1664">
        <v>185000</v>
      </c>
      <c r="H1664">
        <f t="shared" si="441"/>
        <v>167204.66</v>
      </c>
      <c r="I1664">
        <f t="shared" si="442"/>
        <v>5309.5</v>
      </c>
      <c r="J1664">
        <f t="shared" si="443"/>
        <v>13134.999999999998</v>
      </c>
      <c r="K1664">
        <f t="shared" si="444"/>
        <v>851.51</v>
      </c>
      <c r="L1664">
        <f t="shared" ref="L1664:L1727" si="450">IF(G1664&lt;=187020,G1664*3.04%,4943.8)</f>
        <v>5624</v>
      </c>
      <c r="M1664">
        <f t="shared" ref="M1664:M1727" si="451">IF(G1664&lt;=187020,G1664*7.09%,11530.11)</f>
        <v>13116.5</v>
      </c>
      <c r="N1664">
        <v>6861.84</v>
      </c>
      <c r="O1664">
        <f>+I1664+J1664+K1664+L1664+M1664+N1664</f>
        <v>44898.349999999991</v>
      </c>
      <c r="P1664">
        <v>25</v>
      </c>
      <c r="Q1664">
        <v>47964.44</v>
      </c>
      <c r="S1664">
        <v>1328.8</v>
      </c>
      <c r="T1664">
        <v>200</v>
      </c>
      <c r="U1664">
        <v>30384.03</v>
      </c>
      <c r="W1664">
        <f t="shared" si="446"/>
        <v>79902.27</v>
      </c>
      <c r="X1664">
        <f t="shared" si="447"/>
        <v>17795.34</v>
      </c>
      <c r="Y1664">
        <f t="shared" si="448"/>
        <v>26251.5</v>
      </c>
      <c r="Z1664">
        <f t="shared" si="449"/>
        <v>87302.39</v>
      </c>
      <c r="AA1664" t="s">
        <v>224</v>
      </c>
      <c r="AB1664">
        <v>2024</v>
      </c>
    </row>
    <row r="1665" spans="1:28" x14ac:dyDescent="0.25">
      <c r="A1665">
        <v>4</v>
      </c>
      <c r="B1665" t="s">
        <v>116</v>
      </c>
      <c r="C1665" t="s">
        <v>102</v>
      </c>
      <c r="D1665" t="s">
        <v>4</v>
      </c>
      <c r="E1665" t="s">
        <v>917</v>
      </c>
      <c r="F1665" t="s">
        <v>84</v>
      </c>
      <c r="G1665">
        <v>185000</v>
      </c>
      <c r="H1665">
        <f t="shared" si="441"/>
        <v>174066.5</v>
      </c>
      <c r="I1665">
        <f t="shared" si="442"/>
        <v>5309.5</v>
      </c>
      <c r="J1665">
        <f t="shared" si="443"/>
        <v>13134.999999999998</v>
      </c>
      <c r="K1665">
        <f t="shared" si="444"/>
        <v>851.51</v>
      </c>
      <c r="L1665">
        <f t="shared" si="450"/>
        <v>5624</v>
      </c>
      <c r="M1665">
        <f t="shared" si="451"/>
        <v>13116.5</v>
      </c>
      <c r="O1665">
        <f t="shared" si="445"/>
        <v>38036.509999999995</v>
      </c>
      <c r="P1665">
        <v>25</v>
      </c>
      <c r="Q1665">
        <v>20227.560000000001</v>
      </c>
      <c r="S1665">
        <v>1328.8</v>
      </c>
      <c r="T1665">
        <v>200</v>
      </c>
      <c r="U1665">
        <v>32099.49</v>
      </c>
      <c r="W1665">
        <f t="shared" si="446"/>
        <v>53880.850000000006</v>
      </c>
      <c r="X1665">
        <f t="shared" si="447"/>
        <v>10933.5</v>
      </c>
      <c r="Y1665">
        <f t="shared" si="448"/>
        <v>26251.5</v>
      </c>
      <c r="Z1665">
        <f t="shared" si="449"/>
        <v>120185.65</v>
      </c>
      <c r="AA1665" t="s">
        <v>224</v>
      </c>
      <c r="AB1665">
        <v>2024</v>
      </c>
    </row>
    <row r="1666" spans="1:28" x14ac:dyDescent="0.25">
      <c r="A1666">
        <v>5</v>
      </c>
      <c r="B1666" t="s">
        <v>117</v>
      </c>
      <c r="C1666" t="s">
        <v>102</v>
      </c>
      <c r="D1666" t="s">
        <v>4</v>
      </c>
      <c r="E1666" t="s">
        <v>918</v>
      </c>
      <c r="F1666" t="s">
        <v>84</v>
      </c>
      <c r="G1666">
        <v>185000</v>
      </c>
      <c r="H1666">
        <f t="shared" si="441"/>
        <v>172351.04</v>
      </c>
      <c r="I1666">
        <f t="shared" si="442"/>
        <v>5309.5</v>
      </c>
      <c r="J1666">
        <f t="shared" si="443"/>
        <v>13134.999999999998</v>
      </c>
      <c r="K1666">
        <f t="shared" si="444"/>
        <v>851.51</v>
      </c>
      <c r="L1666">
        <f t="shared" si="450"/>
        <v>5624</v>
      </c>
      <c r="M1666">
        <f t="shared" si="451"/>
        <v>13116.5</v>
      </c>
      <c r="N1666">
        <v>1715.46</v>
      </c>
      <c r="O1666">
        <f t="shared" si="445"/>
        <v>39751.969999999994</v>
      </c>
      <c r="P1666">
        <v>25</v>
      </c>
      <c r="S1666">
        <v>2657.6</v>
      </c>
      <c r="T1666">
        <v>200</v>
      </c>
      <c r="U1666">
        <v>32099.49</v>
      </c>
      <c r="W1666">
        <f t="shared" si="446"/>
        <v>34982.090000000004</v>
      </c>
      <c r="X1666">
        <f t="shared" si="447"/>
        <v>12648.96</v>
      </c>
      <c r="Y1666">
        <f t="shared" si="448"/>
        <v>26251.5</v>
      </c>
      <c r="Z1666">
        <f t="shared" si="449"/>
        <v>137368.95000000001</v>
      </c>
      <c r="AA1666" t="s">
        <v>224</v>
      </c>
      <c r="AB1666">
        <v>2024</v>
      </c>
    </row>
    <row r="1667" spans="1:28" x14ac:dyDescent="0.25">
      <c r="A1667">
        <v>6</v>
      </c>
      <c r="B1667" t="s">
        <v>119</v>
      </c>
      <c r="C1667" t="s">
        <v>103</v>
      </c>
      <c r="D1667" t="s">
        <v>10</v>
      </c>
      <c r="E1667" t="s">
        <v>919</v>
      </c>
      <c r="F1667" t="s">
        <v>84</v>
      </c>
      <c r="G1667">
        <v>185000</v>
      </c>
      <c r="H1667">
        <f t="shared" si="441"/>
        <v>174066.5</v>
      </c>
      <c r="I1667">
        <f t="shared" si="442"/>
        <v>5309.5</v>
      </c>
      <c r="J1667">
        <f t="shared" si="443"/>
        <v>13134.999999999998</v>
      </c>
      <c r="K1667">
        <f t="shared" si="444"/>
        <v>851.51</v>
      </c>
      <c r="L1667">
        <f t="shared" si="450"/>
        <v>5624</v>
      </c>
      <c r="M1667">
        <f t="shared" si="451"/>
        <v>13116.5</v>
      </c>
      <c r="O1667">
        <f t="shared" si="445"/>
        <v>38036.509999999995</v>
      </c>
      <c r="P1667">
        <v>25</v>
      </c>
      <c r="Q1667">
        <v>13280.57</v>
      </c>
      <c r="S1667">
        <v>1328.8</v>
      </c>
      <c r="T1667">
        <v>200</v>
      </c>
      <c r="U1667">
        <v>32099.49</v>
      </c>
      <c r="W1667">
        <f t="shared" si="446"/>
        <v>46933.86</v>
      </c>
      <c r="X1667">
        <f t="shared" si="447"/>
        <v>10933.5</v>
      </c>
      <c r="Y1667">
        <f t="shared" si="448"/>
        <v>26251.5</v>
      </c>
      <c r="Z1667">
        <f t="shared" si="449"/>
        <v>127132.64</v>
      </c>
      <c r="AA1667" t="s">
        <v>224</v>
      </c>
      <c r="AB1667">
        <v>2024</v>
      </c>
    </row>
    <row r="1668" spans="1:28" x14ac:dyDescent="0.25">
      <c r="A1668">
        <v>7</v>
      </c>
      <c r="B1668" t="s">
        <v>121</v>
      </c>
      <c r="C1668" t="s">
        <v>102</v>
      </c>
      <c r="D1668" t="s">
        <v>21</v>
      </c>
      <c r="E1668" t="s">
        <v>920</v>
      </c>
      <c r="F1668" t="s">
        <v>84</v>
      </c>
      <c r="G1668">
        <v>155000</v>
      </c>
      <c r="H1668">
        <f t="shared" si="441"/>
        <v>144124.04</v>
      </c>
      <c r="I1668">
        <f t="shared" si="442"/>
        <v>4448.5</v>
      </c>
      <c r="J1668">
        <f t="shared" si="443"/>
        <v>11004.999999999998</v>
      </c>
      <c r="K1668">
        <f t="shared" si="444"/>
        <v>851.51</v>
      </c>
      <c r="L1668">
        <f t="shared" si="450"/>
        <v>4712</v>
      </c>
      <c r="M1668">
        <f t="shared" si="451"/>
        <v>10989.5</v>
      </c>
      <c r="N1668">
        <v>1715.46</v>
      </c>
      <c r="O1668">
        <f t="shared" si="445"/>
        <v>33721.97</v>
      </c>
      <c r="P1668">
        <v>25</v>
      </c>
      <c r="Q1668">
        <v>12764.88</v>
      </c>
      <c r="S1668">
        <v>818.56</v>
      </c>
      <c r="T1668">
        <v>200</v>
      </c>
      <c r="U1668">
        <v>24613.88</v>
      </c>
      <c r="W1668">
        <f t="shared" si="446"/>
        <v>38422.32</v>
      </c>
      <c r="X1668">
        <f t="shared" si="447"/>
        <v>10875.96</v>
      </c>
      <c r="Y1668">
        <f t="shared" si="448"/>
        <v>21994.5</v>
      </c>
      <c r="Z1668">
        <f t="shared" si="449"/>
        <v>105701.72</v>
      </c>
      <c r="AA1668" t="s">
        <v>224</v>
      </c>
      <c r="AB1668">
        <v>2024</v>
      </c>
    </row>
    <row r="1669" spans="1:28" x14ac:dyDescent="0.25">
      <c r="A1669">
        <v>8</v>
      </c>
      <c r="B1669" t="s">
        <v>137</v>
      </c>
      <c r="C1669" t="s">
        <v>102</v>
      </c>
      <c r="D1669" t="s">
        <v>22</v>
      </c>
      <c r="E1669" t="s">
        <v>921</v>
      </c>
      <c r="F1669" t="s">
        <v>85</v>
      </c>
      <c r="G1669">
        <v>140000</v>
      </c>
      <c r="H1669">
        <f t="shared" si="441"/>
        <v>130010.54000000001</v>
      </c>
      <c r="I1669">
        <f t="shared" si="442"/>
        <v>4018</v>
      </c>
      <c r="J1669">
        <f t="shared" si="443"/>
        <v>9940</v>
      </c>
      <c r="K1669">
        <f t="shared" si="444"/>
        <v>851.51</v>
      </c>
      <c r="L1669">
        <f t="shared" si="450"/>
        <v>4256</v>
      </c>
      <c r="M1669">
        <f t="shared" si="451"/>
        <v>9926</v>
      </c>
      <c r="N1669">
        <v>1715.46</v>
      </c>
      <c r="O1669">
        <f>+I1669+J1669+K1669+L1669+M1669+N1669</f>
        <v>30706.97</v>
      </c>
      <c r="P1669">
        <v>25</v>
      </c>
      <c r="Q1669">
        <v>4694.38</v>
      </c>
      <c r="S1669">
        <v>943.57</v>
      </c>
      <c r="T1669">
        <v>200</v>
      </c>
      <c r="U1669">
        <v>21085.5</v>
      </c>
      <c r="W1669">
        <f t="shared" si="446"/>
        <v>26948.45</v>
      </c>
      <c r="X1669">
        <f t="shared" si="447"/>
        <v>9989.4599999999991</v>
      </c>
      <c r="Y1669">
        <f t="shared" si="448"/>
        <v>19866</v>
      </c>
      <c r="Z1669">
        <f t="shared" si="449"/>
        <v>103062.09</v>
      </c>
      <c r="AA1669" t="s">
        <v>224</v>
      </c>
      <c r="AB1669">
        <v>2024</v>
      </c>
    </row>
    <row r="1670" spans="1:28" x14ac:dyDescent="0.25">
      <c r="A1670">
        <v>9</v>
      </c>
      <c r="B1670" t="s">
        <v>123</v>
      </c>
      <c r="C1670" t="s">
        <v>102</v>
      </c>
      <c r="D1670" t="s">
        <v>10</v>
      </c>
      <c r="E1670" t="s">
        <v>922</v>
      </c>
      <c r="F1670" t="s">
        <v>84</v>
      </c>
      <c r="G1670">
        <v>145000</v>
      </c>
      <c r="H1670">
        <f t="shared" si="441"/>
        <v>136430.5</v>
      </c>
      <c r="I1670">
        <f t="shared" si="442"/>
        <v>4161.5</v>
      </c>
      <c r="J1670">
        <f t="shared" si="443"/>
        <v>10294.999999999998</v>
      </c>
      <c r="K1670">
        <f t="shared" si="444"/>
        <v>851.51</v>
      </c>
      <c r="L1670">
        <f t="shared" si="450"/>
        <v>4408</v>
      </c>
      <c r="M1670">
        <f t="shared" si="451"/>
        <v>10280.5</v>
      </c>
      <c r="O1670">
        <f t="shared" si="445"/>
        <v>29996.51</v>
      </c>
      <c r="P1670">
        <v>25</v>
      </c>
      <c r="Q1670">
        <v>11491.65</v>
      </c>
      <c r="S1670">
        <v>801.95</v>
      </c>
      <c r="T1670">
        <v>200</v>
      </c>
      <c r="U1670">
        <f>IF((H1670*12)&gt;867123.01,(79776+(((H1670*12)-867123.01)*0.25))/12,IF((H1670*12)&gt;624329.01,(31216+(((H1670*12)-624329.01)*0.2))/12,IF((H1670*12)&gt;416220.01,(((H1670*12)-416220.01)*0.15)/12,0)))</f>
        <v>22690.562291666665</v>
      </c>
      <c r="W1670">
        <f t="shared" si="446"/>
        <v>35209.162291666667</v>
      </c>
      <c r="X1670">
        <f t="shared" si="447"/>
        <v>8569.5</v>
      </c>
      <c r="Y1670">
        <f t="shared" si="448"/>
        <v>20575.5</v>
      </c>
      <c r="Z1670">
        <f t="shared" si="449"/>
        <v>101221.33770833333</v>
      </c>
      <c r="AA1670" t="s">
        <v>224</v>
      </c>
      <c r="AB1670">
        <v>2024</v>
      </c>
    </row>
    <row r="1671" spans="1:28" x14ac:dyDescent="0.25">
      <c r="A1671">
        <v>10</v>
      </c>
      <c r="B1671" t="s">
        <v>125</v>
      </c>
      <c r="C1671" t="s">
        <v>102</v>
      </c>
      <c r="D1671" t="s">
        <v>94</v>
      </c>
      <c r="E1671" t="s">
        <v>923</v>
      </c>
      <c r="F1671" t="s">
        <v>85</v>
      </c>
      <c r="G1671">
        <v>96000</v>
      </c>
      <c r="H1671">
        <f t="shared" si="441"/>
        <v>88610.94</v>
      </c>
      <c r="I1671">
        <f t="shared" si="442"/>
        <v>2755.2</v>
      </c>
      <c r="J1671">
        <f t="shared" si="443"/>
        <v>6815.9999999999991</v>
      </c>
      <c r="K1671">
        <f t="shared" si="444"/>
        <v>851.51</v>
      </c>
      <c r="L1671">
        <f t="shared" si="450"/>
        <v>2918.4</v>
      </c>
      <c r="M1671">
        <f t="shared" si="451"/>
        <v>6806.4000000000005</v>
      </c>
      <c r="N1671">
        <v>1715.46</v>
      </c>
      <c r="O1671">
        <f t="shared" si="445"/>
        <v>21862.969999999998</v>
      </c>
      <c r="P1671">
        <v>25</v>
      </c>
      <c r="Q1671">
        <v>3000</v>
      </c>
      <c r="S1671">
        <v>797.28</v>
      </c>
      <c r="T1671">
        <v>200</v>
      </c>
      <c r="U1671">
        <v>10735.6</v>
      </c>
      <c r="W1671">
        <f t="shared" si="446"/>
        <v>14757.880000000001</v>
      </c>
      <c r="X1671">
        <f t="shared" si="447"/>
        <v>7389.06</v>
      </c>
      <c r="Y1671">
        <f t="shared" si="448"/>
        <v>13622.4</v>
      </c>
      <c r="Z1671">
        <f t="shared" si="449"/>
        <v>73853.06</v>
      </c>
      <c r="AA1671" t="s">
        <v>224</v>
      </c>
      <c r="AB1671">
        <v>2024</v>
      </c>
    </row>
    <row r="1672" spans="1:28" x14ac:dyDescent="0.25">
      <c r="A1672">
        <v>11</v>
      </c>
      <c r="B1672" t="s">
        <v>126</v>
      </c>
      <c r="C1672" t="s">
        <v>103</v>
      </c>
      <c r="D1672" t="s">
        <v>94</v>
      </c>
      <c r="E1672" t="s">
        <v>924</v>
      </c>
      <c r="F1672" t="s">
        <v>84</v>
      </c>
      <c r="G1672">
        <v>60000</v>
      </c>
      <c r="H1672">
        <f t="shared" si="441"/>
        <v>56454</v>
      </c>
      <c r="I1672">
        <f t="shared" si="442"/>
        <v>1722</v>
      </c>
      <c r="J1672">
        <f t="shared" si="443"/>
        <v>4260</v>
      </c>
      <c r="K1672">
        <f t="shared" si="444"/>
        <v>660.00000000000011</v>
      </c>
      <c r="L1672">
        <f t="shared" si="450"/>
        <v>1824</v>
      </c>
      <c r="M1672">
        <f t="shared" si="451"/>
        <v>4254</v>
      </c>
      <c r="O1672">
        <f t="shared" si="445"/>
        <v>12720</v>
      </c>
      <c r="P1672">
        <v>25</v>
      </c>
      <c r="Q1672">
        <v>500</v>
      </c>
      <c r="S1672">
        <v>797.28</v>
      </c>
      <c r="T1672">
        <v>200</v>
      </c>
      <c r="U1672">
        <f>3486.68-V1672</f>
        <v>3486.68</v>
      </c>
      <c r="W1672">
        <f t="shared" si="446"/>
        <v>5008.96</v>
      </c>
      <c r="X1672">
        <f t="shared" si="447"/>
        <v>3546</v>
      </c>
      <c r="Y1672">
        <f t="shared" si="448"/>
        <v>8514</v>
      </c>
      <c r="Z1672">
        <f t="shared" si="449"/>
        <v>51445.04</v>
      </c>
      <c r="AA1672" t="s">
        <v>224</v>
      </c>
      <c r="AB1672">
        <v>2024</v>
      </c>
    </row>
    <row r="1673" spans="1:28" x14ac:dyDescent="0.25">
      <c r="A1673">
        <v>12</v>
      </c>
      <c r="B1673" t="s">
        <v>128</v>
      </c>
      <c r="C1673" t="s">
        <v>102</v>
      </c>
      <c r="D1673" t="s">
        <v>12</v>
      </c>
      <c r="E1673" t="s">
        <v>925</v>
      </c>
      <c r="F1673" t="s">
        <v>84</v>
      </c>
      <c r="G1673">
        <v>155000</v>
      </c>
      <c r="H1673">
        <f t="shared" si="441"/>
        <v>144124.04</v>
      </c>
      <c r="I1673">
        <f t="shared" si="442"/>
        <v>4448.5</v>
      </c>
      <c r="J1673">
        <f t="shared" si="443"/>
        <v>11004.999999999998</v>
      </c>
      <c r="K1673">
        <f t="shared" si="444"/>
        <v>851.51</v>
      </c>
      <c r="L1673">
        <f t="shared" si="450"/>
        <v>4712</v>
      </c>
      <c r="M1673">
        <f t="shared" si="451"/>
        <v>10989.5</v>
      </c>
      <c r="N1673">
        <v>1715.46</v>
      </c>
      <c r="O1673">
        <f t="shared" si="445"/>
        <v>33721.97</v>
      </c>
      <c r="P1673">
        <v>25</v>
      </c>
      <c r="S1673">
        <v>1195.92</v>
      </c>
      <c r="T1673">
        <v>200</v>
      </c>
      <c r="U1673">
        <v>24613.88</v>
      </c>
      <c r="W1673">
        <f t="shared" si="446"/>
        <v>26034.800000000003</v>
      </c>
      <c r="X1673">
        <f t="shared" si="447"/>
        <v>10875.96</v>
      </c>
      <c r="Y1673">
        <f t="shared" si="448"/>
        <v>21994.5</v>
      </c>
      <c r="Z1673">
        <f t="shared" si="449"/>
        <v>118089.23999999999</v>
      </c>
      <c r="AA1673" t="s">
        <v>224</v>
      </c>
      <c r="AB1673">
        <v>2024</v>
      </c>
    </row>
    <row r="1674" spans="1:28" x14ac:dyDescent="0.25">
      <c r="A1674">
        <v>13</v>
      </c>
      <c r="B1674" t="s">
        <v>129</v>
      </c>
      <c r="C1674" t="s">
        <v>102</v>
      </c>
      <c r="D1674" t="s">
        <v>16</v>
      </c>
      <c r="E1674" t="s">
        <v>79</v>
      </c>
      <c r="F1674" t="s">
        <v>84</v>
      </c>
      <c r="G1674">
        <v>80000</v>
      </c>
      <c r="H1674">
        <f t="shared" si="441"/>
        <v>75272</v>
      </c>
      <c r="I1674">
        <f t="shared" si="442"/>
        <v>2296</v>
      </c>
      <c r="J1674">
        <f t="shared" si="443"/>
        <v>5679.9999999999991</v>
      </c>
      <c r="K1674">
        <f t="shared" si="444"/>
        <v>851.51</v>
      </c>
      <c r="L1674">
        <f t="shared" si="450"/>
        <v>2432</v>
      </c>
      <c r="M1674">
        <f t="shared" si="451"/>
        <v>5672</v>
      </c>
      <c r="O1674">
        <f>+I1674+J1674+K1674+L1674+M1674+N1674</f>
        <v>16931.509999999998</v>
      </c>
      <c r="P1674">
        <v>25</v>
      </c>
      <c r="Q1674">
        <v>3800.48</v>
      </c>
      <c r="S1674">
        <v>546.97</v>
      </c>
      <c r="T1674">
        <v>200</v>
      </c>
      <c r="U1674">
        <v>7400.87</v>
      </c>
      <c r="W1674">
        <f t="shared" si="446"/>
        <v>11973.32</v>
      </c>
      <c r="X1674">
        <f t="shared" si="447"/>
        <v>4728</v>
      </c>
      <c r="Y1674">
        <f t="shared" si="448"/>
        <v>11352</v>
      </c>
      <c r="Z1674">
        <f t="shared" si="449"/>
        <v>63298.68</v>
      </c>
      <c r="AA1674" t="s">
        <v>224</v>
      </c>
      <c r="AB1674">
        <v>2024</v>
      </c>
    </row>
    <row r="1675" spans="1:28" x14ac:dyDescent="0.25">
      <c r="A1675">
        <v>14</v>
      </c>
      <c r="B1675" t="s">
        <v>130</v>
      </c>
      <c r="C1675" t="s">
        <v>102</v>
      </c>
      <c r="D1675" t="s">
        <v>16</v>
      </c>
      <c r="E1675" t="s">
        <v>61</v>
      </c>
      <c r="F1675" t="s">
        <v>84</v>
      </c>
      <c r="G1675">
        <v>80000</v>
      </c>
      <c r="H1675">
        <f t="shared" si="441"/>
        <v>70125.62</v>
      </c>
      <c r="I1675">
        <f t="shared" si="442"/>
        <v>2296</v>
      </c>
      <c r="J1675">
        <f t="shared" si="443"/>
        <v>5679.9999999999991</v>
      </c>
      <c r="K1675">
        <f t="shared" si="444"/>
        <v>851.51</v>
      </c>
      <c r="L1675">
        <f t="shared" si="450"/>
        <v>2432</v>
      </c>
      <c r="M1675">
        <f t="shared" si="451"/>
        <v>5672</v>
      </c>
      <c r="N1675">
        <v>5146.38</v>
      </c>
      <c r="O1675">
        <f>+I1675+J1675+K1675+L1675+M1675+N1675</f>
        <v>22077.89</v>
      </c>
      <c r="P1675">
        <v>25</v>
      </c>
      <c r="Q1675">
        <v>1200</v>
      </c>
      <c r="S1675">
        <v>2238.92</v>
      </c>
      <c r="T1675">
        <v>200</v>
      </c>
      <c r="U1675">
        <f>6221-V1675</f>
        <v>6221</v>
      </c>
      <c r="W1675">
        <f t="shared" si="446"/>
        <v>9884.92</v>
      </c>
      <c r="X1675">
        <f t="shared" si="447"/>
        <v>9874.380000000001</v>
      </c>
      <c r="Y1675">
        <f t="shared" si="448"/>
        <v>11352</v>
      </c>
      <c r="Z1675">
        <f t="shared" si="449"/>
        <v>60240.7</v>
      </c>
      <c r="AA1675" t="s">
        <v>224</v>
      </c>
      <c r="AB1675">
        <v>2024</v>
      </c>
    </row>
    <row r="1676" spans="1:28" x14ac:dyDescent="0.25">
      <c r="A1676">
        <v>15</v>
      </c>
      <c r="B1676" t="s">
        <v>131</v>
      </c>
      <c r="C1676" t="s">
        <v>102</v>
      </c>
      <c r="D1676" t="s">
        <v>6</v>
      </c>
      <c r="E1676" t="s">
        <v>863</v>
      </c>
      <c r="F1676" t="s">
        <v>84</v>
      </c>
      <c r="G1676">
        <v>95000</v>
      </c>
      <c r="H1676">
        <f t="shared" si="441"/>
        <v>85954.58</v>
      </c>
      <c r="I1676">
        <f t="shared" si="442"/>
        <v>2726.5</v>
      </c>
      <c r="J1676">
        <f t="shared" si="443"/>
        <v>6744.9999999999991</v>
      </c>
      <c r="K1676">
        <f t="shared" si="444"/>
        <v>851.51</v>
      </c>
      <c r="L1676">
        <f t="shared" si="450"/>
        <v>2888</v>
      </c>
      <c r="M1676">
        <f t="shared" si="451"/>
        <v>6735.5</v>
      </c>
      <c r="N1676">
        <v>3430.92</v>
      </c>
      <c r="O1676">
        <f t="shared" si="445"/>
        <v>23377.43</v>
      </c>
      <c r="P1676">
        <v>25</v>
      </c>
      <c r="S1676">
        <v>4445.3999999999996</v>
      </c>
      <c r="T1676">
        <v>200</v>
      </c>
      <c r="U1676">
        <v>9642.85</v>
      </c>
      <c r="W1676">
        <f t="shared" si="446"/>
        <v>14313.25</v>
      </c>
      <c r="X1676">
        <f t="shared" si="447"/>
        <v>9045.42</v>
      </c>
      <c r="Y1676">
        <f t="shared" si="448"/>
        <v>13480.5</v>
      </c>
      <c r="Z1676">
        <f t="shared" si="449"/>
        <v>71641.33</v>
      </c>
      <c r="AA1676" t="s">
        <v>224</v>
      </c>
      <c r="AB1676">
        <v>2024</v>
      </c>
    </row>
    <row r="1677" spans="1:28" x14ac:dyDescent="0.25">
      <c r="A1677">
        <v>16</v>
      </c>
      <c r="B1677" t="s">
        <v>132</v>
      </c>
      <c r="C1677" t="s">
        <v>102</v>
      </c>
      <c r="D1677" t="s">
        <v>4</v>
      </c>
      <c r="E1677" t="s">
        <v>24</v>
      </c>
      <c r="F1677" t="s">
        <v>84</v>
      </c>
      <c r="G1677">
        <v>95000</v>
      </c>
      <c r="H1677">
        <f t="shared" si="441"/>
        <v>84239.12</v>
      </c>
      <c r="I1677">
        <f t="shared" si="442"/>
        <v>2726.5</v>
      </c>
      <c r="J1677">
        <f t="shared" si="443"/>
        <v>6744.9999999999991</v>
      </c>
      <c r="K1677">
        <f t="shared" si="444"/>
        <v>851.51</v>
      </c>
      <c r="L1677">
        <f t="shared" si="450"/>
        <v>2888</v>
      </c>
      <c r="M1677">
        <f t="shared" si="451"/>
        <v>6735.5</v>
      </c>
      <c r="N1677">
        <v>5146.38</v>
      </c>
      <c r="O1677">
        <f t="shared" si="445"/>
        <v>25092.890000000003</v>
      </c>
      <c r="P1677">
        <v>25</v>
      </c>
      <c r="Q1677">
        <v>10686.79</v>
      </c>
      <c r="S1677">
        <v>2734.34</v>
      </c>
      <c r="T1677">
        <v>200</v>
      </c>
      <c r="U1677">
        <f>10071.51-V1677</f>
        <v>10071.51</v>
      </c>
      <c r="W1677">
        <f t="shared" si="446"/>
        <v>23717.64</v>
      </c>
      <c r="X1677">
        <f t="shared" si="447"/>
        <v>10760.880000000001</v>
      </c>
      <c r="Y1677">
        <f>+J1677++K1677+M1677</f>
        <v>14332.009999999998</v>
      </c>
      <c r="Z1677">
        <f t="shared" si="449"/>
        <v>60521.479999999996</v>
      </c>
      <c r="AA1677" t="s">
        <v>224</v>
      </c>
      <c r="AB1677">
        <v>2024</v>
      </c>
    </row>
    <row r="1678" spans="1:28" x14ac:dyDescent="0.25">
      <c r="A1678">
        <v>17</v>
      </c>
      <c r="B1678" t="s">
        <v>133</v>
      </c>
      <c r="C1678" t="s">
        <v>103</v>
      </c>
      <c r="D1678" t="s">
        <v>828</v>
      </c>
      <c r="E1678" t="s">
        <v>829</v>
      </c>
      <c r="F1678" t="s">
        <v>84</v>
      </c>
      <c r="G1678">
        <v>95000</v>
      </c>
      <c r="H1678">
        <f t="shared" si="441"/>
        <v>89385.5</v>
      </c>
      <c r="I1678">
        <f t="shared" si="442"/>
        <v>2726.5</v>
      </c>
      <c r="J1678">
        <f t="shared" si="443"/>
        <v>6744.9999999999991</v>
      </c>
      <c r="K1678">
        <f t="shared" si="444"/>
        <v>851.51</v>
      </c>
      <c r="L1678">
        <f t="shared" si="450"/>
        <v>2888</v>
      </c>
      <c r="M1678">
        <f t="shared" si="451"/>
        <v>6735.5</v>
      </c>
      <c r="O1678">
        <f t="shared" si="445"/>
        <v>19946.510000000002</v>
      </c>
      <c r="P1678">
        <v>25</v>
      </c>
      <c r="Q1678">
        <v>950</v>
      </c>
      <c r="S1678">
        <v>2308.5</v>
      </c>
      <c r="T1678">
        <v>200</v>
      </c>
      <c r="U1678">
        <v>10929.24</v>
      </c>
      <c r="W1678">
        <f t="shared" si="446"/>
        <v>14412.74</v>
      </c>
      <c r="X1678">
        <f t="shared" si="447"/>
        <v>5614.5</v>
      </c>
      <c r="Y1678">
        <f t="shared" ref="Y1678:Y1741" si="452">+J1678+M1678</f>
        <v>13480.5</v>
      </c>
      <c r="Z1678">
        <f t="shared" si="449"/>
        <v>74972.760000000009</v>
      </c>
      <c r="AA1678" t="s">
        <v>224</v>
      </c>
      <c r="AB1678">
        <v>2024</v>
      </c>
    </row>
    <row r="1679" spans="1:28" x14ac:dyDescent="0.25">
      <c r="A1679">
        <v>18</v>
      </c>
      <c r="B1679" t="s">
        <v>134</v>
      </c>
      <c r="C1679" t="s">
        <v>102</v>
      </c>
      <c r="D1679" t="s">
        <v>16</v>
      </c>
      <c r="E1679" t="s">
        <v>45</v>
      </c>
      <c r="F1679" t="s">
        <v>84</v>
      </c>
      <c r="G1679">
        <v>80000</v>
      </c>
      <c r="H1679">
        <f t="shared" si="441"/>
        <v>71841.08</v>
      </c>
      <c r="I1679">
        <f t="shared" si="442"/>
        <v>2296</v>
      </c>
      <c r="J1679">
        <f t="shared" si="443"/>
        <v>5679.9999999999991</v>
      </c>
      <c r="K1679">
        <f t="shared" si="444"/>
        <v>851.51</v>
      </c>
      <c r="L1679">
        <f t="shared" si="450"/>
        <v>2432</v>
      </c>
      <c r="M1679">
        <f t="shared" si="451"/>
        <v>5672</v>
      </c>
      <c r="N1679">
        <v>3430.92</v>
      </c>
      <c r="O1679">
        <f t="shared" si="445"/>
        <v>20362.43</v>
      </c>
      <c r="P1679">
        <v>25</v>
      </c>
      <c r="Q1679">
        <v>1000</v>
      </c>
      <c r="S1679">
        <v>1423.91</v>
      </c>
      <c r="T1679">
        <v>200</v>
      </c>
      <c r="U1679">
        <f>6564.09-V1679</f>
        <v>6564.09</v>
      </c>
      <c r="W1679">
        <f t="shared" si="446"/>
        <v>9213</v>
      </c>
      <c r="X1679">
        <f t="shared" si="447"/>
        <v>8158.92</v>
      </c>
      <c r="Y1679">
        <f t="shared" si="452"/>
        <v>11352</v>
      </c>
      <c r="Z1679">
        <f t="shared" si="449"/>
        <v>62628.08</v>
      </c>
      <c r="AA1679" t="s">
        <v>224</v>
      </c>
      <c r="AB1679">
        <v>2024</v>
      </c>
    </row>
    <row r="1680" spans="1:28" x14ac:dyDescent="0.25">
      <c r="A1680">
        <v>19</v>
      </c>
      <c r="B1680" t="s">
        <v>140</v>
      </c>
      <c r="C1680" t="s">
        <v>102</v>
      </c>
      <c r="D1680" t="s">
        <v>823</v>
      </c>
      <c r="E1680" t="s">
        <v>926</v>
      </c>
      <c r="F1680" t="s">
        <v>99</v>
      </c>
      <c r="G1680">
        <v>130000</v>
      </c>
      <c r="H1680">
        <f t="shared" si="441"/>
        <v>122317</v>
      </c>
      <c r="I1680">
        <f t="shared" si="442"/>
        <v>3731</v>
      </c>
      <c r="J1680">
        <f t="shared" si="443"/>
        <v>9230</v>
      </c>
      <c r="K1680">
        <f t="shared" si="444"/>
        <v>851.51</v>
      </c>
      <c r="L1680">
        <f t="shared" si="450"/>
        <v>3952</v>
      </c>
      <c r="M1680">
        <f t="shared" si="451"/>
        <v>9217</v>
      </c>
      <c r="O1680">
        <f t="shared" si="445"/>
        <v>26981.510000000002</v>
      </c>
      <c r="P1680">
        <v>25</v>
      </c>
      <c r="S1680">
        <v>398.64</v>
      </c>
      <c r="T1680">
        <v>200</v>
      </c>
      <c r="U1680">
        <f>IF((H1680*12)&gt;867123.01,(79776+(((H1680*12)-867123.01)*0.25))/12,IF((H1680*12)&gt;624329.01,(31216+(((H1680*12)-624329.01)*0.2))/12,IF((H1680*12)&gt;416220.01,(((H1680*12)-416220.01)*0.15)/12,0)))</f>
        <v>19162.187291666665</v>
      </c>
      <c r="W1680">
        <f t="shared" si="446"/>
        <v>19785.827291666665</v>
      </c>
      <c r="X1680">
        <f t="shared" si="447"/>
        <v>7683</v>
      </c>
      <c r="Y1680">
        <f t="shared" si="452"/>
        <v>18447</v>
      </c>
      <c r="Z1680">
        <f t="shared" si="449"/>
        <v>102531.17270833334</v>
      </c>
      <c r="AA1680" t="s">
        <v>224</v>
      </c>
      <c r="AB1680">
        <v>2024</v>
      </c>
    </row>
    <row r="1681" spans="1:28" x14ac:dyDescent="0.25">
      <c r="A1681">
        <v>20</v>
      </c>
      <c r="B1681" t="s">
        <v>911</v>
      </c>
      <c r="C1681" t="s">
        <v>103</v>
      </c>
      <c r="D1681" t="s">
        <v>823</v>
      </c>
      <c r="E1681" t="s">
        <v>850</v>
      </c>
      <c r="F1681" t="s">
        <v>84</v>
      </c>
      <c r="G1681">
        <v>100000</v>
      </c>
      <c r="H1681">
        <f t="shared" si="441"/>
        <v>94090</v>
      </c>
      <c r="I1681">
        <f t="shared" si="442"/>
        <v>2870</v>
      </c>
      <c r="J1681">
        <f t="shared" si="443"/>
        <v>7099.9999999999991</v>
      </c>
      <c r="K1681">
        <f t="shared" si="444"/>
        <v>851.51</v>
      </c>
      <c r="L1681">
        <f t="shared" si="450"/>
        <v>3040</v>
      </c>
      <c r="M1681">
        <f t="shared" si="451"/>
        <v>7090.0000000000009</v>
      </c>
      <c r="O1681">
        <f t="shared" si="445"/>
        <v>20951.510000000002</v>
      </c>
      <c r="P1681">
        <v>25</v>
      </c>
      <c r="T1681">
        <v>200</v>
      </c>
      <c r="U1681">
        <f>12105.37-V1681</f>
        <v>12105.37</v>
      </c>
      <c r="W1681">
        <f t="shared" si="446"/>
        <v>12330.37</v>
      </c>
      <c r="X1681">
        <f t="shared" si="447"/>
        <v>5910</v>
      </c>
      <c r="Y1681">
        <f t="shared" si="452"/>
        <v>14190</v>
      </c>
      <c r="Z1681">
        <f t="shared" si="449"/>
        <v>81759.63</v>
      </c>
      <c r="AA1681" t="s">
        <v>224</v>
      </c>
      <c r="AB1681">
        <v>2024</v>
      </c>
    </row>
    <row r="1682" spans="1:28" x14ac:dyDescent="0.25">
      <c r="A1682">
        <v>21</v>
      </c>
      <c r="B1682" t="s">
        <v>864</v>
      </c>
      <c r="C1682" t="s">
        <v>103</v>
      </c>
      <c r="D1682" t="s">
        <v>94</v>
      </c>
      <c r="E1682" t="s">
        <v>865</v>
      </c>
      <c r="F1682" t="s">
        <v>85</v>
      </c>
      <c r="G1682">
        <v>65000</v>
      </c>
      <c r="H1682">
        <f t="shared" si="441"/>
        <v>61158.5</v>
      </c>
      <c r="I1682">
        <f t="shared" si="442"/>
        <v>1865.5</v>
      </c>
      <c r="J1682">
        <f t="shared" si="443"/>
        <v>4615</v>
      </c>
      <c r="K1682">
        <f t="shared" si="444"/>
        <v>715.00000000000011</v>
      </c>
      <c r="L1682">
        <f t="shared" si="450"/>
        <v>1976</v>
      </c>
      <c r="M1682">
        <f t="shared" si="451"/>
        <v>4608.5</v>
      </c>
      <c r="O1682">
        <f>+I1682+J1682+K1682+L1682+M1682+N1682</f>
        <v>13780</v>
      </c>
      <c r="P1682">
        <v>25</v>
      </c>
      <c r="S1682">
        <v>1979.92</v>
      </c>
      <c r="T1682">
        <v>200</v>
      </c>
      <c r="U1682">
        <f>4427.55-V1682</f>
        <v>4427.55</v>
      </c>
      <c r="W1682">
        <f t="shared" si="446"/>
        <v>6632.47</v>
      </c>
      <c r="X1682">
        <f t="shared" si="447"/>
        <v>3841.5</v>
      </c>
      <c r="Y1682">
        <f t="shared" si="452"/>
        <v>9223.5</v>
      </c>
      <c r="Z1682">
        <f t="shared" si="449"/>
        <v>54526.03</v>
      </c>
      <c r="AA1682" t="s">
        <v>224</v>
      </c>
      <c r="AB1682">
        <v>2024</v>
      </c>
    </row>
    <row r="1683" spans="1:28" x14ac:dyDescent="0.25">
      <c r="A1683">
        <v>22</v>
      </c>
      <c r="B1683" t="s">
        <v>144</v>
      </c>
      <c r="C1683" t="s">
        <v>103</v>
      </c>
      <c r="D1683" t="s">
        <v>10</v>
      </c>
      <c r="E1683" t="s">
        <v>927</v>
      </c>
      <c r="F1683" t="s">
        <v>85</v>
      </c>
      <c r="G1683">
        <v>95000</v>
      </c>
      <c r="H1683">
        <f t="shared" si="441"/>
        <v>85954.58</v>
      </c>
      <c r="I1683">
        <f t="shared" si="442"/>
        <v>2726.5</v>
      </c>
      <c r="J1683">
        <f t="shared" si="443"/>
        <v>6744.9999999999991</v>
      </c>
      <c r="K1683">
        <f t="shared" si="444"/>
        <v>851.51</v>
      </c>
      <c r="L1683">
        <f t="shared" si="450"/>
        <v>2888</v>
      </c>
      <c r="M1683">
        <f t="shared" si="451"/>
        <v>6735.5</v>
      </c>
      <c r="N1683">
        <v>3430.92</v>
      </c>
      <c r="O1683">
        <f t="shared" si="445"/>
        <v>23377.43</v>
      </c>
      <c r="P1683">
        <v>25</v>
      </c>
      <c r="S1683">
        <v>2225.89</v>
      </c>
      <c r="T1683">
        <v>200</v>
      </c>
      <c r="U1683">
        <v>10500.38</v>
      </c>
      <c r="W1683">
        <f t="shared" si="446"/>
        <v>12951.269999999999</v>
      </c>
      <c r="X1683">
        <f t="shared" si="447"/>
        <v>9045.42</v>
      </c>
      <c r="Y1683">
        <f t="shared" si="452"/>
        <v>13480.5</v>
      </c>
      <c r="Z1683">
        <f t="shared" si="449"/>
        <v>73003.31</v>
      </c>
      <c r="AA1683" t="s">
        <v>224</v>
      </c>
      <c r="AB1683">
        <v>2024</v>
      </c>
    </row>
    <row r="1684" spans="1:28" x14ac:dyDescent="0.25">
      <c r="A1684">
        <v>23</v>
      </c>
      <c r="B1684" t="s">
        <v>145</v>
      </c>
      <c r="C1684" t="s">
        <v>102</v>
      </c>
      <c r="D1684" t="s">
        <v>10</v>
      </c>
      <c r="E1684" t="s">
        <v>928</v>
      </c>
      <c r="F1684" t="s">
        <v>84</v>
      </c>
      <c r="G1684">
        <v>95000</v>
      </c>
      <c r="H1684">
        <f t="shared" si="441"/>
        <v>85954.58</v>
      </c>
      <c r="I1684">
        <f t="shared" si="442"/>
        <v>2726.5</v>
      </c>
      <c r="J1684">
        <f t="shared" si="443"/>
        <v>6744.9999999999991</v>
      </c>
      <c r="K1684">
        <f t="shared" si="444"/>
        <v>851.51</v>
      </c>
      <c r="L1684">
        <f t="shared" si="450"/>
        <v>2888</v>
      </c>
      <c r="M1684">
        <f t="shared" si="451"/>
        <v>6735.5</v>
      </c>
      <c r="N1684">
        <v>3430.92</v>
      </c>
      <c r="O1684">
        <f t="shared" si="445"/>
        <v>23377.43</v>
      </c>
      <c r="P1684">
        <v>25</v>
      </c>
      <c r="T1684">
        <v>200</v>
      </c>
      <c r="U1684">
        <v>10071.51</v>
      </c>
      <c r="W1684">
        <f t="shared" si="446"/>
        <v>10296.51</v>
      </c>
      <c r="X1684">
        <f t="shared" si="447"/>
        <v>9045.42</v>
      </c>
      <c r="Y1684">
        <f t="shared" si="452"/>
        <v>13480.5</v>
      </c>
      <c r="Z1684">
        <f t="shared" si="449"/>
        <v>75658.070000000007</v>
      </c>
      <c r="AA1684" t="s">
        <v>224</v>
      </c>
      <c r="AB1684">
        <v>2024</v>
      </c>
    </row>
    <row r="1685" spans="1:28" x14ac:dyDescent="0.25">
      <c r="A1685">
        <v>24</v>
      </c>
      <c r="B1685" t="s">
        <v>866</v>
      </c>
      <c r="C1685" t="s">
        <v>102</v>
      </c>
      <c r="D1685" t="s">
        <v>10</v>
      </c>
      <c r="E1685" t="s">
        <v>929</v>
      </c>
      <c r="F1685" t="s">
        <v>84</v>
      </c>
      <c r="G1685">
        <v>80000</v>
      </c>
      <c r="H1685">
        <f t="shared" si="441"/>
        <v>75272</v>
      </c>
      <c r="I1685">
        <f t="shared" si="442"/>
        <v>2296</v>
      </c>
      <c r="J1685">
        <f t="shared" si="443"/>
        <v>5679.9999999999991</v>
      </c>
      <c r="K1685">
        <f t="shared" si="444"/>
        <v>851.51</v>
      </c>
      <c r="L1685">
        <f t="shared" si="450"/>
        <v>2432</v>
      </c>
      <c r="M1685">
        <f t="shared" si="451"/>
        <v>5672</v>
      </c>
      <c r="O1685">
        <f t="shared" si="445"/>
        <v>16931.509999999998</v>
      </c>
      <c r="P1685">
        <v>25</v>
      </c>
      <c r="S1685">
        <v>1438.55</v>
      </c>
      <c r="T1685">
        <v>200</v>
      </c>
      <c r="U1685">
        <v>7400.87</v>
      </c>
      <c r="W1685">
        <f t="shared" si="446"/>
        <v>9064.42</v>
      </c>
      <c r="X1685">
        <f t="shared" si="447"/>
        <v>4728</v>
      </c>
      <c r="Y1685">
        <f t="shared" si="452"/>
        <v>11352</v>
      </c>
      <c r="Z1685">
        <f t="shared" si="449"/>
        <v>66207.58</v>
      </c>
      <c r="AA1685" t="s">
        <v>224</v>
      </c>
      <c r="AB1685">
        <v>2024</v>
      </c>
    </row>
    <row r="1686" spans="1:28" x14ac:dyDescent="0.25">
      <c r="A1686">
        <v>25</v>
      </c>
      <c r="B1686" t="s">
        <v>148</v>
      </c>
      <c r="C1686" t="s">
        <v>103</v>
      </c>
      <c r="D1686" t="s">
        <v>10</v>
      </c>
      <c r="E1686" t="s">
        <v>929</v>
      </c>
      <c r="F1686" t="s">
        <v>84</v>
      </c>
      <c r="G1686">
        <v>80000</v>
      </c>
      <c r="H1686">
        <f t="shared" si="441"/>
        <v>75272</v>
      </c>
      <c r="I1686">
        <f t="shared" si="442"/>
        <v>2296</v>
      </c>
      <c r="J1686">
        <f t="shared" si="443"/>
        <v>5679.9999999999991</v>
      </c>
      <c r="K1686">
        <f t="shared" si="444"/>
        <v>851.51</v>
      </c>
      <c r="L1686">
        <f t="shared" si="450"/>
        <v>2432</v>
      </c>
      <c r="M1686">
        <f t="shared" si="451"/>
        <v>5672</v>
      </c>
      <c r="O1686">
        <f t="shared" si="445"/>
        <v>16931.509999999998</v>
      </c>
      <c r="P1686">
        <v>25</v>
      </c>
      <c r="S1686">
        <v>1567.22</v>
      </c>
      <c r="T1686">
        <v>200</v>
      </c>
      <c r="U1686">
        <v>7400.87</v>
      </c>
      <c r="W1686">
        <f t="shared" si="446"/>
        <v>9193.09</v>
      </c>
      <c r="X1686">
        <f t="shared" si="447"/>
        <v>4728</v>
      </c>
      <c r="Y1686">
        <f t="shared" si="452"/>
        <v>11352</v>
      </c>
      <c r="Z1686">
        <f t="shared" si="449"/>
        <v>66078.91</v>
      </c>
      <c r="AA1686" t="s">
        <v>224</v>
      </c>
      <c r="AB1686">
        <v>2024</v>
      </c>
    </row>
    <row r="1687" spans="1:28" x14ac:dyDescent="0.25">
      <c r="A1687">
        <v>26</v>
      </c>
      <c r="B1687" t="s">
        <v>149</v>
      </c>
      <c r="C1687" t="s">
        <v>102</v>
      </c>
      <c r="D1687" t="s">
        <v>10</v>
      </c>
      <c r="E1687" t="s">
        <v>928</v>
      </c>
      <c r="F1687" t="s">
        <v>84</v>
      </c>
      <c r="G1687">
        <v>95000</v>
      </c>
      <c r="H1687">
        <f t="shared" si="441"/>
        <v>87670.04</v>
      </c>
      <c r="I1687">
        <f t="shared" si="442"/>
        <v>2726.5</v>
      </c>
      <c r="J1687">
        <f t="shared" si="443"/>
        <v>6744.9999999999991</v>
      </c>
      <c r="K1687">
        <f t="shared" si="444"/>
        <v>851.51</v>
      </c>
      <c r="L1687">
        <f t="shared" si="450"/>
        <v>2888</v>
      </c>
      <c r="M1687">
        <f t="shared" si="451"/>
        <v>6735.5</v>
      </c>
      <c r="N1687">
        <v>1715.46</v>
      </c>
      <c r="O1687">
        <f t="shared" si="445"/>
        <v>21661.97</v>
      </c>
      <c r="P1687">
        <v>25</v>
      </c>
      <c r="Q1687">
        <v>5000</v>
      </c>
      <c r="S1687">
        <v>2313.54</v>
      </c>
      <c r="T1687">
        <v>200</v>
      </c>
      <c r="U1687">
        <v>10500.38</v>
      </c>
      <c r="W1687">
        <f t="shared" si="446"/>
        <v>18038.919999999998</v>
      </c>
      <c r="X1687">
        <f t="shared" si="447"/>
        <v>7329.96</v>
      </c>
      <c r="Y1687">
        <f t="shared" si="452"/>
        <v>13480.5</v>
      </c>
      <c r="Z1687">
        <f t="shared" si="449"/>
        <v>69631.12</v>
      </c>
      <c r="AA1687" t="s">
        <v>224</v>
      </c>
      <c r="AB1687">
        <v>2024</v>
      </c>
    </row>
    <row r="1688" spans="1:28" x14ac:dyDescent="0.25">
      <c r="A1688">
        <v>27</v>
      </c>
      <c r="B1688" t="s">
        <v>151</v>
      </c>
      <c r="C1688" t="s">
        <v>102</v>
      </c>
      <c r="D1688" t="s">
        <v>793</v>
      </c>
      <c r="E1688" t="s">
        <v>66</v>
      </c>
      <c r="F1688" t="s">
        <v>84</v>
      </c>
      <c r="G1688">
        <v>80000</v>
      </c>
      <c r="H1688">
        <f t="shared" si="441"/>
        <v>75272</v>
      </c>
      <c r="I1688">
        <f t="shared" si="442"/>
        <v>2296</v>
      </c>
      <c r="J1688">
        <f t="shared" si="443"/>
        <v>5679.9999999999991</v>
      </c>
      <c r="K1688">
        <f t="shared" si="444"/>
        <v>851.51</v>
      </c>
      <c r="L1688">
        <f t="shared" si="450"/>
        <v>2432</v>
      </c>
      <c r="M1688">
        <f t="shared" si="451"/>
        <v>5672</v>
      </c>
      <c r="O1688">
        <f t="shared" si="445"/>
        <v>16931.509999999998</v>
      </c>
      <c r="P1688">
        <v>25</v>
      </c>
      <c r="Q1688">
        <v>4000</v>
      </c>
      <c r="S1688">
        <v>1869.52</v>
      </c>
      <c r="T1688">
        <v>200</v>
      </c>
      <c r="U1688">
        <v>7400.87</v>
      </c>
      <c r="W1688">
        <f t="shared" si="446"/>
        <v>13495.39</v>
      </c>
      <c r="X1688">
        <f t="shared" si="447"/>
        <v>4728</v>
      </c>
      <c r="Y1688">
        <f t="shared" si="452"/>
        <v>11352</v>
      </c>
      <c r="Z1688">
        <f t="shared" si="449"/>
        <v>61776.61</v>
      </c>
      <c r="AA1688" t="s">
        <v>224</v>
      </c>
      <c r="AB1688">
        <v>2024</v>
      </c>
    </row>
    <row r="1689" spans="1:28" x14ac:dyDescent="0.25">
      <c r="A1689">
        <v>28</v>
      </c>
      <c r="B1689" t="s">
        <v>153</v>
      </c>
      <c r="C1689" t="s">
        <v>102</v>
      </c>
      <c r="D1689" t="s">
        <v>17</v>
      </c>
      <c r="E1689" t="s">
        <v>930</v>
      </c>
      <c r="F1689" t="s">
        <v>84</v>
      </c>
      <c r="G1689">
        <v>95000</v>
      </c>
      <c r="H1689">
        <f t="shared" si="441"/>
        <v>87670.04</v>
      </c>
      <c r="I1689">
        <f t="shared" si="442"/>
        <v>2726.5</v>
      </c>
      <c r="J1689">
        <f t="shared" si="443"/>
        <v>6744.9999999999991</v>
      </c>
      <c r="K1689">
        <f t="shared" si="444"/>
        <v>851.51</v>
      </c>
      <c r="L1689">
        <f t="shared" si="450"/>
        <v>2888</v>
      </c>
      <c r="M1689">
        <f t="shared" si="451"/>
        <v>6735.5</v>
      </c>
      <c r="N1689">
        <v>1715.46</v>
      </c>
      <c r="O1689">
        <f t="shared" si="445"/>
        <v>21661.97</v>
      </c>
      <c r="P1689">
        <v>25</v>
      </c>
      <c r="Q1689">
        <v>4328.3500000000004</v>
      </c>
      <c r="S1689">
        <v>2305.48</v>
      </c>
      <c r="T1689">
        <v>200</v>
      </c>
      <c r="U1689">
        <v>10500.38</v>
      </c>
      <c r="W1689">
        <f t="shared" si="446"/>
        <v>17359.21</v>
      </c>
      <c r="X1689">
        <f t="shared" si="447"/>
        <v>7329.96</v>
      </c>
      <c r="Y1689">
        <f t="shared" si="452"/>
        <v>13480.5</v>
      </c>
      <c r="Z1689">
        <f t="shared" si="449"/>
        <v>70310.83</v>
      </c>
      <c r="AA1689" t="s">
        <v>224</v>
      </c>
      <c r="AB1689">
        <v>2024</v>
      </c>
    </row>
    <row r="1690" spans="1:28" x14ac:dyDescent="0.25">
      <c r="A1690">
        <v>29</v>
      </c>
      <c r="B1690" t="s">
        <v>868</v>
      </c>
      <c r="C1690" t="s">
        <v>103</v>
      </c>
      <c r="D1690" t="s">
        <v>800</v>
      </c>
      <c r="E1690" t="s">
        <v>83</v>
      </c>
      <c r="F1690" t="s">
        <v>84</v>
      </c>
      <c r="G1690">
        <v>48000</v>
      </c>
      <c r="H1690">
        <f t="shared" si="441"/>
        <v>45163.199999999997</v>
      </c>
      <c r="I1690">
        <f t="shared" si="442"/>
        <v>1377.6</v>
      </c>
      <c r="J1690">
        <f t="shared" si="443"/>
        <v>3407.9999999999995</v>
      </c>
      <c r="K1690">
        <f t="shared" si="444"/>
        <v>528</v>
      </c>
      <c r="L1690">
        <f t="shared" si="450"/>
        <v>1459.2</v>
      </c>
      <c r="M1690">
        <f t="shared" si="451"/>
        <v>3403.2000000000003</v>
      </c>
      <c r="O1690">
        <f t="shared" si="445"/>
        <v>10176</v>
      </c>
      <c r="P1690">
        <v>25</v>
      </c>
      <c r="S1690">
        <v>2595.5500000000002</v>
      </c>
      <c r="T1690">
        <v>200</v>
      </c>
      <c r="U1690">
        <f>1571.73-V1690</f>
        <v>1571.73</v>
      </c>
      <c r="W1690">
        <f t="shared" si="446"/>
        <v>4392.2800000000007</v>
      </c>
      <c r="X1690">
        <f t="shared" si="447"/>
        <v>2836.8</v>
      </c>
      <c r="Y1690">
        <f t="shared" si="452"/>
        <v>6811.2</v>
      </c>
      <c r="Z1690">
        <f t="shared" si="449"/>
        <v>40770.92</v>
      </c>
      <c r="AA1690" t="s">
        <v>224</v>
      </c>
      <c r="AB1690">
        <v>2024</v>
      </c>
    </row>
    <row r="1691" spans="1:28" x14ac:dyDescent="0.25">
      <c r="A1691">
        <v>30</v>
      </c>
      <c r="B1691" t="s">
        <v>124</v>
      </c>
      <c r="C1691" t="s">
        <v>103</v>
      </c>
      <c r="D1691" t="s">
        <v>10</v>
      </c>
      <c r="E1691" t="s">
        <v>706</v>
      </c>
      <c r="F1691" t="s">
        <v>84</v>
      </c>
      <c r="G1691">
        <v>48000</v>
      </c>
      <c r="H1691">
        <f t="shared" si="441"/>
        <v>45163.199999999997</v>
      </c>
      <c r="I1691">
        <f t="shared" si="442"/>
        <v>1377.6</v>
      </c>
      <c r="J1691">
        <f t="shared" si="443"/>
        <v>3407.9999999999995</v>
      </c>
      <c r="K1691">
        <f t="shared" si="444"/>
        <v>528</v>
      </c>
      <c r="L1691">
        <f t="shared" si="450"/>
        <v>1459.2</v>
      </c>
      <c r="M1691">
        <f t="shared" si="451"/>
        <v>3403.2000000000003</v>
      </c>
      <c r="O1691">
        <f>+I1691+J1691+K1691+L1691+M1691+N1691</f>
        <v>10176</v>
      </c>
      <c r="P1691">
        <v>25</v>
      </c>
      <c r="S1691">
        <v>920.62</v>
      </c>
      <c r="T1691">
        <v>200</v>
      </c>
      <c r="U1691">
        <f>1571.73-V1691</f>
        <v>1571.73</v>
      </c>
      <c r="W1691">
        <f t="shared" si="446"/>
        <v>2717.35</v>
      </c>
      <c r="X1691">
        <f t="shared" si="447"/>
        <v>2836.8</v>
      </c>
      <c r="Y1691">
        <f t="shared" si="452"/>
        <v>6811.2</v>
      </c>
      <c r="Z1691">
        <f t="shared" si="449"/>
        <v>42445.85</v>
      </c>
      <c r="AA1691" t="s">
        <v>224</v>
      </c>
      <c r="AB1691">
        <v>2024</v>
      </c>
    </row>
    <row r="1692" spans="1:28" x14ac:dyDescent="0.25">
      <c r="A1692">
        <v>31</v>
      </c>
      <c r="B1692" t="s">
        <v>890</v>
      </c>
      <c r="C1692" t="s">
        <v>102</v>
      </c>
      <c r="D1692" t="s">
        <v>19</v>
      </c>
      <c r="E1692" t="s">
        <v>73</v>
      </c>
      <c r="F1692" t="s">
        <v>84</v>
      </c>
      <c r="G1692">
        <v>60000</v>
      </c>
      <c r="H1692">
        <f t="shared" si="441"/>
        <v>54738.54</v>
      </c>
      <c r="I1692">
        <f t="shared" si="442"/>
        <v>1722</v>
      </c>
      <c r="J1692">
        <f t="shared" si="443"/>
        <v>4260</v>
      </c>
      <c r="K1692">
        <f t="shared" si="444"/>
        <v>660.00000000000011</v>
      </c>
      <c r="L1692">
        <f t="shared" si="450"/>
        <v>1824</v>
      </c>
      <c r="M1692">
        <f t="shared" si="451"/>
        <v>4254</v>
      </c>
      <c r="N1692">
        <v>1715.46</v>
      </c>
      <c r="O1692">
        <f t="shared" si="445"/>
        <v>14435.46</v>
      </c>
      <c r="P1692">
        <v>25</v>
      </c>
      <c r="Q1692">
        <v>6500</v>
      </c>
      <c r="S1692">
        <v>56</v>
      </c>
      <c r="T1692">
        <v>200</v>
      </c>
      <c r="U1692">
        <f>2800.49-V1692</f>
        <v>2800.49</v>
      </c>
      <c r="W1692">
        <f t="shared" si="446"/>
        <v>9581.49</v>
      </c>
      <c r="X1692">
        <f t="shared" si="447"/>
        <v>5261.46</v>
      </c>
      <c r="Y1692">
        <f t="shared" si="452"/>
        <v>8514</v>
      </c>
      <c r="Z1692">
        <f t="shared" si="449"/>
        <v>45157.05</v>
      </c>
      <c r="AA1692" t="s">
        <v>224</v>
      </c>
      <c r="AB1692">
        <v>2024</v>
      </c>
    </row>
    <row r="1693" spans="1:28" x14ac:dyDescent="0.25">
      <c r="A1693">
        <v>32</v>
      </c>
      <c r="B1693" t="s">
        <v>157</v>
      </c>
      <c r="C1693" t="s">
        <v>102</v>
      </c>
      <c r="D1693" t="s">
        <v>10</v>
      </c>
      <c r="E1693" t="s">
        <v>46</v>
      </c>
      <c r="F1693" t="s">
        <v>84</v>
      </c>
      <c r="G1693">
        <v>60000</v>
      </c>
      <c r="H1693">
        <f t="shared" si="441"/>
        <v>56454</v>
      </c>
      <c r="I1693">
        <f t="shared" si="442"/>
        <v>1722</v>
      </c>
      <c r="J1693">
        <f t="shared" si="443"/>
        <v>4260</v>
      </c>
      <c r="K1693">
        <f t="shared" si="444"/>
        <v>660.00000000000011</v>
      </c>
      <c r="L1693">
        <f t="shared" si="450"/>
        <v>1824</v>
      </c>
      <c r="M1693">
        <f t="shared" si="451"/>
        <v>4254</v>
      </c>
      <c r="O1693">
        <f t="shared" si="445"/>
        <v>12720</v>
      </c>
      <c r="P1693">
        <v>25</v>
      </c>
      <c r="Q1693">
        <v>5592.26</v>
      </c>
      <c r="S1693">
        <v>1168.58</v>
      </c>
      <c r="T1693">
        <v>200</v>
      </c>
      <c r="U1693">
        <f>3486.68-V1693</f>
        <v>3486.68</v>
      </c>
      <c r="W1693">
        <f t="shared" si="446"/>
        <v>10472.52</v>
      </c>
      <c r="X1693">
        <f t="shared" si="447"/>
        <v>3546</v>
      </c>
      <c r="Y1693">
        <f t="shared" si="452"/>
        <v>8514</v>
      </c>
      <c r="Z1693">
        <f t="shared" si="449"/>
        <v>45981.479999999996</v>
      </c>
      <c r="AA1693" t="s">
        <v>224</v>
      </c>
      <c r="AB1693">
        <v>2024</v>
      </c>
    </row>
    <row r="1694" spans="1:28" x14ac:dyDescent="0.25">
      <c r="A1694">
        <v>33</v>
      </c>
      <c r="B1694" t="s">
        <v>158</v>
      </c>
      <c r="C1694" t="s">
        <v>102</v>
      </c>
      <c r="D1694" t="s">
        <v>831</v>
      </c>
      <c r="E1694" t="s">
        <v>931</v>
      </c>
      <c r="F1694" t="s">
        <v>84</v>
      </c>
      <c r="G1694">
        <v>60000</v>
      </c>
      <c r="H1694">
        <f t="shared" si="441"/>
        <v>54738.54</v>
      </c>
      <c r="I1694">
        <f t="shared" si="442"/>
        <v>1722</v>
      </c>
      <c r="J1694">
        <f t="shared" si="443"/>
        <v>4260</v>
      </c>
      <c r="K1694">
        <f t="shared" si="444"/>
        <v>660.00000000000011</v>
      </c>
      <c r="L1694">
        <f t="shared" si="450"/>
        <v>1824</v>
      </c>
      <c r="M1694">
        <f t="shared" si="451"/>
        <v>4254</v>
      </c>
      <c r="N1694">
        <v>1715.46</v>
      </c>
      <c r="O1694">
        <f t="shared" si="445"/>
        <v>14435.46</v>
      </c>
      <c r="P1694">
        <v>25</v>
      </c>
      <c r="S1694">
        <v>917.26</v>
      </c>
      <c r="T1694">
        <v>200</v>
      </c>
      <c r="U1694">
        <f>3143.58-V1694</f>
        <v>3143.58</v>
      </c>
      <c r="W1694">
        <f t="shared" si="446"/>
        <v>4285.84</v>
      </c>
      <c r="X1694">
        <f t="shared" si="447"/>
        <v>5261.46</v>
      </c>
      <c r="Y1694">
        <f t="shared" si="452"/>
        <v>8514</v>
      </c>
      <c r="Z1694">
        <f t="shared" si="449"/>
        <v>50452.7</v>
      </c>
      <c r="AA1694" t="s">
        <v>224</v>
      </c>
      <c r="AB1694">
        <v>2024</v>
      </c>
    </row>
    <row r="1695" spans="1:28" x14ac:dyDescent="0.25">
      <c r="A1695">
        <v>34</v>
      </c>
      <c r="B1695" t="s">
        <v>159</v>
      </c>
      <c r="C1695" t="s">
        <v>103</v>
      </c>
      <c r="D1695" t="s">
        <v>21</v>
      </c>
      <c r="E1695" t="s">
        <v>932</v>
      </c>
      <c r="F1695" t="s">
        <v>84</v>
      </c>
      <c r="G1695">
        <v>60000</v>
      </c>
      <c r="H1695">
        <f t="shared" si="441"/>
        <v>54738.54</v>
      </c>
      <c r="I1695">
        <f t="shared" si="442"/>
        <v>1722</v>
      </c>
      <c r="J1695">
        <f t="shared" si="443"/>
        <v>4260</v>
      </c>
      <c r="K1695">
        <f t="shared" si="444"/>
        <v>660.00000000000011</v>
      </c>
      <c r="L1695">
        <f t="shared" si="450"/>
        <v>1824</v>
      </c>
      <c r="M1695">
        <f t="shared" si="451"/>
        <v>4254</v>
      </c>
      <c r="N1695">
        <v>1715.46</v>
      </c>
      <c r="O1695">
        <f t="shared" si="445"/>
        <v>14435.46</v>
      </c>
      <c r="P1695">
        <v>25</v>
      </c>
      <c r="Q1695">
        <v>1000</v>
      </c>
      <c r="S1695">
        <v>975.93</v>
      </c>
      <c r="T1695">
        <v>200</v>
      </c>
      <c r="U1695">
        <f>3143.58-V1695</f>
        <v>3143.58</v>
      </c>
      <c r="W1695">
        <f t="shared" si="446"/>
        <v>5344.51</v>
      </c>
      <c r="X1695">
        <f t="shared" si="447"/>
        <v>5261.46</v>
      </c>
      <c r="Y1695">
        <f t="shared" si="452"/>
        <v>8514</v>
      </c>
      <c r="Z1695">
        <f t="shared" si="449"/>
        <v>49394.03</v>
      </c>
      <c r="AA1695" t="s">
        <v>224</v>
      </c>
      <c r="AB1695">
        <v>2024</v>
      </c>
    </row>
    <row r="1696" spans="1:28" x14ac:dyDescent="0.25">
      <c r="A1696">
        <v>35</v>
      </c>
      <c r="B1696" t="s">
        <v>150</v>
      </c>
      <c r="C1696" t="s">
        <v>102</v>
      </c>
      <c r="D1696" t="s">
        <v>16</v>
      </c>
      <c r="E1696" t="s">
        <v>95</v>
      </c>
      <c r="F1696" t="s">
        <v>84</v>
      </c>
      <c r="G1696">
        <v>60000</v>
      </c>
      <c r="H1696">
        <f t="shared" si="441"/>
        <v>56454</v>
      </c>
      <c r="I1696">
        <f t="shared" si="442"/>
        <v>1722</v>
      </c>
      <c r="J1696">
        <f t="shared" si="443"/>
        <v>4260</v>
      </c>
      <c r="K1696">
        <f t="shared" si="444"/>
        <v>660.00000000000011</v>
      </c>
      <c r="L1696">
        <f t="shared" si="450"/>
        <v>1824</v>
      </c>
      <c r="M1696">
        <f t="shared" si="451"/>
        <v>4254</v>
      </c>
      <c r="O1696">
        <f>+I1696+J1696+K1696+L1696+M1696+N1696</f>
        <v>12720</v>
      </c>
      <c r="P1696">
        <v>25</v>
      </c>
      <c r="S1696">
        <v>830.64</v>
      </c>
      <c r="T1696">
        <v>200</v>
      </c>
      <c r="U1696">
        <f>IF((H1696*12)&gt;867123.01,(79776+(((H1696*12)-867123.01)*0.25))/12,IF((H1696*12)&gt;624329.01,(31216+(((H1696*12)-624329.01)*0.2))/12,IF((H1696*12)&gt;416220.01,(((H1696*12)-416220.01)*0.15)/12,0)))</f>
        <v>3486.6498333333329</v>
      </c>
      <c r="W1696">
        <f t="shared" si="446"/>
        <v>4542.2898333333324</v>
      </c>
      <c r="X1696">
        <f t="shared" si="447"/>
        <v>3546</v>
      </c>
      <c r="Y1696">
        <f t="shared" si="452"/>
        <v>8514</v>
      </c>
      <c r="Z1696">
        <f t="shared" si="449"/>
        <v>51911.710166666671</v>
      </c>
      <c r="AA1696" t="s">
        <v>224</v>
      </c>
      <c r="AB1696">
        <v>2024</v>
      </c>
    </row>
    <row r="1697" spans="1:28" x14ac:dyDescent="0.25">
      <c r="A1697">
        <v>36</v>
      </c>
      <c r="B1697" t="s">
        <v>160</v>
      </c>
      <c r="C1697" t="s">
        <v>102</v>
      </c>
      <c r="D1697" t="s">
        <v>4</v>
      </c>
      <c r="E1697" t="s">
        <v>93</v>
      </c>
      <c r="F1697" t="s">
        <v>84</v>
      </c>
      <c r="G1697">
        <v>60000</v>
      </c>
      <c r="H1697">
        <f t="shared" si="441"/>
        <v>56454</v>
      </c>
      <c r="I1697">
        <f t="shared" si="442"/>
        <v>1722</v>
      </c>
      <c r="J1697">
        <f t="shared" si="443"/>
        <v>4260</v>
      </c>
      <c r="K1697">
        <f t="shared" si="444"/>
        <v>660.00000000000011</v>
      </c>
      <c r="L1697">
        <f t="shared" si="450"/>
        <v>1824</v>
      </c>
      <c r="M1697">
        <f t="shared" si="451"/>
        <v>4254</v>
      </c>
      <c r="O1697">
        <f t="shared" si="445"/>
        <v>12720</v>
      </c>
      <c r="P1697">
        <v>25</v>
      </c>
      <c r="Q1697">
        <v>3000</v>
      </c>
      <c r="S1697">
        <v>1675.15</v>
      </c>
      <c r="T1697">
        <v>200</v>
      </c>
      <c r="U1697">
        <f>IF((H1697*12)&gt;867123.01,(79776+(((H1697*12)-867123.01)*0.25))/12,IF((H1697*12)&gt;624329.01,(31216+(((H1697*12)-624329.01)*0.2))/12,IF((H1697*12)&gt;416220.01,(((H1697*12)-416220.01)*0.15)/12,0)))</f>
        <v>3486.6498333333329</v>
      </c>
      <c r="W1697">
        <f t="shared" si="446"/>
        <v>8386.7998333333326</v>
      </c>
      <c r="X1697">
        <f t="shared" si="447"/>
        <v>3546</v>
      </c>
      <c r="Y1697">
        <f t="shared" si="452"/>
        <v>8514</v>
      </c>
      <c r="Z1697">
        <f t="shared" si="449"/>
        <v>48067.200166666669</v>
      </c>
      <c r="AA1697" t="s">
        <v>224</v>
      </c>
      <c r="AB1697">
        <v>2024</v>
      </c>
    </row>
    <row r="1698" spans="1:28" x14ac:dyDescent="0.25">
      <c r="A1698">
        <v>37</v>
      </c>
      <c r="B1698" t="s">
        <v>806</v>
      </c>
      <c r="C1698" t="s">
        <v>102</v>
      </c>
      <c r="D1698" t="s">
        <v>12</v>
      </c>
      <c r="E1698" t="s">
        <v>32</v>
      </c>
      <c r="F1698" t="s">
        <v>99</v>
      </c>
      <c r="G1698">
        <v>65000</v>
      </c>
      <c r="H1698">
        <f t="shared" si="441"/>
        <v>61158.5</v>
      </c>
      <c r="I1698">
        <f t="shared" si="442"/>
        <v>1865.5</v>
      </c>
      <c r="J1698">
        <f t="shared" si="443"/>
        <v>4615</v>
      </c>
      <c r="K1698">
        <f t="shared" si="444"/>
        <v>715.00000000000011</v>
      </c>
      <c r="L1698">
        <f t="shared" si="450"/>
        <v>1976</v>
      </c>
      <c r="M1698">
        <f t="shared" si="451"/>
        <v>4608.5</v>
      </c>
      <c r="O1698">
        <f t="shared" si="445"/>
        <v>13780</v>
      </c>
      <c r="P1698">
        <v>25</v>
      </c>
      <c r="Q1698">
        <v>8537.7800000000007</v>
      </c>
      <c r="S1698">
        <v>909.61</v>
      </c>
      <c r="T1698">
        <v>200</v>
      </c>
      <c r="U1698">
        <v>4427.58</v>
      </c>
      <c r="W1698">
        <f t="shared" si="446"/>
        <v>14099.970000000001</v>
      </c>
      <c r="X1698">
        <f t="shared" si="447"/>
        <v>3841.5</v>
      </c>
      <c r="Y1698">
        <f t="shared" si="452"/>
        <v>9223.5</v>
      </c>
      <c r="Z1698">
        <f t="shared" si="449"/>
        <v>47058.53</v>
      </c>
      <c r="AA1698" t="s">
        <v>224</v>
      </c>
      <c r="AB1698">
        <v>2024</v>
      </c>
    </row>
    <row r="1699" spans="1:28" x14ac:dyDescent="0.25">
      <c r="A1699">
        <v>38</v>
      </c>
      <c r="B1699" t="s">
        <v>162</v>
      </c>
      <c r="C1699" t="s">
        <v>102</v>
      </c>
      <c r="D1699" t="s">
        <v>15</v>
      </c>
      <c r="E1699" t="s">
        <v>92</v>
      </c>
      <c r="F1699" t="s">
        <v>99</v>
      </c>
      <c r="G1699">
        <v>70000</v>
      </c>
      <c r="H1699">
        <f t="shared" si="441"/>
        <v>60716.619999999995</v>
      </c>
      <c r="I1699">
        <f t="shared" si="442"/>
        <v>2009</v>
      </c>
      <c r="J1699">
        <f t="shared" si="443"/>
        <v>4970</v>
      </c>
      <c r="K1699">
        <f t="shared" si="444"/>
        <v>770.00000000000011</v>
      </c>
      <c r="L1699">
        <f t="shared" si="450"/>
        <v>2128</v>
      </c>
      <c r="M1699">
        <f t="shared" si="451"/>
        <v>4963</v>
      </c>
      <c r="N1699">
        <v>5146.38</v>
      </c>
      <c r="O1699">
        <f t="shared" si="445"/>
        <v>19986.38</v>
      </c>
      <c r="P1699">
        <v>25</v>
      </c>
      <c r="S1699">
        <v>797.28</v>
      </c>
      <c r="T1699">
        <v>200</v>
      </c>
      <c r="U1699">
        <f>4339.2-V1699</f>
        <v>4339.2</v>
      </c>
      <c r="W1699">
        <f t="shared" si="446"/>
        <v>5361.48</v>
      </c>
      <c r="X1699">
        <f t="shared" si="447"/>
        <v>9283.380000000001</v>
      </c>
      <c r="Y1699">
        <f t="shared" si="452"/>
        <v>9933</v>
      </c>
      <c r="Z1699">
        <f t="shared" si="449"/>
        <v>55355.14</v>
      </c>
      <c r="AA1699" t="s">
        <v>224</v>
      </c>
      <c r="AB1699">
        <v>2024</v>
      </c>
    </row>
    <row r="1700" spans="1:28" x14ac:dyDescent="0.25">
      <c r="A1700">
        <v>39</v>
      </c>
      <c r="B1700" t="s">
        <v>807</v>
      </c>
      <c r="C1700" t="s">
        <v>102</v>
      </c>
      <c r="D1700" t="s">
        <v>808</v>
      </c>
      <c r="E1700" t="s">
        <v>62</v>
      </c>
      <c r="F1700" t="s">
        <v>99</v>
      </c>
      <c r="G1700">
        <v>125000</v>
      </c>
      <c r="H1700">
        <f t="shared" si="441"/>
        <v>115897.04000000001</v>
      </c>
      <c r="I1700">
        <f t="shared" si="442"/>
        <v>3587.5</v>
      </c>
      <c r="J1700">
        <f t="shared" si="443"/>
        <v>8875</v>
      </c>
      <c r="K1700">
        <f t="shared" si="444"/>
        <v>851.51</v>
      </c>
      <c r="L1700">
        <f t="shared" si="450"/>
        <v>3800</v>
      </c>
      <c r="M1700">
        <f t="shared" si="451"/>
        <v>8862.5</v>
      </c>
      <c r="N1700">
        <v>1715.46</v>
      </c>
      <c r="O1700">
        <f>+I1700+J1700+K1700+L1700+M1700+N1700</f>
        <v>27691.97</v>
      </c>
      <c r="P1700">
        <v>25</v>
      </c>
      <c r="Q1700">
        <v>10736.72</v>
      </c>
      <c r="S1700">
        <v>254.96</v>
      </c>
      <c r="T1700">
        <v>200</v>
      </c>
      <c r="U1700">
        <v>17557.13</v>
      </c>
      <c r="W1700">
        <f t="shared" si="446"/>
        <v>28773.809999999998</v>
      </c>
      <c r="X1700">
        <f t="shared" si="447"/>
        <v>9102.9599999999991</v>
      </c>
      <c r="Y1700">
        <f t="shared" si="452"/>
        <v>17737.5</v>
      </c>
      <c r="Z1700">
        <f t="shared" si="449"/>
        <v>87123.23000000001</v>
      </c>
      <c r="AA1700" t="s">
        <v>224</v>
      </c>
      <c r="AB1700">
        <v>2024</v>
      </c>
    </row>
    <row r="1701" spans="1:28" x14ac:dyDescent="0.25">
      <c r="A1701">
        <v>40</v>
      </c>
      <c r="B1701" t="s">
        <v>809</v>
      </c>
      <c r="C1701" t="s">
        <v>102</v>
      </c>
      <c r="D1701" t="s">
        <v>808</v>
      </c>
      <c r="E1701" t="s">
        <v>62</v>
      </c>
      <c r="F1701" t="s">
        <v>99</v>
      </c>
      <c r="G1701">
        <v>80000</v>
      </c>
      <c r="H1701">
        <f t="shared" si="441"/>
        <v>75272</v>
      </c>
      <c r="I1701">
        <f t="shared" si="442"/>
        <v>2296</v>
      </c>
      <c r="J1701">
        <f t="shared" si="443"/>
        <v>5679.9999999999991</v>
      </c>
      <c r="K1701">
        <f t="shared" si="444"/>
        <v>851.51</v>
      </c>
      <c r="L1701">
        <f t="shared" si="450"/>
        <v>2432</v>
      </c>
      <c r="M1701">
        <f t="shared" si="451"/>
        <v>5672</v>
      </c>
      <c r="O1701">
        <f>+I1701+J1701+K1701+L1701+M1701+N1701</f>
        <v>16931.509999999998</v>
      </c>
      <c r="P1701">
        <v>25</v>
      </c>
      <c r="Q1701">
        <v>1000</v>
      </c>
      <c r="S1701">
        <v>398.64</v>
      </c>
      <c r="T1701">
        <v>200</v>
      </c>
      <c r="U1701">
        <v>7400.87</v>
      </c>
      <c r="W1701">
        <f t="shared" si="446"/>
        <v>9024.51</v>
      </c>
      <c r="X1701">
        <f t="shared" si="447"/>
        <v>4728</v>
      </c>
      <c r="Y1701">
        <f t="shared" si="452"/>
        <v>11352</v>
      </c>
      <c r="Z1701">
        <f t="shared" si="449"/>
        <v>66247.490000000005</v>
      </c>
      <c r="AA1701" t="s">
        <v>224</v>
      </c>
      <c r="AB1701">
        <v>2024</v>
      </c>
    </row>
    <row r="1702" spans="1:28" x14ac:dyDescent="0.25">
      <c r="A1702">
        <v>41</v>
      </c>
      <c r="B1702" t="s">
        <v>906</v>
      </c>
      <c r="C1702" t="s">
        <v>102</v>
      </c>
      <c r="D1702" t="s">
        <v>808</v>
      </c>
      <c r="E1702" t="s">
        <v>62</v>
      </c>
      <c r="F1702" t="s">
        <v>99</v>
      </c>
      <c r="G1702">
        <v>110000</v>
      </c>
      <c r="H1702">
        <f t="shared" si="441"/>
        <v>103499</v>
      </c>
      <c r="I1702">
        <f t="shared" si="442"/>
        <v>3157</v>
      </c>
      <c r="J1702">
        <f t="shared" si="443"/>
        <v>7809.9999999999991</v>
      </c>
      <c r="K1702">
        <f t="shared" si="444"/>
        <v>851.51</v>
      </c>
      <c r="L1702">
        <f t="shared" si="450"/>
        <v>3344</v>
      </c>
      <c r="M1702">
        <f t="shared" si="451"/>
        <v>7799.0000000000009</v>
      </c>
      <c r="O1702">
        <f>+I1702+J1702+K1702+L1702+M1702+N1702</f>
        <v>22961.510000000002</v>
      </c>
      <c r="P1702">
        <v>25</v>
      </c>
      <c r="T1702">
        <v>200</v>
      </c>
      <c r="U1702">
        <v>14457.62</v>
      </c>
      <c r="W1702">
        <f t="shared" si="446"/>
        <v>14682.62</v>
      </c>
      <c r="X1702">
        <f t="shared" si="447"/>
        <v>6501</v>
      </c>
      <c r="Y1702">
        <f t="shared" si="452"/>
        <v>15609</v>
      </c>
      <c r="Z1702">
        <f t="shared" si="449"/>
        <v>88816.38</v>
      </c>
      <c r="AA1702" t="s">
        <v>224</v>
      </c>
      <c r="AB1702">
        <v>2024</v>
      </c>
    </row>
    <row r="1703" spans="1:28" x14ac:dyDescent="0.25">
      <c r="A1703">
        <v>42</v>
      </c>
      <c r="B1703" t="s">
        <v>813</v>
      </c>
      <c r="C1703" t="s">
        <v>103</v>
      </c>
      <c r="D1703" t="s">
        <v>808</v>
      </c>
      <c r="E1703" t="s">
        <v>92</v>
      </c>
      <c r="F1703" t="s">
        <v>99</v>
      </c>
      <c r="G1703">
        <v>80000</v>
      </c>
      <c r="H1703">
        <f t="shared" si="441"/>
        <v>75272</v>
      </c>
      <c r="I1703">
        <f t="shared" si="442"/>
        <v>2296</v>
      </c>
      <c r="J1703">
        <f t="shared" si="443"/>
        <v>5679.9999999999991</v>
      </c>
      <c r="K1703">
        <f t="shared" si="444"/>
        <v>851.51</v>
      </c>
      <c r="L1703">
        <f t="shared" si="450"/>
        <v>2432</v>
      </c>
      <c r="M1703">
        <f t="shared" si="451"/>
        <v>5672</v>
      </c>
      <c r="O1703">
        <f t="shared" si="445"/>
        <v>16931.509999999998</v>
      </c>
      <c r="P1703">
        <v>25</v>
      </c>
      <c r="T1703">
        <v>200</v>
      </c>
      <c r="U1703">
        <v>7400.87</v>
      </c>
      <c r="W1703">
        <f t="shared" si="446"/>
        <v>7625.87</v>
      </c>
      <c r="X1703">
        <f t="shared" si="447"/>
        <v>4728</v>
      </c>
      <c r="Y1703">
        <f t="shared" si="452"/>
        <v>11352</v>
      </c>
      <c r="Z1703">
        <f t="shared" si="449"/>
        <v>67646.13</v>
      </c>
      <c r="AA1703" t="s">
        <v>224</v>
      </c>
      <c r="AB1703">
        <v>2024</v>
      </c>
    </row>
    <row r="1704" spans="1:28" x14ac:dyDescent="0.25">
      <c r="A1704">
        <v>43</v>
      </c>
      <c r="B1704" t="s">
        <v>874</v>
      </c>
      <c r="C1704" t="s">
        <v>103</v>
      </c>
      <c r="D1704" t="s">
        <v>10</v>
      </c>
      <c r="E1704" t="s">
        <v>32</v>
      </c>
      <c r="F1704" t="s">
        <v>84</v>
      </c>
      <c r="G1704">
        <v>46000</v>
      </c>
      <c r="H1704">
        <f t="shared" si="441"/>
        <v>43281.4</v>
      </c>
      <c r="I1704">
        <f t="shared" si="442"/>
        <v>1320.2</v>
      </c>
      <c r="J1704">
        <f t="shared" si="443"/>
        <v>3265.9999999999995</v>
      </c>
      <c r="K1704">
        <f t="shared" si="444"/>
        <v>506.00000000000006</v>
      </c>
      <c r="L1704">
        <f t="shared" si="450"/>
        <v>1398.4</v>
      </c>
      <c r="M1704">
        <f t="shared" si="451"/>
        <v>3261.4</v>
      </c>
      <c r="O1704">
        <f t="shared" si="445"/>
        <v>9752</v>
      </c>
      <c r="P1704">
        <v>25</v>
      </c>
      <c r="S1704">
        <v>674.93</v>
      </c>
      <c r="T1704">
        <v>200</v>
      </c>
      <c r="U1704">
        <f>IF((H1704*12)&gt;867123.01,(79776+(((H1704*12)-867123.01)*0.25))/12,IF((H1704*12)&gt;624329.01,(31216+(((H1704*12)-624329.01)*0.2))/12,IF((H1704*12)&gt;416220.01,(((H1704*12)-416220.01)*0.15)/12,0)))</f>
        <v>1289.4598750000005</v>
      </c>
      <c r="W1704">
        <f t="shared" si="446"/>
        <v>2189.3898750000003</v>
      </c>
      <c r="X1704">
        <f t="shared" si="447"/>
        <v>2718.6000000000004</v>
      </c>
      <c r="Y1704">
        <f t="shared" si="452"/>
        <v>6527.4</v>
      </c>
      <c r="Z1704">
        <f t="shared" si="449"/>
        <v>41092.010125000001</v>
      </c>
      <c r="AA1704" t="s">
        <v>224</v>
      </c>
      <c r="AB1704">
        <v>2024</v>
      </c>
    </row>
    <row r="1705" spans="1:28" x14ac:dyDescent="0.25">
      <c r="A1705">
        <v>44</v>
      </c>
      <c r="B1705" t="s">
        <v>167</v>
      </c>
      <c r="C1705" t="s">
        <v>102</v>
      </c>
      <c r="D1705" t="s">
        <v>6</v>
      </c>
      <c r="E1705" t="s">
        <v>32</v>
      </c>
      <c r="F1705" t="s">
        <v>100</v>
      </c>
      <c r="G1705">
        <v>46000</v>
      </c>
      <c r="H1705">
        <f t="shared" si="441"/>
        <v>43281.4</v>
      </c>
      <c r="I1705">
        <f t="shared" si="442"/>
        <v>1320.2</v>
      </c>
      <c r="J1705">
        <f t="shared" si="443"/>
        <v>3265.9999999999995</v>
      </c>
      <c r="K1705">
        <f t="shared" si="444"/>
        <v>506.00000000000006</v>
      </c>
      <c r="L1705">
        <f t="shared" si="450"/>
        <v>1398.4</v>
      </c>
      <c r="M1705">
        <f t="shared" si="451"/>
        <v>3261.4</v>
      </c>
      <c r="O1705">
        <f t="shared" si="445"/>
        <v>9752</v>
      </c>
      <c r="P1705">
        <v>25</v>
      </c>
      <c r="Q1705">
        <v>5000</v>
      </c>
      <c r="T1705">
        <v>200</v>
      </c>
      <c r="U1705">
        <f>1289.46-V1705</f>
        <v>1289.46</v>
      </c>
      <c r="W1705">
        <f t="shared" si="446"/>
        <v>6514.46</v>
      </c>
      <c r="X1705">
        <f t="shared" si="447"/>
        <v>2718.6000000000004</v>
      </c>
      <c r="Y1705">
        <f t="shared" si="452"/>
        <v>6527.4</v>
      </c>
      <c r="Z1705">
        <f t="shared" si="449"/>
        <v>36766.94</v>
      </c>
      <c r="AA1705" t="s">
        <v>224</v>
      </c>
      <c r="AB1705">
        <v>2024</v>
      </c>
    </row>
    <row r="1706" spans="1:28" x14ac:dyDescent="0.25">
      <c r="A1706">
        <v>45</v>
      </c>
      <c r="B1706" t="s">
        <v>169</v>
      </c>
      <c r="C1706" t="s">
        <v>102</v>
      </c>
      <c r="D1706" t="s">
        <v>6</v>
      </c>
      <c r="E1706" t="s">
        <v>32</v>
      </c>
      <c r="F1706" t="s">
        <v>100</v>
      </c>
      <c r="G1706">
        <v>36000</v>
      </c>
      <c r="H1706">
        <f t="shared" si="441"/>
        <v>33872.400000000001</v>
      </c>
      <c r="I1706">
        <f t="shared" si="442"/>
        <v>1033.2</v>
      </c>
      <c r="J1706">
        <f t="shared" si="443"/>
        <v>2555.9999999999995</v>
      </c>
      <c r="K1706">
        <f t="shared" si="444"/>
        <v>396.00000000000006</v>
      </c>
      <c r="L1706">
        <f t="shared" si="450"/>
        <v>1094.4000000000001</v>
      </c>
      <c r="M1706">
        <f t="shared" si="451"/>
        <v>2552.4</v>
      </c>
      <c r="O1706">
        <f t="shared" si="445"/>
        <v>7632</v>
      </c>
      <c r="P1706">
        <v>25</v>
      </c>
      <c r="T1706">
        <v>200</v>
      </c>
      <c r="U1706">
        <v>0</v>
      </c>
      <c r="W1706">
        <f t="shared" si="446"/>
        <v>225</v>
      </c>
      <c r="X1706">
        <f t="shared" si="447"/>
        <v>2127.6000000000004</v>
      </c>
      <c r="Y1706">
        <f t="shared" si="452"/>
        <v>5108.3999999999996</v>
      </c>
      <c r="Z1706">
        <f t="shared" si="449"/>
        <v>33647.4</v>
      </c>
      <c r="AA1706" t="s">
        <v>224</v>
      </c>
      <c r="AB1706">
        <v>2024</v>
      </c>
    </row>
    <row r="1707" spans="1:28" x14ac:dyDescent="0.25">
      <c r="A1707">
        <v>46</v>
      </c>
      <c r="B1707" t="s">
        <v>170</v>
      </c>
      <c r="C1707" t="s">
        <v>102</v>
      </c>
      <c r="D1707" t="s">
        <v>17</v>
      </c>
      <c r="E1707" t="s">
        <v>32</v>
      </c>
      <c r="F1707" t="s">
        <v>100</v>
      </c>
      <c r="G1707">
        <v>46000</v>
      </c>
      <c r="H1707">
        <f t="shared" si="441"/>
        <v>39850.479999999996</v>
      </c>
      <c r="I1707">
        <f t="shared" si="442"/>
        <v>1320.2</v>
      </c>
      <c r="J1707">
        <f t="shared" si="443"/>
        <v>3265.9999999999995</v>
      </c>
      <c r="K1707">
        <f t="shared" si="444"/>
        <v>506.00000000000006</v>
      </c>
      <c r="L1707">
        <f t="shared" si="450"/>
        <v>1398.4</v>
      </c>
      <c r="M1707">
        <f t="shared" si="451"/>
        <v>3261.4</v>
      </c>
      <c r="N1707">
        <v>3430.92</v>
      </c>
      <c r="O1707">
        <f t="shared" si="445"/>
        <v>13182.92</v>
      </c>
      <c r="P1707">
        <v>25</v>
      </c>
      <c r="Q1707">
        <v>3595.29</v>
      </c>
      <c r="S1707">
        <v>965.28</v>
      </c>
      <c r="T1707">
        <v>200</v>
      </c>
      <c r="U1707">
        <f>774.82-V1707</f>
        <v>774.82</v>
      </c>
      <c r="W1707">
        <f t="shared" si="446"/>
        <v>5560.3899999999994</v>
      </c>
      <c r="X1707">
        <f t="shared" si="447"/>
        <v>6149.52</v>
      </c>
      <c r="Y1707">
        <f t="shared" si="452"/>
        <v>6527.4</v>
      </c>
      <c r="Z1707">
        <f t="shared" si="449"/>
        <v>34290.089999999997</v>
      </c>
      <c r="AA1707" t="s">
        <v>224</v>
      </c>
      <c r="AB1707">
        <v>2024</v>
      </c>
    </row>
    <row r="1708" spans="1:28" x14ac:dyDescent="0.25">
      <c r="A1708">
        <v>47</v>
      </c>
      <c r="B1708" t="s">
        <v>171</v>
      </c>
      <c r="C1708" t="s">
        <v>102</v>
      </c>
      <c r="D1708" t="s">
        <v>793</v>
      </c>
      <c r="E1708" t="s">
        <v>32</v>
      </c>
      <c r="F1708" t="s">
        <v>100</v>
      </c>
      <c r="G1708">
        <v>36000</v>
      </c>
      <c r="H1708">
        <f t="shared" si="441"/>
        <v>33872.400000000001</v>
      </c>
      <c r="I1708">
        <f t="shared" si="442"/>
        <v>1033.2</v>
      </c>
      <c r="J1708">
        <f t="shared" si="443"/>
        <v>2555.9999999999995</v>
      </c>
      <c r="K1708">
        <f t="shared" si="444"/>
        <v>396.00000000000006</v>
      </c>
      <c r="L1708">
        <f t="shared" si="450"/>
        <v>1094.4000000000001</v>
      </c>
      <c r="M1708">
        <f t="shared" si="451"/>
        <v>2552.4</v>
      </c>
      <c r="O1708">
        <f t="shared" si="445"/>
        <v>7632</v>
      </c>
      <c r="P1708">
        <v>25</v>
      </c>
      <c r="Q1708">
        <v>10792.01</v>
      </c>
      <c r="S1708">
        <v>769.98</v>
      </c>
      <c r="T1708">
        <v>200</v>
      </c>
      <c r="U1708">
        <v>0</v>
      </c>
      <c r="W1708">
        <f t="shared" si="446"/>
        <v>11786.99</v>
      </c>
      <c r="X1708">
        <f t="shared" si="447"/>
        <v>2127.6000000000004</v>
      </c>
      <c r="Y1708">
        <f t="shared" si="452"/>
        <v>5108.3999999999996</v>
      </c>
      <c r="Z1708">
        <f t="shared" si="449"/>
        <v>22085.41</v>
      </c>
      <c r="AA1708" t="s">
        <v>224</v>
      </c>
      <c r="AB1708">
        <v>2024</v>
      </c>
    </row>
    <row r="1709" spans="1:28" x14ac:dyDescent="0.25">
      <c r="A1709">
        <v>48</v>
      </c>
      <c r="B1709" t="s">
        <v>172</v>
      </c>
      <c r="C1709" t="s">
        <v>102</v>
      </c>
      <c r="D1709" t="s">
        <v>6</v>
      </c>
      <c r="E1709" t="s">
        <v>32</v>
      </c>
      <c r="F1709" t="s">
        <v>100</v>
      </c>
      <c r="G1709">
        <v>46000</v>
      </c>
      <c r="H1709">
        <f t="shared" si="441"/>
        <v>43281.4</v>
      </c>
      <c r="I1709">
        <f t="shared" si="442"/>
        <v>1320.2</v>
      </c>
      <c r="J1709">
        <f t="shared" si="443"/>
        <v>3265.9999999999995</v>
      </c>
      <c r="K1709">
        <f t="shared" si="444"/>
        <v>506.00000000000006</v>
      </c>
      <c r="L1709">
        <f t="shared" si="450"/>
        <v>1398.4</v>
      </c>
      <c r="M1709">
        <f t="shared" si="451"/>
        <v>3261.4</v>
      </c>
      <c r="O1709">
        <f t="shared" si="445"/>
        <v>9752</v>
      </c>
      <c r="P1709">
        <v>25</v>
      </c>
      <c r="S1709">
        <v>418.64</v>
      </c>
      <c r="T1709">
        <v>200</v>
      </c>
      <c r="U1709">
        <f>1289.46-V1709</f>
        <v>1289.46</v>
      </c>
      <c r="W1709">
        <f t="shared" si="446"/>
        <v>1933.1</v>
      </c>
      <c r="X1709">
        <f t="shared" si="447"/>
        <v>2718.6000000000004</v>
      </c>
      <c r="Y1709">
        <f t="shared" si="452"/>
        <v>6527.4</v>
      </c>
      <c r="Z1709">
        <f t="shared" si="449"/>
        <v>41348.300000000003</v>
      </c>
      <c r="AA1709" t="s">
        <v>224</v>
      </c>
      <c r="AB1709">
        <v>2024</v>
      </c>
    </row>
    <row r="1710" spans="1:28" x14ac:dyDescent="0.25">
      <c r="A1710">
        <v>49</v>
      </c>
      <c r="B1710" t="s">
        <v>799</v>
      </c>
      <c r="C1710" t="s">
        <v>102</v>
      </c>
      <c r="D1710" t="s">
        <v>6</v>
      </c>
      <c r="E1710" t="s">
        <v>32</v>
      </c>
      <c r="F1710" t="s">
        <v>100</v>
      </c>
      <c r="G1710">
        <v>36000</v>
      </c>
      <c r="H1710">
        <f t="shared" si="441"/>
        <v>33872.400000000001</v>
      </c>
      <c r="I1710">
        <f t="shared" si="442"/>
        <v>1033.2</v>
      </c>
      <c r="J1710">
        <f t="shared" si="443"/>
        <v>2555.9999999999995</v>
      </c>
      <c r="K1710">
        <f t="shared" si="444"/>
        <v>396.00000000000006</v>
      </c>
      <c r="L1710">
        <f t="shared" si="450"/>
        <v>1094.4000000000001</v>
      </c>
      <c r="M1710">
        <f t="shared" si="451"/>
        <v>2552.4</v>
      </c>
      <c r="O1710">
        <f>+I1710+J1710+K1710+L1710+M1710+N1710</f>
        <v>7632</v>
      </c>
      <c r="P1710">
        <v>25</v>
      </c>
      <c r="S1710">
        <v>797.28</v>
      </c>
      <c r="T1710">
        <v>200</v>
      </c>
      <c r="W1710">
        <f t="shared" si="446"/>
        <v>1022.28</v>
      </c>
      <c r="X1710">
        <f t="shared" si="447"/>
        <v>2127.6000000000004</v>
      </c>
      <c r="Y1710">
        <f t="shared" si="452"/>
        <v>5108.3999999999996</v>
      </c>
      <c r="Z1710">
        <f t="shared" si="449"/>
        <v>32850.120000000003</v>
      </c>
      <c r="AA1710" t="s">
        <v>224</v>
      </c>
      <c r="AB1710">
        <v>2024</v>
      </c>
    </row>
    <row r="1711" spans="1:28" x14ac:dyDescent="0.25">
      <c r="A1711">
        <v>50</v>
      </c>
      <c r="B1711" t="s">
        <v>173</v>
      </c>
      <c r="C1711" t="s">
        <v>102</v>
      </c>
      <c r="D1711" t="s">
        <v>6</v>
      </c>
      <c r="E1711" t="s">
        <v>32</v>
      </c>
      <c r="F1711" t="s">
        <v>100</v>
      </c>
      <c r="G1711">
        <v>46000</v>
      </c>
      <c r="H1711">
        <f t="shared" si="441"/>
        <v>41565.94</v>
      </c>
      <c r="I1711">
        <f t="shared" si="442"/>
        <v>1320.2</v>
      </c>
      <c r="J1711">
        <f t="shared" si="443"/>
        <v>3265.9999999999995</v>
      </c>
      <c r="K1711">
        <f t="shared" si="444"/>
        <v>506.00000000000006</v>
      </c>
      <c r="L1711">
        <f t="shared" si="450"/>
        <v>1398.4</v>
      </c>
      <c r="M1711">
        <f t="shared" si="451"/>
        <v>3261.4</v>
      </c>
      <c r="N1711">
        <v>1715.46</v>
      </c>
      <c r="O1711">
        <f t="shared" si="445"/>
        <v>11467.46</v>
      </c>
      <c r="P1711">
        <v>25</v>
      </c>
      <c r="T1711">
        <v>200</v>
      </c>
      <c r="U1711">
        <v>1032.1400000000001</v>
      </c>
      <c r="W1711">
        <f t="shared" si="446"/>
        <v>1257.1400000000001</v>
      </c>
      <c r="X1711">
        <f t="shared" si="447"/>
        <v>4434.0600000000004</v>
      </c>
      <c r="Y1711">
        <f t="shared" si="452"/>
        <v>6527.4</v>
      </c>
      <c r="Z1711">
        <f t="shared" si="449"/>
        <v>40308.800000000003</v>
      </c>
      <c r="AA1711" t="s">
        <v>224</v>
      </c>
      <c r="AB1711">
        <v>2024</v>
      </c>
    </row>
    <row r="1712" spans="1:28" x14ac:dyDescent="0.25">
      <c r="A1712">
        <v>51</v>
      </c>
      <c r="B1712" t="s">
        <v>177</v>
      </c>
      <c r="C1712" t="s">
        <v>102</v>
      </c>
      <c r="D1712" t="s">
        <v>22</v>
      </c>
      <c r="E1712" t="s">
        <v>32</v>
      </c>
      <c r="F1712" t="s">
        <v>100</v>
      </c>
      <c r="G1712">
        <v>46000</v>
      </c>
      <c r="H1712">
        <f t="shared" si="441"/>
        <v>43281.4</v>
      </c>
      <c r="I1712">
        <f t="shared" si="442"/>
        <v>1320.2</v>
      </c>
      <c r="J1712">
        <f t="shared" si="443"/>
        <v>3265.9999999999995</v>
      </c>
      <c r="K1712">
        <f t="shared" si="444"/>
        <v>506.00000000000006</v>
      </c>
      <c r="L1712">
        <f t="shared" si="450"/>
        <v>1398.4</v>
      </c>
      <c r="M1712">
        <f t="shared" si="451"/>
        <v>3261.4</v>
      </c>
      <c r="O1712">
        <f t="shared" si="445"/>
        <v>9752</v>
      </c>
      <c r="P1712">
        <v>25</v>
      </c>
      <c r="S1712">
        <v>797.28</v>
      </c>
      <c r="T1712">
        <v>200</v>
      </c>
      <c r="U1712">
        <f>1289.46-V1712</f>
        <v>1289.46</v>
      </c>
      <c r="W1712">
        <f t="shared" si="446"/>
        <v>2311.7399999999998</v>
      </c>
      <c r="X1712">
        <f t="shared" si="447"/>
        <v>2718.6000000000004</v>
      </c>
      <c r="Y1712">
        <f t="shared" si="452"/>
        <v>6527.4</v>
      </c>
      <c r="Z1712">
        <f t="shared" si="449"/>
        <v>40969.660000000003</v>
      </c>
      <c r="AA1712" t="s">
        <v>224</v>
      </c>
      <c r="AB1712">
        <v>2024</v>
      </c>
    </row>
    <row r="1713" spans="1:28" x14ac:dyDescent="0.25">
      <c r="A1713">
        <v>52</v>
      </c>
      <c r="B1713" t="s">
        <v>178</v>
      </c>
      <c r="C1713" t="s">
        <v>103</v>
      </c>
      <c r="D1713" t="s">
        <v>6</v>
      </c>
      <c r="E1713" t="s">
        <v>32</v>
      </c>
      <c r="F1713" t="s">
        <v>100</v>
      </c>
      <c r="G1713">
        <v>36000</v>
      </c>
      <c r="H1713">
        <f t="shared" si="441"/>
        <v>33872.400000000001</v>
      </c>
      <c r="I1713">
        <f t="shared" si="442"/>
        <v>1033.2</v>
      </c>
      <c r="J1713">
        <f t="shared" si="443"/>
        <v>2555.9999999999995</v>
      </c>
      <c r="K1713">
        <f t="shared" si="444"/>
        <v>396.00000000000006</v>
      </c>
      <c r="L1713">
        <f t="shared" si="450"/>
        <v>1094.4000000000001</v>
      </c>
      <c r="M1713">
        <f t="shared" si="451"/>
        <v>2552.4</v>
      </c>
      <c r="O1713">
        <f>+I1713+J1713+K1713+L1713+M1713+N1713</f>
        <v>7632</v>
      </c>
      <c r="P1713">
        <v>25</v>
      </c>
      <c r="S1713">
        <v>398.64</v>
      </c>
      <c r="T1713">
        <v>200</v>
      </c>
      <c r="U1713">
        <v>0</v>
      </c>
      <c r="W1713">
        <f t="shared" si="446"/>
        <v>623.64</v>
      </c>
      <c r="X1713">
        <f t="shared" si="447"/>
        <v>2127.6000000000004</v>
      </c>
      <c r="Y1713">
        <f t="shared" si="452"/>
        <v>5108.3999999999996</v>
      </c>
      <c r="Z1713">
        <f t="shared" si="449"/>
        <v>33248.76</v>
      </c>
      <c r="AA1713" t="s">
        <v>224</v>
      </c>
      <c r="AB1713">
        <v>2024</v>
      </c>
    </row>
    <row r="1714" spans="1:28" x14ac:dyDescent="0.25">
      <c r="A1714">
        <v>53</v>
      </c>
      <c r="B1714" t="s">
        <v>815</v>
      </c>
      <c r="C1714" t="s">
        <v>102</v>
      </c>
      <c r="D1714" t="s">
        <v>793</v>
      </c>
      <c r="E1714" t="s">
        <v>32</v>
      </c>
      <c r="F1714" t="s">
        <v>100</v>
      </c>
      <c r="G1714">
        <v>30000</v>
      </c>
      <c r="H1714">
        <f t="shared" si="441"/>
        <v>28227</v>
      </c>
      <c r="I1714">
        <f t="shared" si="442"/>
        <v>861</v>
      </c>
      <c r="J1714">
        <f t="shared" si="443"/>
        <v>2130</v>
      </c>
      <c r="K1714">
        <f t="shared" si="444"/>
        <v>330.00000000000006</v>
      </c>
      <c r="L1714">
        <f t="shared" si="450"/>
        <v>912</v>
      </c>
      <c r="M1714">
        <f t="shared" si="451"/>
        <v>2127</v>
      </c>
      <c r="O1714">
        <f t="shared" ref="O1714:O1719" si="453">+I1714+J1714+K1714+L1714+M1714+N1714</f>
        <v>6360</v>
      </c>
      <c r="P1714">
        <v>25</v>
      </c>
      <c r="Q1714">
        <v>4000</v>
      </c>
      <c r="T1714">
        <v>200</v>
      </c>
      <c r="U1714">
        <v>0</v>
      </c>
      <c r="W1714">
        <f t="shared" si="446"/>
        <v>4225</v>
      </c>
      <c r="X1714">
        <f t="shared" si="447"/>
        <v>1773</v>
      </c>
      <c r="Y1714">
        <f t="shared" si="452"/>
        <v>4257</v>
      </c>
      <c r="Z1714">
        <f t="shared" si="449"/>
        <v>24002</v>
      </c>
      <c r="AA1714" t="s">
        <v>224</v>
      </c>
      <c r="AB1714">
        <v>2024</v>
      </c>
    </row>
    <row r="1715" spans="1:28" x14ac:dyDescent="0.25">
      <c r="A1715">
        <v>54</v>
      </c>
      <c r="B1715" t="s">
        <v>816</v>
      </c>
      <c r="C1715" t="s">
        <v>103</v>
      </c>
      <c r="D1715" t="s">
        <v>6</v>
      </c>
      <c r="E1715" t="s">
        <v>32</v>
      </c>
      <c r="F1715" t="s">
        <v>100</v>
      </c>
      <c r="G1715">
        <v>30000</v>
      </c>
      <c r="H1715">
        <f t="shared" si="441"/>
        <v>28227</v>
      </c>
      <c r="I1715">
        <f t="shared" si="442"/>
        <v>861</v>
      </c>
      <c r="J1715">
        <f t="shared" si="443"/>
        <v>2130</v>
      </c>
      <c r="K1715">
        <f t="shared" si="444"/>
        <v>330.00000000000006</v>
      </c>
      <c r="L1715">
        <f t="shared" si="450"/>
        <v>912</v>
      </c>
      <c r="M1715">
        <f t="shared" si="451"/>
        <v>2127</v>
      </c>
      <c r="O1715">
        <f t="shared" si="453"/>
        <v>6360</v>
      </c>
      <c r="P1715">
        <v>25</v>
      </c>
      <c r="S1715">
        <v>761.87</v>
      </c>
      <c r="T1715">
        <v>200</v>
      </c>
      <c r="U1715">
        <v>0</v>
      </c>
      <c r="W1715">
        <f t="shared" si="446"/>
        <v>986.87</v>
      </c>
      <c r="X1715">
        <f t="shared" si="447"/>
        <v>1773</v>
      </c>
      <c r="Y1715">
        <f t="shared" si="452"/>
        <v>4257</v>
      </c>
      <c r="Z1715">
        <f t="shared" si="449"/>
        <v>27240.13</v>
      </c>
      <c r="AA1715" t="s">
        <v>224</v>
      </c>
      <c r="AB1715">
        <v>2024</v>
      </c>
    </row>
    <row r="1716" spans="1:28" x14ac:dyDescent="0.25">
      <c r="A1716">
        <v>55</v>
      </c>
      <c r="B1716" t="s">
        <v>817</v>
      </c>
      <c r="C1716" t="s">
        <v>102</v>
      </c>
      <c r="D1716" t="s">
        <v>10</v>
      </c>
      <c r="E1716" t="s">
        <v>929</v>
      </c>
      <c r="F1716" t="s">
        <v>100</v>
      </c>
      <c r="G1716">
        <v>46000</v>
      </c>
      <c r="H1716">
        <f t="shared" si="441"/>
        <v>43281.4</v>
      </c>
      <c r="I1716">
        <f t="shared" si="442"/>
        <v>1320.2</v>
      </c>
      <c r="J1716">
        <f t="shared" si="443"/>
        <v>3265.9999999999995</v>
      </c>
      <c r="K1716">
        <f t="shared" si="444"/>
        <v>506.00000000000006</v>
      </c>
      <c r="L1716">
        <f t="shared" si="450"/>
        <v>1398.4</v>
      </c>
      <c r="M1716">
        <f t="shared" si="451"/>
        <v>3261.4</v>
      </c>
      <c r="O1716">
        <f t="shared" si="453"/>
        <v>9752</v>
      </c>
      <c r="P1716">
        <v>25</v>
      </c>
      <c r="Q1716">
        <v>1298.79</v>
      </c>
      <c r="S1716">
        <v>1018.6</v>
      </c>
      <c r="T1716">
        <v>200</v>
      </c>
      <c r="U1716">
        <f>1289.46-V1716</f>
        <v>1289.46</v>
      </c>
      <c r="W1716">
        <f t="shared" si="446"/>
        <v>3831.85</v>
      </c>
      <c r="X1716">
        <f t="shared" si="447"/>
        <v>2718.6000000000004</v>
      </c>
      <c r="Y1716">
        <f t="shared" si="452"/>
        <v>6527.4</v>
      </c>
      <c r="Z1716">
        <f t="shared" si="449"/>
        <v>39449.550000000003</v>
      </c>
      <c r="AA1716" t="s">
        <v>224</v>
      </c>
      <c r="AB1716">
        <v>2024</v>
      </c>
    </row>
    <row r="1717" spans="1:28" x14ac:dyDescent="0.25">
      <c r="A1717">
        <v>56</v>
      </c>
      <c r="B1717" t="s">
        <v>819</v>
      </c>
      <c r="C1717" t="s">
        <v>103</v>
      </c>
      <c r="D1717" t="s">
        <v>12</v>
      </c>
      <c r="E1717" t="s">
        <v>32</v>
      </c>
      <c r="F1717" t="s">
        <v>100</v>
      </c>
      <c r="G1717">
        <v>46000</v>
      </c>
      <c r="H1717">
        <f t="shared" si="441"/>
        <v>41565.94</v>
      </c>
      <c r="I1717">
        <f t="shared" si="442"/>
        <v>1320.2</v>
      </c>
      <c r="J1717">
        <f t="shared" si="443"/>
        <v>3265.9999999999995</v>
      </c>
      <c r="K1717">
        <f t="shared" si="444"/>
        <v>506.00000000000006</v>
      </c>
      <c r="L1717">
        <f t="shared" si="450"/>
        <v>1398.4</v>
      </c>
      <c r="M1717">
        <f t="shared" si="451"/>
        <v>3261.4</v>
      </c>
      <c r="N1717">
        <v>1715.46</v>
      </c>
      <c r="O1717">
        <f t="shared" si="453"/>
        <v>11467.46</v>
      </c>
      <c r="P1717">
        <v>25</v>
      </c>
      <c r="S1717">
        <v>398.64</v>
      </c>
      <c r="T1717">
        <v>200</v>
      </c>
      <c r="U1717">
        <f>1032.14-V1717</f>
        <v>1032.1400000000001</v>
      </c>
      <c r="W1717">
        <f t="shared" si="446"/>
        <v>1655.7800000000002</v>
      </c>
      <c r="X1717">
        <f t="shared" si="447"/>
        <v>4434.0600000000004</v>
      </c>
      <c r="Y1717">
        <f t="shared" si="452"/>
        <v>6527.4</v>
      </c>
      <c r="Z1717">
        <f t="shared" si="449"/>
        <v>39910.160000000003</v>
      </c>
      <c r="AA1717" t="s">
        <v>224</v>
      </c>
      <c r="AB1717">
        <v>2024</v>
      </c>
    </row>
    <row r="1718" spans="1:28" x14ac:dyDescent="0.25">
      <c r="A1718">
        <v>57</v>
      </c>
      <c r="B1718" t="s">
        <v>820</v>
      </c>
      <c r="C1718" t="s">
        <v>102</v>
      </c>
      <c r="D1718" t="s">
        <v>94</v>
      </c>
      <c r="E1718" t="s">
        <v>32</v>
      </c>
      <c r="F1718" t="s">
        <v>100</v>
      </c>
      <c r="G1718">
        <v>46000</v>
      </c>
      <c r="H1718">
        <f t="shared" si="441"/>
        <v>43281.4</v>
      </c>
      <c r="I1718">
        <f t="shared" si="442"/>
        <v>1320.2</v>
      </c>
      <c r="J1718">
        <f t="shared" si="443"/>
        <v>3265.9999999999995</v>
      </c>
      <c r="K1718">
        <f t="shared" si="444"/>
        <v>506.00000000000006</v>
      </c>
      <c r="L1718">
        <f t="shared" si="450"/>
        <v>1398.4</v>
      </c>
      <c r="M1718">
        <f t="shared" si="451"/>
        <v>3261.4</v>
      </c>
      <c r="O1718">
        <f t="shared" si="453"/>
        <v>9752</v>
      </c>
      <c r="P1718">
        <v>25</v>
      </c>
      <c r="S1718">
        <v>1256.23</v>
      </c>
      <c r="T1718">
        <v>200</v>
      </c>
      <c r="U1718">
        <f>1289.46-V1718</f>
        <v>1289.46</v>
      </c>
      <c r="W1718">
        <f t="shared" si="446"/>
        <v>2770.69</v>
      </c>
      <c r="X1718">
        <f t="shared" si="447"/>
        <v>2718.6000000000004</v>
      </c>
      <c r="Y1718">
        <f t="shared" si="452"/>
        <v>6527.4</v>
      </c>
      <c r="Z1718">
        <f t="shared" si="449"/>
        <v>40510.71</v>
      </c>
      <c r="AA1718" t="s">
        <v>224</v>
      </c>
      <c r="AB1718">
        <v>2024</v>
      </c>
    </row>
    <row r="1719" spans="1:28" x14ac:dyDescent="0.25">
      <c r="A1719">
        <v>58</v>
      </c>
      <c r="B1719" t="s">
        <v>822</v>
      </c>
      <c r="C1719" t="s">
        <v>103</v>
      </c>
      <c r="D1719" t="s">
        <v>793</v>
      </c>
      <c r="E1719" t="s">
        <v>32</v>
      </c>
      <c r="F1719" t="s">
        <v>100</v>
      </c>
      <c r="G1719">
        <v>4600</v>
      </c>
      <c r="H1719">
        <f t="shared" si="441"/>
        <v>4328.1400000000003</v>
      </c>
      <c r="I1719">
        <f t="shared" si="442"/>
        <v>132.02000000000001</v>
      </c>
      <c r="J1719">
        <f t="shared" si="443"/>
        <v>326.59999999999997</v>
      </c>
      <c r="K1719">
        <f t="shared" si="444"/>
        <v>50.600000000000009</v>
      </c>
      <c r="L1719">
        <f t="shared" si="450"/>
        <v>139.84</v>
      </c>
      <c r="M1719">
        <f t="shared" si="451"/>
        <v>326.14000000000004</v>
      </c>
      <c r="O1719">
        <f t="shared" si="453"/>
        <v>975.2</v>
      </c>
      <c r="P1719">
        <v>25</v>
      </c>
      <c r="T1719">
        <v>200</v>
      </c>
      <c r="W1719">
        <f t="shared" si="446"/>
        <v>225</v>
      </c>
      <c r="X1719">
        <f t="shared" si="447"/>
        <v>271.86</v>
      </c>
      <c r="Y1719">
        <f t="shared" si="452"/>
        <v>652.74</v>
      </c>
      <c r="Z1719">
        <f t="shared" si="449"/>
        <v>4103.1400000000003</v>
      </c>
      <c r="AA1719" t="s">
        <v>224</v>
      </c>
      <c r="AB1719">
        <v>2024</v>
      </c>
    </row>
    <row r="1720" spans="1:28" x14ac:dyDescent="0.25">
      <c r="A1720">
        <v>59</v>
      </c>
      <c r="B1720" t="s">
        <v>179</v>
      </c>
      <c r="C1720" t="s">
        <v>103</v>
      </c>
      <c r="D1720" t="s">
        <v>800</v>
      </c>
      <c r="E1720" t="s">
        <v>32</v>
      </c>
      <c r="F1720" t="s">
        <v>100</v>
      </c>
      <c r="G1720">
        <v>46000</v>
      </c>
      <c r="H1720">
        <f t="shared" si="441"/>
        <v>43281.4</v>
      </c>
      <c r="I1720">
        <f t="shared" si="442"/>
        <v>1320.2</v>
      </c>
      <c r="J1720">
        <f t="shared" si="443"/>
        <v>3265.9999999999995</v>
      </c>
      <c r="K1720">
        <f t="shared" si="444"/>
        <v>506.00000000000006</v>
      </c>
      <c r="L1720">
        <f t="shared" si="450"/>
        <v>1398.4</v>
      </c>
      <c r="M1720">
        <f t="shared" si="451"/>
        <v>3261.4</v>
      </c>
      <c r="O1720">
        <f t="shared" si="445"/>
        <v>9752</v>
      </c>
      <c r="P1720">
        <v>25</v>
      </c>
      <c r="Q1720">
        <v>12500.8</v>
      </c>
      <c r="S1720">
        <v>1404.63</v>
      </c>
      <c r="T1720">
        <v>200</v>
      </c>
      <c r="U1720">
        <f>1289.46-V1720</f>
        <v>1289.46</v>
      </c>
      <c r="W1720">
        <f t="shared" si="446"/>
        <v>15419.89</v>
      </c>
      <c r="X1720">
        <f t="shared" si="447"/>
        <v>2718.6000000000004</v>
      </c>
      <c r="Y1720">
        <f t="shared" si="452"/>
        <v>6527.4</v>
      </c>
      <c r="Z1720">
        <f t="shared" si="449"/>
        <v>27861.510000000002</v>
      </c>
      <c r="AA1720" t="s">
        <v>224</v>
      </c>
      <c r="AB1720">
        <v>2024</v>
      </c>
    </row>
    <row r="1721" spans="1:28" x14ac:dyDescent="0.25">
      <c r="A1721">
        <v>60</v>
      </c>
      <c r="B1721" t="s">
        <v>180</v>
      </c>
      <c r="C1721" t="s">
        <v>103</v>
      </c>
      <c r="D1721" t="s">
        <v>22</v>
      </c>
      <c r="E1721" t="s">
        <v>32</v>
      </c>
      <c r="F1721" t="s">
        <v>100</v>
      </c>
      <c r="G1721">
        <v>36000</v>
      </c>
      <c r="H1721">
        <f t="shared" si="441"/>
        <v>32156.94</v>
      </c>
      <c r="I1721">
        <f t="shared" si="442"/>
        <v>1033.2</v>
      </c>
      <c r="J1721">
        <f t="shared" si="443"/>
        <v>2555.9999999999995</v>
      </c>
      <c r="K1721">
        <f t="shared" si="444"/>
        <v>396.00000000000006</v>
      </c>
      <c r="L1721">
        <f t="shared" si="450"/>
        <v>1094.4000000000001</v>
      </c>
      <c r="M1721">
        <f t="shared" si="451"/>
        <v>2552.4</v>
      </c>
      <c r="N1721">
        <v>1715.46</v>
      </c>
      <c r="O1721">
        <f t="shared" si="445"/>
        <v>9347.4599999999991</v>
      </c>
      <c r="P1721">
        <v>25</v>
      </c>
      <c r="S1721">
        <v>2235.86</v>
      </c>
      <c r="T1721">
        <v>200</v>
      </c>
      <c r="U1721">
        <v>0</v>
      </c>
      <c r="W1721">
        <f t="shared" si="446"/>
        <v>2460.86</v>
      </c>
      <c r="X1721">
        <f t="shared" si="447"/>
        <v>3843.0600000000004</v>
      </c>
      <c r="Y1721">
        <f t="shared" si="452"/>
        <v>5108.3999999999996</v>
      </c>
      <c r="Z1721">
        <f t="shared" si="449"/>
        <v>29696.080000000002</v>
      </c>
      <c r="AA1721" t="s">
        <v>224</v>
      </c>
      <c r="AB1721">
        <v>2024</v>
      </c>
    </row>
    <row r="1722" spans="1:28" x14ac:dyDescent="0.25">
      <c r="A1722">
        <v>61</v>
      </c>
      <c r="B1722" t="s">
        <v>183</v>
      </c>
      <c r="C1722" t="s">
        <v>103</v>
      </c>
      <c r="D1722" t="s">
        <v>22</v>
      </c>
      <c r="E1722" t="s">
        <v>52</v>
      </c>
      <c r="F1722" t="s">
        <v>100</v>
      </c>
      <c r="G1722">
        <v>36000</v>
      </c>
      <c r="H1722">
        <f t="shared" si="441"/>
        <v>33872.400000000001</v>
      </c>
      <c r="I1722">
        <f t="shared" si="442"/>
        <v>1033.2</v>
      </c>
      <c r="J1722">
        <f t="shared" si="443"/>
        <v>2555.9999999999995</v>
      </c>
      <c r="K1722">
        <f t="shared" si="444"/>
        <v>396.00000000000006</v>
      </c>
      <c r="L1722">
        <f t="shared" si="450"/>
        <v>1094.4000000000001</v>
      </c>
      <c r="M1722">
        <f t="shared" si="451"/>
        <v>2552.4</v>
      </c>
      <c r="O1722">
        <f t="shared" si="445"/>
        <v>7632</v>
      </c>
      <c r="P1722">
        <v>25</v>
      </c>
      <c r="Q1722">
        <v>1500</v>
      </c>
      <c r="S1722">
        <v>797.28</v>
      </c>
      <c r="T1722">
        <v>200</v>
      </c>
      <c r="U1722">
        <v>0</v>
      </c>
      <c r="W1722">
        <f t="shared" si="446"/>
        <v>2522.2799999999997</v>
      </c>
      <c r="X1722">
        <f t="shared" si="447"/>
        <v>2127.6000000000004</v>
      </c>
      <c r="Y1722">
        <f t="shared" si="452"/>
        <v>5108.3999999999996</v>
      </c>
      <c r="Z1722">
        <f t="shared" si="449"/>
        <v>31350.12</v>
      </c>
      <c r="AA1722" t="s">
        <v>224</v>
      </c>
      <c r="AB1722">
        <v>2024</v>
      </c>
    </row>
    <row r="1723" spans="1:28" x14ac:dyDescent="0.25">
      <c r="A1723">
        <v>62</v>
      </c>
      <c r="B1723" t="s">
        <v>185</v>
      </c>
      <c r="C1723" t="s">
        <v>103</v>
      </c>
      <c r="D1723" t="s">
        <v>22</v>
      </c>
      <c r="E1723" t="s">
        <v>789</v>
      </c>
      <c r="F1723" t="s">
        <v>100</v>
      </c>
      <c r="G1723">
        <v>46000</v>
      </c>
      <c r="H1723">
        <f t="shared" si="441"/>
        <v>41565.94</v>
      </c>
      <c r="I1723">
        <f t="shared" si="442"/>
        <v>1320.2</v>
      </c>
      <c r="J1723">
        <f t="shared" si="443"/>
        <v>3265.9999999999995</v>
      </c>
      <c r="K1723">
        <f t="shared" si="444"/>
        <v>506.00000000000006</v>
      </c>
      <c r="L1723">
        <f t="shared" si="450"/>
        <v>1398.4</v>
      </c>
      <c r="M1723">
        <f t="shared" si="451"/>
        <v>3261.4</v>
      </c>
      <c r="N1723">
        <v>1715.46</v>
      </c>
      <c r="O1723">
        <f t="shared" si="445"/>
        <v>11467.46</v>
      </c>
      <c r="P1723">
        <v>25</v>
      </c>
      <c r="Q1723">
        <v>200</v>
      </c>
      <c r="S1723">
        <v>1195.92</v>
      </c>
      <c r="T1723">
        <v>200</v>
      </c>
      <c r="U1723">
        <v>1032.1400000000001</v>
      </c>
      <c r="W1723">
        <f t="shared" si="446"/>
        <v>2653.0600000000004</v>
      </c>
      <c r="X1723">
        <f t="shared" si="447"/>
        <v>4434.0600000000004</v>
      </c>
      <c r="Y1723">
        <f t="shared" si="452"/>
        <v>6527.4</v>
      </c>
      <c r="Z1723">
        <f t="shared" si="449"/>
        <v>38912.879999999997</v>
      </c>
      <c r="AA1723" t="s">
        <v>224</v>
      </c>
      <c r="AB1723">
        <v>2024</v>
      </c>
    </row>
    <row r="1724" spans="1:28" x14ac:dyDescent="0.25">
      <c r="A1724">
        <v>63</v>
      </c>
      <c r="B1724" t="s">
        <v>186</v>
      </c>
      <c r="C1724" t="s">
        <v>102</v>
      </c>
      <c r="D1724" t="s">
        <v>17</v>
      </c>
      <c r="E1724" t="s">
        <v>36</v>
      </c>
      <c r="F1724" t="s">
        <v>100</v>
      </c>
      <c r="G1724">
        <v>46000</v>
      </c>
      <c r="H1724">
        <f t="shared" si="441"/>
        <v>43281.4</v>
      </c>
      <c r="I1724">
        <f t="shared" si="442"/>
        <v>1320.2</v>
      </c>
      <c r="J1724">
        <f t="shared" si="443"/>
        <v>3265.9999999999995</v>
      </c>
      <c r="K1724">
        <f t="shared" si="444"/>
        <v>506.00000000000006</v>
      </c>
      <c r="L1724">
        <f t="shared" si="450"/>
        <v>1398.4</v>
      </c>
      <c r="M1724">
        <f t="shared" si="451"/>
        <v>3261.4</v>
      </c>
      <c r="O1724">
        <f t="shared" si="445"/>
        <v>9752</v>
      </c>
      <c r="P1724">
        <v>25</v>
      </c>
      <c r="S1724">
        <v>624.62</v>
      </c>
      <c r="T1724">
        <v>200</v>
      </c>
      <c r="U1724">
        <f>1289.46-V1724</f>
        <v>1289.46</v>
      </c>
      <c r="W1724">
        <f t="shared" si="446"/>
        <v>2139.08</v>
      </c>
      <c r="X1724">
        <f t="shared" si="447"/>
        <v>2718.6000000000004</v>
      </c>
      <c r="Y1724">
        <f t="shared" si="452"/>
        <v>6527.4</v>
      </c>
      <c r="Z1724">
        <f t="shared" si="449"/>
        <v>41142.32</v>
      </c>
      <c r="AA1724" t="s">
        <v>224</v>
      </c>
      <c r="AB1724">
        <v>2024</v>
      </c>
    </row>
    <row r="1725" spans="1:28" x14ac:dyDescent="0.25">
      <c r="A1725">
        <v>64</v>
      </c>
      <c r="B1725" t="s">
        <v>188</v>
      </c>
      <c r="C1725" t="s">
        <v>102</v>
      </c>
      <c r="D1725" t="s">
        <v>10</v>
      </c>
      <c r="E1725" t="s">
        <v>33</v>
      </c>
      <c r="F1725" t="s">
        <v>100</v>
      </c>
      <c r="G1725">
        <v>36000</v>
      </c>
      <c r="H1725">
        <f t="shared" si="441"/>
        <v>30441.48</v>
      </c>
      <c r="I1725">
        <f t="shared" si="442"/>
        <v>1033.2</v>
      </c>
      <c r="J1725">
        <f t="shared" si="443"/>
        <v>2555.9999999999995</v>
      </c>
      <c r="K1725">
        <f t="shared" si="444"/>
        <v>396.00000000000006</v>
      </c>
      <c r="L1725">
        <f t="shared" si="450"/>
        <v>1094.4000000000001</v>
      </c>
      <c r="M1725">
        <f t="shared" si="451"/>
        <v>2552.4</v>
      </c>
      <c r="N1725">
        <v>3430.92</v>
      </c>
      <c r="O1725">
        <f t="shared" si="445"/>
        <v>11062.92</v>
      </c>
      <c r="P1725">
        <v>25</v>
      </c>
      <c r="S1725">
        <v>2259.48</v>
      </c>
      <c r="T1725">
        <v>200</v>
      </c>
      <c r="W1725">
        <f t="shared" si="446"/>
        <v>2484.48</v>
      </c>
      <c r="X1725">
        <f t="shared" si="447"/>
        <v>5558.52</v>
      </c>
      <c r="Y1725">
        <f t="shared" si="452"/>
        <v>5108.3999999999996</v>
      </c>
      <c r="Z1725">
        <f t="shared" si="449"/>
        <v>27957</v>
      </c>
      <c r="AA1725" t="s">
        <v>224</v>
      </c>
      <c r="AB1725">
        <v>2024</v>
      </c>
    </row>
    <row r="1726" spans="1:28" x14ac:dyDescent="0.25">
      <c r="A1726">
        <v>65</v>
      </c>
      <c r="B1726" t="s">
        <v>190</v>
      </c>
      <c r="C1726" t="s">
        <v>102</v>
      </c>
      <c r="D1726" t="s">
        <v>801</v>
      </c>
      <c r="E1726" t="s">
        <v>38</v>
      </c>
      <c r="F1726" t="s">
        <v>100</v>
      </c>
      <c r="G1726">
        <v>36000</v>
      </c>
      <c r="H1726">
        <f t="shared" ref="H1726:H1768" si="454">+G1726-(I1726+L1726+N1726)</f>
        <v>33872.400000000001</v>
      </c>
      <c r="I1726">
        <f t="shared" ref="I1726:I1765" si="455">IF(G1726&lt;=374040,G1726*2.87%,9334.68)</f>
        <v>1033.2</v>
      </c>
      <c r="J1726">
        <f t="shared" ref="J1726:J1765" si="456">IF(G1726&lt;=374040,G1726*7.1%,23092.75)</f>
        <v>2555.9999999999995</v>
      </c>
      <c r="K1726">
        <f t="shared" ref="K1726:K1765" si="457">IF(G1726&lt;=74808,G1726*1.1%,851.51)</f>
        <v>396.00000000000006</v>
      </c>
      <c r="L1726">
        <f t="shared" si="450"/>
        <v>1094.4000000000001</v>
      </c>
      <c r="M1726">
        <f t="shared" si="451"/>
        <v>2552.4</v>
      </c>
      <c r="O1726">
        <f t="shared" ref="O1726:O1765" si="458">+I1726+J1726+K1726+L1726+M1726+N1726</f>
        <v>7632</v>
      </c>
      <c r="P1726">
        <v>25</v>
      </c>
      <c r="Q1726">
        <v>6505.87</v>
      </c>
      <c r="S1726">
        <v>398.64</v>
      </c>
      <c r="T1726">
        <v>200</v>
      </c>
      <c r="W1726">
        <f t="shared" ref="W1726:W1768" si="459">P1726+Q1726+R1726+S1726+T1726+U1726</f>
        <v>7129.51</v>
      </c>
      <c r="X1726">
        <f t="shared" ref="X1726:X1765" si="460">+I1726+L1726+N1726</f>
        <v>2127.6000000000004</v>
      </c>
      <c r="Y1726">
        <f t="shared" si="452"/>
        <v>5108.3999999999996</v>
      </c>
      <c r="Z1726">
        <f t="shared" ref="Z1726:Z1768" si="461">+G1726-(W1726+X1726)</f>
        <v>26742.89</v>
      </c>
      <c r="AA1726" t="s">
        <v>224</v>
      </c>
      <c r="AB1726">
        <v>2024</v>
      </c>
    </row>
    <row r="1727" spans="1:28" x14ac:dyDescent="0.25">
      <c r="A1727">
        <v>66</v>
      </c>
      <c r="B1727" t="s">
        <v>851</v>
      </c>
      <c r="C1727" t="s">
        <v>103</v>
      </c>
      <c r="D1727" t="s">
        <v>94</v>
      </c>
      <c r="E1727" t="s">
        <v>852</v>
      </c>
      <c r="F1727" t="s">
        <v>100</v>
      </c>
      <c r="G1727">
        <v>46000</v>
      </c>
      <c r="H1727">
        <f t="shared" si="454"/>
        <v>43281.4</v>
      </c>
      <c r="I1727">
        <f t="shared" si="455"/>
        <v>1320.2</v>
      </c>
      <c r="J1727">
        <f t="shared" si="456"/>
        <v>3265.9999999999995</v>
      </c>
      <c r="K1727">
        <f t="shared" si="457"/>
        <v>506.00000000000006</v>
      </c>
      <c r="L1727">
        <f t="shared" si="450"/>
        <v>1398.4</v>
      </c>
      <c r="M1727">
        <f t="shared" si="451"/>
        <v>3261.4</v>
      </c>
      <c r="O1727">
        <f t="shared" si="458"/>
        <v>9752</v>
      </c>
      <c r="P1727">
        <v>25</v>
      </c>
      <c r="Q1727">
        <v>5011.18</v>
      </c>
      <c r="S1727">
        <v>525.97</v>
      </c>
      <c r="T1727">
        <v>200</v>
      </c>
      <c r="U1727">
        <f>IF((H1727*12)&gt;867123.01,(79776+(((H1727*12)-867123.01)*0.25))/12,IF((H1727*12)&gt;624329.01,(31216+(((H1727*12)-624329.01)*0.2))/12,IF((H1727*12)&gt;416220.01,(((H1727*12)-416220.01)*0.15)/12,0)))</f>
        <v>1289.4598750000005</v>
      </c>
      <c r="W1727">
        <f t="shared" si="459"/>
        <v>7051.609875000001</v>
      </c>
      <c r="X1727">
        <f t="shared" si="460"/>
        <v>2718.6000000000004</v>
      </c>
      <c r="Y1727">
        <f t="shared" si="452"/>
        <v>6527.4</v>
      </c>
      <c r="Z1727">
        <f t="shared" si="461"/>
        <v>36229.790125</v>
      </c>
      <c r="AA1727" t="s">
        <v>224</v>
      </c>
      <c r="AB1727">
        <v>2024</v>
      </c>
    </row>
    <row r="1728" spans="1:28" x14ac:dyDescent="0.25">
      <c r="A1728">
        <v>67</v>
      </c>
      <c r="B1728" t="s">
        <v>201</v>
      </c>
      <c r="C1728" t="s">
        <v>102</v>
      </c>
      <c r="D1728" t="s">
        <v>22</v>
      </c>
      <c r="E1728" t="s">
        <v>859</v>
      </c>
      <c r="F1728" t="s">
        <v>100</v>
      </c>
      <c r="G1728">
        <v>36000</v>
      </c>
      <c r="H1728">
        <f t="shared" si="454"/>
        <v>33872.400000000001</v>
      </c>
      <c r="I1728">
        <f t="shared" si="455"/>
        <v>1033.2</v>
      </c>
      <c r="J1728">
        <f t="shared" si="456"/>
        <v>2555.9999999999995</v>
      </c>
      <c r="K1728">
        <f t="shared" si="457"/>
        <v>396.00000000000006</v>
      </c>
      <c r="L1728">
        <f t="shared" ref="L1728:L1765" si="462">IF(G1728&lt;=187020,G1728*3.04%,4943.8)</f>
        <v>1094.4000000000001</v>
      </c>
      <c r="M1728">
        <f t="shared" ref="M1728:M1765" si="463">IF(G1728&lt;=187020,G1728*7.09%,11530.11)</f>
        <v>2552.4</v>
      </c>
      <c r="O1728">
        <f t="shared" si="458"/>
        <v>7632</v>
      </c>
      <c r="P1728">
        <v>25</v>
      </c>
      <c r="Q1728">
        <v>1000</v>
      </c>
      <c r="S1728">
        <v>551.04</v>
      </c>
      <c r="T1728">
        <v>200</v>
      </c>
      <c r="U1728">
        <v>0</v>
      </c>
      <c r="W1728">
        <f t="shared" si="459"/>
        <v>1776.04</v>
      </c>
      <c r="X1728">
        <f t="shared" si="460"/>
        <v>2127.6000000000004</v>
      </c>
      <c r="Y1728">
        <f t="shared" si="452"/>
        <v>5108.3999999999996</v>
      </c>
      <c r="Z1728">
        <f t="shared" si="461"/>
        <v>32096.36</v>
      </c>
      <c r="AA1728" t="s">
        <v>224</v>
      </c>
      <c r="AB1728">
        <v>2024</v>
      </c>
    </row>
    <row r="1729" spans="1:28" x14ac:dyDescent="0.25">
      <c r="A1729">
        <v>68</v>
      </c>
      <c r="B1729" t="s">
        <v>207</v>
      </c>
      <c r="C1729" t="s">
        <v>103</v>
      </c>
      <c r="D1729" t="s">
        <v>6</v>
      </c>
      <c r="E1729" t="s">
        <v>883</v>
      </c>
      <c r="F1729" t="s">
        <v>100</v>
      </c>
      <c r="G1729">
        <v>25000</v>
      </c>
      <c r="H1729">
        <f t="shared" si="454"/>
        <v>23522.5</v>
      </c>
      <c r="I1729">
        <f t="shared" si="455"/>
        <v>717.5</v>
      </c>
      <c r="J1729">
        <f t="shared" si="456"/>
        <v>1774.9999999999998</v>
      </c>
      <c r="K1729">
        <f t="shared" si="457"/>
        <v>275</v>
      </c>
      <c r="L1729">
        <f t="shared" si="462"/>
        <v>760</v>
      </c>
      <c r="M1729">
        <f t="shared" si="463"/>
        <v>1772.5000000000002</v>
      </c>
      <c r="O1729">
        <f t="shared" si="458"/>
        <v>5300</v>
      </c>
      <c r="P1729">
        <v>25</v>
      </c>
      <c r="Q1729">
        <v>12585.43</v>
      </c>
      <c r="S1729">
        <v>2657.6</v>
      </c>
      <c r="T1729">
        <v>200</v>
      </c>
      <c r="W1729">
        <f t="shared" si="459"/>
        <v>15468.03</v>
      </c>
      <c r="X1729">
        <f t="shared" si="460"/>
        <v>1477.5</v>
      </c>
      <c r="Y1729">
        <f t="shared" si="452"/>
        <v>3547.5</v>
      </c>
      <c r="Z1729">
        <f t="shared" si="461"/>
        <v>8054.4700000000012</v>
      </c>
      <c r="AA1729" t="s">
        <v>224</v>
      </c>
      <c r="AB1729">
        <v>2024</v>
      </c>
    </row>
    <row r="1730" spans="1:28" x14ac:dyDescent="0.25">
      <c r="A1730">
        <v>69</v>
      </c>
      <c r="B1730" t="s">
        <v>812</v>
      </c>
      <c r="C1730" t="s">
        <v>102</v>
      </c>
      <c r="D1730" t="s">
        <v>793</v>
      </c>
      <c r="E1730" t="s">
        <v>619</v>
      </c>
      <c r="F1730" t="s">
        <v>85</v>
      </c>
      <c r="G1730">
        <v>30000</v>
      </c>
      <c r="H1730">
        <f t="shared" si="454"/>
        <v>28227</v>
      </c>
      <c r="I1730">
        <f t="shared" si="455"/>
        <v>861</v>
      </c>
      <c r="J1730">
        <f t="shared" si="456"/>
        <v>2130</v>
      </c>
      <c r="K1730">
        <f t="shared" si="457"/>
        <v>330.00000000000006</v>
      </c>
      <c r="L1730">
        <f t="shared" si="462"/>
        <v>912</v>
      </c>
      <c r="M1730">
        <f t="shared" si="463"/>
        <v>2127</v>
      </c>
      <c r="O1730">
        <f t="shared" si="458"/>
        <v>6360</v>
      </c>
      <c r="P1730">
        <v>25</v>
      </c>
      <c r="Q1730">
        <v>500</v>
      </c>
      <c r="T1730">
        <v>200</v>
      </c>
      <c r="W1730">
        <f t="shared" si="459"/>
        <v>725</v>
      </c>
      <c r="X1730">
        <f t="shared" si="460"/>
        <v>1773</v>
      </c>
      <c r="Y1730">
        <f t="shared" si="452"/>
        <v>4257</v>
      </c>
      <c r="Z1730">
        <f t="shared" si="461"/>
        <v>27502</v>
      </c>
      <c r="AA1730" t="s">
        <v>224</v>
      </c>
      <c r="AB1730">
        <v>2024</v>
      </c>
    </row>
    <row r="1731" spans="1:28" x14ac:dyDescent="0.25">
      <c r="A1731">
        <v>70</v>
      </c>
      <c r="B1731" t="s">
        <v>833</v>
      </c>
      <c r="C1731" t="s">
        <v>102</v>
      </c>
      <c r="D1731" t="s">
        <v>22</v>
      </c>
      <c r="E1731" t="s">
        <v>33</v>
      </c>
      <c r="F1731" t="s">
        <v>100</v>
      </c>
      <c r="G1731">
        <v>30000</v>
      </c>
      <c r="H1731">
        <f t="shared" si="454"/>
        <v>28227</v>
      </c>
      <c r="I1731">
        <f t="shared" si="455"/>
        <v>861</v>
      </c>
      <c r="J1731">
        <f t="shared" si="456"/>
        <v>2130</v>
      </c>
      <c r="K1731">
        <f t="shared" si="457"/>
        <v>330.00000000000006</v>
      </c>
      <c r="L1731">
        <f t="shared" si="462"/>
        <v>912</v>
      </c>
      <c r="M1731">
        <f t="shared" si="463"/>
        <v>2127</v>
      </c>
      <c r="O1731">
        <f t="shared" si="458"/>
        <v>6360</v>
      </c>
      <c r="P1731">
        <v>25</v>
      </c>
      <c r="Q1731">
        <v>1500</v>
      </c>
      <c r="T1731">
        <v>200</v>
      </c>
      <c r="U1731">
        <v>0</v>
      </c>
      <c r="W1731">
        <f t="shared" si="459"/>
        <v>1725</v>
      </c>
      <c r="X1731">
        <f t="shared" si="460"/>
        <v>1773</v>
      </c>
      <c r="Y1731">
        <f t="shared" si="452"/>
        <v>4257</v>
      </c>
      <c r="Z1731">
        <f t="shared" si="461"/>
        <v>26502</v>
      </c>
      <c r="AA1731" t="s">
        <v>224</v>
      </c>
      <c r="AB1731">
        <v>2024</v>
      </c>
    </row>
    <row r="1732" spans="1:28" x14ac:dyDescent="0.25">
      <c r="A1732">
        <v>71</v>
      </c>
      <c r="B1732" t="s">
        <v>878</v>
      </c>
      <c r="C1732" t="s">
        <v>103</v>
      </c>
      <c r="D1732" t="s">
        <v>94</v>
      </c>
      <c r="E1732" t="s">
        <v>933</v>
      </c>
      <c r="F1732" t="s">
        <v>84</v>
      </c>
      <c r="G1732">
        <v>30000</v>
      </c>
      <c r="H1732">
        <f t="shared" si="454"/>
        <v>28227</v>
      </c>
      <c r="I1732">
        <f t="shared" si="455"/>
        <v>861</v>
      </c>
      <c r="J1732">
        <f t="shared" si="456"/>
        <v>2130</v>
      </c>
      <c r="K1732">
        <f t="shared" si="457"/>
        <v>330.00000000000006</v>
      </c>
      <c r="L1732">
        <f t="shared" si="462"/>
        <v>912</v>
      </c>
      <c r="M1732">
        <f t="shared" si="463"/>
        <v>2127</v>
      </c>
      <c r="O1732">
        <f t="shared" si="458"/>
        <v>6360</v>
      </c>
      <c r="P1732">
        <v>25</v>
      </c>
      <c r="Q1732">
        <v>7426.75</v>
      </c>
      <c r="T1732">
        <v>200</v>
      </c>
      <c r="U1732">
        <v>0</v>
      </c>
      <c r="W1732">
        <f t="shared" si="459"/>
        <v>7651.75</v>
      </c>
      <c r="X1732">
        <f t="shared" si="460"/>
        <v>1773</v>
      </c>
      <c r="Y1732">
        <f t="shared" si="452"/>
        <v>4257</v>
      </c>
      <c r="Z1732">
        <f t="shared" si="461"/>
        <v>20575.25</v>
      </c>
      <c r="AA1732" t="s">
        <v>224</v>
      </c>
      <c r="AB1732">
        <v>2024</v>
      </c>
    </row>
    <row r="1733" spans="1:28" x14ac:dyDescent="0.25">
      <c r="A1733">
        <v>72</v>
      </c>
      <c r="B1733" t="s">
        <v>836</v>
      </c>
      <c r="C1733" t="s">
        <v>102</v>
      </c>
      <c r="D1733" t="s">
        <v>94</v>
      </c>
      <c r="E1733" t="s">
        <v>52</v>
      </c>
      <c r="F1733" t="s">
        <v>100</v>
      </c>
      <c r="G1733">
        <v>26000</v>
      </c>
      <c r="H1733">
        <f t="shared" si="454"/>
        <v>22747.94</v>
      </c>
      <c r="I1733">
        <f t="shared" si="455"/>
        <v>746.2</v>
      </c>
      <c r="J1733">
        <f t="shared" si="456"/>
        <v>1845.9999999999998</v>
      </c>
      <c r="K1733">
        <f t="shared" si="457"/>
        <v>286.00000000000006</v>
      </c>
      <c r="L1733">
        <f t="shared" si="462"/>
        <v>790.4</v>
      </c>
      <c r="M1733">
        <f t="shared" si="463"/>
        <v>1843.4</v>
      </c>
      <c r="N1733">
        <v>1715.46</v>
      </c>
      <c r="O1733">
        <f t="shared" si="458"/>
        <v>7227.46</v>
      </c>
      <c r="P1733">
        <v>25</v>
      </c>
      <c r="Q1733">
        <v>1000</v>
      </c>
      <c r="S1733">
        <v>5</v>
      </c>
      <c r="T1733">
        <v>200</v>
      </c>
      <c r="U1733">
        <v>0</v>
      </c>
      <c r="W1733">
        <f t="shared" si="459"/>
        <v>1230</v>
      </c>
      <c r="X1733">
        <f t="shared" si="460"/>
        <v>3252.06</v>
      </c>
      <c r="Y1733">
        <f t="shared" si="452"/>
        <v>3689.3999999999996</v>
      </c>
      <c r="Z1733">
        <f t="shared" si="461"/>
        <v>21517.940000000002</v>
      </c>
      <c r="AA1733" t="s">
        <v>224</v>
      </c>
      <c r="AB1733">
        <v>2024</v>
      </c>
    </row>
    <row r="1734" spans="1:28" x14ac:dyDescent="0.25">
      <c r="A1734">
        <v>73</v>
      </c>
      <c r="B1734" t="s">
        <v>837</v>
      </c>
      <c r="C1734" t="s">
        <v>103</v>
      </c>
      <c r="D1734" t="s">
        <v>94</v>
      </c>
      <c r="E1734" t="s">
        <v>52</v>
      </c>
      <c r="F1734" t="s">
        <v>100</v>
      </c>
      <c r="G1734">
        <v>26000</v>
      </c>
      <c r="H1734">
        <f t="shared" si="454"/>
        <v>24463.4</v>
      </c>
      <c r="I1734">
        <f t="shared" si="455"/>
        <v>746.2</v>
      </c>
      <c r="J1734">
        <f t="shared" si="456"/>
        <v>1845.9999999999998</v>
      </c>
      <c r="K1734">
        <f t="shared" si="457"/>
        <v>286.00000000000006</v>
      </c>
      <c r="L1734">
        <f t="shared" si="462"/>
        <v>790.4</v>
      </c>
      <c r="M1734">
        <f t="shared" si="463"/>
        <v>1843.4</v>
      </c>
      <c r="O1734">
        <f t="shared" si="458"/>
        <v>5512</v>
      </c>
      <c r="P1734">
        <v>25</v>
      </c>
      <c r="Q1734">
        <v>1000</v>
      </c>
      <c r="T1734">
        <v>200</v>
      </c>
      <c r="U1734">
        <v>0</v>
      </c>
      <c r="W1734">
        <f t="shared" si="459"/>
        <v>1225</v>
      </c>
      <c r="X1734">
        <f t="shared" si="460"/>
        <v>1536.6</v>
      </c>
      <c r="Y1734">
        <f t="shared" si="452"/>
        <v>3689.3999999999996</v>
      </c>
      <c r="Z1734">
        <f t="shared" si="461"/>
        <v>23238.400000000001</v>
      </c>
      <c r="AA1734" t="s">
        <v>224</v>
      </c>
      <c r="AB1734">
        <v>2024</v>
      </c>
    </row>
    <row r="1735" spans="1:28" x14ac:dyDescent="0.25">
      <c r="A1735">
        <v>74</v>
      </c>
      <c r="B1735" t="s">
        <v>838</v>
      </c>
      <c r="C1735" t="s">
        <v>102</v>
      </c>
      <c r="D1735" t="s">
        <v>839</v>
      </c>
      <c r="E1735" t="s">
        <v>33</v>
      </c>
      <c r="F1735" t="s">
        <v>100</v>
      </c>
      <c r="G1735">
        <v>26000</v>
      </c>
      <c r="H1735">
        <f t="shared" si="454"/>
        <v>24463.4</v>
      </c>
      <c r="I1735">
        <f t="shared" si="455"/>
        <v>746.2</v>
      </c>
      <c r="J1735">
        <f t="shared" si="456"/>
        <v>1845.9999999999998</v>
      </c>
      <c r="K1735">
        <f t="shared" si="457"/>
        <v>286.00000000000006</v>
      </c>
      <c r="L1735">
        <f t="shared" si="462"/>
        <v>790.4</v>
      </c>
      <c r="M1735">
        <f t="shared" si="463"/>
        <v>1843.4</v>
      </c>
      <c r="O1735">
        <f t="shared" si="458"/>
        <v>5512</v>
      </c>
      <c r="P1735">
        <v>25</v>
      </c>
      <c r="T1735">
        <v>200</v>
      </c>
      <c r="U1735">
        <v>0</v>
      </c>
      <c r="W1735">
        <f t="shared" si="459"/>
        <v>225</v>
      </c>
      <c r="X1735">
        <f t="shared" si="460"/>
        <v>1536.6</v>
      </c>
      <c r="Y1735">
        <f t="shared" si="452"/>
        <v>3689.3999999999996</v>
      </c>
      <c r="Z1735">
        <f t="shared" si="461"/>
        <v>24238.400000000001</v>
      </c>
      <c r="AA1735" t="s">
        <v>224</v>
      </c>
      <c r="AB1735">
        <v>2024</v>
      </c>
    </row>
    <row r="1736" spans="1:28" x14ac:dyDescent="0.25">
      <c r="A1736">
        <v>75</v>
      </c>
      <c r="B1736" t="s">
        <v>904</v>
      </c>
      <c r="C1736" t="s">
        <v>103</v>
      </c>
      <c r="D1736" t="s">
        <v>94</v>
      </c>
      <c r="E1736" t="s">
        <v>32</v>
      </c>
      <c r="F1736" t="s">
        <v>100</v>
      </c>
      <c r="G1736">
        <v>30000</v>
      </c>
      <c r="H1736">
        <f t="shared" si="454"/>
        <v>28227</v>
      </c>
      <c r="I1736">
        <f t="shared" si="455"/>
        <v>861</v>
      </c>
      <c r="J1736">
        <f t="shared" si="456"/>
        <v>2130</v>
      </c>
      <c r="K1736">
        <f t="shared" si="457"/>
        <v>330.00000000000006</v>
      </c>
      <c r="L1736">
        <f t="shared" si="462"/>
        <v>912</v>
      </c>
      <c r="M1736">
        <f t="shared" si="463"/>
        <v>2127</v>
      </c>
      <c r="O1736">
        <f t="shared" si="458"/>
        <v>6360</v>
      </c>
      <c r="P1736">
        <v>25</v>
      </c>
      <c r="T1736">
        <v>200</v>
      </c>
      <c r="U1736">
        <v>0</v>
      </c>
      <c r="W1736">
        <f t="shared" si="459"/>
        <v>225</v>
      </c>
      <c r="X1736">
        <f t="shared" si="460"/>
        <v>1773</v>
      </c>
      <c r="Y1736">
        <f t="shared" si="452"/>
        <v>4257</v>
      </c>
      <c r="Z1736">
        <f t="shared" si="461"/>
        <v>28002</v>
      </c>
      <c r="AA1736" t="s">
        <v>224</v>
      </c>
      <c r="AB1736">
        <v>2024</v>
      </c>
    </row>
    <row r="1737" spans="1:28" x14ac:dyDescent="0.25">
      <c r="A1737">
        <v>76</v>
      </c>
      <c r="B1737" t="s">
        <v>842</v>
      </c>
      <c r="C1737" t="s">
        <v>102</v>
      </c>
      <c r="D1737" t="s">
        <v>823</v>
      </c>
      <c r="E1737" t="s">
        <v>843</v>
      </c>
      <c r="F1737" t="s">
        <v>100</v>
      </c>
      <c r="G1737">
        <v>36000</v>
      </c>
      <c r="H1737">
        <f t="shared" si="454"/>
        <v>33872.400000000001</v>
      </c>
      <c r="I1737">
        <f t="shared" si="455"/>
        <v>1033.2</v>
      </c>
      <c r="J1737">
        <f t="shared" si="456"/>
        <v>2555.9999999999995</v>
      </c>
      <c r="K1737">
        <f t="shared" si="457"/>
        <v>396.00000000000006</v>
      </c>
      <c r="L1737">
        <f t="shared" si="462"/>
        <v>1094.4000000000001</v>
      </c>
      <c r="M1737">
        <f t="shared" si="463"/>
        <v>2552.4</v>
      </c>
      <c r="O1737">
        <f t="shared" si="458"/>
        <v>7632</v>
      </c>
      <c r="P1737">
        <v>25</v>
      </c>
      <c r="S1737">
        <v>354.92</v>
      </c>
      <c r="T1737">
        <v>200</v>
      </c>
      <c r="U1737">
        <v>0</v>
      </c>
      <c r="W1737">
        <f t="shared" si="459"/>
        <v>579.92000000000007</v>
      </c>
      <c r="X1737">
        <f t="shared" si="460"/>
        <v>2127.6000000000004</v>
      </c>
      <c r="Y1737">
        <f t="shared" si="452"/>
        <v>5108.3999999999996</v>
      </c>
      <c r="Z1737">
        <f t="shared" si="461"/>
        <v>33292.479999999996</v>
      </c>
      <c r="AA1737" t="s">
        <v>224</v>
      </c>
      <c r="AB1737">
        <v>2024</v>
      </c>
    </row>
    <row r="1738" spans="1:28" x14ac:dyDescent="0.25">
      <c r="A1738">
        <v>77</v>
      </c>
      <c r="B1738" t="s">
        <v>845</v>
      </c>
      <c r="C1738" t="s">
        <v>103</v>
      </c>
      <c r="D1738" t="s">
        <v>94</v>
      </c>
      <c r="E1738" t="s">
        <v>52</v>
      </c>
      <c r="F1738" t="s">
        <v>100</v>
      </c>
      <c r="G1738">
        <v>36000</v>
      </c>
      <c r="H1738">
        <f t="shared" si="454"/>
        <v>33872.400000000001</v>
      </c>
      <c r="I1738">
        <f t="shared" si="455"/>
        <v>1033.2</v>
      </c>
      <c r="J1738">
        <f t="shared" si="456"/>
        <v>2555.9999999999995</v>
      </c>
      <c r="K1738">
        <f t="shared" si="457"/>
        <v>396.00000000000006</v>
      </c>
      <c r="L1738">
        <f t="shared" si="462"/>
        <v>1094.4000000000001</v>
      </c>
      <c r="M1738">
        <f t="shared" si="463"/>
        <v>2552.4</v>
      </c>
      <c r="O1738">
        <f t="shared" si="458"/>
        <v>7632</v>
      </c>
      <c r="P1738">
        <v>25</v>
      </c>
      <c r="T1738">
        <v>200</v>
      </c>
      <c r="U1738">
        <v>0</v>
      </c>
      <c r="W1738">
        <f t="shared" si="459"/>
        <v>225</v>
      </c>
      <c r="X1738">
        <f t="shared" si="460"/>
        <v>2127.6000000000004</v>
      </c>
      <c r="Y1738">
        <f t="shared" si="452"/>
        <v>5108.3999999999996</v>
      </c>
      <c r="Z1738">
        <f t="shared" si="461"/>
        <v>33647.4</v>
      </c>
      <c r="AA1738" t="s">
        <v>224</v>
      </c>
      <c r="AB1738">
        <v>2024</v>
      </c>
    </row>
    <row r="1739" spans="1:28" x14ac:dyDescent="0.25">
      <c r="A1739">
        <v>78</v>
      </c>
      <c r="B1739" t="s">
        <v>848</v>
      </c>
      <c r="C1739" t="s">
        <v>103</v>
      </c>
      <c r="D1739" t="s">
        <v>94</v>
      </c>
      <c r="E1739" t="s">
        <v>52</v>
      </c>
      <c r="F1739" t="s">
        <v>100</v>
      </c>
      <c r="G1739">
        <v>46000</v>
      </c>
      <c r="H1739">
        <f t="shared" si="454"/>
        <v>43281.4</v>
      </c>
      <c r="I1739">
        <f t="shared" si="455"/>
        <v>1320.2</v>
      </c>
      <c r="J1739">
        <f t="shared" si="456"/>
        <v>3265.9999999999995</v>
      </c>
      <c r="K1739">
        <f t="shared" si="457"/>
        <v>506.00000000000006</v>
      </c>
      <c r="L1739">
        <f t="shared" si="462"/>
        <v>1398.4</v>
      </c>
      <c r="M1739">
        <f t="shared" si="463"/>
        <v>3261.4</v>
      </c>
      <c r="O1739">
        <f t="shared" si="458"/>
        <v>9752</v>
      </c>
      <c r="P1739">
        <v>25</v>
      </c>
      <c r="T1739">
        <v>200</v>
      </c>
      <c r="U1739">
        <f>IF((H1739*12)&gt;867123.01,(79776+(((H1739*12)-867123.01)*0.25))/12,IF((H1739*12)&gt;624329.01,(31216+(((H1739*12)-624329.01)*0.2))/12,IF((H1739*12)&gt;416220.01,(((H1739*12)-416220.01)*0.15)/12,0)))</f>
        <v>1289.4598750000005</v>
      </c>
      <c r="W1739">
        <f t="shared" si="459"/>
        <v>1514.4598750000005</v>
      </c>
      <c r="X1739">
        <f t="shared" si="460"/>
        <v>2718.6000000000004</v>
      </c>
      <c r="Y1739">
        <f t="shared" si="452"/>
        <v>6527.4</v>
      </c>
      <c r="Z1739">
        <f t="shared" si="461"/>
        <v>41766.940125000001</v>
      </c>
      <c r="AA1739" t="s">
        <v>224</v>
      </c>
      <c r="AB1739">
        <v>2024</v>
      </c>
    </row>
    <row r="1740" spans="1:28" x14ac:dyDescent="0.25">
      <c r="A1740">
        <v>79</v>
      </c>
      <c r="B1740" t="s">
        <v>174</v>
      </c>
      <c r="C1740" t="s">
        <v>102</v>
      </c>
      <c r="D1740" t="s">
        <v>94</v>
      </c>
      <c r="E1740" t="s">
        <v>32</v>
      </c>
      <c r="F1740" t="s">
        <v>100</v>
      </c>
      <c r="G1740">
        <v>46000</v>
      </c>
      <c r="H1740">
        <f t="shared" si="454"/>
        <v>43281.4</v>
      </c>
      <c r="I1740">
        <f t="shared" si="455"/>
        <v>1320.2</v>
      </c>
      <c r="J1740">
        <f t="shared" si="456"/>
        <v>3265.9999999999995</v>
      </c>
      <c r="K1740">
        <f t="shared" si="457"/>
        <v>506.00000000000006</v>
      </c>
      <c r="L1740">
        <f t="shared" si="462"/>
        <v>1398.4</v>
      </c>
      <c r="M1740">
        <f t="shared" si="463"/>
        <v>3261.4</v>
      </c>
      <c r="O1740">
        <f t="shared" si="458"/>
        <v>9752</v>
      </c>
      <c r="P1740">
        <v>25</v>
      </c>
      <c r="S1740">
        <v>1602.25</v>
      </c>
      <c r="T1740">
        <v>200</v>
      </c>
      <c r="U1740">
        <v>938.75</v>
      </c>
      <c r="W1740">
        <f t="shared" si="459"/>
        <v>2766</v>
      </c>
      <c r="X1740">
        <f t="shared" si="460"/>
        <v>2718.6000000000004</v>
      </c>
      <c r="Y1740">
        <f t="shared" si="452"/>
        <v>6527.4</v>
      </c>
      <c r="Z1740">
        <f t="shared" si="461"/>
        <v>40515.4</v>
      </c>
      <c r="AA1740" t="s">
        <v>224</v>
      </c>
      <c r="AB1740">
        <v>2024</v>
      </c>
    </row>
    <row r="1741" spans="1:28" x14ac:dyDescent="0.25">
      <c r="A1741">
        <v>80</v>
      </c>
      <c r="B1741" t="s">
        <v>912</v>
      </c>
      <c r="C1741" t="s">
        <v>103</v>
      </c>
      <c r="D1741" t="s">
        <v>94</v>
      </c>
      <c r="E1741" t="s">
        <v>854</v>
      </c>
      <c r="F1741" t="s">
        <v>100</v>
      </c>
      <c r="G1741">
        <v>46000</v>
      </c>
      <c r="H1741">
        <f t="shared" si="454"/>
        <v>41565.94</v>
      </c>
      <c r="I1741">
        <f t="shared" si="455"/>
        <v>1320.2</v>
      </c>
      <c r="J1741">
        <f t="shared" si="456"/>
        <v>3265.9999999999995</v>
      </c>
      <c r="K1741">
        <f t="shared" si="457"/>
        <v>506.00000000000006</v>
      </c>
      <c r="L1741">
        <f t="shared" si="462"/>
        <v>1398.4</v>
      </c>
      <c r="M1741">
        <f t="shared" si="463"/>
        <v>3261.4</v>
      </c>
      <c r="N1741">
        <v>1715.46</v>
      </c>
      <c r="O1741">
        <f t="shared" si="458"/>
        <v>11467.46</v>
      </c>
      <c r="P1741">
        <v>25</v>
      </c>
      <c r="S1741">
        <v>981</v>
      </c>
      <c r="T1741">
        <v>200</v>
      </c>
      <c r="U1741">
        <f t="shared" ref="U1741" si="464">IF((H1741*12)&gt;867123.01,(79776+(((H1741*12)-867123.01)*0.25))/12,IF((H1741*12)&gt;624329.01,(31216+(((H1741*12)-624329.01)*0.2))/12,IF((H1741*12)&gt;416220.01,(((H1741*12)-416220.01)*0.15)/12,0)))</f>
        <v>1032.1408750000003</v>
      </c>
      <c r="W1741">
        <f t="shared" si="459"/>
        <v>2238.1408750000001</v>
      </c>
      <c r="X1741">
        <f t="shared" si="460"/>
        <v>4434.0600000000004</v>
      </c>
      <c r="Y1741">
        <f t="shared" si="452"/>
        <v>6527.4</v>
      </c>
      <c r="Z1741">
        <f t="shared" si="461"/>
        <v>39327.799124999998</v>
      </c>
      <c r="AA1741" t="s">
        <v>224</v>
      </c>
      <c r="AB1741">
        <v>2024</v>
      </c>
    </row>
    <row r="1742" spans="1:28" x14ac:dyDescent="0.25">
      <c r="A1742">
        <v>81</v>
      </c>
      <c r="B1742" t="s">
        <v>853</v>
      </c>
      <c r="C1742" t="s">
        <v>103</v>
      </c>
      <c r="D1742" t="s">
        <v>94</v>
      </c>
      <c r="E1742" t="s">
        <v>854</v>
      </c>
      <c r="F1742" t="s">
        <v>100</v>
      </c>
      <c r="G1742">
        <v>46000</v>
      </c>
      <c r="H1742">
        <f t="shared" si="454"/>
        <v>43281.4</v>
      </c>
      <c r="I1742">
        <f t="shared" si="455"/>
        <v>1320.2</v>
      </c>
      <c r="J1742">
        <f t="shared" si="456"/>
        <v>3265.9999999999995</v>
      </c>
      <c r="K1742">
        <f t="shared" si="457"/>
        <v>506.00000000000006</v>
      </c>
      <c r="L1742">
        <f t="shared" si="462"/>
        <v>1398.4</v>
      </c>
      <c r="M1742">
        <f t="shared" si="463"/>
        <v>3261.4</v>
      </c>
      <c r="O1742">
        <f t="shared" si="458"/>
        <v>9752</v>
      </c>
      <c r="P1742">
        <v>25</v>
      </c>
      <c r="S1742">
        <v>1964.49</v>
      </c>
      <c r="T1742">
        <v>200</v>
      </c>
      <c r="U1742">
        <v>1289.46</v>
      </c>
      <c r="W1742">
        <f t="shared" si="459"/>
        <v>3478.95</v>
      </c>
      <c r="X1742">
        <f t="shared" si="460"/>
        <v>2718.6000000000004</v>
      </c>
      <c r="Y1742">
        <f t="shared" ref="Y1742:Y1765" si="465">+J1742+M1742</f>
        <v>6527.4</v>
      </c>
      <c r="Z1742">
        <f t="shared" si="461"/>
        <v>39802.449999999997</v>
      </c>
      <c r="AA1742" t="s">
        <v>224</v>
      </c>
      <c r="AB1742">
        <v>2024</v>
      </c>
    </row>
    <row r="1743" spans="1:28" x14ac:dyDescent="0.25">
      <c r="A1743">
        <v>82</v>
      </c>
      <c r="B1743" t="s">
        <v>855</v>
      </c>
      <c r="C1743" t="s">
        <v>103</v>
      </c>
      <c r="D1743" t="s">
        <v>94</v>
      </c>
      <c r="E1743" t="s">
        <v>52</v>
      </c>
      <c r="F1743" t="s">
        <v>100</v>
      </c>
      <c r="G1743">
        <v>36000</v>
      </c>
      <c r="H1743">
        <f t="shared" si="454"/>
        <v>33872.400000000001</v>
      </c>
      <c r="I1743">
        <f t="shared" si="455"/>
        <v>1033.2</v>
      </c>
      <c r="J1743">
        <f t="shared" si="456"/>
        <v>2555.9999999999995</v>
      </c>
      <c r="K1743">
        <f t="shared" si="457"/>
        <v>396.00000000000006</v>
      </c>
      <c r="L1743">
        <f t="shared" si="462"/>
        <v>1094.4000000000001</v>
      </c>
      <c r="M1743">
        <f t="shared" si="463"/>
        <v>2552.4</v>
      </c>
      <c r="O1743">
        <f t="shared" si="458"/>
        <v>7632</v>
      </c>
      <c r="P1743">
        <v>25</v>
      </c>
      <c r="S1743">
        <v>1749.28</v>
      </c>
      <c r="T1743">
        <v>200</v>
      </c>
      <c r="U1743">
        <f>IF((H1743*12)&gt;867123.01,(79776+(((H1743*12)-867123.01)*0.25))/12,IF((H1743*12)&gt;624329.01,(31216+(((H1743*12)-624329.01)*0.2))/12,IF((H1743*12)&gt;416220.01,(((H1743*12)-416220.01)*0.15)/12,0)))</f>
        <v>0</v>
      </c>
      <c r="W1743">
        <f t="shared" si="459"/>
        <v>1974.28</v>
      </c>
      <c r="X1743">
        <f t="shared" si="460"/>
        <v>2127.6000000000004</v>
      </c>
      <c r="Y1743">
        <f t="shared" si="465"/>
        <v>5108.3999999999996</v>
      </c>
      <c r="Z1743">
        <f t="shared" si="461"/>
        <v>31898.12</v>
      </c>
      <c r="AA1743" t="s">
        <v>224</v>
      </c>
      <c r="AB1743">
        <v>2024</v>
      </c>
    </row>
    <row r="1744" spans="1:28" x14ac:dyDescent="0.25">
      <c r="A1744">
        <v>83</v>
      </c>
      <c r="B1744" t="s">
        <v>856</v>
      </c>
      <c r="C1744" t="s">
        <v>102</v>
      </c>
      <c r="D1744" t="s">
        <v>6</v>
      </c>
      <c r="E1744" t="s">
        <v>52</v>
      </c>
      <c r="F1744" t="s">
        <v>100</v>
      </c>
      <c r="G1744">
        <v>36000</v>
      </c>
      <c r="H1744">
        <f t="shared" si="454"/>
        <v>33872.400000000001</v>
      </c>
      <c r="I1744">
        <f t="shared" si="455"/>
        <v>1033.2</v>
      </c>
      <c r="J1744">
        <f t="shared" si="456"/>
        <v>2555.9999999999995</v>
      </c>
      <c r="K1744">
        <f t="shared" si="457"/>
        <v>396.00000000000006</v>
      </c>
      <c r="L1744">
        <f t="shared" si="462"/>
        <v>1094.4000000000001</v>
      </c>
      <c r="M1744">
        <f t="shared" si="463"/>
        <v>2552.4</v>
      </c>
      <c r="O1744">
        <f t="shared" si="458"/>
        <v>7632</v>
      </c>
      <c r="P1744">
        <v>25</v>
      </c>
      <c r="T1744">
        <v>200</v>
      </c>
      <c r="U1744">
        <f>IF((H1744*12)&gt;867123.01,(79776+(((H1744*12)-867123.01)*0.25))/12,IF((H1744*12)&gt;624329.01,(31216+(((H1744*12)-624329.01)*0.2))/12,IF((H1744*12)&gt;416220.01,(((H1744*12)-416220.01)*0.15)/12,0)))</f>
        <v>0</v>
      </c>
      <c r="W1744">
        <f t="shared" si="459"/>
        <v>225</v>
      </c>
      <c r="X1744">
        <f t="shared" si="460"/>
        <v>2127.6000000000004</v>
      </c>
      <c r="Y1744">
        <f t="shared" si="465"/>
        <v>5108.3999999999996</v>
      </c>
      <c r="Z1744">
        <f t="shared" si="461"/>
        <v>33647.4</v>
      </c>
      <c r="AA1744" t="s">
        <v>224</v>
      </c>
      <c r="AB1744">
        <v>2024</v>
      </c>
    </row>
    <row r="1745" spans="1:28" x14ac:dyDescent="0.25">
      <c r="A1745">
        <v>84</v>
      </c>
      <c r="B1745" t="s">
        <v>857</v>
      </c>
      <c r="C1745" t="s">
        <v>103</v>
      </c>
      <c r="D1745" t="s">
        <v>858</v>
      </c>
      <c r="E1745" t="s">
        <v>859</v>
      </c>
      <c r="F1745" t="s">
        <v>100</v>
      </c>
      <c r="G1745">
        <v>30000</v>
      </c>
      <c r="H1745">
        <f t="shared" si="454"/>
        <v>28227</v>
      </c>
      <c r="I1745">
        <f t="shared" si="455"/>
        <v>861</v>
      </c>
      <c r="J1745">
        <f t="shared" si="456"/>
        <v>2130</v>
      </c>
      <c r="K1745">
        <f t="shared" si="457"/>
        <v>330.00000000000006</v>
      </c>
      <c r="L1745">
        <f t="shared" si="462"/>
        <v>912</v>
      </c>
      <c r="M1745">
        <f t="shared" si="463"/>
        <v>2127</v>
      </c>
      <c r="O1745">
        <f t="shared" si="458"/>
        <v>6360</v>
      </c>
      <c r="P1745">
        <v>25</v>
      </c>
      <c r="Q1745">
        <v>500</v>
      </c>
      <c r="S1745">
        <v>500.67</v>
      </c>
      <c r="T1745">
        <v>200</v>
      </c>
      <c r="U1745">
        <v>0</v>
      </c>
      <c r="W1745">
        <f t="shared" si="459"/>
        <v>1225.67</v>
      </c>
      <c r="X1745">
        <f t="shared" si="460"/>
        <v>1773</v>
      </c>
      <c r="Y1745">
        <f t="shared" si="465"/>
        <v>4257</v>
      </c>
      <c r="Z1745">
        <f t="shared" si="461"/>
        <v>27001.33</v>
      </c>
      <c r="AA1745" t="s">
        <v>224</v>
      </c>
      <c r="AB1745">
        <v>2024</v>
      </c>
    </row>
    <row r="1746" spans="1:28" x14ac:dyDescent="0.25">
      <c r="A1746">
        <v>85</v>
      </c>
      <c r="B1746" t="s">
        <v>202</v>
      </c>
      <c r="C1746" t="s">
        <v>102</v>
      </c>
      <c r="D1746" t="s">
        <v>22</v>
      </c>
      <c r="E1746" t="s">
        <v>37</v>
      </c>
      <c r="F1746" t="s">
        <v>100</v>
      </c>
      <c r="G1746">
        <v>25000</v>
      </c>
      <c r="H1746">
        <f t="shared" si="454"/>
        <v>23522.5</v>
      </c>
      <c r="I1746">
        <f t="shared" si="455"/>
        <v>717.5</v>
      </c>
      <c r="J1746">
        <f t="shared" si="456"/>
        <v>1774.9999999999998</v>
      </c>
      <c r="K1746">
        <f t="shared" si="457"/>
        <v>275</v>
      </c>
      <c r="L1746">
        <f t="shared" si="462"/>
        <v>760</v>
      </c>
      <c r="M1746">
        <f t="shared" si="463"/>
        <v>1772.5000000000002</v>
      </c>
      <c r="O1746">
        <f t="shared" si="458"/>
        <v>5300</v>
      </c>
      <c r="P1746">
        <v>25</v>
      </c>
      <c r="Q1746">
        <v>1000</v>
      </c>
      <c r="T1746">
        <v>200</v>
      </c>
      <c r="U1746">
        <f t="shared" ref="U1746:U1765" si="466">IF((H1746*12)&gt;867123.01,(79776+(((H1746*12)-867123.01)*0.25))/12,IF((H1746*12)&gt;624329.01,(31216+(((H1746*12)-624329.01)*0.2))/12,IF((H1746*12)&gt;416220.01,(((H1746*12)-416220.01)*0.15)/12,0)))</f>
        <v>0</v>
      </c>
      <c r="W1746">
        <f t="shared" si="459"/>
        <v>1225</v>
      </c>
      <c r="X1746">
        <f t="shared" si="460"/>
        <v>1477.5</v>
      </c>
      <c r="Y1746">
        <f t="shared" si="465"/>
        <v>3547.5</v>
      </c>
      <c r="Z1746">
        <f t="shared" si="461"/>
        <v>22297.5</v>
      </c>
      <c r="AA1746" t="s">
        <v>224</v>
      </c>
      <c r="AB1746">
        <v>2024</v>
      </c>
    </row>
    <row r="1747" spans="1:28" x14ac:dyDescent="0.25">
      <c r="A1747">
        <v>86</v>
      </c>
      <c r="B1747" t="s">
        <v>203</v>
      </c>
      <c r="C1747" t="s">
        <v>102</v>
      </c>
      <c r="D1747" t="s">
        <v>6</v>
      </c>
      <c r="E1747" t="s">
        <v>37</v>
      </c>
      <c r="F1747" t="s">
        <v>100</v>
      </c>
      <c r="G1747">
        <v>15000</v>
      </c>
      <c r="H1747">
        <f t="shared" si="454"/>
        <v>14113.5</v>
      </c>
      <c r="I1747">
        <f t="shared" si="455"/>
        <v>430.5</v>
      </c>
      <c r="J1747">
        <f t="shared" si="456"/>
        <v>1065</v>
      </c>
      <c r="K1747">
        <f t="shared" si="457"/>
        <v>165.00000000000003</v>
      </c>
      <c r="L1747">
        <f t="shared" si="462"/>
        <v>456</v>
      </c>
      <c r="M1747">
        <f t="shared" si="463"/>
        <v>1063.5</v>
      </c>
      <c r="O1747">
        <f t="shared" si="458"/>
        <v>3180</v>
      </c>
      <c r="P1747">
        <v>25</v>
      </c>
      <c r="T1747">
        <v>200</v>
      </c>
      <c r="U1747">
        <f t="shared" si="466"/>
        <v>0</v>
      </c>
      <c r="W1747">
        <f t="shared" si="459"/>
        <v>225</v>
      </c>
      <c r="X1747">
        <f t="shared" si="460"/>
        <v>886.5</v>
      </c>
      <c r="Y1747">
        <f t="shared" si="465"/>
        <v>2128.5</v>
      </c>
      <c r="Z1747">
        <f t="shared" si="461"/>
        <v>13888.5</v>
      </c>
      <c r="AA1747" t="s">
        <v>224</v>
      </c>
      <c r="AB1747">
        <v>2024</v>
      </c>
    </row>
    <row r="1748" spans="1:28" x14ac:dyDescent="0.25">
      <c r="A1748">
        <v>87</v>
      </c>
      <c r="B1748" t="s">
        <v>204</v>
      </c>
      <c r="C1748" t="s">
        <v>102</v>
      </c>
      <c r="D1748" t="s">
        <v>6</v>
      </c>
      <c r="E1748" t="s">
        <v>37</v>
      </c>
      <c r="F1748" t="s">
        <v>100</v>
      </c>
      <c r="G1748">
        <v>15000</v>
      </c>
      <c r="H1748">
        <f t="shared" si="454"/>
        <v>14113.5</v>
      </c>
      <c r="I1748">
        <f t="shared" si="455"/>
        <v>430.5</v>
      </c>
      <c r="J1748">
        <f t="shared" si="456"/>
        <v>1065</v>
      </c>
      <c r="K1748">
        <f t="shared" si="457"/>
        <v>165.00000000000003</v>
      </c>
      <c r="L1748">
        <f t="shared" si="462"/>
        <v>456</v>
      </c>
      <c r="M1748">
        <f t="shared" si="463"/>
        <v>1063.5</v>
      </c>
      <c r="O1748">
        <f t="shared" si="458"/>
        <v>3180</v>
      </c>
      <c r="P1748">
        <v>25</v>
      </c>
      <c r="T1748">
        <v>200</v>
      </c>
      <c r="U1748">
        <f t="shared" si="466"/>
        <v>0</v>
      </c>
      <c r="W1748">
        <f t="shared" si="459"/>
        <v>225</v>
      </c>
      <c r="X1748">
        <f t="shared" si="460"/>
        <v>886.5</v>
      </c>
      <c r="Y1748">
        <f t="shared" si="465"/>
        <v>2128.5</v>
      </c>
      <c r="Z1748">
        <f t="shared" si="461"/>
        <v>13888.5</v>
      </c>
      <c r="AA1748" t="s">
        <v>224</v>
      </c>
      <c r="AB1748">
        <v>2024</v>
      </c>
    </row>
    <row r="1749" spans="1:28" x14ac:dyDescent="0.25">
      <c r="A1749">
        <v>88</v>
      </c>
      <c r="B1749" t="s">
        <v>205</v>
      </c>
      <c r="C1749" t="s">
        <v>102</v>
      </c>
      <c r="D1749" t="s">
        <v>6</v>
      </c>
      <c r="E1749" t="s">
        <v>37</v>
      </c>
      <c r="F1749" t="s">
        <v>100</v>
      </c>
      <c r="G1749">
        <v>25000</v>
      </c>
      <c r="H1749">
        <f t="shared" si="454"/>
        <v>23522.5</v>
      </c>
      <c r="I1749">
        <f t="shared" si="455"/>
        <v>717.5</v>
      </c>
      <c r="J1749">
        <f t="shared" si="456"/>
        <v>1774.9999999999998</v>
      </c>
      <c r="K1749">
        <f t="shared" si="457"/>
        <v>275</v>
      </c>
      <c r="L1749">
        <f t="shared" si="462"/>
        <v>760</v>
      </c>
      <c r="M1749">
        <f t="shared" si="463"/>
        <v>1772.5000000000002</v>
      </c>
      <c r="O1749">
        <f t="shared" si="458"/>
        <v>5300</v>
      </c>
      <c r="P1749">
        <v>25</v>
      </c>
      <c r="T1749">
        <v>200</v>
      </c>
      <c r="U1749">
        <f t="shared" si="466"/>
        <v>0</v>
      </c>
      <c r="W1749">
        <f t="shared" si="459"/>
        <v>225</v>
      </c>
      <c r="X1749">
        <f t="shared" si="460"/>
        <v>1477.5</v>
      </c>
      <c r="Y1749">
        <f t="shared" si="465"/>
        <v>3547.5</v>
      </c>
      <c r="Z1749">
        <f t="shared" si="461"/>
        <v>23297.5</v>
      </c>
      <c r="AA1749" t="s">
        <v>224</v>
      </c>
      <c r="AB1749">
        <v>2024</v>
      </c>
    </row>
    <row r="1750" spans="1:28" x14ac:dyDescent="0.25">
      <c r="A1750">
        <v>89</v>
      </c>
      <c r="B1750" t="s">
        <v>810</v>
      </c>
      <c r="C1750" t="s">
        <v>102</v>
      </c>
      <c r="D1750" t="s">
        <v>94</v>
      </c>
      <c r="E1750" t="s">
        <v>37</v>
      </c>
      <c r="F1750" t="s">
        <v>100</v>
      </c>
      <c r="G1750">
        <v>25000</v>
      </c>
      <c r="H1750">
        <f t="shared" si="454"/>
        <v>23522.5</v>
      </c>
      <c r="I1750">
        <f t="shared" si="455"/>
        <v>717.5</v>
      </c>
      <c r="J1750">
        <f t="shared" si="456"/>
        <v>1774.9999999999998</v>
      </c>
      <c r="K1750">
        <f t="shared" si="457"/>
        <v>275</v>
      </c>
      <c r="L1750">
        <f t="shared" si="462"/>
        <v>760</v>
      </c>
      <c r="M1750">
        <f t="shared" si="463"/>
        <v>1772.5000000000002</v>
      </c>
      <c r="O1750">
        <f t="shared" si="458"/>
        <v>5300</v>
      </c>
      <c r="P1750">
        <v>25</v>
      </c>
      <c r="Q1750">
        <v>1000</v>
      </c>
      <c r="T1750">
        <v>200</v>
      </c>
      <c r="U1750">
        <f t="shared" si="466"/>
        <v>0</v>
      </c>
      <c r="W1750">
        <f t="shared" si="459"/>
        <v>1225</v>
      </c>
      <c r="X1750">
        <f t="shared" si="460"/>
        <v>1477.5</v>
      </c>
      <c r="Y1750">
        <f t="shared" si="465"/>
        <v>3547.5</v>
      </c>
      <c r="Z1750">
        <f t="shared" si="461"/>
        <v>22297.5</v>
      </c>
      <c r="AA1750" t="s">
        <v>224</v>
      </c>
      <c r="AB1750">
        <v>2024</v>
      </c>
    </row>
    <row r="1751" spans="1:28" x14ac:dyDescent="0.25">
      <c r="A1751">
        <v>90</v>
      </c>
      <c r="B1751" t="s">
        <v>193</v>
      </c>
      <c r="C1751" t="s">
        <v>103</v>
      </c>
      <c r="D1751" t="s">
        <v>22</v>
      </c>
      <c r="E1751" t="s">
        <v>54</v>
      </c>
      <c r="F1751" t="s">
        <v>100</v>
      </c>
      <c r="G1751">
        <v>30000</v>
      </c>
      <c r="H1751">
        <f t="shared" si="454"/>
        <v>26511.54</v>
      </c>
      <c r="I1751">
        <f t="shared" si="455"/>
        <v>861</v>
      </c>
      <c r="J1751">
        <f t="shared" si="456"/>
        <v>2130</v>
      </c>
      <c r="K1751">
        <f t="shared" si="457"/>
        <v>330.00000000000006</v>
      </c>
      <c r="L1751">
        <f t="shared" si="462"/>
        <v>912</v>
      </c>
      <c r="M1751">
        <f t="shared" si="463"/>
        <v>2127</v>
      </c>
      <c r="N1751">
        <v>1715.46</v>
      </c>
      <c r="O1751">
        <f t="shared" si="458"/>
        <v>8075.46</v>
      </c>
      <c r="P1751">
        <v>25</v>
      </c>
      <c r="Q1751">
        <v>500</v>
      </c>
      <c r="T1751">
        <v>200</v>
      </c>
      <c r="U1751">
        <f t="shared" si="466"/>
        <v>0</v>
      </c>
      <c r="W1751">
        <f t="shared" si="459"/>
        <v>725</v>
      </c>
      <c r="X1751">
        <f t="shared" si="460"/>
        <v>3488.46</v>
      </c>
      <c r="Y1751">
        <f t="shared" si="465"/>
        <v>4257</v>
      </c>
      <c r="Z1751">
        <f t="shared" si="461"/>
        <v>25786.54</v>
      </c>
      <c r="AA1751" t="s">
        <v>224</v>
      </c>
      <c r="AB1751">
        <v>2024</v>
      </c>
    </row>
    <row r="1752" spans="1:28" x14ac:dyDescent="0.25">
      <c r="A1752">
        <v>91</v>
      </c>
      <c r="B1752" t="s">
        <v>197</v>
      </c>
      <c r="C1752" t="s">
        <v>103</v>
      </c>
      <c r="D1752" t="s">
        <v>94</v>
      </c>
      <c r="E1752" t="s">
        <v>54</v>
      </c>
      <c r="F1752" t="s">
        <v>100</v>
      </c>
      <c r="G1752">
        <v>30000</v>
      </c>
      <c r="H1752">
        <f t="shared" si="454"/>
        <v>28227</v>
      </c>
      <c r="I1752">
        <f t="shared" si="455"/>
        <v>861</v>
      </c>
      <c r="J1752">
        <f t="shared" si="456"/>
        <v>2130</v>
      </c>
      <c r="K1752">
        <f t="shared" si="457"/>
        <v>330.00000000000006</v>
      </c>
      <c r="L1752">
        <f t="shared" si="462"/>
        <v>912</v>
      </c>
      <c r="M1752">
        <f t="shared" si="463"/>
        <v>2127</v>
      </c>
      <c r="O1752">
        <f t="shared" si="458"/>
        <v>6360</v>
      </c>
      <c r="P1752">
        <v>25</v>
      </c>
      <c r="T1752">
        <v>200</v>
      </c>
      <c r="U1752">
        <f t="shared" si="466"/>
        <v>0</v>
      </c>
      <c r="W1752">
        <f t="shared" si="459"/>
        <v>225</v>
      </c>
      <c r="X1752">
        <f t="shared" si="460"/>
        <v>1773</v>
      </c>
      <c r="Y1752">
        <f t="shared" si="465"/>
        <v>4257</v>
      </c>
      <c r="Z1752">
        <f t="shared" si="461"/>
        <v>28002</v>
      </c>
      <c r="AA1752" t="s">
        <v>224</v>
      </c>
      <c r="AB1752">
        <v>2024</v>
      </c>
    </row>
    <row r="1753" spans="1:28" x14ac:dyDescent="0.25">
      <c r="A1753">
        <v>92</v>
      </c>
      <c r="B1753" t="s">
        <v>895</v>
      </c>
      <c r="C1753" t="s">
        <v>103</v>
      </c>
      <c r="D1753" t="s">
        <v>22</v>
      </c>
      <c r="E1753" t="s">
        <v>54</v>
      </c>
      <c r="F1753" t="s">
        <v>100</v>
      </c>
      <c r="G1753">
        <v>30000</v>
      </c>
      <c r="H1753">
        <f t="shared" si="454"/>
        <v>28227</v>
      </c>
      <c r="I1753">
        <f t="shared" si="455"/>
        <v>861</v>
      </c>
      <c r="J1753">
        <f t="shared" si="456"/>
        <v>2130</v>
      </c>
      <c r="K1753">
        <f t="shared" si="457"/>
        <v>330.00000000000006</v>
      </c>
      <c r="L1753">
        <f t="shared" si="462"/>
        <v>912</v>
      </c>
      <c r="M1753">
        <f t="shared" si="463"/>
        <v>2127</v>
      </c>
      <c r="O1753">
        <f t="shared" si="458"/>
        <v>6360</v>
      </c>
      <c r="P1753">
        <v>25</v>
      </c>
      <c r="Q1753">
        <v>3397.87</v>
      </c>
      <c r="T1753">
        <v>200</v>
      </c>
      <c r="U1753">
        <f t="shared" si="466"/>
        <v>0</v>
      </c>
      <c r="W1753">
        <f t="shared" si="459"/>
        <v>3622.87</v>
      </c>
      <c r="X1753">
        <f t="shared" si="460"/>
        <v>1773</v>
      </c>
      <c r="Y1753">
        <f t="shared" si="465"/>
        <v>4257</v>
      </c>
      <c r="Z1753">
        <f t="shared" si="461"/>
        <v>24604.13</v>
      </c>
      <c r="AA1753" t="s">
        <v>224</v>
      </c>
      <c r="AB1753">
        <v>2024</v>
      </c>
    </row>
    <row r="1754" spans="1:28" x14ac:dyDescent="0.25">
      <c r="A1754">
        <v>93</v>
      </c>
      <c r="B1754" t="s">
        <v>200</v>
      </c>
      <c r="C1754" t="s">
        <v>103</v>
      </c>
      <c r="D1754" t="s">
        <v>19</v>
      </c>
      <c r="E1754" t="s">
        <v>60</v>
      </c>
      <c r="F1754" t="s">
        <v>100</v>
      </c>
      <c r="G1754">
        <v>35000</v>
      </c>
      <c r="H1754">
        <f t="shared" si="454"/>
        <v>32931.5</v>
      </c>
      <c r="I1754">
        <f t="shared" si="455"/>
        <v>1004.5</v>
      </c>
      <c r="J1754">
        <f t="shared" si="456"/>
        <v>2485</v>
      </c>
      <c r="K1754">
        <f t="shared" si="457"/>
        <v>385.00000000000006</v>
      </c>
      <c r="L1754">
        <f t="shared" si="462"/>
        <v>1064</v>
      </c>
      <c r="M1754">
        <f t="shared" si="463"/>
        <v>2481.5</v>
      </c>
      <c r="O1754">
        <f t="shared" si="458"/>
        <v>7420</v>
      </c>
      <c r="P1754">
        <v>25</v>
      </c>
      <c r="Q1754">
        <v>18807.169999999998</v>
      </c>
      <c r="S1754">
        <v>1774.34</v>
      </c>
      <c r="T1754">
        <v>200</v>
      </c>
      <c r="U1754">
        <f t="shared" si="466"/>
        <v>0</v>
      </c>
      <c r="W1754">
        <f t="shared" si="459"/>
        <v>20806.509999999998</v>
      </c>
      <c r="X1754">
        <f t="shared" si="460"/>
        <v>2068.5</v>
      </c>
      <c r="Y1754">
        <f t="shared" si="465"/>
        <v>4966.5</v>
      </c>
      <c r="Z1754">
        <f t="shared" si="461"/>
        <v>12124.990000000002</v>
      </c>
      <c r="AA1754" t="s">
        <v>224</v>
      </c>
      <c r="AB1754">
        <v>2024</v>
      </c>
    </row>
    <row r="1755" spans="1:28" x14ac:dyDescent="0.25">
      <c r="A1755">
        <v>94</v>
      </c>
      <c r="B1755" t="s">
        <v>910</v>
      </c>
      <c r="C1755" t="s">
        <v>103</v>
      </c>
      <c r="D1755" t="s">
        <v>10</v>
      </c>
      <c r="E1755" t="s">
        <v>54</v>
      </c>
      <c r="F1755" t="s">
        <v>100</v>
      </c>
      <c r="G1755">
        <v>25000</v>
      </c>
      <c r="H1755">
        <f t="shared" si="454"/>
        <v>23522.5</v>
      </c>
      <c r="I1755">
        <f t="shared" si="455"/>
        <v>717.5</v>
      </c>
      <c r="J1755">
        <f t="shared" si="456"/>
        <v>1774.9999999999998</v>
      </c>
      <c r="K1755">
        <f t="shared" si="457"/>
        <v>275</v>
      </c>
      <c r="L1755">
        <f t="shared" si="462"/>
        <v>760</v>
      </c>
      <c r="M1755">
        <f t="shared" si="463"/>
        <v>1772.5000000000002</v>
      </c>
      <c r="O1755">
        <f t="shared" si="458"/>
        <v>5300</v>
      </c>
      <c r="P1755">
        <v>25</v>
      </c>
      <c r="S1755">
        <v>488.19</v>
      </c>
      <c r="T1755">
        <v>200</v>
      </c>
      <c r="U1755">
        <f t="shared" si="466"/>
        <v>0</v>
      </c>
      <c r="W1755">
        <f t="shared" si="459"/>
        <v>713.19</v>
      </c>
      <c r="X1755">
        <f t="shared" si="460"/>
        <v>1477.5</v>
      </c>
      <c r="Y1755">
        <f t="shared" si="465"/>
        <v>3547.5</v>
      </c>
      <c r="Z1755">
        <f t="shared" si="461"/>
        <v>22809.31</v>
      </c>
      <c r="AA1755" t="s">
        <v>224</v>
      </c>
      <c r="AB1755">
        <v>2024</v>
      </c>
    </row>
    <row r="1756" spans="1:28" x14ac:dyDescent="0.25">
      <c r="A1756">
        <v>95</v>
      </c>
      <c r="B1756" t="s">
        <v>892</v>
      </c>
      <c r="C1756" t="s">
        <v>103</v>
      </c>
      <c r="D1756" t="s">
        <v>22</v>
      </c>
      <c r="E1756" t="s">
        <v>880</v>
      </c>
      <c r="F1756" t="s">
        <v>100</v>
      </c>
      <c r="G1756">
        <v>26000</v>
      </c>
      <c r="H1756">
        <f t="shared" si="454"/>
        <v>24463.4</v>
      </c>
      <c r="I1756">
        <f t="shared" si="455"/>
        <v>746.2</v>
      </c>
      <c r="J1756">
        <f t="shared" si="456"/>
        <v>1845.9999999999998</v>
      </c>
      <c r="K1756">
        <f t="shared" si="457"/>
        <v>286.00000000000006</v>
      </c>
      <c r="L1756">
        <f t="shared" si="462"/>
        <v>790.4</v>
      </c>
      <c r="M1756">
        <f t="shared" si="463"/>
        <v>1843.4</v>
      </c>
      <c r="O1756">
        <f t="shared" si="458"/>
        <v>5512</v>
      </c>
      <c r="P1756">
        <v>25</v>
      </c>
      <c r="T1756">
        <v>200</v>
      </c>
      <c r="U1756">
        <f t="shared" si="466"/>
        <v>0</v>
      </c>
      <c r="W1756">
        <f t="shared" si="459"/>
        <v>225</v>
      </c>
      <c r="X1756">
        <f t="shared" si="460"/>
        <v>1536.6</v>
      </c>
      <c r="Y1756">
        <f t="shared" si="465"/>
        <v>3689.3999999999996</v>
      </c>
      <c r="Z1756">
        <f t="shared" si="461"/>
        <v>24238.400000000001</v>
      </c>
      <c r="AA1756" t="s">
        <v>224</v>
      </c>
      <c r="AB1756">
        <v>2024</v>
      </c>
    </row>
    <row r="1757" spans="1:28" x14ac:dyDescent="0.25">
      <c r="A1757">
        <v>96</v>
      </c>
      <c r="B1757" t="s">
        <v>881</v>
      </c>
      <c r="C1757" t="s">
        <v>103</v>
      </c>
      <c r="D1757" t="s">
        <v>22</v>
      </c>
      <c r="E1757" t="s">
        <v>54</v>
      </c>
      <c r="F1757" t="s">
        <v>84</v>
      </c>
      <c r="G1757">
        <v>36000</v>
      </c>
      <c r="H1757">
        <f t="shared" si="454"/>
        <v>33872.400000000001</v>
      </c>
      <c r="I1757">
        <f t="shared" si="455"/>
        <v>1033.2</v>
      </c>
      <c r="J1757">
        <f t="shared" si="456"/>
        <v>2555.9999999999995</v>
      </c>
      <c r="K1757">
        <f t="shared" si="457"/>
        <v>396.00000000000006</v>
      </c>
      <c r="L1757">
        <f t="shared" si="462"/>
        <v>1094.4000000000001</v>
      </c>
      <c r="M1757">
        <f t="shared" si="463"/>
        <v>2552.4</v>
      </c>
      <c r="O1757">
        <f t="shared" si="458"/>
        <v>7632</v>
      </c>
      <c r="P1757">
        <v>25</v>
      </c>
      <c r="S1757">
        <v>25</v>
      </c>
      <c r="T1757">
        <v>200</v>
      </c>
      <c r="U1757">
        <f t="shared" si="466"/>
        <v>0</v>
      </c>
      <c r="W1757">
        <f t="shared" si="459"/>
        <v>250</v>
      </c>
      <c r="X1757">
        <f t="shared" si="460"/>
        <v>2127.6000000000004</v>
      </c>
      <c r="Y1757">
        <f t="shared" si="465"/>
        <v>5108.3999999999996</v>
      </c>
      <c r="Z1757">
        <f t="shared" si="461"/>
        <v>33622.400000000001</v>
      </c>
      <c r="AA1757" t="s">
        <v>224</v>
      </c>
      <c r="AB1757">
        <v>2024</v>
      </c>
    </row>
    <row r="1758" spans="1:28" x14ac:dyDescent="0.25">
      <c r="A1758">
        <v>97</v>
      </c>
      <c r="B1758" t="s">
        <v>907</v>
      </c>
      <c r="C1758" t="s">
        <v>103</v>
      </c>
      <c r="D1758" t="s">
        <v>22</v>
      </c>
      <c r="E1758" t="s">
        <v>883</v>
      </c>
      <c r="F1758" t="s">
        <v>84</v>
      </c>
      <c r="G1758">
        <v>20000</v>
      </c>
      <c r="H1758">
        <f t="shared" si="454"/>
        <v>18818</v>
      </c>
      <c r="I1758">
        <f t="shared" si="455"/>
        <v>574</v>
      </c>
      <c r="J1758">
        <f t="shared" si="456"/>
        <v>1419.9999999999998</v>
      </c>
      <c r="K1758">
        <f t="shared" si="457"/>
        <v>220.00000000000003</v>
      </c>
      <c r="L1758">
        <f t="shared" si="462"/>
        <v>608</v>
      </c>
      <c r="M1758">
        <f t="shared" si="463"/>
        <v>1418</v>
      </c>
      <c r="O1758">
        <f t="shared" si="458"/>
        <v>4240</v>
      </c>
      <c r="P1758">
        <v>25</v>
      </c>
      <c r="T1758">
        <v>200</v>
      </c>
      <c r="U1758">
        <f t="shared" si="466"/>
        <v>0</v>
      </c>
      <c r="W1758">
        <f t="shared" si="459"/>
        <v>225</v>
      </c>
      <c r="X1758">
        <f t="shared" si="460"/>
        <v>1182</v>
      </c>
      <c r="Y1758">
        <f t="shared" si="465"/>
        <v>2838</v>
      </c>
      <c r="Z1758">
        <f t="shared" si="461"/>
        <v>18593</v>
      </c>
      <c r="AA1758" t="s">
        <v>224</v>
      </c>
      <c r="AB1758">
        <v>2024</v>
      </c>
    </row>
    <row r="1759" spans="1:28" x14ac:dyDescent="0.25">
      <c r="A1759">
        <v>98</v>
      </c>
      <c r="B1759" t="s">
        <v>905</v>
      </c>
      <c r="C1759" t="s">
        <v>102</v>
      </c>
      <c r="D1759" t="s">
        <v>17</v>
      </c>
      <c r="E1759" t="s">
        <v>32</v>
      </c>
      <c r="F1759" t="s">
        <v>84</v>
      </c>
      <c r="G1759">
        <v>36000</v>
      </c>
      <c r="H1759">
        <f t="shared" si="454"/>
        <v>33872.400000000001</v>
      </c>
      <c r="I1759">
        <f t="shared" si="455"/>
        <v>1033.2</v>
      </c>
      <c r="J1759">
        <f t="shared" si="456"/>
        <v>2555.9999999999995</v>
      </c>
      <c r="K1759">
        <f t="shared" si="457"/>
        <v>396.00000000000006</v>
      </c>
      <c r="L1759">
        <f t="shared" si="462"/>
        <v>1094.4000000000001</v>
      </c>
      <c r="M1759">
        <f t="shared" si="463"/>
        <v>2552.4</v>
      </c>
      <c r="O1759">
        <f t="shared" si="458"/>
        <v>7632</v>
      </c>
      <c r="P1759">
        <v>25</v>
      </c>
      <c r="T1759">
        <v>200</v>
      </c>
      <c r="U1759">
        <f t="shared" si="466"/>
        <v>0</v>
      </c>
      <c r="W1759">
        <f t="shared" si="459"/>
        <v>225</v>
      </c>
      <c r="X1759">
        <f t="shared" si="460"/>
        <v>2127.6000000000004</v>
      </c>
      <c r="Y1759">
        <f t="shared" si="465"/>
        <v>5108.3999999999996</v>
      </c>
      <c r="Z1759">
        <f t="shared" si="461"/>
        <v>33647.4</v>
      </c>
      <c r="AA1759" t="s">
        <v>224</v>
      </c>
      <c r="AB1759">
        <v>2024</v>
      </c>
    </row>
    <row r="1760" spans="1:28" x14ac:dyDescent="0.25">
      <c r="A1760">
        <v>99</v>
      </c>
      <c r="B1760" t="s">
        <v>885</v>
      </c>
      <c r="C1760" t="s">
        <v>103</v>
      </c>
      <c r="D1760" t="s">
        <v>22</v>
      </c>
      <c r="E1760" t="s">
        <v>80</v>
      </c>
      <c r="F1760" t="s">
        <v>84</v>
      </c>
      <c r="G1760">
        <v>130000</v>
      </c>
      <c r="H1760">
        <f t="shared" si="454"/>
        <v>122317</v>
      </c>
      <c r="I1760">
        <f t="shared" si="455"/>
        <v>3731</v>
      </c>
      <c r="J1760">
        <f t="shared" si="456"/>
        <v>9230</v>
      </c>
      <c r="K1760">
        <f t="shared" si="457"/>
        <v>851.51</v>
      </c>
      <c r="L1760">
        <f t="shared" si="462"/>
        <v>3952</v>
      </c>
      <c r="M1760">
        <f t="shared" si="463"/>
        <v>9217</v>
      </c>
      <c r="O1760">
        <f t="shared" si="458"/>
        <v>26981.510000000002</v>
      </c>
      <c r="P1760">
        <v>25</v>
      </c>
      <c r="T1760">
        <v>200</v>
      </c>
      <c r="U1760">
        <f t="shared" si="466"/>
        <v>19162.187291666665</v>
      </c>
      <c r="W1760">
        <f t="shared" si="459"/>
        <v>19387.187291666665</v>
      </c>
      <c r="X1760">
        <f t="shared" si="460"/>
        <v>7683</v>
      </c>
      <c r="Y1760">
        <f t="shared" si="465"/>
        <v>18447</v>
      </c>
      <c r="Z1760">
        <f t="shared" si="461"/>
        <v>102929.81270833334</v>
      </c>
      <c r="AA1760" t="s">
        <v>224</v>
      </c>
      <c r="AB1760">
        <v>2024</v>
      </c>
    </row>
    <row r="1761" spans="1:28" x14ac:dyDescent="0.25">
      <c r="A1761">
        <v>100</v>
      </c>
      <c r="B1761" t="s">
        <v>898</v>
      </c>
      <c r="C1761" t="s">
        <v>103</v>
      </c>
      <c r="D1761" t="s">
        <v>22</v>
      </c>
      <c r="E1761" t="s">
        <v>54</v>
      </c>
      <c r="F1761" t="s">
        <v>84</v>
      </c>
      <c r="G1761">
        <v>25000</v>
      </c>
      <c r="H1761">
        <f t="shared" si="454"/>
        <v>23522.5</v>
      </c>
      <c r="I1761">
        <f t="shared" si="455"/>
        <v>717.5</v>
      </c>
      <c r="J1761">
        <f t="shared" si="456"/>
        <v>1774.9999999999998</v>
      </c>
      <c r="K1761">
        <f t="shared" si="457"/>
        <v>275</v>
      </c>
      <c r="L1761">
        <f t="shared" si="462"/>
        <v>760</v>
      </c>
      <c r="M1761">
        <f t="shared" si="463"/>
        <v>1772.5000000000002</v>
      </c>
      <c r="O1761">
        <f t="shared" si="458"/>
        <v>5300</v>
      </c>
      <c r="P1761">
        <v>25</v>
      </c>
      <c r="S1761">
        <v>1558.78</v>
      </c>
      <c r="T1761">
        <v>200</v>
      </c>
      <c r="U1761">
        <f t="shared" si="466"/>
        <v>0</v>
      </c>
      <c r="W1761">
        <f t="shared" si="459"/>
        <v>1783.78</v>
      </c>
      <c r="X1761">
        <f t="shared" si="460"/>
        <v>1477.5</v>
      </c>
      <c r="Y1761">
        <f t="shared" si="465"/>
        <v>3547.5</v>
      </c>
      <c r="Z1761">
        <f t="shared" si="461"/>
        <v>21738.720000000001</v>
      </c>
      <c r="AA1761" t="s">
        <v>224</v>
      </c>
      <c r="AB1761">
        <v>2024</v>
      </c>
    </row>
    <row r="1762" spans="1:28" x14ac:dyDescent="0.25">
      <c r="A1762">
        <v>101</v>
      </c>
      <c r="B1762" t="s">
        <v>899</v>
      </c>
      <c r="C1762" t="s">
        <v>102</v>
      </c>
      <c r="D1762" t="s">
        <v>22</v>
      </c>
      <c r="E1762" t="s">
        <v>37</v>
      </c>
      <c r="F1762" t="s">
        <v>84</v>
      </c>
      <c r="G1762">
        <v>25000</v>
      </c>
      <c r="H1762">
        <f t="shared" si="454"/>
        <v>23522.5</v>
      </c>
      <c r="I1762">
        <f t="shared" si="455"/>
        <v>717.5</v>
      </c>
      <c r="J1762">
        <f t="shared" si="456"/>
        <v>1774.9999999999998</v>
      </c>
      <c r="K1762">
        <f t="shared" si="457"/>
        <v>275</v>
      </c>
      <c r="L1762">
        <f t="shared" si="462"/>
        <v>760</v>
      </c>
      <c r="M1762">
        <f t="shared" si="463"/>
        <v>1772.5000000000002</v>
      </c>
      <c r="O1762">
        <f t="shared" si="458"/>
        <v>5300</v>
      </c>
      <c r="P1762">
        <v>25</v>
      </c>
      <c r="Q1762">
        <v>5000</v>
      </c>
      <c r="S1762">
        <v>165</v>
      </c>
      <c r="T1762">
        <v>200</v>
      </c>
      <c r="U1762">
        <f t="shared" si="466"/>
        <v>0</v>
      </c>
      <c r="W1762">
        <f t="shared" si="459"/>
        <v>5390</v>
      </c>
      <c r="X1762">
        <f t="shared" si="460"/>
        <v>1477.5</v>
      </c>
      <c r="Y1762">
        <f t="shared" si="465"/>
        <v>3547.5</v>
      </c>
      <c r="Z1762">
        <f t="shared" si="461"/>
        <v>18132.5</v>
      </c>
      <c r="AA1762" t="s">
        <v>224</v>
      </c>
      <c r="AB1762">
        <v>2024</v>
      </c>
    </row>
    <row r="1763" spans="1:28" x14ac:dyDescent="0.25">
      <c r="A1763">
        <v>102</v>
      </c>
      <c r="B1763" t="s">
        <v>900</v>
      </c>
      <c r="C1763" t="s">
        <v>102</v>
      </c>
      <c r="D1763" t="s">
        <v>22</v>
      </c>
      <c r="E1763" t="s">
        <v>37</v>
      </c>
      <c r="F1763" t="s">
        <v>84</v>
      </c>
      <c r="G1763">
        <v>25000</v>
      </c>
      <c r="H1763">
        <f t="shared" si="454"/>
        <v>23522.5</v>
      </c>
      <c r="I1763">
        <f t="shared" si="455"/>
        <v>717.5</v>
      </c>
      <c r="J1763">
        <f t="shared" si="456"/>
        <v>1774.9999999999998</v>
      </c>
      <c r="K1763">
        <f t="shared" si="457"/>
        <v>275</v>
      </c>
      <c r="L1763">
        <f t="shared" si="462"/>
        <v>760</v>
      </c>
      <c r="M1763">
        <f t="shared" si="463"/>
        <v>1772.5000000000002</v>
      </c>
      <c r="O1763">
        <f t="shared" si="458"/>
        <v>5300</v>
      </c>
      <c r="P1763">
        <v>25</v>
      </c>
      <c r="Q1763">
        <v>1500</v>
      </c>
      <c r="T1763">
        <v>200</v>
      </c>
      <c r="U1763">
        <f t="shared" si="466"/>
        <v>0</v>
      </c>
      <c r="W1763">
        <f t="shared" si="459"/>
        <v>1725</v>
      </c>
      <c r="X1763">
        <f t="shared" si="460"/>
        <v>1477.5</v>
      </c>
      <c r="Y1763">
        <f t="shared" si="465"/>
        <v>3547.5</v>
      </c>
      <c r="Z1763">
        <f t="shared" si="461"/>
        <v>21797.5</v>
      </c>
      <c r="AA1763" t="s">
        <v>224</v>
      </c>
      <c r="AB1763">
        <v>2024</v>
      </c>
    </row>
    <row r="1764" spans="1:28" x14ac:dyDescent="0.25">
      <c r="A1764">
        <v>103</v>
      </c>
      <c r="B1764" t="s">
        <v>901</v>
      </c>
      <c r="C1764" t="s">
        <v>102</v>
      </c>
      <c r="D1764" t="s">
        <v>801</v>
      </c>
      <c r="E1764" t="s">
        <v>33</v>
      </c>
      <c r="F1764" t="s">
        <v>84</v>
      </c>
      <c r="G1764">
        <v>30000</v>
      </c>
      <c r="H1764">
        <f t="shared" si="454"/>
        <v>28227</v>
      </c>
      <c r="I1764">
        <f t="shared" si="455"/>
        <v>861</v>
      </c>
      <c r="J1764">
        <f t="shared" si="456"/>
        <v>2130</v>
      </c>
      <c r="K1764">
        <f t="shared" si="457"/>
        <v>330.00000000000006</v>
      </c>
      <c r="L1764">
        <f t="shared" si="462"/>
        <v>912</v>
      </c>
      <c r="M1764">
        <f t="shared" si="463"/>
        <v>2127</v>
      </c>
      <c r="O1764">
        <f t="shared" si="458"/>
        <v>6360</v>
      </c>
      <c r="P1764">
        <v>25</v>
      </c>
      <c r="Q1764">
        <v>5000</v>
      </c>
      <c r="S1764">
        <v>298.19</v>
      </c>
      <c r="T1764">
        <v>200</v>
      </c>
      <c r="U1764">
        <f t="shared" si="466"/>
        <v>0</v>
      </c>
      <c r="W1764">
        <f t="shared" si="459"/>
        <v>5523.19</v>
      </c>
      <c r="X1764">
        <f t="shared" si="460"/>
        <v>1773</v>
      </c>
      <c r="Y1764">
        <f t="shared" si="465"/>
        <v>4257</v>
      </c>
      <c r="Z1764">
        <f t="shared" si="461"/>
        <v>22703.81</v>
      </c>
      <c r="AA1764" t="s">
        <v>224</v>
      </c>
      <c r="AB1764">
        <v>2024</v>
      </c>
    </row>
    <row r="1765" spans="1:28" x14ac:dyDescent="0.25">
      <c r="A1765">
        <v>104</v>
      </c>
      <c r="B1765" t="s">
        <v>902</v>
      </c>
      <c r="C1765" t="s">
        <v>102</v>
      </c>
      <c r="D1765" t="s">
        <v>22</v>
      </c>
      <c r="E1765" t="s">
        <v>37</v>
      </c>
      <c r="F1765" t="s">
        <v>84</v>
      </c>
      <c r="G1765">
        <v>25000</v>
      </c>
      <c r="H1765">
        <f t="shared" si="454"/>
        <v>23522.5</v>
      </c>
      <c r="I1765">
        <f t="shared" si="455"/>
        <v>717.5</v>
      </c>
      <c r="J1765">
        <f t="shared" si="456"/>
        <v>1774.9999999999998</v>
      </c>
      <c r="K1765">
        <f t="shared" si="457"/>
        <v>275</v>
      </c>
      <c r="L1765">
        <f t="shared" si="462"/>
        <v>760</v>
      </c>
      <c r="M1765">
        <f t="shared" si="463"/>
        <v>1772.5000000000002</v>
      </c>
      <c r="O1765">
        <f t="shared" si="458"/>
        <v>5300</v>
      </c>
      <c r="P1765">
        <v>25</v>
      </c>
      <c r="T1765">
        <v>200</v>
      </c>
      <c r="U1765">
        <f t="shared" si="466"/>
        <v>0</v>
      </c>
      <c r="W1765">
        <f t="shared" si="459"/>
        <v>225</v>
      </c>
      <c r="X1765">
        <f t="shared" si="460"/>
        <v>1477.5</v>
      </c>
      <c r="Y1765">
        <f t="shared" si="465"/>
        <v>3547.5</v>
      </c>
      <c r="Z1765">
        <f t="shared" si="461"/>
        <v>23297.5</v>
      </c>
      <c r="AA1765" t="s">
        <v>224</v>
      </c>
      <c r="AB1765">
        <v>2024</v>
      </c>
    </row>
    <row r="1766" spans="1:28" x14ac:dyDescent="0.25">
      <c r="A1766">
        <v>105</v>
      </c>
      <c r="B1766" t="s">
        <v>903</v>
      </c>
      <c r="C1766" t="s">
        <v>102</v>
      </c>
      <c r="D1766" t="s">
        <v>22</v>
      </c>
      <c r="E1766" t="s">
        <v>37</v>
      </c>
      <c r="F1766" t="s">
        <v>84</v>
      </c>
      <c r="G1766">
        <v>25000</v>
      </c>
      <c r="H1766">
        <f t="shared" si="454"/>
        <v>23522.5</v>
      </c>
      <c r="I1766">
        <f>IF(G1766&lt;=374040,G1766*2.87%,9334.68)</f>
        <v>717.5</v>
      </c>
      <c r="J1766">
        <f>IF(G1766&lt;=374040,G1766*7.1%,23092.75)</f>
        <v>1774.9999999999998</v>
      </c>
      <c r="K1766">
        <f>IF(G1766&lt;=74808,G1766*1.1%,851.51)</f>
        <v>275</v>
      </c>
      <c r="L1766">
        <f>IF(G1766&lt;=187020,G1766*3.04%,4943.8)</f>
        <v>760</v>
      </c>
      <c r="M1766">
        <f>IF(G1766&lt;=187020,G1766*7.09%,11530.11)</f>
        <v>1772.5000000000002</v>
      </c>
      <c r="O1766">
        <f>+I1766+J1766+K1766+L1766+M1766+N1766</f>
        <v>5300</v>
      </c>
      <c r="P1766">
        <v>25</v>
      </c>
      <c r="T1766">
        <v>200</v>
      </c>
      <c r="U1766">
        <f>IF((H1766*12)&gt;867123.01,(79776+(((H1766*12)-867123.01)*0.25))/12,IF((H1766*12)&gt;624329.01,(31216+(((H1766*12)-624329.01)*0.2))/12,IF((H1766*12)&gt;416220.01,(((H1766*12)-416220.01)*0.15)/12,0)))</f>
        <v>0</v>
      </c>
      <c r="W1766">
        <f t="shared" si="459"/>
        <v>225</v>
      </c>
      <c r="X1766">
        <f>+I1766+L1766+N1766</f>
        <v>1477.5</v>
      </c>
      <c r="Y1766">
        <f>+J1766+M1766</f>
        <v>3547.5</v>
      </c>
      <c r="Z1766">
        <f t="shared" si="461"/>
        <v>23297.5</v>
      </c>
      <c r="AA1766" t="s">
        <v>224</v>
      </c>
      <c r="AB1766">
        <v>2024</v>
      </c>
    </row>
    <row r="1767" spans="1:28" x14ac:dyDescent="0.25">
      <c r="A1767">
        <v>106</v>
      </c>
      <c r="B1767" t="s">
        <v>913</v>
      </c>
      <c r="C1767" t="s">
        <v>102</v>
      </c>
      <c r="D1767" t="s">
        <v>21</v>
      </c>
      <c r="E1767" t="s">
        <v>914</v>
      </c>
      <c r="F1767" t="s">
        <v>84</v>
      </c>
      <c r="G1767">
        <v>48000</v>
      </c>
      <c r="H1767">
        <f t="shared" si="454"/>
        <v>45163.199999999997</v>
      </c>
      <c r="I1767">
        <f>IF(G1767&lt;=374040,G1767*2.87%,9334.68)</f>
        <v>1377.6</v>
      </c>
      <c r="J1767">
        <f>IF(G1767&lt;=374040,G1767*7.1%,23092.75)</f>
        <v>3407.9999999999995</v>
      </c>
      <c r="K1767">
        <f>IF(G1767&lt;=74808,G1767*1.1%,851.51)</f>
        <v>528</v>
      </c>
      <c r="L1767">
        <f>IF(G1767&lt;=187020,G1767*3.04%,4943.8)</f>
        <v>1459.2</v>
      </c>
      <c r="M1767">
        <f>IF(G1767&lt;=187020,G1767*7.09%,11530.11)</f>
        <v>3403.2000000000003</v>
      </c>
      <c r="O1767">
        <f>+I1767+J1767+K1767+L1767+M1767+N1767</f>
        <v>10176</v>
      </c>
      <c r="P1767">
        <v>25</v>
      </c>
      <c r="S1767">
        <v>899.89</v>
      </c>
      <c r="T1767">
        <v>200</v>
      </c>
      <c r="U1767">
        <f>IF((H1767*12)&gt;867123.01,(79776+(((H1767*12)-867123.01)*0.25))/12,IF((H1767*12)&gt;624329.01,(31216+(((H1767*12)-624329.01)*0.2))/12,IF((H1767*12)&gt;416220.01,(((H1767*12)-416220.01)*0.15)/12,0)))</f>
        <v>1571.7298749999989</v>
      </c>
      <c r="W1767">
        <f t="shared" si="459"/>
        <v>2696.6198749999985</v>
      </c>
      <c r="X1767">
        <f>+I1767+L1767+N1767</f>
        <v>2836.8</v>
      </c>
      <c r="Y1767">
        <f>+J1767+M1767</f>
        <v>6811.2</v>
      </c>
      <c r="Z1767">
        <f t="shared" si="461"/>
        <v>42466.580125</v>
      </c>
      <c r="AA1767" t="s">
        <v>224</v>
      </c>
      <c r="AB1767">
        <v>2024</v>
      </c>
    </row>
    <row r="1768" spans="1:28" x14ac:dyDescent="0.25">
      <c r="A1768">
        <v>107</v>
      </c>
      <c r="B1768" t="s">
        <v>915</v>
      </c>
      <c r="C1768" t="s">
        <v>102</v>
      </c>
      <c r="D1768" t="s">
        <v>22</v>
      </c>
      <c r="E1768" t="s">
        <v>32</v>
      </c>
      <c r="F1768" t="s">
        <v>84</v>
      </c>
      <c r="G1768">
        <v>45000</v>
      </c>
      <c r="H1768">
        <f t="shared" si="454"/>
        <v>42340.5</v>
      </c>
      <c r="I1768">
        <f>IF(G1768&lt;=374040,G1768*2.87%,9334.68)</f>
        <v>1291.5</v>
      </c>
      <c r="J1768">
        <f>IF(G1768&lt;=374040,G1768*7.1%,23092.75)</f>
        <v>3194.9999999999995</v>
      </c>
      <c r="K1768">
        <f>IF(G1768&lt;=74808,G1768*1.1%,851.51)</f>
        <v>495.00000000000006</v>
      </c>
      <c r="L1768">
        <f>IF(G1768&lt;=187020,G1768*3.04%,4943.8)</f>
        <v>1368</v>
      </c>
      <c r="M1768">
        <f>IF(G1768&lt;=187020,G1768*7.09%,11530.11)</f>
        <v>3190.5</v>
      </c>
      <c r="O1768">
        <f>+I1768+J1768+K1768+L1768+M1768+N1768</f>
        <v>9540</v>
      </c>
      <c r="P1768">
        <v>25</v>
      </c>
      <c r="S1768">
        <v>394.96</v>
      </c>
      <c r="T1768">
        <v>200</v>
      </c>
      <c r="U1768">
        <f>IF((H1768*12)&gt;867123.01,(79776+(((H1768*12)-867123.01)*0.25))/12,IF((H1768*12)&gt;624329.01,(31216+(((H1768*12)-624329.01)*0.2))/12,IF((H1768*12)&gt;416220.01,(((H1768*12)-416220.01)*0.15)/12,0)))</f>
        <v>1148.3248749999998</v>
      </c>
      <c r="W1768">
        <f t="shared" si="459"/>
        <v>1768.2848749999998</v>
      </c>
      <c r="X1768">
        <f>+I1768+L1768+N1768</f>
        <v>2659.5</v>
      </c>
      <c r="Y1768">
        <f>+J1768+M1768</f>
        <v>6385.5</v>
      </c>
      <c r="Z1768">
        <f t="shared" si="461"/>
        <v>40572.215125000002</v>
      </c>
      <c r="AA1768" t="s">
        <v>224</v>
      </c>
      <c r="AB1768">
        <v>2024</v>
      </c>
    </row>
    <row r="1769" spans="1:28" x14ac:dyDescent="0.25">
      <c r="A1769">
        <v>108</v>
      </c>
      <c r="B1769" t="s">
        <v>804</v>
      </c>
      <c r="C1769" t="s">
        <v>103</v>
      </c>
      <c r="D1769" t="s">
        <v>823</v>
      </c>
      <c r="E1769" t="s">
        <v>27</v>
      </c>
      <c r="F1769" t="s">
        <v>98</v>
      </c>
      <c r="G1769">
        <v>360000</v>
      </c>
      <c r="H1769">
        <f>+G1769-(I1769+L1769+N1769)</f>
        <v>342069.38</v>
      </c>
      <c r="I1769">
        <f>IF(G1769&lt;=374040,G1769*2.87%,9334.68)</f>
        <v>10332</v>
      </c>
      <c r="J1769">
        <f>IF(G1769&lt;=374040,G1769*7.1%,23092.75)</f>
        <v>25559.999999999996</v>
      </c>
      <c r="K1769">
        <f>IF(G1769&lt;=74808,G1769*1.1%,851.51)</f>
        <v>851.51</v>
      </c>
      <c r="L1769">
        <v>5883.16</v>
      </c>
      <c r="M1769">
        <v>13720.92</v>
      </c>
      <c r="N1769">
        <v>1715.46</v>
      </c>
      <c r="O1769">
        <f>+I1769+J1769+K1769+L1769+M1769+N1769</f>
        <v>58063.049999999996</v>
      </c>
      <c r="P1769">
        <v>25</v>
      </c>
      <c r="Q1769">
        <v>0</v>
      </c>
      <c r="R1769">
        <v>0</v>
      </c>
      <c r="S1769">
        <v>1328.8</v>
      </c>
      <c r="T1769">
        <v>0</v>
      </c>
      <c r="U1769">
        <f>74100.21-V1769</f>
        <v>74100.210000000006</v>
      </c>
      <c r="V1769">
        <v>0</v>
      </c>
      <c r="W1769">
        <f>P1769+Q1769+R1769+S1769+T1769+U1769</f>
        <v>75454.010000000009</v>
      </c>
      <c r="X1769">
        <f>+I1769+L1769+N1769</f>
        <v>17930.62</v>
      </c>
      <c r="Y1769">
        <f>+J1769+M1769</f>
        <v>39280.92</v>
      </c>
      <c r="Z1769">
        <f>+G1769-(W1769+X1769)</f>
        <v>266615.37</v>
      </c>
      <c r="AA1769" t="s">
        <v>225</v>
      </c>
      <c r="AB1769">
        <v>2024</v>
      </c>
    </row>
    <row r="1770" spans="1:28" x14ac:dyDescent="0.25">
      <c r="A1770">
        <v>1</v>
      </c>
      <c r="B1770" t="s">
        <v>784</v>
      </c>
      <c r="C1770" t="s">
        <v>102</v>
      </c>
      <c r="D1770" t="s">
        <v>19</v>
      </c>
      <c r="E1770" t="s">
        <v>71</v>
      </c>
      <c r="F1770" t="s">
        <v>98</v>
      </c>
      <c r="G1770">
        <v>300000</v>
      </c>
      <c r="H1770">
        <f t="shared" ref="H1770:H1833" si="467">+G1770-(I1770+L1770+N1770)</f>
        <v>285506.84000000003</v>
      </c>
      <c r="I1770">
        <f t="shared" ref="I1770:I1833" si="468">IF(G1770&lt;=374040,G1770*2.87%,9334.68)</f>
        <v>8610</v>
      </c>
      <c r="J1770">
        <f t="shared" ref="J1770:J1833" si="469">IF(G1770&lt;=374040,G1770*7.1%,23092.75)</f>
        <v>21299.999999999996</v>
      </c>
      <c r="K1770">
        <f t="shared" ref="K1770:K1833" si="470">IF(G1770&lt;=74808,G1770*1.1%,851.51)</f>
        <v>851.51</v>
      </c>
      <c r="L1770">
        <v>5883.16</v>
      </c>
      <c r="M1770">
        <v>13720.92</v>
      </c>
      <c r="N1770">
        <v>0</v>
      </c>
      <c r="O1770">
        <f t="shared" ref="O1770:O1833" si="471">+I1770+J1770+K1770+L1770+M1770+N1770</f>
        <v>50365.59</v>
      </c>
      <c r="P1770">
        <v>25</v>
      </c>
      <c r="Q1770">
        <v>0</v>
      </c>
      <c r="R1770">
        <v>0</v>
      </c>
      <c r="S1770">
        <v>0</v>
      </c>
      <c r="T1770">
        <v>0</v>
      </c>
      <c r="U1770">
        <v>59959.58</v>
      </c>
      <c r="V1770">
        <v>0</v>
      </c>
      <c r="W1770">
        <f t="shared" ref="W1770:W1833" si="472">P1770+Q1770+R1770+S1770+T1770+U1770</f>
        <v>59984.58</v>
      </c>
      <c r="X1770">
        <f t="shared" ref="X1770:X1833" si="473">+I1770+L1770+N1770</f>
        <v>14493.16</v>
      </c>
      <c r="Y1770">
        <f t="shared" ref="Y1770:Y1784" si="474">+J1770+M1770</f>
        <v>35020.92</v>
      </c>
      <c r="Z1770">
        <f t="shared" ref="Z1770:Z1833" si="475">+G1770-(W1770+X1770)</f>
        <v>225522.26</v>
      </c>
      <c r="AA1770" t="s">
        <v>225</v>
      </c>
      <c r="AB1770">
        <v>2024</v>
      </c>
    </row>
    <row r="1771" spans="1:28" x14ac:dyDescent="0.25">
      <c r="A1771">
        <v>2</v>
      </c>
      <c r="B1771" t="s">
        <v>110</v>
      </c>
      <c r="C1771" t="s">
        <v>103</v>
      </c>
      <c r="D1771" t="s">
        <v>10</v>
      </c>
      <c r="E1771" t="s">
        <v>53</v>
      </c>
      <c r="F1771" t="s">
        <v>98</v>
      </c>
      <c r="G1771">
        <v>300000</v>
      </c>
      <c r="H1771">
        <f t="shared" si="467"/>
        <v>285506.84000000003</v>
      </c>
      <c r="I1771">
        <f t="shared" si="468"/>
        <v>8610</v>
      </c>
      <c r="J1771">
        <f t="shared" si="469"/>
        <v>21299.999999999996</v>
      </c>
      <c r="K1771">
        <f t="shared" si="470"/>
        <v>851.51</v>
      </c>
      <c r="L1771">
        <v>5883.16</v>
      </c>
      <c r="M1771">
        <v>13720.92</v>
      </c>
      <c r="N1771">
        <v>0</v>
      </c>
      <c r="O1771">
        <f t="shared" si="471"/>
        <v>50365.59</v>
      </c>
      <c r="P1771">
        <v>25</v>
      </c>
      <c r="Q1771">
        <v>0</v>
      </c>
      <c r="R1771">
        <v>0</v>
      </c>
      <c r="S1771">
        <v>1328.8</v>
      </c>
      <c r="T1771">
        <v>0</v>
      </c>
      <c r="U1771">
        <f>+(59959.58-V1771)</f>
        <v>59959.58</v>
      </c>
      <c r="V1771">
        <v>0</v>
      </c>
      <c r="W1771">
        <f t="shared" si="472"/>
        <v>61313.380000000005</v>
      </c>
      <c r="X1771">
        <f t="shared" si="473"/>
        <v>14493.16</v>
      </c>
      <c r="Y1771">
        <f t="shared" si="474"/>
        <v>35020.92</v>
      </c>
      <c r="Z1771">
        <f t="shared" si="475"/>
        <v>224193.46</v>
      </c>
      <c r="AA1771" t="s">
        <v>225</v>
      </c>
      <c r="AB1771">
        <v>2024</v>
      </c>
    </row>
    <row r="1772" spans="1:28" x14ac:dyDescent="0.25">
      <c r="A1772">
        <v>3</v>
      </c>
      <c r="B1772" t="s">
        <v>115</v>
      </c>
      <c r="C1772" t="s">
        <v>103</v>
      </c>
      <c r="D1772" t="s">
        <v>886</v>
      </c>
      <c r="E1772" t="s">
        <v>916</v>
      </c>
      <c r="F1772" t="s">
        <v>84</v>
      </c>
      <c r="G1772">
        <v>185000</v>
      </c>
      <c r="H1772">
        <f t="shared" si="467"/>
        <v>167204.66</v>
      </c>
      <c r="I1772">
        <f t="shared" si="468"/>
        <v>5309.5</v>
      </c>
      <c r="J1772">
        <f t="shared" si="469"/>
        <v>13134.999999999998</v>
      </c>
      <c r="K1772">
        <f t="shared" si="470"/>
        <v>851.51</v>
      </c>
      <c r="L1772">
        <f t="shared" ref="L1772:L1835" si="476">IF(G1772&lt;=187020,G1772*3.04%,4943.8)</f>
        <v>5624</v>
      </c>
      <c r="M1772">
        <f t="shared" ref="M1772:M1835" si="477">IF(G1772&lt;=187020,G1772*7.09%,11530.11)</f>
        <v>13116.5</v>
      </c>
      <c r="N1772">
        <v>6861.84</v>
      </c>
      <c r="O1772">
        <f>+I1772+J1772+K1772+L1772+M1772+N1772</f>
        <v>44898.349999999991</v>
      </c>
      <c r="P1772">
        <v>25</v>
      </c>
      <c r="Q1772">
        <v>47964.44</v>
      </c>
      <c r="R1772">
        <v>0</v>
      </c>
      <c r="S1772">
        <v>1328.8</v>
      </c>
      <c r="T1772">
        <v>200</v>
      </c>
      <c r="U1772">
        <v>30384.03</v>
      </c>
      <c r="V1772">
        <v>0</v>
      </c>
      <c r="W1772">
        <f t="shared" si="472"/>
        <v>79902.27</v>
      </c>
      <c r="X1772">
        <f t="shared" si="473"/>
        <v>17795.34</v>
      </c>
      <c r="Y1772">
        <f t="shared" si="474"/>
        <v>26251.5</v>
      </c>
      <c r="Z1772">
        <f t="shared" si="475"/>
        <v>87302.39</v>
      </c>
      <c r="AA1772" t="s">
        <v>225</v>
      </c>
      <c r="AB1772">
        <v>2024</v>
      </c>
    </row>
    <row r="1773" spans="1:28" x14ac:dyDescent="0.25">
      <c r="A1773">
        <v>4</v>
      </c>
      <c r="B1773" t="s">
        <v>116</v>
      </c>
      <c r="C1773" t="s">
        <v>102</v>
      </c>
      <c r="D1773" t="s">
        <v>4</v>
      </c>
      <c r="E1773" t="s">
        <v>917</v>
      </c>
      <c r="F1773" t="s">
        <v>84</v>
      </c>
      <c r="G1773">
        <v>185000</v>
      </c>
      <c r="H1773">
        <f t="shared" si="467"/>
        <v>174066.5</v>
      </c>
      <c r="I1773">
        <f t="shared" si="468"/>
        <v>5309.5</v>
      </c>
      <c r="J1773">
        <f t="shared" si="469"/>
        <v>13134.999999999998</v>
      </c>
      <c r="K1773">
        <f t="shared" si="470"/>
        <v>851.51</v>
      </c>
      <c r="L1773">
        <f t="shared" si="476"/>
        <v>5624</v>
      </c>
      <c r="M1773">
        <f t="shared" si="477"/>
        <v>13116.5</v>
      </c>
      <c r="N1773">
        <v>0</v>
      </c>
      <c r="O1773">
        <f t="shared" si="471"/>
        <v>38036.509999999995</v>
      </c>
      <c r="P1773">
        <v>25</v>
      </c>
      <c r="Q1773">
        <v>20227.560000000001</v>
      </c>
      <c r="R1773">
        <v>0</v>
      </c>
      <c r="S1773">
        <v>1328.8</v>
      </c>
      <c r="T1773">
        <v>200</v>
      </c>
      <c r="U1773">
        <v>32099.49</v>
      </c>
      <c r="V1773">
        <v>0</v>
      </c>
      <c r="W1773">
        <f t="shared" si="472"/>
        <v>53880.850000000006</v>
      </c>
      <c r="X1773">
        <f t="shared" si="473"/>
        <v>10933.5</v>
      </c>
      <c r="Y1773">
        <f t="shared" si="474"/>
        <v>26251.5</v>
      </c>
      <c r="Z1773">
        <f t="shared" si="475"/>
        <v>120185.65</v>
      </c>
      <c r="AA1773" t="s">
        <v>225</v>
      </c>
      <c r="AB1773">
        <v>2024</v>
      </c>
    </row>
    <row r="1774" spans="1:28" x14ac:dyDescent="0.25">
      <c r="A1774">
        <v>5</v>
      </c>
      <c r="B1774" t="s">
        <v>117</v>
      </c>
      <c r="C1774" t="s">
        <v>102</v>
      </c>
      <c r="D1774" t="s">
        <v>4</v>
      </c>
      <c r="E1774" t="s">
        <v>918</v>
      </c>
      <c r="F1774" t="s">
        <v>84</v>
      </c>
      <c r="G1774">
        <v>185000</v>
      </c>
      <c r="H1774">
        <f t="shared" si="467"/>
        <v>172351.04</v>
      </c>
      <c r="I1774">
        <f t="shared" si="468"/>
        <v>5309.5</v>
      </c>
      <c r="J1774">
        <f t="shared" si="469"/>
        <v>13134.999999999998</v>
      </c>
      <c r="K1774">
        <f t="shared" si="470"/>
        <v>851.51</v>
      </c>
      <c r="L1774">
        <f t="shared" si="476"/>
        <v>5624</v>
      </c>
      <c r="M1774">
        <f t="shared" si="477"/>
        <v>13116.5</v>
      </c>
      <c r="N1774">
        <v>1715.46</v>
      </c>
      <c r="O1774">
        <f t="shared" si="471"/>
        <v>39751.969999999994</v>
      </c>
      <c r="P1774">
        <v>25</v>
      </c>
      <c r="Q1774">
        <v>0</v>
      </c>
      <c r="R1774">
        <v>0</v>
      </c>
      <c r="S1774">
        <v>2657.6</v>
      </c>
      <c r="T1774">
        <v>200</v>
      </c>
      <c r="U1774">
        <v>32099.49</v>
      </c>
      <c r="V1774">
        <v>0</v>
      </c>
      <c r="W1774">
        <f t="shared" si="472"/>
        <v>34982.090000000004</v>
      </c>
      <c r="X1774">
        <f t="shared" si="473"/>
        <v>12648.96</v>
      </c>
      <c r="Y1774">
        <f t="shared" si="474"/>
        <v>26251.5</v>
      </c>
      <c r="Z1774">
        <f t="shared" si="475"/>
        <v>137368.95000000001</v>
      </c>
      <c r="AA1774" t="s">
        <v>225</v>
      </c>
      <c r="AB1774">
        <v>2024</v>
      </c>
    </row>
    <row r="1775" spans="1:28" x14ac:dyDescent="0.25">
      <c r="A1775">
        <v>6</v>
      </c>
      <c r="B1775" t="s">
        <v>119</v>
      </c>
      <c r="C1775" t="s">
        <v>103</v>
      </c>
      <c r="D1775" t="s">
        <v>10</v>
      </c>
      <c r="E1775" t="s">
        <v>919</v>
      </c>
      <c r="F1775" t="s">
        <v>84</v>
      </c>
      <c r="G1775">
        <v>185000</v>
      </c>
      <c r="H1775">
        <f t="shared" si="467"/>
        <v>174066.5</v>
      </c>
      <c r="I1775">
        <f t="shared" si="468"/>
        <v>5309.5</v>
      </c>
      <c r="J1775">
        <f t="shared" si="469"/>
        <v>13134.999999999998</v>
      </c>
      <c r="K1775">
        <f t="shared" si="470"/>
        <v>851.51</v>
      </c>
      <c r="L1775">
        <f t="shared" si="476"/>
        <v>5624</v>
      </c>
      <c r="M1775">
        <f t="shared" si="477"/>
        <v>13116.5</v>
      </c>
      <c r="N1775">
        <v>0</v>
      </c>
      <c r="O1775">
        <f t="shared" si="471"/>
        <v>38036.509999999995</v>
      </c>
      <c r="P1775">
        <v>25</v>
      </c>
      <c r="Q1775">
        <v>13280.57</v>
      </c>
      <c r="R1775">
        <v>0</v>
      </c>
      <c r="S1775">
        <v>1328.8</v>
      </c>
      <c r="T1775">
        <v>200</v>
      </c>
      <c r="U1775">
        <v>32099.49</v>
      </c>
      <c r="V1775">
        <v>0</v>
      </c>
      <c r="W1775">
        <f t="shared" si="472"/>
        <v>46933.86</v>
      </c>
      <c r="X1775">
        <f t="shared" si="473"/>
        <v>10933.5</v>
      </c>
      <c r="Y1775">
        <f t="shared" si="474"/>
        <v>26251.5</v>
      </c>
      <c r="Z1775">
        <f t="shared" si="475"/>
        <v>127132.64</v>
      </c>
      <c r="AA1775" t="s">
        <v>225</v>
      </c>
      <c r="AB1775">
        <v>2024</v>
      </c>
    </row>
    <row r="1776" spans="1:28" x14ac:dyDescent="0.25">
      <c r="A1776">
        <v>7</v>
      </c>
      <c r="B1776" t="s">
        <v>121</v>
      </c>
      <c r="C1776" t="s">
        <v>102</v>
      </c>
      <c r="D1776" t="s">
        <v>21</v>
      </c>
      <c r="E1776" t="s">
        <v>920</v>
      </c>
      <c r="F1776" t="s">
        <v>84</v>
      </c>
      <c r="G1776">
        <v>155000</v>
      </c>
      <c r="H1776">
        <f t="shared" si="467"/>
        <v>144124.04</v>
      </c>
      <c r="I1776">
        <f t="shared" si="468"/>
        <v>4448.5</v>
      </c>
      <c r="J1776">
        <f t="shared" si="469"/>
        <v>11004.999999999998</v>
      </c>
      <c r="K1776">
        <f t="shared" si="470"/>
        <v>851.51</v>
      </c>
      <c r="L1776">
        <f t="shared" si="476"/>
        <v>4712</v>
      </c>
      <c r="M1776">
        <f t="shared" si="477"/>
        <v>10989.5</v>
      </c>
      <c r="N1776">
        <v>1715.46</v>
      </c>
      <c r="O1776">
        <f t="shared" si="471"/>
        <v>33721.97</v>
      </c>
      <c r="P1776">
        <v>25</v>
      </c>
      <c r="Q1776">
        <v>12764.88</v>
      </c>
      <c r="R1776">
        <v>0</v>
      </c>
      <c r="S1776">
        <v>458.63</v>
      </c>
      <c r="T1776">
        <v>200</v>
      </c>
      <c r="U1776">
        <v>24613.88</v>
      </c>
      <c r="V1776">
        <v>0</v>
      </c>
      <c r="W1776">
        <f t="shared" si="472"/>
        <v>38062.39</v>
      </c>
      <c r="X1776">
        <f t="shared" si="473"/>
        <v>10875.96</v>
      </c>
      <c r="Y1776">
        <f t="shared" si="474"/>
        <v>21994.5</v>
      </c>
      <c r="Z1776">
        <f t="shared" si="475"/>
        <v>106061.65</v>
      </c>
      <c r="AA1776" t="s">
        <v>225</v>
      </c>
      <c r="AB1776">
        <v>2024</v>
      </c>
    </row>
    <row r="1777" spans="1:28" x14ac:dyDescent="0.25">
      <c r="A1777">
        <v>8</v>
      </c>
      <c r="B1777" t="s">
        <v>137</v>
      </c>
      <c r="C1777" t="s">
        <v>102</v>
      </c>
      <c r="D1777" t="s">
        <v>22</v>
      </c>
      <c r="E1777" t="s">
        <v>921</v>
      </c>
      <c r="F1777" t="s">
        <v>85</v>
      </c>
      <c r="G1777">
        <v>140000</v>
      </c>
      <c r="H1777">
        <f t="shared" si="467"/>
        <v>130010.54000000001</v>
      </c>
      <c r="I1777">
        <f t="shared" si="468"/>
        <v>4018</v>
      </c>
      <c r="J1777">
        <f t="shared" si="469"/>
        <v>9940</v>
      </c>
      <c r="K1777">
        <f t="shared" si="470"/>
        <v>851.51</v>
      </c>
      <c r="L1777">
        <f t="shared" si="476"/>
        <v>4256</v>
      </c>
      <c r="M1777">
        <f t="shared" si="477"/>
        <v>9926</v>
      </c>
      <c r="N1777">
        <v>1715.46</v>
      </c>
      <c r="O1777">
        <f>+I1777+J1777+K1777+L1777+M1777+N1777</f>
        <v>30706.97</v>
      </c>
      <c r="P1777">
        <v>25</v>
      </c>
      <c r="Q1777">
        <v>4694.38</v>
      </c>
      <c r="R1777">
        <v>0</v>
      </c>
      <c r="S1777">
        <v>708.6</v>
      </c>
      <c r="T1777">
        <v>200</v>
      </c>
      <c r="U1777">
        <v>21085.5</v>
      </c>
      <c r="V1777">
        <v>0</v>
      </c>
      <c r="W1777">
        <f t="shared" si="472"/>
        <v>26713.48</v>
      </c>
      <c r="X1777">
        <f t="shared" si="473"/>
        <v>9989.4599999999991</v>
      </c>
      <c r="Y1777">
        <f t="shared" si="474"/>
        <v>19866</v>
      </c>
      <c r="Z1777">
        <f t="shared" si="475"/>
        <v>103297.06</v>
      </c>
      <c r="AA1777" t="s">
        <v>225</v>
      </c>
      <c r="AB1777">
        <v>2024</v>
      </c>
    </row>
    <row r="1778" spans="1:28" x14ac:dyDescent="0.25">
      <c r="A1778">
        <v>9</v>
      </c>
      <c r="B1778" t="s">
        <v>123</v>
      </c>
      <c r="C1778" t="s">
        <v>102</v>
      </c>
      <c r="D1778" t="s">
        <v>10</v>
      </c>
      <c r="E1778" t="s">
        <v>922</v>
      </c>
      <c r="F1778" t="s">
        <v>84</v>
      </c>
      <c r="G1778">
        <v>145000</v>
      </c>
      <c r="H1778">
        <f t="shared" si="467"/>
        <v>136430.5</v>
      </c>
      <c r="I1778">
        <f t="shared" si="468"/>
        <v>4161.5</v>
      </c>
      <c r="J1778">
        <f t="shared" si="469"/>
        <v>10294.999999999998</v>
      </c>
      <c r="K1778">
        <f t="shared" si="470"/>
        <v>851.51</v>
      </c>
      <c r="L1778">
        <f t="shared" si="476"/>
        <v>4408</v>
      </c>
      <c r="M1778">
        <f t="shared" si="477"/>
        <v>10280.5</v>
      </c>
      <c r="N1778">
        <v>0</v>
      </c>
      <c r="O1778">
        <f t="shared" si="471"/>
        <v>29996.51</v>
      </c>
      <c r="P1778">
        <v>25</v>
      </c>
      <c r="Q1778">
        <v>11491.65</v>
      </c>
      <c r="R1778">
        <v>0</v>
      </c>
      <c r="S1778">
        <v>608.96</v>
      </c>
      <c r="T1778">
        <v>200</v>
      </c>
      <c r="U1778">
        <f>IF((H1778*12)&gt;867123.01,(79776+(((H1778*12)-867123.01)*0.25))/12,IF((H1778*12)&gt;624329.01,(31216+(((H1778*12)-624329.01)*0.2))/12,IF((H1778*12)&gt;416220.01,(((H1778*12)-416220.01)*0.15)/12,0)))</f>
        <v>22690.562291666665</v>
      </c>
      <c r="V1778">
        <v>0</v>
      </c>
      <c r="W1778">
        <f t="shared" si="472"/>
        <v>35016.172291666662</v>
      </c>
      <c r="X1778">
        <f t="shared" si="473"/>
        <v>8569.5</v>
      </c>
      <c r="Y1778">
        <f t="shared" si="474"/>
        <v>20575.5</v>
      </c>
      <c r="Z1778">
        <f t="shared" si="475"/>
        <v>101414.32770833334</v>
      </c>
      <c r="AA1778" t="s">
        <v>225</v>
      </c>
      <c r="AB1778">
        <v>2024</v>
      </c>
    </row>
    <row r="1779" spans="1:28" x14ac:dyDescent="0.25">
      <c r="A1779">
        <v>10</v>
      </c>
      <c r="B1779" t="s">
        <v>125</v>
      </c>
      <c r="C1779" t="s">
        <v>102</v>
      </c>
      <c r="D1779" t="s">
        <v>94</v>
      </c>
      <c r="E1779" t="s">
        <v>923</v>
      </c>
      <c r="F1779" t="s">
        <v>85</v>
      </c>
      <c r="G1779">
        <v>96000</v>
      </c>
      <c r="H1779">
        <f t="shared" si="467"/>
        <v>88610.94</v>
      </c>
      <c r="I1779">
        <f t="shared" si="468"/>
        <v>2755.2</v>
      </c>
      <c r="J1779">
        <f t="shared" si="469"/>
        <v>6815.9999999999991</v>
      </c>
      <c r="K1779">
        <f t="shared" si="470"/>
        <v>851.51</v>
      </c>
      <c r="L1779">
        <f t="shared" si="476"/>
        <v>2918.4</v>
      </c>
      <c r="M1779">
        <f t="shared" si="477"/>
        <v>6806.4000000000005</v>
      </c>
      <c r="N1779">
        <v>1715.46</v>
      </c>
      <c r="O1779">
        <f t="shared" si="471"/>
        <v>21862.969999999998</v>
      </c>
      <c r="P1779">
        <v>25</v>
      </c>
      <c r="Q1779">
        <v>3000</v>
      </c>
      <c r="R1779">
        <v>0</v>
      </c>
      <c r="S1779">
        <v>797.28</v>
      </c>
      <c r="T1779">
        <v>200</v>
      </c>
      <c r="U1779">
        <v>10735.6</v>
      </c>
      <c r="V1779">
        <v>0</v>
      </c>
      <c r="W1779">
        <f t="shared" si="472"/>
        <v>14757.880000000001</v>
      </c>
      <c r="X1779">
        <f t="shared" si="473"/>
        <v>7389.06</v>
      </c>
      <c r="Y1779">
        <f t="shared" si="474"/>
        <v>13622.4</v>
      </c>
      <c r="Z1779">
        <f t="shared" si="475"/>
        <v>73853.06</v>
      </c>
      <c r="AA1779" t="s">
        <v>225</v>
      </c>
      <c r="AB1779">
        <v>2024</v>
      </c>
    </row>
    <row r="1780" spans="1:28" x14ac:dyDescent="0.25">
      <c r="A1780">
        <v>11</v>
      </c>
      <c r="B1780" t="s">
        <v>126</v>
      </c>
      <c r="C1780" t="s">
        <v>103</v>
      </c>
      <c r="D1780" t="s">
        <v>94</v>
      </c>
      <c r="E1780" t="s">
        <v>924</v>
      </c>
      <c r="F1780" t="s">
        <v>84</v>
      </c>
      <c r="G1780">
        <v>60000</v>
      </c>
      <c r="H1780">
        <f t="shared" si="467"/>
        <v>56454</v>
      </c>
      <c r="I1780">
        <f t="shared" si="468"/>
        <v>1722</v>
      </c>
      <c r="J1780">
        <f t="shared" si="469"/>
        <v>4260</v>
      </c>
      <c r="K1780">
        <f t="shared" si="470"/>
        <v>660.00000000000011</v>
      </c>
      <c r="L1780">
        <f t="shared" si="476"/>
        <v>1824</v>
      </c>
      <c r="M1780">
        <f t="shared" si="477"/>
        <v>4254</v>
      </c>
      <c r="N1780">
        <v>0</v>
      </c>
      <c r="O1780">
        <f t="shared" si="471"/>
        <v>12720</v>
      </c>
      <c r="P1780">
        <v>25</v>
      </c>
      <c r="Q1780">
        <v>500</v>
      </c>
      <c r="R1780">
        <v>0</v>
      </c>
      <c r="S1780">
        <v>852.28</v>
      </c>
      <c r="T1780">
        <v>200</v>
      </c>
      <c r="U1780">
        <f>3486.68-V1780</f>
        <v>3486.68</v>
      </c>
      <c r="V1780">
        <v>0</v>
      </c>
      <c r="W1780">
        <f t="shared" si="472"/>
        <v>5063.96</v>
      </c>
      <c r="X1780">
        <f t="shared" si="473"/>
        <v>3546</v>
      </c>
      <c r="Y1780">
        <f t="shared" si="474"/>
        <v>8514</v>
      </c>
      <c r="Z1780">
        <f t="shared" si="475"/>
        <v>51390.04</v>
      </c>
      <c r="AA1780" t="s">
        <v>225</v>
      </c>
      <c r="AB1780">
        <v>2024</v>
      </c>
    </row>
    <row r="1781" spans="1:28" x14ac:dyDescent="0.25">
      <c r="A1781">
        <v>12</v>
      </c>
      <c r="B1781" t="s">
        <v>128</v>
      </c>
      <c r="C1781" t="s">
        <v>102</v>
      </c>
      <c r="D1781" t="s">
        <v>12</v>
      </c>
      <c r="E1781" t="s">
        <v>925</v>
      </c>
      <c r="F1781" t="s">
        <v>84</v>
      </c>
      <c r="G1781">
        <v>155000</v>
      </c>
      <c r="H1781">
        <f t="shared" si="467"/>
        <v>144124.04</v>
      </c>
      <c r="I1781">
        <f t="shared" si="468"/>
        <v>4448.5</v>
      </c>
      <c r="J1781">
        <f t="shared" si="469"/>
        <v>11004.999999999998</v>
      </c>
      <c r="K1781">
        <f t="shared" si="470"/>
        <v>851.51</v>
      </c>
      <c r="L1781">
        <f t="shared" si="476"/>
        <v>4712</v>
      </c>
      <c r="M1781">
        <f t="shared" si="477"/>
        <v>10989.5</v>
      </c>
      <c r="N1781">
        <v>1715.46</v>
      </c>
      <c r="O1781">
        <f t="shared" si="471"/>
        <v>33721.97</v>
      </c>
      <c r="P1781">
        <v>25</v>
      </c>
      <c r="Q1781">
        <v>0</v>
      </c>
      <c r="R1781">
        <v>0</v>
      </c>
      <c r="S1781">
        <v>1250.3399999999999</v>
      </c>
      <c r="T1781">
        <v>200</v>
      </c>
      <c r="U1781">
        <v>24613.88</v>
      </c>
      <c r="V1781">
        <v>0</v>
      </c>
      <c r="W1781">
        <f t="shared" si="472"/>
        <v>26089.22</v>
      </c>
      <c r="X1781">
        <f t="shared" si="473"/>
        <v>10875.96</v>
      </c>
      <c r="Y1781">
        <f t="shared" si="474"/>
        <v>21994.5</v>
      </c>
      <c r="Z1781">
        <f t="shared" si="475"/>
        <v>118034.82</v>
      </c>
      <c r="AA1781" t="s">
        <v>225</v>
      </c>
      <c r="AB1781">
        <v>2024</v>
      </c>
    </row>
    <row r="1782" spans="1:28" x14ac:dyDescent="0.25">
      <c r="A1782">
        <v>13</v>
      </c>
      <c r="B1782" t="s">
        <v>129</v>
      </c>
      <c r="C1782" t="s">
        <v>102</v>
      </c>
      <c r="D1782" t="s">
        <v>16</v>
      </c>
      <c r="E1782" t="s">
        <v>79</v>
      </c>
      <c r="F1782" t="s">
        <v>84</v>
      </c>
      <c r="G1782">
        <v>80000</v>
      </c>
      <c r="H1782">
        <f t="shared" si="467"/>
        <v>75272</v>
      </c>
      <c r="I1782">
        <f t="shared" si="468"/>
        <v>2296</v>
      </c>
      <c r="J1782">
        <f t="shared" si="469"/>
        <v>5679.9999999999991</v>
      </c>
      <c r="K1782">
        <f t="shared" si="470"/>
        <v>851.51</v>
      </c>
      <c r="L1782">
        <f t="shared" si="476"/>
        <v>2432</v>
      </c>
      <c r="M1782">
        <f t="shared" si="477"/>
        <v>5672</v>
      </c>
      <c r="N1782">
        <v>0</v>
      </c>
      <c r="O1782">
        <f>+I1782+J1782+K1782+L1782+M1782+N1782</f>
        <v>16931.509999999998</v>
      </c>
      <c r="P1782">
        <v>25</v>
      </c>
      <c r="Q1782">
        <v>3800.48</v>
      </c>
      <c r="R1782">
        <v>0</v>
      </c>
      <c r="S1782">
        <v>952</v>
      </c>
      <c r="T1782">
        <v>200</v>
      </c>
      <c r="U1782">
        <v>7400.87</v>
      </c>
      <c r="V1782">
        <v>0</v>
      </c>
      <c r="W1782">
        <f t="shared" si="472"/>
        <v>12378.349999999999</v>
      </c>
      <c r="X1782">
        <f t="shared" si="473"/>
        <v>4728</v>
      </c>
      <c r="Y1782">
        <f t="shared" si="474"/>
        <v>11352</v>
      </c>
      <c r="Z1782">
        <f t="shared" si="475"/>
        <v>62893.65</v>
      </c>
      <c r="AA1782" t="s">
        <v>225</v>
      </c>
      <c r="AB1782">
        <v>2024</v>
      </c>
    </row>
    <row r="1783" spans="1:28" x14ac:dyDescent="0.25">
      <c r="A1783">
        <v>14</v>
      </c>
      <c r="B1783" t="s">
        <v>130</v>
      </c>
      <c r="C1783" t="s">
        <v>102</v>
      </c>
      <c r="D1783" t="s">
        <v>16</v>
      </c>
      <c r="E1783" t="s">
        <v>61</v>
      </c>
      <c r="F1783" t="s">
        <v>84</v>
      </c>
      <c r="G1783">
        <v>80000</v>
      </c>
      <c r="H1783">
        <f t="shared" si="467"/>
        <v>70125.62</v>
      </c>
      <c r="I1783">
        <f t="shared" si="468"/>
        <v>2296</v>
      </c>
      <c r="J1783">
        <f t="shared" si="469"/>
        <v>5679.9999999999991</v>
      </c>
      <c r="K1783">
        <f t="shared" si="470"/>
        <v>851.51</v>
      </c>
      <c r="L1783">
        <f t="shared" si="476"/>
        <v>2432</v>
      </c>
      <c r="M1783">
        <f t="shared" si="477"/>
        <v>5672</v>
      </c>
      <c r="N1783">
        <v>5146.38</v>
      </c>
      <c r="O1783">
        <f>+I1783+J1783+K1783+L1783+M1783+N1783</f>
        <v>22077.89</v>
      </c>
      <c r="P1783">
        <v>25</v>
      </c>
      <c r="Q1783">
        <v>1200</v>
      </c>
      <c r="R1783">
        <v>0</v>
      </c>
      <c r="S1783">
        <v>2035.89</v>
      </c>
      <c r="T1783">
        <v>200</v>
      </c>
      <c r="U1783">
        <f>6221-V1783</f>
        <v>6221</v>
      </c>
      <c r="V1783">
        <v>0</v>
      </c>
      <c r="W1783">
        <f t="shared" si="472"/>
        <v>9681.89</v>
      </c>
      <c r="X1783">
        <f t="shared" si="473"/>
        <v>9874.380000000001</v>
      </c>
      <c r="Y1783">
        <f t="shared" si="474"/>
        <v>11352</v>
      </c>
      <c r="Z1783">
        <f t="shared" si="475"/>
        <v>60443.729999999996</v>
      </c>
      <c r="AA1783" t="s">
        <v>225</v>
      </c>
      <c r="AB1783">
        <v>2024</v>
      </c>
    </row>
    <row r="1784" spans="1:28" x14ac:dyDescent="0.25">
      <c r="A1784">
        <v>15</v>
      </c>
      <c r="B1784" t="s">
        <v>131</v>
      </c>
      <c r="C1784" t="s">
        <v>102</v>
      </c>
      <c r="D1784" t="s">
        <v>6</v>
      </c>
      <c r="E1784" t="s">
        <v>863</v>
      </c>
      <c r="F1784" t="s">
        <v>84</v>
      </c>
      <c r="G1784">
        <v>95000</v>
      </c>
      <c r="H1784">
        <f t="shared" si="467"/>
        <v>84239.12</v>
      </c>
      <c r="I1784">
        <f t="shared" si="468"/>
        <v>2726.5</v>
      </c>
      <c r="J1784">
        <f t="shared" si="469"/>
        <v>6744.9999999999991</v>
      </c>
      <c r="K1784">
        <f t="shared" si="470"/>
        <v>851.51</v>
      </c>
      <c r="L1784">
        <f t="shared" si="476"/>
        <v>2888</v>
      </c>
      <c r="M1784">
        <f t="shared" si="477"/>
        <v>6735.5</v>
      </c>
      <c r="N1784">
        <v>5146.38</v>
      </c>
      <c r="O1784">
        <f t="shared" si="471"/>
        <v>25092.890000000003</v>
      </c>
      <c r="P1784">
        <v>25</v>
      </c>
      <c r="Q1784">
        <v>0</v>
      </c>
      <c r="R1784">
        <v>0</v>
      </c>
      <c r="S1784">
        <v>4212.3999999999996</v>
      </c>
      <c r="T1784">
        <v>200</v>
      </c>
      <c r="U1784">
        <v>9642.85</v>
      </c>
      <c r="V1784">
        <v>0</v>
      </c>
      <c r="W1784">
        <f t="shared" si="472"/>
        <v>14080.25</v>
      </c>
      <c r="X1784">
        <f t="shared" si="473"/>
        <v>10760.880000000001</v>
      </c>
      <c r="Y1784">
        <f t="shared" si="474"/>
        <v>13480.5</v>
      </c>
      <c r="Z1784">
        <f t="shared" si="475"/>
        <v>70158.87</v>
      </c>
      <c r="AA1784" t="s">
        <v>225</v>
      </c>
      <c r="AB1784">
        <v>2024</v>
      </c>
    </row>
    <row r="1785" spans="1:28" x14ac:dyDescent="0.25">
      <c r="A1785">
        <v>16</v>
      </c>
      <c r="B1785" t="s">
        <v>132</v>
      </c>
      <c r="C1785" t="s">
        <v>102</v>
      </c>
      <c r="D1785" t="s">
        <v>4</v>
      </c>
      <c r="E1785" t="s">
        <v>24</v>
      </c>
      <c r="F1785" t="s">
        <v>84</v>
      </c>
      <c r="G1785">
        <v>95000</v>
      </c>
      <c r="H1785">
        <f t="shared" si="467"/>
        <v>85954.58</v>
      </c>
      <c r="I1785">
        <f t="shared" si="468"/>
        <v>2726.5</v>
      </c>
      <c r="J1785">
        <f t="shared" si="469"/>
        <v>6744.9999999999991</v>
      </c>
      <c r="K1785">
        <f t="shared" si="470"/>
        <v>851.51</v>
      </c>
      <c r="L1785">
        <f t="shared" si="476"/>
        <v>2888</v>
      </c>
      <c r="M1785">
        <f t="shared" si="477"/>
        <v>6735.5</v>
      </c>
      <c r="N1785">
        <v>3430.92</v>
      </c>
      <c r="O1785">
        <f t="shared" si="471"/>
        <v>23377.43</v>
      </c>
      <c r="P1785">
        <v>25</v>
      </c>
      <c r="Q1785">
        <v>10686.79</v>
      </c>
      <c r="R1785">
        <v>0</v>
      </c>
      <c r="S1785">
        <v>2314.42</v>
      </c>
      <c r="T1785">
        <v>200</v>
      </c>
      <c r="U1785">
        <f>10071.51-V1785</f>
        <v>10071.51</v>
      </c>
      <c r="V1785">
        <v>0</v>
      </c>
      <c r="W1785">
        <f t="shared" si="472"/>
        <v>23297.72</v>
      </c>
      <c r="X1785">
        <f t="shared" si="473"/>
        <v>9045.42</v>
      </c>
      <c r="Y1785">
        <f>+J1785++K1785+M1785</f>
        <v>14332.009999999998</v>
      </c>
      <c r="Z1785">
        <f t="shared" si="475"/>
        <v>62656.86</v>
      </c>
      <c r="AA1785" t="s">
        <v>225</v>
      </c>
      <c r="AB1785">
        <v>2024</v>
      </c>
    </row>
    <row r="1786" spans="1:28" x14ac:dyDescent="0.25">
      <c r="A1786">
        <v>17</v>
      </c>
      <c r="B1786" t="s">
        <v>133</v>
      </c>
      <c r="C1786" t="s">
        <v>103</v>
      </c>
      <c r="D1786" t="s">
        <v>828</v>
      </c>
      <c r="E1786" t="s">
        <v>829</v>
      </c>
      <c r="F1786" t="s">
        <v>84</v>
      </c>
      <c r="G1786">
        <v>95000</v>
      </c>
      <c r="H1786">
        <f t="shared" si="467"/>
        <v>89385.5</v>
      </c>
      <c r="I1786">
        <f t="shared" si="468"/>
        <v>2726.5</v>
      </c>
      <c r="J1786">
        <f t="shared" si="469"/>
        <v>6744.9999999999991</v>
      </c>
      <c r="K1786">
        <f t="shared" si="470"/>
        <v>851.51</v>
      </c>
      <c r="L1786">
        <f t="shared" si="476"/>
        <v>2888</v>
      </c>
      <c r="M1786">
        <f t="shared" si="477"/>
        <v>6735.5</v>
      </c>
      <c r="N1786">
        <v>0</v>
      </c>
      <c r="O1786">
        <f t="shared" si="471"/>
        <v>19946.510000000002</v>
      </c>
      <c r="P1786">
        <v>25</v>
      </c>
      <c r="Q1786">
        <v>200</v>
      </c>
      <c r="R1786">
        <v>0</v>
      </c>
      <c r="S1786">
        <v>2371.48</v>
      </c>
      <c r="T1786">
        <v>200</v>
      </c>
      <c r="U1786">
        <v>10929.24</v>
      </c>
      <c r="V1786">
        <v>0</v>
      </c>
      <c r="W1786">
        <f t="shared" si="472"/>
        <v>13725.72</v>
      </c>
      <c r="X1786">
        <f t="shared" si="473"/>
        <v>5614.5</v>
      </c>
      <c r="Y1786">
        <f t="shared" ref="Y1786:Y1849" si="478">+J1786+M1786</f>
        <v>13480.5</v>
      </c>
      <c r="Z1786">
        <f t="shared" si="475"/>
        <v>75659.78</v>
      </c>
      <c r="AA1786" t="s">
        <v>225</v>
      </c>
      <c r="AB1786">
        <v>2024</v>
      </c>
    </row>
    <row r="1787" spans="1:28" x14ac:dyDescent="0.25">
      <c r="A1787">
        <v>18</v>
      </c>
      <c r="B1787" t="s">
        <v>134</v>
      </c>
      <c r="C1787" t="s">
        <v>102</v>
      </c>
      <c r="D1787" t="s">
        <v>16</v>
      </c>
      <c r="E1787" t="s">
        <v>45</v>
      </c>
      <c r="F1787" t="s">
        <v>84</v>
      </c>
      <c r="G1787">
        <v>80000</v>
      </c>
      <c r="H1787">
        <f t="shared" si="467"/>
        <v>71841.08</v>
      </c>
      <c r="I1787">
        <f t="shared" si="468"/>
        <v>2296</v>
      </c>
      <c r="J1787">
        <f t="shared" si="469"/>
        <v>5679.9999999999991</v>
      </c>
      <c r="K1787">
        <f t="shared" si="470"/>
        <v>851.51</v>
      </c>
      <c r="L1787">
        <f t="shared" si="476"/>
        <v>2432</v>
      </c>
      <c r="M1787">
        <f t="shared" si="477"/>
        <v>5672</v>
      </c>
      <c r="N1787">
        <v>3430.92</v>
      </c>
      <c r="O1787">
        <f t="shared" si="471"/>
        <v>20362.43</v>
      </c>
      <c r="P1787">
        <v>25</v>
      </c>
      <c r="Q1787">
        <v>1000</v>
      </c>
      <c r="R1787">
        <v>0</v>
      </c>
      <c r="S1787">
        <v>2035.92</v>
      </c>
      <c r="T1787">
        <v>200</v>
      </c>
      <c r="U1787">
        <f>6564.09-V1787</f>
        <v>6564.09</v>
      </c>
      <c r="V1787">
        <v>0</v>
      </c>
      <c r="W1787">
        <f t="shared" si="472"/>
        <v>9825.01</v>
      </c>
      <c r="X1787">
        <f t="shared" si="473"/>
        <v>8158.92</v>
      </c>
      <c r="Y1787">
        <f t="shared" si="478"/>
        <v>11352</v>
      </c>
      <c r="Z1787">
        <f t="shared" si="475"/>
        <v>62016.07</v>
      </c>
      <c r="AA1787" t="s">
        <v>225</v>
      </c>
      <c r="AB1787">
        <v>2024</v>
      </c>
    </row>
    <row r="1788" spans="1:28" x14ac:dyDescent="0.25">
      <c r="A1788">
        <v>19</v>
      </c>
      <c r="B1788" t="s">
        <v>140</v>
      </c>
      <c r="C1788" t="s">
        <v>102</v>
      </c>
      <c r="D1788" t="s">
        <v>823</v>
      </c>
      <c r="E1788" t="s">
        <v>926</v>
      </c>
      <c r="F1788" t="s">
        <v>99</v>
      </c>
      <c r="G1788">
        <v>130000</v>
      </c>
      <c r="H1788">
        <f t="shared" si="467"/>
        <v>122317</v>
      </c>
      <c r="I1788">
        <f t="shared" si="468"/>
        <v>3731</v>
      </c>
      <c r="J1788">
        <f t="shared" si="469"/>
        <v>9230</v>
      </c>
      <c r="K1788">
        <f t="shared" si="470"/>
        <v>851.51</v>
      </c>
      <c r="L1788">
        <f t="shared" si="476"/>
        <v>3952</v>
      </c>
      <c r="M1788">
        <f t="shared" si="477"/>
        <v>9217</v>
      </c>
      <c r="N1788">
        <v>0</v>
      </c>
      <c r="O1788">
        <f t="shared" si="471"/>
        <v>26981.510000000002</v>
      </c>
      <c r="P1788">
        <v>25</v>
      </c>
      <c r="Q1788">
        <v>0</v>
      </c>
      <c r="R1788">
        <v>0</v>
      </c>
      <c r="S1788">
        <v>398.64</v>
      </c>
      <c r="T1788">
        <v>200</v>
      </c>
      <c r="U1788">
        <f>IF((H1788*12)&gt;867123.01,(79776+(((H1788*12)-867123.01)*0.25))/12,IF((H1788*12)&gt;624329.01,(31216+(((H1788*12)-624329.01)*0.2))/12,IF((H1788*12)&gt;416220.01,(((H1788*12)-416220.01)*0.15)/12,0)))</f>
        <v>19162.187291666665</v>
      </c>
      <c r="V1788">
        <v>0</v>
      </c>
      <c r="W1788">
        <f t="shared" si="472"/>
        <v>19785.827291666665</v>
      </c>
      <c r="X1788">
        <f t="shared" si="473"/>
        <v>7683</v>
      </c>
      <c r="Y1788">
        <f t="shared" si="478"/>
        <v>18447</v>
      </c>
      <c r="Z1788">
        <f t="shared" si="475"/>
        <v>102531.17270833334</v>
      </c>
      <c r="AA1788" t="s">
        <v>225</v>
      </c>
      <c r="AB1788">
        <v>2024</v>
      </c>
    </row>
    <row r="1789" spans="1:28" x14ac:dyDescent="0.25">
      <c r="A1789">
        <v>20</v>
      </c>
      <c r="B1789" t="s">
        <v>911</v>
      </c>
      <c r="C1789" t="s">
        <v>103</v>
      </c>
      <c r="D1789" t="s">
        <v>823</v>
      </c>
      <c r="E1789" t="s">
        <v>850</v>
      </c>
      <c r="F1789" t="s">
        <v>84</v>
      </c>
      <c r="G1789">
        <v>100000</v>
      </c>
      <c r="H1789">
        <f t="shared" si="467"/>
        <v>94090</v>
      </c>
      <c r="I1789">
        <f t="shared" si="468"/>
        <v>2870</v>
      </c>
      <c r="J1789">
        <f t="shared" si="469"/>
        <v>7099.9999999999991</v>
      </c>
      <c r="K1789">
        <f t="shared" si="470"/>
        <v>851.51</v>
      </c>
      <c r="L1789">
        <f t="shared" si="476"/>
        <v>3040</v>
      </c>
      <c r="M1789">
        <f t="shared" si="477"/>
        <v>7090.0000000000009</v>
      </c>
      <c r="N1789">
        <v>0</v>
      </c>
      <c r="O1789">
        <f t="shared" si="471"/>
        <v>20951.510000000002</v>
      </c>
      <c r="P1789">
        <v>25</v>
      </c>
      <c r="Q1789">
        <v>0</v>
      </c>
      <c r="R1789">
        <v>0</v>
      </c>
      <c r="S1789">
        <v>0</v>
      </c>
      <c r="T1789">
        <v>200</v>
      </c>
      <c r="U1789">
        <f>12105.37-V1789</f>
        <v>12105.37</v>
      </c>
      <c r="V1789">
        <v>0</v>
      </c>
      <c r="W1789">
        <f t="shared" si="472"/>
        <v>12330.37</v>
      </c>
      <c r="X1789">
        <f t="shared" si="473"/>
        <v>5910</v>
      </c>
      <c r="Y1789">
        <f t="shared" si="478"/>
        <v>14190</v>
      </c>
      <c r="Z1789">
        <f t="shared" si="475"/>
        <v>81759.63</v>
      </c>
      <c r="AA1789" t="s">
        <v>225</v>
      </c>
      <c r="AB1789">
        <v>2024</v>
      </c>
    </row>
    <row r="1790" spans="1:28" x14ac:dyDescent="0.25">
      <c r="A1790">
        <v>21</v>
      </c>
      <c r="B1790" t="s">
        <v>864</v>
      </c>
      <c r="C1790" t="s">
        <v>103</v>
      </c>
      <c r="D1790" t="s">
        <v>94</v>
      </c>
      <c r="E1790" t="s">
        <v>865</v>
      </c>
      <c r="F1790" t="s">
        <v>85</v>
      </c>
      <c r="G1790">
        <v>65000</v>
      </c>
      <c r="H1790">
        <f t="shared" si="467"/>
        <v>61158.5</v>
      </c>
      <c r="I1790">
        <f t="shared" si="468"/>
        <v>1865.5</v>
      </c>
      <c r="J1790">
        <f t="shared" si="469"/>
        <v>4615</v>
      </c>
      <c r="K1790">
        <f t="shared" si="470"/>
        <v>715.00000000000011</v>
      </c>
      <c r="L1790">
        <f t="shared" si="476"/>
        <v>1976</v>
      </c>
      <c r="M1790">
        <f t="shared" si="477"/>
        <v>4608.5</v>
      </c>
      <c r="N1790">
        <v>0</v>
      </c>
      <c r="O1790">
        <f>+I1790+J1790+K1790+L1790+M1790+N1790</f>
        <v>13780</v>
      </c>
      <c r="P1790">
        <v>25</v>
      </c>
      <c r="Q1790">
        <v>0</v>
      </c>
      <c r="R1790">
        <v>0</v>
      </c>
      <c r="S1790">
        <v>2124.3200000000002</v>
      </c>
      <c r="T1790">
        <v>200</v>
      </c>
      <c r="U1790">
        <f>4427.55-V1790</f>
        <v>4427.55</v>
      </c>
      <c r="V1790">
        <v>0</v>
      </c>
      <c r="W1790">
        <f t="shared" si="472"/>
        <v>6776.8700000000008</v>
      </c>
      <c r="X1790">
        <f t="shared" si="473"/>
        <v>3841.5</v>
      </c>
      <c r="Y1790">
        <f t="shared" si="478"/>
        <v>9223.5</v>
      </c>
      <c r="Z1790">
        <f t="shared" si="475"/>
        <v>54381.63</v>
      </c>
      <c r="AA1790" t="s">
        <v>225</v>
      </c>
      <c r="AB1790">
        <v>2024</v>
      </c>
    </row>
    <row r="1791" spans="1:28" x14ac:dyDescent="0.25">
      <c r="A1791">
        <v>22</v>
      </c>
      <c r="B1791" t="s">
        <v>144</v>
      </c>
      <c r="C1791" t="s">
        <v>103</v>
      </c>
      <c r="D1791" t="s">
        <v>10</v>
      </c>
      <c r="E1791" t="s">
        <v>927</v>
      </c>
      <c r="F1791" t="s">
        <v>85</v>
      </c>
      <c r="G1791">
        <v>95000</v>
      </c>
      <c r="H1791">
        <f t="shared" si="467"/>
        <v>87670.04</v>
      </c>
      <c r="I1791">
        <f t="shared" si="468"/>
        <v>2726.5</v>
      </c>
      <c r="J1791">
        <f t="shared" si="469"/>
        <v>6744.9999999999991</v>
      </c>
      <c r="K1791">
        <f t="shared" si="470"/>
        <v>851.51</v>
      </c>
      <c r="L1791">
        <f t="shared" si="476"/>
        <v>2888</v>
      </c>
      <c r="M1791">
        <f t="shared" si="477"/>
        <v>6735.5</v>
      </c>
      <c r="N1791">
        <v>1715.46</v>
      </c>
      <c r="O1791">
        <f t="shared" si="471"/>
        <v>21661.97</v>
      </c>
      <c r="P1791">
        <v>25</v>
      </c>
      <c r="Q1791">
        <v>0</v>
      </c>
      <c r="R1791">
        <v>0</v>
      </c>
      <c r="S1791">
        <v>2298.5</v>
      </c>
      <c r="T1791">
        <v>200</v>
      </c>
      <c r="U1791">
        <v>10500.38</v>
      </c>
      <c r="V1791">
        <v>0</v>
      </c>
      <c r="W1791">
        <f t="shared" si="472"/>
        <v>13023.88</v>
      </c>
      <c r="X1791">
        <f t="shared" si="473"/>
        <v>7329.96</v>
      </c>
      <c r="Y1791">
        <f t="shared" si="478"/>
        <v>13480.5</v>
      </c>
      <c r="Z1791">
        <f t="shared" si="475"/>
        <v>74646.16</v>
      </c>
      <c r="AA1791" t="s">
        <v>225</v>
      </c>
      <c r="AB1791">
        <v>2024</v>
      </c>
    </row>
    <row r="1792" spans="1:28" x14ac:dyDescent="0.25">
      <c r="A1792">
        <v>23</v>
      </c>
      <c r="B1792" t="s">
        <v>145</v>
      </c>
      <c r="C1792" t="s">
        <v>102</v>
      </c>
      <c r="D1792" t="s">
        <v>10</v>
      </c>
      <c r="E1792" t="s">
        <v>928</v>
      </c>
      <c r="F1792" t="s">
        <v>84</v>
      </c>
      <c r="G1792">
        <v>95000</v>
      </c>
      <c r="H1792">
        <f t="shared" si="467"/>
        <v>85954.58</v>
      </c>
      <c r="I1792">
        <f t="shared" si="468"/>
        <v>2726.5</v>
      </c>
      <c r="J1792">
        <f t="shared" si="469"/>
        <v>6744.9999999999991</v>
      </c>
      <c r="K1792">
        <f t="shared" si="470"/>
        <v>851.51</v>
      </c>
      <c r="L1792">
        <f t="shared" si="476"/>
        <v>2888</v>
      </c>
      <c r="M1792">
        <f t="shared" si="477"/>
        <v>6735.5</v>
      </c>
      <c r="N1792">
        <v>3430.92</v>
      </c>
      <c r="O1792">
        <f t="shared" si="471"/>
        <v>23377.43</v>
      </c>
      <c r="P1792">
        <v>25</v>
      </c>
      <c r="Q1792">
        <v>0</v>
      </c>
      <c r="R1792">
        <v>0</v>
      </c>
      <c r="S1792">
        <v>154.97</v>
      </c>
      <c r="T1792">
        <v>200</v>
      </c>
      <c r="U1792">
        <v>10071.51</v>
      </c>
      <c r="V1792">
        <v>0</v>
      </c>
      <c r="W1792">
        <f t="shared" si="472"/>
        <v>10451.48</v>
      </c>
      <c r="X1792">
        <f t="shared" si="473"/>
        <v>9045.42</v>
      </c>
      <c r="Y1792">
        <f t="shared" si="478"/>
        <v>13480.5</v>
      </c>
      <c r="Z1792">
        <f t="shared" si="475"/>
        <v>75503.100000000006</v>
      </c>
      <c r="AA1792" t="s">
        <v>225</v>
      </c>
      <c r="AB1792">
        <v>2024</v>
      </c>
    </row>
    <row r="1793" spans="1:28" x14ac:dyDescent="0.25">
      <c r="A1793">
        <v>24</v>
      </c>
      <c r="B1793" t="s">
        <v>866</v>
      </c>
      <c r="C1793" t="s">
        <v>102</v>
      </c>
      <c r="D1793" t="s">
        <v>10</v>
      </c>
      <c r="E1793" t="s">
        <v>929</v>
      </c>
      <c r="F1793" t="s">
        <v>84</v>
      </c>
      <c r="G1793">
        <v>80000</v>
      </c>
      <c r="H1793">
        <f t="shared" si="467"/>
        <v>75272</v>
      </c>
      <c r="I1793">
        <f t="shared" si="468"/>
        <v>2296</v>
      </c>
      <c r="J1793">
        <f t="shared" si="469"/>
        <v>5679.9999999999991</v>
      </c>
      <c r="K1793">
        <f t="shared" si="470"/>
        <v>851.51</v>
      </c>
      <c r="L1793">
        <f t="shared" si="476"/>
        <v>2432</v>
      </c>
      <c r="M1793">
        <f t="shared" si="477"/>
        <v>5672</v>
      </c>
      <c r="N1793">
        <v>0</v>
      </c>
      <c r="O1793">
        <f t="shared" si="471"/>
        <v>16931.509999999998</v>
      </c>
      <c r="P1793">
        <v>25</v>
      </c>
      <c r="Q1793">
        <v>0</v>
      </c>
      <c r="R1793">
        <v>0</v>
      </c>
      <c r="S1793">
        <v>1553.47</v>
      </c>
      <c r="T1793">
        <v>200</v>
      </c>
      <c r="U1793">
        <v>7400.87</v>
      </c>
      <c r="V1793">
        <v>0</v>
      </c>
      <c r="W1793">
        <f t="shared" si="472"/>
        <v>9179.34</v>
      </c>
      <c r="X1793">
        <f t="shared" si="473"/>
        <v>4728</v>
      </c>
      <c r="Y1793">
        <f t="shared" si="478"/>
        <v>11352</v>
      </c>
      <c r="Z1793">
        <f t="shared" si="475"/>
        <v>66092.66</v>
      </c>
      <c r="AA1793" t="s">
        <v>225</v>
      </c>
      <c r="AB1793">
        <v>2024</v>
      </c>
    </row>
    <row r="1794" spans="1:28" x14ac:dyDescent="0.25">
      <c r="A1794">
        <v>25</v>
      </c>
      <c r="B1794" t="s">
        <v>148</v>
      </c>
      <c r="C1794" t="s">
        <v>103</v>
      </c>
      <c r="D1794" t="s">
        <v>10</v>
      </c>
      <c r="E1794" t="s">
        <v>929</v>
      </c>
      <c r="F1794" t="s">
        <v>84</v>
      </c>
      <c r="G1794">
        <v>80000</v>
      </c>
      <c r="H1794">
        <f t="shared" si="467"/>
        <v>75272</v>
      </c>
      <c r="I1794">
        <f t="shared" si="468"/>
        <v>2296</v>
      </c>
      <c r="J1794">
        <f t="shared" si="469"/>
        <v>5679.9999999999991</v>
      </c>
      <c r="K1794">
        <f t="shared" si="470"/>
        <v>851.51</v>
      </c>
      <c r="L1794">
        <f t="shared" si="476"/>
        <v>2432</v>
      </c>
      <c r="M1794">
        <f t="shared" si="477"/>
        <v>5672</v>
      </c>
      <c r="N1794">
        <v>0</v>
      </c>
      <c r="O1794">
        <f t="shared" si="471"/>
        <v>16931.509999999998</v>
      </c>
      <c r="P1794">
        <v>25</v>
      </c>
      <c r="Q1794">
        <v>0</v>
      </c>
      <c r="R1794">
        <v>0</v>
      </c>
      <c r="S1794">
        <v>1322.25</v>
      </c>
      <c r="T1794">
        <v>200</v>
      </c>
      <c r="U1794">
        <v>7400.87</v>
      </c>
      <c r="V1794">
        <v>0</v>
      </c>
      <c r="W1794">
        <f t="shared" si="472"/>
        <v>8948.119999999999</v>
      </c>
      <c r="X1794">
        <f t="shared" si="473"/>
        <v>4728</v>
      </c>
      <c r="Y1794">
        <f t="shared" si="478"/>
        <v>11352</v>
      </c>
      <c r="Z1794">
        <f t="shared" si="475"/>
        <v>66323.88</v>
      </c>
      <c r="AA1794" t="s">
        <v>225</v>
      </c>
      <c r="AB1794">
        <v>2024</v>
      </c>
    </row>
    <row r="1795" spans="1:28" x14ac:dyDescent="0.25">
      <c r="A1795">
        <v>26</v>
      </c>
      <c r="B1795" t="s">
        <v>149</v>
      </c>
      <c r="C1795" t="s">
        <v>102</v>
      </c>
      <c r="D1795" t="s">
        <v>10</v>
      </c>
      <c r="E1795" t="s">
        <v>928</v>
      </c>
      <c r="F1795" t="s">
        <v>84</v>
      </c>
      <c r="G1795">
        <v>95000</v>
      </c>
      <c r="H1795">
        <f t="shared" si="467"/>
        <v>87670.04</v>
      </c>
      <c r="I1795">
        <f t="shared" si="468"/>
        <v>2726.5</v>
      </c>
      <c r="J1795">
        <f t="shared" si="469"/>
        <v>6744.9999999999991</v>
      </c>
      <c r="K1795">
        <f t="shared" si="470"/>
        <v>851.51</v>
      </c>
      <c r="L1795">
        <f t="shared" si="476"/>
        <v>2888</v>
      </c>
      <c r="M1795">
        <f t="shared" si="477"/>
        <v>6735.5</v>
      </c>
      <c r="N1795">
        <v>1715.46</v>
      </c>
      <c r="O1795">
        <f t="shared" si="471"/>
        <v>21661.97</v>
      </c>
      <c r="P1795">
        <v>25</v>
      </c>
      <c r="Q1795">
        <v>5000</v>
      </c>
      <c r="R1795">
        <v>0</v>
      </c>
      <c r="S1795">
        <v>2410.5300000000002</v>
      </c>
      <c r="T1795">
        <v>200</v>
      </c>
      <c r="U1795">
        <v>10500.38</v>
      </c>
      <c r="V1795">
        <v>0</v>
      </c>
      <c r="W1795">
        <f t="shared" si="472"/>
        <v>18135.91</v>
      </c>
      <c r="X1795">
        <f t="shared" si="473"/>
        <v>7329.96</v>
      </c>
      <c r="Y1795">
        <f t="shared" si="478"/>
        <v>13480.5</v>
      </c>
      <c r="Z1795">
        <f t="shared" si="475"/>
        <v>69534.13</v>
      </c>
      <c r="AA1795" t="s">
        <v>225</v>
      </c>
      <c r="AB1795">
        <v>2024</v>
      </c>
    </row>
    <row r="1796" spans="1:28" x14ac:dyDescent="0.25">
      <c r="A1796">
        <v>27</v>
      </c>
      <c r="B1796" t="s">
        <v>151</v>
      </c>
      <c r="C1796" t="s">
        <v>102</v>
      </c>
      <c r="D1796" t="s">
        <v>793</v>
      </c>
      <c r="E1796" t="s">
        <v>66</v>
      </c>
      <c r="F1796" t="s">
        <v>84</v>
      </c>
      <c r="G1796">
        <v>80000</v>
      </c>
      <c r="H1796">
        <f t="shared" si="467"/>
        <v>75272</v>
      </c>
      <c r="I1796">
        <f t="shared" si="468"/>
        <v>2296</v>
      </c>
      <c r="J1796">
        <f t="shared" si="469"/>
        <v>5679.9999999999991</v>
      </c>
      <c r="K1796">
        <f t="shared" si="470"/>
        <v>851.51</v>
      </c>
      <c r="L1796">
        <f t="shared" si="476"/>
        <v>2432</v>
      </c>
      <c r="M1796">
        <f t="shared" si="477"/>
        <v>5672</v>
      </c>
      <c r="N1796">
        <v>0</v>
      </c>
      <c r="O1796">
        <f t="shared" si="471"/>
        <v>16931.509999999998</v>
      </c>
      <c r="P1796">
        <v>25</v>
      </c>
      <c r="Q1796">
        <v>4000</v>
      </c>
      <c r="R1796">
        <v>0</v>
      </c>
      <c r="S1796">
        <v>1859.05</v>
      </c>
      <c r="T1796">
        <v>200</v>
      </c>
      <c r="U1796">
        <v>7400.87</v>
      </c>
      <c r="V1796">
        <v>0</v>
      </c>
      <c r="W1796">
        <f t="shared" si="472"/>
        <v>13484.92</v>
      </c>
      <c r="X1796">
        <f t="shared" si="473"/>
        <v>4728</v>
      </c>
      <c r="Y1796">
        <f t="shared" si="478"/>
        <v>11352</v>
      </c>
      <c r="Z1796">
        <f t="shared" si="475"/>
        <v>61787.08</v>
      </c>
      <c r="AA1796" t="s">
        <v>225</v>
      </c>
      <c r="AB1796">
        <v>2024</v>
      </c>
    </row>
    <row r="1797" spans="1:28" x14ac:dyDescent="0.25">
      <c r="A1797">
        <v>28</v>
      </c>
      <c r="B1797" t="s">
        <v>153</v>
      </c>
      <c r="C1797" t="s">
        <v>102</v>
      </c>
      <c r="D1797" t="s">
        <v>17</v>
      </c>
      <c r="E1797" t="s">
        <v>930</v>
      </c>
      <c r="F1797" t="s">
        <v>84</v>
      </c>
      <c r="G1797">
        <v>95000</v>
      </c>
      <c r="H1797">
        <f t="shared" si="467"/>
        <v>87670.04</v>
      </c>
      <c r="I1797">
        <f t="shared" si="468"/>
        <v>2726.5</v>
      </c>
      <c r="J1797">
        <f t="shared" si="469"/>
        <v>6744.9999999999991</v>
      </c>
      <c r="K1797">
        <f t="shared" si="470"/>
        <v>851.51</v>
      </c>
      <c r="L1797">
        <f t="shared" si="476"/>
        <v>2888</v>
      </c>
      <c r="M1797">
        <f t="shared" si="477"/>
        <v>6735.5</v>
      </c>
      <c r="N1797">
        <v>1715.46</v>
      </c>
      <c r="O1797">
        <f t="shared" si="471"/>
        <v>21661.97</v>
      </c>
      <c r="P1797">
        <v>25</v>
      </c>
      <c r="Q1797">
        <v>4328.3500000000004</v>
      </c>
      <c r="R1797">
        <v>0</v>
      </c>
      <c r="S1797">
        <v>1963.52</v>
      </c>
      <c r="T1797">
        <v>200</v>
      </c>
      <c r="U1797">
        <v>10500.38</v>
      </c>
      <c r="V1797">
        <v>0</v>
      </c>
      <c r="W1797">
        <f t="shared" si="472"/>
        <v>17017.25</v>
      </c>
      <c r="X1797">
        <f t="shared" si="473"/>
        <v>7329.96</v>
      </c>
      <c r="Y1797">
        <f t="shared" si="478"/>
        <v>13480.5</v>
      </c>
      <c r="Z1797">
        <f t="shared" si="475"/>
        <v>70652.790000000008</v>
      </c>
      <c r="AA1797" t="s">
        <v>225</v>
      </c>
      <c r="AB1797">
        <v>2024</v>
      </c>
    </row>
    <row r="1798" spans="1:28" x14ac:dyDescent="0.25">
      <c r="A1798">
        <v>29</v>
      </c>
      <c r="B1798" t="s">
        <v>868</v>
      </c>
      <c r="C1798" t="s">
        <v>103</v>
      </c>
      <c r="D1798" t="s">
        <v>800</v>
      </c>
      <c r="E1798" t="s">
        <v>83</v>
      </c>
      <c r="F1798" t="s">
        <v>84</v>
      </c>
      <c r="G1798">
        <v>48000</v>
      </c>
      <c r="H1798">
        <f t="shared" si="467"/>
        <v>45163.199999999997</v>
      </c>
      <c r="I1798">
        <f t="shared" si="468"/>
        <v>1377.6</v>
      </c>
      <c r="J1798">
        <f t="shared" si="469"/>
        <v>3407.9999999999995</v>
      </c>
      <c r="K1798">
        <f t="shared" si="470"/>
        <v>528</v>
      </c>
      <c r="L1798">
        <f t="shared" si="476"/>
        <v>1459.2</v>
      </c>
      <c r="M1798">
        <f t="shared" si="477"/>
        <v>3403.2000000000003</v>
      </c>
      <c r="N1798">
        <v>0</v>
      </c>
      <c r="O1798">
        <f t="shared" si="471"/>
        <v>10176</v>
      </c>
      <c r="P1798">
        <v>25</v>
      </c>
      <c r="Q1798">
        <v>0</v>
      </c>
      <c r="R1798">
        <v>0</v>
      </c>
      <c r="S1798">
        <v>2728.55</v>
      </c>
      <c r="T1798">
        <v>200</v>
      </c>
      <c r="U1798">
        <f>1571.73-V1798</f>
        <v>1571.73</v>
      </c>
      <c r="V1798">
        <v>0</v>
      </c>
      <c r="W1798">
        <f t="shared" si="472"/>
        <v>4525.2800000000007</v>
      </c>
      <c r="X1798">
        <f t="shared" si="473"/>
        <v>2836.8</v>
      </c>
      <c r="Y1798">
        <f t="shared" si="478"/>
        <v>6811.2</v>
      </c>
      <c r="Z1798">
        <f t="shared" si="475"/>
        <v>40637.919999999998</v>
      </c>
      <c r="AA1798" t="s">
        <v>225</v>
      </c>
      <c r="AB1798">
        <v>2024</v>
      </c>
    </row>
    <row r="1799" spans="1:28" x14ac:dyDescent="0.25">
      <c r="A1799">
        <v>30</v>
      </c>
      <c r="B1799" t="s">
        <v>124</v>
      </c>
      <c r="C1799" t="s">
        <v>103</v>
      </c>
      <c r="D1799" t="s">
        <v>10</v>
      </c>
      <c r="E1799" t="s">
        <v>706</v>
      </c>
      <c r="F1799" t="s">
        <v>84</v>
      </c>
      <c r="G1799">
        <v>48000</v>
      </c>
      <c r="H1799">
        <f t="shared" si="467"/>
        <v>45163.199999999997</v>
      </c>
      <c r="I1799">
        <f t="shared" si="468"/>
        <v>1377.6</v>
      </c>
      <c r="J1799">
        <f t="shared" si="469"/>
        <v>3407.9999999999995</v>
      </c>
      <c r="K1799">
        <f t="shared" si="470"/>
        <v>528</v>
      </c>
      <c r="L1799">
        <f t="shared" si="476"/>
        <v>1459.2</v>
      </c>
      <c r="M1799">
        <f t="shared" si="477"/>
        <v>3403.2000000000003</v>
      </c>
      <c r="N1799">
        <v>0</v>
      </c>
      <c r="O1799">
        <f>+I1799+J1799+K1799+L1799+M1799+N1799</f>
        <v>10176</v>
      </c>
      <c r="P1799">
        <v>25</v>
      </c>
      <c r="Q1799">
        <v>0</v>
      </c>
      <c r="R1799">
        <v>0</v>
      </c>
      <c r="S1799">
        <v>1332.56</v>
      </c>
      <c r="T1799">
        <v>200</v>
      </c>
      <c r="U1799">
        <f>1571.73-V1799</f>
        <v>1571.73</v>
      </c>
      <c r="V1799">
        <v>0</v>
      </c>
      <c r="W1799">
        <f t="shared" si="472"/>
        <v>3129.29</v>
      </c>
      <c r="X1799">
        <f t="shared" si="473"/>
        <v>2836.8</v>
      </c>
      <c r="Y1799">
        <f t="shared" si="478"/>
        <v>6811.2</v>
      </c>
      <c r="Z1799">
        <f t="shared" si="475"/>
        <v>42033.91</v>
      </c>
      <c r="AA1799" t="s">
        <v>225</v>
      </c>
      <c r="AB1799">
        <v>2024</v>
      </c>
    </row>
    <row r="1800" spans="1:28" x14ac:dyDescent="0.25">
      <c r="A1800">
        <v>31</v>
      </c>
      <c r="B1800" t="s">
        <v>890</v>
      </c>
      <c r="C1800" t="s">
        <v>102</v>
      </c>
      <c r="D1800" t="s">
        <v>19</v>
      </c>
      <c r="E1800" t="s">
        <v>73</v>
      </c>
      <c r="F1800" t="s">
        <v>84</v>
      </c>
      <c r="G1800">
        <v>60000</v>
      </c>
      <c r="H1800">
        <f t="shared" si="467"/>
        <v>54738.54</v>
      </c>
      <c r="I1800">
        <f t="shared" si="468"/>
        <v>1722</v>
      </c>
      <c r="J1800">
        <f t="shared" si="469"/>
        <v>4260</v>
      </c>
      <c r="K1800">
        <f t="shared" si="470"/>
        <v>660.00000000000011</v>
      </c>
      <c r="L1800">
        <f t="shared" si="476"/>
        <v>1824</v>
      </c>
      <c r="M1800">
        <f t="shared" si="477"/>
        <v>4254</v>
      </c>
      <c r="N1800">
        <v>1715.46</v>
      </c>
      <c r="O1800">
        <f t="shared" si="471"/>
        <v>14435.46</v>
      </c>
      <c r="P1800">
        <v>25</v>
      </c>
      <c r="Q1800">
        <v>6500</v>
      </c>
      <c r="R1800">
        <v>0</v>
      </c>
      <c r="S1800">
        <v>0</v>
      </c>
      <c r="T1800">
        <v>200</v>
      </c>
      <c r="U1800">
        <f>2800.49-V1800</f>
        <v>2800.49</v>
      </c>
      <c r="V1800">
        <v>0</v>
      </c>
      <c r="W1800">
        <f t="shared" si="472"/>
        <v>9525.49</v>
      </c>
      <c r="X1800">
        <f t="shared" si="473"/>
        <v>5261.46</v>
      </c>
      <c r="Y1800">
        <f t="shared" si="478"/>
        <v>8514</v>
      </c>
      <c r="Z1800">
        <f t="shared" si="475"/>
        <v>45213.05</v>
      </c>
      <c r="AA1800" t="s">
        <v>225</v>
      </c>
      <c r="AB1800">
        <v>2024</v>
      </c>
    </row>
    <row r="1801" spans="1:28" x14ac:dyDescent="0.25">
      <c r="A1801">
        <v>32</v>
      </c>
      <c r="B1801" t="s">
        <v>157</v>
      </c>
      <c r="C1801" t="s">
        <v>102</v>
      </c>
      <c r="D1801" t="s">
        <v>10</v>
      </c>
      <c r="E1801" t="s">
        <v>46</v>
      </c>
      <c r="F1801" t="s">
        <v>84</v>
      </c>
      <c r="G1801">
        <v>60000</v>
      </c>
      <c r="H1801">
        <f t="shared" si="467"/>
        <v>56454</v>
      </c>
      <c r="I1801">
        <f t="shared" si="468"/>
        <v>1722</v>
      </c>
      <c r="J1801">
        <f t="shared" si="469"/>
        <v>4260</v>
      </c>
      <c r="K1801">
        <f t="shared" si="470"/>
        <v>660.00000000000011</v>
      </c>
      <c r="L1801">
        <f t="shared" si="476"/>
        <v>1824</v>
      </c>
      <c r="M1801">
        <f t="shared" si="477"/>
        <v>4254</v>
      </c>
      <c r="N1801">
        <v>0</v>
      </c>
      <c r="O1801">
        <f t="shared" si="471"/>
        <v>12720</v>
      </c>
      <c r="P1801">
        <v>25</v>
      </c>
      <c r="Q1801">
        <v>5592.26</v>
      </c>
      <c r="R1801">
        <v>0</v>
      </c>
      <c r="S1801">
        <v>1159.57</v>
      </c>
      <c r="T1801">
        <v>200</v>
      </c>
      <c r="U1801">
        <f>3486.68-V1801</f>
        <v>3486.68</v>
      </c>
      <c r="V1801">
        <v>0</v>
      </c>
      <c r="W1801">
        <f t="shared" si="472"/>
        <v>10463.51</v>
      </c>
      <c r="X1801">
        <f t="shared" si="473"/>
        <v>3546</v>
      </c>
      <c r="Y1801">
        <f t="shared" si="478"/>
        <v>8514</v>
      </c>
      <c r="Z1801">
        <f t="shared" si="475"/>
        <v>45990.49</v>
      </c>
      <c r="AA1801" t="s">
        <v>225</v>
      </c>
      <c r="AB1801">
        <v>2024</v>
      </c>
    </row>
    <row r="1802" spans="1:28" x14ac:dyDescent="0.25">
      <c r="A1802">
        <v>33</v>
      </c>
      <c r="B1802" t="s">
        <v>158</v>
      </c>
      <c r="C1802" t="s">
        <v>102</v>
      </c>
      <c r="D1802" t="s">
        <v>831</v>
      </c>
      <c r="E1802" t="s">
        <v>931</v>
      </c>
      <c r="F1802" t="s">
        <v>84</v>
      </c>
      <c r="G1802">
        <v>60000</v>
      </c>
      <c r="H1802">
        <f t="shared" si="467"/>
        <v>54738.54</v>
      </c>
      <c r="I1802">
        <f t="shared" si="468"/>
        <v>1722</v>
      </c>
      <c r="J1802">
        <f t="shared" si="469"/>
        <v>4260</v>
      </c>
      <c r="K1802">
        <f t="shared" si="470"/>
        <v>660.00000000000011</v>
      </c>
      <c r="L1802">
        <f t="shared" si="476"/>
        <v>1824</v>
      </c>
      <c r="M1802">
        <f t="shared" si="477"/>
        <v>4254</v>
      </c>
      <c r="N1802">
        <v>1715.46</v>
      </c>
      <c r="O1802">
        <f t="shared" si="471"/>
        <v>14435.46</v>
      </c>
      <c r="P1802">
        <v>25</v>
      </c>
      <c r="Q1802">
        <v>0</v>
      </c>
      <c r="R1802">
        <v>0</v>
      </c>
      <c r="S1802">
        <v>1037.23</v>
      </c>
      <c r="T1802">
        <v>200</v>
      </c>
      <c r="U1802">
        <f>3143.58-V1802</f>
        <v>3143.58</v>
      </c>
      <c r="V1802">
        <v>0</v>
      </c>
      <c r="W1802">
        <f t="shared" si="472"/>
        <v>4405.8099999999995</v>
      </c>
      <c r="X1802">
        <f t="shared" si="473"/>
        <v>5261.46</v>
      </c>
      <c r="Y1802">
        <f t="shared" si="478"/>
        <v>8514</v>
      </c>
      <c r="Z1802">
        <f t="shared" si="475"/>
        <v>50332.729999999996</v>
      </c>
      <c r="AA1802" t="s">
        <v>225</v>
      </c>
      <c r="AB1802">
        <v>2024</v>
      </c>
    </row>
    <row r="1803" spans="1:28" x14ac:dyDescent="0.25">
      <c r="A1803">
        <v>34</v>
      </c>
      <c r="B1803" t="s">
        <v>159</v>
      </c>
      <c r="C1803" t="s">
        <v>103</v>
      </c>
      <c r="D1803" t="s">
        <v>21</v>
      </c>
      <c r="E1803" t="s">
        <v>932</v>
      </c>
      <c r="F1803" t="s">
        <v>84</v>
      </c>
      <c r="G1803">
        <v>60000</v>
      </c>
      <c r="H1803">
        <f t="shared" si="467"/>
        <v>54738.54</v>
      </c>
      <c r="I1803">
        <f t="shared" si="468"/>
        <v>1722</v>
      </c>
      <c r="J1803">
        <f t="shared" si="469"/>
        <v>4260</v>
      </c>
      <c r="K1803">
        <f t="shared" si="470"/>
        <v>660.00000000000011</v>
      </c>
      <c r="L1803">
        <f t="shared" si="476"/>
        <v>1824</v>
      </c>
      <c r="M1803">
        <f t="shared" si="477"/>
        <v>4254</v>
      </c>
      <c r="N1803">
        <v>1715.46</v>
      </c>
      <c r="O1803">
        <f t="shared" si="471"/>
        <v>14435.46</v>
      </c>
      <c r="P1803">
        <v>25</v>
      </c>
      <c r="Q1803">
        <v>1000</v>
      </c>
      <c r="R1803">
        <v>0</v>
      </c>
      <c r="S1803">
        <v>1135.95</v>
      </c>
      <c r="T1803">
        <v>200</v>
      </c>
      <c r="U1803">
        <f>3143.58-V1803</f>
        <v>3143.58</v>
      </c>
      <c r="V1803">
        <v>0</v>
      </c>
      <c r="W1803">
        <f t="shared" si="472"/>
        <v>5504.53</v>
      </c>
      <c r="X1803">
        <f t="shared" si="473"/>
        <v>5261.46</v>
      </c>
      <c r="Y1803">
        <f t="shared" si="478"/>
        <v>8514</v>
      </c>
      <c r="Z1803">
        <f t="shared" si="475"/>
        <v>49234.01</v>
      </c>
      <c r="AA1803" t="s">
        <v>225</v>
      </c>
      <c r="AB1803">
        <v>2024</v>
      </c>
    </row>
    <row r="1804" spans="1:28" x14ac:dyDescent="0.25">
      <c r="A1804">
        <v>35</v>
      </c>
      <c r="B1804" t="s">
        <v>150</v>
      </c>
      <c r="C1804" t="s">
        <v>102</v>
      </c>
      <c r="D1804" t="s">
        <v>16</v>
      </c>
      <c r="E1804" t="s">
        <v>95</v>
      </c>
      <c r="F1804" t="s">
        <v>84</v>
      </c>
      <c r="G1804">
        <v>60000</v>
      </c>
      <c r="H1804">
        <f t="shared" si="467"/>
        <v>56454</v>
      </c>
      <c r="I1804">
        <f t="shared" si="468"/>
        <v>1722</v>
      </c>
      <c r="J1804">
        <f t="shared" si="469"/>
        <v>4260</v>
      </c>
      <c r="K1804">
        <f t="shared" si="470"/>
        <v>660.00000000000011</v>
      </c>
      <c r="L1804">
        <f t="shared" si="476"/>
        <v>1824</v>
      </c>
      <c r="M1804">
        <f t="shared" si="477"/>
        <v>4254</v>
      </c>
      <c r="N1804">
        <v>0</v>
      </c>
      <c r="O1804">
        <f>+I1804+J1804+K1804+L1804+M1804+N1804</f>
        <v>12720</v>
      </c>
      <c r="P1804">
        <v>25</v>
      </c>
      <c r="Q1804">
        <v>0</v>
      </c>
      <c r="R1804">
        <v>0</v>
      </c>
      <c r="S1804">
        <v>1335.44</v>
      </c>
      <c r="T1804">
        <v>200</v>
      </c>
      <c r="U1804">
        <f>IF((H1804*12)&gt;867123.01,(79776+(((H1804*12)-867123.01)*0.25))/12,IF((H1804*12)&gt;624329.01,(31216+(((H1804*12)-624329.01)*0.2))/12,IF((H1804*12)&gt;416220.01,(((H1804*12)-416220.01)*0.15)/12,0)))</f>
        <v>3486.6498333333329</v>
      </c>
      <c r="V1804">
        <v>0</v>
      </c>
      <c r="W1804">
        <f t="shared" si="472"/>
        <v>5047.0898333333334</v>
      </c>
      <c r="X1804">
        <f t="shared" si="473"/>
        <v>3546</v>
      </c>
      <c r="Y1804">
        <f t="shared" si="478"/>
        <v>8514</v>
      </c>
      <c r="Z1804">
        <f t="shared" si="475"/>
        <v>51406.910166666668</v>
      </c>
      <c r="AA1804" t="s">
        <v>225</v>
      </c>
      <c r="AB1804">
        <v>2024</v>
      </c>
    </row>
    <row r="1805" spans="1:28" x14ac:dyDescent="0.25">
      <c r="A1805">
        <v>36</v>
      </c>
      <c r="B1805" t="s">
        <v>160</v>
      </c>
      <c r="C1805" t="s">
        <v>102</v>
      </c>
      <c r="D1805" t="s">
        <v>4</v>
      </c>
      <c r="E1805" t="s">
        <v>93</v>
      </c>
      <c r="F1805" t="s">
        <v>84</v>
      </c>
      <c r="G1805">
        <v>60000</v>
      </c>
      <c r="H1805">
        <f t="shared" si="467"/>
        <v>56454</v>
      </c>
      <c r="I1805">
        <f t="shared" si="468"/>
        <v>1722</v>
      </c>
      <c r="J1805">
        <f t="shared" si="469"/>
        <v>4260</v>
      </c>
      <c r="K1805">
        <f t="shared" si="470"/>
        <v>660.00000000000011</v>
      </c>
      <c r="L1805">
        <f t="shared" si="476"/>
        <v>1824</v>
      </c>
      <c r="M1805">
        <f t="shared" si="477"/>
        <v>4254</v>
      </c>
      <c r="N1805">
        <v>0</v>
      </c>
      <c r="O1805">
        <f t="shared" si="471"/>
        <v>12720</v>
      </c>
      <c r="P1805">
        <v>25</v>
      </c>
      <c r="Q1805">
        <v>3000</v>
      </c>
      <c r="R1805">
        <v>0</v>
      </c>
      <c r="S1805">
        <v>1594.56</v>
      </c>
      <c r="T1805">
        <v>200</v>
      </c>
      <c r="U1805">
        <f>IF((H1805*12)&gt;867123.01,(79776+(((H1805*12)-867123.01)*0.25))/12,IF((H1805*12)&gt;624329.01,(31216+(((H1805*12)-624329.01)*0.2))/12,IF((H1805*12)&gt;416220.01,(((H1805*12)-416220.01)*0.15)/12,0)))</f>
        <v>3486.6498333333329</v>
      </c>
      <c r="V1805">
        <v>0</v>
      </c>
      <c r="W1805">
        <f t="shared" si="472"/>
        <v>8306.2098333333324</v>
      </c>
      <c r="X1805">
        <f t="shared" si="473"/>
        <v>3546</v>
      </c>
      <c r="Y1805">
        <f t="shared" si="478"/>
        <v>8514</v>
      </c>
      <c r="Z1805">
        <f t="shared" si="475"/>
        <v>48147.790166666666</v>
      </c>
      <c r="AA1805" t="s">
        <v>225</v>
      </c>
      <c r="AB1805">
        <v>2024</v>
      </c>
    </row>
    <row r="1806" spans="1:28" x14ac:dyDescent="0.25">
      <c r="A1806">
        <v>37</v>
      </c>
      <c r="B1806" t="s">
        <v>806</v>
      </c>
      <c r="C1806" t="s">
        <v>102</v>
      </c>
      <c r="D1806" t="s">
        <v>12</v>
      </c>
      <c r="E1806" t="s">
        <v>32</v>
      </c>
      <c r="F1806" t="s">
        <v>99</v>
      </c>
      <c r="G1806">
        <v>65000</v>
      </c>
      <c r="H1806">
        <f t="shared" si="467"/>
        <v>61158.5</v>
      </c>
      <c r="I1806">
        <f t="shared" si="468"/>
        <v>1865.5</v>
      </c>
      <c r="J1806">
        <f t="shared" si="469"/>
        <v>4615</v>
      </c>
      <c r="K1806">
        <f t="shared" si="470"/>
        <v>715.00000000000011</v>
      </c>
      <c r="L1806">
        <f t="shared" si="476"/>
        <v>1976</v>
      </c>
      <c r="M1806">
        <f t="shared" si="477"/>
        <v>4608.5</v>
      </c>
      <c r="N1806">
        <v>0</v>
      </c>
      <c r="O1806">
        <f t="shared" si="471"/>
        <v>13780</v>
      </c>
      <c r="P1806">
        <v>25</v>
      </c>
      <c r="Q1806">
        <v>8537.7800000000007</v>
      </c>
      <c r="R1806">
        <v>0</v>
      </c>
      <c r="S1806">
        <v>1136.05</v>
      </c>
      <c r="T1806">
        <v>200</v>
      </c>
      <c r="U1806">
        <v>4427.58</v>
      </c>
      <c r="V1806">
        <v>0</v>
      </c>
      <c r="W1806">
        <f t="shared" si="472"/>
        <v>14326.41</v>
      </c>
      <c r="X1806">
        <f t="shared" si="473"/>
        <v>3841.5</v>
      </c>
      <c r="Y1806">
        <f t="shared" si="478"/>
        <v>9223.5</v>
      </c>
      <c r="Z1806">
        <f t="shared" si="475"/>
        <v>46832.09</v>
      </c>
      <c r="AA1806" t="s">
        <v>225</v>
      </c>
      <c r="AB1806">
        <v>2024</v>
      </c>
    </row>
    <row r="1807" spans="1:28" x14ac:dyDescent="0.25">
      <c r="A1807">
        <v>38</v>
      </c>
      <c r="B1807" t="s">
        <v>162</v>
      </c>
      <c r="C1807" t="s">
        <v>102</v>
      </c>
      <c r="D1807" t="s">
        <v>15</v>
      </c>
      <c r="E1807" t="s">
        <v>92</v>
      </c>
      <c r="F1807" t="s">
        <v>99</v>
      </c>
      <c r="G1807">
        <v>70000</v>
      </c>
      <c r="H1807">
        <f t="shared" si="467"/>
        <v>60716.619999999995</v>
      </c>
      <c r="I1807">
        <f t="shared" si="468"/>
        <v>2009</v>
      </c>
      <c r="J1807">
        <f t="shared" si="469"/>
        <v>4970</v>
      </c>
      <c r="K1807">
        <f t="shared" si="470"/>
        <v>770.00000000000011</v>
      </c>
      <c r="L1807">
        <f t="shared" si="476"/>
        <v>2128</v>
      </c>
      <c r="M1807">
        <f t="shared" si="477"/>
        <v>4963</v>
      </c>
      <c r="N1807">
        <v>5146.38</v>
      </c>
      <c r="O1807">
        <f t="shared" si="471"/>
        <v>19986.38</v>
      </c>
      <c r="P1807">
        <v>25</v>
      </c>
      <c r="Q1807">
        <v>0</v>
      </c>
      <c r="R1807">
        <v>0</v>
      </c>
      <c r="S1807">
        <v>797.28</v>
      </c>
      <c r="T1807">
        <v>200</v>
      </c>
      <c r="U1807">
        <f>4339.2-V1807</f>
        <v>4339.2</v>
      </c>
      <c r="V1807">
        <v>0</v>
      </c>
      <c r="W1807">
        <f t="shared" si="472"/>
        <v>5361.48</v>
      </c>
      <c r="X1807">
        <f t="shared" si="473"/>
        <v>9283.380000000001</v>
      </c>
      <c r="Y1807">
        <f t="shared" si="478"/>
        <v>9933</v>
      </c>
      <c r="Z1807">
        <f t="shared" si="475"/>
        <v>55355.14</v>
      </c>
      <c r="AA1807" t="s">
        <v>225</v>
      </c>
      <c r="AB1807">
        <v>2024</v>
      </c>
    </row>
    <row r="1808" spans="1:28" x14ac:dyDescent="0.25">
      <c r="A1808">
        <v>39</v>
      </c>
      <c r="B1808" t="s">
        <v>807</v>
      </c>
      <c r="C1808" t="s">
        <v>102</v>
      </c>
      <c r="D1808" t="s">
        <v>808</v>
      </c>
      <c r="E1808" t="s">
        <v>62</v>
      </c>
      <c r="F1808" t="s">
        <v>99</v>
      </c>
      <c r="G1808">
        <v>125000</v>
      </c>
      <c r="H1808">
        <f t="shared" si="467"/>
        <v>115897.04000000001</v>
      </c>
      <c r="I1808">
        <f t="shared" si="468"/>
        <v>3587.5</v>
      </c>
      <c r="J1808">
        <f t="shared" si="469"/>
        <v>8875</v>
      </c>
      <c r="K1808">
        <f t="shared" si="470"/>
        <v>851.51</v>
      </c>
      <c r="L1808">
        <f t="shared" si="476"/>
        <v>3800</v>
      </c>
      <c r="M1808">
        <f t="shared" si="477"/>
        <v>8862.5</v>
      </c>
      <c r="N1808">
        <v>1715.46</v>
      </c>
      <c r="O1808">
        <f>+I1808+J1808+K1808+L1808+M1808+N1808</f>
        <v>27691.97</v>
      </c>
      <c r="P1808">
        <v>25</v>
      </c>
      <c r="Q1808">
        <v>10736.72</v>
      </c>
      <c r="R1808">
        <v>0</v>
      </c>
      <c r="S1808">
        <v>521.53</v>
      </c>
      <c r="T1808">
        <v>200</v>
      </c>
      <c r="U1808">
        <v>17557.13</v>
      </c>
      <c r="V1808">
        <v>0</v>
      </c>
      <c r="W1808">
        <f t="shared" si="472"/>
        <v>29040.38</v>
      </c>
      <c r="X1808">
        <f t="shared" si="473"/>
        <v>9102.9599999999991</v>
      </c>
      <c r="Y1808">
        <f t="shared" si="478"/>
        <v>17737.5</v>
      </c>
      <c r="Z1808">
        <f t="shared" si="475"/>
        <v>86856.66</v>
      </c>
      <c r="AA1808" t="s">
        <v>225</v>
      </c>
      <c r="AB1808">
        <v>2024</v>
      </c>
    </row>
    <row r="1809" spans="1:28" x14ac:dyDescent="0.25">
      <c r="A1809">
        <v>40</v>
      </c>
      <c r="B1809" t="s">
        <v>809</v>
      </c>
      <c r="C1809" t="s">
        <v>102</v>
      </c>
      <c r="D1809" t="s">
        <v>808</v>
      </c>
      <c r="E1809" t="s">
        <v>62</v>
      </c>
      <c r="F1809" t="s">
        <v>99</v>
      </c>
      <c r="G1809">
        <v>80000</v>
      </c>
      <c r="H1809">
        <f t="shared" si="467"/>
        <v>75272</v>
      </c>
      <c r="I1809">
        <f t="shared" si="468"/>
        <v>2296</v>
      </c>
      <c r="J1809">
        <f t="shared" si="469"/>
        <v>5679.9999999999991</v>
      </c>
      <c r="K1809">
        <f t="shared" si="470"/>
        <v>851.51</v>
      </c>
      <c r="L1809">
        <f t="shared" si="476"/>
        <v>2432</v>
      </c>
      <c r="M1809">
        <f t="shared" si="477"/>
        <v>5672</v>
      </c>
      <c r="N1809">
        <v>0</v>
      </c>
      <c r="O1809">
        <f>+I1809+J1809+K1809+L1809+M1809+N1809</f>
        <v>16931.509999999998</v>
      </c>
      <c r="P1809">
        <v>25</v>
      </c>
      <c r="Q1809">
        <v>1000</v>
      </c>
      <c r="R1809">
        <v>0</v>
      </c>
      <c r="S1809">
        <v>398.64</v>
      </c>
      <c r="T1809">
        <v>200</v>
      </c>
      <c r="U1809">
        <v>7400.87</v>
      </c>
      <c r="V1809">
        <v>0</v>
      </c>
      <c r="W1809">
        <f t="shared" si="472"/>
        <v>9024.51</v>
      </c>
      <c r="X1809">
        <f t="shared" si="473"/>
        <v>4728</v>
      </c>
      <c r="Y1809">
        <f t="shared" si="478"/>
        <v>11352</v>
      </c>
      <c r="Z1809">
        <f t="shared" si="475"/>
        <v>66247.490000000005</v>
      </c>
      <c r="AA1809" t="s">
        <v>225</v>
      </c>
      <c r="AB1809">
        <v>2024</v>
      </c>
    </row>
    <row r="1810" spans="1:28" x14ac:dyDescent="0.25">
      <c r="A1810">
        <v>41</v>
      </c>
      <c r="B1810" t="s">
        <v>906</v>
      </c>
      <c r="C1810" t="s">
        <v>102</v>
      </c>
      <c r="D1810" t="s">
        <v>808</v>
      </c>
      <c r="E1810" t="s">
        <v>62</v>
      </c>
      <c r="F1810" t="s">
        <v>99</v>
      </c>
      <c r="G1810">
        <v>110000</v>
      </c>
      <c r="H1810">
        <f t="shared" si="467"/>
        <v>103499</v>
      </c>
      <c r="I1810">
        <f t="shared" si="468"/>
        <v>3157</v>
      </c>
      <c r="J1810">
        <f t="shared" si="469"/>
        <v>7809.9999999999991</v>
      </c>
      <c r="K1810">
        <f t="shared" si="470"/>
        <v>851.51</v>
      </c>
      <c r="L1810">
        <f t="shared" si="476"/>
        <v>3344</v>
      </c>
      <c r="M1810">
        <f t="shared" si="477"/>
        <v>7799.0000000000009</v>
      </c>
      <c r="N1810">
        <v>0</v>
      </c>
      <c r="O1810">
        <f>+I1810+J1810+K1810+L1810+M1810+N1810</f>
        <v>22961.510000000002</v>
      </c>
      <c r="P1810">
        <v>25</v>
      </c>
      <c r="Q1810">
        <v>0</v>
      </c>
      <c r="R1810">
        <v>0</v>
      </c>
      <c r="S1810">
        <v>0</v>
      </c>
      <c r="T1810">
        <v>200</v>
      </c>
      <c r="U1810">
        <v>14457.62</v>
      </c>
      <c r="V1810">
        <v>0</v>
      </c>
      <c r="W1810">
        <f t="shared" si="472"/>
        <v>14682.62</v>
      </c>
      <c r="X1810">
        <f t="shared" si="473"/>
        <v>6501</v>
      </c>
      <c r="Y1810">
        <f t="shared" si="478"/>
        <v>15609</v>
      </c>
      <c r="Z1810">
        <f t="shared" si="475"/>
        <v>88816.38</v>
      </c>
      <c r="AA1810" t="s">
        <v>225</v>
      </c>
      <c r="AB1810">
        <v>2024</v>
      </c>
    </row>
    <row r="1811" spans="1:28" x14ac:dyDescent="0.25">
      <c r="A1811">
        <v>42</v>
      </c>
      <c r="B1811" t="s">
        <v>813</v>
      </c>
      <c r="C1811" t="s">
        <v>103</v>
      </c>
      <c r="D1811" t="s">
        <v>808</v>
      </c>
      <c r="E1811" t="s">
        <v>92</v>
      </c>
      <c r="F1811" t="s">
        <v>99</v>
      </c>
      <c r="G1811">
        <v>80000</v>
      </c>
      <c r="H1811">
        <f t="shared" si="467"/>
        <v>75272</v>
      </c>
      <c r="I1811">
        <f t="shared" si="468"/>
        <v>2296</v>
      </c>
      <c r="J1811">
        <f t="shared" si="469"/>
        <v>5679.9999999999991</v>
      </c>
      <c r="K1811">
        <f t="shared" si="470"/>
        <v>851.51</v>
      </c>
      <c r="L1811">
        <f t="shared" si="476"/>
        <v>2432</v>
      </c>
      <c r="M1811">
        <f t="shared" si="477"/>
        <v>5672</v>
      </c>
      <c r="N1811">
        <v>0</v>
      </c>
      <c r="O1811">
        <f t="shared" si="471"/>
        <v>16931.509999999998</v>
      </c>
      <c r="P1811">
        <v>25</v>
      </c>
      <c r="Q1811">
        <v>0</v>
      </c>
      <c r="R1811">
        <v>0</v>
      </c>
      <c r="S1811">
        <v>0</v>
      </c>
      <c r="T1811">
        <v>200</v>
      </c>
      <c r="U1811">
        <v>7400.87</v>
      </c>
      <c r="V1811">
        <v>0</v>
      </c>
      <c r="W1811">
        <f t="shared" si="472"/>
        <v>7625.87</v>
      </c>
      <c r="X1811">
        <f t="shared" si="473"/>
        <v>4728</v>
      </c>
      <c r="Y1811">
        <f t="shared" si="478"/>
        <v>11352</v>
      </c>
      <c r="Z1811">
        <f t="shared" si="475"/>
        <v>67646.13</v>
      </c>
      <c r="AA1811" t="s">
        <v>225</v>
      </c>
      <c r="AB1811">
        <v>2024</v>
      </c>
    </row>
    <row r="1812" spans="1:28" x14ac:dyDescent="0.25">
      <c r="A1812">
        <v>43</v>
      </c>
      <c r="B1812" t="s">
        <v>874</v>
      </c>
      <c r="C1812" t="s">
        <v>103</v>
      </c>
      <c r="D1812" t="s">
        <v>10</v>
      </c>
      <c r="E1812" t="s">
        <v>32</v>
      </c>
      <c r="F1812" t="s">
        <v>84</v>
      </c>
      <c r="G1812">
        <v>46000</v>
      </c>
      <c r="H1812">
        <f t="shared" si="467"/>
        <v>43281.4</v>
      </c>
      <c r="I1812">
        <f t="shared" si="468"/>
        <v>1320.2</v>
      </c>
      <c r="J1812">
        <f t="shared" si="469"/>
        <v>3265.9999999999995</v>
      </c>
      <c r="K1812">
        <f t="shared" si="470"/>
        <v>506.00000000000006</v>
      </c>
      <c r="L1812">
        <f t="shared" si="476"/>
        <v>1398.4</v>
      </c>
      <c r="M1812">
        <f t="shared" si="477"/>
        <v>3261.4</v>
      </c>
      <c r="N1812">
        <v>0</v>
      </c>
      <c r="O1812">
        <f t="shared" si="471"/>
        <v>9752</v>
      </c>
      <c r="P1812">
        <v>25</v>
      </c>
      <c r="Q1812">
        <v>0</v>
      </c>
      <c r="R1812">
        <v>0</v>
      </c>
      <c r="S1812">
        <v>774.91</v>
      </c>
      <c r="T1812">
        <v>200</v>
      </c>
      <c r="U1812">
        <f>IF((H1812*12)&gt;867123.01,(79776+(((H1812*12)-867123.01)*0.25))/12,IF((H1812*12)&gt;624329.01,(31216+(((H1812*12)-624329.01)*0.2))/12,IF((H1812*12)&gt;416220.01,(((H1812*12)-416220.01)*0.15)/12,0)))</f>
        <v>1289.4598750000005</v>
      </c>
      <c r="V1812">
        <v>0</v>
      </c>
      <c r="W1812">
        <f t="shared" si="472"/>
        <v>2289.3698750000003</v>
      </c>
      <c r="X1812">
        <f t="shared" si="473"/>
        <v>2718.6000000000004</v>
      </c>
      <c r="Y1812">
        <f t="shared" si="478"/>
        <v>6527.4</v>
      </c>
      <c r="Z1812">
        <f t="shared" si="475"/>
        <v>40992.030124999997</v>
      </c>
      <c r="AA1812" t="s">
        <v>225</v>
      </c>
      <c r="AB1812">
        <v>2024</v>
      </c>
    </row>
    <row r="1813" spans="1:28" x14ac:dyDescent="0.25">
      <c r="A1813">
        <v>44</v>
      </c>
      <c r="B1813" t="s">
        <v>167</v>
      </c>
      <c r="C1813" t="s">
        <v>102</v>
      </c>
      <c r="D1813" t="s">
        <v>6</v>
      </c>
      <c r="E1813" t="s">
        <v>32</v>
      </c>
      <c r="F1813" t="s">
        <v>100</v>
      </c>
      <c r="G1813">
        <v>46000</v>
      </c>
      <c r="H1813">
        <f t="shared" si="467"/>
        <v>43281.4</v>
      </c>
      <c r="I1813">
        <f t="shared" si="468"/>
        <v>1320.2</v>
      </c>
      <c r="J1813">
        <f t="shared" si="469"/>
        <v>3265.9999999999995</v>
      </c>
      <c r="K1813">
        <f t="shared" si="470"/>
        <v>506.00000000000006</v>
      </c>
      <c r="L1813">
        <f t="shared" si="476"/>
        <v>1398.4</v>
      </c>
      <c r="M1813">
        <f t="shared" si="477"/>
        <v>3261.4</v>
      </c>
      <c r="N1813">
        <v>0</v>
      </c>
      <c r="O1813">
        <f t="shared" si="471"/>
        <v>9752</v>
      </c>
      <c r="P1813">
        <v>25</v>
      </c>
      <c r="Q1813">
        <v>5000</v>
      </c>
      <c r="R1813">
        <v>0</v>
      </c>
      <c r="S1813">
        <v>0</v>
      </c>
      <c r="T1813">
        <v>200</v>
      </c>
      <c r="U1813">
        <f>1289.46-V1813</f>
        <v>1289.46</v>
      </c>
      <c r="V1813">
        <v>0</v>
      </c>
      <c r="W1813">
        <f t="shared" si="472"/>
        <v>6514.46</v>
      </c>
      <c r="X1813">
        <f t="shared" si="473"/>
        <v>2718.6000000000004</v>
      </c>
      <c r="Y1813">
        <f t="shared" si="478"/>
        <v>6527.4</v>
      </c>
      <c r="Z1813">
        <f t="shared" si="475"/>
        <v>36766.94</v>
      </c>
      <c r="AA1813" t="s">
        <v>225</v>
      </c>
      <c r="AB1813">
        <v>2024</v>
      </c>
    </row>
    <row r="1814" spans="1:28" x14ac:dyDescent="0.25">
      <c r="A1814">
        <v>45</v>
      </c>
      <c r="B1814" t="s">
        <v>169</v>
      </c>
      <c r="C1814" t="s">
        <v>102</v>
      </c>
      <c r="D1814" t="s">
        <v>6</v>
      </c>
      <c r="E1814" t="s">
        <v>32</v>
      </c>
      <c r="F1814" t="s">
        <v>100</v>
      </c>
      <c r="G1814">
        <v>36000</v>
      </c>
      <c r="H1814">
        <f t="shared" si="467"/>
        <v>33872.400000000001</v>
      </c>
      <c r="I1814">
        <f t="shared" si="468"/>
        <v>1033.2</v>
      </c>
      <c r="J1814">
        <f t="shared" si="469"/>
        <v>2555.9999999999995</v>
      </c>
      <c r="K1814">
        <f t="shared" si="470"/>
        <v>396.00000000000006</v>
      </c>
      <c r="L1814">
        <f t="shared" si="476"/>
        <v>1094.4000000000001</v>
      </c>
      <c r="M1814">
        <f t="shared" si="477"/>
        <v>2552.4</v>
      </c>
      <c r="N1814">
        <v>0</v>
      </c>
      <c r="O1814">
        <f t="shared" si="471"/>
        <v>7632</v>
      </c>
      <c r="P1814">
        <v>25</v>
      </c>
      <c r="Q1814">
        <v>0</v>
      </c>
      <c r="R1814">
        <v>0</v>
      </c>
      <c r="S1814">
        <v>0</v>
      </c>
      <c r="T1814">
        <v>200</v>
      </c>
      <c r="U1814">
        <v>0</v>
      </c>
      <c r="V1814">
        <v>0</v>
      </c>
      <c r="W1814">
        <f t="shared" si="472"/>
        <v>225</v>
      </c>
      <c r="X1814">
        <f t="shared" si="473"/>
        <v>2127.6000000000004</v>
      </c>
      <c r="Y1814">
        <f t="shared" si="478"/>
        <v>5108.3999999999996</v>
      </c>
      <c r="Z1814">
        <f t="shared" si="475"/>
        <v>33647.4</v>
      </c>
      <c r="AA1814" t="s">
        <v>225</v>
      </c>
      <c r="AB1814">
        <v>2024</v>
      </c>
    </row>
    <row r="1815" spans="1:28" x14ac:dyDescent="0.25">
      <c r="A1815">
        <v>46</v>
      </c>
      <c r="B1815" t="s">
        <v>170</v>
      </c>
      <c r="C1815" t="s">
        <v>102</v>
      </c>
      <c r="D1815" t="s">
        <v>17</v>
      </c>
      <c r="E1815" t="s">
        <v>32</v>
      </c>
      <c r="F1815" t="s">
        <v>100</v>
      </c>
      <c r="G1815">
        <v>46000</v>
      </c>
      <c r="H1815">
        <f t="shared" si="467"/>
        <v>39850.479999999996</v>
      </c>
      <c r="I1815">
        <f t="shared" si="468"/>
        <v>1320.2</v>
      </c>
      <c r="J1815">
        <f t="shared" si="469"/>
        <v>3265.9999999999995</v>
      </c>
      <c r="K1815">
        <f t="shared" si="470"/>
        <v>506.00000000000006</v>
      </c>
      <c r="L1815">
        <f t="shared" si="476"/>
        <v>1398.4</v>
      </c>
      <c r="M1815">
        <f t="shared" si="477"/>
        <v>3261.4</v>
      </c>
      <c r="N1815">
        <v>3430.92</v>
      </c>
      <c r="O1815">
        <f t="shared" si="471"/>
        <v>13182.92</v>
      </c>
      <c r="P1815">
        <v>25</v>
      </c>
      <c r="Q1815">
        <v>3595.29</v>
      </c>
      <c r="R1815">
        <v>0</v>
      </c>
      <c r="S1815">
        <v>797.28</v>
      </c>
      <c r="T1815">
        <v>200</v>
      </c>
      <c r="U1815">
        <f>774.82-V1815</f>
        <v>774.82</v>
      </c>
      <c r="V1815">
        <v>0</v>
      </c>
      <c r="W1815">
        <f t="shared" si="472"/>
        <v>5392.3899999999994</v>
      </c>
      <c r="X1815">
        <f t="shared" si="473"/>
        <v>6149.52</v>
      </c>
      <c r="Y1815">
        <f t="shared" si="478"/>
        <v>6527.4</v>
      </c>
      <c r="Z1815">
        <f t="shared" si="475"/>
        <v>34458.089999999997</v>
      </c>
      <c r="AA1815" t="s">
        <v>225</v>
      </c>
      <c r="AB1815">
        <v>2024</v>
      </c>
    </row>
    <row r="1816" spans="1:28" x14ac:dyDescent="0.25">
      <c r="A1816">
        <v>47</v>
      </c>
      <c r="B1816" t="s">
        <v>171</v>
      </c>
      <c r="C1816" t="s">
        <v>102</v>
      </c>
      <c r="D1816" t="s">
        <v>793</v>
      </c>
      <c r="E1816" t="s">
        <v>32</v>
      </c>
      <c r="F1816" t="s">
        <v>100</v>
      </c>
      <c r="G1816">
        <v>36000</v>
      </c>
      <c r="H1816">
        <f t="shared" si="467"/>
        <v>33872.400000000001</v>
      </c>
      <c r="I1816">
        <f t="shared" si="468"/>
        <v>1033.2</v>
      </c>
      <c r="J1816">
        <f t="shared" si="469"/>
        <v>2555.9999999999995</v>
      </c>
      <c r="K1816">
        <f t="shared" si="470"/>
        <v>396.00000000000006</v>
      </c>
      <c r="L1816">
        <f t="shared" si="476"/>
        <v>1094.4000000000001</v>
      </c>
      <c r="M1816">
        <f t="shared" si="477"/>
        <v>2552.4</v>
      </c>
      <c r="N1816">
        <v>0</v>
      </c>
      <c r="O1816">
        <f t="shared" si="471"/>
        <v>7632</v>
      </c>
      <c r="P1816">
        <v>25</v>
      </c>
      <c r="Q1816">
        <v>20790.740000000002</v>
      </c>
      <c r="R1816">
        <v>0</v>
      </c>
      <c r="S1816">
        <v>583.38</v>
      </c>
      <c r="T1816">
        <v>200</v>
      </c>
      <c r="U1816">
        <v>0</v>
      </c>
      <c r="V1816">
        <v>0</v>
      </c>
      <c r="W1816">
        <f t="shared" si="472"/>
        <v>21599.120000000003</v>
      </c>
      <c r="X1816">
        <f t="shared" si="473"/>
        <v>2127.6000000000004</v>
      </c>
      <c r="Y1816">
        <f t="shared" si="478"/>
        <v>5108.3999999999996</v>
      </c>
      <c r="Z1816">
        <f t="shared" si="475"/>
        <v>12273.279999999999</v>
      </c>
      <c r="AA1816" t="s">
        <v>225</v>
      </c>
      <c r="AB1816">
        <v>2024</v>
      </c>
    </row>
    <row r="1817" spans="1:28" x14ac:dyDescent="0.25">
      <c r="A1817">
        <v>48</v>
      </c>
      <c r="B1817" t="s">
        <v>172</v>
      </c>
      <c r="C1817" t="s">
        <v>102</v>
      </c>
      <c r="D1817" t="s">
        <v>6</v>
      </c>
      <c r="E1817" t="s">
        <v>32</v>
      </c>
      <c r="F1817" t="s">
        <v>100</v>
      </c>
      <c r="G1817">
        <v>46000</v>
      </c>
      <c r="H1817">
        <f t="shared" si="467"/>
        <v>43281.4</v>
      </c>
      <c r="I1817">
        <f t="shared" si="468"/>
        <v>1320.2</v>
      </c>
      <c r="J1817">
        <f t="shared" si="469"/>
        <v>3265.9999999999995</v>
      </c>
      <c r="K1817">
        <f t="shared" si="470"/>
        <v>506.00000000000006</v>
      </c>
      <c r="L1817">
        <f t="shared" si="476"/>
        <v>1398.4</v>
      </c>
      <c r="M1817">
        <f t="shared" si="477"/>
        <v>3261.4</v>
      </c>
      <c r="N1817">
        <v>0</v>
      </c>
      <c r="O1817">
        <f t="shared" si="471"/>
        <v>9752</v>
      </c>
      <c r="P1817">
        <v>25</v>
      </c>
      <c r="Q1817">
        <v>0</v>
      </c>
      <c r="R1817">
        <v>0</v>
      </c>
      <c r="S1817">
        <v>465.14</v>
      </c>
      <c r="T1817">
        <v>200</v>
      </c>
      <c r="U1817">
        <f>1289.46-V1817</f>
        <v>1289.46</v>
      </c>
      <c r="V1817">
        <v>0</v>
      </c>
      <c r="W1817">
        <f t="shared" si="472"/>
        <v>1979.6</v>
      </c>
      <c r="X1817">
        <f t="shared" si="473"/>
        <v>2718.6000000000004</v>
      </c>
      <c r="Y1817">
        <f t="shared" si="478"/>
        <v>6527.4</v>
      </c>
      <c r="Z1817">
        <f t="shared" si="475"/>
        <v>41301.800000000003</v>
      </c>
      <c r="AA1817" t="s">
        <v>225</v>
      </c>
      <c r="AB1817">
        <v>2024</v>
      </c>
    </row>
    <row r="1818" spans="1:28" x14ac:dyDescent="0.25">
      <c r="A1818">
        <v>49</v>
      </c>
      <c r="B1818" t="s">
        <v>799</v>
      </c>
      <c r="C1818" t="s">
        <v>102</v>
      </c>
      <c r="D1818" t="s">
        <v>6</v>
      </c>
      <c r="E1818" t="s">
        <v>32</v>
      </c>
      <c r="F1818" t="s">
        <v>100</v>
      </c>
      <c r="G1818">
        <v>36000</v>
      </c>
      <c r="H1818">
        <f t="shared" si="467"/>
        <v>33872.400000000001</v>
      </c>
      <c r="I1818">
        <f t="shared" si="468"/>
        <v>1033.2</v>
      </c>
      <c r="J1818">
        <f t="shared" si="469"/>
        <v>2555.9999999999995</v>
      </c>
      <c r="K1818">
        <f t="shared" si="470"/>
        <v>396.00000000000006</v>
      </c>
      <c r="L1818">
        <f t="shared" si="476"/>
        <v>1094.4000000000001</v>
      </c>
      <c r="M1818">
        <f t="shared" si="477"/>
        <v>2552.4</v>
      </c>
      <c r="N1818">
        <v>0</v>
      </c>
      <c r="O1818">
        <f>+I1818+J1818+K1818+L1818+M1818+N1818</f>
        <v>7632</v>
      </c>
      <c r="P1818">
        <v>25</v>
      </c>
      <c r="Q1818">
        <v>0</v>
      </c>
      <c r="R1818">
        <v>0</v>
      </c>
      <c r="S1818">
        <v>797.28</v>
      </c>
      <c r="T1818">
        <v>200</v>
      </c>
      <c r="U1818">
        <v>0</v>
      </c>
      <c r="V1818">
        <v>0</v>
      </c>
      <c r="W1818">
        <f t="shared" si="472"/>
        <v>1022.28</v>
      </c>
      <c r="X1818">
        <f t="shared" si="473"/>
        <v>2127.6000000000004</v>
      </c>
      <c r="Y1818">
        <f t="shared" si="478"/>
        <v>5108.3999999999996</v>
      </c>
      <c r="Z1818">
        <f t="shared" si="475"/>
        <v>32850.120000000003</v>
      </c>
      <c r="AA1818" t="s">
        <v>225</v>
      </c>
      <c r="AB1818">
        <v>2024</v>
      </c>
    </row>
    <row r="1819" spans="1:28" x14ac:dyDescent="0.25">
      <c r="A1819">
        <v>50</v>
      </c>
      <c r="B1819" t="s">
        <v>173</v>
      </c>
      <c r="C1819" t="s">
        <v>102</v>
      </c>
      <c r="D1819" t="s">
        <v>6</v>
      </c>
      <c r="E1819" t="s">
        <v>32</v>
      </c>
      <c r="F1819" t="s">
        <v>100</v>
      </c>
      <c r="G1819">
        <v>46000</v>
      </c>
      <c r="H1819">
        <f t="shared" si="467"/>
        <v>41565.94</v>
      </c>
      <c r="I1819">
        <f t="shared" si="468"/>
        <v>1320.2</v>
      </c>
      <c r="J1819">
        <f t="shared" si="469"/>
        <v>3265.9999999999995</v>
      </c>
      <c r="K1819">
        <f t="shared" si="470"/>
        <v>506.00000000000006</v>
      </c>
      <c r="L1819">
        <f t="shared" si="476"/>
        <v>1398.4</v>
      </c>
      <c r="M1819">
        <f t="shared" si="477"/>
        <v>3261.4</v>
      </c>
      <c r="N1819">
        <v>1715.46</v>
      </c>
      <c r="O1819">
        <f t="shared" si="471"/>
        <v>11467.46</v>
      </c>
      <c r="P1819">
        <v>25</v>
      </c>
      <c r="Q1819">
        <v>0</v>
      </c>
      <c r="R1819">
        <v>0</v>
      </c>
      <c r="S1819">
        <v>0</v>
      </c>
      <c r="T1819">
        <v>200</v>
      </c>
      <c r="U1819">
        <v>1032.1400000000001</v>
      </c>
      <c r="V1819">
        <v>0</v>
      </c>
      <c r="W1819">
        <f t="shared" si="472"/>
        <v>1257.1400000000001</v>
      </c>
      <c r="X1819">
        <f t="shared" si="473"/>
        <v>4434.0600000000004</v>
      </c>
      <c r="Y1819">
        <f t="shared" si="478"/>
        <v>6527.4</v>
      </c>
      <c r="Z1819">
        <f t="shared" si="475"/>
        <v>40308.800000000003</v>
      </c>
      <c r="AA1819" t="s">
        <v>225</v>
      </c>
      <c r="AB1819">
        <v>2024</v>
      </c>
    </row>
    <row r="1820" spans="1:28" x14ac:dyDescent="0.25">
      <c r="A1820">
        <v>51</v>
      </c>
      <c r="B1820" t="s">
        <v>177</v>
      </c>
      <c r="C1820" t="s">
        <v>102</v>
      </c>
      <c r="D1820" t="s">
        <v>22</v>
      </c>
      <c r="E1820" t="s">
        <v>32</v>
      </c>
      <c r="F1820" t="s">
        <v>100</v>
      </c>
      <c r="G1820">
        <v>46000</v>
      </c>
      <c r="H1820">
        <f t="shared" si="467"/>
        <v>43281.4</v>
      </c>
      <c r="I1820">
        <f t="shared" si="468"/>
        <v>1320.2</v>
      </c>
      <c r="J1820">
        <f t="shared" si="469"/>
        <v>3265.9999999999995</v>
      </c>
      <c r="K1820">
        <f t="shared" si="470"/>
        <v>506.00000000000006</v>
      </c>
      <c r="L1820">
        <f t="shared" si="476"/>
        <v>1398.4</v>
      </c>
      <c r="M1820">
        <f t="shared" si="477"/>
        <v>3261.4</v>
      </c>
      <c r="N1820">
        <v>0</v>
      </c>
      <c r="O1820">
        <f t="shared" si="471"/>
        <v>9752</v>
      </c>
      <c r="P1820">
        <v>25</v>
      </c>
      <c r="Q1820">
        <v>0</v>
      </c>
      <c r="R1820">
        <v>0</v>
      </c>
      <c r="S1820">
        <v>797.28</v>
      </c>
      <c r="T1820">
        <v>200</v>
      </c>
      <c r="U1820">
        <f>1289.46-V1820</f>
        <v>1289.46</v>
      </c>
      <c r="V1820">
        <v>0</v>
      </c>
      <c r="W1820">
        <f t="shared" si="472"/>
        <v>2311.7399999999998</v>
      </c>
      <c r="X1820">
        <f t="shared" si="473"/>
        <v>2718.6000000000004</v>
      </c>
      <c r="Y1820">
        <f t="shared" si="478"/>
        <v>6527.4</v>
      </c>
      <c r="Z1820">
        <f t="shared" si="475"/>
        <v>40969.660000000003</v>
      </c>
      <c r="AA1820" t="s">
        <v>225</v>
      </c>
      <c r="AB1820">
        <v>2024</v>
      </c>
    </row>
    <row r="1821" spans="1:28" x14ac:dyDescent="0.25">
      <c r="A1821">
        <v>52</v>
      </c>
      <c r="B1821" t="s">
        <v>178</v>
      </c>
      <c r="C1821" t="s">
        <v>103</v>
      </c>
      <c r="D1821" t="s">
        <v>6</v>
      </c>
      <c r="E1821" t="s">
        <v>32</v>
      </c>
      <c r="F1821" t="s">
        <v>100</v>
      </c>
      <c r="G1821">
        <v>36000</v>
      </c>
      <c r="H1821">
        <f t="shared" si="467"/>
        <v>33872.400000000001</v>
      </c>
      <c r="I1821">
        <f t="shared" si="468"/>
        <v>1033.2</v>
      </c>
      <c r="J1821">
        <f t="shared" si="469"/>
        <v>2555.9999999999995</v>
      </c>
      <c r="K1821">
        <f t="shared" si="470"/>
        <v>396.00000000000006</v>
      </c>
      <c r="L1821">
        <f t="shared" si="476"/>
        <v>1094.4000000000001</v>
      </c>
      <c r="M1821">
        <f t="shared" si="477"/>
        <v>2552.4</v>
      </c>
      <c r="N1821">
        <v>0</v>
      </c>
      <c r="O1821">
        <f>+I1821+J1821+K1821+L1821+M1821+N1821</f>
        <v>7632</v>
      </c>
      <c r="P1821">
        <v>25</v>
      </c>
      <c r="Q1821">
        <v>0</v>
      </c>
      <c r="R1821">
        <v>0</v>
      </c>
      <c r="S1821">
        <v>398.64</v>
      </c>
      <c r="T1821">
        <v>200</v>
      </c>
      <c r="U1821">
        <v>0</v>
      </c>
      <c r="V1821">
        <v>0</v>
      </c>
      <c r="W1821">
        <f t="shared" si="472"/>
        <v>623.64</v>
      </c>
      <c r="X1821">
        <f t="shared" si="473"/>
        <v>2127.6000000000004</v>
      </c>
      <c r="Y1821">
        <f t="shared" si="478"/>
        <v>5108.3999999999996</v>
      </c>
      <c r="Z1821">
        <f t="shared" si="475"/>
        <v>33248.76</v>
      </c>
      <c r="AA1821" t="s">
        <v>225</v>
      </c>
      <c r="AB1821">
        <v>2024</v>
      </c>
    </row>
    <row r="1822" spans="1:28" x14ac:dyDescent="0.25">
      <c r="A1822">
        <v>53</v>
      </c>
      <c r="B1822" t="s">
        <v>815</v>
      </c>
      <c r="C1822" t="s">
        <v>102</v>
      </c>
      <c r="D1822" t="s">
        <v>793</v>
      </c>
      <c r="E1822" t="s">
        <v>32</v>
      </c>
      <c r="F1822" t="s">
        <v>100</v>
      </c>
      <c r="G1822">
        <v>30000</v>
      </c>
      <c r="H1822">
        <f t="shared" si="467"/>
        <v>28227</v>
      </c>
      <c r="I1822">
        <f t="shared" si="468"/>
        <v>861</v>
      </c>
      <c r="J1822">
        <f t="shared" si="469"/>
        <v>2130</v>
      </c>
      <c r="K1822">
        <f t="shared" si="470"/>
        <v>330.00000000000006</v>
      </c>
      <c r="L1822">
        <f t="shared" si="476"/>
        <v>912</v>
      </c>
      <c r="M1822">
        <f t="shared" si="477"/>
        <v>2127</v>
      </c>
      <c r="N1822">
        <v>0</v>
      </c>
      <c r="O1822">
        <f t="shared" ref="O1822:O1827" si="479">+I1822+J1822+K1822+L1822+M1822+N1822</f>
        <v>6360</v>
      </c>
      <c r="P1822">
        <v>25</v>
      </c>
      <c r="Q1822">
        <v>4000</v>
      </c>
      <c r="R1822">
        <v>0</v>
      </c>
      <c r="S1822">
        <v>0</v>
      </c>
      <c r="T1822">
        <v>200</v>
      </c>
      <c r="U1822">
        <v>0</v>
      </c>
      <c r="V1822">
        <v>0</v>
      </c>
      <c r="W1822">
        <f t="shared" si="472"/>
        <v>4225</v>
      </c>
      <c r="X1822">
        <f t="shared" si="473"/>
        <v>1773</v>
      </c>
      <c r="Y1822">
        <f t="shared" si="478"/>
        <v>4257</v>
      </c>
      <c r="Z1822">
        <f t="shared" si="475"/>
        <v>24002</v>
      </c>
      <c r="AA1822" t="s">
        <v>225</v>
      </c>
      <c r="AB1822">
        <v>2024</v>
      </c>
    </row>
    <row r="1823" spans="1:28" x14ac:dyDescent="0.25">
      <c r="A1823">
        <v>54</v>
      </c>
      <c r="B1823" t="s">
        <v>816</v>
      </c>
      <c r="C1823" t="s">
        <v>103</v>
      </c>
      <c r="D1823" t="s">
        <v>6</v>
      </c>
      <c r="E1823" t="s">
        <v>32</v>
      </c>
      <c r="F1823" t="s">
        <v>100</v>
      </c>
      <c r="G1823">
        <v>30000</v>
      </c>
      <c r="H1823">
        <f t="shared" si="467"/>
        <v>28227</v>
      </c>
      <c r="I1823">
        <f t="shared" si="468"/>
        <v>861</v>
      </c>
      <c r="J1823">
        <f t="shared" si="469"/>
        <v>2130</v>
      </c>
      <c r="K1823">
        <f t="shared" si="470"/>
        <v>330.00000000000006</v>
      </c>
      <c r="L1823">
        <f t="shared" si="476"/>
        <v>912</v>
      </c>
      <c r="M1823">
        <f t="shared" si="477"/>
        <v>2127</v>
      </c>
      <c r="N1823">
        <v>0</v>
      </c>
      <c r="O1823">
        <f t="shared" si="479"/>
        <v>6360</v>
      </c>
      <c r="P1823">
        <v>25</v>
      </c>
      <c r="Q1823">
        <v>0</v>
      </c>
      <c r="R1823">
        <v>0</v>
      </c>
      <c r="S1823">
        <v>554.97</v>
      </c>
      <c r="T1823">
        <v>200</v>
      </c>
      <c r="U1823">
        <v>0</v>
      </c>
      <c r="V1823">
        <v>0</v>
      </c>
      <c r="W1823">
        <f t="shared" si="472"/>
        <v>779.97</v>
      </c>
      <c r="X1823">
        <f t="shared" si="473"/>
        <v>1773</v>
      </c>
      <c r="Y1823">
        <f t="shared" si="478"/>
        <v>4257</v>
      </c>
      <c r="Z1823">
        <f t="shared" si="475"/>
        <v>27447.03</v>
      </c>
      <c r="AA1823" t="s">
        <v>225</v>
      </c>
      <c r="AB1823">
        <v>2024</v>
      </c>
    </row>
    <row r="1824" spans="1:28" x14ac:dyDescent="0.25">
      <c r="A1824">
        <v>55</v>
      </c>
      <c r="B1824" t="s">
        <v>817</v>
      </c>
      <c r="C1824" t="s">
        <v>102</v>
      </c>
      <c r="D1824" t="s">
        <v>10</v>
      </c>
      <c r="E1824" t="s">
        <v>929</v>
      </c>
      <c r="F1824" t="s">
        <v>100</v>
      </c>
      <c r="G1824">
        <v>46000</v>
      </c>
      <c r="H1824">
        <f t="shared" si="467"/>
        <v>43281.4</v>
      </c>
      <c r="I1824">
        <f t="shared" si="468"/>
        <v>1320.2</v>
      </c>
      <c r="J1824">
        <f t="shared" si="469"/>
        <v>3265.9999999999995</v>
      </c>
      <c r="K1824">
        <f t="shared" si="470"/>
        <v>506.00000000000006</v>
      </c>
      <c r="L1824">
        <f t="shared" si="476"/>
        <v>1398.4</v>
      </c>
      <c r="M1824">
        <f t="shared" si="477"/>
        <v>3261.4</v>
      </c>
      <c r="N1824">
        <v>0</v>
      </c>
      <c r="O1824">
        <f t="shared" si="479"/>
        <v>9752</v>
      </c>
      <c r="P1824">
        <v>25</v>
      </c>
      <c r="Q1824">
        <v>1298.79</v>
      </c>
      <c r="R1824">
        <v>0</v>
      </c>
      <c r="S1824">
        <v>1080.3699999999999</v>
      </c>
      <c r="T1824">
        <v>200</v>
      </c>
      <c r="U1824">
        <f>1289.46-V1824</f>
        <v>1289.46</v>
      </c>
      <c r="V1824">
        <v>0</v>
      </c>
      <c r="W1824">
        <f t="shared" si="472"/>
        <v>3893.62</v>
      </c>
      <c r="X1824">
        <f t="shared" si="473"/>
        <v>2718.6000000000004</v>
      </c>
      <c r="Y1824">
        <f t="shared" si="478"/>
        <v>6527.4</v>
      </c>
      <c r="Z1824">
        <f t="shared" si="475"/>
        <v>39387.78</v>
      </c>
      <c r="AA1824" t="s">
        <v>225</v>
      </c>
      <c r="AB1824">
        <v>2024</v>
      </c>
    </row>
    <row r="1825" spans="1:28" x14ac:dyDescent="0.25">
      <c r="A1825">
        <v>56</v>
      </c>
      <c r="B1825" t="s">
        <v>819</v>
      </c>
      <c r="C1825" t="s">
        <v>103</v>
      </c>
      <c r="D1825" t="s">
        <v>12</v>
      </c>
      <c r="E1825" t="s">
        <v>32</v>
      </c>
      <c r="F1825" t="s">
        <v>100</v>
      </c>
      <c r="G1825">
        <v>46000</v>
      </c>
      <c r="H1825">
        <f t="shared" si="467"/>
        <v>41565.94</v>
      </c>
      <c r="I1825">
        <f t="shared" si="468"/>
        <v>1320.2</v>
      </c>
      <c r="J1825">
        <f t="shared" si="469"/>
        <v>3265.9999999999995</v>
      </c>
      <c r="K1825">
        <f t="shared" si="470"/>
        <v>506.00000000000006</v>
      </c>
      <c r="L1825">
        <f t="shared" si="476"/>
        <v>1398.4</v>
      </c>
      <c r="M1825">
        <f t="shared" si="477"/>
        <v>3261.4</v>
      </c>
      <c r="N1825">
        <v>1715.46</v>
      </c>
      <c r="O1825">
        <f t="shared" si="479"/>
        <v>11467.46</v>
      </c>
      <c r="P1825">
        <v>25</v>
      </c>
      <c r="Q1825">
        <v>0</v>
      </c>
      <c r="R1825">
        <v>0</v>
      </c>
      <c r="S1825">
        <v>398.64</v>
      </c>
      <c r="T1825">
        <v>200</v>
      </c>
      <c r="U1825">
        <f>1032.14-V1825</f>
        <v>1032.1400000000001</v>
      </c>
      <c r="V1825">
        <v>0</v>
      </c>
      <c r="W1825">
        <f t="shared" si="472"/>
        <v>1655.7800000000002</v>
      </c>
      <c r="X1825">
        <f t="shared" si="473"/>
        <v>4434.0600000000004</v>
      </c>
      <c r="Y1825">
        <f t="shared" si="478"/>
        <v>6527.4</v>
      </c>
      <c r="Z1825">
        <f t="shared" si="475"/>
        <v>39910.160000000003</v>
      </c>
      <c r="AA1825" t="s">
        <v>225</v>
      </c>
      <c r="AB1825">
        <v>2024</v>
      </c>
    </row>
    <row r="1826" spans="1:28" x14ac:dyDescent="0.25">
      <c r="A1826">
        <v>57</v>
      </c>
      <c r="B1826" t="s">
        <v>820</v>
      </c>
      <c r="C1826" t="s">
        <v>102</v>
      </c>
      <c r="D1826" t="s">
        <v>94</v>
      </c>
      <c r="E1826" t="s">
        <v>32</v>
      </c>
      <c r="F1826" t="s">
        <v>100</v>
      </c>
      <c r="G1826">
        <v>46000</v>
      </c>
      <c r="H1826">
        <f t="shared" si="467"/>
        <v>43281.4</v>
      </c>
      <c r="I1826">
        <f t="shared" si="468"/>
        <v>1320.2</v>
      </c>
      <c r="J1826">
        <f t="shared" si="469"/>
        <v>3265.9999999999995</v>
      </c>
      <c r="K1826">
        <f t="shared" si="470"/>
        <v>506.00000000000006</v>
      </c>
      <c r="L1826">
        <f t="shared" si="476"/>
        <v>1398.4</v>
      </c>
      <c r="M1826">
        <f t="shared" si="477"/>
        <v>3261.4</v>
      </c>
      <c r="N1826">
        <v>0</v>
      </c>
      <c r="O1826">
        <f t="shared" si="479"/>
        <v>9752</v>
      </c>
      <c r="P1826">
        <v>25</v>
      </c>
      <c r="Q1826">
        <v>0</v>
      </c>
      <c r="R1826">
        <v>0</v>
      </c>
      <c r="S1826">
        <v>1402.22</v>
      </c>
      <c r="T1826">
        <v>200</v>
      </c>
      <c r="U1826">
        <f>1289.46-V1826</f>
        <v>1289.46</v>
      </c>
      <c r="V1826">
        <v>0</v>
      </c>
      <c r="W1826">
        <f t="shared" si="472"/>
        <v>2916.6800000000003</v>
      </c>
      <c r="X1826">
        <f t="shared" si="473"/>
        <v>2718.6000000000004</v>
      </c>
      <c r="Y1826">
        <f t="shared" si="478"/>
        <v>6527.4</v>
      </c>
      <c r="Z1826">
        <f t="shared" si="475"/>
        <v>40364.720000000001</v>
      </c>
      <c r="AA1826" t="s">
        <v>225</v>
      </c>
      <c r="AB1826">
        <v>2024</v>
      </c>
    </row>
    <row r="1827" spans="1:28" x14ac:dyDescent="0.25">
      <c r="A1827">
        <v>58</v>
      </c>
      <c r="B1827" t="s">
        <v>822</v>
      </c>
      <c r="C1827" t="s">
        <v>103</v>
      </c>
      <c r="D1827" t="s">
        <v>793</v>
      </c>
      <c r="E1827" t="s">
        <v>32</v>
      </c>
      <c r="F1827" t="s">
        <v>100</v>
      </c>
      <c r="G1827">
        <v>46000</v>
      </c>
      <c r="H1827">
        <f t="shared" si="467"/>
        <v>43281.4</v>
      </c>
      <c r="I1827">
        <f t="shared" si="468"/>
        <v>1320.2</v>
      </c>
      <c r="J1827">
        <f t="shared" si="469"/>
        <v>3265.9999999999995</v>
      </c>
      <c r="K1827">
        <f t="shared" si="470"/>
        <v>506.00000000000006</v>
      </c>
      <c r="L1827">
        <f t="shared" si="476"/>
        <v>1398.4</v>
      </c>
      <c r="M1827">
        <f t="shared" si="477"/>
        <v>3261.4</v>
      </c>
      <c r="N1827">
        <v>0</v>
      </c>
      <c r="O1827">
        <f t="shared" si="479"/>
        <v>9752</v>
      </c>
      <c r="P1827">
        <v>25</v>
      </c>
      <c r="Q1827">
        <v>10000</v>
      </c>
      <c r="R1827">
        <v>0</v>
      </c>
      <c r="S1827">
        <v>0</v>
      </c>
      <c r="T1827">
        <v>200</v>
      </c>
      <c r="U1827">
        <f>1289.46-V1827</f>
        <v>1247.31</v>
      </c>
      <c r="V1827">
        <v>42.15</v>
      </c>
      <c r="W1827">
        <f t="shared" si="472"/>
        <v>11472.31</v>
      </c>
      <c r="X1827">
        <f t="shared" si="473"/>
        <v>2718.6000000000004</v>
      </c>
      <c r="Y1827">
        <f t="shared" si="478"/>
        <v>6527.4</v>
      </c>
      <c r="Z1827">
        <f t="shared" si="475"/>
        <v>31809.09</v>
      </c>
      <c r="AA1827" t="s">
        <v>225</v>
      </c>
      <c r="AB1827">
        <v>2024</v>
      </c>
    </row>
    <row r="1828" spans="1:28" x14ac:dyDescent="0.25">
      <c r="A1828">
        <v>59</v>
      </c>
      <c r="B1828" t="s">
        <v>179</v>
      </c>
      <c r="C1828" t="s">
        <v>103</v>
      </c>
      <c r="D1828" t="s">
        <v>800</v>
      </c>
      <c r="E1828" t="s">
        <v>32</v>
      </c>
      <c r="F1828" t="s">
        <v>100</v>
      </c>
      <c r="G1828">
        <v>46000</v>
      </c>
      <c r="H1828">
        <f t="shared" si="467"/>
        <v>43281.4</v>
      </c>
      <c r="I1828">
        <f t="shared" si="468"/>
        <v>1320.2</v>
      </c>
      <c r="J1828">
        <f t="shared" si="469"/>
        <v>3265.9999999999995</v>
      </c>
      <c r="K1828">
        <f t="shared" si="470"/>
        <v>506.00000000000006</v>
      </c>
      <c r="L1828">
        <f t="shared" si="476"/>
        <v>1398.4</v>
      </c>
      <c r="M1828">
        <f t="shared" si="477"/>
        <v>3261.4</v>
      </c>
      <c r="N1828">
        <v>0</v>
      </c>
      <c r="O1828">
        <f t="shared" si="471"/>
        <v>9752</v>
      </c>
      <c r="P1828">
        <v>25</v>
      </c>
      <c r="Q1828">
        <v>12500.8</v>
      </c>
      <c r="R1828">
        <v>0</v>
      </c>
      <c r="S1828">
        <v>1537.64</v>
      </c>
      <c r="T1828">
        <v>200</v>
      </c>
      <c r="U1828">
        <f>1289.46-V1828</f>
        <v>1289.46</v>
      </c>
      <c r="V1828">
        <v>0</v>
      </c>
      <c r="W1828">
        <f t="shared" si="472"/>
        <v>15552.899999999998</v>
      </c>
      <c r="X1828">
        <f t="shared" si="473"/>
        <v>2718.6000000000004</v>
      </c>
      <c r="Y1828">
        <f t="shared" si="478"/>
        <v>6527.4</v>
      </c>
      <c r="Z1828">
        <f t="shared" si="475"/>
        <v>27728.5</v>
      </c>
      <c r="AA1828" t="s">
        <v>225</v>
      </c>
      <c r="AB1828">
        <v>2024</v>
      </c>
    </row>
    <row r="1829" spans="1:28" x14ac:dyDescent="0.25">
      <c r="A1829">
        <v>60</v>
      </c>
      <c r="B1829" t="s">
        <v>180</v>
      </c>
      <c r="C1829" t="s">
        <v>103</v>
      </c>
      <c r="D1829" t="s">
        <v>22</v>
      </c>
      <c r="E1829" t="s">
        <v>32</v>
      </c>
      <c r="F1829" t="s">
        <v>100</v>
      </c>
      <c r="G1829">
        <v>36000</v>
      </c>
      <c r="H1829">
        <f t="shared" si="467"/>
        <v>32156.94</v>
      </c>
      <c r="I1829">
        <f t="shared" si="468"/>
        <v>1033.2</v>
      </c>
      <c r="J1829">
        <f t="shared" si="469"/>
        <v>2555.9999999999995</v>
      </c>
      <c r="K1829">
        <f t="shared" si="470"/>
        <v>396.00000000000006</v>
      </c>
      <c r="L1829">
        <f t="shared" si="476"/>
        <v>1094.4000000000001</v>
      </c>
      <c r="M1829">
        <f t="shared" si="477"/>
        <v>2552.4</v>
      </c>
      <c r="N1829">
        <v>1715.46</v>
      </c>
      <c r="O1829">
        <f t="shared" si="471"/>
        <v>9347.4599999999991</v>
      </c>
      <c r="P1829">
        <v>25</v>
      </c>
      <c r="Q1829">
        <v>0</v>
      </c>
      <c r="R1829">
        <v>0</v>
      </c>
      <c r="S1829">
        <v>2011.22</v>
      </c>
      <c r="T1829">
        <v>200</v>
      </c>
      <c r="U1829">
        <v>0</v>
      </c>
      <c r="V1829">
        <v>0</v>
      </c>
      <c r="W1829">
        <f t="shared" si="472"/>
        <v>2236.2200000000003</v>
      </c>
      <c r="X1829">
        <f t="shared" si="473"/>
        <v>3843.0600000000004</v>
      </c>
      <c r="Y1829">
        <f t="shared" si="478"/>
        <v>5108.3999999999996</v>
      </c>
      <c r="Z1829">
        <f t="shared" si="475"/>
        <v>29920.720000000001</v>
      </c>
      <c r="AA1829" t="s">
        <v>225</v>
      </c>
      <c r="AB1829">
        <v>2024</v>
      </c>
    </row>
    <row r="1830" spans="1:28" x14ac:dyDescent="0.25">
      <c r="A1830">
        <v>61</v>
      </c>
      <c r="B1830" t="s">
        <v>183</v>
      </c>
      <c r="C1830" t="s">
        <v>103</v>
      </c>
      <c r="D1830" t="s">
        <v>22</v>
      </c>
      <c r="E1830" t="s">
        <v>52</v>
      </c>
      <c r="F1830" t="s">
        <v>100</v>
      </c>
      <c r="G1830">
        <v>36000</v>
      </c>
      <c r="H1830">
        <f t="shared" si="467"/>
        <v>33872.400000000001</v>
      </c>
      <c r="I1830">
        <f t="shared" si="468"/>
        <v>1033.2</v>
      </c>
      <c r="J1830">
        <f t="shared" si="469"/>
        <v>2555.9999999999995</v>
      </c>
      <c r="K1830">
        <f t="shared" si="470"/>
        <v>396.00000000000006</v>
      </c>
      <c r="L1830">
        <f t="shared" si="476"/>
        <v>1094.4000000000001</v>
      </c>
      <c r="M1830">
        <f t="shared" si="477"/>
        <v>2552.4</v>
      </c>
      <c r="N1830">
        <v>0</v>
      </c>
      <c r="O1830">
        <f t="shared" si="471"/>
        <v>7632</v>
      </c>
      <c r="P1830">
        <v>25</v>
      </c>
      <c r="Q1830">
        <v>1500</v>
      </c>
      <c r="R1830">
        <v>0</v>
      </c>
      <c r="S1830">
        <v>797.28</v>
      </c>
      <c r="T1830">
        <v>200</v>
      </c>
      <c r="U1830">
        <v>0</v>
      </c>
      <c r="V1830">
        <v>0</v>
      </c>
      <c r="W1830">
        <f t="shared" si="472"/>
        <v>2522.2799999999997</v>
      </c>
      <c r="X1830">
        <f t="shared" si="473"/>
        <v>2127.6000000000004</v>
      </c>
      <c r="Y1830">
        <f t="shared" si="478"/>
        <v>5108.3999999999996</v>
      </c>
      <c r="Z1830">
        <f t="shared" si="475"/>
        <v>31350.12</v>
      </c>
      <c r="AA1830" t="s">
        <v>225</v>
      </c>
      <c r="AB1830">
        <v>2024</v>
      </c>
    </row>
    <row r="1831" spans="1:28" x14ac:dyDescent="0.25">
      <c r="A1831">
        <v>62</v>
      </c>
      <c r="B1831" t="s">
        <v>185</v>
      </c>
      <c r="C1831" t="s">
        <v>103</v>
      </c>
      <c r="D1831" t="s">
        <v>22</v>
      </c>
      <c r="E1831" t="s">
        <v>789</v>
      </c>
      <c r="F1831" t="s">
        <v>100</v>
      </c>
      <c r="G1831">
        <v>46000</v>
      </c>
      <c r="H1831">
        <f t="shared" si="467"/>
        <v>41565.94</v>
      </c>
      <c r="I1831">
        <f t="shared" si="468"/>
        <v>1320.2</v>
      </c>
      <c r="J1831">
        <f t="shared" si="469"/>
        <v>3265.9999999999995</v>
      </c>
      <c r="K1831">
        <f t="shared" si="470"/>
        <v>506.00000000000006</v>
      </c>
      <c r="L1831">
        <f t="shared" si="476"/>
        <v>1398.4</v>
      </c>
      <c r="M1831">
        <f t="shared" si="477"/>
        <v>3261.4</v>
      </c>
      <c r="N1831">
        <v>1715.46</v>
      </c>
      <c r="O1831">
        <f t="shared" si="471"/>
        <v>11467.46</v>
      </c>
      <c r="P1831">
        <v>25</v>
      </c>
      <c r="Q1831">
        <v>200</v>
      </c>
      <c r="R1831">
        <v>0</v>
      </c>
      <c r="S1831">
        <v>1195.92</v>
      </c>
      <c r="T1831">
        <v>200</v>
      </c>
      <c r="U1831">
        <v>1032.1400000000001</v>
      </c>
      <c r="V1831">
        <v>0</v>
      </c>
      <c r="W1831">
        <f t="shared" si="472"/>
        <v>2653.0600000000004</v>
      </c>
      <c r="X1831">
        <f t="shared" si="473"/>
        <v>4434.0600000000004</v>
      </c>
      <c r="Y1831">
        <f t="shared" si="478"/>
        <v>6527.4</v>
      </c>
      <c r="Z1831">
        <f t="shared" si="475"/>
        <v>38912.879999999997</v>
      </c>
      <c r="AA1831" t="s">
        <v>225</v>
      </c>
      <c r="AB1831">
        <v>2024</v>
      </c>
    </row>
    <row r="1832" spans="1:28" x14ac:dyDescent="0.25">
      <c r="A1832">
        <v>63</v>
      </c>
      <c r="B1832" t="s">
        <v>186</v>
      </c>
      <c r="C1832" t="s">
        <v>102</v>
      </c>
      <c r="D1832" t="s">
        <v>17</v>
      </c>
      <c r="E1832" t="s">
        <v>36</v>
      </c>
      <c r="F1832" t="s">
        <v>100</v>
      </c>
      <c r="G1832">
        <v>46000</v>
      </c>
      <c r="H1832">
        <f t="shared" si="467"/>
        <v>43281.4</v>
      </c>
      <c r="I1832">
        <f t="shared" si="468"/>
        <v>1320.2</v>
      </c>
      <c r="J1832">
        <f t="shared" si="469"/>
        <v>3265.9999999999995</v>
      </c>
      <c r="K1832">
        <f t="shared" si="470"/>
        <v>506.00000000000006</v>
      </c>
      <c r="L1832">
        <f t="shared" si="476"/>
        <v>1398.4</v>
      </c>
      <c r="M1832">
        <f t="shared" si="477"/>
        <v>3261.4</v>
      </c>
      <c r="N1832">
        <v>0</v>
      </c>
      <c r="O1832">
        <f t="shared" si="471"/>
        <v>9752</v>
      </c>
      <c r="P1832">
        <v>25</v>
      </c>
      <c r="Q1832">
        <v>0</v>
      </c>
      <c r="R1832">
        <v>0</v>
      </c>
      <c r="S1832">
        <v>530.84</v>
      </c>
      <c r="T1832">
        <v>200</v>
      </c>
      <c r="U1832">
        <f>1289.46-V1832</f>
        <v>1289.46</v>
      </c>
      <c r="V1832">
        <v>0</v>
      </c>
      <c r="W1832">
        <f t="shared" si="472"/>
        <v>2045.3000000000002</v>
      </c>
      <c r="X1832">
        <f t="shared" si="473"/>
        <v>2718.6000000000004</v>
      </c>
      <c r="Y1832">
        <f t="shared" si="478"/>
        <v>6527.4</v>
      </c>
      <c r="Z1832">
        <f t="shared" si="475"/>
        <v>41236.1</v>
      </c>
      <c r="AA1832" t="s">
        <v>225</v>
      </c>
      <c r="AB1832">
        <v>2024</v>
      </c>
    </row>
    <row r="1833" spans="1:28" x14ac:dyDescent="0.25">
      <c r="A1833">
        <v>64</v>
      </c>
      <c r="B1833" t="s">
        <v>188</v>
      </c>
      <c r="C1833" t="s">
        <v>102</v>
      </c>
      <c r="D1833" t="s">
        <v>10</v>
      </c>
      <c r="E1833" t="s">
        <v>33</v>
      </c>
      <c r="F1833" t="s">
        <v>100</v>
      </c>
      <c r="G1833">
        <v>36000</v>
      </c>
      <c r="H1833">
        <f t="shared" si="467"/>
        <v>30441.48</v>
      </c>
      <c r="I1833">
        <f t="shared" si="468"/>
        <v>1033.2</v>
      </c>
      <c r="J1833">
        <f t="shared" si="469"/>
        <v>2555.9999999999995</v>
      </c>
      <c r="K1833">
        <f t="shared" si="470"/>
        <v>396.00000000000006</v>
      </c>
      <c r="L1833">
        <f t="shared" si="476"/>
        <v>1094.4000000000001</v>
      </c>
      <c r="M1833">
        <f t="shared" si="477"/>
        <v>2552.4</v>
      </c>
      <c r="N1833">
        <v>3430.92</v>
      </c>
      <c r="O1833">
        <f t="shared" si="471"/>
        <v>11062.92</v>
      </c>
      <c r="P1833">
        <v>25</v>
      </c>
      <c r="Q1833">
        <v>0</v>
      </c>
      <c r="R1833">
        <v>0</v>
      </c>
      <c r="S1833">
        <v>2329.48</v>
      </c>
      <c r="T1833">
        <v>200</v>
      </c>
      <c r="U1833">
        <v>0</v>
      </c>
      <c r="V1833">
        <v>0</v>
      </c>
      <c r="W1833">
        <f t="shared" si="472"/>
        <v>2554.48</v>
      </c>
      <c r="X1833">
        <f t="shared" si="473"/>
        <v>5558.52</v>
      </c>
      <c r="Y1833">
        <f t="shared" si="478"/>
        <v>5108.3999999999996</v>
      </c>
      <c r="Z1833">
        <f t="shared" si="475"/>
        <v>27887</v>
      </c>
      <c r="AA1833" t="s">
        <v>225</v>
      </c>
      <c r="AB1833">
        <v>2024</v>
      </c>
    </row>
    <row r="1834" spans="1:28" x14ac:dyDescent="0.25">
      <c r="A1834">
        <v>65</v>
      </c>
      <c r="B1834" t="s">
        <v>190</v>
      </c>
      <c r="C1834" t="s">
        <v>102</v>
      </c>
      <c r="D1834" t="s">
        <v>801</v>
      </c>
      <c r="E1834" t="s">
        <v>38</v>
      </c>
      <c r="F1834" t="s">
        <v>100</v>
      </c>
      <c r="G1834">
        <v>36000</v>
      </c>
      <c r="H1834">
        <f t="shared" ref="H1834:H1877" si="480">+G1834-(I1834+L1834+N1834)</f>
        <v>33872.400000000001</v>
      </c>
      <c r="I1834">
        <f t="shared" ref="I1834:I1874" si="481">IF(G1834&lt;=374040,G1834*2.87%,9334.68)</f>
        <v>1033.2</v>
      </c>
      <c r="J1834">
        <f t="shared" ref="J1834:J1874" si="482">IF(G1834&lt;=374040,G1834*7.1%,23092.75)</f>
        <v>2555.9999999999995</v>
      </c>
      <c r="K1834">
        <f t="shared" ref="K1834:K1874" si="483">IF(G1834&lt;=74808,G1834*1.1%,851.51)</f>
        <v>396.00000000000006</v>
      </c>
      <c r="L1834">
        <f t="shared" si="476"/>
        <v>1094.4000000000001</v>
      </c>
      <c r="M1834">
        <f t="shared" si="477"/>
        <v>2552.4</v>
      </c>
      <c r="N1834">
        <v>0</v>
      </c>
      <c r="O1834">
        <f t="shared" ref="O1834:O1874" si="484">+I1834+J1834+K1834+L1834+M1834+N1834</f>
        <v>7632</v>
      </c>
      <c r="P1834">
        <v>25</v>
      </c>
      <c r="Q1834">
        <v>6505.87</v>
      </c>
      <c r="R1834">
        <v>0</v>
      </c>
      <c r="S1834">
        <v>398.64</v>
      </c>
      <c r="T1834">
        <v>200</v>
      </c>
      <c r="U1834">
        <v>0</v>
      </c>
      <c r="V1834">
        <v>0</v>
      </c>
      <c r="W1834">
        <f t="shared" ref="W1834:W1877" si="485">P1834+Q1834+R1834+S1834+T1834+U1834</f>
        <v>7129.51</v>
      </c>
      <c r="X1834">
        <f t="shared" ref="X1834:X1874" si="486">+I1834+L1834+N1834</f>
        <v>2127.6000000000004</v>
      </c>
      <c r="Y1834">
        <f t="shared" si="478"/>
        <v>5108.3999999999996</v>
      </c>
      <c r="Z1834">
        <f t="shared" ref="Z1834:Z1877" si="487">+G1834-(W1834+X1834)</f>
        <v>26742.89</v>
      </c>
      <c r="AA1834" t="s">
        <v>225</v>
      </c>
      <c r="AB1834">
        <v>2024</v>
      </c>
    </row>
    <row r="1835" spans="1:28" x14ac:dyDescent="0.25">
      <c r="A1835">
        <v>66</v>
      </c>
      <c r="B1835" t="s">
        <v>851</v>
      </c>
      <c r="C1835" t="s">
        <v>103</v>
      </c>
      <c r="D1835" t="s">
        <v>94</v>
      </c>
      <c r="E1835" t="s">
        <v>852</v>
      </c>
      <c r="F1835" t="s">
        <v>100</v>
      </c>
      <c r="G1835">
        <v>46000</v>
      </c>
      <c r="H1835">
        <f t="shared" si="480"/>
        <v>43281.4</v>
      </c>
      <c r="I1835">
        <f t="shared" si="481"/>
        <v>1320.2</v>
      </c>
      <c r="J1835">
        <f t="shared" si="482"/>
        <v>3265.9999999999995</v>
      </c>
      <c r="K1835">
        <f t="shared" si="483"/>
        <v>506.00000000000006</v>
      </c>
      <c r="L1835">
        <f t="shared" si="476"/>
        <v>1398.4</v>
      </c>
      <c r="M1835">
        <f t="shared" si="477"/>
        <v>3261.4</v>
      </c>
      <c r="N1835">
        <v>0</v>
      </c>
      <c r="O1835">
        <f t="shared" si="484"/>
        <v>9752</v>
      </c>
      <c r="P1835">
        <v>25</v>
      </c>
      <c r="Q1835">
        <v>5011.18</v>
      </c>
      <c r="R1835">
        <v>0</v>
      </c>
      <c r="S1835">
        <v>363.18</v>
      </c>
      <c r="T1835">
        <v>200</v>
      </c>
      <c r="U1835">
        <f>IF((H1835*12)&gt;867123.01,(79776+(((H1835*12)-867123.01)*0.25))/12,IF((H1835*12)&gt;624329.01,(31216+(((H1835*12)-624329.01)*0.2))/12,IF((H1835*12)&gt;416220.01,(((H1835*12)-416220.01)*0.15)/12,0)))</f>
        <v>1289.4598750000005</v>
      </c>
      <c r="V1835">
        <v>0</v>
      </c>
      <c r="W1835">
        <f t="shared" si="485"/>
        <v>6888.819875000001</v>
      </c>
      <c r="X1835">
        <f t="shared" si="486"/>
        <v>2718.6000000000004</v>
      </c>
      <c r="Y1835">
        <f t="shared" si="478"/>
        <v>6527.4</v>
      </c>
      <c r="Z1835">
        <f t="shared" si="487"/>
        <v>36392.580125</v>
      </c>
      <c r="AA1835" t="s">
        <v>225</v>
      </c>
      <c r="AB1835">
        <v>2024</v>
      </c>
    </row>
    <row r="1836" spans="1:28" x14ac:dyDescent="0.25">
      <c r="A1836">
        <v>67</v>
      </c>
      <c r="B1836" t="s">
        <v>201</v>
      </c>
      <c r="C1836" t="s">
        <v>102</v>
      </c>
      <c r="D1836" t="s">
        <v>22</v>
      </c>
      <c r="E1836" t="s">
        <v>859</v>
      </c>
      <c r="F1836" t="s">
        <v>100</v>
      </c>
      <c r="G1836">
        <v>36000</v>
      </c>
      <c r="H1836">
        <f t="shared" si="480"/>
        <v>33872.400000000001</v>
      </c>
      <c r="I1836">
        <f t="shared" si="481"/>
        <v>1033.2</v>
      </c>
      <c r="J1836">
        <f t="shared" si="482"/>
        <v>2555.9999999999995</v>
      </c>
      <c r="K1836">
        <f t="shared" si="483"/>
        <v>396.00000000000006</v>
      </c>
      <c r="L1836">
        <f t="shared" ref="L1836:L1874" si="488">IF(G1836&lt;=187020,G1836*3.04%,4943.8)</f>
        <v>1094.4000000000001</v>
      </c>
      <c r="M1836">
        <f t="shared" ref="M1836:M1874" si="489">IF(G1836&lt;=187020,G1836*7.09%,11530.11)</f>
        <v>2552.4</v>
      </c>
      <c r="N1836">
        <v>0</v>
      </c>
      <c r="O1836">
        <f t="shared" si="484"/>
        <v>7632</v>
      </c>
      <c r="P1836">
        <v>25</v>
      </c>
      <c r="Q1836">
        <v>1000</v>
      </c>
      <c r="R1836">
        <v>0</v>
      </c>
      <c r="S1836">
        <v>1034.52</v>
      </c>
      <c r="T1836">
        <v>200</v>
      </c>
      <c r="U1836">
        <v>0</v>
      </c>
      <c r="V1836">
        <v>0</v>
      </c>
      <c r="W1836">
        <f t="shared" si="485"/>
        <v>2259.52</v>
      </c>
      <c r="X1836">
        <f t="shared" si="486"/>
        <v>2127.6000000000004</v>
      </c>
      <c r="Y1836">
        <f t="shared" si="478"/>
        <v>5108.3999999999996</v>
      </c>
      <c r="Z1836">
        <f t="shared" si="487"/>
        <v>31612.879999999997</v>
      </c>
      <c r="AA1836" t="s">
        <v>225</v>
      </c>
      <c r="AB1836">
        <v>2024</v>
      </c>
    </row>
    <row r="1837" spans="1:28" x14ac:dyDescent="0.25">
      <c r="A1837">
        <v>68</v>
      </c>
      <c r="B1837" t="s">
        <v>207</v>
      </c>
      <c r="C1837" t="s">
        <v>103</v>
      </c>
      <c r="D1837" t="s">
        <v>6</v>
      </c>
      <c r="E1837" t="s">
        <v>883</v>
      </c>
      <c r="F1837" t="s">
        <v>100</v>
      </c>
      <c r="G1837">
        <v>25000</v>
      </c>
      <c r="H1837">
        <f t="shared" si="480"/>
        <v>23522.5</v>
      </c>
      <c r="I1837">
        <f t="shared" si="481"/>
        <v>717.5</v>
      </c>
      <c r="J1837">
        <f t="shared" si="482"/>
        <v>1774.9999999999998</v>
      </c>
      <c r="K1837">
        <f t="shared" si="483"/>
        <v>275</v>
      </c>
      <c r="L1837">
        <f t="shared" si="488"/>
        <v>760</v>
      </c>
      <c r="M1837">
        <f t="shared" si="489"/>
        <v>1772.5000000000002</v>
      </c>
      <c r="N1837">
        <v>0</v>
      </c>
      <c r="O1837">
        <f t="shared" si="484"/>
        <v>5300</v>
      </c>
      <c r="P1837">
        <v>25</v>
      </c>
      <c r="Q1837">
        <v>12585.43</v>
      </c>
      <c r="R1837">
        <v>0</v>
      </c>
      <c r="S1837">
        <v>2657.6</v>
      </c>
      <c r="T1837">
        <v>200</v>
      </c>
      <c r="U1837">
        <v>0</v>
      </c>
      <c r="V1837">
        <v>0</v>
      </c>
      <c r="W1837">
        <f t="shared" si="485"/>
        <v>15468.03</v>
      </c>
      <c r="X1837">
        <f t="shared" si="486"/>
        <v>1477.5</v>
      </c>
      <c r="Y1837">
        <f t="shared" si="478"/>
        <v>3547.5</v>
      </c>
      <c r="Z1837">
        <f t="shared" si="487"/>
        <v>8054.4700000000012</v>
      </c>
      <c r="AA1837" t="s">
        <v>225</v>
      </c>
      <c r="AB1837">
        <v>2024</v>
      </c>
    </row>
    <row r="1838" spans="1:28" x14ac:dyDescent="0.25">
      <c r="A1838">
        <v>69</v>
      </c>
      <c r="B1838" t="s">
        <v>812</v>
      </c>
      <c r="C1838" t="s">
        <v>102</v>
      </c>
      <c r="D1838" t="s">
        <v>793</v>
      </c>
      <c r="E1838" t="s">
        <v>619</v>
      </c>
      <c r="F1838" t="s">
        <v>85</v>
      </c>
      <c r="G1838">
        <v>30000</v>
      </c>
      <c r="H1838">
        <f t="shared" si="480"/>
        <v>28227</v>
      </c>
      <c r="I1838">
        <f t="shared" si="481"/>
        <v>861</v>
      </c>
      <c r="J1838">
        <f t="shared" si="482"/>
        <v>2130</v>
      </c>
      <c r="K1838">
        <f t="shared" si="483"/>
        <v>330.00000000000006</v>
      </c>
      <c r="L1838">
        <f t="shared" si="488"/>
        <v>912</v>
      </c>
      <c r="M1838">
        <f t="shared" si="489"/>
        <v>2127</v>
      </c>
      <c r="N1838">
        <v>0</v>
      </c>
      <c r="O1838">
        <f t="shared" si="484"/>
        <v>6360</v>
      </c>
      <c r="P1838">
        <v>25</v>
      </c>
      <c r="Q1838">
        <v>500</v>
      </c>
      <c r="R1838">
        <v>0</v>
      </c>
      <c r="S1838">
        <v>0</v>
      </c>
      <c r="T1838">
        <v>200</v>
      </c>
      <c r="U1838">
        <v>0</v>
      </c>
      <c r="V1838">
        <v>0</v>
      </c>
      <c r="W1838">
        <f t="shared" si="485"/>
        <v>725</v>
      </c>
      <c r="X1838">
        <f t="shared" si="486"/>
        <v>1773</v>
      </c>
      <c r="Y1838">
        <f t="shared" si="478"/>
        <v>4257</v>
      </c>
      <c r="Z1838">
        <f t="shared" si="487"/>
        <v>27502</v>
      </c>
      <c r="AA1838" t="s">
        <v>225</v>
      </c>
      <c r="AB1838">
        <v>2024</v>
      </c>
    </row>
    <row r="1839" spans="1:28" x14ac:dyDescent="0.25">
      <c r="A1839">
        <v>70</v>
      </c>
      <c r="B1839" t="s">
        <v>833</v>
      </c>
      <c r="C1839" t="s">
        <v>102</v>
      </c>
      <c r="D1839" t="s">
        <v>22</v>
      </c>
      <c r="E1839" t="s">
        <v>33</v>
      </c>
      <c r="F1839" t="s">
        <v>100</v>
      </c>
      <c r="G1839">
        <v>30000</v>
      </c>
      <c r="H1839">
        <f t="shared" si="480"/>
        <v>28227</v>
      </c>
      <c r="I1839">
        <f t="shared" si="481"/>
        <v>861</v>
      </c>
      <c r="J1839">
        <f t="shared" si="482"/>
        <v>2130</v>
      </c>
      <c r="K1839">
        <f t="shared" si="483"/>
        <v>330.00000000000006</v>
      </c>
      <c r="L1839">
        <f t="shared" si="488"/>
        <v>912</v>
      </c>
      <c r="M1839">
        <f t="shared" si="489"/>
        <v>2127</v>
      </c>
      <c r="N1839">
        <v>0</v>
      </c>
      <c r="O1839">
        <f t="shared" si="484"/>
        <v>6360</v>
      </c>
      <c r="P1839">
        <v>25</v>
      </c>
      <c r="Q1839">
        <v>3996.21</v>
      </c>
      <c r="R1839">
        <v>0</v>
      </c>
      <c r="S1839">
        <v>0</v>
      </c>
      <c r="T1839">
        <v>200</v>
      </c>
      <c r="U1839">
        <v>0</v>
      </c>
      <c r="V1839">
        <v>0</v>
      </c>
      <c r="W1839">
        <f t="shared" si="485"/>
        <v>4221.21</v>
      </c>
      <c r="X1839">
        <f t="shared" si="486"/>
        <v>1773</v>
      </c>
      <c r="Y1839">
        <f t="shared" si="478"/>
        <v>4257</v>
      </c>
      <c r="Z1839">
        <f t="shared" si="487"/>
        <v>24005.79</v>
      </c>
      <c r="AA1839" t="s">
        <v>225</v>
      </c>
      <c r="AB1839">
        <v>2024</v>
      </c>
    </row>
    <row r="1840" spans="1:28" x14ac:dyDescent="0.25">
      <c r="A1840">
        <v>71</v>
      </c>
      <c r="B1840" t="s">
        <v>878</v>
      </c>
      <c r="C1840" t="s">
        <v>103</v>
      </c>
      <c r="D1840" t="s">
        <v>94</v>
      </c>
      <c r="E1840" t="s">
        <v>933</v>
      </c>
      <c r="F1840" t="s">
        <v>84</v>
      </c>
      <c r="G1840">
        <v>30000</v>
      </c>
      <c r="H1840">
        <f t="shared" si="480"/>
        <v>28227</v>
      </c>
      <c r="I1840">
        <f t="shared" si="481"/>
        <v>861</v>
      </c>
      <c r="J1840">
        <f t="shared" si="482"/>
        <v>2130</v>
      </c>
      <c r="K1840">
        <f t="shared" si="483"/>
        <v>330.00000000000006</v>
      </c>
      <c r="L1840">
        <f t="shared" si="488"/>
        <v>912</v>
      </c>
      <c r="M1840">
        <f t="shared" si="489"/>
        <v>2127</v>
      </c>
      <c r="N1840">
        <v>0</v>
      </c>
      <c r="O1840">
        <f t="shared" si="484"/>
        <v>6360</v>
      </c>
      <c r="P1840">
        <v>25</v>
      </c>
      <c r="Q1840">
        <v>7426.75</v>
      </c>
      <c r="R1840">
        <v>0</v>
      </c>
      <c r="S1840">
        <v>0</v>
      </c>
      <c r="T1840">
        <v>200</v>
      </c>
      <c r="U1840">
        <v>0</v>
      </c>
      <c r="V1840">
        <v>0</v>
      </c>
      <c r="W1840">
        <f t="shared" si="485"/>
        <v>7651.75</v>
      </c>
      <c r="X1840">
        <f t="shared" si="486"/>
        <v>1773</v>
      </c>
      <c r="Y1840">
        <f t="shared" si="478"/>
        <v>4257</v>
      </c>
      <c r="Z1840">
        <f t="shared" si="487"/>
        <v>20575.25</v>
      </c>
      <c r="AA1840" t="s">
        <v>225</v>
      </c>
      <c r="AB1840">
        <v>2024</v>
      </c>
    </row>
    <row r="1841" spans="1:28" x14ac:dyDescent="0.25">
      <c r="A1841">
        <v>72</v>
      </c>
      <c r="B1841" t="s">
        <v>836</v>
      </c>
      <c r="C1841" t="s">
        <v>102</v>
      </c>
      <c r="D1841" t="s">
        <v>94</v>
      </c>
      <c r="E1841" t="s">
        <v>52</v>
      </c>
      <c r="F1841" t="s">
        <v>100</v>
      </c>
      <c r="G1841">
        <v>26000</v>
      </c>
      <c r="H1841">
        <f t="shared" si="480"/>
        <v>22747.94</v>
      </c>
      <c r="I1841">
        <f t="shared" si="481"/>
        <v>746.2</v>
      </c>
      <c r="J1841">
        <f t="shared" si="482"/>
        <v>1845.9999999999998</v>
      </c>
      <c r="K1841">
        <f t="shared" si="483"/>
        <v>286.00000000000006</v>
      </c>
      <c r="L1841">
        <f t="shared" si="488"/>
        <v>790.4</v>
      </c>
      <c r="M1841">
        <f t="shared" si="489"/>
        <v>1843.4</v>
      </c>
      <c r="N1841">
        <v>1715.46</v>
      </c>
      <c r="O1841">
        <f t="shared" si="484"/>
        <v>7227.46</v>
      </c>
      <c r="P1841">
        <v>25</v>
      </c>
      <c r="Q1841">
        <v>1000</v>
      </c>
      <c r="R1841">
        <v>0</v>
      </c>
      <c r="S1841">
        <v>5</v>
      </c>
      <c r="T1841">
        <v>200</v>
      </c>
      <c r="U1841">
        <v>0</v>
      </c>
      <c r="V1841">
        <v>0</v>
      </c>
      <c r="W1841">
        <f t="shared" si="485"/>
        <v>1230</v>
      </c>
      <c r="X1841">
        <f t="shared" si="486"/>
        <v>3252.06</v>
      </c>
      <c r="Y1841">
        <f t="shared" si="478"/>
        <v>3689.3999999999996</v>
      </c>
      <c r="Z1841">
        <f t="shared" si="487"/>
        <v>21517.940000000002</v>
      </c>
      <c r="AA1841" t="s">
        <v>225</v>
      </c>
      <c r="AB1841">
        <v>2024</v>
      </c>
    </row>
    <row r="1842" spans="1:28" x14ac:dyDescent="0.25">
      <c r="A1842">
        <v>73</v>
      </c>
      <c r="B1842" t="s">
        <v>837</v>
      </c>
      <c r="C1842" t="s">
        <v>103</v>
      </c>
      <c r="D1842" t="s">
        <v>94</v>
      </c>
      <c r="E1842" t="s">
        <v>52</v>
      </c>
      <c r="F1842" t="s">
        <v>100</v>
      </c>
      <c r="G1842">
        <v>26000</v>
      </c>
      <c r="H1842">
        <f t="shared" si="480"/>
        <v>24463.4</v>
      </c>
      <c r="I1842">
        <f t="shared" si="481"/>
        <v>746.2</v>
      </c>
      <c r="J1842">
        <f t="shared" si="482"/>
        <v>1845.9999999999998</v>
      </c>
      <c r="K1842">
        <f t="shared" si="483"/>
        <v>286.00000000000006</v>
      </c>
      <c r="L1842">
        <f t="shared" si="488"/>
        <v>790.4</v>
      </c>
      <c r="M1842">
        <f t="shared" si="489"/>
        <v>1843.4</v>
      </c>
      <c r="N1842">
        <v>0</v>
      </c>
      <c r="O1842">
        <f t="shared" si="484"/>
        <v>5512</v>
      </c>
      <c r="P1842">
        <v>25</v>
      </c>
      <c r="Q1842">
        <v>1000</v>
      </c>
      <c r="R1842">
        <v>0</v>
      </c>
      <c r="S1842">
        <v>0</v>
      </c>
      <c r="T1842">
        <v>200</v>
      </c>
      <c r="U1842">
        <v>0</v>
      </c>
      <c r="V1842">
        <v>0</v>
      </c>
      <c r="W1842">
        <f t="shared" si="485"/>
        <v>1225</v>
      </c>
      <c r="X1842">
        <f t="shared" si="486"/>
        <v>1536.6</v>
      </c>
      <c r="Y1842">
        <f t="shared" si="478"/>
        <v>3689.3999999999996</v>
      </c>
      <c r="Z1842">
        <f t="shared" si="487"/>
        <v>23238.400000000001</v>
      </c>
      <c r="AA1842" t="s">
        <v>225</v>
      </c>
      <c r="AB1842">
        <v>2024</v>
      </c>
    </row>
    <row r="1843" spans="1:28" x14ac:dyDescent="0.25">
      <c r="A1843">
        <v>74</v>
      </c>
      <c r="B1843" t="s">
        <v>838</v>
      </c>
      <c r="C1843" t="s">
        <v>102</v>
      </c>
      <c r="D1843" t="s">
        <v>839</v>
      </c>
      <c r="E1843" t="s">
        <v>33</v>
      </c>
      <c r="F1843" t="s">
        <v>100</v>
      </c>
      <c r="G1843">
        <v>26000</v>
      </c>
      <c r="H1843">
        <f t="shared" si="480"/>
        <v>24463.4</v>
      </c>
      <c r="I1843">
        <f t="shared" si="481"/>
        <v>746.2</v>
      </c>
      <c r="J1843">
        <f t="shared" si="482"/>
        <v>1845.9999999999998</v>
      </c>
      <c r="K1843">
        <f t="shared" si="483"/>
        <v>286.00000000000006</v>
      </c>
      <c r="L1843">
        <f t="shared" si="488"/>
        <v>790.4</v>
      </c>
      <c r="M1843">
        <f t="shared" si="489"/>
        <v>1843.4</v>
      </c>
      <c r="N1843">
        <v>0</v>
      </c>
      <c r="O1843">
        <f t="shared" si="484"/>
        <v>5512</v>
      </c>
      <c r="P1843">
        <v>25</v>
      </c>
      <c r="Q1843">
        <v>0</v>
      </c>
      <c r="R1843">
        <v>0</v>
      </c>
      <c r="S1843">
        <v>0</v>
      </c>
      <c r="T1843">
        <v>200</v>
      </c>
      <c r="U1843">
        <v>0</v>
      </c>
      <c r="V1843">
        <v>0</v>
      </c>
      <c r="W1843">
        <f t="shared" si="485"/>
        <v>225</v>
      </c>
      <c r="X1843">
        <f t="shared" si="486"/>
        <v>1536.6</v>
      </c>
      <c r="Y1843">
        <f t="shared" si="478"/>
        <v>3689.3999999999996</v>
      </c>
      <c r="Z1843">
        <f t="shared" si="487"/>
        <v>24238.400000000001</v>
      </c>
      <c r="AA1843" t="s">
        <v>225</v>
      </c>
      <c r="AB1843">
        <v>2024</v>
      </c>
    </row>
    <row r="1844" spans="1:28" x14ac:dyDescent="0.25">
      <c r="A1844">
        <v>75</v>
      </c>
      <c r="B1844" t="s">
        <v>840</v>
      </c>
      <c r="C1844" t="s">
        <v>102</v>
      </c>
      <c r="D1844" t="s">
        <v>839</v>
      </c>
      <c r="E1844" t="s">
        <v>33</v>
      </c>
      <c r="F1844" t="s">
        <v>100</v>
      </c>
      <c r="G1844">
        <v>1733.33</v>
      </c>
      <c r="H1844">
        <f t="shared" si="480"/>
        <v>1630.8901969999999</v>
      </c>
      <c r="I1844">
        <f t="shared" si="481"/>
        <v>49.746570999999996</v>
      </c>
      <c r="J1844">
        <f t="shared" si="482"/>
        <v>123.06642999999998</v>
      </c>
      <c r="K1844">
        <f t="shared" si="483"/>
        <v>19.06663</v>
      </c>
      <c r="L1844">
        <f t="shared" si="488"/>
        <v>52.693231999999995</v>
      </c>
      <c r="M1844">
        <f t="shared" si="489"/>
        <v>122.893097</v>
      </c>
      <c r="N1844">
        <v>0</v>
      </c>
      <c r="O1844">
        <f t="shared" si="484"/>
        <v>367.46596</v>
      </c>
      <c r="P1844">
        <v>25</v>
      </c>
      <c r="Q1844">
        <v>0</v>
      </c>
      <c r="R1844">
        <v>0</v>
      </c>
      <c r="S1844">
        <v>0</v>
      </c>
      <c r="T1844">
        <v>200</v>
      </c>
      <c r="U1844">
        <v>0</v>
      </c>
      <c r="V1844">
        <v>0</v>
      </c>
      <c r="W1844">
        <f t="shared" si="485"/>
        <v>225</v>
      </c>
      <c r="X1844">
        <f t="shared" si="486"/>
        <v>102.43980299999998</v>
      </c>
      <c r="Y1844">
        <f t="shared" si="478"/>
        <v>245.95952699999998</v>
      </c>
      <c r="Z1844">
        <f t="shared" si="487"/>
        <v>1405.8901969999999</v>
      </c>
      <c r="AA1844" t="s">
        <v>225</v>
      </c>
      <c r="AB1844">
        <v>2024</v>
      </c>
    </row>
    <row r="1845" spans="1:28" x14ac:dyDescent="0.25">
      <c r="A1845">
        <v>76</v>
      </c>
      <c r="B1845" t="s">
        <v>904</v>
      </c>
      <c r="C1845" t="s">
        <v>103</v>
      </c>
      <c r="D1845" t="s">
        <v>94</v>
      </c>
      <c r="E1845" t="s">
        <v>32</v>
      </c>
      <c r="F1845" t="s">
        <v>100</v>
      </c>
      <c r="G1845">
        <v>30000</v>
      </c>
      <c r="H1845">
        <f t="shared" si="480"/>
        <v>28227</v>
      </c>
      <c r="I1845">
        <f t="shared" si="481"/>
        <v>861</v>
      </c>
      <c r="J1845">
        <f t="shared" si="482"/>
        <v>2130</v>
      </c>
      <c r="K1845">
        <f t="shared" si="483"/>
        <v>330.00000000000006</v>
      </c>
      <c r="L1845">
        <f t="shared" si="488"/>
        <v>912</v>
      </c>
      <c r="M1845">
        <f t="shared" si="489"/>
        <v>2127</v>
      </c>
      <c r="N1845">
        <v>0</v>
      </c>
      <c r="O1845">
        <f t="shared" si="484"/>
        <v>6360</v>
      </c>
      <c r="P1845">
        <v>25</v>
      </c>
      <c r="Q1845">
        <v>0</v>
      </c>
      <c r="R1845">
        <v>0</v>
      </c>
      <c r="S1845">
        <v>0</v>
      </c>
      <c r="T1845">
        <v>200</v>
      </c>
      <c r="U1845">
        <v>0</v>
      </c>
      <c r="V1845">
        <v>0</v>
      </c>
      <c r="W1845">
        <f t="shared" si="485"/>
        <v>225</v>
      </c>
      <c r="X1845">
        <f t="shared" si="486"/>
        <v>1773</v>
      </c>
      <c r="Y1845">
        <f t="shared" si="478"/>
        <v>4257</v>
      </c>
      <c r="Z1845">
        <f t="shared" si="487"/>
        <v>28002</v>
      </c>
      <c r="AA1845" t="s">
        <v>225</v>
      </c>
      <c r="AB1845">
        <v>2024</v>
      </c>
    </row>
    <row r="1846" spans="1:28" x14ac:dyDescent="0.25">
      <c r="A1846">
        <v>77</v>
      </c>
      <c r="B1846" t="s">
        <v>842</v>
      </c>
      <c r="C1846" t="s">
        <v>102</v>
      </c>
      <c r="D1846" t="s">
        <v>823</v>
      </c>
      <c r="E1846" t="s">
        <v>843</v>
      </c>
      <c r="F1846" t="s">
        <v>100</v>
      </c>
      <c r="G1846">
        <v>36000</v>
      </c>
      <c r="H1846">
        <f t="shared" si="480"/>
        <v>33872.400000000001</v>
      </c>
      <c r="I1846">
        <f t="shared" si="481"/>
        <v>1033.2</v>
      </c>
      <c r="J1846">
        <f t="shared" si="482"/>
        <v>2555.9999999999995</v>
      </c>
      <c r="K1846">
        <f t="shared" si="483"/>
        <v>396.00000000000006</v>
      </c>
      <c r="L1846">
        <f t="shared" si="488"/>
        <v>1094.4000000000001</v>
      </c>
      <c r="M1846">
        <f t="shared" si="489"/>
        <v>2552.4</v>
      </c>
      <c r="N1846">
        <v>0</v>
      </c>
      <c r="O1846">
        <f t="shared" si="484"/>
        <v>7632</v>
      </c>
      <c r="P1846">
        <v>25</v>
      </c>
      <c r="Q1846">
        <v>0</v>
      </c>
      <c r="R1846">
        <v>0</v>
      </c>
      <c r="S1846">
        <v>200.07</v>
      </c>
      <c r="T1846">
        <v>200</v>
      </c>
      <c r="U1846">
        <v>0</v>
      </c>
      <c r="V1846">
        <v>0</v>
      </c>
      <c r="W1846">
        <f t="shared" si="485"/>
        <v>425.07</v>
      </c>
      <c r="X1846">
        <f t="shared" si="486"/>
        <v>2127.6000000000004</v>
      </c>
      <c r="Y1846">
        <f t="shared" si="478"/>
        <v>5108.3999999999996</v>
      </c>
      <c r="Z1846">
        <f t="shared" si="487"/>
        <v>33447.33</v>
      </c>
      <c r="AA1846" t="s">
        <v>225</v>
      </c>
      <c r="AB1846">
        <v>2024</v>
      </c>
    </row>
    <row r="1847" spans="1:28" x14ac:dyDescent="0.25">
      <c r="A1847">
        <v>78</v>
      </c>
      <c r="B1847" t="s">
        <v>845</v>
      </c>
      <c r="C1847" t="s">
        <v>103</v>
      </c>
      <c r="D1847" t="s">
        <v>94</v>
      </c>
      <c r="E1847" t="s">
        <v>52</v>
      </c>
      <c r="F1847" t="s">
        <v>100</v>
      </c>
      <c r="G1847">
        <v>36000</v>
      </c>
      <c r="H1847">
        <f t="shared" si="480"/>
        <v>33872.400000000001</v>
      </c>
      <c r="I1847">
        <f t="shared" si="481"/>
        <v>1033.2</v>
      </c>
      <c r="J1847">
        <f t="shared" si="482"/>
        <v>2555.9999999999995</v>
      </c>
      <c r="K1847">
        <f t="shared" si="483"/>
        <v>396.00000000000006</v>
      </c>
      <c r="L1847">
        <f t="shared" si="488"/>
        <v>1094.4000000000001</v>
      </c>
      <c r="M1847">
        <f t="shared" si="489"/>
        <v>2552.4</v>
      </c>
      <c r="N1847">
        <v>0</v>
      </c>
      <c r="O1847">
        <f t="shared" si="484"/>
        <v>7632</v>
      </c>
      <c r="P1847">
        <v>25</v>
      </c>
      <c r="Q1847">
        <v>0</v>
      </c>
      <c r="R1847">
        <v>0</v>
      </c>
      <c r="S1847">
        <v>5</v>
      </c>
      <c r="T1847">
        <v>200</v>
      </c>
      <c r="U1847">
        <v>0</v>
      </c>
      <c r="V1847">
        <v>0</v>
      </c>
      <c r="W1847">
        <f t="shared" si="485"/>
        <v>230</v>
      </c>
      <c r="X1847">
        <f t="shared" si="486"/>
        <v>2127.6000000000004</v>
      </c>
      <c r="Y1847">
        <f t="shared" si="478"/>
        <v>5108.3999999999996</v>
      </c>
      <c r="Z1847">
        <f t="shared" si="487"/>
        <v>33642.400000000001</v>
      </c>
      <c r="AA1847" t="s">
        <v>225</v>
      </c>
      <c r="AB1847">
        <v>2024</v>
      </c>
    </row>
    <row r="1848" spans="1:28" x14ac:dyDescent="0.25">
      <c r="A1848">
        <v>79</v>
      </c>
      <c r="B1848" t="s">
        <v>848</v>
      </c>
      <c r="C1848" t="s">
        <v>103</v>
      </c>
      <c r="D1848" t="s">
        <v>94</v>
      </c>
      <c r="E1848" t="s">
        <v>52</v>
      </c>
      <c r="F1848" t="s">
        <v>100</v>
      </c>
      <c r="G1848">
        <v>46000</v>
      </c>
      <c r="H1848">
        <f t="shared" si="480"/>
        <v>43281.4</v>
      </c>
      <c r="I1848">
        <f t="shared" si="481"/>
        <v>1320.2</v>
      </c>
      <c r="J1848">
        <f t="shared" si="482"/>
        <v>3265.9999999999995</v>
      </c>
      <c r="K1848">
        <f t="shared" si="483"/>
        <v>506.00000000000006</v>
      </c>
      <c r="L1848">
        <f t="shared" si="488"/>
        <v>1398.4</v>
      </c>
      <c r="M1848">
        <f t="shared" si="489"/>
        <v>3261.4</v>
      </c>
      <c r="N1848">
        <v>0</v>
      </c>
      <c r="O1848">
        <f t="shared" si="484"/>
        <v>9752</v>
      </c>
      <c r="P1848">
        <v>25</v>
      </c>
      <c r="Q1848">
        <v>0</v>
      </c>
      <c r="R1848">
        <v>0</v>
      </c>
      <c r="S1848">
        <v>0</v>
      </c>
      <c r="T1848">
        <v>200</v>
      </c>
      <c r="U1848">
        <f>IF((H1848*12)&gt;867123.01,(79776+(((H1848*12)-867123.01)*0.25))/12,IF((H1848*12)&gt;624329.01,(31216+(((H1848*12)-624329.01)*0.2))/12,IF((H1848*12)&gt;416220.01,(((H1848*12)-416220.01)*0.15)/12,0)))</f>
        <v>1289.4598750000005</v>
      </c>
      <c r="V1848">
        <v>0</v>
      </c>
      <c r="W1848">
        <f t="shared" si="485"/>
        <v>1514.4598750000005</v>
      </c>
      <c r="X1848">
        <f t="shared" si="486"/>
        <v>2718.6000000000004</v>
      </c>
      <c r="Y1848">
        <f t="shared" si="478"/>
        <v>6527.4</v>
      </c>
      <c r="Z1848">
        <f t="shared" si="487"/>
        <v>41766.940125000001</v>
      </c>
      <c r="AA1848" t="s">
        <v>225</v>
      </c>
      <c r="AB1848">
        <v>2024</v>
      </c>
    </row>
    <row r="1849" spans="1:28" x14ac:dyDescent="0.25">
      <c r="A1849">
        <v>80</v>
      </c>
      <c r="B1849" t="s">
        <v>174</v>
      </c>
      <c r="C1849" t="s">
        <v>102</v>
      </c>
      <c r="D1849" t="s">
        <v>94</v>
      </c>
      <c r="E1849" t="s">
        <v>32</v>
      </c>
      <c r="F1849" t="s">
        <v>100</v>
      </c>
      <c r="G1849">
        <v>46000</v>
      </c>
      <c r="H1849">
        <f t="shared" si="480"/>
        <v>43281.4</v>
      </c>
      <c r="I1849">
        <f t="shared" si="481"/>
        <v>1320.2</v>
      </c>
      <c r="J1849">
        <f t="shared" si="482"/>
        <v>3265.9999999999995</v>
      </c>
      <c r="K1849">
        <f t="shared" si="483"/>
        <v>506.00000000000006</v>
      </c>
      <c r="L1849">
        <f t="shared" si="488"/>
        <v>1398.4</v>
      </c>
      <c r="M1849">
        <f t="shared" si="489"/>
        <v>3261.4</v>
      </c>
      <c r="N1849">
        <v>0</v>
      </c>
      <c r="O1849">
        <f t="shared" si="484"/>
        <v>9752</v>
      </c>
      <c r="P1849">
        <v>25</v>
      </c>
      <c r="Q1849">
        <v>0</v>
      </c>
      <c r="R1849">
        <v>0</v>
      </c>
      <c r="S1849">
        <v>1616.24</v>
      </c>
      <c r="T1849">
        <v>200</v>
      </c>
      <c r="U1849">
        <v>938.75</v>
      </c>
      <c r="V1849">
        <v>350.71</v>
      </c>
      <c r="W1849">
        <f t="shared" si="485"/>
        <v>2779.99</v>
      </c>
      <c r="X1849">
        <f t="shared" si="486"/>
        <v>2718.6000000000004</v>
      </c>
      <c r="Y1849">
        <f t="shared" si="478"/>
        <v>6527.4</v>
      </c>
      <c r="Z1849">
        <f t="shared" si="487"/>
        <v>40501.410000000003</v>
      </c>
      <c r="AA1849" t="s">
        <v>225</v>
      </c>
      <c r="AB1849">
        <v>2024</v>
      </c>
    </row>
    <row r="1850" spans="1:28" x14ac:dyDescent="0.25">
      <c r="A1850">
        <v>81</v>
      </c>
      <c r="B1850" t="s">
        <v>912</v>
      </c>
      <c r="C1850" t="s">
        <v>103</v>
      </c>
      <c r="D1850" t="s">
        <v>94</v>
      </c>
      <c r="E1850" t="s">
        <v>854</v>
      </c>
      <c r="F1850" t="s">
        <v>100</v>
      </c>
      <c r="G1850">
        <v>46000</v>
      </c>
      <c r="H1850">
        <f t="shared" si="480"/>
        <v>43281.4</v>
      </c>
      <c r="I1850">
        <f t="shared" si="481"/>
        <v>1320.2</v>
      </c>
      <c r="J1850">
        <f t="shared" si="482"/>
        <v>3265.9999999999995</v>
      </c>
      <c r="K1850">
        <f t="shared" si="483"/>
        <v>506.00000000000006</v>
      </c>
      <c r="L1850">
        <f t="shared" si="488"/>
        <v>1398.4</v>
      </c>
      <c r="M1850">
        <f t="shared" si="489"/>
        <v>3261.4</v>
      </c>
      <c r="N1850">
        <v>0</v>
      </c>
      <c r="O1850">
        <f t="shared" si="484"/>
        <v>9752</v>
      </c>
      <c r="P1850">
        <v>25</v>
      </c>
      <c r="Q1850">
        <v>0</v>
      </c>
      <c r="R1850">
        <v>0</v>
      </c>
      <c r="S1850">
        <v>909.18</v>
      </c>
      <c r="T1850">
        <v>200</v>
      </c>
      <c r="U1850">
        <f t="shared" ref="U1850" si="490">IF((H1850*12)&gt;867123.01,(79776+(((H1850*12)-867123.01)*0.25))/12,IF((H1850*12)&gt;624329.01,(31216+(((H1850*12)-624329.01)*0.2))/12,IF((H1850*12)&gt;416220.01,(((H1850*12)-416220.01)*0.15)/12,0)))</f>
        <v>1289.4598750000005</v>
      </c>
      <c r="V1850">
        <v>0</v>
      </c>
      <c r="W1850">
        <f t="shared" si="485"/>
        <v>2423.6398750000003</v>
      </c>
      <c r="X1850">
        <f t="shared" si="486"/>
        <v>2718.6000000000004</v>
      </c>
      <c r="Y1850">
        <f t="shared" ref="Y1850:Y1874" si="491">+J1850+M1850</f>
        <v>6527.4</v>
      </c>
      <c r="Z1850">
        <f t="shared" si="487"/>
        <v>40857.760125000001</v>
      </c>
      <c r="AA1850" t="s">
        <v>225</v>
      </c>
      <c r="AB1850">
        <v>2024</v>
      </c>
    </row>
    <row r="1851" spans="1:28" x14ac:dyDescent="0.25">
      <c r="A1851">
        <v>82</v>
      </c>
      <c r="B1851" t="s">
        <v>853</v>
      </c>
      <c r="C1851" t="s">
        <v>103</v>
      </c>
      <c r="D1851" t="s">
        <v>94</v>
      </c>
      <c r="E1851" t="s">
        <v>854</v>
      </c>
      <c r="F1851" t="s">
        <v>100</v>
      </c>
      <c r="G1851">
        <v>46000</v>
      </c>
      <c r="H1851">
        <f t="shared" si="480"/>
        <v>43281.4</v>
      </c>
      <c r="I1851">
        <f t="shared" si="481"/>
        <v>1320.2</v>
      </c>
      <c r="J1851">
        <f t="shared" si="482"/>
        <v>3265.9999999999995</v>
      </c>
      <c r="K1851">
        <f t="shared" si="483"/>
        <v>506.00000000000006</v>
      </c>
      <c r="L1851">
        <f t="shared" si="488"/>
        <v>1398.4</v>
      </c>
      <c r="M1851">
        <f t="shared" si="489"/>
        <v>3261.4</v>
      </c>
      <c r="N1851">
        <v>0</v>
      </c>
      <c r="O1851">
        <f t="shared" si="484"/>
        <v>9752</v>
      </c>
      <c r="P1851">
        <v>25</v>
      </c>
      <c r="Q1851">
        <v>0</v>
      </c>
      <c r="R1851">
        <v>0</v>
      </c>
      <c r="S1851">
        <v>1891.53</v>
      </c>
      <c r="T1851">
        <v>200</v>
      </c>
      <c r="U1851">
        <v>1289.46</v>
      </c>
      <c r="V1851">
        <v>0</v>
      </c>
      <c r="W1851">
        <f t="shared" si="485"/>
        <v>3405.99</v>
      </c>
      <c r="X1851">
        <f t="shared" si="486"/>
        <v>2718.6000000000004</v>
      </c>
      <c r="Y1851">
        <f t="shared" si="491"/>
        <v>6527.4</v>
      </c>
      <c r="Z1851">
        <f t="shared" si="487"/>
        <v>39875.410000000003</v>
      </c>
      <c r="AA1851" t="s">
        <v>225</v>
      </c>
      <c r="AB1851">
        <v>2024</v>
      </c>
    </row>
    <row r="1852" spans="1:28" x14ac:dyDescent="0.25">
      <c r="A1852">
        <v>83</v>
      </c>
      <c r="B1852" t="s">
        <v>855</v>
      </c>
      <c r="C1852" t="s">
        <v>103</v>
      </c>
      <c r="D1852" t="s">
        <v>94</v>
      </c>
      <c r="E1852" t="s">
        <v>52</v>
      </c>
      <c r="F1852" t="s">
        <v>100</v>
      </c>
      <c r="G1852">
        <v>36000</v>
      </c>
      <c r="H1852">
        <f t="shared" si="480"/>
        <v>33872.400000000001</v>
      </c>
      <c r="I1852">
        <f t="shared" si="481"/>
        <v>1033.2</v>
      </c>
      <c r="J1852">
        <f t="shared" si="482"/>
        <v>2555.9999999999995</v>
      </c>
      <c r="K1852">
        <f t="shared" si="483"/>
        <v>396.00000000000006</v>
      </c>
      <c r="L1852">
        <f t="shared" si="488"/>
        <v>1094.4000000000001</v>
      </c>
      <c r="M1852">
        <f t="shared" si="489"/>
        <v>2552.4</v>
      </c>
      <c r="N1852">
        <v>0</v>
      </c>
      <c r="O1852">
        <f t="shared" si="484"/>
        <v>7632</v>
      </c>
      <c r="P1852">
        <v>25</v>
      </c>
      <c r="Q1852">
        <v>0</v>
      </c>
      <c r="R1852">
        <v>0</v>
      </c>
      <c r="S1852">
        <v>1478.08</v>
      </c>
      <c r="T1852">
        <v>200</v>
      </c>
      <c r="U1852">
        <f>IF((H1852*12)&gt;867123.01,(79776+(((H1852*12)-867123.01)*0.25))/12,IF((H1852*12)&gt;624329.01,(31216+(((H1852*12)-624329.01)*0.2))/12,IF((H1852*12)&gt;416220.01,(((H1852*12)-416220.01)*0.15)/12,0)))</f>
        <v>0</v>
      </c>
      <c r="V1852">
        <v>0</v>
      </c>
      <c r="W1852">
        <f t="shared" si="485"/>
        <v>1703.08</v>
      </c>
      <c r="X1852">
        <f t="shared" si="486"/>
        <v>2127.6000000000004</v>
      </c>
      <c r="Y1852">
        <f t="shared" si="491"/>
        <v>5108.3999999999996</v>
      </c>
      <c r="Z1852">
        <f t="shared" si="487"/>
        <v>32169.32</v>
      </c>
      <c r="AA1852" t="s">
        <v>225</v>
      </c>
      <c r="AB1852">
        <v>2024</v>
      </c>
    </row>
    <row r="1853" spans="1:28" x14ac:dyDescent="0.25">
      <c r="A1853">
        <v>84</v>
      </c>
      <c r="B1853" t="s">
        <v>856</v>
      </c>
      <c r="C1853" t="s">
        <v>102</v>
      </c>
      <c r="D1853" t="s">
        <v>6</v>
      </c>
      <c r="E1853" t="s">
        <v>52</v>
      </c>
      <c r="F1853" t="s">
        <v>100</v>
      </c>
      <c r="G1853">
        <v>36000</v>
      </c>
      <c r="H1853">
        <f t="shared" si="480"/>
        <v>33872.400000000001</v>
      </c>
      <c r="I1853">
        <f t="shared" si="481"/>
        <v>1033.2</v>
      </c>
      <c r="J1853">
        <f t="shared" si="482"/>
        <v>2555.9999999999995</v>
      </c>
      <c r="K1853">
        <f t="shared" si="483"/>
        <v>396.00000000000006</v>
      </c>
      <c r="L1853">
        <f t="shared" si="488"/>
        <v>1094.4000000000001</v>
      </c>
      <c r="M1853">
        <f t="shared" si="489"/>
        <v>2552.4</v>
      </c>
      <c r="N1853">
        <v>0</v>
      </c>
      <c r="O1853">
        <f t="shared" si="484"/>
        <v>7632</v>
      </c>
      <c r="P1853">
        <v>25</v>
      </c>
      <c r="Q1853">
        <v>0</v>
      </c>
      <c r="R1853">
        <v>0</v>
      </c>
      <c r="S1853">
        <v>0</v>
      </c>
      <c r="T1853">
        <v>200</v>
      </c>
      <c r="U1853">
        <f>IF((H1853*12)&gt;867123.01,(79776+(((H1853*12)-867123.01)*0.25))/12,IF((H1853*12)&gt;624329.01,(31216+(((H1853*12)-624329.01)*0.2))/12,IF((H1853*12)&gt;416220.01,(((H1853*12)-416220.01)*0.15)/12,0)))</f>
        <v>0</v>
      </c>
      <c r="V1853">
        <v>0</v>
      </c>
      <c r="W1853">
        <f t="shared" si="485"/>
        <v>225</v>
      </c>
      <c r="X1853">
        <f t="shared" si="486"/>
        <v>2127.6000000000004</v>
      </c>
      <c r="Y1853">
        <f t="shared" si="491"/>
        <v>5108.3999999999996</v>
      </c>
      <c r="Z1853">
        <f t="shared" si="487"/>
        <v>33647.4</v>
      </c>
      <c r="AA1853" t="s">
        <v>225</v>
      </c>
      <c r="AB1853">
        <v>2024</v>
      </c>
    </row>
    <row r="1854" spans="1:28" x14ac:dyDescent="0.25">
      <c r="A1854">
        <v>85</v>
      </c>
      <c r="B1854" t="s">
        <v>857</v>
      </c>
      <c r="C1854" t="s">
        <v>103</v>
      </c>
      <c r="D1854" t="s">
        <v>858</v>
      </c>
      <c r="E1854" t="s">
        <v>859</v>
      </c>
      <c r="F1854" t="s">
        <v>100</v>
      </c>
      <c r="G1854">
        <v>30000</v>
      </c>
      <c r="H1854">
        <f t="shared" si="480"/>
        <v>28227</v>
      </c>
      <c r="I1854">
        <f t="shared" si="481"/>
        <v>861</v>
      </c>
      <c r="J1854">
        <f t="shared" si="482"/>
        <v>2130</v>
      </c>
      <c r="K1854">
        <f t="shared" si="483"/>
        <v>330.00000000000006</v>
      </c>
      <c r="L1854">
        <f t="shared" si="488"/>
        <v>912</v>
      </c>
      <c r="M1854">
        <f t="shared" si="489"/>
        <v>2127</v>
      </c>
      <c r="N1854">
        <v>0</v>
      </c>
      <c r="O1854">
        <f t="shared" si="484"/>
        <v>6360</v>
      </c>
      <c r="P1854">
        <v>25</v>
      </c>
      <c r="Q1854">
        <v>500</v>
      </c>
      <c r="R1854">
        <v>0</v>
      </c>
      <c r="S1854">
        <v>311.45999999999998</v>
      </c>
      <c r="T1854">
        <v>200</v>
      </c>
      <c r="U1854">
        <v>0</v>
      </c>
      <c r="V1854">
        <v>0</v>
      </c>
      <c r="W1854">
        <f t="shared" si="485"/>
        <v>1036.46</v>
      </c>
      <c r="X1854">
        <f t="shared" si="486"/>
        <v>1773</v>
      </c>
      <c r="Y1854">
        <f t="shared" si="491"/>
        <v>4257</v>
      </c>
      <c r="Z1854">
        <f t="shared" si="487"/>
        <v>27190.54</v>
      </c>
      <c r="AA1854" t="s">
        <v>225</v>
      </c>
      <c r="AB1854">
        <v>2024</v>
      </c>
    </row>
    <row r="1855" spans="1:28" x14ac:dyDescent="0.25">
      <c r="A1855">
        <v>86</v>
      </c>
      <c r="B1855" t="s">
        <v>202</v>
      </c>
      <c r="C1855" t="s">
        <v>102</v>
      </c>
      <c r="D1855" t="s">
        <v>22</v>
      </c>
      <c r="E1855" t="s">
        <v>37</v>
      </c>
      <c r="F1855" t="s">
        <v>100</v>
      </c>
      <c r="G1855">
        <v>25000</v>
      </c>
      <c r="H1855">
        <f t="shared" si="480"/>
        <v>23522.5</v>
      </c>
      <c r="I1855">
        <f t="shared" si="481"/>
        <v>717.5</v>
      </c>
      <c r="J1855">
        <f t="shared" si="482"/>
        <v>1774.9999999999998</v>
      </c>
      <c r="K1855">
        <f t="shared" si="483"/>
        <v>275</v>
      </c>
      <c r="L1855">
        <f t="shared" si="488"/>
        <v>760</v>
      </c>
      <c r="M1855">
        <f t="shared" si="489"/>
        <v>1772.5000000000002</v>
      </c>
      <c r="N1855">
        <v>0</v>
      </c>
      <c r="O1855">
        <f t="shared" si="484"/>
        <v>5300</v>
      </c>
      <c r="P1855">
        <v>25</v>
      </c>
      <c r="Q1855">
        <v>1000</v>
      </c>
      <c r="R1855">
        <v>0</v>
      </c>
      <c r="S1855">
        <v>0</v>
      </c>
      <c r="T1855">
        <v>200</v>
      </c>
      <c r="U1855">
        <f t="shared" ref="U1855:U1874" si="492">IF((H1855*12)&gt;867123.01,(79776+(((H1855*12)-867123.01)*0.25))/12,IF((H1855*12)&gt;624329.01,(31216+(((H1855*12)-624329.01)*0.2))/12,IF((H1855*12)&gt;416220.01,(((H1855*12)-416220.01)*0.15)/12,0)))</f>
        <v>0</v>
      </c>
      <c r="V1855">
        <v>0</v>
      </c>
      <c r="W1855">
        <f t="shared" si="485"/>
        <v>1225</v>
      </c>
      <c r="X1855">
        <f t="shared" si="486"/>
        <v>1477.5</v>
      </c>
      <c r="Y1855">
        <f t="shared" si="491"/>
        <v>3547.5</v>
      </c>
      <c r="Z1855">
        <f t="shared" si="487"/>
        <v>22297.5</v>
      </c>
      <c r="AA1855" t="s">
        <v>225</v>
      </c>
      <c r="AB1855">
        <v>2024</v>
      </c>
    </row>
    <row r="1856" spans="1:28" x14ac:dyDescent="0.25">
      <c r="A1856">
        <v>87</v>
      </c>
      <c r="B1856" t="s">
        <v>203</v>
      </c>
      <c r="C1856" t="s">
        <v>102</v>
      </c>
      <c r="D1856" t="s">
        <v>6</v>
      </c>
      <c r="E1856" t="s">
        <v>37</v>
      </c>
      <c r="F1856" t="s">
        <v>100</v>
      </c>
      <c r="G1856">
        <v>15000</v>
      </c>
      <c r="H1856">
        <f t="shared" si="480"/>
        <v>14113.5</v>
      </c>
      <c r="I1856">
        <f t="shared" si="481"/>
        <v>430.5</v>
      </c>
      <c r="J1856">
        <f t="shared" si="482"/>
        <v>1065</v>
      </c>
      <c r="K1856">
        <f t="shared" si="483"/>
        <v>165.00000000000003</v>
      </c>
      <c r="L1856">
        <f t="shared" si="488"/>
        <v>456</v>
      </c>
      <c r="M1856">
        <f t="shared" si="489"/>
        <v>1063.5</v>
      </c>
      <c r="N1856">
        <v>0</v>
      </c>
      <c r="O1856">
        <f t="shared" si="484"/>
        <v>3180</v>
      </c>
      <c r="P1856">
        <v>25</v>
      </c>
      <c r="Q1856">
        <v>0</v>
      </c>
      <c r="R1856">
        <v>0</v>
      </c>
      <c r="S1856">
        <v>0</v>
      </c>
      <c r="T1856">
        <v>200</v>
      </c>
      <c r="U1856">
        <f t="shared" si="492"/>
        <v>0</v>
      </c>
      <c r="V1856">
        <v>0</v>
      </c>
      <c r="W1856">
        <f t="shared" si="485"/>
        <v>225</v>
      </c>
      <c r="X1856">
        <f t="shared" si="486"/>
        <v>886.5</v>
      </c>
      <c r="Y1856">
        <f t="shared" si="491"/>
        <v>2128.5</v>
      </c>
      <c r="Z1856">
        <f t="shared" si="487"/>
        <v>13888.5</v>
      </c>
      <c r="AA1856" t="s">
        <v>225</v>
      </c>
      <c r="AB1856">
        <v>2024</v>
      </c>
    </row>
    <row r="1857" spans="1:28" x14ac:dyDescent="0.25">
      <c r="A1857">
        <v>88</v>
      </c>
      <c r="B1857" t="s">
        <v>204</v>
      </c>
      <c r="C1857" t="s">
        <v>102</v>
      </c>
      <c r="D1857" t="s">
        <v>6</v>
      </c>
      <c r="E1857" t="s">
        <v>37</v>
      </c>
      <c r="F1857" t="s">
        <v>100</v>
      </c>
      <c r="G1857">
        <v>15000</v>
      </c>
      <c r="H1857">
        <f t="shared" si="480"/>
        <v>14113.5</v>
      </c>
      <c r="I1857">
        <f t="shared" si="481"/>
        <v>430.5</v>
      </c>
      <c r="J1857">
        <f t="shared" si="482"/>
        <v>1065</v>
      </c>
      <c r="K1857">
        <f t="shared" si="483"/>
        <v>165.00000000000003</v>
      </c>
      <c r="L1857">
        <f t="shared" si="488"/>
        <v>456</v>
      </c>
      <c r="M1857">
        <f t="shared" si="489"/>
        <v>1063.5</v>
      </c>
      <c r="N1857">
        <v>0</v>
      </c>
      <c r="O1857">
        <f t="shared" si="484"/>
        <v>3180</v>
      </c>
      <c r="P1857">
        <v>25</v>
      </c>
      <c r="Q1857">
        <v>0</v>
      </c>
      <c r="R1857">
        <v>0</v>
      </c>
      <c r="S1857">
        <v>0</v>
      </c>
      <c r="T1857">
        <v>200</v>
      </c>
      <c r="U1857">
        <f t="shared" si="492"/>
        <v>0</v>
      </c>
      <c r="V1857">
        <v>0</v>
      </c>
      <c r="W1857">
        <f t="shared" si="485"/>
        <v>225</v>
      </c>
      <c r="X1857">
        <f t="shared" si="486"/>
        <v>886.5</v>
      </c>
      <c r="Y1857">
        <f t="shared" si="491"/>
        <v>2128.5</v>
      </c>
      <c r="Z1857">
        <f t="shared" si="487"/>
        <v>13888.5</v>
      </c>
      <c r="AA1857" t="s">
        <v>225</v>
      </c>
      <c r="AB1857">
        <v>2024</v>
      </c>
    </row>
    <row r="1858" spans="1:28" x14ac:dyDescent="0.25">
      <c r="A1858">
        <v>89</v>
      </c>
      <c r="B1858" t="s">
        <v>205</v>
      </c>
      <c r="C1858" t="s">
        <v>102</v>
      </c>
      <c r="D1858" t="s">
        <v>6</v>
      </c>
      <c r="E1858" t="s">
        <v>37</v>
      </c>
      <c r="F1858" t="s">
        <v>100</v>
      </c>
      <c r="G1858">
        <v>25000</v>
      </c>
      <c r="H1858">
        <f t="shared" si="480"/>
        <v>23522.5</v>
      </c>
      <c r="I1858">
        <f t="shared" si="481"/>
        <v>717.5</v>
      </c>
      <c r="J1858">
        <f t="shared" si="482"/>
        <v>1774.9999999999998</v>
      </c>
      <c r="K1858">
        <f t="shared" si="483"/>
        <v>275</v>
      </c>
      <c r="L1858">
        <f t="shared" si="488"/>
        <v>760</v>
      </c>
      <c r="M1858">
        <f t="shared" si="489"/>
        <v>1772.5000000000002</v>
      </c>
      <c r="N1858">
        <v>0</v>
      </c>
      <c r="O1858">
        <f t="shared" si="484"/>
        <v>5300</v>
      </c>
      <c r="P1858">
        <v>25</v>
      </c>
      <c r="Q1858">
        <v>0</v>
      </c>
      <c r="R1858">
        <v>0</v>
      </c>
      <c r="S1858">
        <v>0</v>
      </c>
      <c r="T1858">
        <v>200</v>
      </c>
      <c r="U1858">
        <f t="shared" si="492"/>
        <v>0</v>
      </c>
      <c r="V1858">
        <v>0</v>
      </c>
      <c r="W1858">
        <f t="shared" si="485"/>
        <v>225</v>
      </c>
      <c r="X1858">
        <f t="shared" si="486"/>
        <v>1477.5</v>
      </c>
      <c r="Y1858">
        <f t="shared" si="491"/>
        <v>3547.5</v>
      </c>
      <c r="Z1858">
        <f t="shared" si="487"/>
        <v>23297.5</v>
      </c>
      <c r="AA1858" t="s">
        <v>225</v>
      </c>
      <c r="AB1858">
        <v>2024</v>
      </c>
    </row>
    <row r="1859" spans="1:28" x14ac:dyDescent="0.25">
      <c r="A1859">
        <v>90</v>
      </c>
      <c r="B1859" t="s">
        <v>810</v>
      </c>
      <c r="C1859" t="s">
        <v>102</v>
      </c>
      <c r="D1859" t="s">
        <v>94</v>
      </c>
      <c r="E1859" t="s">
        <v>37</v>
      </c>
      <c r="F1859" t="s">
        <v>100</v>
      </c>
      <c r="G1859">
        <v>25000</v>
      </c>
      <c r="H1859">
        <f t="shared" si="480"/>
        <v>23522.5</v>
      </c>
      <c r="I1859">
        <f t="shared" si="481"/>
        <v>717.5</v>
      </c>
      <c r="J1859">
        <f t="shared" si="482"/>
        <v>1774.9999999999998</v>
      </c>
      <c r="K1859">
        <f t="shared" si="483"/>
        <v>275</v>
      </c>
      <c r="L1859">
        <f t="shared" si="488"/>
        <v>760</v>
      </c>
      <c r="M1859">
        <f t="shared" si="489"/>
        <v>1772.5000000000002</v>
      </c>
      <c r="N1859">
        <v>0</v>
      </c>
      <c r="O1859">
        <f t="shared" si="484"/>
        <v>5300</v>
      </c>
      <c r="P1859">
        <v>25</v>
      </c>
      <c r="Q1859">
        <v>1000</v>
      </c>
      <c r="R1859">
        <v>0</v>
      </c>
      <c r="S1859">
        <v>0</v>
      </c>
      <c r="T1859">
        <v>200</v>
      </c>
      <c r="U1859">
        <f t="shared" si="492"/>
        <v>0</v>
      </c>
      <c r="V1859">
        <v>0</v>
      </c>
      <c r="W1859">
        <f t="shared" si="485"/>
        <v>1225</v>
      </c>
      <c r="X1859">
        <f t="shared" si="486"/>
        <v>1477.5</v>
      </c>
      <c r="Y1859">
        <f t="shared" si="491"/>
        <v>3547.5</v>
      </c>
      <c r="Z1859">
        <f t="shared" si="487"/>
        <v>22297.5</v>
      </c>
      <c r="AA1859" t="s">
        <v>225</v>
      </c>
      <c r="AB1859">
        <v>2024</v>
      </c>
    </row>
    <row r="1860" spans="1:28" x14ac:dyDescent="0.25">
      <c r="A1860">
        <v>91</v>
      </c>
      <c r="B1860" t="s">
        <v>193</v>
      </c>
      <c r="C1860" t="s">
        <v>103</v>
      </c>
      <c r="D1860" t="s">
        <v>22</v>
      </c>
      <c r="E1860" t="s">
        <v>54</v>
      </c>
      <c r="F1860" t="s">
        <v>100</v>
      </c>
      <c r="G1860">
        <v>30000</v>
      </c>
      <c r="H1860">
        <f t="shared" si="480"/>
        <v>26511.54</v>
      </c>
      <c r="I1860">
        <f t="shared" si="481"/>
        <v>861</v>
      </c>
      <c r="J1860">
        <f t="shared" si="482"/>
        <v>2130</v>
      </c>
      <c r="K1860">
        <f t="shared" si="483"/>
        <v>330.00000000000006</v>
      </c>
      <c r="L1860">
        <f t="shared" si="488"/>
        <v>912</v>
      </c>
      <c r="M1860">
        <f t="shared" si="489"/>
        <v>2127</v>
      </c>
      <c r="N1860">
        <v>1715.46</v>
      </c>
      <c r="O1860">
        <f t="shared" si="484"/>
        <v>8075.46</v>
      </c>
      <c r="P1860">
        <v>25</v>
      </c>
      <c r="Q1860">
        <v>500</v>
      </c>
      <c r="R1860">
        <v>0</v>
      </c>
      <c r="S1860">
        <v>0</v>
      </c>
      <c r="T1860">
        <v>200</v>
      </c>
      <c r="U1860">
        <f t="shared" si="492"/>
        <v>0</v>
      </c>
      <c r="V1860">
        <v>0</v>
      </c>
      <c r="W1860">
        <f t="shared" si="485"/>
        <v>725</v>
      </c>
      <c r="X1860">
        <f t="shared" si="486"/>
        <v>3488.46</v>
      </c>
      <c r="Y1860">
        <f t="shared" si="491"/>
        <v>4257</v>
      </c>
      <c r="Z1860">
        <f t="shared" si="487"/>
        <v>25786.54</v>
      </c>
      <c r="AA1860" t="s">
        <v>225</v>
      </c>
      <c r="AB1860">
        <v>2024</v>
      </c>
    </row>
    <row r="1861" spans="1:28" x14ac:dyDescent="0.25">
      <c r="A1861">
        <v>92</v>
      </c>
      <c r="B1861" t="s">
        <v>197</v>
      </c>
      <c r="C1861" t="s">
        <v>103</v>
      </c>
      <c r="D1861" t="s">
        <v>94</v>
      </c>
      <c r="E1861" t="s">
        <v>54</v>
      </c>
      <c r="F1861" t="s">
        <v>100</v>
      </c>
      <c r="G1861">
        <v>30000</v>
      </c>
      <c r="H1861">
        <f t="shared" si="480"/>
        <v>28227</v>
      </c>
      <c r="I1861">
        <f t="shared" si="481"/>
        <v>861</v>
      </c>
      <c r="J1861">
        <f t="shared" si="482"/>
        <v>2130</v>
      </c>
      <c r="K1861">
        <f t="shared" si="483"/>
        <v>330.00000000000006</v>
      </c>
      <c r="L1861">
        <f t="shared" si="488"/>
        <v>912</v>
      </c>
      <c r="M1861">
        <f t="shared" si="489"/>
        <v>2127</v>
      </c>
      <c r="N1861">
        <v>0</v>
      </c>
      <c r="O1861">
        <f t="shared" si="484"/>
        <v>6360</v>
      </c>
      <c r="P1861">
        <v>25</v>
      </c>
      <c r="Q1861">
        <v>0</v>
      </c>
      <c r="R1861">
        <v>0</v>
      </c>
      <c r="S1861">
        <v>0</v>
      </c>
      <c r="T1861">
        <v>200</v>
      </c>
      <c r="U1861">
        <f t="shared" si="492"/>
        <v>0</v>
      </c>
      <c r="V1861">
        <v>0</v>
      </c>
      <c r="W1861">
        <f t="shared" si="485"/>
        <v>225</v>
      </c>
      <c r="X1861">
        <f t="shared" si="486"/>
        <v>1773</v>
      </c>
      <c r="Y1861">
        <f t="shared" si="491"/>
        <v>4257</v>
      </c>
      <c r="Z1861">
        <f t="shared" si="487"/>
        <v>28002</v>
      </c>
      <c r="AA1861" t="s">
        <v>225</v>
      </c>
      <c r="AB1861">
        <v>2024</v>
      </c>
    </row>
    <row r="1862" spans="1:28" x14ac:dyDescent="0.25">
      <c r="A1862">
        <v>93</v>
      </c>
      <c r="B1862" t="s">
        <v>895</v>
      </c>
      <c r="C1862" t="s">
        <v>103</v>
      </c>
      <c r="D1862" t="s">
        <v>22</v>
      </c>
      <c r="E1862" t="s">
        <v>54</v>
      </c>
      <c r="F1862" t="s">
        <v>100</v>
      </c>
      <c r="G1862">
        <v>30000</v>
      </c>
      <c r="H1862">
        <f t="shared" si="480"/>
        <v>28227</v>
      </c>
      <c r="I1862">
        <f t="shared" si="481"/>
        <v>861</v>
      </c>
      <c r="J1862">
        <f t="shared" si="482"/>
        <v>2130</v>
      </c>
      <c r="K1862">
        <f t="shared" si="483"/>
        <v>330.00000000000006</v>
      </c>
      <c r="L1862">
        <f t="shared" si="488"/>
        <v>912</v>
      </c>
      <c r="M1862">
        <f t="shared" si="489"/>
        <v>2127</v>
      </c>
      <c r="N1862">
        <v>0</v>
      </c>
      <c r="O1862">
        <f t="shared" si="484"/>
        <v>6360</v>
      </c>
      <c r="P1862">
        <v>25</v>
      </c>
      <c r="Q1862">
        <v>3397.87</v>
      </c>
      <c r="R1862">
        <v>0</v>
      </c>
      <c r="S1862">
        <v>0</v>
      </c>
      <c r="T1862">
        <v>200</v>
      </c>
      <c r="U1862">
        <f t="shared" si="492"/>
        <v>0</v>
      </c>
      <c r="V1862">
        <v>0</v>
      </c>
      <c r="W1862">
        <f t="shared" si="485"/>
        <v>3622.87</v>
      </c>
      <c r="X1862">
        <f t="shared" si="486"/>
        <v>1773</v>
      </c>
      <c r="Y1862">
        <f t="shared" si="491"/>
        <v>4257</v>
      </c>
      <c r="Z1862">
        <f t="shared" si="487"/>
        <v>24604.13</v>
      </c>
      <c r="AA1862" t="s">
        <v>225</v>
      </c>
      <c r="AB1862">
        <v>2024</v>
      </c>
    </row>
    <row r="1863" spans="1:28" x14ac:dyDescent="0.25">
      <c r="A1863">
        <v>94</v>
      </c>
      <c r="B1863" t="s">
        <v>200</v>
      </c>
      <c r="C1863" t="s">
        <v>103</v>
      </c>
      <c r="D1863" t="s">
        <v>19</v>
      </c>
      <c r="E1863" t="s">
        <v>60</v>
      </c>
      <c r="F1863" t="s">
        <v>100</v>
      </c>
      <c r="G1863">
        <v>35000</v>
      </c>
      <c r="H1863">
        <f t="shared" si="480"/>
        <v>32931.5</v>
      </c>
      <c r="I1863">
        <f t="shared" si="481"/>
        <v>1004.5</v>
      </c>
      <c r="J1863">
        <f t="shared" si="482"/>
        <v>2485</v>
      </c>
      <c r="K1863">
        <f t="shared" si="483"/>
        <v>385.00000000000006</v>
      </c>
      <c r="L1863">
        <f t="shared" si="488"/>
        <v>1064</v>
      </c>
      <c r="M1863">
        <f t="shared" si="489"/>
        <v>2481.5</v>
      </c>
      <c r="N1863">
        <v>0</v>
      </c>
      <c r="O1863">
        <f t="shared" si="484"/>
        <v>7420</v>
      </c>
      <c r="P1863">
        <v>25</v>
      </c>
      <c r="Q1863">
        <v>18807.169999999998</v>
      </c>
      <c r="R1863">
        <v>0</v>
      </c>
      <c r="S1863">
        <v>797.28</v>
      </c>
      <c r="T1863">
        <v>200</v>
      </c>
      <c r="U1863">
        <f t="shared" si="492"/>
        <v>0</v>
      </c>
      <c r="V1863">
        <v>0</v>
      </c>
      <c r="W1863">
        <f t="shared" si="485"/>
        <v>19829.449999999997</v>
      </c>
      <c r="X1863">
        <f t="shared" si="486"/>
        <v>2068.5</v>
      </c>
      <c r="Y1863">
        <f t="shared" si="491"/>
        <v>4966.5</v>
      </c>
      <c r="Z1863">
        <f t="shared" si="487"/>
        <v>13102.050000000003</v>
      </c>
      <c r="AA1863" t="s">
        <v>225</v>
      </c>
      <c r="AB1863">
        <v>2024</v>
      </c>
    </row>
    <row r="1864" spans="1:28" x14ac:dyDescent="0.25">
      <c r="A1864">
        <v>95</v>
      </c>
      <c r="B1864" t="s">
        <v>910</v>
      </c>
      <c r="C1864">
        <v>0</v>
      </c>
      <c r="D1864" t="s">
        <v>10</v>
      </c>
      <c r="E1864" t="s">
        <v>54</v>
      </c>
      <c r="F1864" t="s">
        <v>100</v>
      </c>
      <c r="G1864">
        <v>25000</v>
      </c>
      <c r="H1864">
        <f t="shared" si="480"/>
        <v>23522.5</v>
      </c>
      <c r="I1864">
        <f t="shared" si="481"/>
        <v>717.5</v>
      </c>
      <c r="J1864">
        <f t="shared" si="482"/>
        <v>1774.9999999999998</v>
      </c>
      <c r="K1864">
        <f t="shared" si="483"/>
        <v>275</v>
      </c>
      <c r="L1864">
        <f t="shared" si="488"/>
        <v>760</v>
      </c>
      <c r="M1864">
        <f t="shared" si="489"/>
        <v>1772.5000000000002</v>
      </c>
      <c r="N1864">
        <v>0</v>
      </c>
      <c r="O1864">
        <f t="shared" si="484"/>
        <v>5300</v>
      </c>
      <c r="P1864">
        <v>25</v>
      </c>
      <c r="Q1864">
        <v>0</v>
      </c>
      <c r="R1864">
        <v>0</v>
      </c>
      <c r="S1864">
        <v>860.2</v>
      </c>
      <c r="T1864">
        <v>200</v>
      </c>
      <c r="U1864">
        <f t="shared" si="492"/>
        <v>0</v>
      </c>
      <c r="V1864">
        <v>0</v>
      </c>
      <c r="W1864">
        <f t="shared" si="485"/>
        <v>1085.2</v>
      </c>
      <c r="X1864">
        <f t="shared" si="486"/>
        <v>1477.5</v>
      </c>
      <c r="Y1864">
        <f t="shared" si="491"/>
        <v>3547.5</v>
      </c>
      <c r="Z1864">
        <f t="shared" si="487"/>
        <v>22437.3</v>
      </c>
      <c r="AA1864" t="s">
        <v>225</v>
      </c>
      <c r="AB1864">
        <v>2024</v>
      </c>
    </row>
    <row r="1865" spans="1:28" x14ac:dyDescent="0.25">
      <c r="A1865">
        <v>96</v>
      </c>
      <c r="B1865" t="s">
        <v>892</v>
      </c>
      <c r="C1865" t="s">
        <v>103</v>
      </c>
      <c r="D1865" t="s">
        <v>22</v>
      </c>
      <c r="E1865" t="s">
        <v>880</v>
      </c>
      <c r="F1865" t="s">
        <v>100</v>
      </c>
      <c r="G1865">
        <v>26000</v>
      </c>
      <c r="H1865">
        <f t="shared" si="480"/>
        <v>24463.4</v>
      </c>
      <c r="I1865">
        <f t="shared" si="481"/>
        <v>746.2</v>
      </c>
      <c r="J1865">
        <f t="shared" si="482"/>
        <v>1845.9999999999998</v>
      </c>
      <c r="K1865">
        <f t="shared" si="483"/>
        <v>286.00000000000006</v>
      </c>
      <c r="L1865">
        <f t="shared" si="488"/>
        <v>790.4</v>
      </c>
      <c r="M1865">
        <f t="shared" si="489"/>
        <v>1843.4</v>
      </c>
      <c r="N1865">
        <v>0</v>
      </c>
      <c r="O1865">
        <f t="shared" si="484"/>
        <v>5512</v>
      </c>
      <c r="P1865">
        <v>25</v>
      </c>
      <c r="Q1865">
        <v>0</v>
      </c>
      <c r="R1865">
        <v>0</v>
      </c>
      <c r="S1865">
        <v>0</v>
      </c>
      <c r="T1865">
        <v>200</v>
      </c>
      <c r="U1865">
        <f t="shared" si="492"/>
        <v>0</v>
      </c>
      <c r="V1865">
        <v>0</v>
      </c>
      <c r="W1865">
        <f t="shared" si="485"/>
        <v>225</v>
      </c>
      <c r="X1865">
        <f t="shared" si="486"/>
        <v>1536.6</v>
      </c>
      <c r="Y1865">
        <f t="shared" si="491"/>
        <v>3689.3999999999996</v>
      </c>
      <c r="Z1865">
        <f t="shared" si="487"/>
        <v>24238.400000000001</v>
      </c>
      <c r="AA1865" t="s">
        <v>225</v>
      </c>
      <c r="AB1865">
        <v>2024</v>
      </c>
    </row>
    <row r="1866" spans="1:28" x14ac:dyDescent="0.25">
      <c r="A1866">
        <v>97</v>
      </c>
      <c r="B1866" t="s">
        <v>881</v>
      </c>
      <c r="C1866" t="s">
        <v>103</v>
      </c>
      <c r="D1866" t="s">
        <v>22</v>
      </c>
      <c r="E1866" t="s">
        <v>54</v>
      </c>
      <c r="F1866" t="s">
        <v>84</v>
      </c>
      <c r="G1866">
        <v>25000</v>
      </c>
      <c r="H1866">
        <f t="shared" si="480"/>
        <v>23522.5</v>
      </c>
      <c r="I1866">
        <f t="shared" si="481"/>
        <v>717.5</v>
      </c>
      <c r="J1866">
        <f t="shared" si="482"/>
        <v>1774.9999999999998</v>
      </c>
      <c r="K1866">
        <f t="shared" si="483"/>
        <v>275</v>
      </c>
      <c r="L1866">
        <f t="shared" si="488"/>
        <v>760</v>
      </c>
      <c r="M1866">
        <f t="shared" si="489"/>
        <v>1772.5000000000002</v>
      </c>
      <c r="N1866">
        <v>0</v>
      </c>
      <c r="O1866">
        <f t="shared" si="484"/>
        <v>5300</v>
      </c>
      <c r="P1866">
        <v>25</v>
      </c>
      <c r="Q1866">
        <v>0</v>
      </c>
      <c r="R1866">
        <v>0</v>
      </c>
      <c r="S1866">
        <v>69.959999999999994</v>
      </c>
      <c r="T1866">
        <v>200</v>
      </c>
      <c r="U1866">
        <f t="shared" si="492"/>
        <v>0</v>
      </c>
      <c r="V1866">
        <v>0</v>
      </c>
      <c r="W1866">
        <f t="shared" si="485"/>
        <v>294.95999999999998</v>
      </c>
      <c r="X1866">
        <f t="shared" si="486"/>
        <v>1477.5</v>
      </c>
      <c r="Y1866">
        <f t="shared" si="491"/>
        <v>3547.5</v>
      </c>
      <c r="Z1866">
        <f t="shared" si="487"/>
        <v>23227.54</v>
      </c>
      <c r="AA1866" t="s">
        <v>225</v>
      </c>
      <c r="AB1866">
        <v>2024</v>
      </c>
    </row>
    <row r="1867" spans="1:28" x14ac:dyDescent="0.25">
      <c r="A1867">
        <v>98</v>
      </c>
      <c r="B1867" t="s">
        <v>907</v>
      </c>
      <c r="C1867" t="s">
        <v>103</v>
      </c>
      <c r="D1867" t="s">
        <v>22</v>
      </c>
      <c r="E1867" t="s">
        <v>883</v>
      </c>
      <c r="F1867" t="s">
        <v>84</v>
      </c>
      <c r="G1867">
        <v>20000</v>
      </c>
      <c r="H1867">
        <f t="shared" si="480"/>
        <v>18818</v>
      </c>
      <c r="I1867">
        <f t="shared" si="481"/>
        <v>574</v>
      </c>
      <c r="J1867">
        <f t="shared" si="482"/>
        <v>1419.9999999999998</v>
      </c>
      <c r="K1867">
        <f t="shared" si="483"/>
        <v>220.00000000000003</v>
      </c>
      <c r="L1867">
        <f t="shared" si="488"/>
        <v>608</v>
      </c>
      <c r="M1867">
        <f t="shared" si="489"/>
        <v>1418</v>
      </c>
      <c r="N1867">
        <v>0</v>
      </c>
      <c r="O1867">
        <f t="shared" si="484"/>
        <v>4240</v>
      </c>
      <c r="P1867">
        <v>25</v>
      </c>
      <c r="Q1867">
        <v>0</v>
      </c>
      <c r="R1867">
        <v>0</v>
      </c>
      <c r="S1867">
        <v>0</v>
      </c>
      <c r="T1867">
        <v>200</v>
      </c>
      <c r="U1867">
        <f t="shared" si="492"/>
        <v>0</v>
      </c>
      <c r="V1867">
        <v>0</v>
      </c>
      <c r="W1867">
        <f t="shared" si="485"/>
        <v>225</v>
      </c>
      <c r="X1867">
        <f t="shared" si="486"/>
        <v>1182</v>
      </c>
      <c r="Y1867">
        <f t="shared" si="491"/>
        <v>2838</v>
      </c>
      <c r="Z1867">
        <f t="shared" si="487"/>
        <v>18593</v>
      </c>
      <c r="AA1867" t="s">
        <v>225</v>
      </c>
      <c r="AB1867">
        <v>2024</v>
      </c>
    </row>
    <row r="1868" spans="1:28" x14ac:dyDescent="0.25">
      <c r="A1868">
        <v>99</v>
      </c>
      <c r="B1868" t="s">
        <v>905</v>
      </c>
      <c r="C1868" t="s">
        <v>102</v>
      </c>
      <c r="D1868" t="s">
        <v>17</v>
      </c>
      <c r="E1868" t="s">
        <v>32</v>
      </c>
      <c r="F1868" t="s">
        <v>84</v>
      </c>
      <c r="G1868">
        <v>36000</v>
      </c>
      <c r="H1868">
        <f t="shared" si="480"/>
        <v>33872.400000000001</v>
      </c>
      <c r="I1868">
        <f t="shared" si="481"/>
        <v>1033.2</v>
      </c>
      <c r="J1868">
        <f t="shared" si="482"/>
        <v>2555.9999999999995</v>
      </c>
      <c r="K1868">
        <f t="shared" si="483"/>
        <v>396.00000000000006</v>
      </c>
      <c r="L1868">
        <f t="shared" si="488"/>
        <v>1094.4000000000001</v>
      </c>
      <c r="M1868">
        <f t="shared" si="489"/>
        <v>2552.4</v>
      </c>
      <c r="N1868">
        <v>0</v>
      </c>
      <c r="O1868">
        <f t="shared" si="484"/>
        <v>7632</v>
      </c>
      <c r="P1868">
        <v>25</v>
      </c>
      <c r="Q1868">
        <v>0</v>
      </c>
      <c r="R1868">
        <v>0</v>
      </c>
      <c r="S1868">
        <v>0</v>
      </c>
      <c r="T1868">
        <v>200</v>
      </c>
      <c r="U1868">
        <f t="shared" si="492"/>
        <v>0</v>
      </c>
      <c r="V1868">
        <v>0</v>
      </c>
      <c r="W1868">
        <f t="shared" si="485"/>
        <v>225</v>
      </c>
      <c r="X1868">
        <f t="shared" si="486"/>
        <v>2127.6000000000004</v>
      </c>
      <c r="Y1868">
        <f t="shared" si="491"/>
        <v>5108.3999999999996</v>
      </c>
      <c r="Z1868">
        <f t="shared" si="487"/>
        <v>33647.4</v>
      </c>
      <c r="AA1868" t="s">
        <v>225</v>
      </c>
      <c r="AB1868">
        <v>2024</v>
      </c>
    </row>
    <row r="1869" spans="1:28" x14ac:dyDescent="0.25">
      <c r="A1869">
        <v>100</v>
      </c>
      <c r="B1869" t="s">
        <v>885</v>
      </c>
      <c r="C1869" t="s">
        <v>103</v>
      </c>
      <c r="D1869" t="s">
        <v>22</v>
      </c>
      <c r="E1869" t="s">
        <v>80</v>
      </c>
      <c r="F1869" t="s">
        <v>84</v>
      </c>
      <c r="G1869">
        <v>130000</v>
      </c>
      <c r="H1869">
        <f t="shared" si="480"/>
        <v>122317</v>
      </c>
      <c r="I1869">
        <f t="shared" si="481"/>
        <v>3731</v>
      </c>
      <c r="J1869">
        <f t="shared" si="482"/>
        <v>9230</v>
      </c>
      <c r="K1869">
        <f t="shared" si="483"/>
        <v>851.51</v>
      </c>
      <c r="L1869">
        <f t="shared" si="488"/>
        <v>3952</v>
      </c>
      <c r="M1869">
        <f t="shared" si="489"/>
        <v>9217</v>
      </c>
      <c r="N1869">
        <v>0</v>
      </c>
      <c r="O1869">
        <f t="shared" si="484"/>
        <v>26981.510000000002</v>
      </c>
      <c r="P1869">
        <v>25</v>
      </c>
      <c r="Q1869">
        <v>0</v>
      </c>
      <c r="R1869">
        <v>0</v>
      </c>
      <c r="S1869">
        <v>0</v>
      </c>
      <c r="T1869">
        <v>200</v>
      </c>
      <c r="U1869">
        <f t="shared" si="492"/>
        <v>19162.187291666665</v>
      </c>
      <c r="V1869">
        <v>0</v>
      </c>
      <c r="W1869">
        <f t="shared" si="485"/>
        <v>19387.187291666665</v>
      </c>
      <c r="X1869">
        <f t="shared" si="486"/>
        <v>7683</v>
      </c>
      <c r="Y1869">
        <f t="shared" si="491"/>
        <v>18447</v>
      </c>
      <c r="Z1869">
        <f t="shared" si="487"/>
        <v>102929.81270833334</v>
      </c>
      <c r="AA1869" t="s">
        <v>225</v>
      </c>
      <c r="AB1869">
        <v>2024</v>
      </c>
    </row>
    <row r="1870" spans="1:28" x14ac:dyDescent="0.25">
      <c r="A1870">
        <v>101</v>
      </c>
      <c r="B1870" t="s">
        <v>898</v>
      </c>
      <c r="C1870" t="s">
        <v>103</v>
      </c>
      <c r="D1870" t="s">
        <v>22</v>
      </c>
      <c r="E1870" t="s">
        <v>54</v>
      </c>
      <c r="F1870" t="s">
        <v>84</v>
      </c>
      <c r="G1870">
        <v>25000</v>
      </c>
      <c r="H1870">
        <f t="shared" si="480"/>
        <v>23522.5</v>
      </c>
      <c r="I1870">
        <f t="shared" si="481"/>
        <v>717.5</v>
      </c>
      <c r="J1870">
        <f t="shared" si="482"/>
        <v>1774.9999999999998</v>
      </c>
      <c r="K1870">
        <f t="shared" si="483"/>
        <v>275</v>
      </c>
      <c r="L1870">
        <f t="shared" si="488"/>
        <v>760</v>
      </c>
      <c r="M1870">
        <f t="shared" si="489"/>
        <v>1772.5000000000002</v>
      </c>
      <c r="N1870">
        <v>0</v>
      </c>
      <c r="O1870">
        <f t="shared" si="484"/>
        <v>5300</v>
      </c>
      <c r="P1870">
        <v>25</v>
      </c>
      <c r="Q1870">
        <v>0</v>
      </c>
      <c r="R1870">
        <v>0</v>
      </c>
      <c r="S1870">
        <v>1674.4</v>
      </c>
      <c r="T1870">
        <v>200</v>
      </c>
      <c r="U1870">
        <f t="shared" si="492"/>
        <v>0</v>
      </c>
      <c r="V1870">
        <v>0</v>
      </c>
      <c r="W1870">
        <f t="shared" si="485"/>
        <v>1899.4</v>
      </c>
      <c r="X1870">
        <f t="shared" si="486"/>
        <v>1477.5</v>
      </c>
      <c r="Y1870">
        <f t="shared" si="491"/>
        <v>3547.5</v>
      </c>
      <c r="Z1870">
        <f t="shared" si="487"/>
        <v>21623.1</v>
      </c>
      <c r="AA1870" t="s">
        <v>225</v>
      </c>
      <c r="AB1870">
        <v>2024</v>
      </c>
    </row>
    <row r="1871" spans="1:28" x14ac:dyDescent="0.25">
      <c r="A1871">
        <v>102</v>
      </c>
      <c r="B1871" t="s">
        <v>899</v>
      </c>
      <c r="C1871" t="s">
        <v>102</v>
      </c>
      <c r="D1871" t="s">
        <v>22</v>
      </c>
      <c r="E1871" t="s">
        <v>37</v>
      </c>
      <c r="F1871" t="s">
        <v>84</v>
      </c>
      <c r="G1871">
        <v>25000</v>
      </c>
      <c r="H1871">
        <f t="shared" si="480"/>
        <v>23522.5</v>
      </c>
      <c r="I1871">
        <f t="shared" si="481"/>
        <v>717.5</v>
      </c>
      <c r="J1871">
        <f t="shared" si="482"/>
        <v>1774.9999999999998</v>
      </c>
      <c r="K1871">
        <f t="shared" si="483"/>
        <v>275</v>
      </c>
      <c r="L1871">
        <f t="shared" si="488"/>
        <v>760</v>
      </c>
      <c r="M1871">
        <f t="shared" si="489"/>
        <v>1772.5000000000002</v>
      </c>
      <c r="N1871">
        <v>0</v>
      </c>
      <c r="O1871">
        <f t="shared" si="484"/>
        <v>5300</v>
      </c>
      <c r="P1871">
        <v>25</v>
      </c>
      <c r="Q1871">
        <v>5000</v>
      </c>
      <c r="R1871">
        <v>0</v>
      </c>
      <c r="S1871">
        <v>0</v>
      </c>
      <c r="T1871">
        <v>200</v>
      </c>
      <c r="U1871">
        <f t="shared" si="492"/>
        <v>0</v>
      </c>
      <c r="V1871">
        <v>0</v>
      </c>
      <c r="W1871">
        <f t="shared" si="485"/>
        <v>5225</v>
      </c>
      <c r="X1871">
        <f t="shared" si="486"/>
        <v>1477.5</v>
      </c>
      <c r="Y1871">
        <f t="shared" si="491"/>
        <v>3547.5</v>
      </c>
      <c r="Z1871">
        <f t="shared" si="487"/>
        <v>18297.5</v>
      </c>
      <c r="AA1871" t="s">
        <v>225</v>
      </c>
      <c r="AB1871">
        <v>2024</v>
      </c>
    </row>
    <row r="1872" spans="1:28" x14ac:dyDescent="0.25">
      <c r="A1872">
        <v>103</v>
      </c>
      <c r="B1872" t="s">
        <v>900</v>
      </c>
      <c r="C1872" t="s">
        <v>102</v>
      </c>
      <c r="D1872" t="s">
        <v>22</v>
      </c>
      <c r="E1872" t="s">
        <v>37</v>
      </c>
      <c r="F1872" t="s">
        <v>84</v>
      </c>
      <c r="G1872">
        <v>25000</v>
      </c>
      <c r="H1872">
        <f t="shared" si="480"/>
        <v>23522.5</v>
      </c>
      <c r="I1872">
        <f t="shared" si="481"/>
        <v>717.5</v>
      </c>
      <c r="J1872">
        <f t="shared" si="482"/>
        <v>1774.9999999999998</v>
      </c>
      <c r="K1872">
        <f t="shared" si="483"/>
        <v>275</v>
      </c>
      <c r="L1872">
        <f t="shared" si="488"/>
        <v>760</v>
      </c>
      <c r="M1872">
        <f t="shared" si="489"/>
        <v>1772.5000000000002</v>
      </c>
      <c r="N1872">
        <v>0</v>
      </c>
      <c r="O1872">
        <f t="shared" si="484"/>
        <v>5300</v>
      </c>
      <c r="P1872">
        <v>25</v>
      </c>
      <c r="Q1872">
        <v>1500</v>
      </c>
      <c r="R1872">
        <v>0</v>
      </c>
      <c r="S1872">
        <v>0</v>
      </c>
      <c r="T1872">
        <v>200</v>
      </c>
      <c r="U1872">
        <f t="shared" si="492"/>
        <v>0</v>
      </c>
      <c r="V1872">
        <v>0</v>
      </c>
      <c r="W1872">
        <f t="shared" si="485"/>
        <v>1725</v>
      </c>
      <c r="X1872">
        <f t="shared" si="486"/>
        <v>1477.5</v>
      </c>
      <c r="Y1872">
        <f t="shared" si="491"/>
        <v>3547.5</v>
      </c>
      <c r="Z1872">
        <f t="shared" si="487"/>
        <v>21797.5</v>
      </c>
      <c r="AA1872" t="s">
        <v>225</v>
      </c>
      <c r="AB1872">
        <v>2024</v>
      </c>
    </row>
    <row r="1873" spans="1:28" x14ac:dyDescent="0.25">
      <c r="A1873">
        <v>104</v>
      </c>
      <c r="B1873" t="s">
        <v>901</v>
      </c>
      <c r="C1873" t="s">
        <v>102</v>
      </c>
      <c r="D1873" t="s">
        <v>801</v>
      </c>
      <c r="E1873" t="s">
        <v>33</v>
      </c>
      <c r="F1873" t="s">
        <v>84</v>
      </c>
      <c r="G1873">
        <v>30000</v>
      </c>
      <c r="H1873">
        <f t="shared" si="480"/>
        <v>28227</v>
      </c>
      <c r="I1873">
        <f t="shared" si="481"/>
        <v>861</v>
      </c>
      <c r="J1873">
        <f t="shared" si="482"/>
        <v>2130</v>
      </c>
      <c r="K1873">
        <f t="shared" si="483"/>
        <v>330.00000000000006</v>
      </c>
      <c r="L1873">
        <f t="shared" si="488"/>
        <v>912</v>
      </c>
      <c r="M1873">
        <f t="shared" si="489"/>
        <v>2127</v>
      </c>
      <c r="N1873">
        <v>0</v>
      </c>
      <c r="O1873">
        <f t="shared" si="484"/>
        <v>6360</v>
      </c>
      <c r="P1873">
        <v>25</v>
      </c>
      <c r="Q1873">
        <v>5000</v>
      </c>
      <c r="R1873">
        <v>0</v>
      </c>
      <c r="S1873">
        <v>223.16</v>
      </c>
      <c r="T1873">
        <v>200</v>
      </c>
      <c r="U1873">
        <f t="shared" si="492"/>
        <v>0</v>
      </c>
      <c r="V1873">
        <v>0</v>
      </c>
      <c r="W1873">
        <f t="shared" si="485"/>
        <v>5448.16</v>
      </c>
      <c r="X1873">
        <f t="shared" si="486"/>
        <v>1773</v>
      </c>
      <c r="Y1873">
        <f t="shared" si="491"/>
        <v>4257</v>
      </c>
      <c r="Z1873">
        <f t="shared" si="487"/>
        <v>22778.84</v>
      </c>
      <c r="AA1873" t="s">
        <v>225</v>
      </c>
      <c r="AB1873">
        <v>2024</v>
      </c>
    </row>
    <row r="1874" spans="1:28" x14ac:dyDescent="0.25">
      <c r="A1874">
        <v>105</v>
      </c>
      <c r="B1874" t="s">
        <v>902</v>
      </c>
      <c r="C1874" t="s">
        <v>102</v>
      </c>
      <c r="D1874" t="s">
        <v>22</v>
      </c>
      <c r="E1874" t="s">
        <v>37</v>
      </c>
      <c r="F1874" t="s">
        <v>84</v>
      </c>
      <c r="G1874">
        <v>25000</v>
      </c>
      <c r="H1874">
        <f t="shared" si="480"/>
        <v>23522.5</v>
      </c>
      <c r="I1874">
        <f t="shared" si="481"/>
        <v>717.5</v>
      </c>
      <c r="J1874">
        <f t="shared" si="482"/>
        <v>1774.9999999999998</v>
      </c>
      <c r="K1874">
        <f t="shared" si="483"/>
        <v>275</v>
      </c>
      <c r="L1874">
        <f t="shared" si="488"/>
        <v>760</v>
      </c>
      <c r="M1874">
        <f t="shared" si="489"/>
        <v>1772.5000000000002</v>
      </c>
      <c r="N1874">
        <v>0</v>
      </c>
      <c r="O1874">
        <f t="shared" si="484"/>
        <v>5300</v>
      </c>
      <c r="P1874">
        <v>25</v>
      </c>
      <c r="Q1874">
        <v>0</v>
      </c>
      <c r="R1874">
        <v>0</v>
      </c>
      <c r="S1874">
        <v>0</v>
      </c>
      <c r="T1874">
        <v>200</v>
      </c>
      <c r="U1874">
        <f t="shared" si="492"/>
        <v>0</v>
      </c>
      <c r="V1874">
        <v>0</v>
      </c>
      <c r="W1874">
        <f t="shared" si="485"/>
        <v>225</v>
      </c>
      <c r="X1874">
        <f t="shared" si="486"/>
        <v>1477.5</v>
      </c>
      <c r="Y1874">
        <f t="shared" si="491"/>
        <v>3547.5</v>
      </c>
      <c r="Z1874">
        <f t="shared" si="487"/>
        <v>23297.5</v>
      </c>
      <c r="AA1874" t="s">
        <v>225</v>
      </c>
      <c r="AB1874">
        <v>2024</v>
      </c>
    </row>
    <row r="1875" spans="1:28" x14ac:dyDescent="0.25">
      <c r="A1875">
        <v>106</v>
      </c>
      <c r="B1875" t="s">
        <v>903</v>
      </c>
      <c r="C1875" t="s">
        <v>102</v>
      </c>
      <c r="D1875" t="s">
        <v>22</v>
      </c>
      <c r="E1875" t="s">
        <v>37</v>
      </c>
      <c r="F1875" t="s">
        <v>84</v>
      </c>
      <c r="G1875">
        <v>25000</v>
      </c>
      <c r="H1875">
        <f t="shared" si="480"/>
        <v>23522.5</v>
      </c>
      <c r="I1875">
        <f>IF(G1875&lt;=374040,G1875*2.87%,9334.68)</f>
        <v>717.5</v>
      </c>
      <c r="J1875">
        <f>IF(G1875&lt;=374040,G1875*7.1%,23092.75)</f>
        <v>1774.9999999999998</v>
      </c>
      <c r="K1875">
        <f>IF(G1875&lt;=74808,G1875*1.1%,851.51)</f>
        <v>275</v>
      </c>
      <c r="L1875">
        <f>IF(G1875&lt;=187020,G1875*3.04%,4943.8)</f>
        <v>760</v>
      </c>
      <c r="M1875">
        <f>IF(G1875&lt;=187020,G1875*7.09%,11530.11)</f>
        <v>1772.5000000000002</v>
      </c>
      <c r="N1875">
        <v>0</v>
      </c>
      <c r="O1875">
        <f>+I1875+J1875+K1875+L1875+M1875+N1875</f>
        <v>5300</v>
      </c>
      <c r="P1875">
        <v>25</v>
      </c>
      <c r="Q1875">
        <v>0</v>
      </c>
      <c r="R1875">
        <v>0</v>
      </c>
      <c r="S1875">
        <v>0</v>
      </c>
      <c r="T1875">
        <v>200</v>
      </c>
      <c r="U1875">
        <f>IF((H1875*12)&gt;867123.01,(79776+(((H1875*12)-867123.01)*0.25))/12,IF((H1875*12)&gt;624329.01,(31216+(((H1875*12)-624329.01)*0.2))/12,IF((H1875*12)&gt;416220.01,(((H1875*12)-416220.01)*0.15)/12,0)))</f>
        <v>0</v>
      </c>
      <c r="V1875">
        <v>0</v>
      </c>
      <c r="W1875">
        <f t="shared" si="485"/>
        <v>225</v>
      </c>
      <c r="X1875">
        <f>+I1875+L1875+N1875</f>
        <v>1477.5</v>
      </c>
      <c r="Y1875">
        <f>+J1875+M1875</f>
        <v>3547.5</v>
      </c>
      <c r="Z1875">
        <f t="shared" si="487"/>
        <v>23297.5</v>
      </c>
      <c r="AA1875" t="s">
        <v>225</v>
      </c>
      <c r="AB1875">
        <v>2024</v>
      </c>
    </row>
    <row r="1876" spans="1:28" x14ac:dyDescent="0.25">
      <c r="A1876">
        <v>107</v>
      </c>
      <c r="B1876" t="s">
        <v>913</v>
      </c>
      <c r="C1876" t="s">
        <v>102</v>
      </c>
      <c r="D1876" t="s">
        <v>21</v>
      </c>
      <c r="E1876" t="s">
        <v>914</v>
      </c>
      <c r="F1876" t="s">
        <v>84</v>
      </c>
      <c r="G1876">
        <v>48000</v>
      </c>
      <c r="H1876">
        <f t="shared" si="480"/>
        <v>45163.199999999997</v>
      </c>
      <c r="I1876">
        <f>IF(G1876&lt;=374040,G1876*2.87%,9334.68)</f>
        <v>1377.6</v>
      </c>
      <c r="J1876">
        <f>IF(G1876&lt;=374040,G1876*7.1%,23092.75)</f>
        <v>3407.9999999999995</v>
      </c>
      <c r="K1876">
        <f>IF(G1876&lt;=74808,G1876*1.1%,851.51)</f>
        <v>528</v>
      </c>
      <c r="L1876">
        <f>IF(G1876&lt;=187020,G1876*3.04%,4943.8)</f>
        <v>1459.2</v>
      </c>
      <c r="M1876">
        <f>IF(G1876&lt;=187020,G1876*7.09%,11530.11)</f>
        <v>3403.2000000000003</v>
      </c>
      <c r="N1876">
        <v>0</v>
      </c>
      <c r="O1876">
        <f>+I1876+J1876+K1876+L1876+M1876+N1876</f>
        <v>10176</v>
      </c>
      <c r="P1876">
        <v>25</v>
      </c>
      <c r="Q1876">
        <v>0</v>
      </c>
      <c r="R1876">
        <v>0</v>
      </c>
      <c r="S1876">
        <v>1025.93</v>
      </c>
      <c r="T1876">
        <v>200</v>
      </c>
      <c r="U1876">
        <f>IF((H1876*12)&gt;867123.01,(79776+(((H1876*12)-867123.01)*0.25))/12,IF((H1876*12)&gt;624329.01,(31216+(((H1876*12)-624329.01)*0.2))/12,IF((H1876*12)&gt;416220.01,(((H1876*12)-416220.01)*0.15)/12,0)))</f>
        <v>1571.7298749999989</v>
      </c>
      <c r="V1876">
        <v>0</v>
      </c>
      <c r="W1876">
        <f t="shared" si="485"/>
        <v>2822.6598749999989</v>
      </c>
      <c r="X1876">
        <f>+I1876+L1876+N1876</f>
        <v>2836.8</v>
      </c>
      <c r="Y1876">
        <f>+J1876+M1876</f>
        <v>6811.2</v>
      </c>
      <c r="Z1876">
        <f t="shared" si="487"/>
        <v>42340.540125</v>
      </c>
      <c r="AA1876" t="s">
        <v>225</v>
      </c>
      <c r="AB1876">
        <v>2024</v>
      </c>
    </row>
    <row r="1877" spans="1:28" x14ac:dyDescent="0.25">
      <c r="A1877">
        <v>108</v>
      </c>
      <c r="B1877" t="s">
        <v>915</v>
      </c>
      <c r="C1877" t="s">
        <v>102</v>
      </c>
      <c r="D1877" t="s">
        <v>22</v>
      </c>
      <c r="E1877" t="s">
        <v>32</v>
      </c>
      <c r="F1877" t="s">
        <v>84</v>
      </c>
      <c r="G1877">
        <v>45000</v>
      </c>
      <c r="H1877">
        <f t="shared" si="480"/>
        <v>42340.5</v>
      </c>
      <c r="I1877">
        <f>IF(G1877&lt;=374040,G1877*2.87%,9334.68)</f>
        <v>1291.5</v>
      </c>
      <c r="J1877">
        <f>IF(G1877&lt;=374040,G1877*7.1%,23092.75)</f>
        <v>3194.9999999999995</v>
      </c>
      <c r="K1877">
        <f>IF(G1877&lt;=74808,G1877*1.1%,851.51)</f>
        <v>495.00000000000006</v>
      </c>
      <c r="L1877">
        <f>IF(G1877&lt;=187020,G1877*3.04%,4943.8)</f>
        <v>1368</v>
      </c>
      <c r="M1877">
        <f>IF(G1877&lt;=187020,G1877*7.09%,11530.11)</f>
        <v>3190.5</v>
      </c>
      <c r="N1877">
        <v>0</v>
      </c>
      <c r="O1877">
        <f>+I1877+J1877+K1877+L1877+M1877+N1877</f>
        <v>9540</v>
      </c>
      <c r="P1877">
        <v>25</v>
      </c>
      <c r="Q1877">
        <v>0</v>
      </c>
      <c r="R1877">
        <v>0</v>
      </c>
      <c r="S1877">
        <v>499.95</v>
      </c>
      <c r="T1877">
        <v>200</v>
      </c>
      <c r="U1877">
        <f>IF((H1877*12)&gt;867123.01,(79776+(((H1877*12)-867123.01)*0.25))/12,IF((H1877*12)&gt;624329.01,(31216+(((H1877*12)-624329.01)*0.2))/12,IF((H1877*12)&gt;416220.01,(((H1877*12)-416220.01)*0.15)/12,0)))</f>
        <v>1148.3248749999998</v>
      </c>
      <c r="V1877">
        <v>0</v>
      </c>
      <c r="W1877">
        <f t="shared" si="485"/>
        <v>1873.2748749999998</v>
      </c>
      <c r="X1877">
        <f>+I1877+L1877+N1877</f>
        <v>2659.5</v>
      </c>
      <c r="Y1877">
        <f>+J1877+M1877</f>
        <v>6385.5</v>
      </c>
      <c r="Z1877">
        <f t="shared" si="487"/>
        <v>40467.225124999997</v>
      </c>
      <c r="AA1877" t="s">
        <v>225</v>
      </c>
      <c r="AB1877">
        <v>2024</v>
      </c>
    </row>
    <row r="1878" spans="1:28" x14ac:dyDescent="0.25">
      <c r="A1878">
        <v>109</v>
      </c>
      <c r="B1878" t="s">
        <v>804</v>
      </c>
      <c r="C1878" t="s">
        <v>103</v>
      </c>
      <c r="D1878" t="s">
        <v>823</v>
      </c>
      <c r="E1878" t="s">
        <v>27</v>
      </c>
      <c r="F1878" t="s">
        <v>98</v>
      </c>
      <c r="G1878">
        <v>360000</v>
      </c>
      <c r="H1878">
        <f>+G1878-(I1878+L1878+N1878)</f>
        <v>342069.38</v>
      </c>
      <c r="I1878">
        <f>IF(G1878&lt;=374040,G1878*2.87%,9334.68)</f>
        <v>10332</v>
      </c>
      <c r="J1878">
        <f>IF(G1878&lt;=374040,G1878*7.1%,23092.75)</f>
        <v>25559.999999999996</v>
      </c>
      <c r="K1878">
        <f>IF(G1878&lt;=74808,G1878*1.1%,851.51)</f>
        <v>851.51</v>
      </c>
      <c r="L1878">
        <v>5883.16</v>
      </c>
      <c r="M1878">
        <v>13720.92</v>
      </c>
      <c r="N1878">
        <v>1715.46</v>
      </c>
      <c r="O1878">
        <f>+I1878+J1878+K1878+L1878+M1878+N1878</f>
        <v>58063.049999999996</v>
      </c>
      <c r="P1878">
        <v>25</v>
      </c>
      <c r="Q1878">
        <v>0</v>
      </c>
      <c r="R1878">
        <v>0</v>
      </c>
      <c r="S1878">
        <v>1328.8</v>
      </c>
      <c r="T1878">
        <v>0</v>
      </c>
      <c r="U1878">
        <f>74100.21-V1878</f>
        <v>74100.210000000006</v>
      </c>
      <c r="V1878">
        <v>0</v>
      </c>
      <c r="W1878">
        <f t="shared" ref="W1878:W1941" si="493">P1878+Q1878+R1878+S1878+T1878+U1878</f>
        <v>75454.010000000009</v>
      </c>
      <c r="X1878">
        <f t="shared" ref="X1878:X1941" si="494">+I1878+L1878+N1878</f>
        <v>17930.62</v>
      </c>
      <c r="Y1878">
        <f t="shared" ref="Y1878:Y1893" si="495">+J1878+M1878</f>
        <v>39280.92</v>
      </c>
      <c r="Z1878">
        <f>+G1878-(W1878+X1878)</f>
        <v>266615.37</v>
      </c>
      <c r="AA1878" t="s">
        <v>226</v>
      </c>
      <c r="AB1878">
        <v>2024</v>
      </c>
    </row>
    <row r="1879" spans="1:28" x14ac:dyDescent="0.25">
      <c r="A1879">
        <v>1</v>
      </c>
      <c r="B1879" t="s">
        <v>784</v>
      </c>
      <c r="C1879" t="s">
        <v>102</v>
      </c>
      <c r="D1879" t="s">
        <v>19</v>
      </c>
      <c r="E1879" t="s">
        <v>71</v>
      </c>
      <c r="F1879" t="s">
        <v>98</v>
      </c>
      <c r="G1879">
        <v>300000</v>
      </c>
      <c r="H1879">
        <f>+G1879-(I1879+L1879+N1879)</f>
        <v>285506.84000000003</v>
      </c>
      <c r="I1879">
        <f t="shared" ref="I1879:I1942" si="496">IF(G1879&lt;=374040,G1879*2.87%,9334.68)</f>
        <v>8610</v>
      </c>
      <c r="J1879">
        <f t="shared" ref="J1879:J1942" si="497">IF(G1879&lt;=374040,G1879*7.1%,23092.75)</f>
        <v>21299.999999999996</v>
      </c>
      <c r="K1879">
        <f t="shared" ref="K1879:K1942" si="498">IF(G1879&lt;=74808,G1879*1.1%,851.51)</f>
        <v>851.51</v>
      </c>
      <c r="L1879">
        <v>5883.16</v>
      </c>
      <c r="M1879">
        <v>13720.92</v>
      </c>
      <c r="N1879">
        <v>0</v>
      </c>
      <c r="O1879">
        <f t="shared" ref="O1879:O1942" si="499">+I1879+J1879+K1879+L1879+M1879+N1879</f>
        <v>50365.59</v>
      </c>
      <c r="P1879">
        <v>25</v>
      </c>
      <c r="Q1879">
        <v>0</v>
      </c>
      <c r="R1879">
        <v>0</v>
      </c>
      <c r="S1879">
        <v>0</v>
      </c>
      <c r="T1879">
        <v>0</v>
      </c>
      <c r="U1879">
        <v>59959.58</v>
      </c>
      <c r="V1879">
        <v>0</v>
      </c>
      <c r="W1879">
        <f t="shared" si="493"/>
        <v>59984.58</v>
      </c>
      <c r="X1879">
        <f t="shared" si="494"/>
        <v>14493.16</v>
      </c>
      <c r="Y1879">
        <f t="shared" si="495"/>
        <v>35020.92</v>
      </c>
      <c r="Z1879">
        <f t="shared" ref="Z1879:Z1941" si="500">+G1879-(W1879+X1879)</f>
        <v>225522.26</v>
      </c>
      <c r="AA1879" t="s">
        <v>226</v>
      </c>
      <c r="AB1879">
        <v>2024</v>
      </c>
    </row>
    <row r="1880" spans="1:28" x14ac:dyDescent="0.25">
      <c r="A1880">
        <v>2</v>
      </c>
      <c r="B1880" t="s">
        <v>110</v>
      </c>
      <c r="C1880" t="s">
        <v>103</v>
      </c>
      <c r="D1880" t="s">
        <v>10</v>
      </c>
      <c r="E1880" t="s">
        <v>53</v>
      </c>
      <c r="F1880" t="s">
        <v>98</v>
      </c>
      <c r="G1880">
        <v>300000</v>
      </c>
      <c r="H1880">
        <f t="shared" ref="H1880:H1943" si="501">+G1880-(I1880+L1880+N1880)</f>
        <v>285506.84000000003</v>
      </c>
      <c r="I1880">
        <f t="shared" si="496"/>
        <v>8610</v>
      </c>
      <c r="J1880">
        <f t="shared" si="497"/>
        <v>21299.999999999996</v>
      </c>
      <c r="K1880">
        <f t="shared" si="498"/>
        <v>851.51</v>
      </c>
      <c r="L1880">
        <v>5883.16</v>
      </c>
      <c r="M1880">
        <v>13720.92</v>
      </c>
      <c r="N1880">
        <v>0</v>
      </c>
      <c r="O1880">
        <f t="shared" si="499"/>
        <v>50365.59</v>
      </c>
      <c r="P1880">
        <v>25</v>
      </c>
      <c r="Q1880">
        <v>0</v>
      </c>
      <c r="R1880">
        <v>0</v>
      </c>
      <c r="S1880">
        <v>1328.8</v>
      </c>
      <c r="T1880">
        <v>0</v>
      </c>
      <c r="U1880">
        <f>+(59959.58-V1880)</f>
        <v>59959.58</v>
      </c>
      <c r="V1880">
        <v>0</v>
      </c>
      <c r="W1880">
        <f t="shared" si="493"/>
        <v>61313.380000000005</v>
      </c>
      <c r="X1880">
        <f t="shared" si="494"/>
        <v>14493.16</v>
      </c>
      <c r="Y1880">
        <f t="shared" si="495"/>
        <v>35020.92</v>
      </c>
      <c r="Z1880">
        <f t="shared" si="500"/>
        <v>224193.46</v>
      </c>
      <c r="AA1880" t="s">
        <v>226</v>
      </c>
      <c r="AB1880">
        <v>2024</v>
      </c>
    </row>
    <row r="1881" spans="1:28" x14ac:dyDescent="0.25">
      <c r="A1881">
        <v>3</v>
      </c>
      <c r="B1881" t="s">
        <v>115</v>
      </c>
      <c r="C1881" t="s">
        <v>103</v>
      </c>
      <c r="D1881" t="s">
        <v>886</v>
      </c>
      <c r="E1881" t="s">
        <v>887</v>
      </c>
      <c r="F1881" t="s">
        <v>84</v>
      </c>
      <c r="G1881">
        <v>185000</v>
      </c>
      <c r="H1881">
        <f>+G1881-(I1881+L1881+N1881)</f>
        <v>167204.66</v>
      </c>
      <c r="I1881">
        <f t="shared" si="496"/>
        <v>5309.5</v>
      </c>
      <c r="J1881">
        <f t="shared" si="497"/>
        <v>13134.999999999998</v>
      </c>
      <c r="K1881">
        <f t="shared" si="498"/>
        <v>851.51</v>
      </c>
      <c r="L1881">
        <f t="shared" ref="L1881:L1944" si="502">IF(G1881&lt;=187020,G1881*3.04%,4943.8)</f>
        <v>5624</v>
      </c>
      <c r="M1881">
        <f t="shared" ref="M1881:M1944" si="503">IF(G1881&lt;=187020,G1881*7.09%,11530.11)</f>
        <v>13116.5</v>
      </c>
      <c r="N1881">
        <v>6861.84</v>
      </c>
      <c r="O1881">
        <f>+I1881+J1881+K1881+L1881+M1881+N1881</f>
        <v>44898.349999999991</v>
      </c>
      <c r="P1881">
        <v>25</v>
      </c>
      <c r="Q1881">
        <v>57964.44</v>
      </c>
      <c r="R1881">
        <v>0</v>
      </c>
      <c r="S1881">
        <v>1328.8</v>
      </c>
      <c r="T1881">
        <v>200</v>
      </c>
      <c r="U1881">
        <v>30384.03</v>
      </c>
      <c r="V1881">
        <v>0</v>
      </c>
      <c r="W1881">
        <f t="shared" si="493"/>
        <v>89902.27</v>
      </c>
      <c r="X1881">
        <f t="shared" si="494"/>
        <v>17795.34</v>
      </c>
      <c r="Y1881">
        <f t="shared" si="495"/>
        <v>26251.5</v>
      </c>
      <c r="Z1881">
        <f t="shared" si="500"/>
        <v>77302.39</v>
      </c>
      <c r="AA1881" t="s">
        <v>226</v>
      </c>
      <c r="AB1881">
        <v>2024</v>
      </c>
    </row>
    <row r="1882" spans="1:28" x14ac:dyDescent="0.25">
      <c r="A1882">
        <v>4</v>
      </c>
      <c r="B1882" t="s">
        <v>116</v>
      </c>
      <c r="C1882" t="s">
        <v>102</v>
      </c>
      <c r="D1882" t="s">
        <v>4</v>
      </c>
      <c r="E1882" t="s">
        <v>91</v>
      </c>
      <c r="F1882" t="s">
        <v>84</v>
      </c>
      <c r="G1882">
        <v>185000</v>
      </c>
      <c r="H1882">
        <f t="shared" si="501"/>
        <v>174066.5</v>
      </c>
      <c r="I1882">
        <f t="shared" si="496"/>
        <v>5309.5</v>
      </c>
      <c r="J1882">
        <f t="shared" si="497"/>
        <v>13134.999999999998</v>
      </c>
      <c r="K1882">
        <f t="shared" si="498"/>
        <v>851.51</v>
      </c>
      <c r="L1882">
        <f t="shared" si="502"/>
        <v>5624</v>
      </c>
      <c r="M1882">
        <f t="shared" si="503"/>
        <v>13116.5</v>
      </c>
      <c r="N1882">
        <v>0</v>
      </c>
      <c r="O1882">
        <f t="shared" si="499"/>
        <v>38036.509999999995</v>
      </c>
      <c r="P1882">
        <v>25</v>
      </c>
      <c r="Q1882">
        <v>20227.560000000001</v>
      </c>
      <c r="R1882">
        <v>0</v>
      </c>
      <c r="S1882">
        <v>1328.8</v>
      </c>
      <c r="T1882">
        <v>200</v>
      </c>
      <c r="U1882">
        <v>32099.49</v>
      </c>
      <c r="V1882">
        <v>0</v>
      </c>
      <c r="W1882">
        <f t="shared" si="493"/>
        <v>53880.850000000006</v>
      </c>
      <c r="X1882">
        <f t="shared" si="494"/>
        <v>10933.5</v>
      </c>
      <c r="Y1882">
        <f t="shared" si="495"/>
        <v>26251.5</v>
      </c>
      <c r="Z1882">
        <f t="shared" si="500"/>
        <v>120185.65</v>
      </c>
      <c r="AA1882" t="s">
        <v>226</v>
      </c>
      <c r="AB1882">
        <v>2024</v>
      </c>
    </row>
    <row r="1883" spans="1:28" x14ac:dyDescent="0.25">
      <c r="A1883">
        <v>5</v>
      </c>
      <c r="B1883" t="s">
        <v>117</v>
      </c>
      <c r="C1883" t="s">
        <v>102</v>
      </c>
      <c r="D1883" t="s">
        <v>793</v>
      </c>
      <c r="E1883" t="s">
        <v>794</v>
      </c>
      <c r="F1883" t="s">
        <v>84</v>
      </c>
      <c r="G1883">
        <v>185000</v>
      </c>
      <c r="H1883">
        <f t="shared" si="501"/>
        <v>172351.04</v>
      </c>
      <c r="I1883">
        <f t="shared" si="496"/>
        <v>5309.5</v>
      </c>
      <c r="J1883">
        <f t="shared" si="497"/>
        <v>13134.999999999998</v>
      </c>
      <c r="K1883">
        <f t="shared" si="498"/>
        <v>851.51</v>
      </c>
      <c r="L1883">
        <f t="shared" si="502"/>
        <v>5624</v>
      </c>
      <c r="M1883">
        <f t="shared" si="503"/>
        <v>13116.5</v>
      </c>
      <c r="N1883">
        <v>1715.46</v>
      </c>
      <c r="O1883">
        <f t="shared" si="499"/>
        <v>39751.969999999994</v>
      </c>
      <c r="P1883">
        <v>25</v>
      </c>
      <c r="Q1883">
        <v>0</v>
      </c>
      <c r="R1883">
        <v>0</v>
      </c>
      <c r="S1883">
        <v>2657.6</v>
      </c>
      <c r="T1883">
        <v>200</v>
      </c>
      <c r="U1883">
        <v>32099.49</v>
      </c>
      <c r="V1883">
        <v>0</v>
      </c>
      <c r="W1883">
        <f t="shared" si="493"/>
        <v>34982.090000000004</v>
      </c>
      <c r="X1883">
        <f t="shared" si="494"/>
        <v>12648.96</v>
      </c>
      <c r="Y1883">
        <f t="shared" si="495"/>
        <v>26251.5</v>
      </c>
      <c r="Z1883">
        <f>+G1883-(W1883+X1883)</f>
        <v>137368.95000000001</v>
      </c>
      <c r="AA1883" t="s">
        <v>226</v>
      </c>
      <c r="AB1883">
        <v>2024</v>
      </c>
    </row>
    <row r="1884" spans="1:28" x14ac:dyDescent="0.25">
      <c r="A1884">
        <v>6</v>
      </c>
      <c r="B1884" t="s">
        <v>119</v>
      </c>
      <c r="C1884" t="s">
        <v>103</v>
      </c>
      <c r="D1884" t="s">
        <v>10</v>
      </c>
      <c r="E1884" t="s">
        <v>824</v>
      </c>
      <c r="F1884" t="s">
        <v>84</v>
      </c>
      <c r="G1884">
        <v>185000</v>
      </c>
      <c r="H1884">
        <f t="shared" si="501"/>
        <v>174066.5</v>
      </c>
      <c r="I1884">
        <f t="shared" si="496"/>
        <v>5309.5</v>
      </c>
      <c r="J1884">
        <f t="shared" si="497"/>
        <v>13134.999999999998</v>
      </c>
      <c r="K1884">
        <f t="shared" si="498"/>
        <v>851.51</v>
      </c>
      <c r="L1884">
        <f t="shared" si="502"/>
        <v>5624</v>
      </c>
      <c r="M1884">
        <f t="shared" si="503"/>
        <v>13116.5</v>
      </c>
      <c r="N1884">
        <v>0</v>
      </c>
      <c r="O1884">
        <f t="shared" si="499"/>
        <v>38036.509999999995</v>
      </c>
      <c r="P1884">
        <v>25</v>
      </c>
      <c r="Q1884">
        <v>13280.57</v>
      </c>
      <c r="R1884">
        <v>0</v>
      </c>
      <c r="S1884">
        <v>1328.8</v>
      </c>
      <c r="T1884">
        <v>200</v>
      </c>
      <c r="U1884">
        <v>32099.49</v>
      </c>
      <c r="V1884">
        <v>0</v>
      </c>
      <c r="W1884">
        <f t="shared" si="493"/>
        <v>46933.86</v>
      </c>
      <c r="X1884">
        <f t="shared" si="494"/>
        <v>10933.5</v>
      </c>
      <c r="Y1884">
        <f t="shared" si="495"/>
        <v>26251.5</v>
      </c>
      <c r="Z1884">
        <f t="shared" si="500"/>
        <v>127132.64</v>
      </c>
      <c r="AA1884" t="s">
        <v>226</v>
      </c>
      <c r="AB1884">
        <v>2024</v>
      </c>
    </row>
    <row r="1885" spans="1:28" x14ac:dyDescent="0.25">
      <c r="A1885">
        <v>7</v>
      </c>
      <c r="B1885" t="s">
        <v>121</v>
      </c>
      <c r="C1885" t="s">
        <v>102</v>
      </c>
      <c r="D1885" t="s">
        <v>21</v>
      </c>
      <c r="E1885" t="s">
        <v>48</v>
      </c>
      <c r="F1885" t="s">
        <v>84</v>
      </c>
      <c r="G1885">
        <v>155000</v>
      </c>
      <c r="H1885">
        <f t="shared" si="501"/>
        <v>144124.04</v>
      </c>
      <c r="I1885">
        <f t="shared" si="496"/>
        <v>4448.5</v>
      </c>
      <c r="J1885">
        <f t="shared" si="497"/>
        <v>11004.999999999998</v>
      </c>
      <c r="K1885">
        <f t="shared" si="498"/>
        <v>851.51</v>
      </c>
      <c r="L1885">
        <f t="shared" si="502"/>
        <v>4712</v>
      </c>
      <c r="M1885">
        <f t="shared" si="503"/>
        <v>10989.5</v>
      </c>
      <c r="N1885">
        <v>1715.46</v>
      </c>
      <c r="O1885">
        <f t="shared" si="499"/>
        <v>33721.97</v>
      </c>
      <c r="P1885">
        <v>25</v>
      </c>
      <c r="Q1885">
        <v>12764.88</v>
      </c>
      <c r="R1885">
        <v>0</v>
      </c>
      <c r="S1885">
        <v>638.59</v>
      </c>
      <c r="T1885">
        <v>200</v>
      </c>
      <c r="U1885">
        <v>24613.88</v>
      </c>
      <c r="V1885">
        <v>0</v>
      </c>
      <c r="W1885">
        <f t="shared" si="493"/>
        <v>38242.35</v>
      </c>
      <c r="X1885">
        <f t="shared" si="494"/>
        <v>10875.96</v>
      </c>
      <c r="Y1885">
        <f t="shared" si="495"/>
        <v>21994.5</v>
      </c>
      <c r="Z1885">
        <f t="shared" si="500"/>
        <v>105881.69</v>
      </c>
      <c r="AA1885" t="s">
        <v>226</v>
      </c>
      <c r="AB1885">
        <v>2024</v>
      </c>
    </row>
    <row r="1886" spans="1:28" x14ac:dyDescent="0.25">
      <c r="A1886">
        <v>8</v>
      </c>
      <c r="B1886" t="s">
        <v>137</v>
      </c>
      <c r="C1886" t="s">
        <v>102</v>
      </c>
      <c r="D1886" t="s">
        <v>22</v>
      </c>
      <c r="E1886" t="s">
        <v>788</v>
      </c>
      <c r="F1886" t="s">
        <v>85</v>
      </c>
      <c r="G1886">
        <v>140000</v>
      </c>
      <c r="H1886">
        <f>+G1886-(I1886+L1886+N1886)</f>
        <v>130010.54000000001</v>
      </c>
      <c r="I1886">
        <f t="shared" si="496"/>
        <v>4018</v>
      </c>
      <c r="J1886">
        <f t="shared" si="497"/>
        <v>9940</v>
      </c>
      <c r="K1886">
        <f t="shared" si="498"/>
        <v>851.51</v>
      </c>
      <c r="L1886">
        <f t="shared" si="502"/>
        <v>4256</v>
      </c>
      <c r="M1886">
        <f t="shared" si="503"/>
        <v>9926</v>
      </c>
      <c r="N1886">
        <v>1715.46</v>
      </c>
      <c r="O1886">
        <f>+I1886+J1886+K1886+L1886+M1886+N1886</f>
        <v>30706.97</v>
      </c>
      <c r="P1886">
        <v>25</v>
      </c>
      <c r="Q1886">
        <v>4694.38</v>
      </c>
      <c r="R1886">
        <v>0</v>
      </c>
      <c r="S1886">
        <v>564.91</v>
      </c>
      <c r="T1886">
        <v>200</v>
      </c>
      <c r="U1886">
        <v>21085.5</v>
      </c>
      <c r="V1886">
        <v>0</v>
      </c>
      <c r="W1886">
        <f t="shared" si="493"/>
        <v>26569.79</v>
      </c>
      <c r="X1886">
        <f t="shared" si="494"/>
        <v>9989.4599999999991</v>
      </c>
      <c r="Y1886">
        <f t="shared" si="495"/>
        <v>19866</v>
      </c>
      <c r="Z1886">
        <f t="shared" si="500"/>
        <v>103440.75</v>
      </c>
      <c r="AA1886" t="s">
        <v>226</v>
      </c>
      <c r="AB1886">
        <v>2024</v>
      </c>
    </row>
    <row r="1887" spans="1:28" x14ac:dyDescent="0.25">
      <c r="A1887">
        <v>9</v>
      </c>
      <c r="B1887" t="s">
        <v>123</v>
      </c>
      <c r="C1887" t="s">
        <v>102</v>
      </c>
      <c r="D1887" t="s">
        <v>10</v>
      </c>
      <c r="E1887" t="s">
        <v>826</v>
      </c>
      <c r="F1887" t="s">
        <v>84</v>
      </c>
      <c r="G1887">
        <v>145000</v>
      </c>
      <c r="H1887">
        <f t="shared" si="501"/>
        <v>136430.5</v>
      </c>
      <c r="I1887">
        <f t="shared" si="496"/>
        <v>4161.5</v>
      </c>
      <c r="J1887">
        <f t="shared" si="497"/>
        <v>10294.999999999998</v>
      </c>
      <c r="K1887">
        <f t="shared" si="498"/>
        <v>851.51</v>
      </c>
      <c r="L1887">
        <f t="shared" si="502"/>
        <v>4408</v>
      </c>
      <c r="M1887">
        <f t="shared" si="503"/>
        <v>10280.5</v>
      </c>
      <c r="N1887">
        <v>0</v>
      </c>
      <c r="O1887">
        <f t="shared" si="499"/>
        <v>29996.51</v>
      </c>
      <c r="P1887">
        <v>25</v>
      </c>
      <c r="Q1887">
        <v>6000</v>
      </c>
      <c r="R1887">
        <v>0</v>
      </c>
      <c r="S1887">
        <v>646.94000000000005</v>
      </c>
      <c r="T1887">
        <v>200</v>
      </c>
      <c r="U1887">
        <f>IF((H1887*12)&gt;867123.01,(79776+(((H1887*12)-867123.01)*0.25))/12,IF((H1887*12)&gt;624329.01,(31216+(((H1887*12)-624329.01)*0.2))/12,IF((H1887*12)&gt;416220.01,(((H1887*12)-416220.01)*0.15)/12,0)))</f>
        <v>22690.562291666665</v>
      </c>
      <c r="V1887">
        <v>0</v>
      </c>
      <c r="W1887">
        <f t="shared" si="493"/>
        <v>29562.502291666664</v>
      </c>
      <c r="X1887">
        <f t="shared" si="494"/>
        <v>8569.5</v>
      </c>
      <c r="Y1887">
        <f t="shared" si="495"/>
        <v>20575.5</v>
      </c>
      <c r="Z1887">
        <f t="shared" si="500"/>
        <v>106867.99770833334</v>
      </c>
      <c r="AA1887" t="s">
        <v>226</v>
      </c>
      <c r="AB1887">
        <v>2024</v>
      </c>
    </row>
    <row r="1888" spans="1:28" x14ac:dyDescent="0.25">
      <c r="A1888">
        <v>10</v>
      </c>
      <c r="B1888" t="s">
        <v>125</v>
      </c>
      <c r="C1888" t="s">
        <v>102</v>
      </c>
      <c r="D1888" t="s">
        <v>94</v>
      </c>
      <c r="E1888" t="s">
        <v>65</v>
      </c>
      <c r="F1888" t="s">
        <v>85</v>
      </c>
      <c r="G1888">
        <v>96000</v>
      </c>
      <c r="H1888">
        <f t="shared" si="501"/>
        <v>88610.94</v>
      </c>
      <c r="I1888">
        <f t="shared" si="496"/>
        <v>2755.2</v>
      </c>
      <c r="J1888">
        <f t="shared" si="497"/>
        <v>6815.9999999999991</v>
      </c>
      <c r="K1888">
        <f t="shared" si="498"/>
        <v>851.51</v>
      </c>
      <c r="L1888">
        <f t="shared" si="502"/>
        <v>2918.4</v>
      </c>
      <c r="M1888">
        <f t="shared" si="503"/>
        <v>6806.4000000000005</v>
      </c>
      <c r="N1888">
        <v>1715.46</v>
      </c>
      <c r="O1888">
        <f t="shared" si="499"/>
        <v>21862.969999999998</v>
      </c>
      <c r="P1888">
        <v>25</v>
      </c>
      <c r="Q1888">
        <v>3000</v>
      </c>
      <c r="R1888">
        <v>0</v>
      </c>
      <c r="S1888">
        <v>797.28</v>
      </c>
      <c r="T1888">
        <v>200</v>
      </c>
      <c r="U1888">
        <v>10735.6</v>
      </c>
      <c r="V1888">
        <v>0</v>
      </c>
      <c r="W1888">
        <f t="shared" si="493"/>
        <v>14757.880000000001</v>
      </c>
      <c r="X1888">
        <f t="shared" si="494"/>
        <v>7389.06</v>
      </c>
      <c r="Y1888">
        <f t="shared" si="495"/>
        <v>13622.4</v>
      </c>
      <c r="Z1888">
        <f t="shared" si="500"/>
        <v>73853.06</v>
      </c>
      <c r="AA1888" t="s">
        <v>226</v>
      </c>
      <c r="AB1888">
        <v>2024</v>
      </c>
    </row>
    <row r="1889" spans="1:28" x14ac:dyDescent="0.25">
      <c r="A1889">
        <v>11</v>
      </c>
      <c r="B1889" t="s">
        <v>126</v>
      </c>
      <c r="C1889" t="s">
        <v>103</v>
      </c>
      <c r="D1889" t="s">
        <v>94</v>
      </c>
      <c r="E1889" t="s">
        <v>58</v>
      </c>
      <c r="F1889" t="s">
        <v>84</v>
      </c>
      <c r="G1889">
        <v>60000</v>
      </c>
      <c r="H1889">
        <f t="shared" si="501"/>
        <v>56454</v>
      </c>
      <c r="I1889">
        <f t="shared" si="496"/>
        <v>1722</v>
      </c>
      <c r="J1889">
        <f t="shared" si="497"/>
        <v>4260</v>
      </c>
      <c r="K1889">
        <f t="shared" si="498"/>
        <v>660.00000000000011</v>
      </c>
      <c r="L1889">
        <f t="shared" si="502"/>
        <v>1824</v>
      </c>
      <c r="M1889">
        <f t="shared" si="503"/>
        <v>4254</v>
      </c>
      <c r="N1889">
        <v>0</v>
      </c>
      <c r="O1889">
        <f t="shared" si="499"/>
        <v>12720</v>
      </c>
      <c r="P1889">
        <v>25</v>
      </c>
      <c r="Q1889">
        <v>500</v>
      </c>
      <c r="R1889">
        <v>0</v>
      </c>
      <c r="S1889">
        <v>1203.51</v>
      </c>
      <c r="T1889">
        <v>200</v>
      </c>
      <c r="U1889">
        <f>3486.68-V1889</f>
        <v>3486.68</v>
      </c>
      <c r="V1889">
        <v>0</v>
      </c>
      <c r="W1889">
        <f t="shared" si="493"/>
        <v>5415.19</v>
      </c>
      <c r="X1889">
        <f t="shared" si="494"/>
        <v>3546</v>
      </c>
      <c r="Y1889">
        <f t="shared" si="495"/>
        <v>8514</v>
      </c>
      <c r="Z1889">
        <f t="shared" si="500"/>
        <v>51038.81</v>
      </c>
      <c r="AA1889" t="s">
        <v>226</v>
      </c>
      <c r="AB1889">
        <v>2024</v>
      </c>
    </row>
    <row r="1890" spans="1:28" x14ac:dyDescent="0.25">
      <c r="A1890">
        <v>12</v>
      </c>
      <c r="B1890" t="s">
        <v>128</v>
      </c>
      <c r="C1890" t="s">
        <v>102</v>
      </c>
      <c r="D1890" t="s">
        <v>12</v>
      </c>
      <c r="E1890" t="s">
        <v>862</v>
      </c>
      <c r="F1890" t="s">
        <v>84</v>
      </c>
      <c r="G1890">
        <v>155000</v>
      </c>
      <c r="H1890">
        <f t="shared" si="501"/>
        <v>144124.04</v>
      </c>
      <c r="I1890">
        <f t="shared" si="496"/>
        <v>4448.5</v>
      </c>
      <c r="J1890">
        <f t="shared" si="497"/>
        <v>11004.999999999998</v>
      </c>
      <c r="K1890">
        <f t="shared" si="498"/>
        <v>851.51</v>
      </c>
      <c r="L1890">
        <f t="shared" si="502"/>
        <v>4712</v>
      </c>
      <c r="M1890">
        <f t="shared" si="503"/>
        <v>10989.5</v>
      </c>
      <c r="N1890">
        <v>1715.46</v>
      </c>
      <c r="O1890">
        <f t="shared" si="499"/>
        <v>33721.97</v>
      </c>
      <c r="P1890">
        <v>25</v>
      </c>
      <c r="Q1890">
        <v>0</v>
      </c>
      <c r="R1890">
        <v>0</v>
      </c>
      <c r="S1890">
        <v>1195.92</v>
      </c>
      <c r="T1890">
        <v>200</v>
      </c>
      <c r="U1890">
        <v>24185.01</v>
      </c>
      <c r="V1890">
        <v>0</v>
      </c>
      <c r="W1890">
        <f t="shared" si="493"/>
        <v>25605.93</v>
      </c>
      <c r="X1890">
        <f t="shared" si="494"/>
        <v>10875.96</v>
      </c>
      <c r="Y1890">
        <f t="shared" si="495"/>
        <v>21994.5</v>
      </c>
      <c r="Z1890">
        <f t="shared" si="500"/>
        <v>118518.11</v>
      </c>
      <c r="AA1890" t="s">
        <v>226</v>
      </c>
      <c r="AB1890">
        <v>2024</v>
      </c>
    </row>
    <row r="1891" spans="1:28" x14ac:dyDescent="0.25">
      <c r="A1891">
        <v>13</v>
      </c>
      <c r="B1891" t="s">
        <v>129</v>
      </c>
      <c r="C1891" t="s">
        <v>102</v>
      </c>
      <c r="D1891" t="s">
        <v>16</v>
      </c>
      <c r="E1891" t="s">
        <v>79</v>
      </c>
      <c r="F1891" t="s">
        <v>84</v>
      </c>
      <c r="G1891">
        <v>80000</v>
      </c>
      <c r="H1891">
        <f t="shared" si="501"/>
        <v>75272</v>
      </c>
      <c r="I1891">
        <f t="shared" si="496"/>
        <v>2296</v>
      </c>
      <c r="J1891">
        <f t="shared" si="497"/>
        <v>5679.9999999999991</v>
      </c>
      <c r="K1891">
        <f t="shared" si="498"/>
        <v>851.51</v>
      </c>
      <c r="L1891">
        <f t="shared" si="502"/>
        <v>2432</v>
      </c>
      <c r="M1891">
        <f t="shared" si="503"/>
        <v>5672</v>
      </c>
      <c r="N1891">
        <v>0</v>
      </c>
      <c r="O1891">
        <f>+I1891+J1891+K1891+L1891+M1891+N1891</f>
        <v>16931.509999999998</v>
      </c>
      <c r="P1891">
        <v>25</v>
      </c>
      <c r="Q1891">
        <v>500</v>
      </c>
      <c r="R1891">
        <v>0</v>
      </c>
      <c r="S1891">
        <v>400.01</v>
      </c>
      <c r="T1891">
        <v>200</v>
      </c>
      <c r="U1891">
        <v>7400.87</v>
      </c>
      <c r="V1891">
        <v>0</v>
      </c>
      <c r="W1891">
        <f t="shared" si="493"/>
        <v>8525.8799999999992</v>
      </c>
      <c r="X1891">
        <f t="shared" si="494"/>
        <v>4728</v>
      </c>
      <c r="Y1891">
        <f t="shared" si="495"/>
        <v>11352</v>
      </c>
      <c r="Z1891">
        <f t="shared" si="500"/>
        <v>66746.12</v>
      </c>
      <c r="AA1891" t="s">
        <v>226</v>
      </c>
      <c r="AB1891">
        <v>2024</v>
      </c>
    </row>
    <row r="1892" spans="1:28" x14ac:dyDescent="0.25">
      <c r="A1892">
        <v>14</v>
      </c>
      <c r="B1892" t="s">
        <v>130</v>
      </c>
      <c r="C1892" t="s">
        <v>102</v>
      </c>
      <c r="D1892" t="s">
        <v>16</v>
      </c>
      <c r="E1892" t="s">
        <v>61</v>
      </c>
      <c r="F1892" t="s">
        <v>84</v>
      </c>
      <c r="G1892">
        <v>80000</v>
      </c>
      <c r="H1892">
        <f t="shared" si="501"/>
        <v>70125.62</v>
      </c>
      <c r="I1892">
        <f t="shared" si="496"/>
        <v>2296</v>
      </c>
      <c r="J1892">
        <f t="shared" si="497"/>
        <v>5679.9999999999991</v>
      </c>
      <c r="K1892">
        <f t="shared" si="498"/>
        <v>851.51</v>
      </c>
      <c r="L1892">
        <f t="shared" si="502"/>
        <v>2432</v>
      </c>
      <c r="M1892">
        <f t="shared" si="503"/>
        <v>5672</v>
      </c>
      <c r="N1892">
        <v>5146.38</v>
      </c>
      <c r="O1892">
        <f>+I1892+J1892+K1892+L1892+M1892+N1892</f>
        <v>22077.89</v>
      </c>
      <c r="P1892">
        <v>25</v>
      </c>
      <c r="Q1892">
        <v>1200</v>
      </c>
      <c r="R1892">
        <v>0</v>
      </c>
      <c r="S1892">
        <v>2106.98</v>
      </c>
      <c r="T1892">
        <v>200</v>
      </c>
      <c r="U1892">
        <f>6221-V1892</f>
        <v>6221</v>
      </c>
      <c r="V1892">
        <v>0</v>
      </c>
      <c r="W1892">
        <f t="shared" si="493"/>
        <v>9752.98</v>
      </c>
      <c r="X1892">
        <f t="shared" si="494"/>
        <v>9874.380000000001</v>
      </c>
      <c r="Y1892">
        <f t="shared" si="495"/>
        <v>11352</v>
      </c>
      <c r="Z1892">
        <f t="shared" si="500"/>
        <v>60372.639999999999</v>
      </c>
      <c r="AA1892" t="s">
        <v>226</v>
      </c>
      <c r="AB1892">
        <v>2024</v>
      </c>
    </row>
    <row r="1893" spans="1:28" x14ac:dyDescent="0.25">
      <c r="A1893">
        <v>15</v>
      </c>
      <c r="B1893" t="s">
        <v>131</v>
      </c>
      <c r="C1893" t="s">
        <v>102</v>
      </c>
      <c r="D1893" t="s">
        <v>6</v>
      </c>
      <c r="E1893" t="s">
        <v>863</v>
      </c>
      <c r="F1893" t="s">
        <v>84</v>
      </c>
      <c r="G1893">
        <v>95000</v>
      </c>
      <c r="H1893">
        <f t="shared" si="501"/>
        <v>84239.12</v>
      </c>
      <c r="I1893">
        <f t="shared" si="496"/>
        <v>2726.5</v>
      </c>
      <c r="J1893">
        <f t="shared" si="497"/>
        <v>6744.9999999999991</v>
      </c>
      <c r="K1893">
        <f t="shared" si="498"/>
        <v>851.51</v>
      </c>
      <c r="L1893">
        <f t="shared" si="502"/>
        <v>2888</v>
      </c>
      <c r="M1893">
        <f t="shared" si="503"/>
        <v>6735.5</v>
      </c>
      <c r="N1893">
        <v>5146.38</v>
      </c>
      <c r="O1893">
        <f t="shared" si="499"/>
        <v>25092.890000000003</v>
      </c>
      <c r="P1893">
        <v>25</v>
      </c>
      <c r="Q1893">
        <v>0</v>
      </c>
      <c r="R1893">
        <v>0</v>
      </c>
      <c r="S1893">
        <v>4199.1000000000004</v>
      </c>
      <c r="T1893">
        <v>200</v>
      </c>
      <c r="U1893">
        <f>10071.51-V1893</f>
        <v>10071.51</v>
      </c>
      <c r="V1893">
        <v>0</v>
      </c>
      <c r="W1893">
        <f t="shared" si="493"/>
        <v>14495.61</v>
      </c>
      <c r="X1893">
        <f t="shared" si="494"/>
        <v>10760.880000000001</v>
      </c>
      <c r="Y1893">
        <f t="shared" si="495"/>
        <v>13480.5</v>
      </c>
      <c r="Z1893">
        <f t="shared" si="500"/>
        <v>69743.509999999995</v>
      </c>
      <c r="AA1893" t="s">
        <v>226</v>
      </c>
      <c r="AB1893">
        <v>2024</v>
      </c>
    </row>
    <row r="1894" spans="1:28" x14ac:dyDescent="0.25">
      <c r="A1894">
        <v>16</v>
      </c>
      <c r="B1894" t="s">
        <v>132</v>
      </c>
      <c r="C1894" t="s">
        <v>102</v>
      </c>
      <c r="D1894" t="s">
        <v>4</v>
      </c>
      <c r="E1894" t="s">
        <v>24</v>
      </c>
      <c r="F1894" t="s">
        <v>84</v>
      </c>
      <c r="G1894">
        <v>95000</v>
      </c>
      <c r="H1894">
        <f t="shared" si="501"/>
        <v>85954.58</v>
      </c>
      <c r="I1894">
        <f t="shared" si="496"/>
        <v>2726.5</v>
      </c>
      <c r="J1894">
        <f t="shared" si="497"/>
        <v>6744.9999999999991</v>
      </c>
      <c r="K1894">
        <f t="shared" si="498"/>
        <v>851.51</v>
      </c>
      <c r="L1894">
        <f t="shared" si="502"/>
        <v>2888</v>
      </c>
      <c r="M1894">
        <f t="shared" si="503"/>
        <v>6735.5</v>
      </c>
      <c r="N1894">
        <v>3430.92</v>
      </c>
      <c r="O1894">
        <f t="shared" si="499"/>
        <v>23377.43</v>
      </c>
      <c r="P1894">
        <v>25</v>
      </c>
      <c r="Q1894">
        <v>10686.79</v>
      </c>
      <c r="R1894">
        <v>0</v>
      </c>
      <c r="S1894">
        <v>2194.44</v>
      </c>
      <c r="T1894">
        <v>200</v>
      </c>
      <c r="U1894">
        <f>10071.51-V1894</f>
        <v>10071.51</v>
      </c>
      <c r="V1894">
        <v>0</v>
      </c>
      <c r="W1894">
        <f t="shared" si="493"/>
        <v>23177.74</v>
      </c>
      <c r="X1894">
        <f t="shared" si="494"/>
        <v>9045.42</v>
      </c>
      <c r="Y1894">
        <f>+J1894++K1894+M1894</f>
        <v>14332.009999999998</v>
      </c>
      <c r="Z1894">
        <f t="shared" si="500"/>
        <v>62776.84</v>
      </c>
      <c r="AA1894" t="s">
        <v>226</v>
      </c>
      <c r="AB1894">
        <v>2024</v>
      </c>
    </row>
    <row r="1895" spans="1:28" x14ac:dyDescent="0.25">
      <c r="A1895">
        <v>17</v>
      </c>
      <c r="B1895" t="s">
        <v>133</v>
      </c>
      <c r="C1895" t="s">
        <v>103</v>
      </c>
      <c r="D1895" t="s">
        <v>828</v>
      </c>
      <c r="E1895" t="s">
        <v>829</v>
      </c>
      <c r="F1895" t="s">
        <v>84</v>
      </c>
      <c r="G1895">
        <v>95000</v>
      </c>
      <c r="H1895">
        <f t="shared" si="501"/>
        <v>89385.5</v>
      </c>
      <c r="I1895">
        <f t="shared" si="496"/>
        <v>2726.5</v>
      </c>
      <c r="J1895">
        <f t="shared" si="497"/>
        <v>6744.9999999999991</v>
      </c>
      <c r="K1895">
        <f t="shared" si="498"/>
        <v>851.51</v>
      </c>
      <c r="L1895">
        <f t="shared" si="502"/>
        <v>2888</v>
      </c>
      <c r="M1895">
        <f t="shared" si="503"/>
        <v>6735.5</v>
      </c>
      <c r="N1895">
        <v>0</v>
      </c>
      <c r="O1895">
        <f t="shared" si="499"/>
        <v>19946.510000000002</v>
      </c>
      <c r="P1895">
        <v>25</v>
      </c>
      <c r="Q1895">
        <v>200</v>
      </c>
      <c r="R1895">
        <v>0</v>
      </c>
      <c r="S1895">
        <v>2259.48</v>
      </c>
      <c r="T1895">
        <v>200</v>
      </c>
      <c r="U1895">
        <v>10929.24</v>
      </c>
      <c r="V1895">
        <v>0</v>
      </c>
      <c r="W1895">
        <f t="shared" si="493"/>
        <v>13613.72</v>
      </c>
      <c r="X1895">
        <f t="shared" si="494"/>
        <v>5614.5</v>
      </c>
      <c r="Y1895">
        <f t="shared" ref="Y1895:Y1958" si="504">+J1895+M1895</f>
        <v>13480.5</v>
      </c>
      <c r="Z1895">
        <f t="shared" si="500"/>
        <v>75771.78</v>
      </c>
      <c r="AA1895" t="s">
        <v>226</v>
      </c>
      <c r="AB1895">
        <v>2024</v>
      </c>
    </row>
    <row r="1896" spans="1:28" x14ac:dyDescent="0.25">
      <c r="A1896">
        <v>18</v>
      </c>
      <c r="B1896" t="s">
        <v>134</v>
      </c>
      <c r="C1896" t="s">
        <v>102</v>
      </c>
      <c r="D1896" t="s">
        <v>16</v>
      </c>
      <c r="E1896" t="s">
        <v>45</v>
      </c>
      <c r="F1896" t="s">
        <v>84</v>
      </c>
      <c r="G1896">
        <v>80000</v>
      </c>
      <c r="H1896">
        <f t="shared" si="501"/>
        <v>71841.08</v>
      </c>
      <c r="I1896">
        <f t="shared" si="496"/>
        <v>2296</v>
      </c>
      <c r="J1896">
        <f t="shared" si="497"/>
        <v>5679.9999999999991</v>
      </c>
      <c r="K1896">
        <f t="shared" si="498"/>
        <v>851.51</v>
      </c>
      <c r="L1896">
        <f t="shared" si="502"/>
        <v>2432</v>
      </c>
      <c r="M1896">
        <f t="shared" si="503"/>
        <v>5672</v>
      </c>
      <c r="N1896">
        <v>3430.92</v>
      </c>
      <c r="O1896">
        <f t="shared" si="499"/>
        <v>20362.43</v>
      </c>
      <c r="P1896">
        <v>25</v>
      </c>
      <c r="Q1896">
        <v>0</v>
      </c>
      <c r="R1896">
        <v>0</v>
      </c>
      <c r="S1896">
        <v>2025.08</v>
      </c>
      <c r="T1896">
        <v>200</v>
      </c>
      <c r="U1896">
        <f>6564.09-V1896</f>
        <v>6564.09</v>
      </c>
      <c r="V1896">
        <v>0</v>
      </c>
      <c r="W1896">
        <f t="shared" si="493"/>
        <v>8814.17</v>
      </c>
      <c r="X1896">
        <f t="shared" si="494"/>
        <v>8158.92</v>
      </c>
      <c r="Y1896">
        <f t="shared" si="504"/>
        <v>11352</v>
      </c>
      <c r="Z1896">
        <f t="shared" si="500"/>
        <v>63026.91</v>
      </c>
      <c r="AA1896" t="s">
        <v>226</v>
      </c>
      <c r="AB1896">
        <v>2024</v>
      </c>
    </row>
    <row r="1897" spans="1:28" x14ac:dyDescent="0.25">
      <c r="A1897">
        <v>19</v>
      </c>
      <c r="B1897" t="s">
        <v>140</v>
      </c>
      <c r="C1897" t="s">
        <v>102</v>
      </c>
      <c r="D1897" t="s">
        <v>823</v>
      </c>
      <c r="E1897" t="s">
        <v>29</v>
      </c>
      <c r="F1897" t="s">
        <v>99</v>
      </c>
      <c r="G1897">
        <v>130000</v>
      </c>
      <c r="H1897">
        <f t="shared" si="501"/>
        <v>122317</v>
      </c>
      <c r="I1897">
        <f t="shared" si="496"/>
        <v>3731</v>
      </c>
      <c r="J1897">
        <f t="shared" si="497"/>
        <v>9230</v>
      </c>
      <c r="K1897">
        <f t="shared" si="498"/>
        <v>851.51</v>
      </c>
      <c r="L1897">
        <f t="shared" si="502"/>
        <v>3952</v>
      </c>
      <c r="M1897">
        <f t="shared" si="503"/>
        <v>9217</v>
      </c>
      <c r="N1897">
        <v>0</v>
      </c>
      <c r="O1897">
        <f t="shared" si="499"/>
        <v>26981.510000000002</v>
      </c>
      <c r="P1897">
        <v>25</v>
      </c>
      <c r="Q1897">
        <v>0</v>
      </c>
      <c r="R1897">
        <v>0</v>
      </c>
      <c r="S1897">
        <v>398.64</v>
      </c>
      <c r="T1897">
        <v>200</v>
      </c>
      <c r="U1897">
        <f>IF((H1897*12)&gt;867123.01,(79776+(((H1897*12)-867123.01)*0.25))/12,IF((H1897*12)&gt;624329.01,(31216+(((H1897*12)-624329.01)*0.2))/12,IF((H1897*12)&gt;416220.01,(((H1897*12)-416220.01)*0.15)/12,0)))</f>
        <v>19162.187291666665</v>
      </c>
      <c r="V1897">
        <v>0</v>
      </c>
      <c r="W1897">
        <f t="shared" si="493"/>
        <v>19785.827291666665</v>
      </c>
      <c r="X1897">
        <f t="shared" si="494"/>
        <v>7683</v>
      </c>
      <c r="Y1897">
        <f t="shared" si="504"/>
        <v>18447</v>
      </c>
      <c r="Z1897">
        <f t="shared" si="500"/>
        <v>102531.17270833334</v>
      </c>
      <c r="AA1897" t="s">
        <v>226</v>
      </c>
      <c r="AB1897">
        <v>2024</v>
      </c>
    </row>
    <row r="1898" spans="1:28" x14ac:dyDescent="0.25">
      <c r="A1898">
        <v>20</v>
      </c>
      <c r="B1898" t="s">
        <v>911</v>
      </c>
      <c r="C1898" t="s">
        <v>103</v>
      </c>
      <c r="D1898" t="s">
        <v>823</v>
      </c>
      <c r="E1898" t="s">
        <v>850</v>
      </c>
      <c r="F1898" t="s">
        <v>84</v>
      </c>
      <c r="G1898">
        <v>100000</v>
      </c>
      <c r="H1898">
        <f t="shared" si="501"/>
        <v>94090</v>
      </c>
      <c r="I1898">
        <f t="shared" si="496"/>
        <v>2870</v>
      </c>
      <c r="J1898">
        <f t="shared" si="497"/>
        <v>7099.9999999999991</v>
      </c>
      <c r="K1898">
        <f t="shared" si="498"/>
        <v>851.51</v>
      </c>
      <c r="L1898">
        <f t="shared" si="502"/>
        <v>3040</v>
      </c>
      <c r="M1898">
        <f t="shared" si="503"/>
        <v>7090.0000000000009</v>
      </c>
      <c r="N1898">
        <v>0</v>
      </c>
      <c r="O1898">
        <f t="shared" si="499"/>
        <v>20951.510000000002</v>
      </c>
      <c r="P1898">
        <v>25</v>
      </c>
      <c r="Q1898">
        <v>0</v>
      </c>
      <c r="R1898">
        <v>0</v>
      </c>
      <c r="S1898">
        <v>0</v>
      </c>
      <c r="T1898">
        <v>200</v>
      </c>
      <c r="U1898">
        <f>12105.37-V1898</f>
        <v>12105.37</v>
      </c>
      <c r="V1898">
        <v>0</v>
      </c>
      <c r="W1898">
        <f t="shared" si="493"/>
        <v>12330.37</v>
      </c>
      <c r="X1898">
        <f t="shared" si="494"/>
        <v>5910</v>
      </c>
      <c r="Y1898">
        <f t="shared" si="504"/>
        <v>14190</v>
      </c>
      <c r="Z1898">
        <f t="shared" si="500"/>
        <v>81759.63</v>
      </c>
      <c r="AA1898" t="s">
        <v>226</v>
      </c>
      <c r="AB1898">
        <v>2024</v>
      </c>
    </row>
    <row r="1899" spans="1:28" x14ac:dyDescent="0.25">
      <c r="A1899">
        <v>21</v>
      </c>
      <c r="B1899" t="s">
        <v>864</v>
      </c>
      <c r="C1899" t="s">
        <v>103</v>
      </c>
      <c r="D1899" t="s">
        <v>94</v>
      </c>
      <c r="E1899" t="s">
        <v>865</v>
      </c>
      <c r="F1899" t="s">
        <v>85</v>
      </c>
      <c r="G1899">
        <v>65000</v>
      </c>
      <c r="H1899">
        <f>+G1899-(I1899+L1899+N1899)</f>
        <v>61158.5</v>
      </c>
      <c r="I1899">
        <f t="shared" si="496"/>
        <v>1865.5</v>
      </c>
      <c r="J1899">
        <f t="shared" si="497"/>
        <v>4615</v>
      </c>
      <c r="K1899">
        <f t="shared" si="498"/>
        <v>715.00000000000011</v>
      </c>
      <c r="L1899">
        <f t="shared" si="502"/>
        <v>1976</v>
      </c>
      <c r="M1899">
        <f t="shared" si="503"/>
        <v>4608.5</v>
      </c>
      <c r="N1899">
        <v>0</v>
      </c>
      <c r="O1899">
        <f>+I1899+J1899+K1899+L1899+M1899+N1899</f>
        <v>13780</v>
      </c>
      <c r="P1899">
        <v>25</v>
      </c>
      <c r="Q1899">
        <v>0</v>
      </c>
      <c r="R1899">
        <v>0</v>
      </c>
      <c r="S1899">
        <v>1755.08</v>
      </c>
      <c r="T1899">
        <v>200</v>
      </c>
      <c r="U1899">
        <f>4427.55-V1899</f>
        <v>4427.55</v>
      </c>
      <c r="V1899">
        <v>0</v>
      </c>
      <c r="W1899">
        <f t="shared" si="493"/>
        <v>6407.63</v>
      </c>
      <c r="X1899">
        <f t="shared" si="494"/>
        <v>3841.5</v>
      </c>
      <c r="Y1899">
        <f t="shared" si="504"/>
        <v>9223.5</v>
      </c>
      <c r="Z1899">
        <f t="shared" si="500"/>
        <v>54750.869999999995</v>
      </c>
      <c r="AA1899" t="s">
        <v>226</v>
      </c>
      <c r="AB1899">
        <v>2024</v>
      </c>
    </row>
    <row r="1900" spans="1:28" x14ac:dyDescent="0.25">
      <c r="A1900">
        <v>22</v>
      </c>
      <c r="B1900" t="s">
        <v>144</v>
      </c>
      <c r="C1900" t="s">
        <v>103</v>
      </c>
      <c r="D1900" t="s">
        <v>10</v>
      </c>
      <c r="E1900" t="s">
        <v>40</v>
      </c>
      <c r="F1900" t="s">
        <v>85</v>
      </c>
      <c r="G1900">
        <v>95000</v>
      </c>
      <c r="H1900">
        <f t="shared" si="501"/>
        <v>87670.04</v>
      </c>
      <c r="I1900">
        <f t="shared" si="496"/>
        <v>2726.5</v>
      </c>
      <c r="J1900">
        <f t="shared" si="497"/>
        <v>6744.9999999999991</v>
      </c>
      <c r="K1900">
        <f t="shared" si="498"/>
        <v>851.51</v>
      </c>
      <c r="L1900">
        <f t="shared" si="502"/>
        <v>2888</v>
      </c>
      <c r="M1900">
        <f t="shared" si="503"/>
        <v>6735.5</v>
      </c>
      <c r="N1900">
        <v>1715.46</v>
      </c>
      <c r="O1900">
        <f t="shared" si="499"/>
        <v>21661.97</v>
      </c>
      <c r="P1900">
        <v>25</v>
      </c>
      <c r="Q1900">
        <v>0</v>
      </c>
      <c r="R1900">
        <v>0</v>
      </c>
      <c r="S1900">
        <v>1195.92</v>
      </c>
      <c r="T1900">
        <v>200</v>
      </c>
      <c r="U1900">
        <v>10500.38</v>
      </c>
      <c r="V1900">
        <v>0</v>
      </c>
      <c r="W1900">
        <f t="shared" si="493"/>
        <v>11921.3</v>
      </c>
      <c r="X1900">
        <f t="shared" si="494"/>
        <v>7329.96</v>
      </c>
      <c r="Y1900">
        <f t="shared" si="504"/>
        <v>13480.5</v>
      </c>
      <c r="Z1900">
        <f t="shared" si="500"/>
        <v>75748.740000000005</v>
      </c>
      <c r="AA1900" t="s">
        <v>226</v>
      </c>
      <c r="AB1900">
        <v>2024</v>
      </c>
    </row>
    <row r="1901" spans="1:28" x14ac:dyDescent="0.25">
      <c r="A1901">
        <v>23</v>
      </c>
      <c r="B1901" t="s">
        <v>145</v>
      </c>
      <c r="C1901" t="s">
        <v>102</v>
      </c>
      <c r="D1901" t="s">
        <v>10</v>
      </c>
      <c r="E1901" t="s">
        <v>50</v>
      </c>
      <c r="F1901" t="s">
        <v>84</v>
      </c>
      <c r="G1901">
        <v>95000</v>
      </c>
      <c r="H1901">
        <f t="shared" si="501"/>
        <v>85954.58</v>
      </c>
      <c r="I1901">
        <f t="shared" si="496"/>
        <v>2726.5</v>
      </c>
      <c r="J1901">
        <f t="shared" si="497"/>
        <v>6744.9999999999991</v>
      </c>
      <c r="K1901">
        <f t="shared" si="498"/>
        <v>851.51</v>
      </c>
      <c r="L1901">
        <f t="shared" si="502"/>
        <v>2888</v>
      </c>
      <c r="M1901">
        <f t="shared" si="503"/>
        <v>6735.5</v>
      </c>
      <c r="N1901">
        <v>3430.92</v>
      </c>
      <c r="O1901">
        <f t="shared" si="499"/>
        <v>23377.43</v>
      </c>
      <c r="P1901">
        <v>25</v>
      </c>
      <c r="Q1901">
        <v>0</v>
      </c>
      <c r="R1901">
        <v>0</v>
      </c>
      <c r="S1901">
        <v>0</v>
      </c>
      <c r="T1901">
        <v>200</v>
      </c>
      <c r="U1901">
        <v>10071.51</v>
      </c>
      <c r="V1901">
        <v>0</v>
      </c>
      <c r="W1901">
        <f t="shared" si="493"/>
        <v>10296.51</v>
      </c>
      <c r="X1901">
        <f t="shared" si="494"/>
        <v>9045.42</v>
      </c>
      <c r="Y1901">
        <f t="shared" si="504"/>
        <v>13480.5</v>
      </c>
      <c r="Z1901">
        <f t="shared" si="500"/>
        <v>75658.070000000007</v>
      </c>
      <c r="AA1901" t="s">
        <v>226</v>
      </c>
      <c r="AB1901">
        <v>2024</v>
      </c>
    </row>
    <row r="1902" spans="1:28" x14ac:dyDescent="0.25">
      <c r="A1902">
        <v>24</v>
      </c>
      <c r="B1902" t="s">
        <v>866</v>
      </c>
      <c r="C1902" t="s">
        <v>102</v>
      </c>
      <c r="D1902" t="s">
        <v>10</v>
      </c>
      <c r="E1902" t="s">
        <v>44</v>
      </c>
      <c r="F1902" t="s">
        <v>84</v>
      </c>
      <c r="G1902">
        <v>80000</v>
      </c>
      <c r="H1902">
        <f t="shared" si="501"/>
        <v>75272</v>
      </c>
      <c r="I1902">
        <f t="shared" si="496"/>
        <v>2296</v>
      </c>
      <c r="J1902">
        <f t="shared" si="497"/>
        <v>5679.9999999999991</v>
      </c>
      <c r="K1902">
        <f t="shared" si="498"/>
        <v>851.51</v>
      </c>
      <c r="L1902">
        <f t="shared" si="502"/>
        <v>2432</v>
      </c>
      <c r="M1902">
        <f t="shared" si="503"/>
        <v>5672</v>
      </c>
      <c r="N1902">
        <v>0</v>
      </c>
      <c r="O1902">
        <f t="shared" si="499"/>
        <v>16931.509999999998</v>
      </c>
      <c r="P1902">
        <v>25</v>
      </c>
      <c r="Q1902">
        <v>0</v>
      </c>
      <c r="R1902">
        <v>0</v>
      </c>
      <c r="S1902">
        <v>398.64</v>
      </c>
      <c r="T1902">
        <v>200</v>
      </c>
      <c r="U1902">
        <v>7400.87</v>
      </c>
      <c r="V1902">
        <v>0</v>
      </c>
      <c r="W1902">
        <f t="shared" si="493"/>
        <v>8024.51</v>
      </c>
      <c r="X1902">
        <f t="shared" si="494"/>
        <v>4728</v>
      </c>
      <c r="Y1902">
        <f t="shared" si="504"/>
        <v>11352</v>
      </c>
      <c r="Z1902">
        <f t="shared" si="500"/>
        <v>67247.490000000005</v>
      </c>
      <c r="AA1902" t="s">
        <v>226</v>
      </c>
      <c r="AB1902">
        <v>2024</v>
      </c>
    </row>
    <row r="1903" spans="1:28" x14ac:dyDescent="0.25">
      <c r="A1903">
        <v>25</v>
      </c>
      <c r="B1903" t="s">
        <v>148</v>
      </c>
      <c r="C1903" t="s">
        <v>103</v>
      </c>
      <c r="D1903" t="s">
        <v>10</v>
      </c>
      <c r="E1903" t="s">
        <v>44</v>
      </c>
      <c r="F1903" t="s">
        <v>84</v>
      </c>
      <c r="G1903">
        <v>80000</v>
      </c>
      <c r="H1903">
        <f t="shared" si="501"/>
        <v>75272</v>
      </c>
      <c r="I1903">
        <f t="shared" si="496"/>
        <v>2296</v>
      </c>
      <c r="J1903">
        <f t="shared" si="497"/>
        <v>5679.9999999999991</v>
      </c>
      <c r="K1903">
        <f t="shared" si="498"/>
        <v>851.51</v>
      </c>
      <c r="L1903">
        <f t="shared" si="502"/>
        <v>2432</v>
      </c>
      <c r="M1903">
        <f t="shared" si="503"/>
        <v>5672</v>
      </c>
      <c r="N1903">
        <v>0</v>
      </c>
      <c r="O1903">
        <f t="shared" si="499"/>
        <v>16931.509999999998</v>
      </c>
      <c r="P1903">
        <v>25</v>
      </c>
      <c r="Q1903">
        <v>0</v>
      </c>
      <c r="R1903">
        <v>0</v>
      </c>
      <c r="S1903">
        <v>797.28</v>
      </c>
      <c r="T1903">
        <v>200</v>
      </c>
      <c r="U1903">
        <v>7400.87</v>
      </c>
      <c r="V1903">
        <v>0</v>
      </c>
      <c r="W1903">
        <f t="shared" si="493"/>
        <v>8423.15</v>
      </c>
      <c r="X1903">
        <f t="shared" si="494"/>
        <v>4728</v>
      </c>
      <c r="Y1903">
        <f t="shared" si="504"/>
        <v>11352</v>
      </c>
      <c r="Z1903">
        <f t="shared" si="500"/>
        <v>66848.850000000006</v>
      </c>
      <c r="AA1903" t="s">
        <v>226</v>
      </c>
      <c r="AB1903">
        <v>2024</v>
      </c>
    </row>
    <row r="1904" spans="1:28" x14ac:dyDescent="0.25">
      <c r="A1904">
        <v>26</v>
      </c>
      <c r="B1904" t="s">
        <v>149</v>
      </c>
      <c r="C1904" t="s">
        <v>102</v>
      </c>
      <c r="D1904" t="s">
        <v>10</v>
      </c>
      <c r="E1904" t="s">
        <v>43</v>
      </c>
      <c r="F1904" t="s">
        <v>84</v>
      </c>
      <c r="G1904">
        <v>95000</v>
      </c>
      <c r="H1904">
        <f t="shared" si="501"/>
        <v>87670.04</v>
      </c>
      <c r="I1904">
        <f t="shared" si="496"/>
        <v>2726.5</v>
      </c>
      <c r="J1904">
        <f t="shared" si="497"/>
        <v>6744.9999999999991</v>
      </c>
      <c r="K1904">
        <f t="shared" si="498"/>
        <v>851.51</v>
      </c>
      <c r="L1904">
        <f t="shared" si="502"/>
        <v>2888</v>
      </c>
      <c r="M1904">
        <f t="shared" si="503"/>
        <v>6735.5</v>
      </c>
      <c r="N1904">
        <v>1715.46</v>
      </c>
      <c r="O1904">
        <f t="shared" si="499"/>
        <v>21661.97</v>
      </c>
      <c r="P1904">
        <v>25</v>
      </c>
      <c r="Q1904">
        <v>5000</v>
      </c>
      <c r="R1904">
        <v>0</v>
      </c>
      <c r="S1904">
        <v>1594.56</v>
      </c>
      <c r="T1904">
        <v>200</v>
      </c>
      <c r="U1904">
        <v>10500.38</v>
      </c>
      <c r="V1904">
        <v>0</v>
      </c>
      <c r="W1904">
        <f t="shared" si="493"/>
        <v>17319.939999999999</v>
      </c>
      <c r="X1904">
        <f t="shared" si="494"/>
        <v>7329.96</v>
      </c>
      <c r="Y1904">
        <f t="shared" si="504"/>
        <v>13480.5</v>
      </c>
      <c r="Z1904">
        <f t="shared" si="500"/>
        <v>70350.100000000006</v>
      </c>
      <c r="AA1904" t="s">
        <v>226</v>
      </c>
      <c r="AB1904">
        <v>2024</v>
      </c>
    </row>
    <row r="1905" spans="1:28" x14ac:dyDescent="0.25">
      <c r="A1905">
        <v>27</v>
      </c>
      <c r="B1905" t="s">
        <v>151</v>
      </c>
      <c r="C1905" t="s">
        <v>102</v>
      </c>
      <c r="D1905" t="s">
        <v>793</v>
      </c>
      <c r="E1905" t="s">
        <v>66</v>
      </c>
      <c r="F1905" t="s">
        <v>84</v>
      </c>
      <c r="G1905">
        <v>80000</v>
      </c>
      <c r="H1905">
        <f t="shared" si="501"/>
        <v>75272</v>
      </c>
      <c r="I1905">
        <f t="shared" si="496"/>
        <v>2296</v>
      </c>
      <c r="J1905">
        <f t="shared" si="497"/>
        <v>5679.9999999999991</v>
      </c>
      <c r="K1905">
        <f t="shared" si="498"/>
        <v>851.51</v>
      </c>
      <c r="L1905">
        <f t="shared" si="502"/>
        <v>2432</v>
      </c>
      <c r="M1905">
        <f t="shared" si="503"/>
        <v>5672</v>
      </c>
      <c r="N1905">
        <v>0</v>
      </c>
      <c r="O1905">
        <f t="shared" si="499"/>
        <v>16931.509999999998</v>
      </c>
      <c r="P1905">
        <v>25</v>
      </c>
      <c r="Q1905">
        <v>4000</v>
      </c>
      <c r="R1905">
        <v>0</v>
      </c>
      <c r="S1905">
        <v>2175.5300000000002</v>
      </c>
      <c r="T1905">
        <v>200</v>
      </c>
      <c r="U1905">
        <v>7400.87</v>
      </c>
      <c r="V1905">
        <v>0</v>
      </c>
      <c r="W1905">
        <f t="shared" si="493"/>
        <v>13801.400000000001</v>
      </c>
      <c r="X1905">
        <f t="shared" si="494"/>
        <v>4728</v>
      </c>
      <c r="Y1905">
        <f t="shared" si="504"/>
        <v>11352</v>
      </c>
      <c r="Z1905">
        <f t="shared" si="500"/>
        <v>61470.6</v>
      </c>
      <c r="AA1905" t="s">
        <v>226</v>
      </c>
      <c r="AB1905">
        <v>2024</v>
      </c>
    </row>
    <row r="1906" spans="1:28" x14ac:dyDescent="0.25">
      <c r="A1906">
        <v>28</v>
      </c>
      <c r="B1906" t="s">
        <v>153</v>
      </c>
      <c r="C1906" t="s">
        <v>102</v>
      </c>
      <c r="D1906" t="s">
        <v>17</v>
      </c>
      <c r="E1906" t="s">
        <v>877</v>
      </c>
      <c r="F1906" t="s">
        <v>84</v>
      </c>
      <c r="G1906">
        <v>95000</v>
      </c>
      <c r="H1906">
        <f t="shared" si="501"/>
        <v>87670.04</v>
      </c>
      <c r="I1906">
        <f t="shared" si="496"/>
        <v>2726.5</v>
      </c>
      <c r="J1906">
        <f t="shared" si="497"/>
        <v>6744.9999999999991</v>
      </c>
      <c r="K1906">
        <f t="shared" si="498"/>
        <v>851.51</v>
      </c>
      <c r="L1906">
        <f t="shared" si="502"/>
        <v>2888</v>
      </c>
      <c r="M1906">
        <f t="shared" si="503"/>
        <v>6735.5</v>
      </c>
      <c r="N1906">
        <v>1715.46</v>
      </c>
      <c r="O1906">
        <f t="shared" si="499"/>
        <v>21661.97</v>
      </c>
      <c r="P1906">
        <v>25</v>
      </c>
      <c r="Q1906">
        <v>4328.3500000000004</v>
      </c>
      <c r="R1906">
        <v>0</v>
      </c>
      <c r="S1906">
        <v>2179.4899999999998</v>
      </c>
      <c r="T1906">
        <v>200</v>
      </c>
      <c r="U1906">
        <v>10500.38</v>
      </c>
      <c r="V1906">
        <v>0</v>
      </c>
      <c r="W1906">
        <f t="shared" si="493"/>
        <v>17233.22</v>
      </c>
      <c r="X1906">
        <f t="shared" si="494"/>
        <v>7329.96</v>
      </c>
      <c r="Y1906">
        <f t="shared" si="504"/>
        <v>13480.5</v>
      </c>
      <c r="Z1906">
        <f t="shared" si="500"/>
        <v>70436.820000000007</v>
      </c>
      <c r="AA1906" t="s">
        <v>226</v>
      </c>
      <c r="AB1906">
        <v>2024</v>
      </c>
    </row>
    <row r="1907" spans="1:28" x14ac:dyDescent="0.25">
      <c r="A1907">
        <v>29</v>
      </c>
      <c r="B1907" t="s">
        <v>868</v>
      </c>
      <c r="C1907" t="s">
        <v>103</v>
      </c>
      <c r="D1907" t="s">
        <v>800</v>
      </c>
      <c r="E1907" t="s">
        <v>83</v>
      </c>
      <c r="F1907" t="s">
        <v>84</v>
      </c>
      <c r="G1907">
        <v>48000</v>
      </c>
      <c r="H1907">
        <f t="shared" si="501"/>
        <v>45163.199999999997</v>
      </c>
      <c r="I1907">
        <f t="shared" si="496"/>
        <v>1377.6</v>
      </c>
      <c r="J1907">
        <f t="shared" si="497"/>
        <v>3407.9999999999995</v>
      </c>
      <c r="K1907">
        <f t="shared" si="498"/>
        <v>528</v>
      </c>
      <c r="L1907">
        <f t="shared" si="502"/>
        <v>1459.2</v>
      </c>
      <c r="M1907">
        <f t="shared" si="503"/>
        <v>3403.2000000000003</v>
      </c>
      <c r="N1907">
        <v>0</v>
      </c>
      <c r="O1907">
        <f t="shared" si="499"/>
        <v>10176</v>
      </c>
      <c r="P1907">
        <v>25</v>
      </c>
      <c r="Q1907">
        <v>1000</v>
      </c>
      <c r="R1907">
        <v>0</v>
      </c>
      <c r="S1907">
        <v>2219.46</v>
      </c>
      <c r="T1907">
        <v>200</v>
      </c>
      <c r="U1907">
        <f>1571.73-V1907</f>
        <v>1571.73</v>
      </c>
      <c r="V1907">
        <v>0</v>
      </c>
      <c r="W1907">
        <f t="shared" si="493"/>
        <v>5016.1900000000005</v>
      </c>
      <c r="X1907">
        <f t="shared" si="494"/>
        <v>2836.8</v>
      </c>
      <c r="Y1907">
        <f t="shared" si="504"/>
        <v>6811.2</v>
      </c>
      <c r="Z1907">
        <f t="shared" si="500"/>
        <v>40147.01</v>
      </c>
      <c r="AA1907" t="s">
        <v>226</v>
      </c>
      <c r="AB1907">
        <v>2024</v>
      </c>
    </row>
    <row r="1908" spans="1:28" x14ac:dyDescent="0.25">
      <c r="A1908">
        <v>30</v>
      </c>
      <c r="B1908" t="s">
        <v>124</v>
      </c>
      <c r="C1908" t="s">
        <v>103</v>
      </c>
      <c r="D1908" t="s">
        <v>10</v>
      </c>
      <c r="E1908" t="s">
        <v>706</v>
      </c>
      <c r="F1908" t="s">
        <v>84</v>
      </c>
      <c r="G1908">
        <v>48000</v>
      </c>
      <c r="H1908">
        <f>+G1908-(I1908+L1908+N1908)</f>
        <v>45163.199999999997</v>
      </c>
      <c r="I1908">
        <f t="shared" si="496"/>
        <v>1377.6</v>
      </c>
      <c r="J1908">
        <f t="shared" si="497"/>
        <v>3407.9999999999995</v>
      </c>
      <c r="K1908">
        <f t="shared" si="498"/>
        <v>528</v>
      </c>
      <c r="L1908">
        <f t="shared" si="502"/>
        <v>1459.2</v>
      </c>
      <c r="M1908">
        <f t="shared" si="503"/>
        <v>3403.2000000000003</v>
      </c>
      <c r="N1908">
        <v>0</v>
      </c>
      <c r="O1908">
        <f>+I1908+J1908+K1908+L1908+M1908+N1908</f>
        <v>10176</v>
      </c>
      <c r="P1908">
        <v>25</v>
      </c>
      <c r="Q1908">
        <v>0</v>
      </c>
      <c r="R1908">
        <v>0</v>
      </c>
      <c r="S1908">
        <v>1153.53</v>
      </c>
      <c r="T1908">
        <v>200</v>
      </c>
      <c r="U1908">
        <f>1571.73-V1908</f>
        <v>1571.73</v>
      </c>
      <c r="V1908">
        <v>0</v>
      </c>
      <c r="W1908">
        <f t="shared" si="493"/>
        <v>2950.26</v>
      </c>
      <c r="X1908">
        <f t="shared" si="494"/>
        <v>2836.8</v>
      </c>
      <c r="Y1908">
        <f t="shared" si="504"/>
        <v>6811.2</v>
      </c>
      <c r="Z1908">
        <f t="shared" si="500"/>
        <v>42212.94</v>
      </c>
      <c r="AA1908" t="s">
        <v>226</v>
      </c>
      <c r="AB1908">
        <v>2024</v>
      </c>
    </row>
    <row r="1909" spans="1:28" x14ac:dyDescent="0.25">
      <c r="A1909">
        <v>31</v>
      </c>
      <c r="B1909" t="s">
        <v>890</v>
      </c>
      <c r="C1909" t="s">
        <v>102</v>
      </c>
      <c r="D1909" t="s">
        <v>19</v>
      </c>
      <c r="E1909" t="s">
        <v>73</v>
      </c>
      <c r="F1909" t="s">
        <v>84</v>
      </c>
      <c r="G1909">
        <v>60000</v>
      </c>
      <c r="H1909">
        <f t="shared" si="501"/>
        <v>54738.54</v>
      </c>
      <c r="I1909">
        <f t="shared" si="496"/>
        <v>1722</v>
      </c>
      <c r="J1909">
        <f t="shared" si="497"/>
        <v>4260</v>
      </c>
      <c r="K1909">
        <f t="shared" si="498"/>
        <v>660.00000000000011</v>
      </c>
      <c r="L1909">
        <f t="shared" si="502"/>
        <v>1824</v>
      </c>
      <c r="M1909">
        <f t="shared" si="503"/>
        <v>4254</v>
      </c>
      <c r="N1909">
        <v>1715.46</v>
      </c>
      <c r="O1909">
        <f t="shared" si="499"/>
        <v>14435.46</v>
      </c>
      <c r="P1909">
        <v>25</v>
      </c>
      <c r="Q1909">
        <v>6500</v>
      </c>
      <c r="R1909">
        <v>0</v>
      </c>
      <c r="S1909">
        <v>119.98</v>
      </c>
      <c r="T1909">
        <v>200</v>
      </c>
      <c r="U1909">
        <f>2800.49-V1909</f>
        <v>2800.49</v>
      </c>
      <c r="V1909">
        <v>0</v>
      </c>
      <c r="W1909">
        <f t="shared" si="493"/>
        <v>9645.4699999999993</v>
      </c>
      <c r="X1909">
        <f t="shared" si="494"/>
        <v>5261.46</v>
      </c>
      <c r="Y1909">
        <f t="shared" si="504"/>
        <v>8514</v>
      </c>
      <c r="Z1909">
        <f t="shared" si="500"/>
        <v>45093.07</v>
      </c>
      <c r="AA1909" t="s">
        <v>226</v>
      </c>
      <c r="AB1909">
        <v>2024</v>
      </c>
    </row>
    <row r="1910" spans="1:28" x14ac:dyDescent="0.25">
      <c r="A1910">
        <v>32</v>
      </c>
      <c r="B1910" t="s">
        <v>157</v>
      </c>
      <c r="C1910" t="s">
        <v>102</v>
      </c>
      <c r="D1910" t="s">
        <v>10</v>
      </c>
      <c r="E1910" t="s">
        <v>46</v>
      </c>
      <c r="F1910" t="s">
        <v>84</v>
      </c>
      <c r="G1910">
        <v>60000</v>
      </c>
      <c r="H1910">
        <f t="shared" si="501"/>
        <v>56454</v>
      </c>
      <c r="I1910">
        <f t="shared" si="496"/>
        <v>1722</v>
      </c>
      <c r="J1910">
        <f t="shared" si="497"/>
        <v>4260</v>
      </c>
      <c r="K1910">
        <f t="shared" si="498"/>
        <v>660.00000000000011</v>
      </c>
      <c r="L1910">
        <f t="shared" si="502"/>
        <v>1824</v>
      </c>
      <c r="M1910">
        <f t="shared" si="503"/>
        <v>4254</v>
      </c>
      <c r="N1910">
        <v>0</v>
      </c>
      <c r="O1910">
        <f t="shared" si="499"/>
        <v>12720</v>
      </c>
      <c r="P1910">
        <v>25</v>
      </c>
      <c r="Q1910">
        <v>5592.26</v>
      </c>
      <c r="R1910">
        <v>0</v>
      </c>
      <c r="S1910">
        <v>888.58</v>
      </c>
      <c r="T1910">
        <v>200</v>
      </c>
      <c r="U1910">
        <f>3486.68-V1910</f>
        <v>3486.68</v>
      </c>
      <c r="V1910">
        <v>0</v>
      </c>
      <c r="W1910">
        <f t="shared" si="493"/>
        <v>10192.52</v>
      </c>
      <c r="X1910">
        <f t="shared" si="494"/>
        <v>3546</v>
      </c>
      <c r="Y1910">
        <f t="shared" si="504"/>
        <v>8514</v>
      </c>
      <c r="Z1910">
        <f t="shared" si="500"/>
        <v>46261.479999999996</v>
      </c>
      <c r="AA1910" t="s">
        <v>226</v>
      </c>
      <c r="AB1910">
        <v>2024</v>
      </c>
    </row>
    <row r="1911" spans="1:28" x14ac:dyDescent="0.25">
      <c r="A1911">
        <v>33</v>
      </c>
      <c r="B1911" t="s">
        <v>158</v>
      </c>
      <c r="C1911" t="s">
        <v>102</v>
      </c>
      <c r="D1911" t="s">
        <v>831</v>
      </c>
      <c r="E1911" t="s">
        <v>871</v>
      </c>
      <c r="F1911" t="s">
        <v>84</v>
      </c>
      <c r="G1911">
        <v>60000</v>
      </c>
      <c r="H1911">
        <f t="shared" si="501"/>
        <v>54738.54</v>
      </c>
      <c r="I1911">
        <f t="shared" si="496"/>
        <v>1722</v>
      </c>
      <c r="J1911">
        <f t="shared" si="497"/>
        <v>4260</v>
      </c>
      <c r="K1911">
        <f t="shared" si="498"/>
        <v>660.00000000000011</v>
      </c>
      <c r="L1911">
        <f t="shared" si="502"/>
        <v>1824</v>
      </c>
      <c r="M1911">
        <f t="shared" si="503"/>
        <v>4254</v>
      </c>
      <c r="N1911">
        <v>1715.46</v>
      </c>
      <c r="O1911">
        <f t="shared" si="499"/>
        <v>14435.46</v>
      </c>
      <c r="P1911">
        <v>25</v>
      </c>
      <c r="Q1911">
        <v>0</v>
      </c>
      <c r="R1911">
        <v>0</v>
      </c>
      <c r="S1911">
        <v>1037.23</v>
      </c>
      <c r="T1911">
        <v>200</v>
      </c>
      <c r="U1911">
        <f>3143.58-V1911</f>
        <v>3143.58</v>
      </c>
      <c r="V1911">
        <v>0</v>
      </c>
      <c r="W1911">
        <f t="shared" si="493"/>
        <v>4405.8099999999995</v>
      </c>
      <c r="X1911">
        <f t="shared" si="494"/>
        <v>5261.46</v>
      </c>
      <c r="Y1911">
        <f t="shared" si="504"/>
        <v>8514</v>
      </c>
      <c r="Z1911">
        <f t="shared" si="500"/>
        <v>50332.729999999996</v>
      </c>
      <c r="AA1911" t="s">
        <v>226</v>
      </c>
      <c r="AB1911">
        <v>2024</v>
      </c>
    </row>
    <row r="1912" spans="1:28" x14ac:dyDescent="0.25">
      <c r="A1912">
        <v>34</v>
      </c>
      <c r="B1912" t="s">
        <v>159</v>
      </c>
      <c r="C1912" t="s">
        <v>103</v>
      </c>
      <c r="D1912" t="s">
        <v>21</v>
      </c>
      <c r="E1912" t="s">
        <v>68</v>
      </c>
      <c r="F1912" t="s">
        <v>84</v>
      </c>
      <c r="G1912">
        <v>60000</v>
      </c>
      <c r="H1912">
        <f t="shared" si="501"/>
        <v>54738.54</v>
      </c>
      <c r="I1912">
        <f t="shared" si="496"/>
        <v>1722</v>
      </c>
      <c r="J1912">
        <f t="shared" si="497"/>
        <v>4260</v>
      </c>
      <c r="K1912">
        <f t="shared" si="498"/>
        <v>660.00000000000011</v>
      </c>
      <c r="L1912">
        <f t="shared" si="502"/>
        <v>1824</v>
      </c>
      <c r="M1912">
        <f t="shared" si="503"/>
        <v>4254</v>
      </c>
      <c r="N1912">
        <v>1715.46</v>
      </c>
      <c r="O1912">
        <f t="shared" si="499"/>
        <v>14435.46</v>
      </c>
      <c r="P1912">
        <v>25</v>
      </c>
      <c r="Q1912">
        <v>3495.45</v>
      </c>
      <c r="R1912">
        <v>0</v>
      </c>
      <c r="S1912">
        <v>1052.3699999999999</v>
      </c>
      <c r="T1912">
        <v>200</v>
      </c>
      <c r="U1912">
        <f>3143.58-V1912</f>
        <v>3143.58</v>
      </c>
      <c r="V1912">
        <v>0</v>
      </c>
      <c r="W1912">
        <f t="shared" si="493"/>
        <v>7916.4</v>
      </c>
      <c r="X1912">
        <f t="shared" si="494"/>
        <v>5261.46</v>
      </c>
      <c r="Y1912">
        <f t="shared" si="504"/>
        <v>8514</v>
      </c>
      <c r="Z1912">
        <f t="shared" si="500"/>
        <v>46822.14</v>
      </c>
      <c r="AA1912" t="s">
        <v>226</v>
      </c>
      <c r="AB1912">
        <v>2024</v>
      </c>
    </row>
    <row r="1913" spans="1:28" x14ac:dyDescent="0.25">
      <c r="A1913">
        <v>35</v>
      </c>
      <c r="B1913" t="s">
        <v>150</v>
      </c>
      <c r="C1913" t="s">
        <v>102</v>
      </c>
      <c r="D1913" t="s">
        <v>16</v>
      </c>
      <c r="E1913" t="s">
        <v>45</v>
      </c>
      <c r="F1913" t="s">
        <v>84</v>
      </c>
      <c r="G1913">
        <v>60000</v>
      </c>
      <c r="H1913">
        <f>+G1913-(I1913+L1913+N1913)</f>
        <v>56454</v>
      </c>
      <c r="I1913">
        <f t="shared" si="496"/>
        <v>1722</v>
      </c>
      <c r="J1913">
        <f t="shared" si="497"/>
        <v>4260</v>
      </c>
      <c r="K1913">
        <f t="shared" si="498"/>
        <v>660.00000000000011</v>
      </c>
      <c r="L1913">
        <f t="shared" si="502"/>
        <v>1824</v>
      </c>
      <c r="M1913">
        <f t="shared" si="503"/>
        <v>4254</v>
      </c>
      <c r="N1913">
        <v>0</v>
      </c>
      <c r="O1913">
        <f>+I1913+J1913+K1913+L1913+M1913+N1913</f>
        <v>12720</v>
      </c>
      <c r="P1913">
        <v>25</v>
      </c>
      <c r="Q1913">
        <v>0</v>
      </c>
      <c r="R1913">
        <v>0</v>
      </c>
      <c r="S1913">
        <v>1003.71</v>
      </c>
      <c r="T1913">
        <v>200</v>
      </c>
      <c r="U1913">
        <f>IF((H1913*12)&gt;867123.01,(79776+(((H1913*12)-867123.01)*0.25))/12,IF((H1913*12)&gt;624329.01,(31216+(((H1913*12)-624329.01)*0.2))/12,IF((H1913*12)&gt;416220.01,(((H1913*12)-416220.01)*0.15)/12,0)))</f>
        <v>3486.6498333333329</v>
      </c>
      <c r="V1913">
        <v>0</v>
      </c>
      <c r="W1913">
        <f t="shared" si="493"/>
        <v>4715.359833333333</v>
      </c>
      <c r="X1913">
        <f t="shared" si="494"/>
        <v>3546</v>
      </c>
      <c r="Y1913">
        <f t="shared" si="504"/>
        <v>8514</v>
      </c>
      <c r="Z1913">
        <f t="shared" si="500"/>
        <v>51738.640166666664</v>
      </c>
      <c r="AA1913" t="s">
        <v>226</v>
      </c>
      <c r="AB1913">
        <v>2024</v>
      </c>
    </row>
    <row r="1914" spans="1:28" x14ac:dyDescent="0.25">
      <c r="A1914">
        <v>36</v>
      </c>
      <c r="B1914" t="s">
        <v>160</v>
      </c>
      <c r="C1914" t="s">
        <v>102</v>
      </c>
      <c r="D1914" t="s">
        <v>4</v>
      </c>
      <c r="E1914" t="s">
        <v>93</v>
      </c>
      <c r="F1914" t="s">
        <v>84</v>
      </c>
      <c r="G1914">
        <v>60000</v>
      </c>
      <c r="H1914">
        <f t="shared" si="501"/>
        <v>56454</v>
      </c>
      <c r="I1914">
        <f t="shared" si="496"/>
        <v>1722</v>
      </c>
      <c r="J1914">
        <f t="shared" si="497"/>
        <v>4260</v>
      </c>
      <c r="K1914">
        <f t="shared" si="498"/>
        <v>660.00000000000011</v>
      </c>
      <c r="L1914">
        <f t="shared" si="502"/>
        <v>1824</v>
      </c>
      <c r="M1914">
        <f t="shared" si="503"/>
        <v>4254</v>
      </c>
      <c r="N1914">
        <v>0</v>
      </c>
      <c r="O1914">
        <f t="shared" si="499"/>
        <v>12720</v>
      </c>
      <c r="P1914">
        <v>25</v>
      </c>
      <c r="Q1914">
        <v>2438.84</v>
      </c>
      <c r="R1914">
        <v>0</v>
      </c>
      <c r="S1914">
        <v>1633.56</v>
      </c>
      <c r="T1914">
        <v>200</v>
      </c>
      <c r="U1914">
        <f>IF((H1914*12)&gt;867123.01,(79776+(((H1914*12)-867123.01)*0.25))/12,IF((H1914*12)&gt;624329.01,(31216+(((H1914*12)-624329.01)*0.2))/12,IF((H1914*12)&gt;416220.01,(((H1914*12)-416220.01)*0.15)/12,0)))</f>
        <v>3486.6498333333329</v>
      </c>
      <c r="V1914">
        <v>0</v>
      </c>
      <c r="W1914">
        <f t="shared" si="493"/>
        <v>7784.0498333333326</v>
      </c>
      <c r="X1914">
        <f t="shared" si="494"/>
        <v>3546</v>
      </c>
      <c r="Y1914">
        <f t="shared" si="504"/>
        <v>8514</v>
      </c>
      <c r="Z1914">
        <f t="shared" si="500"/>
        <v>48669.950166666669</v>
      </c>
      <c r="AA1914" t="s">
        <v>226</v>
      </c>
      <c r="AB1914">
        <v>2024</v>
      </c>
    </row>
    <row r="1915" spans="1:28" x14ac:dyDescent="0.25">
      <c r="A1915">
        <v>37</v>
      </c>
      <c r="B1915" t="s">
        <v>806</v>
      </c>
      <c r="C1915" t="s">
        <v>102</v>
      </c>
      <c r="D1915" t="s">
        <v>12</v>
      </c>
      <c r="E1915" t="s">
        <v>75</v>
      </c>
      <c r="F1915" t="s">
        <v>99</v>
      </c>
      <c r="G1915">
        <v>65000</v>
      </c>
      <c r="H1915">
        <f t="shared" si="501"/>
        <v>61158.5</v>
      </c>
      <c r="I1915">
        <f t="shared" si="496"/>
        <v>1865.5</v>
      </c>
      <c r="J1915">
        <f t="shared" si="497"/>
        <v>4615</v>
      </c>
      <c r="K1915">
        <f t="shared" si="498"/>
        <v>715.00000000000011</v>
      </c>
      <c r="L1915">
        <f t="shared" si="502"/>
        <v>1976</v>
      </c>
      <c r="M1915">
        <f t="shared" si="503"/>
        <v>4608.5</v>
      </c>
      <c r="N1915">
        <v>0</v>
      </c>
      <c r="O1915">
        <f t="shared" si="499"/>
        <v>13780</v>
      </c>
      <c r="P1915">
        <v>25</v>
      </c>
      <c r="Q1915">
        <v>8537.7800000000007</v>
      </c>
      <c r="R1915">
        <v>0</v>
      </c>
      <c r="S1915">
        <v>1267.55</v>
      </c>
      <c r="T1915">
        <v>200</v>
      </c>
      <c r="U1915">
        <v>4427.58</v>
      </c>
      <c r="V1915">
        <v>0</v>
      </c>
      <c r="W1915">
        <f t="shared" si="493"/>
        <v>14457.91</v>
      </c>
      <c r="X1915">
        <f t="shared" si="494"/>
        <v>3841.5</v>
      </c>
      <c r="Y1915">
        <f t="shared" si="504"/>
        <v>9223.5</v>
      </c>
      <c r="Z1915">
        <f t="shared" si="500"/>
        <v>46700.59</v>
      </c>
      <c r="AA1915" t="s">
        <v>226</v>
      </c>
      <c r="AB1915">
        <v>2024</v>
      </c>
    </row>
    <row r="1916" spans="1:28" x14ac:dyDescent="0.25">
      <c r="A1916">
        <v>38</v>
      </c>
      <c r="B1916" t="s">
        <v>162</v>
      </c>
      <c r="C1916" t="s">
        <v>102</v>
      </c>
      <c r="D1916" t="s">
        <v>15</v>
      </c>
      <c r="E1916" t="s">
        <v>92</v>
      </c>
      <c r="F1916" t="s">
        <v>99</v>
      </c>
      <c r="G1916">
        <v>70000</v>
      </c>
      <c r="H1916">
        <f t="shared" si="501"/>
        <v>60716.619999999995</v>
      </c>
      <c r="I1916">
        <f t="shared" si="496"/>
        <v>2009</v>
      </c>
      <c r="J1916">
        <f t="shared" si="497"/>
        <v>4970</v>
      </c>
      <c r="K1916">
        <f t="shared" si="498"/>
        <v>770.00000000000011</v>
      </c>
      <c r="L1916">
        <f t="shared" si="502"/>
        <v>2128</v>
      </c>
      <c r="M1916">
        <f t="shared" si="503"/>
        <v>4963</v>
      </c>
      <c r="N1916">
        <v>5146.38</v>
      </c>
      <c r="O1916">
        <f t="shared" si="499"/>
        <v>19986.38</v>
      </c>
      <c r="P1916">
        <v>25</v>
      </c>
      <c r="Q1916">
        <v>0</v>
      </c>
      <c r="R1916">
        <v>0</v>
      </c>
      <c r="S1916">
        <v>853.28</v>
      </c>
      <c r="T1916">
        <v>200</v>
      </c>
      <c r="U1916">
        <f>4339.2-V1916</f>
        <v>4339.2</v>
      </c>
      <c r="V1916">
        <v>0</v>
      </c>
      <c r="W1916">
        <f t="shared" si="493"/>
        <v>5417.48</v>
      </c>
      <c r="X1916">
        <f t="shared" si="494"/>
        <v>9283.380000000001</v>
      </c>
      <c r="Y1916">
        <f t="shared" si="504"/>
        <v>9933</v>
      </c>
      <c r="Z1916">
        <f t="shared" si="500"/>
        <v>55299.14</v>
      </c>
      <c r="AA1916" t="s">
        <v>226</v>
      </c>
      <c r="AB1916">
        <v>2024</v>
      </c>
    </row>
    <row r="1917" spans="1:28" x14ac:dyDescent="0.25">
      <c r="A1917">
        <v>39</v>
      </c>
      <c r="B1917" t="s">
        <v>807</v>
      </c>
      <c r="C1917" t="s">
        <v>102</v>
      </c>
      <c r="D1917" t="s">
        <v>808</v>
      </c>
      <c r="E1917" t="s">
        <v>62</v>
      </c>
      <c r="F1917" t="s">
        <v>99</v>
      </c>
      <c r="G1917">
        <v>125000</v>
      </c>
      <c r="H1917">
        <f>+G1917-(I1917+L1917+N1917)</f>
        <v>115897.04000000001</v>
      </c>
      <c r="I1917">
        <f t="shared" si="496"/>
        <v>3587.5</v>
      </c>
      <c r="J1917">
        <f t="shared" si="497"/>
        <v>8875</v>
      </c>
      <c r="K1917">
        <f t="shared" si="498"/>
        <v>851.51</v>
      </c>
      <c r="L1917">
        <f t="shared" si="502"/>
        <v>3800</v>
      </c>
      <c r="M1917">
        <f t="shared" si="503"/>
        <v>8862.5</v>
      </c>
      <c r="N1917">
        <v>1715.46</v>
      </c>
      <c r="O1917">
        <f>+I1917+J1917+K1917+L1917+M1917+N1917</f>
        <v>27691.97</v>
      </c>
      <c r="P1917">
        <v>25</v>
      </c>
      <c r="Q1917">
        <v>10736.72</v>
      </c>
      <c r="R1917">
        <v>0</v>
      </c>
      <c r="S1917">
        <v>139.97999999999999</v>
      </c>
      <c r="T1917">
        <v>200</v>
      </c>
      <c r="U1917">
        <v>17557.13</v>
      </c>
      <c r="V1917">
        <v>0</v>
      </c>
      <c r="W1917">
        <f t="shared" si="493"/>
        <v>28658.83</v>
      </c>
      <c r="X1917">
        <f t="shared" si="494"/>
        <v>9102.9599999999991</v>
      </c>
      <c r="Y1917">
        <f t="shared" si="504"/>
        <v>17737.5</v>
      </c>
      <c r="Z1917">
        <f t="shared" si="500"/>
        <v>87238.209999999992</v>
      </c>
      <c r="AA1917" t="s">
        <v>226</v>
      </c>
      <c r="AB1917">
        <v>2024</v>
      </c>
    </row>
    <row r="1918" spans="1:28" x14ac:dyDescent="0.25">
      <c r="A1918">
        <v>40</v>
      </c>
      <c r="B1918" t="s">
        <v>809</v>
      </c>
      <c r="C1918" t="s">
        <v>102</v>
      </c>
      <c r="D1918" t="s">
        <v>808</v>
      </c>
      <c r="E1918" t="s">
        <v>62</v>
      </c>
      <c r="F1918" t="s">
        <v>99</v>
      </c>
      <c r="G1918">
        <v>80000</v>
      </c>
      <c r="H1918">
        <f>+G1918-(I1918+L1918+N1918)</f>
        <v>75272</v>
      </c>
      <c r="I1918">
        <f t="shared" si="496"/>
        <v>2296</v>
      </c>
      <c r="J1918">
        <f t="shared" si="497"/>
        <v>5679.9999999999991</v>
      </c>
      <c r="K1918">
        <f t="shared" si="498"/>
        <v>851.51</v>
      </c>
      <c r="L1918">
        <f t="shared" si="502"/>
        <v>2432</v>
      </c>
      <c r="M1918">
        <f t="shared" si="503"/>
        <v>5672</v>
      </c>
      <c r="N1918">
        <v>0</v>
      </c>
      <c r="O1918">
        <f>+I1918+J1918+K1918+L1918+M1918+N1918</f>
        <v>16931.509999999998</v>
      </c>
      <c r="P1918">
        <v>25</v>
      </c>
      <c r="Q1918">
        <v>1000</v>
      </c>
      <c r="R1918">
        <v>0</v>
      </c>
      <c r="S1918">
        <v>398.64</v>
      </c>
      <c r="T1918">
        <v>200</v>
      </c>
      <c r="U1918">
        <v>7400.87</v>
      </c>
      <c r="V1918">
        <v>0</v>
      </c>
      <c r="W1918">
        <f t="shared" si="493"/>
        <v>9024.51</v>
      </c>
      <c r="X1918">
        <f t="shared" si="494"/>
        <v>4728</v>
      </c>
      <c r="Y1918">
        <f t="shared" si="504"/>
        <v>11352</v>
      </c>
      <c r="Z1918">
        <f t="shared" si="500"/>
        <v>66247.490000000005</v>
      </c>
      <c r="AA1918" t="s">
        <v>226</v>
      </c>
      <c r="AB1918">
        <v>2024</v>
      </c>
    </row>
    <row r="1919" spans="1:28" x14ac:dyDescent="0.25">
      <c r="A1919">
        <v>41</v>
      </c>
      <c r="B1919" t="s">
        <v>906</v>
      </c>
      <c r="C1919" t="s">
        <v>102</v>
      </c>
      <c r="D1919" t="s">
        <v>808</v>
      </c>
      <c r="E1919" t="s">
        <v>62</v>
      </c>
      <c r="F1919" t="s">
        <v>99</v>
      </c>
      <c r="G1919">
        <v>110000</v>
      </c>
      <c r="H1919">
        <f>+G1919-(I1919+L1919+N1919)</f>
        <v>103499</v>
      </c>
      <c r="I1919">
        <f t="shared" si="496"/>
        <v>3157</v>
      </c>
      <c r="J1919">
        <f t="shared" si="497"/>
        <v>7809.9999999999991</v>
      </c>
      <c r="K1919">
        <f t="shared" si="498"/>
        <v>851.51</v>
      </c>
      <c r="L1919">
        <f t="shared" si="502"/>
        <v>3344</v>
      </c>
      <c r="M1919">
        <f t="shared" si="503"/>
        <v>7799.0000000000009</v>
      </c>
      <c r="N1919">
        <v>0</v>
      </c>
      <c r="O1919">
        <f>+I1919+J1919+K1919+L1919+M1919+N1919</f>
        <v>22961.510000000002</v>
      </c>
      <c r="P1919">
        <v>25</v>
      </c>
      <c r="Q1919">
        <v>0</v>
      </c>
      <c r="R1919">
        <v>0</v>
      </c>
      <c r="S1919">
        <v>0</v>
      </c>
      <c r="T1919">
        <v>200</v>
      </c>
      <c r="U1919">
        <v>14457.62</v>
      </c>
      <c r="V1919">
        <v>0</v>
      </c>
      <c r="W1919">
        <f t="shared" si="493"/>
        <v>14682.62</v>
      </c>
      <c r="X1919">
        <f t="shared" si="494"/>
        <v>6501</v>
      </c>
      <c r="Y1919">
        <f t="shared" si="504"/>
        <v>15609</v>
      </c>
      <c r="Z1919">
        <f t="shared" si="500"/>
        <v>88816.38</v>
      </c>
      <c r="AA1919" t="s">
        <v>226</v>
      </c>
      <c r="AB1919">
        <v>2024</v>
      </c>
    </row>
    <row r="1920" spans="1:28" x14ac:dyDescent="0.25">
      <c r="A1920">
        <v>42</v>
      </c>
      <c r="B1920" t="s">
        <v>813</v>
      </c>
      <c r="C1920" t="s">
        <v>103</v>
      </c>
      <c r="D1920" t="s">
        <v>808</v>
      </c>
      <c r="E1920" t="s">
        <v>92</v>
      </c>
      <c r="F1920" t="s">
        <v>99</v>
      </c>
      <c r="G1920">
        <v>80000</v>
      </c>
      <c r="H1920">
        <f t="shared" si="501"/>
        <v>75272</v>
      </c>
      <c r="I1920">
        <f t="shared" si="496"/>
        <v>2296</v>
      </c>
      <c r="J1920">
        <f t="shared" si="497"/>
        <v>5679.9999999999991</v>
      </c>
      <c r="K1920">
        <f t="shared" si="498"/>
        <v>851.51</v>
      </c>
      <c r="L1920">
        <f t="shared" si="502"/>
        <v>2432</v>
      </c>
      <c r="M1920">
        <f t="shared" si="503"/>
        <v>5672</v>
      </c>
      <c r="N1920">
        <v>0</v>
      </c>
      <c r="O1920">
        <f t="shared" si="499"/>
        <v>16931.509999999998</v>
      </c>
      <c r="P1920">
        <v>25</v>
      </c>
      <c r="Q1920">
        <v>0</v>
      </c>
      <c r="R1920">
        <v>0</v>
      </c>
      <c r="S1920">
        <v>0</v>
      </c>
      <c r="T1920">
        <v>200</v>
      </c>
      <c r="U1920">
        <v>7400.87</v>
      </c>
      <c r="V1920">
        <v>0</v>
      </c>
      <c r="W1920">
        <f t="shared" si="493"/>
        <v>7625.87</v>
      </c>
      <c r="X1920">
        <f t="shared" si="494"/>
        <v>4728</v>
      </c>
      <c r="Y1920">
        <f t="shared" si="504"/>
        <v>11352</v>
      </c>
      <c r="Z1920">
        <f t="shared" si="500"/>
        <v>67646.13</v>
      </c>
      <c r="AA1920" t="s">
        <v>226</v>
      </c>
      <c r="AB1920">
        <v>2024</v>
      </c>
    </row>
    <row r="1921" spans="1:28" x14ac:dyDescent="0.25">
      <c r="A1921">
        <v>43</v>
      </c>
      <c r="B1921" t="s">
        <v>874</v>
      </c>
      <c r="C1921" t="s">
        <v>103</v>
      </c>
      <c r="D1921" t="s">
        <v>10</v>
      </c>
      <c r="E1921" t="s">
        <v>32</v>
      </c>
      <c r="F1921" t="s">
        <v>84</v>
      </c>
      <c r="G1921">
        <v>46000</v>
      </c>
      <c r="H1921">
        <f t="shared" si="501"/>
        <v>43281.4</v>
      </c>
      <c r="I1921">
        <f t="shared" si="496"/>
        <v>1320.2</v>
      </c>
      <c r="J1921">
        <f t="shared" si="497"/>
        <v>3265.9999999999995</v>
      </c>
      <c r="K1921">
        <f t="shared" si="498"/>
        <v>506.00000000000006</v>
      </c>
      <c r="L1921">
        <f t="shared" si="502"/>
        <v>1398.4</v>
      </c>
      <c r="M1921">
        <f t="shared" si="503"/>
        <v>3261.4</v>
      </c>
      <c r="N1921">
        <v>0</v>
      </c>
      <c r="O1921">
        <f t="shared" si="499"/>
        <v>9752</v>
      </c>
      <c r="P1921">
        <v>25</v>
      </c>
      <c r="Q1921">
        <v>0</v>
      </c>
      <c r="R1921">
        <v>0</v>
      </c>
      <c r="S1921">
        <v>365.97</v>
      </c>
      <c r="T1921">
        <v>200</v>
      </c>
      <c r="U1921">
        <f>IF((H1921*12)&gt;867123.01,(79776+(((H1921*12)-867123.01)*0.25))/12,IF((H1921*12)&gt;624329.01,(31216+(((H1921*12)-624329.01)*0.2))/12,IF((H1921*12)&gt;416220.01,(((H1921*12)-416220.01)*0.15)/12,0)))</f>
        <v>1289.4598750000005</v>
      </c>
      <c r="V1921">
        <v>0</v>
      </c>
      <c r="W1921">
        <f t="shared" si="493"/>
        <v>1880.4298750000005</v>
      </c>
      <c r="X1921">
        <f t="shared" si="494"/>
        <v>2718.6000000000004</v>
      </c>
      <c r="Y1921">
        <f t="shared" si="504"/>
        <v>6527.4</v>
      </c>
      <c r="Z1921">
        <f t="shared" si="500"/>
        <v>41400.970125</v>
      </c>
      <c r="AA1921" t="s">
        <v>226</v>
      </c>
      <c r="AB1921">
        <v>2024</v>
      </c>
    </row>
    <row r="1922" spans="1:28" x14ac:dyDescent="0.25">
      <c r="A1922">
        <v>44</v>
      </c>
      <c r="B1922" t="s">
        <v>167</v>
      </c>
      <c r="C1922" t="s">
        <v>102</v>
      </c>
      <c r="D1922" t="s">
        <v>6</v>
      </c>
      <c r="E1922" t="s">
        <v>36</v>
      </c>
      <c r="F1922" t="s">
        <v>100</v>
      </c>
      <c r="G1922">
        <v>46000</v>
      </c>
      <c r="H1922">
        <f t="shared" si="501"/>
        <v>43281.4</v>
      </c>
      <c r="I1922">
        <f t="shared" si="496"/>
        <v>1320.2</v>
      </c>
      <c r="J1922">
        <f t="shared" si="497"/>
        <v>3265.9999999999995</v>
      </c>
      <c r="K1922">
        <f t="shared" si="498"/>
        <v>506.00000000000006</v>
      </c>
      <c r="L1922">
        <f t="shared" si="502"/>
        <v>1398.4</v>
      </c>
      <c r="M1922">
        <f t="shared" si="503"/>
        <v>3261.4</v>
      </c>
      <c r="N1922">
        <v>0</v>
      </c>
      <c r="O1922">
        <f t="shared" si="499"/>
        <v>9752</v>
      </c>
      <c r="P1922">
        <v>25</v>
      </c>
      <c r="Q1922">
        <v>5000</v>
      </c>
      <c r="R1922">
        <v>0</v>
      </c>
      <c r="S1922">
        <v>124.99</v>
      </c>
      <c r="T1922">
        <v>200</v>
      </c>
      <c r="U1922">
        <f>1289.46-V1922</f>
        <v>1289.46</v>
      </c>
      <c r="V1922">
        <v>0</v>
      </c>
      <c r="W1922">
        <f t="shared" si="493"/>
        <v>6639.45</v>
      </c>
      <c r="X1922">
        <f t="shared" si="494"/>
        <v>2718.6000000000004</v>
      </c>
      <c r="Y1922">
        <f t="shared" si="504"/>
        <v>6527.4</v>
      </c>
      <c r="Z1922">
        <f t="shared" si="500"/>
        <v>36641.949999999997</v>
      </c>
      <c r="AA1922" t="s">
        <v>226</v>
      </c>
      <c r="AB1922">
        <v>2024</v>
      </c>
    </row>
    <row r="1923" spans="1:28" x14ac:dyDescent="0.25">
      <c r="A1923">
        <v>45</v>
      </c>
      <c r="B1923" t="s">
        <v>169</v>
      </c>
      <c r="C1923" t="s">
        <v>102</v>
      </c>
      <c r="D1923" t="s">
        <v>6</v>
      </c>
      <c r="E1923" t="s">
        <v>36</v>
      </c>
      <c r="F1923" t="s">
        <v>100</v>
      </c>
      <c r="G1923">
        <v>36000</v>
      </c>
      <c r="H1923">
        <f t="shared" si="501"/>
        <v>33872.400000000001</v>
      </c>
      <c r="I1923">
        <f t="shared" si="496"/>
        <v>1033.2</v>
      </c>
      <c r="J1923">
        <f t="shared" si="497"/>
        <v>2555.9999999999995</v>
      </c>
      <c r="K1923">
        <f t="shared" si="498"/>
        <v>396.00000000000006</v>
      </c>
      <c r="L1923">
        <f t="shared" si="502"/>
        <v>1094.4000000000001</v>
      </c>
      <c r="M1923">
        <f t="shared" si="503"/>
        <v>2552.4</v>
      </c>
      <c r="N1923">
        <v>0</v>
      </c>
      <c r="O1923">
        <f t="shared" si="499"/>
        <v>7632</v>
      </c>
      <c r="P1923">
        <v>25</v>
      </c>
      <c r="Q1923">
        <v>0</v>
      </c>
      <c r="R1923">
        <v>0</v>
      </c>
      <c r="S1923">
        <v>0</v>
      </c>
      <c r="T1923">
        <v>200</v>
      </c>
      <c r="U1923">
        <v>0</v>
      </c>
      <c r="V1923">
        <v>0</v>
      </c>
      <c r="W1923">
        <f t="shared" si="493"/>
        <v>225</v>
      </c>
      <c r="X1923">
        <f t="shared" si="494"/>
        <v>2127.6000000000004</v>
      </c>
      <c r="Y1923">
        <f t="shared" si="504"/>
        <v>5108.3999999999996</v>
      </c>
      <c r="Z1923">
        <f t="shared" si="500"/>
        <v>33647.4</v>
      </c>
      <c r="AA1923" t="s">
        <v>226</v>
      </c>
      <c r="AB1923">
        <v>2024</v>
      </c>
    </row>
    <row r="1924" spans="1:28" x14ac:dyDescent="0.25">
      <c r="A1924">
        <v>46</v>
      </c>
      <c r="B1924" t="s">
        <v>170</v>
      </c>
      <c r="C1924" t="s">
        <v>102</v>
      </c>
      <c r="D1924" t="s">
        <v>17</v>
      </c>
      <c r="E1924" t="s">
        <v>36</v>
      </c>
      <c r="F1924" t="s">
        <v>100</v>
      </c>
      <c r="G1924">
        <v>46000</v>
      </c>
      <c r="H1924">
        <f t="shared" si="501"/>
        <v>39850.479999999996</v>
      </c>
      <c r="I1924">
        <f t="shared" si="496"/>
        <v>1320.2</v>
      </c>
      <c r="J1924">
        <f t="shared" si="497"/>
        <v>3265.9999999999995</v>
      </c>
      <c r="K1924">
        <f t="shared" si="498"/>
        <v>506.00000000000006</v>
      </c>
      <c r="L1924">
        <f t="shared" si="502"/>
        <v>1398.4</v>
      </c>
      <c r="M1924">
        <f t="shared" si="503"/>
        <v>3261.4</v>
      </c>
      <c r="N1924">
        <v>3430.92</v>
      </c>
      <c r="O1924">
        <f t="shared" si="499"/>
        <v>13182.92</v>
      </c>
      <c r="P1924">
        <v>25</v>
      </c>
      <c r="Q1924">
        <v>3595.29</v>
      </c>
      <c r="R1924">
        <v>0</v>
      </c>
      <c r="S1924">
        <v>797.28</v>
      </c>
      <c r="T1924">
        <v>200</v>
      </c>
      <c r="U1924">
        <f>774.82-V1924</f>
        <v>774.82</v>
      </c>
      <c r="V1924">
        <v>0</v>
      </c>
      <c r="W1924">
        <f t="shared" si="493"/>
        <v>5392.3899999999994</v>
      </c>
      <c r="X1924">
        <f t="shared" si="494"/>
        <v>6149.52</v>
      </c>
      <c r="Y1924">
        <f t="shared" si="504"/>
        <v>6527.4</v>
      </c>
      <c r="Z1924">
        <f t="shared" si="500"/>
        <v>34458.089999999997</v>
      </c>
      <c r="AA1924" t="s">
        <v>226</v>
      </c>
      <c r="AB1924">
        <v>2024</v>
      </c>
    </row>
    <row r="1925" spans="1:28" x14ac:dyDescent="0.25">
      <c r="A1925">
        <v>47</v>
      </c>
      <c r="B1925" t="s">
        <v>171</v>
      </c>
      <c r="C1925" t="s">
        <v>102</v>
      </c>
      <c r="D1925" t="s">
        <v>793</v>
      </c>
      <c r="E1925" t="s">
        <v>36</v>
      </c>
      <c r="F1925" t="s">
        <v>100</v>
      </c>
      <c r="G1925">
        <v>36000</v>
      </c>
      <c r="H1925">
        <f t="shared" si="501"/>
        <v>33872.400000000001</v>
      </c>
      <c r="I1925">
        <f t="shared" si="496"/>
        <v>1033.2</v>
      </c>
      <c r="J1925">
        <f t="shared" si="497"/>
        <v>2555.9999999999995</v>
      </c>
      <c r="K1925">
        <f t="shared" si="498"/>
        <v>396.00000000000006</v>
      </c>
      <c r="L1925">
        <f t="shared" si="502"/>
        <v>1094.4000000000001</v>
      </c>
      <c r="M1925">
        <f t="shared" si="503"/>
        <v>2552.4</v>
      </c>
      <c r="N1925">
        <v>0</v>
      </c>
      <c r="O1925">
        <f t="shared" si="499"/>
        <v>7632</v>
      </c>
      <c r="P1925">
        <v>25</v>
      </c>
      <c r="Q1925">
        <v>20790.740000000002</v>
      </c>
      <c r="R1925">
        <v>0</v>
      </c>
      <c r="S1925">
        <v>248</v>
      </c>
      <c r="T1925">
        <v>200</v>
      </c>
      <c r="U1925">
        <v>0</v>
      </c>
      <c r="V1925">
        <v>0</v>
      </c>
      <c r="W1925">
        <f t="shared" si="493"/>
        <v>21263.74</v>
      </c>
      <c r="X1925">
        <f t="shared" si="494"/>
        <v>2127.6000000000004</v>
      </c>
      <c r="Y1925">
        <f t="shared" si="504"/>
        <v>5108.3999999999996</v>
      </c>
      <c r="Z1925">
        <f t="shared" si="500"/>
        <v>12608.659999999996</v>
      </c>
      <c r="AA1925" t="s">
        <v>226</v>
      </c>
      <c r="AB1925">
        <v>2024</v>
      </c>
    </row>
    <row r="1926" spans="1:28" x14ac:dyDescent="0.25">
      <c r="A1926">
        <v>48</v>
      </c>
      <c r="B1926" t="s">
        <v>172</v>
      </c>
      <c r="C1926" t="s">
        <v>102</v>
      </c>
      <c r="D1926" t="s">
        <v>6</v>
      </c>
      <c r="E1926" t="s">
        <v>26</v>
      </c>
      <c r="F1926" t="s">
        <v>100</v>
      </c>
      <c r="G1926">
        <v>46000</v>
      </c>
      <c r="H1926">
        <f t="shared" si="501"/>
        <v>43281.4</v>
      </c>
      <c r="I1926">
        <f t="shared" si="496"/>
        <v>1320.2</v>
      </c>
      <c r="J1926">
        <f t="shared" si="497"/>
        <v>3265.9999999999995</v>
      </c>
      <c r="K1926">
        <f t="shared" si="498"/>
        <v>506.00000000000006</v>
      </c>
      <c r="L1926">
        <f t="shared" si="502"/>
        <v>1398.4</v>
      </c>
      <c r="M1926">
        <f t="shared" si="503"/>
        <v>3261.4</v>
      </c>
      <c r="N1926">
        <v>0</v>
      </c>
      <c r="O1926">
        <f t="shared" si="499"/>
        <v>9752</v>
      </c>
      <c r="P1926">
        <v>25</v>
      </c>
      <c r="Q1926">
        <v>0</v>
      </c>
      <c r="R1926">
        <v>0</v>
      </c>
      <c r="S1926">
        <v>398.64</v>
      </c>
      <c r="T1926">
        <v>200</v>
      </c>
      <c r="U1926">
        <f>1289.46-V1926</f>
        <v>1289.46</v>
      </c>
      <c r="V1926">
        <v>0</v>
      </c>
      <c r="W1926">
        <f t="shared" si="493"/>
        <v>1913.1</v>
      </c>
      <c r="X1926">
        <f t="shared" si="494"/>
        <v>2718.6000000000004</v>
      </c>
      <c r="Y1926">
        <f t="shared" si="504"/>
        <v>6527.4</v>
      </c>
      <c r="Z1926">
        <f t="shared" si="500"/>
        <v>41368.300000000003</v>
      </c>
      <c r="AA1926" t="s">
        <v>226</v>
      </c>
      <c r="AB1926">
        <v>2024</v>
      </c>
    </row>
    <row r="1927" spans="1:28" x14ac:dyDescent="0.25">
      <c r="A1927">
        <v>49</v>
      </c>
      <c r="B1927" t="s">
        <v>799</v>
      </c>
      <c r="C1927" t="s">
        <v>102</v>
      </c>
      <c r="D1927" t="s">
        <v>6</v>
      </c>
      <c r="E1927" t="s">
        <v>26</v>
      </c>
      <c r="F1927" t="s">
        <v>100</v>
      </c>
      <c r="G1927">
        <v>36000</v>
      </c>
      <c r="H1927">
        <f>+G1927-(I1927+L1927+N1927)</f>
        <v>33872.400000000001</v>
      </c>
      <c r="I1927">
        <f t="shared" si="496"/>
        <v>1033.2</v>
      </c>
      <c r="J1927">
        <f t="shared" si="497"/>
        <v>2555.9999999999995</v>
      </c>
      <c r="K1927">
        <f t="shared" si="498"/>
        <v>396.00000000000006</v>
      </c>
      <c r="L1927">
        <f t="shared" si="502"/>
        <v>1094.4000000000001</v>
      </c>
      <c r="M1927">
        <f t="shared" si="503"/>
        <v>2552.4</v>
      </c>
      <c r="N1927">
        <v>0</v>
      </c>
      <c r="O1927">
        <f>+I1927+J1927+K1927+L1927+M1927+N1927</f>
        <v>7632</v>
      </c>
      <c r="P1927">
        <v>25</v>
      </c>
      <c r="Q1927">
        <v>0</v>
      </c>
      <c r="R1927">
        <v>0</v>
      </c>
      <c r="S1927">
        <v>797.28</v>
      </c>
      <c r="T1927">
        <v>200</v>
      </c>
      <c r="U1927">
        <v>0</v>
      </c>
      <c r="V1927">
        <v>0</v>
      </c>
      <c r="W1927">
        <f t="shared" si="493"/>
        <v>1022.28</v>
      </c>
      <c r="X1927">
        <f t="shared" si="494"/>
        <v>2127.6000000000004</v>
      </c>
      <c r="Y1927">
        <f t="shared" si="504"/>
        <v>5108.3999999999996</v>
      </c>
      <c r="Z1927">
        <f t="shared" si="500"/>
        <v>32850.120000000003</v>
      </c>
      <c r="AA1927" t="s">
        <v>226</v>
      </c>
      <c r="AB1927">
        <v>2024</v>
      </c>
    </row>
    <row r="1928" spans="1:28" x14ac:dyDescent="0.25">
      <c r="A1928">
        <v>50</v>
      </c>
      <c r="B1928" t="s">
        <v>173</v>
      </c>
      <c r="C1928" t="s">
        <v>102</v>
      </c>
      <c r="D1928" t="s">
        <v>6</v>
      </c>
      <c r="E1928" t="s">
        <v>26</v>
      </c>
      <c r="F1928" t="s">
        <v>100</v>
      </c>
      <c r="G1928">
        <v>46000</v>
      </c>
      <c r="H1928">
        <f t="shared" si="501"/>
        <v>41565.94</v>
      </c>
      <c r="I1928">
        <f t="shared" si="496"/>
        <v>1320.2</v>
      </c>
      <c r="J1928">
        <f t="shared" si="497"/>
        <v>3265.9999999999995</v>
      </c>
      <c r="K1928">
        <f t="shared" si="498"/>
        <v>506.00000000000006</v>
      </c>
      <c r="L1928">
        <f t="shared" si="502"/>
        <v>1398.4</v>
      </c>
      <c r="M1928">
        <f t="shared" si="503"/>
        <v>3261.4</v>
      </c>
      <c r="N1928">
        <v>1715.46</v>
      </c>
      <c r="O1928">
        <f t="shared" si="499"/>
        <v>11467.46</v>
      </c>
      <c r="P1928">
        <v>25</v>
      </c>
      <c r="Q1928">
        <v>0</v>
      </c>
      <c r="R1928">
        <v>0</v>
      </c>
      <c r="S1928">
        <v>0</v>
      </c>
      <c r="T1928">
        <v>200</v>
      </c>
      <c r="U1928">
        <v>1032.1400000000001</v>
      </c>
      <c r="V1928">
        <v>0</v>
      </c>
      <c r="W1928">
        <f t="shared" si="493"/>
        <v>1257.1400000000001</v>
      </c>
      <c r="X1928">
        <f t="shared" si="494"/>
        <v>4434.0600000000004</v>
      </c>
      <c r="Y1928">
        <f t="shared" si="504"/>
        <v>6527.4</v>
      </c>
      <c r="Z1928">
        <f t="shared" si="500"/>
        <v>40308.800000000003</v>
      </c>
      <c r="AA1928" t="s">
        <v>226</v>
      </c>
      <c r="AB1928">
        <v>2024</v>
      </c>
    </row>
    <row r="1929" spans="1:28" x14ac:dyDescent="0.25">
      <c r="A1929">
        <v>51</v>
      </c>
      <c r="B1929" t="s">
        <v>177</v>
      </c>
      <c r="C1929" t="s">
        <v>102</v>
      </c>
      <c r="D1929" t="s">
        <v>22</v>
      </c>
      <c r="E1929" t="s">
        <v>26</v>
      </c>
      <c r="F1929" t="s">
        <v>100</v>
      </c>
      <c r="G1929">
        <v>46000</v>
      </c>
      <c r="H1929">
        <f t="shared" si="501"/>
        <v>43281.4</v>
      </c>
      <c r="I1929">
        <f t="shared" si="496"/>
        <v>1320.2</v>
      </c>
      <c r="J1929">
        <f t="shared" si="497"/>
        <v>3265.9999999999995</v>
      </c>
      <c r="K1929">
        <f t="shared" si="498"/>
        <v>506.00000000000006</v>
      </c>
      <c r="L1929">
        <f t="shared" si="502"/>
        <v>1398.4</v>
      </c>
      <c r="M1929">
        <f t="shared" si="503"/>
        <v>3261.4</v>
      </c>
      <c r="N1929">
        <v>0</v>
      </c>
      <c r="O1929">
        <f t="shared" si="499"/>
        <v>9752</v>
      </c>
      <c r="P1929">
        <v>25</v>
      </c>
      <c r="Q1929">
        <v>0</v>
      </c>
      <c r="R1929">
        <v>0</v>
      </c>
      <c r="S1929">
        <v>832.28</v>
      </c>
      <c r="T1929">
        <v>200</v>
      </c>
      <c r="U1929">
        <f>1289.46-V1929</f>
        <v>1289.46</v>
      </c>
      <c r="V1929">
        <v>0</v>
      </c>
      <c r="W1929">
        <f t="shared" si="493"/>
        <v>2346.7399999999998</v>
      </c>
      <c r="X1929">
        <f t="shared" si="494"/>
        <v>2718.6000000000004</v>
      </c>
      <c r="Y1929">
        <f t="shared" si="504"/>
        <v>6527.4</v>
      </c>
      <c r="Z1929">
        <f t="shared" si="500"/>
        <v>40934.660000000003</v>
      </c>
      <c r="AA1929" t="s">
        <v>226</v>
      </c>
      <c r="AB1929">
        <v>2024</v>
      </c>
    </row>
    <row r="1930" spans="1:28" x14ac:dyDescent="0.25">
      <c r="A1930">
        <v>52</v>
      </c>
      <c r="B1930" t="s">
        <v>178</v>
      </c>
      <c r="C1930" t="s">
        <v>103</v>
      </c>
      <c r="D1930" t="s">
        <v>6</v>
      </c>
      <c r="E1930" t="s">
        <v>32</v>
      </c>
      <c r="F1930" t="s">
        <v>100</v>
      </c>
      <c r="G1930">
        <v>36000</v>
      </c>
      <c r="H1930">
        <f>+G1930-(I1930+L1930+N1930)</f>
        <v>33872.400000000001</v>
      </c>
      <c r="I1930">
        <f t="shared" si="496"/>
        <v>1033.2</v>
      </c>
      <c r="J1930">
        <f t="shared" si="497"/>
        <v>2555.9999999999995</v>
      </c>
      <c r="K1930">
        <f t="shared" si="498"/>
        <v>396.00000000000006</v>
      </c>
      <c r="L1930">
        <f t="shared" si="502"/>
        <v>1094.4000000000001</v>
      </c>
      <c r="M1930">
        <f t="shared" si="503"/>
        <v>2552.4</v>
      </c>
      <c r="N1930">
        <v>0</v>
      </c>
      <c r="O1930">
        <f>+I1930+J1930+K1930+L1930+M1930+N1930</f>
        <v>7632</v>
      </c>
      <c r="P1930">
        <v>25</v>
      </c>
      <c r="Q1930">
        <v>0</v>
      </c>
      <c r="R1930">
        <v>0</v>
      </c>
      <c r="S1930">
        <v>398.64</v>
      </c>
      <c r="T1930">
        <v>200</v>
      </c>
      <c r="U1930">
        <v>0</v>
      </c>
      <c r="V1930">
        <v>0</v>
      </c>
      <c r="W1930">
        <f t="shared" si="493"/>
        <v>623.64</v>
      </c>
      <c r="X1930">
        <f t="shared" si="494"/>
        <v>2127.6000000000004</v>
      </c>
      <c r="Y1930">
        <f t="shared" si="504"/>
        <v>5108.3999999999996</v>
      </c>
      <c r="Z1930">
        <f t="shared" si="500"/>
        <v>33248.76</v>
      </c>
      <c r="AA1930" t="s">
        <v>226</v>
      </c>
      <c r="AB1930">
        <v>2024</v>
      </c>
    </row>
    <row r="1931" spans="1:28" x14ac:dyDescent="0.25">
      <c r="A1931">
        <v>53</v>
      </c>
      <c r="B1931" t="s">
        <v>815</v>
      </c>
      <c r="C1931" t="s">
        <v>102</v>
      </c>
      <c r="D1931" t="s">
        <v>793</v>
      </c>
      <c r="E1931" t="s">
        <v>32</v>
      </c>
      <c r="F1931" t="s">
        <v>100</v>
      </c>
      <c r="G1931">
        <v>30000</v>
      </c>
      <c r="H1931">
        <f t="shared" si="501"/>
        <v>28227</v>
      </c>
      <c r="I1931">
        <f t="shared" si="496"/>
        <v>861</v>
      </c>
      <c r="J1931">
        <f t="shared" si="497"/>
        <v>2130</v>
      </c>
      <c r="K1931">
        <f t="shared" si="498"/>
        <v>330.00000000000006</v>
      </c>
      <c r="L1931">
        <f t="shared" si="502"/>
        <v>912</v>
      </c>
      <c r="M1931">
        <f t="shared" si="503"/>
        <v>2127</v>
      </c>
      <c r="N1931">
        <v>0</v>
      </c>
      <c r="O1931">
        <f t="shared" ref="O1931:O1936" si="505">+I1931+J1931+K1931+L1931+M1931+N1931</f>
        <v>6360</v>
      </c>
      <c r="P1931">
        <v>25</v>
      </c>
      <c r="Q1931">
        <v>4000</v>
      </c>
      <c r="R1931">
        <v>0</v>
      </c>
      <c r="S1931">
        <v>0</v>
      </c>
      <c r="T1931">
        <v>200</v>
      </c>
      <c r="U1931">
        <v>0</v>
      </c>
      <c r="V1931">
        <v>0</v>
      </c>
      <c r="W1931">
        <f t="shared" si="493"/>
        <v>4225</v>
      </c>
      <c r="X1931">
        <f t="shared" si="494"/>
        <v>1773</v>
      </c>
      <c r="Y1931">
        <f t="shared" si="504"/>
        <v>4257</v>
      </c>
      <c r="Z1931">
        <f t="shared" si="500"/>
        <v>24002</v>
      </c>
      <c r="AA1931" t="s">
        <v>226</v>
      </c>
      <c r="AB1931">
        <v>2024</v>
      </c>
    </row>
    <row r="1932" spans="1:28" x14ac:dyDescent="0.25">
      <c r="A1932">
        <v>54</v>
      </c>
      <c r="B1932" t="s">
        <v>816</v>
      </c>
      <c r="C1932" t="s">
        <v>103</v>
      </c>
      <c r="D1932" t="s">
        <v>6</v>
      </c>
      <c r="E1932" t="s">
        <v>32</v>
      </c>
      <c r="F1932" t="s">
        <v>100</v>
      </c>
      <c r="G1932">
        <v>30000</v>
      </c>
      <c r="H1932">
        <f>+G1932-(I1932+L1932+N1932)</f>
        <v>28227</v>
      </c>
      <c r="I1932">
        <f t="shared" si="496"/>
        <v>861</v>
      </c>
      <c r="J1932">
        <f t="shared" si="497"/>
        <v>2130</v>
      </c>
      <c r="K1932">
        <f t="shared" si="498"/>
        <v>330.00000000000006</v>
      </c>
      <c r="L1932">
        <f t="shared" si="502"/>
        <v>912</v>
      </c>
      <c r="M1932">
        <f t="shared" si="503"/>
        <v>2127</v>
      </c>
      <c r="N1932">
        <v>0</v>
      </c>
      <c r="O1932">
        <f t="shared" si="505"/>
        <v>6360</v>
      </c>
      <c r="P1932">
        <v>25</v>
      </c>
      <c r="Q1932">
        <v>0</v>
      </c>
      <c r="R1932">
        <v>0</v>
      </c>
      <c r="S1932">
        <v>709.55</v>
      </c>
      <c r="T1932">
        <v>200</v>
      </c>
      <c r="U1932">
        <v>0</v>
      </c>
      <c r="V1932">
        <v>0</v>
      </c>
      <c r="W1932">
        <f t="shared" si="493"/>
        <v>934.55</v>
      </c>
      <c r="X1932">
        <f t="shared" si="494"/>
        <v>1773</v>
      </c>
      <c r="Y1932">
        <f t="shared" si="504"/>
        <v>4257</v>
      </c>
      <c r="Z1932">
        <f t="shared" si="500"/>
        <v>27292.45</v>
      </c>
      <c r="AA1932" t="s">
        <v>226</v>
      </c>
      <c r="AB1932">
        <v>2024</v>
      </c>
    </row>
    <row r="1933" spans="1:28" x14ac:dyDescent="0.25">
      <c r="A1933">
        <v>55</v>
      </c>
      <c r="B1933" t="s">
        <v>817</v>
      </c>
      <c r="C1933" t="s">
        <v>102</v>
      </c>
      <c r="D1933" t="s">
        <v>10</v>
      </c>
      <c r="E1933" t="s">
        <v>891</v>
      </c>
      <c r="F1933" t="s">
        <v>100</v>
      </c>
      <c r="G1933">
        <v>46000</v>
      </c>
      <c r="H1933">
        <f t="shared" si="501"/>
        <v>43281.4</v>
      </c>
      <c r="I1933">
        <f t="shared" si="496"/>
        <v>1320.2</v>
      </c>
      <c r="J1933">
        <f t="shared" si="497"/>
        <v>3265.9999999999995</v>
      </c>
      <c r="K1933">
        <f t="shared" si="498"/>
        <v>506.00000000000006</v>
      </c>
      <c r="L1933">
        <f t="shared" si="502"/>
        <v>1398.4</v>
      </c>
      <c r="M1933">
        <f t="shared" si="503"/>
        <v>3261.4</v>
      </c>
      <c r="N1933">
        <v>0</v>
      </c>
      <c r="O1933">
        <f t="shared" si="505"/>
        <v>9752</v>
      </c>
      <c r="P1933">
        <v>25</v>
      </c>
      <c r="Q1933">
        <v>1233.44</v>
      </c>
      <c r="R1933">
        <v>0</v>
      </c>
      <c r="S1933">
        <v>870.57</v>
      </c>
      <c r="T1933">
        <v>200</v>
      </c>
      <c r="U1933">
        <f>1289.46-V1933</f>
        <v>1289.46</v>
      </c>
      <c r="V1933">
        <v>0</v>
      </c>
      <c r="W1933">
        <f t="shared" si="493"/>
        <v>3618.4700000000003</v>
      </c>
      <c r="X1933">
        <f t="shared" si="494"/>
        <v>2718.6000000000004</v>
      </c>
      <c r="Y1933">
        <f t="shared" si="504"/>
        <v>6527.4</v>
      </c>
      <c r="Z1933">
        <f t="shared" si="500"/>
        <v>39662.93</v>
      </c>
      <c r="AA1933" t="s">
        <v>226</v>
      </c>
      <c r="AB1933">
        <v>2024</v>
      </c>
    </row>
    <row r="1934" spans="1:28" x14ac:dyDescent="0.25">
      <c r="A1934">
        <v>56</v>
      </c>
      <c r="B1934" t="s">
        <v>819</v>
      </c>
      <c r="C1934" t="s">
        <v>103</v>
      </c>
      <c r="D1934" t="s">
        <v>12</v>
      </c>
      <c r="E1934" t="s">
        <v>32</v>
      </c>
      <c r="F1934" t="s">
        <v>100</v>
      </c>
      <c r="G1934">
        <v>46000</v>
      </c>
      <c r="H1934">
        <f t="shared" si="501"/>
        <v>41565.94</v>
      </c>
      <c r="I1934">
        <f t="shared" si="496"/>
        <v>1320.2</v>
      </c>
      <c r="J1934">
        <f t="shared" si="497"/>
        <v>3265.9999999999995</v>
      </c>
      <c r="K1934">
        <f t="shared" si="498"/>
        <v>506.00000000000006</v>
      </c>
      <c r="L1934">
        <f t="shared" si="502"/>
        <v>1398.4</v>
      </c>
      <c r="M1934">
        <f t="shared" si="503"/>
        <v>3261.4</v>
      </c>
      <c r="N1934">
        <v>1715.46</v>
      </c>
      <c r="O1934">
        <f t="shared" si="505"/>
        <v>11467.46</v>
      </c>
      <c r="P1934">
        <v>25</v>
      </c>
      <c r="Q1934">
        <v>0</v>
      </c>
      <c r="R1934">
        <v>0</v>
      </c>
      <c r="S1934">
        <v>398.64</v>
      </c>
      <c r="T1934">
        <v>200</v>
      </c>
      <c r="U1934">
        <f>1032.14-V1934</f>
        <v>1032.1400000000001</v>
      </c>
      <c r="V1934">
        <v>0</v>
      </c>
      <c r="W1934">
        <f t="shared" si="493"/>
        <v>1655.7800000000002</v>
      </c>
      <c r="X1934">
        <f t="shared" si="494"/>
        <v>4434.0600000000004</v>
      </c>
      <c r="Y1934">
        <f t="shared" si="504"/>
        <v>6527.4</v>
      </c>
      <c r="Z1934">
        <f t="shared" si="500"/>
        <v>39910.160000000003</v>
      </c>
      <c r="AA1934" t="s">
        <v>226</v>
      </c>
      <c r="AB1934">
        <v>2024</v>
      </c>
    </row>
    <row r="1935" spans="1:28" x14ac:dyDescent="0.25">
      <c r="A1935">
        <v>57</v>
      </c>
      <c r="B1935" t="s">
        <v>820</v>
      </c>
      <c r="C1935" t="s">
        <v>102</v>
      </c>
      <c r="D1935" t="s">
        <v>94</v>
      </c>
      <c r="E1935" t="s">
        <v>32</v>
      </c>
      <c r="F1935" t="s">
        <v>100</v>
      </c>
      <c r="G1935">
        <v>46000</v>
      </c>
      <c r="H1935">
        <f t="shared" si="501"/>
        <v>43281.4</v>
      </c>
      <c r="I1935">
        <f t="shared" si="496"/>
        <v>1320.2</v>
      </c>
      <c r="J1935">
        <f t="shared" si="497"/>
        <v>3265.9999999999995</v>
      </c>
      <c r="K1935">
        <f t="shared" si="498"/>
        <v>506.00000000000006</v>
      </c>
      <c r="L1935">
        <f t="shared" si="502"/>
        <v>1398.4</v>
      </c>
      <c r="M1935">
        <f t="shared" si="503"/>
        <v>3261.4</v>
      </c>
      <c r="N1935">
        <v>0</v>
      </c>
      <c r="O1935">
        <f t="shared" si="505"/>
        <v>9752</v>
      </c>
      <c r="P1935">
        <v>25</v>
      </c>
      <c r="Q1935">
        <v>0</v>
      </c>
      <c r="R1935">
        <v>0</v>
      </c>
      <c r="S1935">
        <v>1185.1400000000001</v>
      </c>
      <c r="T1935">
        <v>200</v>
      </c>
      <c r="U1935">
        <f>1289.46-V1935</f>
        <v>1289.46</v>
      </c>
      <c r="V1935">
        <v>0</v>
      </c>
      <c r="W1935">
        <f t="shared" si="493"/>
        <v>2699.6000000000004</v>
      </c>
      <c r="X1935">
        <f t="shared" si="494"/>
        <v>2718.6000000000004</v>
      </c>
      <c r="Y1935">
        <f t="shared" si="504"/>
        <v>6527.4</v>
      </c>
      <c r="Z1935">
        <f t="shared" si="500"/>
        <v>40581.800000000003</v>
      </c>
      <c r="AA1935" t="s">
        <v>226</v>
      </c>
      <c r="AB1935">
        <v>2024</v>
      </c>
    </row>
    <row r="1936" spans="1:28" x14ac:dyDescent="0.25">
      <c r="A1936">
        <v>58</v>
      </c>
      <c r="B1936" t="s">
        <v>822</v>
      </c>
      <c r="C1936" t="s">
        <v>103</v>
      </c>
      <c r="D1936" t="s">
        <v>793</v>
      </c>
      <c r="E1936" t="s">
        <v>32</v>
      </c>
      <c r="F1936" t="s">
        <v>100</v>
      </c>
      <c r="G1936">
        <v>46000</v>
      </c>
      <c r="H1936">
        <f t="shared" si="501"/>
        <v>43281.4</v>
      </c>
      <c r="I1936">
        <f t="shared" si="496"/>
        <v>1320.2</v>
      </c>
      <c r="J1936">
        <f t="shared" si="497"/>
        <v>3265.9999999999995</v>
      </c>
      <c r="K1936">
        <f t="shared" si="498"/>
        <v>506.00000000000006</v>
      </c>
      <c r="L1936">
        <f t="shared" si="502"/>
        <v>1398.4</v>
      </c>
      <c r="M1936">
        <f t="shared" si="503"/>
        <v>3261.4</v>
      </c>
      <c r="N1936">
        <v>0</v>
      </c>
      <c r="O1936">
        <f t="shared" si="505"/>
        <v>9752</v>
      </c>
      <c r="P1936">
        <v>25</v>
      </c>
      <c r="Q1936">
        <v>10000</v>
      </c>
      <c r="R1936">
        <v>0</v>
      </c>
      <c r="S1936">
        <v>0</v>
      </c>
      <c r="T1936">
        <v>200</v>
      </c>
      <c r="U1936">
        <f>1289.46-V1936</f>
        <v>0</v>
      </c>
      <c r="V1936">
        <v>1289.46</v>
      </c>
      <c r="W1936">
        <f t="shared" si="493"/>
        <v>10225</v>
      </c>
      <c r="X1936">
        <f t="shared" si="494"/>
        <v>2718.6000000000004</v>
      </c>
      <c r="Y1936">
        <f t="shared" si="504"/>
        <v>6527.4</v>
      </c>
      <c r="Z1936">
        <f t="shared" si="500"/>
        <v>33056.400000000001</v>
      </c>
      <c r="AA1936" t="s">
        <v>226</v>
      </c>
      <c r="AB1936">
        <v>2024</v>
      </c>
    </row>
    <row r="1937" spans="1:28" x14ac:dyDescent="0.25">
      <c r="A1937">
        <v>59</v>
      </c>
      <c r="B1937" t="s">
        <v>179</v>
      </c>
      <c r="C1937" t="s">
        <v>103</v>
      </c>
      <c r="D1937" t="s">
        <v>800</v>
      </c>
      <c r="E1937" t="s">
        <v>32</v>
      </c>
      <c r="F1937" t="s">
        <v>100</v>
      </c>
      <c r="G1937">
        <v>46000</v>
      </c>
      <c r="H1937">
        <f t="shared" si="501"/>
        <v>43281.4</v>
      </c>
      <c r="I1937">
        <f t="shared" si="496"/>
        <v>1320.2</v>
      </c>
      <c r="J1937">
        <f t="shared" si="497"/>
        <v>3265.9999999999995</v>
      </c>
      <c r="K1937">
        <f t="shared" si="498"/>
        <v>506.00000000000006</v>
      </c>
      <c r="L1937">
        <f t="shared" si="502"/>
        <v>1398.4</v>
      </c>
      <c r="M1937">
        <f t="shared" si="503"/>
        <v>3261.4</v>
      </c>
      <c r="N1937">
        <v>0</v>
      </c>
      <c r="O1937">
        <f t="shared" si="499"/>
        <v>9752</v>
      </c>
      <c r="P1937">
        <v>25</v>
      </c>
      <c r="Q1937">
        <v>12500.8</v>
      </c>
      <c r="R1937">
        <v>0</v>
      </c>
      <c r="S1937">
        <v>1083.53</v>
      </c>
      <c r="T1937">
        <v>200</v>
      </c>
      <c r="U1937">
        <f>1289.46-V1937</f>
        <v>1289.46</v>
      </c>
      <c r="V1937">
        <v>0</v>
      </c>
      <c r="W1937">
        <f t="shared" si="493"/>
        <v>15098.79</v>
      </c>
      <c r="X1937">
        <f t="shared" si="494"/>
        <v>2718.6000000000004</v>
      </c>
      <c r="Y1937">
        <f t="shared" si="504"/>
        <v>6527.4</v>
      </c>
      <c r="Z1937">
        <f t="shared" si="500"/>
        <v>28182.61</v>
      </c>
      <c r="AA1937" t="s">
        <v>226</v>
      </c>
      <c r="AB1937">
        <v>2024</v>
      </c>
    </row>
    <row r="1938" spans="1:28" x14ac:dyDescent="0.25">
      <c r="A1938">
        <v>60</v>
      </c>
      <c r="B1938" t="s">
        <v>180</v>
      </c>
      <c r="C1938" t="s">
        <v>103</v>
      </c>
      <c r="D1938" t="s">
        <v>22</v>
      </c>
      <c r="E1938" t="s">
        <v>32</v>
      </c>
      <c r="F1938" t="s">
        <v>100</v>
      </c>
      <c r="G1938">
        <v>36000</v>
      </c>
      <c r="H1938">
        <f t="shared" si="501"/>
        <v>32156.94</v>
      </c>
      <c r="I1938">
        <f t="shared" si="496"/>
        <v>1033.2</v>
      </c>
      <c r="J1938">
        <f t="shared" si="497"/>
        <v>2555.9999999999995</v>
      </c>
      <c r="K1938">
        <f t="shared" si="498"/>
        <v>396.00000000000006</v>
      </c>
      <c r="L1938">
        <f t="shared" si="502"/>
        <v>1094.4000000000001</v>
      </c>
      <c r="M1938">
        <f t="shared" si="503"/>
        <v>2552.4</v>
      </c>
      <c r="N1938">
        <v>1715.46</v>
      </c>
      <c r="O1938">
        <f t="shared" si="499"/>
        <v>9347.4599999999991</v>
      </c>
      <c r="P1938">
        <v>25</v>
      </c>
      <c r="Q1938">
        <v>0</v>
      </c>
      <c r="R1938">
        <v>0</v>
      </c>
      <c r="S1938">
        <v>2132.54</v>
      </c>
      <c r="T1938">
        <v>200</v>
      </c>
      <c r="U1938">
        <v>0</v>
      </c>
      <c r="V1938">
        <v>0</v>
      </c>
      <c r="W1938">
        <f t="shared" si="493"/>
        <v>2357.54</v>
      </c>
      <c r="X1938">
        <f t="shared" si="494"/>
        <v>3843.0600000000004</v>
      </c>
      <c r="Y1938">
        <f t="shared" si="504"/>
        <v>5108.3999999999996</v>
      </c>
      <c r="Z1938">
        <f t="shared" si="500"/>
        <v>29799.4</v>
      </c>
      <c r="AA1938" t="s">
        <v>226</v>
      </c>
      <c r="AB1938">
        <v>2024</v>
      </c>
    </row>
    <row r="1939" spans="1:28" x14ac:dyDescent="0.25">
      <c r="A1939">
        <v>61</v>
      </c>
      <c r="B1939" t="s">
        <v>183</v>
      </c>
      <c r="C1939" t="s">
        <v>103</v>
      </c>
      <c r="D1939" t="s">
        <v>22</v>
      </c>
      <c r="E1939" t="s">
        <v>52</v>
      </c>
      <c r="F1939" t="s">
        <v>100</v>
      </c>
      <c r="G1939">
        <v>36000</v>
      </c>
      <c r="H1939">
        <f t="shared" si="501"/>
        <v>33872.400000000001</v>
      </c>
      <c r="I1939">
        <f t="shared" si="496"/>
        <v>1033.2</v>
      </c>
      <c r="J1939">
        <f t="shared" si="497"/>
        <v>2555.9999999999995</v>
      </c>
      <c r="K1939">
        <f t="shared" si="498"/>
        <v>396.00000000000006</v>
      </c>
      <c r="L1939">
        <f t="shared" si="502"/>
        <v>1094.4000000000001</v>
      </c>
      <c r="M1939">
        <f t="shared" si="503"/>
        <v>2552.4</v>
      </c>
      <c r="N1939">
        <v>0</v>
      </c>
      <c r="O1939">
        <f t="shared" si="499"/>
        <v>7632</v>
      </c>
      <c r="P1939">
        <v>25</v>
      </c>
      <c r="Q1939">
        <v>1500</v>
      </c>
      <c r="R1939">
        <v>0</v>
      </c>
      <c r="S1939">
        <v>797.28</v>
      </c>
      <c r="T1939">
        <v>200</v>
      </c>
      <c r="U1939">
        <v>0</v>
      </c>
      <c r="V1939">
        <v>0</v>
      </c>
      <c r="W1939">
        <f t="shared" si="493"/>
        <v>2522.2799999999997</v>
      </c>
      <c r="X1939">
        <f t="shared" si="494"/>
        <v>2127.6000000000004</v>
      </c>
      <c r="Y1939">
        <f t="shared" si="504"/>
        <v>5108.3999999999996</v>
      </c>
      <c r="Z1939">
        <f t="shared" si="500"/>
        <v>31350.12</v>
      </c>
      <c r="AA1939" t="s">
        <v>226</v>
      </c>
      <c r="AB1939">
        <v>2024</v>
      </c>
    </row>
    <row r="1940" spans="1:28" x14ac:dyDescent="0.25">
      <c r="A1940">
        <v>62</v>
      </c>
      <c r="B1940" t="s">
        <v>185</v>
      </c>
      <c r="C1940" t="s">
        <v>103</v>
      </c>
      <c r="D1940" t="s">
        <v>22</v>
      </c>
      <c r="E1940" t="s">
        <v>789</v>
      </c>
      <c r="F1940" t="s">
        <v>100</v>
      </c>
      <c r="G1940">
        <v>46000</v>
      </c>
      <c r="H1940">
        <f t="shared" si="501"/>
        <v>41565.94</v>
      </c>
      <c r="I1940">
        <f t="shared" si="496"/>
        <v>1320.2</v>
      </c>
      <c r="J1940">
        <f t="shared" si="497"/>
        <v>3265.9999999999995</v>
      </c>
      <c r="K1940">
        <f t="shared" si="498"/>
        <v>506.00000000000006</v>
      </c>
      <c r="L1940">
        <f t="shared" si="502"/>
        <v>1398.4</v>
      </c>
      <c r="M1940">
        <f t="shared" si="503"/>
        <v>3261.4</v>
      </c>
      <c r="N1940">
        <v>1715.46</v>
      </c>
      <c r="O1940">
        <f t="shared" si="499"/>
        <v>11467.46</v>
      </c>
      <c r="P1940">
        <v>25</v>
      </c>
      <c r="Q1940">
        <v>200</v>
      </c>
      <c r="R1940">
        <v>0</v>
      </c>
      <c r="S1940">
        <v>1377.12</v>
      </c>
      <c r="T1940">
        <v>200</v>
      </c>
      <c r="U1940">
        <v>1032.1400000000001</v>
      </c>
      <c r="V1940">
        <v>0</v>
      </c>
      <c r="W1940">
        <f t="shared" si="493"/>
        <v>2834.26</v>
      </c>
      <c r="X1940">
        <f t="shared" si="494"/>
        <v>4434.0600000000004</v>
      </c>
      <c r="Y1940">
        <f t="shared" si="504"/>
        <v>6527.4</v>
      </c>
      <c r="Z1940">
        <f t="shared" si="500"/>
        <v>38731.68</v>
      </c>
      <c r="AA1940" t="s">
        <v>226</v>
      </c>
      <c r="AB1940">
        <v>2024</v>
      </c>
    </row>
    <row r="1941" spans="1:28" x14ac:dyDescent="0.25">
      <c r="A1941">
        <v>63</v>
      </c>
      <c r="B1941" t="s">
        <v>186</v>
      </c>
      <c r="C1941" t="s">
        <v>102</v>
      </c>
      <c r="D1941" t="s">
        <v>17</v>
      </c>
      <c r="E1941" t="s">
        <v>36</v>
      </c>
      <c r="F1941" t="s">
        <v>100</v>
      </c>
      <c r="G1941">
        <v>46000</v>
      </c>
      <c r="H1941">
        <f t="shared" si="501"/>
        <v>43281.4</v>
      </c>
      <c r="I1941">
        <f t="shared" si="496"/>
        <v>1320.2</v>
      </c>
      <c r="J1941">
        <f t="shared" si="497"/>
        <v>3265.9999999999995</v>
      </c>
      <c r="K1941">
        <f t="shared" si="498"/>
        <v>506.00000000000006</v>
      </c>
      <c r="L1941">
        <f t="shared" si="502"/>
        <v>1398.4</v>
      </c>
      <c r="M1941">
        <f t="shared" si="503"/>
        <v>3261.4</v>
      </c>
      <c r="N1941">
        <v>0</v>
      </c>
      <c r="O1941">
        <f t="shared" si="499"/>
        <v>9752</v>
      </c>
      <c r="P1941">
        <v>25</v>
      </c>
      <c r="Q1941">
        <v>0</v>
      </c>
      <c r="R1941">
        <v>0</v>
      </c>
      <c r="S1941">
        <v>398.64</v>
      </c>
      <c r="T1941">
        <v>200</v>
      </c>
      <c r="U1941">
        <f>1289.46-V1941</f>
        <v>1289.46</v>
      </c>
      <c r="V1941">
        <v>0</v>
      </c>
      <c r="W1941">
        <f t="shared" si="493"/>
        <v>1913.1</v>
      </c>
      <c r="X1941">
        <f t="shared" si="494"/>
        <v>2718.6000000000004</v>
      </c>
      <c r="Y1941">
        <f t="shared" si="504"/>
        <v>6527.4</v>
      </c>
      <c r="Z1941">
        <f t="shared" si="500"/>
        <v>41368.300000000003</v>
      </c>
      <c r="AA1941" t="s">
        <v>226</v>
      </c>
      <c r="AB1941">
        <v>2024</v>
      </c>
    </row>
    <row r="1942" spans="1:28" x14ac:dyDescent="0.25">
      <c r="A1942">
        <v>64</v>
      </c>
      <c r="B1942" t="s">
        <v>188</v>
      </c>
      <c r="C1942" t="s">
        <v>102</v>
      </c>
      <c r="D1942" t="s">
        <v>10</v>
      </c>
      <c r="E1942" t="s">
        <v>33</v>
      </c>
      <c r="F1942" t="s">
        <v>100</v>
      </c>
      <c r="G1942">
        <v>36000</v>
      </c>
      <c r="H1942">
        <f t="shared" si="501"/>
        <v>30441.48</v>
      </c>
      <c r="I1942">
        <f t="shared" si="496"/>
        <v>1033.2</v>
      </c>
      <c r="J1942">
        <f t="shared" si="497"/>
        <v>2555.9999999999995</v>
      </c>
      <c r="K1942">
        <f t="shared" si="498"/>
        <v>396.00000000000006</v>
      </c>
      <c r="L1942">
        <f t="shared" si="502"/>
        <v>1094.4000000000001</v>
      </c>
      <c r="M1942">
        <f t="shared" si="503"/>
        <v>2552.4</v>
      </c>
      <c r="N1942">
        <v>3430.92</v>
      </c>
      <c r="O1942">
        <f t="shared" si="499"/>
        <v>11062.92</v>
      </c>
      <c r="P1942">
        <v>25</v>
      </c>
      <c r="Q1942">
        <v>0</v>
      </c>
      <c r="R1942">
        <v>0</v>
      </c>
      <c r="S1942">
        <v>2294.48</v>
      </c>
      <c r="T1942">
        <v>200</v>
      </c>
      <c r="U1942">
        <v>0</v>
      </c>
      <c r="V1942">
        <v>0</v>
      </c>
      <c r="W1942">
        <f t="shared" ref="W1942:W1986" si="506">P1942+Q1942+R1942+S1942+T1942+U1942</f>
        <v>2519.48</v>
      </c>
      <c r="X1942">
        <f t="shared" ref="X1942:X1984" si="507">+I1942+L1942+N1942</f>
        <v>5558.52</v>
      </c>
      <c r="Y1942">
        <f t="shared" si="504"/>
        <v>5108.3999999999996</v>
      </c>
      <c r="Z1942">
        <f t="shared" ref="Z1942:Z1986" si="508">+G1942-(W1942+X1942)</f>
        <v>27922</v>
      </c>
      <c r="AA1942" t="s">
        <v>226</v>
      </c>
      <c r="AB1942">
        <v>2024</v>
      </c>
    </row>
    <row r="1943" spans="1:28" x14ac:dyDescent="0.25">
      <c r="A1943">
        <v>65</v>
      </c>
      <c r="B1943" t="s">
        <v>190</v>
      </c>
      <c r="C1943" t="s">
        <v>102</v>
      </c>
      <c r="D1943" t="s">
        <v>801</v>
      </c>
      <c r="E1943" t="s">
        <v>38</v>
      </c>
      <c r="F1943" t="s">
        <v>100</v>
      </c>
      <c r="G1943">
        <v>36000</v>
      </c>
      <c r="H1943">
        <f t="shared" si="501"/>
        <v>33872.400000000001</v>
      </c>
      <c r="I1943">
        <f t="shared" ref="I1943:I1984" si="509">IF(G1943&lt;=374040,G1943*2.87%,9334.68)</f>
        <v>1033.2</v>
      </c>
      <c r="J1943">
        <f t="shared" ref="J1943:J1984" si="510">IF(G1943&lt;=374040,G1943*7.1%,23092.75)</f>
        <v>2555.9999999999995</v>
      </c>
      <c r="K1943">
        <f t="shared" ref="K1943:K1984" si="511">IF(G1943&lt;=74808,G1943*1.1%,851.51)</f>
        <v>396.00000000000006</v>
      </c>
      <c r="L1943">
        <f t="shared" si="502"/>
        <v>1094.4000000000001</v>
      </c>
      <c r="M1943">
        <f t="shared" si="503"/>
        <v>2552.4</v>
      </c>
      <c r="N1943">
        <v>0</v>
      </c>
      <c r="O1943">
        <f t="shared" ref="O1943:O1984" si="512">+I1943+J1943+K1943+L1943+M1943+N1943</f>
        <v>7632</v>
      </c>
      <c r="P1943">
        <v>25</v>
      </c>
      <c r="Q1943">
        <v>6505.87</v>
      </c>
      <c r="R1943">
        <v>0</v>
      </c>
      <c r="S1943">
        <v>458.63</v>
      </c>
      <c r="T1943">
        <v>200</v>
      </c>
      <c r="U1943">
        <v>0</v>
      </c>
      <c r="V1943">
        <v>0</v>
      </c>
      <c r="W1943">
        <f t="shared" si="506"/>
        <v>7189.5</v>
      </c>
      <c r="X1943">
        <f t="shared" si="507"/>
        <v>2127.6000000000004</v>
      </c>
      <c r="Y1943">
        <f t="shared" si="504"/>
        <v>5108.3999999999996</v>
      </c>
      <c r="Z1943">
        <f t="shared" si="508"/>
        <v>26682.9</v>
      </c>
      <c r="AA1943" t="s">
        <v>226</v>
      </c>
      <c r="AB1943">
        <v>2024</v>
      </c>
    </row>
    <row r="1944" spans="1:28" x14ac:dyDescent="0.25">
      <c r="A1944">
        <v>66</v>
      </c>
      <c r="B1944" t="s">
        <v>851</v>
      </c>
      <c r="C1944" t="s">
        <v>103</v>
      </c>
      <c r="D1944" t="s">
        <v>94</v>
      </c>
      <c r="E1944" t="s">
        <v>852</v>
      </c>
      <c r="F1944" t="s">
        <v>100</v>
      </c>
      <c r="G1944">
        <v>46000</v>
      </c>
      <c r="H1944">
        <f t="shared" ref="H1944:H1984" si="513">+G1944-(I1944+L1944+N1944)</f>
        <v>43281.4</v>
      </c>
      <c r="I1944">
        <f t="shared" si="509"/>
        <v>1320.2</v>
      </c>
      <c r="J1944">
        <f t="shared" si="510"/>
        <v>3265.9999999999995</v>
      </c>
      <c r="K1944">
        <f t="shared" si="511"/>
        <v>506.00000000000006</v>
      </c>
      <c r="L1944">
        <f t="shared" si="502"/>
        <v>1398.4</v>
      </c>
      <c r="M1944">
        <f t="shared" si="503"/>
        <v>3261.4</v>
      </c>
      <c r="N1944">
        <v>0</v>
      </c>
      <c r="O1944">
        <f t="shared" si="512"/>
        <v>9752</v>
      </c>
      <c r="P1944">
        <v>25</v>
      </c>
      <c r="Q1944">
        <v>5011.18</v>
      </c>
      <c r="R1944">
        <v>0</v>
      </c>
      <c r="S1944">
        <v>139.18</v>
      </c>
      <c r="T1944">
        <v>200</v>
      </c>
      <c r="U1944">
        <f>IF((H1944*12)&gt;867123.01,(79776+(((H1944*12)-867123.01)*0.25))/12,IF((H1944*12)&gt;624329.01,(31216+(((H1944*12)-624329.01)*0.2))/12,IF((H1944*12)&gt;416220.01,(((H1944*12)-416220.01)*0.15)/12,0)))</f>
        <v>1289.4598750000005</v>
      </c>
      <c r="V1944">
        <v>0</v>
      </c>
      <c r="W1944">
        <f t="shared" si="506"/>
        <v>6664.819875000001</v>
      </c>
      <c r="X1944">
        <f t="shared" si="507"/>
        <v>2718.6000000000004</v>
      </c>
      <c r="Y1944">
        <f t="shared" si="504"/>
        <v>6527.4</v>
      </c>
      <c r="Z1944">
        <f t="shared" si="508"/>
        <v>36616.580125</v>
      </c>
      <c r="AA1944" t="s">
        <v>226</v>
      </c>
      <c r="AB1944">
        <v>2024</v>
      </c>
    </row>
    <row r="1945" spans="1:28" x14ac:dyDescent="0.25">
      <c r="A1945">
        <v>67</v>
      </c>
      <c r="B1945" t="s">
        <v>201</v>
      </c>
      <c r="C1945" t="s">
        <v>102</v>
      </c>
      <c r="D1945" t="s">
        <v>22</v>
      </c>
      <c r="E1945" t="s">
        <v>32</v>
      </c>
      <c r="F1945" t="s">
        <v>100</v>
      </c>
      <c r="G1945">
        <v>36000</v>
      </c>
      <c r="H1945">
        <f t="shared" si="513"/>
        <v>33872.400000000001</v>
      </c>
      <c r="I1945">
        <f t="shared" si="509"/>
        <v>1033.2</v>
      </c>
      <c r="J1945">
        <f t="shared" si="510"/>
        <v>2555.9999999999995</v>
      </c>
      <c r="K1945">
        <f t="shared" si="511"/>
        <v>396.00000000000006</v>
      </c>
      <c r="L1945">
        <f t="shared" ref="L1945:L1984" si="514">IF(G1945&lt;=187020,G1945*3.04%,4943.8)</f>
        <v>1094.4000000000001</v>
      </c>
      <c r="M1945">
        <f t="shared" ref="M1945:M1984" si="515">IF(G1945&lt;=187020,G1945*7.09%,11530.11)</f>
        <v>2552.4</v>
      </c>
      <c r="N1945">
        <v>0</v>
      </c>
      <c r="O1945">
        <f t="shared" si="512"/>
        <v>7632</v>
      </c>
      <c r="P1945">
        <v>25</v>
      </c>
      <c r="Q1945">
        <v>1000</v>
      </c>
      <c r="R1945">
        <v>0</v>
      </c>
      <c r="S1945">
        <v>408.58</v>
      </c>
      <c r="T1945">
        <v>200</v>
      </c>
      <c r="U1945">
        <v>0</v>
      </c>
      <c r="V1945">
        <v>0</v>
      </c>
      <c r="W1945">
        <f t="shared" si="506"/>
        <v>1633.58</v>
      </c>
      <c r="X1945">
        <f t="shared" si="507"/>
        <v>2127.6000000000004</v>
      </c>
      <c r="Y1945">
        <f t="shared" si="504"/>
        <v>5108.3999999999996</v>
      </c>
      <c r="Z1945">
        <f t="shared" si="508"/>
        <v>32238.82</v>
      </c>
      <c r="AA1945" t="s">
        <v>226</v>
      </c>
      <c r="AB1945">
        <v>2024</v>
      </c>
    </row>
    <row r="1946" spans="1:28" x14ac:dyDescent="0.25">
      <c r="A1946">
        <v>68</v>
      </c>
      <c r="B1946" t="s">
        <v>207</v>
      </c>
      <c r="C1946" t="s">
        <v>103</v>
      </c>
      <c r="D1946" t="s">
        <v>6</v>
      </c>
      <c r="E1946" t="s">
        <v>28</v>
      </c>
      <c r="F1946" t="s">
        <v>100</v>
      </c>
      <c r="G1946">
        <v>25000</v>
      </c>
      <c r="H1946">
        <f t="shared" si="513"/>
        <v>23522.5</v>
      </c>
      <c r="I1946">
        <f t="shared" si="509"/>
        <v>717.5</v>
      </c>
      <c r="J1946">
        <f t="shared" si="510"/>
        <v>1774.9999999999998</v>
      </c>
      <c r="K1946">
        <f t="shared" si="511"/>
        <v>275</v>
      </c>
      <c r="L1946">
        <f t="shared" si="514"/>
        <v>760</v>
      </c>
      <c r="M1946">
        <f t="shared" si="515"/>
        <v>1772.5000000000002</v>
      </c>
      <c r="N1946">
        <v>0</v>
      </c>
      <c r="O1946">
        <f t="shared" si="512"/>
        <v>5300</v>
      </c>
      <c r="P1946">
        <v>25</v>
      </c>
      <c r="Q1946">
        <v>12585.43</v>
      </c>
      <c r="R1946">
        <v>0</v>
      </c>
      <c r="S1946">
        <v>1328.8</v>
      </c>
      <c r="T1946">
        <v>200</v>
      </c>
      <c r="U1946">
        <v>0</v>
      </c>
      <c r="V1946">
        <v>0</v>
      </c>
      <c r="W1946">
        <f t="shared" si="506"/>
        <v>14139.23</v>
      </c>
      <c r="X1946">
        <f t="shared" si="507"/>
        <v>1477.5</v>
      </c>
      <c r="Y1946">
        <f t="shared" si="504"/>
        <v>3547.5</v>
      </c>
      <c r="Z1946">
        <f t="shared" si="508"/>
        <v>9383.27</v>
      </c>
      <c r="AA1946" t="s">
        <v>226</v>
      </c>
      <c r="AB1946">
        <v>2024</v>
      </c>
    </row>
    <row r="1947" spans="1:28" x14ac:dyDescent="0.25">
      <c r="A1947">
        <v>69</v>
      </c>
      <c r="B1947" t="s">
        <v>812</v>
      </c>
      <c r="C1947" t="s">
        <v>102</v>
      </c>
      <c r="D1947" t="s">
        <v>808</v>
      </c>
      <c r="E1947" t="s">
        <v>619</v>
      </c>
      <c r="F1947" t="s">
        <v>85</v>
      </c>
      <c r="G1947">
        <v>30000</v>
      </c>
      <c r="H1947">
        <f t="shared" si="513"/>
        <v>28227</v>
      </c>
      <c r="I1947">
        <f t="shared" si="509"/>
        <v>861</v>
      </c>
      <c r="J1947">
        <f t="shared" si="510"/>
        <v>2130</v>
      </c>
      <c r="K1947">
        <f t="shared" si="511"/>
        <v>330.00000000000006</v>
      </c>
      <c r="L1947">
        <f t="shared" si="514"/>
        <v>912</v>
      </c>
      <c r="M1947">
        <f t="shared" si="515"/>
        <v>2127</v>
      </c>
      <c r="N1947">
        <v>0</v>
      </c>
      <c r="O1947">
        <f t="shared" si="512"/>
        <v>6360</v>
      </c>
      <c r="P1947">
        <v>25</v>
      </c>
      <c r="Q1947">
        <v>500</v>
      </c>
      <c r="R1947">
        <v>0</v>
      </c>
      <c r="S1947">
        <v>0</v>
      </c>
      <c r="T1947">
        <v>200</v>
      </c>
      <c r="U1947">
        <v>0</v>
      </c>
      <c r="V1947">
        <v>0</v>
      </c>
      <c r="W1947">
        <f t="shared" si="506"/>
        <v>725</v>
      </c>
      <c r="X1947">
        <f t="shared" si="507"/>
        <v>1773</v>
      </c>
      <c r="Y1947">
        <f t="shared" si="504"/>
        <v>4257</v>
      </c>
      <c r="Z1947">
        <f t="shared" si="508"/>
        <v>27502</v>
      </c>
      <c r="AA1947" t="s">
        <v>226</v>
      </c>
      <c r="AB1947">
        <v>2024</v>
      </c>
    </row>
    <row r="1948" spans="1:28" x14ac:dyDescent="0.25">
      <c r="A1948">
        <v>70</v>
      </c>
      <c r="B1948" t="s">
        <v>833</v>
      </c>
      <c r="C1948" t="s">
        <v>102</v>
      </c>
      <c r="D1948" t="s">
        <v>22</v>
      </c>
      <c r="E1948" t="s">
        <v>33</v>
      </c>
      <c r="F1948" t="s">
        <v>100</v>
      </c>
      <c r="G1948">
        <v>30000</v>
      </c>
      <c r="H1948">
        <f t="shared" si="513"/>
        <v>28227</v>
      </c>
      <c r="I1948">
        <f t="shared" si="509"/>
        <v>861</v>
      </c>
      <c r="J1948">
        <f t="shared" si="510"/>
        <v>2130</v>
      </c>
      <c r="K1948">
        <f t="shared" si="511"/>
        <v>330.00000000000006</v>
      </c>
      <c r="L1948">
        <f t="shared" si="514"/>
        <v>912</v>
      </c>
      <c r="M1948">
        <f t="shared" si="515"/>
        <v>2127</v>
      </c>
      <c r="N1948">
        <v>0</v>
      </c>
      <c r="O1948">
        <f t="shared" si="512"/>
        <v>6360</v>
      </c>
      <c r="P1948">
        <v>25</v>
      </c>
      <c r="Q1948">
        <v>3996.21</v>
      </c>
      <c r="R1948">
        <v>0</v>
      </c>
      <c r="S1948">
        <v>0</v>
      </c>
      <c r="T1948">
        <v>200</v>
      </c>
      <c r="U1948">
        <v>0</v>
      </c>
      <c r="V1948">
        <v>0</v>
      </c>
      <c r="W1948">
        <f t="shared" si="506"/>
        <v>4221.21</v>
      </c>
      <c r="X1948">
        <f t="shared" si="507"/>
        <v>1773</v>
      </c>
      <c r="Y1948">
        <f t="shared" si="504"/>
        <v>4257</v>
      </c>
      <c r="Z1948">
        <f t="shared" si="508"/>
        <v>24005.79</v>
      </c>
      <c r="AA1948" t="s">
        <v>226</v>
      </c>
      <c r="AB1948">
        <v>2024</v>
      </c>
    </row>
    <row r="1949" spans="1:28" x14ac:dyDescent="0.25">
      <c r="A1949">
        <v>71</v>
      </c>
      <c r="B1949" t="s">
        <v>878</v>
      </c>
      <c r="C1949" t="s">
        <v>103</v>
      </c>
      <c r="D1949" t="s">
        <v>94</v>
      </c>
      <c r="E1949" t="s">
        <v>835</v>
      </c>
      <c r="F1949" t="s">
        <v>100</v>
      </c>
      <c r="G1949">
        <v>30000</v>
      </c>
      <c r="H1949">
        <f t="shared" si="513"/>
        <v>28227</v>
      </c>
      <c r="I1949">
        <f t="shared" si="509"/>
        <v>861</v>
      </c>
      <c r="J1949">
        <f t="shared" si="510"/>
        <v>2130</v>
      </c>
      <c r="K1949">
        <f t="shared" si="511"/>
        <v>330.00000000000006</v>
      </c>
      <c r="L1949">
        <f t="shared" si="514"/>
        <v>912</v>
      </c>
      <c r="M1949">
        <f t="shared" si="515"/>
        <v>2127</v>
      </c>
      <c r="N1949">
        <v>0</v>
      </c>
      <c r="O1949">
        <f t="shared" si="512"/>
        <v>6360</v>
      </c>
      <c r="P1949">
        <v>25</v>
      </c>
      <c r="Q1949">
        <v>7426.75</v>
      </c>
      <c r="R1949">
        <v>0</v>
      </c>
      <c r="S1949">
        <v>0</v>
      </c>
      <c r="T1949">
        <v>200</v>
      </c>
      <c r="U1949">
        <v>0</v>
      </c>
      <c r="V1949">
        <v>0</v>
      </c>
      <c r="W1949">
        <f t="shared" si="506"/>
        <v>7651.75</v>
      </c>
      <c r="X1949">
        <f t="shared" si="507"/>
        <v>1773</v>
      </c>
      <c r="Y1949">
        <f t="shared" si="504"/>
        <v>4257</v>
      </c>
      <c r="Z1949">
        <f t="shared" si="508"/>
        <v>20575.25</v>
      </c>
      <c r="AA1949" t="s">
        <v>226</v>
      </c>
      <c r="AB1949">
        <v>2024</v>
      </c>
    </row>
    <row r="1950" spans="1:28" x14ac:dyDescent="0.25">
      <c r="A1950">
        <v>72</v>
      </c>
      <c r="B1950" t="s">
        <v>836</v>
      </c>
      <c r="C1950" t="s">
        <v>102</v>
      </c>
      <c r="D1950" t="s">
        <v>94</v>
      </c>
      <c r="E1950" t="s">
        <v>52</v>
      </c>
      <c r="F1950" t="s">
        <v>100</v>
      </c>
      <c r="G1950">
        <v>26000</v>
      </c>
      <c r="H1950">
        <f t="shared" si="513"/>
        <v>22747.94</v>
      </c>
      <c r="I1950">
        <f t="shared" si="509"/>
        <v>746.2</v>
      </c>
      <c r="J1950">
        <f t="shared" si="510"/>
        <v>1845.9999999999998</v>
      </c>
      <c r="K1950">
        <f t="shared" si="511"/>
        <v>286.00000000000006</v>
      </c>
      <c r="L1950">
        <f t="shared" si="514"/>
        <v>790.4</v>
      </c>
      <c r="M1950">
        <f t="shared" si="515"/>
        <v>1843.4</v>
      </c>
      <c r="N1950">
        <v>1715.46</v>
      </c>
      <c r="O1950">
        <f t="shared" si="512"/>
        <v>7227.46</v>
      </c>
      <c r="P1950">
        <v>25</v>
      </c>
      <c r="Q1950">
        <v>1000</v>
      </c>
      <c r="R1950">
        <v>0</v>
      </c>
      <c r="S1950">
        <v>0</v>
      </c>
      <c r="T1950">
        <v>200</v>
      </c>
      <c r="U1950">
        <v>0</v>
      </c>
      <c r="V1950">
        <v>0</v>
      </c>
      <c r="W1950">
        <f t="shared" si="506"/>
        <v>1225</v>
      </c>
      <c r="X1950">
        <f t="shared" si="507"/>
        <v>3252.06</v>
      </c>
      <c r="Y1950">
        <f t="shared" si="504"/>
        <v>3689.3999999999996</v>
      </c>
      <c r="Z1950">
        <f t="shared" si="508"/>
        <v>21522.940000000002</v>
      </c>
      <c r="AA1950" t="s">
        <v>226</v>
      </c>
      <c r="AB1950">
        <v>2024</v>
      </c>
    </row>
    <row r="1951" spans="1:28" x14ac:dyDescent="0.25">
      <c r="A1951">
        <v>73</v>
      </c>
      <c r="B1951" t="s">
        <v>837</v>
      </c>
      <c r="C1951" t="s">
        <v>103</v>
      </c>
      <c r="D1951" t="s">
        <v>94</v>
      </c>
      <c r="E1951" t="s">
        <v>52</v>
      </c>
      <c r="F1951" t="s">
        <v>100</v>
      </c>
      <c r="G1951">
        <v>26000</v>
      </c>
      <c r="H1951">
        <f t="shared" si="513"/>
        <v>24463.4</v>
      </c>
      <c r="I1951">
        <f t="shared" si="509"/>
        <v>746.2</v>
      </c>
      <c r="J1951">
        <f t="shared" si="510"/>
        <v>1845.9999999999998</v>
      </c>
      <c r="K1951">
        <f t="shared" si="511"/>
        <v>286.00000000000006</v>
      </c>
      <c r="L1951">
        <f t="shared" si="514"/>
        <v>790.4</v>
      </c>
      <c r="M1951">
        <f t="shared" si="515"/>
        <v>1843.4</v>
      </c>
      <c r="N1951">
        <v>0</v>
      </c>
      <c r="O1951">
        <f t="shared" si="512"/>
        <v>5512</v>
      </c>
      <c r="P1951">
        <v>25</v>
      </c>
      <c r="Q1951">
        <v>1000</v>
      </c>
      <c r="R1951">
        <v>0</v>
      </c>
      <c r="S1951">
        <v>0</v>
      </c>
      <c r="T1951">
        <v>200</v>
      </c>
      <c r="U1951">
        <v>0</v>
      </c>
      <c r="V1951">
        <v>0</v>
      </c>
      <c r="W1951">
        <f t="shared" si="506"/>
        <v>1225</v>
      </c>
      <c r="X1951">
        <f t="shared" si="507"/>
        <v>1536.6</v>
      </c>
      <c r="Y1951">
        <f t="shared" si="504"/>
        <v>3689.3999999999996</v>
      </c>
      <c r="Z1951">
        <f t="shared" si="508"/>
        <v>23238.400000000001</v>
      </c>
      <c r="AA1951" t="s">
        <v>226</v>
      </c>
      <c r="AB1951">
        <v>2024</v>
      </c>
    </row>
    <row r="1952" spans="1:28" x14ac:dyDescent="0.25">
      <c r="A1952">
        <v>74</v>
      </c>
      <c r="B1952" t="s">
        <v>838</v>
      </c>
      <c r="C1952" t="s">
        <v>102</v>
      </c>
      <c r="D1952" t="s">
        <v>839</v>
      </c>
      <c r="E1952" t="s">
        <v>33</v>
      </c>
      <c r="F1952" t="s">
        <v>100</v>
      </c>
      <c r="G1952">
        <v>26000</v>
      </c>
      <c r="H1952">
        <f t="shared" si="513"/>
        <v>24463.4</v>
      </c>
      <c r="I1952">
        <f t="shared" si="509"/>
        <v>746.2</v>
      </c>
      <c r="J1952">
        <f t="shared" si="510"/>
        <v>1845.9999999999998</v>
      </c>
      <c r="K1952">
        <f t="shared" si="511"/>
        <v>286.00000000000006</v>
      </c>
      <c r="L1952">
        <f t="shared" si="514"/>
        <v>790.4</v>
      </c>
      <c r="M1952">
        <f t="shared" si="515"/>
        <v>1843.4</v>
      </c>
      <c r="N1952">
        <v>0</v>
      </c>
      <c r="O1952">
        <f t="shared" si="512"/>
        <v>5512</v>
      </c>
      <c r="P1952">
        <v>25</v>
      </c>
      <c r="Q1952">
        <v>0</v>
      </c>
      <c r="R1952">
        <v>0</v>
      </c>
      <c r="S1952">
        <v>221.7</v>
      </c>
      <c r="T1952">
        <v>200</v>
      </c>
      <c r="U1952">
        <v>0</v>
      </c>
      <c r="V1952">
        <v>0</v>
      </c>
      <c r="W1952">
        <f t="shared" si="506"/>
        <v>446.7</v>
      </c>
      <c r="X1952">
        <f t="shared" si="507"/>
        <v>1536.6</v>
      </c>
      <c r="Y1952">
        <f t="shared" si="504"/>
        <v>3689.3999999999996</v>
      </c>
      <c r="Z1952">
        <f t="shared" si="508"/>
        <v>24016.7</v>
      </c>
      <c r="AA1952" t="s">
        <v>226</v>
      </c>
      <c r="AB1952">
        <v>2024</v>
      </c>
    </row>
    <row r="1953" spans="1:28" x14ac:dyDescent="0.25">
      <c r="A1953">
        <v>75</v>
      </c>
      <c r="B1953" t="s">
        <v>840</v>
      </c>
      <c r="C1953" t="s">
        <v>102</v>
      </c>
      <c r="D1953" t="s">
        <v>839</v>
      </c>
      <c r="E1953" t="s">
        <v>33</v>
      </c>
      <c r="F1953" t="s">
        <v>100</v>
      </c>
      <c r="G1953">
        <v>26000</v>
      </c>
      <c r="H1953">
        <f t="shared" si="513"/>
        <v>24463.4</v>
      </c>
      <c r="I1953">
        <f t="shared" si="509"/>
        <v>746.2</v>
      </c>
      <c r="J1953">
        <f t="shared" si="510"/>
        <v>1845.9999999999998</v>
      </c>
      <c r="K1953">
        <f t="shared" si="511"/>
        <v>286.00000000000006</v>
      </c>
      <c r="L1953">
        <f t="shared" si="514"/>
        <v>790.4</v>
      </c>
      <c r="M1953">
        <f t="shared" si="515"/>
        <v>1843.4</v>
      </c>
      <c r="N1953">
        <v>0</v>
      </c>
      <c r="O1953">
        <f t="shared" si="512"/>
        <v>5512</v>
      </c>
      <c r="P1953">
        <v>25</v>
      </c>
      <c r="Q1953">
        <v>0</v>
      </c>
      <c r="R1953">
        <v>0</v>
      </c>
      <c r="S1953">
        <v>127.5</v>
      </c>
      <c r="T1953">
        <v>200</v>
      </c>
      <c r="U1953">
        <v>0</v>
      </c>
      <c r="V1953">
        <v>0</v>
      </c>
      <c r="W1953">
        <f t="shared" si="506"/>
        <v>352.5</v>
      </c>
      <c r="X1953">
        <f t="shared" si="507"/>
        <v>1536.6</v>
      </c>
      <c r="Y1953">
        <f t="shared" si="504"/>
        <v>3689.3999999999996</v>
      </c>
      <c r="Z1953">
        <f t="shared" si="508"/>
        <v>24110.9</v>
      </c>
      <c r="AA1953" t="s">
        <v>226</v>
      </c>
      <c r="AB1953">
        <v>2024</v>
      </c>
    </row>
    <row r="1954" spans="1:28" x14ac:dyDescent="0.25">
      <c r="A1954">
        <v>76</v>
      </c>
      <c r="B1954" t="s">
        <v>904</v>
      </c>
      <c r="C1954" t="s">
        <v>103</v>
      </c>
      <c r="D1954" t="s">
        <v>94</v>
      </c>
      <c r="E1954" t="s">
        <v>32</v>
      </c>
      <c r="F1954" t="s">
        <v>100</v>
      </c>
      <c r="G1954">
        <v>30000</v>
      </c>
      <c r="H1954">
        <f t="shared" si="513"/>
        <v>28227</v>
      </c>
      <c r="I1954">
        <f t="shared" si="509"/>
        <v>861</v>
      </c>
      <c r="J1954">
        <f t="shared" si="510"/>
        <v>2130</v>
      </c>
      <c r="K1954">
        <f t="shared" si="511"/>
        <v>330.00000000000006</v>
      </c>
      <c r="L1954">
        <f t="shared" si="514"/>
        <v>912</v>
      </c>
      <c r="M1954">
        <f t="shared" si="515"/>
        <v>2127</v>
      </c>
      <c r="N1954">
        <v>0</v>
      </c>
      <c r="O1954">
        <f t="shared" si="512"/>
        <v>6360</v>
      </c>
      <c r="P1954">
        <v>25</v>
      </c>
      <c r="Q1954">
        <v>0</v>
      </c>
      <c r="R1954">
        <v>0</v>
      </c>
      <c r="S1954">
        <v>0</v>
      </c>
      <c r="T1954">
        <v>200</v>
      </c>
      <c r="U1954">
        <v>0</v>
      </c>
      <c r="V1954">
        <v>0</v>
      </c>
      <c r="W1954">
        <f t="shared" si="506"/>
        <v>225</v>
      </c>
      <c r="X1954">
        <f t="shared" si="507"/>
        <v>1773</v>
      </c>
      <c r="Y1954">
        <f t="shared" si="504"/>
        <v>4257</v>
      </c>
      <c r="Z1954">
        <f t="shared" si="508"/>
        <v>28002</v>
      </c>
      <c r="AA1954" t="s">
        <v>226</v>
      </c>
      <c r="AB1954">
        <v>2024</v>
      </c>
    </row>
    <row r="1955" spans="1:28" x14ac:dyDescent="0.25">
      <c r="A1955">
        <v>77</v>
      </c>
      <c r="B1955" t="s">
        <v>842</v>
      </c>
      <c r="C1955" t="s">
        <v>102</v>
      </c>
      <c r="D1955" t="s">
        <v>823</v>
      </c>
      <c r="E1955" t="s">
        <v>843</v>
      </c>
      <c r="F1955" t="s">
        <v>100</v>
      </c>
      <c r="G1955">
        <v>36000</v>
      </c>
      <c r="H1955">
        <f t="shared" si="513"/>
        <v>33872.400000000001</v>
      </c>
      <c r="I1955">
        <f t="shared" si="509"/>
        <v>1033.2</v>
      </c>
      <c r="J1955">
        <f t="shared" si="510"/>
        <v>2555.9999999999995</v>
      </c>
      <c r="K1955">
        <f t="shared" si="511"/>
        <v>396.00000000000006</v>
      </c>
      <c r="L1955">
        <f t="shared" si="514"/>
        <v>1094.4000000000001</v>
      </c>
      <c r="M1955">
        <f t="shared" si="515"/>
        <v>2552.4</v>
      </c>
      <c r="N1955">
        <v>0</v>
      </c>
      <c r="O1955">
        <f t="shared" si="512"/>
        <v>7632</v>
      </c>
      <c r="P1955">
        <v>25</v>
      </c>
      <c r="Q1955">
        <v>0</v>
      </c>
      <c r="R1955">
        <v>0</v>
      </c>
      <c r="S1955">
        <v>159.19999999999999</v>
      </c>
      <c r="T1955">
        <v>200</v>
      </c>
      <c r="U1955">
        <v>0</v>
      </c>
      <c r="V1955">
        <v>0</v>
      </c>
      <c r="W1955">
        <f t="shared" si="506"/>
        <v>384.2</v>
      </c>
      <c r="X1955">
        <f t="shared" si="507"/>
        <v>2127.6000000000004</v>
      </c>
      <c r="Y1955">
        <f t="shared" si="504"/>
        <v>5108.3999999999996</v>
      </c>
      <c r="Z1955">
        <f t="shared" si="508"/>
        <v>33488.199999999997</v>
      </c>
      <c r="AA1955" t="s">
        <v>226</v>
      </c>
      <c r="AB1955">
        <v>2024</v>
      </c>
    </row>
    <row r="1956" spans="1:28" x14ac:dyDescent="0.25">
      <c r="A1956">
        <v>78</v>
      </c>
      <c r="B1956" t="s">
        <v>845</v>
      </c>
      <c r="C1956" t="s">
        <v>103</v>
      </c>
      <c r="D1956" t="s">
        <v>94</v>
      </c>
      <c r="E1956" t="s">
        <v>52</v>
      </c>
      <c r="F1956" t="s">
        <v>100</v>
      </c>
      <c r="G1956">
        <v>36000</v>
      </c>
      <c r="H1956">
        <f t="shared" si="513"/>
        <v>33872.400000000001</v>
      </c>
      <c r="I1956">
        <f t="shared" si="509"/>
        <v>1033.2</v>
      </c>
      <c r="J1956">
        <f t="shared" si="510"/>
        <v>2555.9999999999995</v>
      </c>
      <c r="K1956">
        <f t="shared" si="511"/>
        <v>396.00000000000006</v>
      </c>
      <c r="L1956">
        <f t="shared" si="514"/>
        <v>1094.4000000000001</v>
      </c>
      <c r="M1956">
        <f t="shared" si="515"/>
        <v>2552.4</v>
      </c>
      <c r="N1956">
        <v>0</v>
      </c>
      <c r="O1956">
        <f t="shared" si="512"/>
        <v>7632</v>
      </c>
      <c r="P1956">
        <v>25</v>
      </c>
      <c r="Q1956">
        <v>0</v>
      </c>
      <c r="R1956">
        <v>0</v>
      </c>
      <c r="S1956">
        <v>0</v>
      </c>
      <c r="T1956">
        <v>200</v>
      </c>
      <c r="U1956">
        <v>0</v>
      </c>
      <c r="V1956">
        <v>0</v>
      </c>
      <c r="W1956">
        <f t="shared" si="506"/>
        <v>225</v>
      </c>
      <c r="X1956">
        <f t="shared" si="507"/>
        <v>2127.6000000000004</v>
      </c>
      <c r="Y1956">
        <f t="shared" si="504"/>
        <v>5108.3999999999996</v>
      </c>
      <c r="Z1956">
        <f>+G1956-(W1956+X1956)</f>
        <v>33647.4</v>
      </c>
      <c r="AA1956" t="s">
        <v>226</v>
      </c>
      <c r="AB1956">
        <v>2024</v>
      </c>
    </row>
    <row r="1957" spans="1:28" x14ac:dyDescent="0.25">
      <c r="A1957">
        <v>79</v>
      </c>
      <c r="B1957" t="s">
        <v>848</v>
      </c>
      <c r="C1957" t="s">
        <v>103</v>
      </c>
      <c r="D1957" t="s">
        <v>94</v>
      </c>
      <c r="E1957" t="s">
        <v>52</v>
      </c>
      <c r="F1957" t="s">
        <v>100</v>
      </c>
      <c r="G1957">
        <v>46000</v>
      </c>
      <c r="H1957">
        <f t="shared" si="513"/>
        <v>43281.4</v>
      </c>
      <c r="I1957">
        <f t="shared" si="509"/>
        <v>1320.2</v>
      </c>
      <c r="J1957">
        <f t="shared" si="510"/>
        <v>3265.9999999999995</v>
      </c>
      <c r="K1957">
        <f t="shared" si="511"/>
        <v>506.00000000000006</v>
      </c>
      <c r="L1957">
        <f t="shared" si="514"/>
        <v>1398.4</v>
      </c>
      <c r="M1957">
        <f t="shared" si="515"/>
        <v>3261.4</v>
      </c>
      <c r="N1957">
        <v>0</v>
      </c>
      <c r="O1957">
        <f t="shared" si="512"/>
        <v>9752</v>
      </c>
      <c r="P1957">
        <v>25</v>
      </c>
      <c r="Q1957">
        <v>0</v>
      </c>
      <c r="R1957">
        <v>0</v>
      </c>
      <c r="S1957">
        <v>0</v>
      </c>
      <c r="T1957">
        <v>200</v>
      </c>
      <c r="U1957">
        <f>IF((H1957*12)&gt;867123.01,(79776+(((H1957*12)-867123.01)*0.25))/12,IF((H1957*12)&gt;624329.01,(31216+(((H1957*12)-624329.01)*0.2))/12,IF((H1957*12)&gt;416220.01,(((H1957*12)-416220.01)*0.15)/12,0)))</f>
        <v>1289.4598750000005</v>
      </c>
      <c r="V1957">
        <v>0</v>
      </c>
      <c r="W1957">
        <f t="shared" si="506"/>
        <v>1514.4598750000005</v>
      </c>
      <c r="X1957">
        <f t="shared" si="507"/>
        <v>2718.6000000000004</v>
      </c>
      <c r="Y1957">
        <f t="shared" si="504"/>
        <v>6527.4</v>
      </c>
      <c r="Z1957">
        <f t="shared" si="508"/>
        <v>41766.940125000001</v>
      </c>
      <c r="AA1957" t="s">
        <v>226</v>
      </c>
      <c r="AB1957">
        <v>2024</v>
      </c>
    </row>
    <row r="1958" spans="1:28" x14ac:dyDescent="0.25">
      <c r="A1958">
        <v>80</v>
      </c>
      <c r="B1958" t="s">
        <v>174</v>
      </c>
      <c r="C1958" t="s">
        <v>102</v>
      </c>
      <c r="D1958" t="s">
        <v>94</v>
      </c>
      <c r="E1958" t="s">
        <v>26</v>
      </c>
      <c r="F1958" t="s">
        <v>100</v>
      </c>
      <c r="G1958">
        <v>46000</v>
      </c>
      <c r="H1958">
        <f t="shared" si="513"/>
        <v>43281.4</v>
      </c>
      <c r="I1958">
        <f t="shared" si="509"/>
        <v>1320.2</v>
      </c>
      <c r="J1958">
        <f t="shared" si="510"/>
        <v>3265.9999999999995</v>
      </c>
      <c r="K1958">
        <f t="shared" si="511"/>
        <v>506.00000000000006</v>
      </c>
      <c r="L1958">
        <f t="shared" si="514"/>
        <v>1398.4</v>
      </c>
      <c r="M1958">
        <f t="shared" si="515"/>
        <v>3261.4</v>
      </c>
      <c r="N1958">
        <v>0</v>
      </c>
      <c r="O1958">
        <f t="shared" si="512"/>
        <v>9752</v>
      </c>
      <c r="P1958">
        <v>25</v>
      </c>
      <c r="Q1958">
        <v>0</v>
      </c>
      <c r="R1958">
        <v>0</v>
      </c>
      <c r="S1958">
        <v>1617.64</v>
      </c>
      <c r="T1958">
        <v>200</v>
      </c>
      <c r="U1958">
        <v>0</v>
      </c>
      <c r="V1958">
        <v>1289.46</v>
      </c>
      <c r="W1958">
        <f t="shared" si="506"/>
        <v>1842.64</v>
      </c>
      <c r="X1958">
        <f t="shared" si="507"/>
        <v>2718.6000000000004</v>
      </c>
      <c r="Y1958">
        <f t="shared" si="504"/>
        <v>6527.4</v>
      </c>
      <c r="Z1958">
        <f t="shared" si="508"/>
        <v>41438.76</v>
      </c>
      <c r="AA1958" t="s">
        <v>226</v>
      </c>
      <c r="AB1958">
        <v>2024</v>
      </c>
    </row>
    <row r="1959" spans="1:28" x14ac:dyDescent="0.25">
      <c r="A1959">
        <v>81</v>
      </c>
      <c r="B1959" t="s">
        <v>912</v>
      </c>
      <c r="C1959" t="s">
        <v>103</v>
      </c>
      <c r="D1959" t="s">
        <v>94</v>
      </c>
      <c r="E1959" t="s">
        <v>854</v>
      </c>
      <c r="F1959" t="s">
        <v>100</v>
      </c>
      <c r="G1959">
        <v>46000</v>
      </c>
      <c r="H1959">
        <f t="shared" si="513"/>
        <v>43281.4</v>
      </c>
      <c r="I1959">
        <f t="shared" si="509"/>
        <v>1320.2</v>
      </c>
      <c r="J1959">
        <f t="shared" si="510"/>
        <v>3265.9999999999995</v>
      </c>
      <c r="K1959">
        <f t="shared" si="511"/>
        <v>506.00000000000006</v>
      </c>
      <c r="L1959">
        <f t="shared" si="514"/>
        <v>1398.4</v>
      </c>
      <c r="M1959">
        <f t="shared" si="515"/>
        <v>3261.4</v>
      </c>
      <c r="N1959">
        <v>0</v>
      </c>
      <c r="O1959">
        <f t="shared" si="512"/>
        <v>9752</v>
      </c>
      <c r="P1959">
        <v>25</v>
      </c>
      <c r="Q1959">
        <v>0</v>
      </c>
      <c r="R1959">
        <v>0</v>
      </c>
      <c r="S1959">
        <v>736.93</v>
      </c>
      <c r="T1959">
        <v>200</v>
      </c>
      <c r="U1959">
        <f t="shared" ref="U1959" si="516">IF((H1959*12)&gt;867123.01,(79776+(((H1959*12)-867123.01)*0.25))/12,IF((H1959*12)&gt;624329.01,(31216+(((H1959*12)-624329.01)*0.2))/12,IF((H1959*12)&gt;416220.01,(((H1959*12)-416220.01)*0.15)/12,0)))</f>
        <v>1289.4598750000005</v>
      </c>
      <c r="V1959">
        <v>0</v>
      </c>
      <c r="W1959">
        <f t="shared" si="506"/>
        <v>2251.3898750000003</v>
      </c>
      <c r="X1959">
        <f t="shared" si="507"/>
        <v>2718.6000000000004</v>
      </c>
      <c r="Y1959">
        <f t="shared" ref="Y1959:Y1984" si="517">+J1959+M1959</f>
        <v>6527.4</v>
      </c>
      <c r="Z1959">
        <f t="shared" si="508"/>
        <v>41030.010125000001</v>
      </c>
      <c r="AA1959" t="s">
        <v>226</v>
      </c>
      <c r="AB1959">
        <v>2024</v>
      </c>
    </row>
    <row r="1960" spans="1:28" x14ac:dyDescent="0.25">
      <c r="A1960">
        <v>82</v>
      </c>
      <c r="B1960" t="s">
        <v>853</v>
      </c>
      <c r="C1960" t="s">
        <v>103</v>
      </c>
      <c r="D1960" t="s">
        <v>94</v>
      </c>
      <c r="E1960" t="s">
        <v>854</v>
      </c>
      <c r="F1960" t="s">
        <v>100</v>
      </c>
      <c r="G1960">
        <v>46000</v>
      </c>
      <c r="H1960">
        <f t="shared" si="513"/>
        <v>43281.4</v>
      </c>
      <c r="I1960">
        <f t="shared" si="509"/>
        <v>1320.2</v>
      </c>
      <c r="J1960">
        <f t="shared" si="510"/>
        <v>3265.9999999999995</v>
      </c>
      <c r="K1960">
        <f t="shared" si="511"/>
        <v>506.00000000000006</v>
      </c>
      <c r="L1960">
        <f t="shared" si="514"/>
        <v>1398.4</v>
      </c>
      <c r="M1960">
        <f t="shared" si="515"/>
        <v>3261.4</v>
      </c>
      <c r="N1960">
        <v>0</v>
      </c>
      <c r="O1960">
        <f t="shared" si="512"/>
        <v>9752</v>
      </c>
      <c r="P1960">
        <v>25</v>
      </c>
      <c r="Q1960">
        <v>0</v>
      </c>
      <c r="R1960">
        <v>0</v>
      </c>
      <c r="S1960">
        <v>1714.54</v>
      </c>
      <c r="T1960">
        <v>200</v>
      </c>
      <c r="U1960">
        <f>1289.46-V1960</f>
        <v>0</v>
      </c>
      <c r="V1960">
        <v>1289.46</v>
      </c>
      <c r="W1960">
        <f t="shared" si="506"/>
        <v>1939.54</v>
      </c>
      <c r="X1960">
        <f t="shared" si="507"/>
        <v>2718.6000000000004</v>
      </c>
      <c r="Y1960">
        <f t="shared" si="517"/>
        <v>6527.4</v>
      </c>
      <c r="Z1960">
        <f t="shared" si="508"/>
        <v>41341.86</v>
      </c>
      <c r="AA1960" t="s">
        <v>226</v>
      </c>
      <c r="AB1960">
        <v>2024</v>
      </c>
    </row>
    <row r="1961" spans="1:28" x14ac:dyDescent="0.25">
      <c r="A1961">
        <v>83</v>
      </c>
      <c r="B1961" t="s">
        <v>855</v>
      </c>
      <c r="C1961" t="s">
        <v>103</v>
      </c>
      <c r="D1961" t="s">
        <v>94</v>
      </c>
      <c r="E1961" t="s">
        <v>52</v>
      </c>
      <c r="F1961" t="s">
        <v>100</v>
      </c>
      <c r="G1961">
        <v>36000</v>
      </c>
      <c r="H1961">
        <f t="shared" si="513"/>
        <v>33872.400000000001</v>
      </c>
      <c r="I1961">
        <f t="shared" si="509"/>
        <v>1033.2</v>
      </c>
      <c r="J1961">
        <f t="shared" si="510"/>
        <v>2555.9999999999995</v>
      </c>
      <c r="K1961">
        <f t="shared" si="511"/>
        <v>396.00000000000006</v>
      </c>
      <c r="L1961">
        <f t="shared" si="514"/>
        <v>1094.4000000000001</v>
      </c>
      <c r="M1961">
        <f t="shared" si="515"/>
        <v>2552.4</v>
      </c>
      <c r="N1961">
        <v>0</v>
      </c>
      <c r="O1961">
        <f t="shared" si="512"/>
        <v>7632</v>
      </c>
      <c r="P1961">
        <v>25</v>
      </c>
      <c r="Q1961">
        <v>0</v>
      </c>
      <c r="R1961">
        <v>0</v>
      </c>
      <c r="S1961">
        <v>1631.28</v>
      </c>
      <c r="T1961">
        <v>200</v>
      </c>
      <c r="U1961">
        <f>IF((H1961*12)&gt;867123.01,(79776+(((H1961*12)-867123.01)*0.25))/12,IF((H1961*12)&gt;624329.01,(31216+(((H1961*12)-624329.01)*0.2))/12,IF((H1961*12)&gt;416220.01,(((H1961*12)-416220.01)*0.15)/12,0)))</f>
        <v>0</v>
      </c>
      <c r="V1961">
        <v>0</v>
      </c>
      <c r="W1961">
        <f t="shared" si="506"/>
        <v>1856.28</v>
      </c>
      <c r="X1961">
        <f t="shared" si="507"/>
        <v>2127.6000000000004</v>
      </c>
      <c r="Y1961">
        <f t="shared" si="517"/>
        <v>5108.3999999999996</v>
      </c>
      <c r="Z1961">
        <f t="shared" si="508"/>
        <v>32016.12</v>
      </c>
      <c r="AA1961" t="s">
        <v>226</v>
      </c>
      <c r="AB1961">
        <v>2024</v>
      </c>
    </row>
    <row r="1962" spans="1:28" x14ac:dyDescent="0.25">
      <c r="A1962">
        <v>84</v>
      </c>
      <c r="B1962" t="s">
        <v>856</v>
      </c>
      <c r="C1962" t="s">
        <v>102</v>
      </c>
      <c r="D1962" t="s">
        <v>6</v>
      </c>
      <c r="E1962" t="s">
        <v>26</v>
      </c>
      <c r="F1962" t="s">
        <v>100</v>
      </c>
      <c r="G1962">
        <v>36000</v>
      </c>
      <c r="H1962">
        <f t="shared" si="513"/>
        <v>33872.400000000001</v>
      </c>
      <c r="I1962">
        <f t="shared" si="509"/>
        <v>1033.2</v>
      </c>
      <c r="J1962">
        <f t="shared" si="510"/>
        <v>2555.9999999999995</v>
      </c>
      <c r="K1962">
        <f t="shared" si="511"/>
        <v>396.00000000000006</v>
      </c>
      <c r="L1962">
        <f t="shared" si="514"/>
        <v>1094.4000000000001</v>
      </c>
      <c r="M1962">
        <f t="shared" si="515"/>
        <v>2552.4</v>
      </c>
      <c r="N1962">
        <v>0</v>
      </c>
      <c r="O1962">
        <f t="shared" si="512"/>
        <v>7632</v>
      </c>
      <c r="P1962">
        <v>25</v>
      </c>
      <c r="Q1962">
        <v>0</v>
      </c>
      <c r="R1962">
        <v>0</v>
      </c>
      <c r="S1962">
        <v>0</v>
      </c>
      <c r="T1962">
        <v>200</v>
      </c>
      <c r="U1962">
        <f>IF((H1962*12)&gt;867123.01,(79776+(((H1962*12)-867123.01)*0.25))/12,IF((H1962*12)&gt;624329.01,(31216+(((H1962*12)-624329.01)*0.2))/12,IF((H1962*12)&gt;416220.01,(((H1962*12)-416220.01)*0.15)/12,0)))</f>
        <v>0</v>
      </c>
      <c r="V1962">
        <v>0</v>
      </c>
      <c r="W1962">
        <f t="shared" si="506"/>
        <v>225</v>
      </c>
      <c r="X1962">
        <f t="shared" si="507"/>
        <v>2127.6000000000004</v>
      </c>
      <c r="Y1962">
        <f t="shared" si="517"/>
        <v>5108.3999999999996</v>
      </c>
      <c r="Z1962">
        <f t="shared" si="508"/>
        <v>33647.4</v>
      </c>
      <c r="AA1962" t="s">
        <v>226</v>
      </c>
      <c r="AB1962">
        <v>2024</v>
      </c>
    </row>
    <row r="1963" spans="1:28" x14ac:dyDescent="0.25">
      <c r="A1963">
        <v>85</v>
      </c>
      <c r="B1963" t="s">
        <v>857</v>
      </c>
      <c r="C1963" t="s">
        <v>103</v>
      </c>
      <c r="D1963" t="s">
        <v>858</v>
      </c>
      <c r="E1963" t="s">
        <v>859</v>
      </c>
      <c r="F1963" t="s">
        <v>100</v>
      </c>
      <c r="G1963">
        <v>30000</v>
      </c>
      <c r="H1963">
        <f t="shared" si="513"/>
        <v>28227</v>
      </c>
      <c r="I1963">
        <f t="shared" si="509"/>
        <v>861</v>
      </c>
      <c r="J1963">
        <f t="shared" si="510"/>
        <v>2130</v>
      </c>
      <c r="K1963">
        <f t="shared" si="511"/>
        <v>330.00000000000006</v>
      </c>
      <c r="L1963">
        <f t="shared" si="514"/>
        <v>912</v>
      </c>
      <c r="M1963">
        <f t="shared" si="515"/>
        <v>2127</v>
      </c>
      <c r="N1963">
        <v>0</v>
      </c>
      <c r="O1963">
        <f t="shared" si="512"/>
        <v>6360</v>
      </c>
      <c r="P1963">
        <v>25</v>
      </c>
      <c r="Q1963">
        <v>500</v>
      </c>
      <c r="R1963">
        <v>0</v>
      </c>
      <c r="S1963">
        <v>193.38</v>
      </c>
      <c r="T1963">
        <v>200</v>
      </c>
      <c r="U1963">
        <v>0</v>
      </c>
      <c r="V1963">
        <v>0</v>
      </c>
      <c r="W1963">
        <f t="shared" si="506"/>
        <v>918.38</v>
      </c>
      <c r="X1963">
        <f t="shared" si="507"/>
        <v>1773</v>
      </c>
      <c r="Y1963">
        <f t="shared" si="517"/>
        <v>4257</v>
      </c>
      <c r="Z1963">
        <f t="shared" si="508"/>
        <v>27308.62</v>
      </c>
      <c r="AA1963" t="s">
        <v>226</v>
      </c>
      <c r="AB1963">
        <v>2024</v>
      </c>
    </row>
    <row r="1964" spans="1:28" x14ac:dyDescent="0.25">
      <c r="A1964">
        <v>86</v>
      </c>
      <c r="B1964" t="s">
        <v>202</v>
      </c>
      <c r="C1964" t="s">
        <v>102</v>
      </c>
      <c r="D1964" t="s">
        <v>22</v>
      </c>
      <c r="E1964" t="s">
        <v>37</v>
      </c>
      <c r="F1964" t="s">
        <v>100</v>
      </c>
      <c r="G1964">
        <v>25000</v>
      </c>
      <c r="H1964">
        <f t="shared" si="513"/>
        <v>23522.5</v>
      </c>
      <c r="I1964">
        <f t="shared" si="509"/>
        <v>717.5</v>
      </c>
      <c r="J1964">
        <f t="shared" si="510"/>
        <v>1774.9999999999998</v>
      </c>
      <c r="K1964">
        <f t="shared" si="511"/>
        <v>275</v>
      </c>
      <c r="L1964">
        <f t="shared" si="514"/>
        <v>760</v>
      </c>
      <c r="M1964">
        <f t="shared" si="515"/>
        <v>1772.5000000000002</v>
      </c>
      <c r="N1964">
        <v>0</v>
      </c>
      <c r="O1964">
        <f t="shared" si="512"/>
        <v>5300</v>
      </c>
      <c r="P1964">
        <v>25</v>
      </c>
      <c r="Q1964">
        <v>1000</v>
      </c>
      <c r="R1964">
        <v>0</v>
      </c>
      <c r="S1964">
        <v>0</v>
      </c>
      <c r="T1964">
        <v>200</v>
      </c>
      <c r="U1964">
        <f t="shared" ref="U1964:U1984" si="518">IF((H1964*12)&gt;867123.01,(79776+(((H1964*12)-867123.01)*0.25))/12,IF((H1964*12)&gt;624329.01,(31216+(((H1964*12)-624329.01)*0.2))/12,IF((H1964*12)&gt;416220.01,(((H1964*12)-416220.01)*0.15)/12,0)))</f>
        <v>0</v>
      </c>
      <c r="V1964">
        <v>0</v>
      </c>
      <c r="W1964">
        <f t="shared" si="506"/>
        <v>1225</v>
      </c>
      <c r="X1964">
        <f t="shared" si="507"/>
        <v>1477.5</v>
      </c>
      <c r="Y1964">
        <f t="shared" si="517"/>
        <v>3547.5</v>
      </c>
      <c r="Z1964">
        <f t="shared" si="508"/>
        <v>22297.5</v>
      </c>
      <c r="AA1964" t="s">
        <v>226</v>
      </c>
      <c r="AB1964">
        <v>2024</v>
      </c>
    </row>
    <row r="1965" spans="1:28" x14ac:dyDescent="0.25">
      <c r="A1965">
        <v>87</v>
      </c>
      <c r="B1965" t="s">
        <v>203</v>
      </c>
      <c r="C1965" t="s">
        <v>102</v>
      </c>
      <c r="D1965" t="s">
        <v>6</v>
      </c>
      <c r="E1965" t="s">
        <v>37</v>
      </c>
      <c r="F1965" t="s">
        <v>100</v>
      </c>
      <c r="G1965">
        <v>15000</v>
      </c>
      <c r="H1965">
        <f t="shared" si="513"/>
        <v>14113.5</v>
      </c>
      <c r="I1965">
        <f t="shared" si="509"/>
        <v>430.5</v>
      </c>
      <c r="J1965">
        <f t="shared" si="510"/>
        <v>1065</v>
      </c>
      <c r="K1965">
        <f t="shared" si="511"/>
        <v>165.00000000000003</v>
      </c>
      <c r="L1965">
        <f t="shared" si="514"/>
        <v>456</v>
      </c>
      <c r="M1965">
        <f t="shared" si="515"/>
        <v>1063.5</v>
      </c>
      <c r="N1965">
        <v>0</v>
      </c>
      <c r="O1965">
        <f t="shared" si="512"/>
        <v>3180</v>
      </c>
      <c r="P1965">
        <v>25</v>
      </c>
      <c r="Q1965">
        <v>0</v>
      </c>
      <c r="R1965">
        <v>0</v>
      </c>
      <c r="S1965">
        <v>0</v>
      </c>
      <c r="T1965">
        <v>200</v>
      </c>
      <c r="U1965">
        <f t="shared" si="518"/>
        <v>0</v>
      </c>
      <c r="V1965">
        <v>0</v>
      </c>
      <c r="W1965">
        <f t="shared" si="506"/>
        <v>225</v>
      </c>
      <c r="X1965">
        <f t="shared" si="507"/>
        <v>886.5</v>
      </c>
      <c r="Y1965">
        <f t="shared" si="517"/>
        <v>2128.5</v>
      </c>
      <c r="Z1965">
        <f t="shared" si="508"/>
        <v>13888.5</v>
      </c>
      <c r="AA1965" t="s">
        <v>226</v>
      </c>
      <c r="AB1965">
        <v>2024</v>
      </c>
    </row>
    <row r="1966" spans="1:28" x14ac:dyDescent="0.25">
      <c r="A1966">
        <v>88</v>
      </c>
      <c r="B1966" t="s">
        <v>204</v>
      </c>
      <c r="C1966" t="s">
        <v>102</v>
      </c>
      <c r="D1966" t="s">
        <v>6</v>
      </c>
      <c r="E1966" t="s">
        <v>37</v>
      </c>
      <c r="F1966" t="s">
        <v>100</v>
      </c>
      <c r="G1966">
        <v>15000</v>
      </c>
      <c r="H1966">
        <f t="shared" si="513"/>
        <v>14113.5</v>
      </c>
      <c r="I1966">
        <f t="shared" si="509"/>
        <v>430.5</v>
      </c>
      <c r="J1966">
        <f t="shared" si="510"/>
        <v>1065</v>
      </c>
      <c r="K1966">
        <f t="shared" si="511"/>
        <v>165.00000000000003</v>
      </c>
      <c r="L1966">
        <f t="shared" si="514"/>
        <v>456</v>
      </c>
      <c r="M1966">
        <f t="shared" si="515"/>
        <v>1063.5</v>
      </c>
      <c r="N1966">
        <v>0</v>
      </c>
      <c r="O1966">
        <f t="shared" si="512"/>
        <v>3180</v>
      </c>
      <c r="P1966">
        <v>25</v>
      </c>
      <c r="Q1966">
        <v>0</v>
      </c>
      <c r="R1966">
        <v>0</v>
      </c>
      <c r="S1966">
        <v>0</v>
      </c>
      <c r="T1966">
        <v>200</v>
      </c>
      <c r="U1966">
        <f t="shared" si="518"/>
        <v>0</v>
      </c>
      <c r="V1966">
        <v>0</v>
      </c>
      <c r="W1966">
        <f t="shared" si="506"/>
        <v>225</v>
      </c>
      <c r="X1966">
        <f t="shared" si="507"/>
        <v>886.5</v>
      </c>
      <c r="Y1966">
        <f t="shared" si="517"/>
        <v>2128.5</v>
      </c>
      <c r="Z1966">
        <f t="shared" si="508"/>
        <v>13888.5</v>
      </c>
      <c r="AA1966" t="s">
        <v>226</v>
      </c>
      <c r="AB1966">
        <v>2024</v>
      </c>
    </row>
    <row r="1967" spans="1:28" x14ac:dyDescent="0.25">
      <c r="A1967">
        <v>89</v>
      </c>
      <c r="B1967" t="s">
        <v>205</v>
      </c>
      <c r="C1967" t="s">
        <v>102</v>
      </c>
      <c r="D1967" t="s">
        <v>6</v>
      </c>
      <c r="E1967" t="s">
        <v>37</v>
      </c>
      <c r="F1967" t="s">
        <v>100</v>
      </c>
      <c r="G1967">
        <v>25000</v>
      </c>
      <c r="H1967">
        <f t="shared" si="513"/>
        <v>23522.5</v>
      </c>
      <c r="I1967">
        <f t="shared" si="509"/>
        <v>717.5</v>
      </c>
      <c r="J1967">
        <f t="shared" si="510"/>
        <v>1774.9999999999998</v>
      </c>
      <c r="K1967">
        <f t="shared" si="511"/>
        <v>275</v>
      </c>
      <c r="L1967">
        <f t="shared" si="514"/>
        <v>760</v>
      </c>
      <c r="M1967">
        <f t="shared" si="515"/>
        <v>1772.5000000000002</v>
      </c>
      <c r="N1967">
        <v>0</v>
      </c>
      <c r="O1967">
        <f t="shared" si="512"/>
        <v>5300</v>
      </c>
      <c r="P1967">
        <v>25</v>
      </c>
      <c r="Q1967">
        <v>0</v>
      </c>
      <c r="R1967">
        <v>0</v>
      </c>
      <c r="S1967">
        <v>0</v>
      </c>
      <c r="T1967">
        <v>200</v>
      </c>
      <c r="U1967">
        <f t="shared" si="518"/>
        <v>0</v>
      </c>
      <c r="V1967">
        <v>0</v>
      </c>
      <c r="W1967">
        <f t="shared" si="506"/>
        <v>225</v>
      </c>
      <c r="X1967">
        <f t="shared" si="507"/>
        <v>1477.5</v>
      </c>
      <c r="Y1967">
        <f t="shared" si="517"/>
        <v>3547.5</v>
      </c>
      <c r="Z1967">
        <f t="shared" si="508"/>
        <v>23297.5</v>
      </c>
      <c r="AA1967" t="s">
        <v>226</v>
      </c>
      <c r="AB1967">
        <v>2024</v>
      </c>
    </row>
    <row r="1968" spans="1:28" x14ac:dyDescent="0.25">
      <c r="A1968">
        <v>90</v>
      </c>
      <c r="B1968" t="s">
        <v>810</v>
      </c>
      <c r="C1968" t="s">
        <v>102</v>
      </c>
      <c r="D1968" t="s">
        <v>94</v>
      </c>
      <c r="E1968" t="s">
        <v>37</v>
      </c>
      <c r="F1968" t="s">
        <v>100</v>
      </c>
      <c r="G1968">
        <v>25000</v>
      </c>
      <c r="H1968">
        <f t="shared" si="513"/>
        <v>23522.5</v>
      </c>
      <c r="I1968">
        <f t="shared" si="509"/>
        <v>717.5</v>
      </c>
      <c r="J1968">
        <f t="shared" si="510"/>
        <v>1774.9999999999998</v>
      </c>
      <c r="K1968">
        <f t="shared" si="511"/>
        <v>275</v>
      </c>
      <c r="L1968">
        <f t="shared" si="514"/>
        <v>760</v>
      </c>
      <c r="M1968">
        <f t="shared" si="515"/>
        <v>1772.5000000000002</v>
      </c>
      <c r="N1968">
        <v>0</v>
      </c>
      <c r="O1968">
        <f t="shared" si="512"/>
        <v>5300</v>
      </c>
      <c r="P1968">
        <v>25</v>
      </c>
      <c r="Q1968">
        <v>1000</v>
      </c>
      <c r="R1968">
        <v>0</v>
      </c>
      <c r="S1968">
        <v>0</v>
      </c>
      <c r="T1968">
        <v>200</v>
      </c>
      <c r="U1968">
        <f t="shared" si="518"/>
        <v>0</v>
      </c>
      <c r="V1968">
        <v>0</v>
      </c>
      <c r="W1968">
        <f t="shared" si="506"/>
        <v>1225</v>
      </c>
      <c r="X1968">
        <f t="shared" si="507"/>
        <v>1477.5</v>
      </c>
      <c r="Y1968">
        <f t="shared" si="517"/>
        <v>3547.5</v>
      </c>
      <c r="Z1968">
        <f t="shared" si="508"/>
        <v>22297.5</v>
      </c>
      <c r="AA1968" t="s">
        <v>226</v>
      </c>
      <c r="AB1968">
        <v>2024</v>
      </c>
    </row>
    <row r="1969" spans="1:28" x14ac:dyDescent="0.25">
      <c r="A1969">
        <v>91</v>
      </c>
      <c r="B1969" t="s">
        <v>193</v>
      </c>
      <c r="C1969" t="s">
        <v>103</v>
      </c>
      <c r="D1969" t="s">
        <v>22</v>
      </c>
      <c r="E1969" t="s">
        <v>54</v>
      </c>
      <c r="F1969" t="s">
        <v>100</v>
      </c>
      <c r="G1969">
        <v>30000</v>
      </c>
      <c r="H1969">
        <f t="shared" si="513"/>
        <v>26511.54</v>
      </c>
      <c r="I1969">
        <f t="shared" si="509"/>
        <v>861</v>
      </c>
      <c r="J1969">
        <f t="shared" si="510"/>
        <v>2130</v>
      </c>
      <c r="K1969">
        <f t="shared" si="511"/>
        <v>330.00000000000006</v>
      </c>
      <c r="L1969">
        <f t="shared" si="514"/>
        <v>912</v>
      </c>
      <c r="M1969">
        <f t="shared" si="515"/>
        <v>2127</v>
      </c>
      <c r="N1969">
        <v>1715.46</v>
      </c>
      <c r="O1969">
        <f t="shared" si="512"/>
        <v>8075.46</v>
      </c>
      <c r="P1969">
        <v>25</v>
      </c>
      <c r="Q1969">
        <v>500</v>
      </c>
      <c r="R1969">
        <v>0</v>
      </c>
      <c r="S1969">
        <v>0</v>
      </c>
      <c r="T1969">
        <v>200</v>
      </c>
      <c r="U1969">
        <f t="shared" si="518"/>
        <v>0</v>
      </c>
      <c r="V1969">
        <v>0</v>
      </c>
      <c r="W1969">
        <f t="shared" si="506"/>
        <v>725</v>
      </c>
      <c r="X1969">
        <f t="shared" si="507"/>
        <v>3488.46</v>
      </c>
      <c r="Y1969">
        <f t="shared" si="517"/>
        <v>4257</v>
      </c>
      <c r="Z1969">
        <f t="shared" si="508"/>
        <v>25786.54</v>
      </c>
      <c r="AA1969" t="s">
        <v>226</v>
      </c>
      <c r="AB1969">
        <v>2024</v>
      </c>
    </row>
    <row r="1970" spans="1:28" x14ac:dyDescent="0.25">
      <c r="A1970">
        <v>92</v>
      </c>
      <c r="B1970" t="s">
        <v>197</v>
      </c>
      <c r="C1970" t="s">
        <v>103</v>
      </c>
      <c r="D1970" t="s">
        <v>94</v>
      </c>
      <c r="E1970" t="s">
        <v>54</v>
      </c>
      <c r="F1970" t="s">
        <v>100</v>
      </c>
      <c r="G1970">
        <v>30000</v>
      </c>
      <c r="H1970">
        <f t="shared" si="513"/>
        <v>28227</v>
      </c>
      <c r="I1970">
        <f t="shared" si="509"/>
        <v>861</v>
      </c>
      <c r="J1970">
        <f t="shared" si="510"/>
        <v>2130</v>
      </c>
      <c r="K1970">
        <f t="shared" si="511"/>
        <v>330.00000000000006</v>
      </c>
      <c r="L1970">
        <f t="shared" si="514"/>
        <v>912</v>
      </c>
      <c r="M1970">
        <f t="shared" si="515"/>
        <v>2127</v>
      </c>
      <c r="N1970">
        <v>0</v>
      </c>
      <c r="O1970">
        <f t="shared" si="512"/>
        <v>6360</v>
      </c>
      <c r="P1970">
        <v>25</v>
      </c>
      <c r="Q1970">
        <v>0</v>
      </c>
      <c r="R1970">
        <v>0</v>
      </c>
      <c r="S1970">
        <v>0</v>
      </c>
      <c r="T1970">
        <v>200</v>
      </c>
      <c r="U1970">
        <f t="shared" si="518"/>
        <v>0</v>
      </c>
      <c r="V1970">
        <v>0</v>
      </c>
      <c r="W1970">
        <f t="shared" si="506"/>
        <v>225</v>
      </c>
      <c r="X1970">
        <f t="shared" si="507"/>
        <v>1773</v>
      </c>
      <c r="Y1970">
        <f t="shared" si="517"/>
        <v>4257</v>
      </c>
      <c r="Z1970">
        <f t="shared" si="508"/>
        <v>28002</v>
      </c>
      <c r="AA1970" t="s">
        <v>226</v>
      </c>
      <c r="AB1970">
        <v>2024</v>
      </c>
    </row>
    <row r="1971" spans="1:28" x14ac:dyDescent="0.25">
      <c r="A1971">
        <v>93</v>
      </c>
      <c r="B1971" t="s">
        <v>895</v>
      </c>
      <c r="C1971" t="s">
        <v>103</v>
      </c>
      <c r="D1971" t="s">
        <v>22</v>
      </c>
      <c r="E1971" t="s">
        <v>54</v>
      </c>
      <c r="F1971" t="s">
        <v>100</v>
      </c>
      <c r="G1971">
        <v>30000</v>
      </c>
      <c r="H1971">
        <f t="shared" si="513"/>
        <v>28227</v>
      </c>
      <c r="I1971">
        <f t="shared" si="509"/>
        <v>861</v>
      </c>
      <c r="J1971">
        <f t="shared" si="510"/>
        <v>2130</v>
      </c>
      <c r="K1971">
        <f t="shared" si="511"/>
        <v>330.00000000000006</v>
      </c>
      <c r="L1971">
        <f t="shared" si="514"/>
        <v>912</v>
      </c>
      <c r="M1971">
        <f t="shared" si="515"/>
        <v>2127</v>
      </c>
      <c r="N1971">
        <v>0</v>
      </c>
      <c r="O1971">
        <f t="shared" si="512"/>
        <v>6360</v>
      </c>
      <c r="P1971">
        <v>25</v>
      </c>
      <c r="Q1971">
        <v>3397.87</v>
      </c>
      <c r="R1971">
        <v>0</v>
      </c>
      <c r="S1971">
        <v>0</v>
      </c>
      <c r="T1971">
        <v>200</v>
      </c>
      <c r="U1971">
        <f t="shared" si="518"/>
        <v>0</v>
      </c>
      <c r="V1971">
        <v>0</v>
      </c>
      <c r="W1971">
        <f t="shared" si="506"/>
        <v>3622.87</v>
      </c>
      <c r="X1971">
        <f t="shared" si="507"/>
        <v>1773</v>
      </c>
      <c r="Y1971">
        <f t="shared" si="517"/>
        <v>4257</v>
      </c>
      <c r="Z1971">
        <f t="shared" si="508"/>
        <v>24604.13</v>
      </c>
      <c r="AA1971" t="s">
        <v>226</v>
      </c>
      <c r="AB1971">
        <v>2024</v>
      </c>
    </row>
    <row r="1972" spans="1:28" x14ac:dyDescent="0.25">
      <c r="A1972">
        <v>94</v>
      </c>
      <c r="B1972" t="s">
        <v>200</v>
      </c>
      <c r="C1972" t="s">
        <v>103</v>
      </c>
      <c r="D1972" t="s">
        <v>19</v>
      </c>
      <c r="E1972" t="s">
        <v>60</v>
      </c>
      <c r="F1972" t="s">
        <v>100</v>
      </c>
      <c r="G1972">
        <v>35000</v>
      </c>
      <c r="H1972">
        <f t="shared" si="513"/>
        <v>32931.5</v>
      </c>
      <c r="I1972">
        <f t="shared" si="509"/>
        <v>1004.5</v>
      </c>
      <c r="J1972">
        <f t="shared" si="510"/>
        <v>2485</v>
      </c>
      <c r="K1972">
        <f t="shared" si="511"/>
        <v>385.00000000000006</v>
      </c>
      <c r="L1972">
        <f t="shared" si="514"/>
        <v>1064</v>
      </c>
      <c r="M1972">
        <f t="shared" si="515"/>
        <v>2481.5</v>
      </c>
      <c r="N1972">
        <v>0</v>
      </c>
      <c r="O1972">
        <f t="shared" si="512"/>
        <v>7420</v>
      </c>
      <c r="P1972">
        <v>25</v>
      </c>
      <c r="Q1972">
        <v>18807.169999999998</v>
      </c>
      <c r="R1972">
        <v>0</v>
      </c>
      <c r="S1972">
        <v>1767.48</v>
      </c>
      <c r="T1972">
        <v>200</v>
      </c>
      <c r="U1972">
        <f t="shared" si="518"/>
        <v>0</v>
      </c>
      <c r="V1972">
        <v>0</v>
      </c>
      <c r="W1972">
        <f t="shared" si="506"/>
        <v>20799.649999999998</v>
      </c>
      <c r="X1972">
        <f t="shared" si="507"/>
        <v>2068.5</v>
      </c>
      <c r="Y1972">
        <f t="shared" si="517"/>
        <v>4966.5</v>
      </c>
      <c r="Z1972">
        <f t="shared" si="508"/>
        <v>12131.850000000002</v>
      </c>
      <c r="AA1972" t="s">
        <v>226</v>
      </c>
      <c r="AB1972">
        <v>2024</v>
      </c>
    </row>
    <row r="1973" spans="1:28" x14ac:dyDescent="0.25">
      <c r="A1973">
        <v>95</v>
      </c>
      <c r="B1973" t="s">
        <v>910</v>
      </c>
      <c r="C1973">
        <v>0</v>
      </c>
      <c r="D1973" t="s">
        <v>10</v>
      </c>
      <c r="E1973" t="s">
        <v>54</v>
      </c>
      <c r="F1973" t="s">
        <v>100</v>
      </c>
      <c r="G1973">
        <v>25000</v>
      </c>
      <c r="H1973">
        <f t="shared" si="513"/>
        <v>23522.5</v>
      </c>
      <c r="I1973">
        <f t="shared" si="509"/>
        <v>717.5</v>
      </c>
      <c r="J1973">
        <f t="shared" si="510"/>
        <v>1774.9999999999998</v>
      </c>
      <c r="K1973">
        <f t="shared" si="511"/>
        <v>275</v>
      </c>
      <c r="L1973">
        <f t="shared" si="514"/>
        <v>760</v>
      </c>
      <c r="M1973">
        <f t="shared" si="515"/>
        <v>1772.5000000000002</v>
      </c>
      <c r="N1973">
        <v>0</v>
      </c>
      <c r="O1973">
        <f t="shared" si="512"/>
        <v>5300</v>
      </c>
      <c r="P1973">
        <v>25</v>
      </c>
      <c r="Q1973">
        <v>0</v>
      </c>
      <c r="R1973">
        <v>0</v>
      </c>
      <c r="S1973">
        <v>938.8</v>
      </c>
      <c r="T1973">
        <v>200</v>
      </c>
      <c r="U1973">
        <f t="shared" si="518"/>
        <v>0</v>
      </c>
      <c r="V1973">
        <v>0</v>
      </c>
      <c r="W1973">
        <f t="shared" si="506"/>
        <v>1163.8</v>
      </c>
      <c r="X1973">
        <f t="shared" si="507"/>
        <v>1477.5</v>
      </c>
      <c r="Y1973">
        <f t="shared" si="517"/>
        <v>3547.5</v>
      </c>
      <c r="Z1973">
        <f t="shared" si="508"/>
        <v>22358.7</v>
      </c>
      <c r="AA1973" t="s">
        <v>226</v>
      </c>
      <c r="AB1973">
        <v>2024</v>
      </c>
    </row>
    <row r="1974" spans="1:28" x14ac:dyDescent="0.25">
      <c r="A1974">
        <v>96</v>
      </c>
      <c r="B1974" t="s">
        <v>892</v>
      </c>
      <c r="C1974" t="s">
        <v>103</v>
      </c>
      <c r="D1974" t="s">
        <v>22</v>
      </c>
      <c r="E1974" t="s">
        <v>880</v>
      </c>
      <c r="F1974" t="s">
        <v>84</v>
      </c>
      <c r="G1974">
        <v>26000</v>
      </c>
      <c r="H1974">
        <f t="shared" si="513"/>
        <v>24463.4</v>
      </c>
      <c r="I1974">
        <f t="shared" si="509"/>
        <v>746.2</v>
      </c>
      <c r="J1974">
        <f t="shared" si="510"/>
        <v>1845.9999999999998</v>
      </c>
      <c r="K1974">
        <f t="shared" si="511"/>
        <v>286.00000000000006</v>
      </c>
      <c r="L1974">
        <f t="shared" si="514"/>
        <v>790.4</v>
      </c>
      <c r="M1974">
        <f t="shared" si="515"/>
        <v>1843.4</v>
      </c>
      <c r="N1974">
        <v>0</v>
      </c>
      <c r="O1974">
        <f t="shared" si="512"/>
        <v>5512</v>
      </c>
      <c r="P1974">
        <v>25</v>
      </c>
      <c r="Q1974">
        <v>0</v>
      </c>
      <c r="R1974">
        <v>0</v>
      </c>
      <c r="S1974">
        <v>0</v>
      </c>
      <c r="T1974">
        <v>200</v>
      </c>
      <c r="U1974">
        <f t="shared" si="518"/>
        <v>0</v>
      </c>
      <c r="V1974">
        <v>0</v>
      </c>
      <c r="W1974">
        <f t="shared" si="506"/>
        <v>225</v>
      </c>
      <c r="X1974">
        <f t="shared" si="507"/>
        <v>1536.6</v>
      </c>
      <c r="Y1974">
        <f t="shared" si="517"/>
        <v>3689.3999999999996</v>
      </c>
      <c r="Z1974">
        <f t="shared" si="508"/>
        <v>24238.400000000001</v>
      </c>
      <c r="AA1974" t="s">
        <v>226</v>
      </c>
      <c r="AB1974">
        <v>2024</v>
      </c>
    </row>
    <row r="1975" spans="1:28" x14ac:dyDescent="0.25">
      <c r="A1975">
        <v>97</v>
      </c>
      <c r="B1975" t="s">
        <v>881</v>
      </c>
      <c r="C1975" t="s">
        <v>103</v>
      </c>
      <c r="D1975" t="s">
        <v>22</v>
      </c>
      <c r="E1975" t="s">
        <v>54</v>
      </c>
      <c r="F1975" t="s">
        <v>84</v>
      </c>
      <c r="G1975">
        <v>25000</v>
      </c>
      <c r="H1975">
        <f t="shared" si="513"/>
        <v>23522.5</v>
      </c>
      <c r="I1975">
        <f t="shared" si="509"/>
        <v>717.5</v>
      </c>
      <c r="J1975">
        <f t="shared" si="510"/>
        <v>1774.9999999999998</v>
      </c>
      <c r="K1975">
        <f t="shared" si="511"/>
        <v>275</v>
      </c>
      <c r="L1975">
        <f t="shared" si="514"/>
        <v>760</v>
      </c>
      <c r="M1975">
        <f t="shared" si="515"/>
        <v>1772.5000000000002</v>
      </c>
      <c r="N1975">
        <v>0</v>
      </c>
      <c r="O1975">
        <f t="shared" si="512"/>
        <v>5300</v>
      </c>
      <c r="P1975">
        <v>25</v>
      </c>
      <c r="Q1975">
        <v>0</v>
      </c>
      <c r="R1975">
        <v>0</v>
      </c>
      <c r="S1975">
        <v>0</v>
      </c>
      <c r="T1975">
        <v>200</v>
      </c>
      <c r="U1975">
        <f t="shared" si="518"/>
        <v>0</v>
      </c>
      <c r="V1975">
        <v>0</v>
      </c>
      <c r="W1975">
        <f t="shared" si="506"/>
        <v>225</v>
      </c>
      <c r="X1975">
        <f t="shared" si="507"/>
        <v>1477.5</v>
      </c>
      <c r="Y1975">
        <f t="shared" si="517"/>
        <v>3547.5</v>
      </c>
      <c r="Z1975">
        <f t="shared" si="508"/>
        <v>23297.5</v>
      </c>
      <c r="AA1975" t="s">
        <v>226</v>
      </c>
      <c r="AB1975">
        <v>2024</v>
      </c>
    </row>
    <row r="1976" spans="1:28" x14ac:dyDescent="0.25">
      <c r="A1976">
        <v>98</v>
      </c>
      <c r="B1976" t="s">
        <v>907</v>
      </c>
      <c r="C1976" t="s">
        <v>103</v>
      </c>
      <c r="D1976" t="s">
        <v>22</v>
      </c>
      <c r="E1976" t="s">
        <v>883</v>
      </c>
      <c r="F1976" t="s">
        <v>84</v>
      </c>
      <c r="G1976">
        <v>20000</v>
      </c>
      <c r="H1976">
        <f t="shared" si="513"/>
        <v>18818</v>
      </c>
      <c r="I1976">
        <f t="shared" si="509"/>
        <v>574</v>
      </c>
      <c r="J1976">
        <f t="shared" si="510"/>
        <v>1419.9999999999998</v>
      </c>
      <c r="K1976">
        <f t="shared" si="511"/>
        <v>220.00000000000003</v>
      </c>
      <c r="L1976">
        <f t="shared" si="514"/>
        <v>608</v>
      </c>
      <c r="M1976">
        <f t="shared" si="515"/>
        <v>1418</v>
      </c>
      <c r="N1976">
        <v>0</v>
      </c>
      <c r="O1976">
        <f t="shared" si="512"/>
        <v>4240</v>
      </c>
      <c r="P1976">
        <v>25</v>
      </c>
      <c r="Q1976">
        <v>0</v>
      </c>
      <c r="R1976">
        <v>0</v>
      </c>
      <c r="S1976">
        <v>39.979999999999997</v>
      </c>
      <c r="T1976">
        <v>200</v>
      </c>
      <c r="U1976">
        <f t="shared" si="518"/>
        <v>0</v>
      </c>
      <c r="V1976">
        <v>0</v>
      </c>
      <c r="W1976">
        <f t="shared" si="506"/>
        <v>264.98</v>
      </c>
      <c r="X1976">
        <f t="shared" si="507"/>
        <v>1182</v>
      </c>
      <c r="Y1976">
        <f t="shared" si="517"/>
        <v>2838</v>
      </c>
      <c r="Z1976">
        <f t="shared" si="508"/>
        <v>18553.02</v>
      </c>
      <c r="AA1976" t="s">
        <v>226</v>
      </c>
      <c r="AB1976">
        <v>2024</v>
      </c>
    </row>
    <row r="1977" spans="1:28" x14ac:dyDescent="0.25">
      <c r="A1977">
        <v>99</v>
      </c>
      <c r="B1977" t="s">
        <v>905</v>
      </c>
      <c r="C1977" t="s">
        <v>102</v>
      </c>
      <c r="D1977" t="s">
        <v>17</v>
      </c>
      <c r="E1977" t="s">
        <v>32</v>
      </c>
      <c r="F1977" t="s">
        <v>84</v>
      </c>
      <c r="G1977">
        <v>36000</v>
      </c>
      <c r="H1977">
        <f t="shared" si="513"/>
        <v>33872.400000000001</v>
      </c>
      <c r="I1977">
        <f t="shared" si="509"/>
        <v>1033.2</v>
      </c>
      <c r="J1977">
        <f t="shared" si="510"/>
        <v>2555.9999999999995</v>
      </c>
      <c r="K1977">
        <f t="shared" si="511"/>
        <v>396.00000000000006</v>
      </c>
      <c r="L1977">
        <f t="shared" si="514"/>
        <v>1094.4000000000001</v>
      </c>
      <c r="M1977">
        <f t="shared" si="515"/>
        <v>2552.4</v>
      </c>
      <c r="N1977">
        <v>0</v>
      </c>
      <c r="O1977">
        <f t="shared" si="512"/>
        <v>7632</v>
      </c>
      <c r="P1977">
        <v>25</v>
      </c>
      <c r="Q1977">
        <v>0</v>
      </c>
      <c r="R1977">
        <v>0</v>
      </c>
      <c r="S1977">
        <v>0</v>
      </c>
      <c r="T1977">
        <v>200</v>
      </c>
      <c r="U1977">
        <f t="shared" si="518"/>
        <v>0</v>
      </c>
      <c r="V1977">
        <v>0</v>
      </c>
      <c r="W1977">
        <f t="shared" si="506"/>
        <v>225</v>
      </c>
      <c r="X1977">
        <f t="shared" si="507"/>
        <v>2127.6000000000004</v>
      </c>
      <c r="Y1977">
        <f t="shared" si="517"/>
        <v>5108.3999999999996</v>
      </c>
      <c r="Z1977">
        <f t="shared" si="508"/>
        <v>33647.4</v>
      </c>
      <c r="AA1977" t="s">
        <v>226</v>
      </c>
      <c r="AB1977">
        <v>2024</v>
      </c>
    </row>
    <row r="1978" spans="1:28" x14ac:dyDescent="0.25">
      <c r="A1978">
        <v>100</v>
      </c>
      <c r="B1978" t="s">
        <v>885</v>
      </c>
      <c r="C1978" t="s">
        <v>103</v>
      </c>
      <c r="D1978" t="s">
        <v>22</v>
      </c>
      <c r="E1978" t="s">
        <v>80</v>
      </c>
      <c r="F1978" t="s">
        <v>84</v>
      </c>
      <c r="G1978">
        <v>130000</v>
      </c>
      <c r="H1978">
        <f t="shared" si="513"/>
        <v>122317</v>
      </c>
      <c r="I1978">
        <f t="shared" si="509"/>
        <v>3731</v>
      </c>
      <c r="J1978">
        <f t="shared" si="510"/>
        <v>9230</v>
      </c>
      <c r="K1978">
        <f t="shared" si="511"/>
        <v>851.51</v>
      </c>
      <c r="L1978">
        <f t="shared" si="514"/>
        <v>3952</v>
      </c>
      <c r="M1978">
        <f t="shared" si="515"/>
        <v>9217</v>
      </c>
      <c r="N1978">
        <v>0</v>
      </c>
      <c r="O1978">
        <f t="shared" si="512"/>
        <v>26981.510000000002</v>
      </c>
      <c r="P1978">
        <v>25</v>
      </c>
      <c r="Q1978">
        <v>0</v>
      </c>
      <c r="R1978">
        <v>0</v>
      </c>
      <c r="S1978">
        <v>0</v>
      </c>
      <c r="T1978">
        <v>200</v>
      </c>
      <c r="U1978">
        <f t="shared" si="518"/>
        <v>19162.187291666665</v>
      </c>
      <c r="V1978">
        <v>0</v>
      </c>
      <c r="W1978">
        <f t="shared" si="506"/>
        <v>19387.187291666665</v>
      </c>
      <c r="X1978">
        <f t="shared" si="507"/>
        <v>7683</v>
      </c>
      <c r="Y1978">
        <f t="shared" si="517"/>
        <v>18447</v>
      </c>
      <c r="Z1978">
        <f t="shared" si="508"/>
        <v>102929.81270833334</v>
      </c>
      <c r="AA1978" t="s">
        <v>226</v>
      </c>
      <c r="AB1978">
        <v>2024</v>
      </c>
    </row>
    <row r="1979" spans="1:28" x14ac:dyDescent="0.25">
      <c r="A1979">
        <v>101</v>
      </c>
      <c r="B1979" t="s">
        <v>898</v>
      </c>
      <c r="C1979" t="s">
        <v>103</v>
      </c>
      <c r="D1979" t="s">
        <v>22</v>
      </c>
      <c r="E1979" t="s">
        <v>54</v>
      </c>
      <c r="F1979" t="s">
        <v>84</v>
      </c>
      <c r="G1979">
        <v>25000</v>
      </c>
      <c r="H1979">
        <f t="shared" si="513"/>
        <v>23522.5</v>
      </c>
      <c r="I1979">
        <f t="shared" si="509"/>
        <v>717.5</v>
      </c>
      <c r="J1979">
        <f t="shared" si="510"/>
        <v>1774.9999999999998</v>
      </c>
      <c r="K1979">
        <f t="shared" si="511"/>
        <v>275</v>
      </c>
      <c r="L1979">
        <f t="shared" si="514"/>
        <v>760</v>
      </c>
      <c r="M1979">
        <f t="shared" si="515"/>
        <v>1772.5000000000002</v>
      </c>
      <c r="N1979">
        <v>0</v>
      </c>
      <c r="O1979">
        <f t="shared" si="512"/>
        <v>5300</v>
      </c>
      <c r="P1979">
        <v>25</v>
      </c>
      <c r="Q1979">
        <v>0</v>
      </c>
      <c r="R1979">
        <v>0</v>
      </c>
      <c r="S1979">
        <v>1711.7</v>
      </c>
      <c r="T1979">
        <v>200</v>
      </c>
      <c r="U1979">
        <f t="shared" si="518"/>
        <v>0</v>
      </c>
      <c r="V1979">
        <v>0</v>
      </c>
      <c r="W1979">
        <f t="shared" si="506"/>
        <v>1936.7</v>
      </c>
      <c r="X1979">
        <f t="shared" si="507"/>
        <v>1477.5</v>
      </c>
      <c r="Y1979">
        <f t="shared" si="517"/>
        <v>3547.5</v>
      </c>
      <c r="Z1979">
        <f t="shared" si="508"/>
        <v>21585.8</v>
      </c>
      <c r="AA1979" t="s">
        <v>226</v>
      </c>
      <c r="AB1979">
        <v>2024</v>
      </c>
    </row>
    <row r="1980" spans="1:28" x14ac:dyDescent="0.25">
      <c r="A1980">
        <v>102</v>
      </c>
      <c r="B1980" t="s">
        <v>899</v>
      </c>
      <c r="C1980" t="s">
        <v>102</v>
      </c>
      <c r="D1980" t="s">
        <v>22</v>
      </c>
      <c r="E1980" t="s">
        <v>37</v>
      </c>
      <c r="F1980" t="s">
        <v>84</v>
      </c>
      <c r="G1980">
        <v>25000</v>
      </c>
      <c r="H1980">
        <f t="shared" si="513"/>
        <v>23522.5</v>
      </c>
      <c r="I1980">
        <f t="shared" si="509"/>
        <v>717.5</v>
      </c>
      <c r="J1980">
        <f t="shared" si="510"/>
        <v>1774.9999999999998</v>
      </c>
      <c r="K1980">
        <f t="shared" si="511"/>
        <v>275</v>
      </c>
      <c r="L1980">
        <f t="shared" si="514"/>
        <v>760</v>
      </c>
      <c r="M1980">
        <f t="shared" si="515"/>
        <v>1772.5000000000002</v>
      </c>
      <c r="N1980">
        <v>0</v>
      </c>
      <c r="O1980">
        <f t="shared" si="512"/>
        <v>5300</v>
      </c>
      <c r="P1980">
        <v>25</v>
      </c>
      <c r="Q1980">
        <v>5000</v>
      </c>
      <c r="R1980">
        <v>0</v>
      </c>
      <c r="S1980">
        <v>19.989999999999998</v>
      </c>
      <c r="T1980">
        <v>200</v>
      </c>
      <c r="U1980">
        <f t="shared" si="518"/>
        <v>0</v>
      </c>
      <c r="V1980">
        <v>0</v>
      </c>
      <c r="W1980">
        <f t="shared" si="506"/>
        <v>5244.99</v>
      </c>
      <c r="X1980">
        <f t="shared" si="507"/>
        <v>1477.5</v>
      </c>
      <c r="Y1980">
        <f t="shared" si="517"/>
        <v>3547.5</v>
      </c>
      <c r="Z1980">
        <f t="shared" si="508"/>
        <v>18277.510000000002</v>
      </c>
      <c r="AA1980" t="s">
        <v>226</v>
      </c>
      <c r="AB1980">
        <v>2024</v>
      </c>
    </row>
    <row r="1981" spans="1:28" x14ac:dyDescent="0.25">
      <c r="A1981">
        <v>103</v>
      </c>
      <c r="B1981" t="s">
        <v>900</v>
      </c>
      <c r="C1981" t="s">
        <v>102</v>
      </c>
      <c r="D1981" t="s">
        <v>22</v>
      </c>
      <c r="E1981" t="s">
        <v>37</v>
      </c>
      <c r="F1981" t="s">
        <v>84</v>
      </c>
      <c r="G1981">
        <v>25000</v>
      </c>
      <c r="H1981">
        <f t="shared" si="513"/>
        <v>23522.5</v>
      </c>
      <c r="I1981">
        <f t="shared" si="509"/>
        <v>717.5</v>
      </c>
      <c r="J1981">
        <f t="shared" si="510"/>
        <v>1774.9999999999998</v>
      </c>
      <c r="K1981">
        <f t="shared" si="511"/>
        <v>275</v>
      </c>
      <c r="L1981">
        <f t="shared" si="514"/>
        <v>760</v>
      </c>
      <c r="M1981">
        <f t="shared" si="515"/>
        <v>1772.5000000000002</v>
      </c>
      <c r="N1981">
        <v>0</v>
      </c>
      <c r="O1981">
        <f t="shared" si="512"/>
        <v>5300</v>
      </c>
      <c r="P1981">
        <v>25</v>
      </c>
      <c r="Q1981">
        <v>1500</v>
      </c>
      <c r="R1981">
        <v>0</v>
      </c>
      <c r="S1981">
        <v>0</v>
      </c>
      <c r="T1981">
        <v>200</v>
      </c>
      <c r="U1981">
        <f t="shared" si="518"/>
        <v>0</v>
      </c>
      <c r="V1981">
        <v>0</v>
      </c>
      <c r="W1981">
        <f t="shared" si="506"/>
        <v>1725</v>
      </c>
      <c r="X1981">
        <f t="shared" si="507"/>
        <v>1477.5</v>
      </c>
      <c r="Y1981">
        <f t="shared" si="517"/>
        <v>3547.5</v>
      </c>
      <c r="Z1981">
        <f t="shared" si="508"/>
        <v>21797.5</v>
      </c>
      <c r="AA1981" t="s">
        <v>226</v>
      </c>
      <c r="AB1981">
        <v>2024</v>
      </c>
    </row>
    <row r="1982" spans="1:28" x14ac:dyDescent="0.25">
      <c r="A1982">
        <v>104</v>
      </c>
      <c r="B1982" t="s">
        <v>901</v>
      </c>
      <c r="C1982" t="s">
        <v>102</v>
      </c>
      <c r="D1982" t="s">
        <v>801</v>
      </c>
      <c r="E1982" t="s">
        <v>33</v>
      </c>
      <c r="F1982" t="s">
        <v>84</v>
      </c>
      <c r="G1982">
        <v>30000</v>
      </c>
      <c r="H1982">
        <f t="shared" si="513"/>
        <v>28227</v>
      </c>
      <c r="I1982">
        <f t="shared" si="509"/>
        <v>861</v>
      </c>
      <c r="J1982">
        <f t="shared" si="510"/>
        <v>2130</v>
      </c>
      <c r="K1982">
        <f t="shared" si="511"/>
        <v>330.00000000000006</v>
      </c>
      <c r="L1982">
        <f t="shared" si="514"/>
        <v>912</v>
      </c>
      <c r="M1982">
        <f t="shared" si="515"/>
        <v>2127</v>
      </c>
      <c r="N1982">
        <v>0</v>
      </c>
      <c r="O1982">
        <f t="shared" si="512"/>
        <v>6360</v>
      </c>
      <c r="P1982">
        <v>25</v>
      </c>
      <c r="Q1982">
        <v>2500</v>
      </c>
      <c r="R1982">
        <v>0</v>
      </c>
      <c r="S1982">
        <v>477.95</v>
      </c>
      <c r="T1982">
        <v>200</v>
      </c>
      <c r="U1982">
        <f t="shared" si="518"/>
        <v>0</v>
      </c>
      <c r="V1982">
        <v>0</v>
      </c>
      <c r="W1982">
        <f t="shared" si="506"/>
        <v>3202.95</v>
      </c>
      <c r="X1982">
        <f t="shared" si="507"/>
        <v>1773</v>
      </c>
      <c r="Y1982">
        <f t="shared" si="517"/>
        <v>4257</v>
      </c>
      <c r="Z1982">
        <f t="shared" si="508"/>
        <v>25024.05</v>
      </c>
      <c r="AA1982" t="s">
        <v>226</v>
      </c>
      <c r="AB1982">
        <v>2024</v>
      </c>
    </row>
    <row r="1983" spans="1:28" x14ac:dyDescent="0.25">
      <c r="A1983">
        <v>105</v>
      </c>
      <c r="B1983" t="s">
        <v>902</v>
      </c>
      <c r="C1983" t="s">
        <v>102</v>
      </c>
      <c r="D1983" t="s">
        <v>22</v>
      </c>
      <c r="E1983" t="s">
        <v>37</v>
      </c>
      <c r="F1983" t="s">
        <v>84</v>
      </c>
      <c r="G1983">
        <v>25000</v>
      </c>
      <c r="H1983">
        <f t="shared" si="513"/>
        <v>23522.5</v>
      </c>
      <c r="I1983">
        <f t="shared" si="509"/>
        <v>717.5</v>
      </c>
      <c r="J1983">
        <f t="shared" si="510"/>
        <v>1774.9999999999998</v>
      </c>
      <c r="K1983">
        <f t="shared" si="511"/>
        <v>275</v>
      </c>
      <c r="L1983">
        <f t="shared" si="514"/>
        <v>760</v>
      </c>
      <c r="M1983">
        <f t="shared" si="515"/>
        <v>1772.5000000000002</v>
      </c>
      <c r="N1983">
        <v>0</v>
      </c>
      <c r="O1983">
        <f t="shared" si="512"/>
        <v>5300</v>
      </c>
      <c r="P1983">
        <v>25</v>
      </c>
      <c r="Q1983">
        <v>0</v>
      </c>
      <c r="R1983">
        <v>0</v>
      </c>
      <c r="S1983">
        <v>0</v>
      </c>
      <c r="T1983">
        <v>200</v>
      </c>
      <c r="U1983">
        <f t="shared" si="518"/>
        <v>0</v>
      </c>
      <c r="V1983">
        <v>0</v>
      </c>
      <c r="W1983">
        <f t="shared" si="506"/>
        <v>225</v>
      </c>
      <c r="X1983">
        <f t="shared" si="507"/>
        <v>1477.5</v>
      </c>
      <c r="Y1983">
        <f t="shared" si="517"/>
        <v>3547.5</v>
      </c>
      <c r="Z1983">
        <f t="shared" si="508"/>
        <v>23297.5</v>
      </c>
      <c r="AA1983" t="s">
        <v>226</v>
      </c>
      <c r="AB1983">
        <v>2024</v>
      </c>
    </row>
    <row r="1984" spans="1:28" x14ac:dyDescent="0.25">
      <c r="A1984">
        <v>106</v>
      </c>
      <c r="B1984" t="s">
        <v>903</v>
      </c>
      <c r="C1984" t="s">
        <v>102</v>
      </c>
      <c r="D1984" t="s">
        <v>22</v>
      </c>
      <c r="E1984" t="s">
        <v>37</v>
      </c>
      <c r="F1984" t="s">
        <v>84</v>
      </c>
      <c r="G1984">
        <v>25000</v>
      </c>
      <c r="H1984">
        <f t="shared" si="513"/>
        <v>23522.5</v>
      </c>
      <c r="I1984">
        <f t="shared" si="509"/>
        <v>717.5</v>
      </c>
      <c r="J1984">
        <f t="shared" si="510"/>
        <v>1774.9999999999998</v>
      </c>
      <c r="K1984">
        <f t="shared" si="511"/>
        <v>275</v>
      </c>
      <c r="L1984">
        <f t="shared" si="514"/>
        <v>760</v>
      </c>
      <c r="M1984">
        <f t="shared" si="515"/>
        <v>1772.5000000000002</v>
      </c>
      <c r="N1984">
        <v>0</v>
      </c>
      <c r="O1984">
        <f t="shared" si="512"/>
        <v>5300</v>
      </c>
      <c r="P1984">
        <v>25</v>
      </c>
      <c r="Q1984">
        <v>0</v>
      </c>
      <c r="R1984">
        <v>0</v>
      </c>
      <c r="S1984">
        <v>25.02</v>
      </c>
      <c r="T1984">
        <v>200</v>
      </c>
      <c r="U1984">
        <f t="shared" si="518"/>
        <v>0</v>
      </c>
      <c r="V1984">
        <v>0</v>
      </c>
      <c r="W1984">
        <f t="shared" si="506"/>
        <v>250.01999999999998</v>
      </c>
      <c r="X1984">
        <f t="shared" si="507"/>
        <v>1477.5</v>
      </c>
      <c r="Y1984">
        <f t="shared" si="517"/>
        <v>3547.5</v>
      </c>
      <c r="Z1984">
        <f t="shared" si="508"/>
        <v>23272.48</v>
      </c>
      <c r="AA1984" t="s">
        <v>226</v>
      </c>
      <c r="AB1984">
        <v>2024</v>
      </c>
    </row>
    <row r="1985" spans="1:28" x14ac:dyDescent="0.25">
      <c r="A1985">
        <v>107</v>
      </c>
      <c r="B1985" t="s">
        <v>913</v>
      </c>
      <c r="C1985" t="s">
        <v>102</v>
      </c>
      <c r="D1985" t="s">
        <v>21</v>
      </c>
      <c r="E1985" t="s">
        <v>914</v>
      </c>
      <c r="F1985" t="s">
        <v>84</v>
      </c>
      <c r="G1985">
        <v>48000</v>
      </c>
      <c r="H1985">
        <f>+G1985-(I1985+L1985+N1985)</f>
        <v>45163.199999999997</v>
      </c>
      <c r="I1985">
        <f>IF(G1985&lt;=374040,G1985*2.87%,9334.68)</f>
        <v>1377.6</v>
      </c>
      <c r="J1985">
        <f>IF(G1985&lt;=374040,G1985*7.1%,23092.75)</f>
        <v>3407.9999999999995</v>
      </c>
      <c r="K1985">
        <f>IF(G1985&lt;=74808,G1985*1.1%,851.51)</f>
        <v>528</v>
      </c>
      <c r="L1985">
        <f>IF(G1985&lt;=187020,G1985*3.04%,4943.8)</f>
        <v>1459.2</v>
      </c>
      <c r="M1985">
        <f>IF(G1985&lt;=187020,G1985*7.09%,11530.11)</f>
        <v>3403.2000000000003</v>
      </c>
      <c r="N1985">
        <v>0</v>
      </c>
      <c r="O1985">
        <f>+I1985+J1985+K1985+L1985+M1985+N1985</f>
        <v>10176</v>
      </c>
      <c r="P1985">
        <v>25</v>
      </c>
      <c r="Q1985">
        <v>0</v>
      </c>
      <c r="R1985">
        <v>0</v>
      </c>
      <c r="S1985">
        <v>0</v>
      </c>
      <c r="T1985">
        <v>200</v>
      </c>
      <c r="U1985">
        <f>IF((H1985*12)&gt;867123.01,(79776+(((H1985*12)-867123.01)*0.25))/12,IF((H1985*12)&gt;624329.01,(31216+(((H1985*12)-624329.01)*0.2))/12,IF((H1985*12)&gt;416220.01,(((H1985*12)-416220.01)*0.15)/12,0)))</f>
        <v>1571.7298749999989</v>
      </c>
      <c r="V1985">
        <v>0</v>
      </c>
      <c r="W1985">
        <f t="shared" si="506"/>
        <v>1796.7298749999989</v>
      </c>
      <c r="X1985">
        <f>+I1985+L1985+N1985</f>
        <v>2836.8</v>
      </c>
      <c r="Y1985">
        <f>+J1985+M1985</f>
        <v>6811.2</v>
      </c>
      <c r="Z1985">
        <f t="shared" si="508"/>
        <v>43366.470125</v>
      </c>
      <c r="AA1985" t="s">
        <v>226</v>
      </c>
      <c r="AB1985">
        <v>2024</v>
      </c>
    </row>
    <row r="1986" spans="1:28" x14ac:dyDescent="0.25">
      <c r="A1986">
        <v>108</v>
      </c>
      <c r="B1986" t="s">
        <v>915</v>
      </c>
      <c r="C1986" t="s">
        <v>102</v>
      </c>
      <c r="D1986" t="s">
        <v>22</v>
      </c>
      <c r="E1986" t="s">
        <v>32</v>
      </c>
      <c r="F1986" t="s">
        <v>84</v>
      </c>
      <c r="G1986">
        <v>45000</v>
      </c>
      <c r="H1986">
        <f>+G1986-(I1986+L1986+N1986)</f>
        <v>42340.5</v>
      </c>
      <c r="I1986">
        <f>IF(G1986&lt;=374040,G1986*2.87%,9334.68)</f>
        <v>1291.5</v>
      </c>
      <c r="J1986">
        <f>IF(G1986&lt;=374040,G1986*7.1%,23092.75)</f>
        <v>3194.9999999999995</v>
      </c>
      <c r="K1986">
        <f>IF(G1986&lt;=74808,G1986*1.1%,851.51)</f>
        <v>495.00000000000006</v>
      </c>
      <c r="L1986">
        <f>IF(G1986&lt;=187020,G1986*3.04%,4943.8)</f>
        <v>1368</v>
      </c>
      <c r="M1986">
        <f>IF(G1986&lt;=187020,G1986*7.09%,11530.11)</f>
        <v>3190.5</v>
      </c>
      <c r="N1986">
        <v>0</v>
      </c>
      <c r="O1986">
        <f>+I1986+J1986+K1986+L1986+M1986+N1986</f>
        <v>9540</v>
      </c>
      <c r="P1986">
        <v>25</v>
      </c>
      <c r="Q1986">
        <v>0</v>
      </c>
      <c r="R1986">
        <v>0</v>
      </c>
      <c r="S1986">
        <v>0</v>
      </c>
      <c r="T1986">
        <v>200</v>
      </c>
      <c r="U1986">
        <f>IF((H1986*12)&gt;867123.01,(79776+(((H1986*12)-867123.01)*0.25))/12,IF((H1986*12)&gt;624329.01,(31216+(((H1986*12)-624329.01)*0.2))/12,IF((H1986*12)&gt;416220.01,(((H1986*12)-416220.01)*0.15)/12,0)))</f>
        <v>1148.3248749999998</v>
      </c>
      <c r="V1986">
        <v>0</v>
      </c>
      <c r="W1986">
        <f t="shared" si="506"/>
        <v>1373.3248749999998</v>
      </c>
      <c r="X1986">
        <f>+I1986+L1986+N1986</f>
        <v>2659.5</v>
      </c>
      <c r="Y1986">
        <f>+J1986+M1986</f>
        <v>6385.5</v>
      </c>
      <c r="Z1986">
        <f t="shared" si="508"/>
        <v>40967.175125000002</v>
      </c>
      <c r="AA1986" t="s">
        <v>226</v>
      </c>
      <c r="AB1986">
        <v>2024</v>
      </c>
    </row>
    <row r="1987" spans="1:28" x14ac:dyDescent="0.25">
      <c r="A1987">
        <v>109</v>
      </c>
      <c r="B1987" t="s">
        <v>804</v>
      </c>
      <c r="C1987" t="s">
        <v>103</v>
      </c>
      <c r="D1987" t="s">
        <v>823</v>
      </c>
      <c r="E1987" t="s">
        <v>27</v>
      </c>
      <c r="F1987" t="s">
        <v>98</v>
      </c>
      <c r="G1987">
        <v>360000</v>
      </c>
      <c r="H1987">
        <f>+G1987-(I1987+L1987+N1987)</f>
        <v>342069.38</v>
      </c>
      <c r="I1987">
        <f>IF(G1987&lt;=374040,G1987*2.87%,9334.68)</f>
        <v>10332</v>
      </c>
      <c r="J1987">
        <f>IF(G1987&lt;=374040,G1987*7.1%,23092.75)</f>
        <v>25559.999999999996</v>
      </c>
      <c r="K1987">
        <f>IF(G1987&lt;=74808,G1987*1.1%,851.51)</f>
        <v>851.51</v>
      </c>
      <c r="L1987">
        <v>5883.16</v>
      </c>
      <c r="M1987">
        <v>13720.92</v>
      </c>
      <c r="N1987">
        <v>1715.46</v>
      </c>
      <c r="O1987">
        <f>+I1987+J1987+K1987+L1987+M1987+N1987</f>
        <v>58063.049999999996</v>
      </c>
      <c r="P1987">
        <v>25</v>
      </c>
      <c r="Q1987">
        <v>0</v>
      </c>
      <c r="R1987">
        <v>0</v>
      </c>
      <c r="S1987">
        <v>1328.8</v>
      </c>
      <c r="T1987">
        <v>0</v>
      </c>
      <c r="U1987">
        <f>74100.21-V1987</f>
        <v>74100.210000000006</v>
      </c>
      <c r="V1987">
        <v>0</v>
      </c>
      <c r="W1987">
        <f t="shared" ref="W1987:W2050" si="519">P1987+Q1987+R1987+S1987+T1987+U1987</f>
        <v>75454.010000000009</v>
      </c>
      <c r="X1987">
        <f t="shared" ref="X1987:X2050" si="520">+I1987+L1987+N1987</f>
        <v>17930.62</v>
      </c>
      <c r="Y1987">
        <f t="shared" ref="Y1987:Y2002" si="521">+J1987+M1987</f>
        <v>39280.92</v>
      </c>
      <c r="Z1987">
        <f t="shared" ref="Z1987:Z2050" si="522">+G1987-(W1987+X1987)</f>
        <v>266615.37</v>
      </c>
      <c r="AA1987" t="s">
        <v>227</v>
      </c>
      <c r="AB1987">
        <v>2024</v>
      </c>
    </row>
    <row r="1988" spans="1:28" x14ac:dyDescent="0.25">
      <c r="A1988">
        <v>1</v>
      </c>
      <c r="B1988" t="s">
        <v>784</v>
      </c>
      <c r="C1988" t="s">
        <v>102</v>
      </c>
      <c r="D1988" t="s">
        <v>19</v>
      </c>
      <c r="E1988" t="s">
        <v>71</v>
      </c>
      <c r="F1988" t="s">
        <v>98</v>
      </c>
      <c r="G1988">
        <v>300000</v>
      </c>
      <c r="H1988">
        <f>+G1988-(I1988+L1988+N1988)</f>
        <v>285506.84000000003</v>
      </c>
      <c r="I1988">
        <f t="shared" ref="I1988:I2051" si="523">IF(G1988&lt;=374040,G1988*2.87%,9334.68)</f>
        <v>8610</v>
      </c>
      <c r="J1988">
        <f t="shared" ref="J1988:J2051" si="524">IF(G1988&lt;=374040,G1988*7.1%,23092.75)</f>
        <v>21299.999999999996</v>
      </c>
      <c r="K1988">
        <f t="shared" ref="K1988:K2051" si="525">IF(G1988&lt;=74808,G1988*1.1%,851.51)</f>
        <v>851.51</v>
      </c>
      <c r="L1988">
        <v>5883.16</v>
      </c>
      <c r="M1988">
        <v>13720.92</v>
      </c>
      <c r="N1988">
        <v>0</v>
      </c>
      <c r="O1988">
        <f t="shared" ref="O1988:O2051" si="526">+I1988+J1988+K1988+L1988+M1988+N1988</f>
        <v>50365.59</v>
      </c>
      <c r="P1988">
        <v>25</v>
      </c>
      <c r="Q1988">
        <v>0</v>
      </c>
      <c r="R1988">
        <v>0</v>
      </c>
      <c r="S1988">
        <v>0</v>
      </c>
      <c r="T1988">
        <v>0</v>
      </c>
      <c r="U1988">
        <v>59959.58</v>
      </c>
      <c r="V1988">
        <v>0</v>
      </c>
      <c r="W1988">
        <f t="shared" si="519"/>
        <v>59984.58</v>
      </c>
      <c r="X1988">
        <f t="shared" si="520"/>
        <v>14493.16</v>
      </c>
      <c r="Y1988">
        <f t="shared" si="521"/>
        <v>35020.92</v>
      </c>
      <c r="Z1988">
        <f t="shared" si="522"/>
        <v>225522.26</v>
      </c>
      <c r="AA1988" t="s">
        <v>227</v>
      </c>
      <c r="AB1988">
        <v>2024</v>
      </c>
    </row>
    <row r="1989" spans="1:28" x14ac:dyDescent="0.25">
      <c r="A1989">
        <v>2</v>
      </c>
      <c r="B1989" t="s">
        <v>110</v>
      </c>
      <c r="C1989" t="s">
        <v>103</v>
      </c>
      <c r="D1989" t="s">
        <v>10</v>
      </c>
      <c r="E1989" t="s">
        <v>53</v>
      </c>
      <c r="F1989" t="s">
        <v>98</v>
      </c>
      <c r="G1989">
        <v>300000</v>
      </c>
      <c r="H1989">
        <f t="shared" ref="H1989:H2052" si="527">+G1989-(I1989+L1989+N1989)</f>
        <v>285506.84000000003</v>
      </c>
      <c r="I1989">
        <f t="shared" si="523"/>
        <v>8610</v>
      </c>
      <c r="J1989">
        <f t="shared" si="524"/>
        <v>21299.999999999996</v>
      </c>
      <c r="K1989">
        <f t="shared" si="525"/>
        <v>851.51</v>
      </c>
      <c r="L1989">
        <v>5883.16</v>
      </c>
      <c r="M1989">
        <v>13720.92</v>
      </c>
      <c r="N1989">
        <v>0</v>
      </c>
      <c r="O1989">
        <f t="shared" si="526"/>
        <v>50365.59</v>
      </c>
      <c r="P1989">
        <v>25</v>
      </c>
      <c r="Q1989">
        <v>0</v>
      </c>
      <c r="R1989">
        <v>0</v>
      </c>
      <c r="S1989">
        <v>1328.8</v>
      </c>
      <c r="T1989">
        <v>0</v>
      </c>
      <c r="U1989">
        <f>+(59959.58-V1989)</f>
        <v>59959.58</v>
      </c>
      <c r="V1989">
        <v>0</v>
      </c>
      <c r="W1989">
        <f t="shared" si="519"/>
        <v>61313.380000000005</v>
      </c>
      <c r="X1989">
        <f t="shared" si="520"/>
        <v>14493.16</v>
      </c>
      <c r="Y1989">
        <f t="shared" si="521"/>
        <v>35020.92</v>
      </c>
      <c r="Z1989">
        <f t="shared" si="522"/>
        <v>224193.46</v>
      </c>
      <c r="AA1989" t="s">
        <v>227</v>
      </c>
      <c r="AB1989">
        <v>2024</v>
      </c>
    </row>
    <row r="1990" spans="1:28" x14ac:dyDescent="0.25">
      <c r="A1990">
        <v>3</v>
      </c>
      <c r="B1990" t="s">
        <v>115</v>
      </c>
      <c r="C1990" t="s">
        <v>103</v>
      </c>
      <c r="D1990" t="s">
        <v>886</v>
      </c>
      <c r="E1990" t="s">
        <v>887</v>
      </c>
      <c r="F1990" t="s">
        <v>84</v>
      </c>
      <c r="G1990">
        <v>185000</v>
      </c>
      <c r="H1990">
        <f>+G1990-(I1990+L1990+N1990)</f>
        <v>167204.66</v>
      </c>
      <c r="I1990">
        <f t="shared" si="523"/>
        <v>5309.5</v>
      </c>
      <c r="J1990">
        <f t="shared" si="524"/>
        <v>13134.999999999998</v>
      </c>
      <c r="K1990">
        <f t="shared" si="525"/>
        <v>851.51</v>
      </c>
      <c r="L1990">
        <f t="shared" ref="L1990:L2053" si="528">IF(G1990&lt;=187020,G1990*3.04%,4943.8)</f>
        <v>5624</v>
      </c>
      <c r="M1990">
        <f t="shared" ref="M1990:M2053" si="529">IF(G1990&lt;=187020,G1990*7.09%,11530.11)</f>
        <v>13116.5</v>
      </c>
      <c r="N1990">
        <v>6861.84</v>
      </c>
      <c r="O1990">
        <f>+I1990+J1990+K1990+L1990+M1990+N1990</f>
        <v>44898.349999999991</v>
      </c>
      <c r="P1990">
        <v>25</v>
      </c>
      <c r="Q1990">
        <v>57964.44</v>
      </c>
      <c r="R1990">
        <v>0</v>
      </c>
      <c r="S1990">
        <v>1328.8</v>
      </c>
      <c r="T1990">
        <v>200</v>
      </c>
      <c r="U1990">
        <v>30384.03</v>
      </c>
      <c r="V1990">
        <v>0</v>
      </c>
      <c r="W1990">
        <f t="shared" si="519"/>
        <v>89902.27</v>
      </c>
      <c r="X1990">
        <f t="shared" si="520"/>
        <v>17795.34</v>
      </c>
      <c r="Y1990">
        <f t="shared" si="521"/>
        <v>26251.5</v>
      </c>
      <c r="Z1990">
        <f t="shared" si="522"/>
        <v>77302.39</v>
      </c>
      <c r="AA1990" t="s">
        <v>227</v>
      </c>
      <c r="AB1990">
        <v>2024</v>
      </c>
    </row>
    <row r="1991" spans="1:28" x14ac:dyDescent="0.25">
      <c r="A1991">
        <v>4</v>
      </c>
      <c r="B1991" t="s">
        <v>116</v>
      </c>
      <c r="C1991" t="s">
        <v>102</v>
      </c>
      <c r="D1991" t="s">
        <v>4</v>
      </c>
      <c r="E1991" t="s">
        <v>91</v>
      </c>
      <c r="F1991" t="s">
        <v>84</v>
      </c>
      <c r="G1991">
        <v>185000</v>
      </c>
      <c r="H1991">
        <f t="shared" si="527"/>
        <v>174066.5</v>
      </c>
      <c r="I1991">
        <f t="shared" si="523"/>
        <v>5309.5</v>
      </c>
      <c r="J1991">
        <f t="shared" si="524"/>
        <v>13134.999999999998</v>
      </c>
      <c r="K1991">
        <f t="shared" si="525"/>
        <v>851.51</v>
      </c>
      <c r="L1991">
        <f t="shared" si="528"/>
        <v>5624</v>
      </c>
      <c r="M1991">
        <f t="shared" si="529"/>
        <v>13116.5</v>
      </c>
      <c r="N1991">
        <v>0</v>
      </c>
      <c r="O1991">
        <f t="shared" si="526"/>
        <v>38036.509999999995</v>
      </c>
      <c r="P1991">
        <v>25</v>
      </c>
      <c r="Q1991">
        <v>20227.560000000001</v>
      </c>
      <c r="R1991">
        <v>0</v>
      </c>
      <c r="S1991">
        <v>1328.8</v>
      </c>
      <c r="T1991">
        <v>200</v>
      </c>
      <c r="U1991">
        <v>32099.49</v>
      </c>
      <c r="V1991">
        <v>0</v>
      </c>
      <c r="W1991">
        <f t="shared" si="519"/>
        <v>53880.850000000006</v>
      </c>
      <c r="X1991">
        <f t="shared" si="520"/>
        <v>10933.5</v>
      </c>
      <c r="Y1991">
        <f t="shared" si="521"/>
        <v>26251.5</v>
      </c>
      <c r="Z1991">
        <f t="shared" si="522"/>
        <v>120185.65</v>
      </c>
      <c r="AA1991" t="s">
        <v>227</v>
      </c>
      <c r="AB1991">
        <v>2024</v>
      </c>
    </row>
    <row r="1992" spans="1:28" x14ac:dyDescent="0.25">
      <c r="A1992">
        <v>5</v>
      </c>
      <c r="B1992" t="s">
        <v>117</v>
      </c>
      <c r="C1992" t="s">
        <v>102</v>
      </c>
      <c r="D1992" t="s">
        <v>793</v>
      </c>
      <c r="E1992" t="s">
        <v>794</v>
      </c>
      <c r="F1992" t="s">
        <v>84</v>
      </c>
      <c r="G1992">
        <v>185000</v>
      </c>
      <c r="H1992">
        <f t="shared" si="527"/>
        <v>172351.04</v>
      </c>
      <c r="I1992">
        <f t="shared" si="523"/>
        <v>5309.5</v>
      </c>
      <c r="J1992">
        <f t="shared" si="524"/>
        <v>13134.999999999998</v>
      </c>
      <c r="K1992">
        <f t="shared" si="525"/>
        <v>851.51</v>
      </c>
      <c r="L1992">
        <f t="shared" si="528"/>
        <v>5624</v>
      </c>
      <c r="M1992">
        <f t="shared" si="529"/>
        <v>13116.5</v>
      </c>
      <c r="N1992">
        <v>1715.46</v>
      </c>
      <c r="O1992">
        <f t="shared" si="526"/>
        <v>39751.969999999994</v>
      </c>
      <c r="P1992">
        <v>25</v>
      </c>
      <c r="Q1992">
        <v>0</v>
      </c>
      <c r="R1992">
        <v>0</v>
      </c>
      <c r="S1992">
        <v>2657.6</v>
      </c>
      <c r="T1992">
        <v>200</v>
      </c>
      <c r="U1992">
        <v>32099.49</v>
      </c>
      <c r="V1992">
        <v>0</v>
      </c>
      <c r="W1992">
        <f t="shared" si="519"/>
        <v>34982.090000000004</v>
      </c>
      <c r="X1992">
        <f t="shared" si="520"/>
        <v>12648.96</v>
      </c>
      <c r="Y1992">
        <f t="shared" si="521"/>
        <v>26251.5</v>
      </c>
      <c r="Z1992">
        <f>+G1992-(W1992+X1992)</f>
        <v>137368.95000000001</v>
      </c>
      <c r="AA1992" t="s">
        <v>227</v>
      </c>
      <c r="AB1992">
        <v>2024</v>
      </c>
    </row>
    <row r="1993" spans="1:28" x14ac:dyDescent="0.25">
      <c r="A1993">
        <v>6</v>
      </c>
      <c r="B1993" t="s">
        <v>119</v>
      </c>
      <c r="C1993" t="s">
        <v>103</v>
      </c>
      <c r="D1993" t="s">
        <v>10</v>
      </c>
      <c r="E1993" t="s">
        <v>824</v>
      </c>
      <c r="F1993" t="s">
        <v>84</v>
      </c>
      <c r="G1993">
        <v>185000</v>
      </c>
      <c r="H1993">
        <f t="shared" si="527"/>
        <v>174066.5</v>
      </c>
      <c r="I1993">
        <f t="shared" si="523"/>
        <v>5309.5</v>
      </c>
      <c r="J1993">
        <f t="shared" si="524"/>
        <v>13134.999999999998</v>
      </c>
      <c r="K1993">
        <f t="shared" si="525"/>
        <v>851.51</v>
      </c>
      <c r="L1993">
        <f t="shared" si="528"/>
        <v>5624</v>
      </c>
      <c r="M1993">
        <f t="shared" si="529"/>
        <v>13116.5</v>
      </c>
      <c r="N1993">
        <v>0</v>
      </c>
      <c r="O1993">
        <f t="shared" si="526"/>
        <v>38036.509999999995</v>
      </c>
      <c r="P1993">
        <v>25</v>
      </c>
      <c r="Q1993">
        <v>13280.57</v>
      </c>
      <c r="R1993">
        <v>0</v>
      </c>
      <c r="S1993">
        <v>1328.8</v>
      </c>
      <c r="T1993">
        <v>200</v>
      </c>
      <c r="U1993">
        <v>32099.49</v>
      </c>
      <c r="V1993">
        <v>0</v>
      </c>
      <c r="W1993">
        <f t="shared" si="519"/>
        <v>46933.86</v>
      </c>
      <c r="X1993">
        <f t="shared" si="520"/>
        <v>10933.5</v>
      </c>
      <c r="Y1993">
        <f t="shared" si="521"/>
        <v>26251.5</v>
      </c>
      <c r="Z1993">
        <f t="shared" si="522"/>
        <v>127132.64</v>
      </c>
      <c r="AA1993" t="s">
        <v>227</v>
      </c>
      <c r="AB1993">
        <v>2024</v>
      </c>
    </row>
    <row r="1994" spans="1:28" x14ac:dyDescent="0.25">
      <c r="A1994">
        <v>7</v>
      </c>
      <c r="B1994" t="s">
        <v>121</v>
      </c>
      <c r="C1994" t="s">
        <v>102</v>
      </c>
      <c r="D1994" t="s">
        <v>21</v>
      </c>
      <c r="E1994" t="s">
        <v>48</v>
      </c>
      <c r="F1994" t="s">
        <v>84</v>
      </c>
      <c r="G1994">
        <v>155000</v>
      </c>
      <c r="H1994">
        <f t="shared" si="527"/>
        <v>144124.04</v>
      </c>
      <c r="I1994">
        <f t="shared" si="523"/>
        <v>4448.5</v>
      </c>
      <c r="J1994">
        <f t="shared" si="524"/>
        <v>11004.999999999998</v>
      </c>
      <c r="K1994">
        <f t="shared" si="525"/>
        <v>851.51</v>
      </c>
      <c r="L1994">
        <f t="shared" si="528"/>
        <v>4712</v>
      </c>
      <c r="M1994">
        <f t="shared" si="529"/>
        <v>10989.5</v>
      </c>
      <c r="N1994">
        <v>1715.46</v>
      </c>
      <c r="O1994">
        <f t="shared" si="526"/>
        <v>33721.97</v>
      </c>
      <c r="P1994">
        <v>25</v>
      </c>
      <c r="Q1994">
        <v>12764.88</v>
      </c>
      <c r="R1994">
        <v>0</v>
      </c>
      <c r="S1994">
        <v>638.59</v>
      </c>
      <c r="T1994">
        <v>200</v>
      </c>
      <c r="U1994">
        <v>24613.88</v>
      </c>
      <c r="V1994">
        <v>0</v>
      </c>
      <c r="W1994">
        <f t="shared" si="519"/>
        <v>38242.35</v>
      </c>
      <c r="X1994">
        <f t="shared" si="520"/>
        <v>10875.96</v>
      </c>
      <c r="Y1994">
        <f t="shared" si="521"/>
        <v>21994.5</v>
      </c>
      <c r="Z1994">
        <f t="shared" si="522"/>
        <v>105881.69</v>
      </c>
      <c r="AA1994" t="s">
        <v>227</v>
      </c>
      <c r="AB1994">
        <v>2024</v>
      </c>
    </row>
    <row r="1995" spans="1:28" x14ac:dyDescent="0.25">
      <c r="A1995">
        <v>8</v>
      </c>
      <c r="B1995" t="s">
        <v>137</v>
      </c>
      <c r="C1995" t="s">
        <v>102</v>
      </c>
      <c r="D1995" t="s">
        <v>22</v>
      </c>
      <c r="E1995" t="s">
        <v>788</v>
      </c>
      <c r="F1995" t="s">
        <v>85</v>
      </c>
      <c r="G1995">
        <v>140000</v>
      </c>
      <c r="H1995">
        <f>+G1995-(I1995+L1995+N1995)</f>
        <v>130010.54000000001</v>
      </c>
      <c r="I1995">
        <f t="shared" si="523"/>
        <v>4018</v>
      </c>
      <c r="J1995">
        <f t="shared" si="524"/>
        <v>9940</v>
      </c>
      <c r="K1995">
        <f t="shared" si="525"/>
        <v>851.51</v>
      </c>
      <c r="L1995">
        <f t="shared" si="528"/>
        <v>4256</v>
      </c>
      <c r="M1995">
        <f t="shared" si="529"/>
        <v>9926</v>
      </c>
      <c r="N1995">
        <v>1715.46</v>
      </c>
      <c r="O1995">
        <f>+I1995+J1995+K1995+L1995+M1995+N1995</f>
        <v>30706.97</v>
      </c>
      <c r="P1995">
        <v>25</v>
      </c>
      <c r="Q1995">
        <v>4694.38</v>
      </c>
      <c r="R1995">
        <v>0</v>
      </c>
      <c r="S1995">
        <v>564.91</v>
      </c>
      <c r="T1995">
        <v>200</v>
      </c>
      <c r="U1995">
        <v>21085.5</v>
      </c>
      <c r="V1995">
        <v>0</v>
      </c>
      <c r="W1995">
        <f t="shared" si="519"/>
        <v>26569.79</v>
      </c>
      <c r="X1995">
        <f t="shared" si="520"/>
        <v>9989.4599999999991</v>
      </c>
      <c r="Y1995">
        <f t="shared" si="521"/>
        <v>19866</v>
      </c>
      <c r="Z1995">
        <f t="shared" si="522"/>
        <v>103440.75</v>
      </c>
      <c r="AA1995" t="s">
        <v>227</v>
      </c>
      <c r="AB1995">
        <v>2024</v>
      </c>
    </row>
    <row r="1996" spans="1:28" x14ac:dyDescent="0.25">
      <c r="A1996">
        <v>9</v>
      </c>
      <c r="B1996" t="s">
        <v>123</v>
      </c>
      <c r="C1996" t="s">
        <v>102</v>
      </c>
      <c r="D1996" t="s">
        <v>10</v>
      </c>
      <c r="E1996" t="s">
        <v>826</v>
      </c>
      <c r="F1996" t="s">
        <v>84</v>
      </c>
      <c r="G1996">
        <v>145000</v>
      </c>
      <c r="H1996">
        <f t="shared" si="527"/>
        <v>136430.5</v>
      </c>
      <c r="I1996">
        <f t="shared" si="523"/>
        <v>4161.5</v>
      </c>
      <c r="J1996">
        <f t="shared" si="524"/>
        <v>10294.999999999998</v>
      </c>
      <c r="K1996">
        <f t="shared" si="525"/>
        <v>851.51</v>
      </c>
      <c r="L1996">
        <f t="shared" si="528"/>
        <v>4408</v>
      </c>
      <c r="M1996">
        <f t="shared" si="529"/>
        <v>10280.5</v>
      </c>
      <c r="N1996">
        <v>0</v>
      </c>
      <c r="O1996">
        <f t="shared" si="526"/>
        <v>29996.51</v>
      </c>
      <c r="P1996">
        <v>25</v>
      </c>
      <c r="Q1996">
        <v>6000</v>
      </c>
      <c r="R1996">
        <v>0</v>
      </c>
      <c r="S1996">
        <v>646.94000000000005</v>
      </c>
      <c r="T1996">
        <v>200</v>
      </c>
      <c r="U1996">
        <f>IF((H1996*12)&gt;867123.01,(79776+(((H1996*12)-867123.01)*0.25))/12,IF((H1996*12)&gt;624329.01,(31216+(((H1996*12)-624329.01)*0.2))/12,IF((H1996*12)&gt;416220.01,(((H1996*12)-416220.01)*0.15)/12,0)))</f>
        <v>22690.562291666665</v>
      </c>
      <c r="V1996">
        <v>0</v>
      </c>
      <c r="W1996">
        <f t="shared" si="519"/>
        <v>29562.502291666664</v>
      </c>
      <c r="X1996">
        <f t="shared" si="520"/>
        <v>8569.5</v>
      </c>
      <c r="Y1996">
        <f t="shared" si="521"/>
        <v>20575.5</v>
      </c>
      <c r="Z1996">
        <f t="shared" si="522"/>
        <v>106867.99770833334</v>
      </c>
      <c r="AA1996" t="s">
        <v>227</v>
      </c>
      <c r="AB1996">
        <v>2024</v>
      </c>
    </row>
    <row r="1997" spans="1:28" x14ac:dyDescent="0.25">
      <c r="A1997">
        <v>10</v>
      </c>
      <c r="B1997" t="s">
        <v>125</v>
      </c>
      <c r="C1997" t="s">
        <v>102</v>
      </c>
      <c r="D1997" t="s">
        <v>94</v>
      </c>
      <c r="E1997" t="s">
        <v>65</v>
      </c>
      <c r="F1997" t="s">
        <v>85</v>
      </c>
      <c r="G1997">
        <v>96000</v>
      </c>
      <c r="H1997">
        <f t="shared" si="527"/>
        <v>88610.94</v>
      </c>
      <c r="I1997">
        <f t="shared" si="523"/>
        <v>2755.2</v>
      </c>
      <c r="J1997">
        <f t="shared" si="524"/>
        <v>6815.9999999999991</v>
      </c>
      <c r="K1997">
        <f t="shared" si="525"/>
        <v>851.51</v>
      </c>
      <c r="L1997">
        <f t="shared" si="528"/>
        <v>2918.4</v>
      </c>
      <c r="M1997">
        <f t="shared" si="529"/>
        <v>6806.4000000000005</v>
      </c>
      <c r="N1997">
        <v>1715.46</v>
      </c>
      <c r="O1997">
        <f t="shared" si="526"/>
        <v>21862.969999999998</v>
      </c>
      <c r="P1997">
        <v>25</v>
      </c>
      <c r="Q1997">
        <v>3000</v>
      </c>
      <c r="R1997">
        <v>0</v>
      </c>
      <c r="S1997">
        <v>797.28</v>
      </c>
      <c r="T1997">
        <v>200</v>
      </c>
      <c r="U1997">
        <v>10735.6</v>
      </c>
      <c r="V1997">
        <v>0</v>
      </c>
      <c r="W1997">
        <f t="shared" si="519"/>
        <v>14757.880000000001</v>
      </c>
      <c r="X1997">
        <f t="shared" si="520"/>
        <v>7389.06</v>
      </c>
      <c r="Y1997">
        <f t="shared" si="521"/>
        <v>13622.4</v>
      </c>
      <c r="Z1997">
        <f t="shared" si="522"/>
        <v>73853.06</v>
      </c>
      <c r="AA1997" t="s">
        <v>227</v>
      </c>
      <c r="AB1997">
        <v>2024</v>
      </c>
    </row>
    <row r="1998" spans="1:28" x14ac:dyDescent="0.25">
      <c r="A1998">
        <v>11</v>
      </c>
      <c r="B1998" t="s">
        <v>126</v>
      </c>
      <c r="C1998" t="s">
        <v>103</v>
      </c>
      <c r="D1998" t="s">
        <v>94</v>
      </c>
      <c r="E1998" t="s">
        <v>58</v>
      </c>
      <c r="F1998" t="s">
        <v>84</v>
      </c>
      <c r="G1998">
        <v>60000</v>
      </c>
      <c r="H1998">
        <f t="shared" si="527"/>
        <v>56454</v>
      </c>
      <c r="I1998">
        <f t="shared" si="523"/>
        <v>1722</v>
      </c>
      <c r="J1998">
        <f t="shared" si="524"/>
        <v>4260</v>
      </c>
      <c r="K1998">
        <f t="shared" si="525"/>
        <v>660.00000000000011</v>
      </c>
      <c r="L1998">
        <f t="shared" si="528"/>
        <v>1824</v>
      </c>
      <c r="M1998">
        <f t="shared" si="529"/>
        <v>4254</v>
      </c>
      <c r="N1998">
        <v>0</v>
      </c>
      <c r="O1998">
        <f t="shared" si="526"/>
        <v>12720</v>
      </c>
      <c r="P1998">
        <v>25</v>
      </c>
      <c r="Q1998">
        <v>500</v>
      </c>
      <c r="R1998">
        <v>0</v>
      </c>
      <c r="S1998">
        <v>1203.51</v>
      </c>
      <c r="T1998">
        <v>200</v>
      </c>
      <c r="U1998">
        <f>3486.68-V1998</f>
        <v>3486.68</v>
      </c>
      <c r="V1998">
        <v>0</v>
      </c>
      <c r="W1998">
        <f t="shared" si="519"/>
        <v>5415.19</v>
      </c>
      <c r="X1998">
        <f t="shared" si="520"/>
        <v>3546</v>
      </c>
      <c r="Y1998">
        <f t="shared" si="521"/>
        <v>8514</v>
      </c>
      <c r="Z1998">
        <f t="shared" si="522"/>
        <v>51038.81</v>
      </c>
      <c r="AA1998" t="s">
        <v>227</v>
      </c>
      <c r="AB1998">
        <v>2024</v>
      </c>
    </row>
    <row r="1999" spans="1:28" x14ac:dyDescent="0.25">
      <c r="A1999">
        <v>12</v>
      </c>
      <c r="B1999" t="s">
        <v>128</v>
      </c>
      <c r="C1999" t="s">
        <v>102</v>
      </c>
      <c r="D1999" t="s">
        <v>12</v>
      </c>
      <c r="E1999" t="s">
        <v>862</v>
      </c>
      <c r="F1999" t="s">
        <v>84</v>
      </c>
      <c r="G1999">
        <v>155000</v>
      </c>
      <c r="H1999">
        <f t="shared" si="527"/>
        <v>144124.04</v>
      </c>
      <c r="I1999">
        <f t="shared" si="523"/>
        <v>4448.5</v>
      </c>
      <c r="J1999">
        <f t="shared" si="524"/>
        <v>11004.999999999998</v>
      </c>
      <c r="K1999">
        <f t="shared" si="525"/>
        <v>851.51</v>
      </c>
      <c r="L1999">
        <f t="shared" si="528"/>
        <v>4712</v>
      </c>
      <c r="M1999">
        <f t="shared" si="529"/>
        <v>10989.5</v>
      </c>
      <c r="N1999">
        <v>1715.46</v>
      </c>
      <c r="O1999">
        <f t="shared" si="526"/>
        <v>33721.97</v>
      </c>
      <c r="P1999">
        <v>25</v>
      </c>
      <c r="Q1999">
        <v>0</v>
      </c>
      <c r="R1999">
        <v>0</v>
      </c>
      <c r="S1999">
        <v>1195.92</v>
      </c>
      <c r="T1999">
        <v>200</v>
      </c>
      <c r="U1999">
        <v>24185.01</v>
      </c>
      <c r="V1999">
        <v>0</v>
      </c>
      <c r="W1999">
        <f t="shared" si="519"/>
        <v>25605.93</v>
      </c>
      <c r="X1999">
        <f t="shared" si="520"/>
        <v>10875.96</v>
      </c>
      <c r="Y1999">
        <f t="shared" si="521"/>
        <v>21994.5</v>
      </c>
      <c r="Z1999">
        <f t="shared" si="522"/>
        <v>118518.11</v>
      </c>
      <c r="AA1999" t="s">
        <v>227</v>
      </c>
      <c r="AB1999">
        <v>2024</v>
      </c>
    </row>
    <row r="2000" spans="1:28" x14ac:dyDescent="0.25">
      <c r="A2000">
        <v>13</v>
      </c>
      <c r="B2000" t="s">
        <v>129</v>
      </c>
      <c r="C2000" t="s">
        <v>102</v>
      </c>
      <c r="D2000" t="s">
        <v>16</v>
      </c>
      <c r="E2000" t="s">
        <v>79</v>
      </c>
      <c r="F2000" t="s">
        <v>84</v>
      </c>
      <c r="G2000">
        <v>80000</v>
      </c>
      <c r="H2000">
        <f t="shared" si="527"/>
        <v>75272</v>
      </c>
      <c r="I2000">
        <f t="shared" si="523"/>
        <v>2296</v>
      </c>
      <c r="J2000">
        <f t="shared" si="524"/>
        <v>5679.9999999999991</v>
      </c>
      <c r="K2000">
        <f t="shared" si="525"/>
        <v>851.51</v>
      </c>
      <c r="L2000">
        <f t="shared" si="528"/>
        <v>2432</v>
      </c>
      <c r="M2000">
        <f t="shared" si="529"/>
        <v>5672</v>
      </c>
      <c r="N2000">
        <v>0</v>
      </c>
      <c r="O2000">
        <f>+I2000+J2000+K2000+L2000+M2000+N2000</f>
        <v>16931.509999999998</v>
      </c>
      <c r="P2000">
        <v>25</v>
      </c>
      <c r="Q2000">
        <v>500</v>
      </c>
      <c r="R2000">
        <v>0</v>
      </c>
      <c r="S2000">
        <v>400.01</v>
      </c>
      <c r="T2000">
        <v>200</v>
      </c>
      <c r="U2000">
        <v>7400.87</v>
      </c>
      <c r="V2000">
        <v>0</v>
      </c>
      <c r="W2000">
        <f t="shared" si="519"/>
        <v>8525.8799999999992</v>
      </c>
      <c r="X2000">
        <f t="shared" si="520"/>
        <v>4728</v>
      </c>
      <c r="Y2000">
        <f t="shared" si="521"/>
        <v>11352</v>
      </c>
      <c r="Z2000">
        <f t="shared" si="522"/>
        <v>66746.12</v>
      </c>
      <c r="AA2000" t="s">
        <v>227</v>
      </c>
      <c r="AB2000">
        <v>2024</v>
      </c>
    </row>
    <row r="2001" spans="1:28" x14ac:dyDescent="0.25">
      <c r="A2001">
        <v>14</v>
      </c>
      <c r="B2001" t="s">
        <v>130</v>
      </c>
      <c r="C2001" t="s">
        <v>102</v>
      </c>
      <c r="D2001" t="s">
        <v>16</v>
      </c>
      <c r="E2001" t="s">
        <v>61</v>
      </c>
      <c r="F2001" t="s">
        <v>84</v>
      </c>
      <c r="G2001">
        <v>80000</v>
      </c>
      <c r="H2001">
        <f t="shared" si="527"/>
        <v>70125.62</v>
      </c>
      <c r="I2001">
        <f t="shared" si="523"/>
        <v>2296</v>
      </c>
      <c r="J2001">
        <f t="shared" si="524"/>
        <v>5679.9999999999991</v>
      </c>
      <c r="K2001">
        <f t="shared" si="525"/>
        <v>851.51</v>
      </c>
      <c r="L2001">
        <f t="shared" si="528"/>
        <v>2432</v>
      </c>
      <c r="M2001">
        <f t="shared" si="529"/>
        <v>5672</v>
      </c>
      <c r="N2001">
        <v>5146.38</v>
      </c>
      <c r="O2001">
        <f>+I2001+J2001+K2001+L2001+M2001+N2001</f>
        <v>22077.89</v>
      </c>
      <c r="P2001">
        <v>25</v>
      </c>
      <c r="Q2001">
        <v>1200</v>
      </c>
      <c r="R2001">
        <v>0</v>
      </c>
      <c r="S2001">
        <v>2106.98</v>
      </c>
      <c r="T2001">
        <v>200</v>
      </c>
      <c r="U2001">
        <f>6221-V2001</f>
        <v>6221</v>
      </c>
      <c r="V2001">
        <v>0</v>
      </c>
      <c r="W2001">
        <f t="shared" si="519"/>
        <v>9752.98</v>
      </c>
      <c r="X2001">
        <f t="shared" si="520"/>
        <v>9874.380000000001</v>
      </c>
      <c r="Y2001">
        <f t="shared" si="521"/>
        <v>11352</v>
      </c>
      <c r="Z2001">
        <f t="shared" si="522"/>
        <v>60372.639999999999</v>
      </c>
      <c r="AA2001" t="s">
        <v>227</v>
      </c>
      <c r="AB2001">
        <v>2024</v>
      </c>
    </row>
    <row r="2002" spans="1:28" x14ac:dyDescent="0.25">
      <c r="A2002">
        <v>15</v>
      </c>
      <c r="B2002" t="s">
        <v>131</v>
      </c>
      <c r="C2002" t="s">
        <v>102</v>
      </c>
      <c r="D2002" t="s">
        <v>6</v>
      </c>
      <c r="E2002" t="s">
        <v>863</v>
      </c>
      <c r="F2002" t="s">
        <v>84</v>
      </c>
      <c r="G2002">
        <v>95000</v>
      </c>
      <c r="H2002">
        <f t="shared" si="527"/>
        <v>84239.12</v>
      </c>
      <c r="I2002">
        <f t="shared" si="523"/>
        <v>2726.5</v>
      </c>
      <c r="J2002">
        <f t="shared" si="524"/>
        <v>6744.9999999999991</v>
      </c>
      <c r="K2002">
        <f t="shared" si="525"/>
        <v>851.51</v>
      </c>
      <c r="L2002">
        <f t="shared" si="528"/>
        <v>2888</v>
      </c>
      <c r="M2002">
        <f t="shared" si="529"/>
        <v>6735.5</v>
      </c>
      <c r="N2002">
        <v>5146.38</v>
      </c>
      <c r="O2002">
        <f t="shared" si="526"/>
        <v>25092.890000000003</v>
      </c>
      <c r="P2002">
        <v>25</v>
      </c>
      <c r="Q2002">
        <v>0</v>
      </c>
      <c r="R2002">
        <v>0</v>
      </c>
      <c r="S2002">
        <v>4199.1000000000004</v>
      </c>
      <c r="T2002">
        <v>200</v>
      </c>
      <c r="U2002">
        <f>10071.51-V2002</f>
        <v>10071.51</v>
      </c>
      <c r="V2002">
        <v>0</v>
      </c>
      <c r="W2002">
        <f t="shared" si="519"/>
        <v>14495.61</v>
      </c>
      <c r="X2002">
        <f t="shared" si="520"/>
        <v>10760.880000000001</v>
      </c>
      <c r="Y2002">
        <f t="shared" si="521"/>
        <v>13480.5</v>
      </c>
      <c r="Z2002">
        <f t="shared" si="522"/>
        <v>69743.509999999995</v>
      </c>
      <c r="AA2002" t="s">
        <v>227</v>
      </c>
      <c r="AB2002">
        <v>2024</v>
      </c>
    </row>
    <row r="2003" spans="1:28" x14ac:dyDescent="0.25">
      <c r="A2003">
        <v>16</v>
      </c>
      <c r="B2003" t="s">
        <v>132</v>
      </c>
      <c r="C2003" t="s">
        <v>102</v>
      </c>
      <c r="D2003" t="s">
        <v>4</v>
      </c>
      <c r="E2003" t="s">
        <v>24</v>
      </c>
      <c r="F2003" t="s">
        <v>84</v>
      </c>
      <c r="G2003">
        <v>95000</v>
      </c>
      <c r="H2003">
        <f t="shared" si="527"/>
        <v>85954.58</v>
      </c>
      <c r="I2003">
        <f t="shared" si="523"/>
        <v>2726.5</v>
      </c>
      <c r="J2003">
        <f t="shared" si="524"/>
        <v>6744.9999999999991</v>
      </c>
      <c r="K2003">
        <f t="shared" si="525"/>
        <v>851.51</v>
      </c>
      <c r="L2003">
        <f t="shared" si="528"/>
        <v>2888</v>
      </c>
      <c r="M2003">
        <f t="shared" si="529"/>
        <v>6735.5</v>
      </c>
      <c r="N2003">
        <v>3430.92</v>
      </c>
      <c r="O2003">
        <f t="shared" si="526"/>
        <v>23377.43</v>
      </c>
      <c r="P2003">
        <v>25</v>
      </c>
      <c r="Q2003">
        <v>10686.79</v>
      </c>
      <c r="R2003">
        <v>0</v>
      </c>
      <c r="S2003">
        <v>2194.44</v>
      </c>
      <c r="T2003">
        <v>200</v>
      </c>
      <c r="U2003">
        <f>10071.51-V2003</f>
        <v>10071.51</v>
      </c>
      <c r="V2003">
        <v>0</v>
      </c>
      <c r="W2003">
        <f t="shared" si="519"/>
        <v>23177.74</v>
      </c>
      <c r="X2003">
        <f t="shared" si="520"/>
        <v>9045.42</v>
      </c>
      <c r="Y2003">
        <f>+J2003++K2003+M2003</f>
        <v>14332.009999999998</v>
      </c>
      <c r="Z2003">
        <f t="shared" si="522"/>
        <v>62776.84</v>
      </c>
      <c r="AA2003" t="s">
        <v>227</v>
      </c>
      <c r="AB2003">
        <v>2024</v>
      </c>
    </row>
    <row r="2004" spans="1:28" x14ac:dyDescent="0.25">
      <c r="A2004">
        <v>17</v>
      </c>
      <c r="B2004" t="s">
        <v>133</v>
      </c>
      <c r="C2004" t="s">
        <v>103</v>
      </c>
      <c r="D2004" t="s">
        <v>828</v>
      </c>
      <c r="E2004" t="s">
        <v>829</v>
      </c>
      <c r="F2004" t="s">
        <v>84</v>
      </c>
      <c r="G2004">
        <v>95000</v>
      </c>
      <c r="H2004">
        <f t="shared" si="527"/>
        <v>89385.5</v>
      </c>
      <c r="I2004">
        <f t="shared" si="523"/>
        <v>2726.5</v>
      </c>
      <c r="J2004">
        <f t="shared" si="524"/>
        <v>6744.9999999999991</v>
      </c>
      <c r="K2004">
        <f t="shared" si="525"/>
        <v>851.51</v>
      </c>
      <c r="L2004">
        <f t="shared" si="528"/>
        <v>2888</v>
      </c>
      <c r="M2004">
        <f t="shared" si="529"/>
        <v>6735.5</v>
      </c>
      <c r="N2004">
        <v>0</v>
      </c>
      <c r="O2004">
        <f t="shared" si="526"/>
        <v>19946.510000000002</v>
      </c>
      <c r="P2004">
        <v>25</v>
      </c>
      <c r="Q2004">
        <v>200</v>
      </c>
      <c r="R2004">
        <v>0</v>
      </c>
      <c r="S2004">
        <v>2259.48</v>
      </c>
      <c r="T2004">
        <v>200</v>
      </c>
      <c r="U2004">
        <v>10929.24</v>
      </c>
      <c r="V2004">
        <v>0</v>
      </c>
      <c r="W2004">
        <f t="shared" si="519"/>
        <v>13613.72</v>
      </c>
      <c r="X2004">
        <f t="shared" si="520"/>
        <v>5614.5</v>
      </c>
      <c r="Y2004">
        <f t="shared" ref="Y2004:Y2067" si="530">+J2004+M2004</f>
        <v>13480.5</v>
      </c>
      <c r="Z2004">
        <f t="shared" si="522"/>
        <v>75771.78</v>
      </c>
      <c r="AA2004" t="s">
        <v>227</v>
      </c>
      <c r="AB2004">
        <v>2024</v>
      </c>
    </row>
    <row r="2005" spans="1:28" x14ac:dyDescent="0.25">
      <c r="A2005">
        <v>18</v>
      </c>
      <c r="B2005" t="s">
        <v>134</v>
      </c>
      <c r="C2005" t="s">
        <v>102</v>
      </c>
      <c r="D2005" t="s">
        <v>16</v>
      </c>
      <c r="E2005" t="s">
        <v>45</v>
      </c>
      <c r="F2005" t="s">
        <v>84</v>
      </c>
      <c r="G2005">
        <v>80000</v>
      </c>
      <c r="H2005">
        <f t="shared" si="527"/>
        <v>71841.08</v>
      </c>
      <c r="I2005">
        <f t="shared" si="523"/>
        <v>2296</v>
      </c>
      <c r="J2005">
        <f t="shared" si="524"/>
        <v>5679.9999999999991</v>
      </c>
      <c r="K2005">
        <f t="shared" si="525"/>
        <v>851.51</v>
      </c>
      <c r="L2005">
        <f t="shared" si="528"/>
        <v>2432</v>
      </c>
      <c r="M2005">
        <f t="shared" si="529"/>
        <v>5672</v>
      </c>
      <c r="N2005">
        <v>3430.92</v>
      </c>
      <c r="O2005">
        <f t="shared" si="526"/>
        <v>20362.43</v>
      </c>
      <c r="P2005">
        <v>25</v>
      </c>
      <c r="Q2005">
        <v>0</v>
      </c>
      <c r="R2005">
        <v>0</v>
      </c>
      <c r="S2005">
        <v>2025.08</v>
      </c>
      <c r="T2005">
        <v>200</v>
      </c>
      <c r="U2005">
        <f>6564.09-V2005</f>
        <v>6564.09</v>
      </c>
      <c r="V2005">
        <v>0</v>
      </c>
      <c r="W2005">
        <f t="shared" si="519"/>
        <v>8814.17</v>
      </c>
      <c r="X2005">
        <f t="shared" si="520"/>
        <v>8158.92</v>
      </c>
      <c r="Y2005">
        <f t="shared" si="530"/>
        <v>11352</v>
      </c>
      <c r="Z2005">
        <f t="shared" si="522"/>
        <v>63026.91</v>
      </c>
      <c r="AA2005" t="s">
        <v>227</v>
      </c>
      <c r="AB2005">
        <v>2024</v>
      </c>
    </row>
    <row r="2006" spans="1:28" x14ac:dyDescent="0.25">
      <c r="A2006">
        <v>19</v>
      </c>
      <c r="B2006" t="s">
        <v>140</v>
      </c>
      <c r="C2006" t="s">
        <v>102</v>
      </c>
      <c r="D2006" t="s">
        <v>823</v>
      </c>
      <c r="E2006" t="s">
        <v>29</v>
      </c>
      <c r="F2006" t="s">
        <v>99</v>
      </c>
      <c r="G2006">
        <v>130000</v>
      </c>
      <c r="H2006">
        <f t="shared" si="527"/>
        <v>122317</v>
      </c>
      <c r="I2006">
        <f t="shared" si="523"/>
        <v>3731</v>
      </c>
      <c r="J2006">
        <f t="shared" si="524"/>
        <v>9230</v>
      </c>
      <c r="K2006">
        <f t="shared" si="525"/>
        <v>851.51</v>
      </c>
      <c r="L2006">
        <f t="shared" si="528"/>
        <v>3952</v>
      </c>
      <c r="M2006">
        <f t="shared" si="529"/>
        <v>9217</v>
      </c>
      <c r="N2006">
        <v>0</v>
      </c>
      <c r="O2006">
        <f t="shared" si="526"/>
        <v>26981.510000000002</v>
      </c>
      <c r="P2006">
        <v>25</v>
      </c>
      <c r="Q2006">
        <v>0</v>
      </c>
      <c r="R2006">
        <v>0</v>
      </c>
      <c r="S2006">
        <v>398.64</v>
      </c>
      <c r="T2006">
        <v>200</v>
      </c>
      <c r="U2006">
        <f>IF((H2006*12)&gt;867123.01,(79776+(((H2006*12)-867123.01)*0.25))/12,IF((H2006*12)&gt;624329.01,(31216+(((H2006*12)-624329.01)*0.2))/12,IF((H2006*12)&gt;416220.01,(((H2006*12)-416220.01)*0.15)/12,0)))</f>
        <v>19162.187291666665</v>
      </c>
      <c r="V2006">
        <v>0</v>
      </c>
      <c r="W2006">
        <f t="shared" si="519"/>
        <v>19785.827291666665</v>
      </c>
      <c r="X2006">
        <f t="shared" si="520"/>
        <v>7683</v>
      </c>
      <c r="Y2006">
        <f t="shared" si="530"/>
        <v>18447</v>
      </c>
      <c r="Z2006">
        <f t="shared" si="522"/>
        <v>102531.17270833334</v>
      </c>
      <c r="AA2006" t="s">
        <v>227</v>
      </c>
      <c r="AB2006">
        <v>2024</v>
      </c>
    </row>
    <row r="2007" spans="1:28" x14ac:dyDescent="0.25">
      <c r="A2007">
        <v>20</v>
      </c>
      <c r="B2007" t="s">
        <v>911</v>
      </c>
      <c r="C2007" t="s">
        <v>103</v>
      </c>
      <c r="D2007" t="s">
        <v>823</v>
      </c>
      <c r="E2007" t="s">
        <v>850</v>
      </c>
      <c r="F2007" t="s">
        <v>84</v>
      </c>
      <c r="G2007">
        <v>100000</v>
      </c>
      <c r="H2007">
        <f t="shared" si="527"/>
        <v>94090</v>
      </c>
      <c r="I2007">
        <f t="shared" si="523"/>
        <v>2870</v>
      </c>
      <c r="J2007">
        <f t="shared" si="524"/>
        <v>7099.9999999999991</v>
      </c>
      <c r="K2007">
        <f t="shared" si="525"/>
        <v>851.51</v>
      </c>
      <c r="L2007">
        <f t="shared" si="528"/>
        <v>3040</v>
      </c>
      <c r="M2007">
        <f t="shared" si="529"/>
        <v>7090.0000000000009</v>
      </c>
      <c r="N2007">
        <v>0</v>
      </c>
      <c r="O2007">
        <f t="shared" si="526"/>
        <v>20951.510000000002</v>
      </c>
      <c r="P2007">
        <v>25</v>
      </c>
      <c r="Q2007">
        <v>0</v>
      </c>
      <c r="R2007">
        <v>0</v>
      </c>
      <c r="S2007">
        <v>0</v>
      </c>
      <c r="T2007">
        <v>200</v>
      </c>
      <c r="U2007">
        <f>12105.37-V2007</f>
        <v>12105.37</v>
      </c>
      <c r="V2007">
        <v>0</v>
      </c>
      <c r="W2007">
        <f t="shared" si="519"/>
        <v>12330.37</v>
      </c>
      <c r="X2007">
        <f t="shared" si="520"/>
        <v>5910</v>
      </c>
      <c r="Y2007">
        <f t="shared" si="530"/>
        <v>14190</v>
      </c>
      <c r="Z2007">
        <f t="shared" si="522"/>
        <v>81759.63</v>
      </c>
      <c r="AA2007" t="s">
        <v>227</v>
      </c>
      <c r="AB2007">
        <v>2024</v>
      </c>
    </row>
    <row r="2008" spans="1:28" x14ac:dyDescent="0.25">
      <c r="A2008">
        <v>21</v>
      </c>
      <c r="B2008" t="s">
        <v>864</v>
      </c>
      <c r="C2008" t="s">
        <v>103</v>
      </c>
      <c r="D2008" t="s">
        <v>94</v>
      </c>
      <c r="E2008" t="s">
        <v>865</v>
      </c>
      <c r="F2008" t="s">
        <v>85</v>
      </c>
      <c r="G2008">
        <v>65000</v>
      </c>
      <c r="H2008">
        <f>+G2008-(I2008+L2008+N2008)</f>
        <v>61158.5</v>
      </c>
      <c r="I2008">
        <f t="shared" si="523"/>
        <v>1865.5</v>
      </c>
      <c r="J2008">
        <f t="shared" si="524"/>
        <v>4615</v>
      </c>
      <c r="K2008">
        <f t="shared" si="525"/>
        <v>715.00000000000011</v>
      </c>
      <c r="L2008">
        <f t="shared" si="528"/>
        <v>1976</v>
      </c>
      <c r="M2008">
        <f t="shared" si="529"/>
        <v>4608.5</v>
      </c>
      <c r="N2008">
        <v>0</v>
      </c>
      <c r="O2008">
        <f>+I2008+J2008+K2008+L2008+M2008+N2008</f>
        <v>13780</v>
      </c>
      <c r="P2008">
        <v>25</v>
      </c>
      <c r="Q2008">
        <v>0</v>
      </c>
      <c r="R2008">
        <v>0</v>
      </c>
      <c r="S2008">
        <v>1755.08</v>
      </c>
      <c r="T2008">
        <v>200</v>
      </c>
      <c r="U2008">
        <f>4427.55-V2008</f>
        <v>4427.55</v>
      </c>
      <c r="V2008">
        <v>0</v>
      </c>
      <c r="W2008">
        <f t="shared" si="519"/>
        <v>6407.63</v>
      </c>
      <c r="X2008">
        <f t="shared" si="520"/>
        <v>3841.5</v>
      </c>
      <c r="Y2008">
        <f t="shared" si="530"/>
        <v>9223.5</v>
      </c>
      <c r="Z2008">
        <f t="shared" si="522"/>
        <v>54750.869999999995</v>
      </c>
      <c r="AA2008" t="s">
        <v>227</v>
      </c>
      <c r="AB2008">
        <v>2024</v>
      </c>
    </row>
    <row r="2009" spans="1:28" x14ac:dyDescent="0.25">
      <c r="A2009">
        <v>22</v>
      </c>
      <c r="B2009" t="s">
        <v>144</v>
      </c>
      <c r="C2009" t="s">
        <v>103</v>
      </c>
      <c r="D2009" t="s">
        <v>10</v>
      </c>
      <c r="E2009" t="s">
        <v>40</v>
      </c>
      <c r="F2009" t="s">
        <v>85</v>
      </c>
      <c r="G2009">
        <v>95000</v>
      </c>
      <c r="H2009">
        <f t="shared" si="527"/>
        <v>87670.04</v>
      </c>
      <c r="I2009">
        <f t="shared" si="523"/>
        <v>2726.5</v>
      </c>
      <c r="J2009">
        <f t="shared" si="524"/>
        <v>6744.9999999999991</v>
      </c>
      <c r="K2009">
        <f t="shared" si="525"/>
        <v>851.51</v>
      </c>
      <c r="L2009">
        <f t="shared" si="528"/>
        <v>2888</v>
      </c>
      <c r="M2009">
        <f t="shared" si="529"/>
        <v>6735.5</v>
      </c>
      <c r="N2009">
        <v>1715.46</v>
      </c>
      <c r="O2009">
        <f t="shared" si="526"/>
        <v>21661.97</v>
      </c>
      <c r="P2009">
        <v>25</v>
      </c>
      <c r="Q2009">
        <v>0</v>
      </c>
      <c r="R2009">
        <v>0</v>
      </c>
      <c r="S2009">
        <v>1195.92</v>
      </c>
      <c r="T2009">
        <v>200</v>
      </c>
      <c r="U2009">
        <v>10500.38</v>
      </c>
      <c r="V2009">
        <v>0</v>
      </c>
      <c r="W2009">
        <f t="shared" si="519"/>
        <v>11921.3</v>
      </c>
      <c r="X2009">
        <f t="shared" si="520"/>
        <v>7329.96</v>
      </c>
      <c r="Y2009">
        <f t="shared" si="530"/>
        <v>13480.5</v>
      </c>
      <c r="Z2009">
        <f t="shared" si="522"/>
        <v>75748.740000000005</v>
      </c>
      <c r="AA2009" t="s">
        <v>227</v>
      </c>
      <c r="AB2009">
        <v>2024</v>
      </c>
    </row>
    <row r="2010" spans="1:28" x14ac:dyDescent="0.25">
      <c r="A2010">
        <v>23</v>
      </c>
      <c r="B2010" t="s">
        <v>145</v>
      </c>
      <c r="C2010" t="s">
        <v>102</v>
      </c>
      <c r="D2010" t="s">
        <v>10</v>
      </c>
      <c r="E2010" t="s">
        <v>50</v>
      </c>
      <c r="F2010" t="s">
        <v>84</v>
      </c>
      <c r="G2010">
        <v>95000</v>
      </c>
      <c r="H2010">
        <f t="shared" si="527"/>
        <v>85954.58</v>
      </c>
      <c r="I2010">
        <f t="shared" si="523"/>
        <v>2726.5</v>
      </c>
      <c r="J2010">
        <f t="shared" si="524"/>
        <v>6744.9999999999991</v>
      </c>
      <c r="K2010">
        <f t="shared" si="525"/>
        <v>851.51</v>
      </c>
      <c r="L2010">
        <f t="shared" si="528"/>
        <v>2888</v>
      </c>
      <c r="M2010">
        <f t="shared" si="529"/>
        <v>6735.5</v>
      </c>
      <c r="N2010">
        <v>3430.92</v>
      </c>
      <c r="O2010">
        <f t="shared" si="526"/>
        <v>23377.43</v>
      </c>
      <c r="P2010">
        <v>25</v>
      </c>
      <c r="Q2010">
        <v>0</v>
      </c>
      <c r="R2010">
        <v>0</v>
      </c>
      <c r="S2010">
        <v>0</v>
      </c>
      <c r="T2010">
        <v>200</v>
      </c>
      <c r="U2010">
        <v>10071.51</v>
      </c>
      <c r="V2010">
        <v>0</v>
      </c>
      <c r="W2010">
        <f t="shared" si="519"/>
        <v>10296.51</v>
      </c>
      <c r="X2010">
        <f t="shared" si="520"/>
        <v>9045.42</v>
      </c>
      <c r="Y2010">
        <f t="shared" si="530"/>
        <v>13480.5</v>
      </c>
      <c r="Z2010">
        <f t="shared" si="522"/>
        <v>75658.070000000007</v>
      </c>
      <c r="AA2010" t="s">
        <v>227</v>
      </c>
      <c r="AB2010">
        <v>2024</v>
      </c>
    </row>
    <row r="2011" spans="1:28" x14ac:dyDescent="0.25">
      <c r="A2011">
        <v>24</v>
      </c>
      <c r="B2011" t="s">
        <v>866</v>
      </c>
      <c r="C2011" t="s">
        <v>102</v>
      </c>
      <c r="D2011" t="s">
        <v>10</v>
      </c>
      <c r="E2011" t="s">
        <v>44</v>
      </c>
      <c r="F2011" t="s">
        <v>84</v>
      </c>
      <c r="G2011">
        <v>80000</v>
      </c>
      <c r="H2011">
        <f t="shared" si="527"/>
        <v>75272</v>
      </c>
      <c r="I2011">
        <f t="shared" si="523"/>
        <v>2296</v>
      </c>
      <c r="J2011">
        <f t="shared" si="524"/>
        <v>5679.9999999999991</v>
      </c>
      <c r="K2011">
        <f t="shared" si="525"/>
        <v>851.51</v>
      </c>
      <c r="L2011">
        <f t="shared" si="528"/>
        <v>2432</v>
      </c>
      <c r="M2011">
        <f t="shared" si="529"/>
        <v>5672</v>
      </c>
      <c r="N2011">
        <v>0</v>
      </c>
      <c r="O2011">
        <f t="shared" si="526"/>
        <v>16931.509999999998</v>
      </c>
      <c r="P2011">
        <v>25</v>
      </c>
      <c r="Q2011">
        <v>0</v>
      </c>
      <c r="R2011">
        <v>0</v>
      </c>
      <c r="S2011">
        <v>398.64</v>
      </c>
      <c r="T2011">
        <v>200</v>
      </c>
      <c r="U2011">
        <v>7400.87</v>
      </c>
      <c r="V2011">
        <v>0</v>
      </c>
      <c r="W2011">
        <f t="shared" si="519"/>
        <v>8024.51</v>
      </c>
      <c r="X2011">
        <f t="shared" si="520"/>
        <v>4728</v>
      </c>
      <c r="Y2011">
        <f t="shared" si="530"/>
        <v>11352</v>
      </c>
      <c r="Z2011">
        <f t="shared" si="522"/>
        <v>67247.490000000005</v>
      </c>
      <c r="AA2011" t="s">
        <v>227</v>
      </c>
      <c r="AB2011">
        <v>2024</v>
      </c>
    </row>
    <row r="2012" spans="1:28" x14ac:dyDescent="0.25">
      <c r="A2012">
        <v>25</v>
      </c>
      <c r="B2012" t="s">
        <v>148</v>
      </c>
      <c r="C2012" t="s">
        <v>103</v>
      </c>
      <c r="D2012" t="s">
        <v>10</v>
      </c>
      <c r="E2012" t="s">
        <v>44</v>
      </c>
      <c r="F2012" t="s">
        <v>84</v>
      </c>
      <c r="G2012">
        <v>80000</v>
      </c>
      <c r="H2012">
        <f t="shared" si="527"/>
        <v>75272</v>
      </c>
      <c r="I2012">
        <f t="shared" si="523"/>
        <v>2296</v>
      </c>
      <c r="J2012">
        <f t="shared" si="524"/>
        <v>5679.9999999999991</v>
      </c>
      <c r="K2012">
        <f t="shared" si="525"/>
        <v>851.51</v>
      </c>
      <c r="L2012">
        <f t="shared" si="528"/>
        <v>2432</v>
      </c>
      <c r="M2012">
        <f t="shared" si="529"/>
        <v>5672</v>
      </c>
      <c r="N2012">
        <v>0</v>
      </c>
      <c r="O2012">
        <f t="shared" si="526"/>
        <v>16931.509999999998</v>
      </c>
      <c r="P2012">
        <v>25</v>
      </c>
      <c r="Q2012">
        <v>0</v>
      </c>
      <c r="R2012">
        <v>0</v>
      </c>
      <c r="S2012">
        <v>797.28</v>
      </c>
      <c r="T2012">
        <v>200</v>
      </c>
      <c r="U2012">
        <v>7400.87</v>
      </c>
      <c r="V2012">
        <v>0</v>
      </c>
      <c r="W2012">
        <f t="shared" si="519"/>
        <v>8423.15</v>
      </c>
      <c r="X2012">
        <f t="shared" si="520"/>
        <v>4728</v>
      </c>
      <c r="Y2012">
        <f t="shared" si="530"/>
        <v>11352</v>
      </c>
      <c r="Z2012">
        <f t="shared" si="522"/>
        <v>66848.850000000006</v>
      </c>
      <c r="AA2012" t="s">
        <v>227</v>
      </c>
      <c r="AB2012">
        <v>2024</v>
      </c>
    </row>
    <row r="2013" spans="1:28" x14ac:dyDescent="0.25">
      <c r="A2013">
        <v>26</v>
      </c>
      <c r="B2013" t="s">
        <v>149</v>
      </c>
      <c r="C2013" t="s">
        <v>102</v>
      </c>
      <c r="D2013" t="s">
        <v>10</v>
      </c>
      <c r="E2013" t="s">
        <v>43</v>
      </c>
      <c r="F2013" t="s">
        <v>84</v>
      </c>
      <c r="G2013">
        <v>95000</v>
      </c>
      <c r="H2013">
        <f t="shared" si="527"/>
        <v>87670.04</v>
      </c>
      <c r="I2013">
        <f t="shared" si="523"/>
        <v>2726.5</v>
      </c>
      <c r="J2013">
        <f t="shared" si="524"/>
        <v>6744.9999999999991</v>
      </c>
      <c r="K2013">
        <f t="shared" si="525"/>
        <v>851.51</v>
      </c>
      <c r="L2013">
        <f t="shared" si="528"/>
        <v>2888</v>
      </c>
      <c r="M2013">
        <f t="shared" si="529"/>
        <v>6735.5</v>
      </c>
      <c r="N2013">
        <v>1715.46</v>
      </c>
      <c r="O2013">
        <f t="shared" si="526"/>
        <v>21661.97</v>
      </c>
      <c r="P2013">
        <v>25</v>
      </c>
      <c r="Q2013">
        <v>5000</v>
      </c>
      <c r="R2013">
        <v>0</v>
      </c>
      <c r="S2013">
        <v>1594.56</v>
      </c>
      <c r="T2013">
        <v>200</v>
      </c>
      <c r="U2013">
        <v>10500.38</v>
      </c>
      <c r="V2013">
        <v>0</v>
      </c>
      <c r="W2013">
        <f t="shared" si="519"/>
        <v>17319.939999999999</v>
      </c>
      <c r="X2013">
        <f t="shared" si="520"/>
        <v>7329.96</v>
      </c>
      <c r="Y2013">
        <f t="shared" si="530"/>
        <v>13480.5</v>
      </c>
      <c r="Z2013">
        <f t="shared" si="522"/>
        <v>70350.100000000006</v>
      </c>
      <c r="AA2013" t="s">
        <v>227</v>
      </c>
      <c r="AB2013">
        <v>2024</v>
      </c>
    </row>
    <row r="2014" spans="1:28" x14ac:dyDescent="0.25">
      <c r="A2014">
        <v>27</v>
      </c>
      <c r="B2014" t="s">
        <v>151</v>
      </c>
      <c r="C2014" t="s">
        <v>102</v>
      </c>
      <c r="D2014" t="s">
        <v>793</v>
      </c>
      <c r="E2014" t="s">
        <v>66</v>
      </c>
      <c r="F2014" t="s">
        <v>84</v>
      </c>
      <c r="G2014">
        <v>80000</v>
      </c>
      <c r="H2014">
        <f t="shared" si="527"/>
        <v>75272</v>
      </c>
      <c r="I2014">
        <f t="shared" si="523"/>
        <v>2296</v>
      </c>
      <c r="J2014">
        <f t="shared" si="524"/>
        <v>5679.9999999999991</v>
      </c>
      <c r="K2014">
        <f t="shared" si="525"/>
        <v>851.51</v>
      </c>
      <c r="L2014">
        <f t="shared" si="528"/>
        <v>2432</v>
      </c>
      <c r="M2014">
        <f t="shared" si="529"/>
        <v>5672</v>
      </c>
      <c r="N2014">
        <v>0</v>
      </c>
      <c r="O2014">
        <f t="shared" si="526"/>
        <v>16931.509999999998</v>
      </c>
      <c r="P2014">
        <v>25</v>
      </c>
      <c r="Q2014">
        <v>4000</v>
      </c>
      <c r="R2014">
        <v>0</v>
      </c>
      <c r="S2014">
        <v>2175.5300000000002</v>
      </c>
      <c r="T2014">
        <v>200</v>
      </c>
      <c r="U2014">
        <v>7400.87</v>
      </c>
      <c r="V2014">
        <v>0</v>
      </c>
      <c r="W2014">
        <f t="shared" si="519"/>
        <v>13801.400000000001</v>
      </c>
      <c r="X2014">
        <f t="shared" si="520"/>
        <v>4728</v>
      </c>
      <c r="Y2014">
        <f t="shared" si="530"/>
        <v>11352</v>
      </c>
      <c r="Z2014">
        <f t="shared" si="522"/>
        <v>61470.6</v>
      </c>
      <c r="AA2014" t="s">
        <v>227</v>
      </c>
      <c r="AB2014">
        <v>2024</v>
      </c>
    </row>
    <row r="2015" spans="1:28" x14ac:dyDescent="0.25">
      <c r="A2015">
        <v>28</v>
      </c>
      <c r="B2015" t="s">
        <v>153</v>
      </c>
      <c r="C2015" t="s">
        <v>102</v>
      </c>
      <c r="D2015" t="s">
        <v>17</v>
      </c>
      <c r="E2015" t="s">
        <v>877</v>
      </c>
      <c r="F2015" t="s">
        <v>84</v>
      </c>
      <c r="G2015">
        <v>95000</v>
      </c>
      <c r="H2015">
        <f t="shared" si="527"/>
        <v>87670.04</v>
      </c>
      <c r="I2015">
        <f t="shared" si="523"/>
        <v>2726.5</v>
      </c>
      <c r="J2015">
        <f t="shared" si="524"/>
        <v>6744.9999999999991</v>
      </c>
      <c r="K2015">
        <f t="shared" si="525"/>
        <v>851.51</v>
      </c>
      <c r="L2015">
        <f t="shared" si="528"/>
        <v>2888</v>
      </c>
      <c r="M2015">
        <f t="shared" si="529"/>
        <v>6735.5</v>
      </c>
      <c r="N2015">
        <v>1715.46</v>
      </c>
      <c r="O2015">
        <f t="shared" si="526"/>
        <v>21661.97</v>
      </c>
      <c r="P2015">
        <v>25</v>
      </c>
      <c r="Q2015">
        <v>4328.3500000000004</v>
      </c>
      <c r="R2015">
        <v>0</v>
      </c>
      <c r="S2015">
        <v>2179.4899999999998</v>
      </c>
      <c r="T2015">
        <v>200</v>
      </c>
      <c r="U2015">
        <v>10500.38</v>
      </c>
      <c r="V2015">
        <v>0</v>
      </c>
      <c r="W2015">
        <f t="shared" si="519"/>
        <v>17233.22</v>
      </c>
      <c r="X2015">
        <f t="shared" si="520"/>
        <v>7329.96</v>
      </c>
      <c r="Y2015">
        <f t="shared" si="530"/>
        <v>13480.5</v>
      </c>
      <c r="Z2015">
        <f t="shared" si="522"/>
        <v>70436.820000000007</v>
      </c>
      <c r="AA2015" t="s">
        <v>227</v>
      </c>
      <c r="AB2015">
        <v>2024</v>
      </c>
    </row>
    <row r="2016" spans="1:28" x14ac:dyDescent="0.25">
      <c r="A2016">
        <v>29</v>
      </c>
      <c r="B2016" t="s">
        <v>868</v>
      </c>
      <c r="C2016" t="s">
        <v>103</v>
      </c>
      <c r="D2016" t="s">
        <v>800</v>
      </c>
      <c r="E2016" t="s">
        <v>83</v>
      </c>
      <c r="F2016" t="s">
        <v>84</v>
      </c>
      <c r="G2016">
        <v>48000</v>
      </c>
      <c r="H2016">
        <f t="shared" si="527"/>
        <v>45163.199999999997</v>
      </c>
      <c r="I2016">
        <f t="shared" si="523"/>
        <v>1377.6</v>
      </c>
      <c r="J2016">
        <f t="shared" si="524"/>
        <v>3407.9999999999995</v>
      </c>
      <c r="K2016">
        <f t="shared" si="525"/>
        <v>528</v>
      </c>
      <c r="L2016">
        <f t="shared" si="528"/>
        <v>1459.2</v>
      </c>
      <c r="M2016">
        <f t="shared" si="529"/>
        <v>3403.2000000000003</v>
      </c>
      <c r="N2016">
        <v>0</v>
      </c>
      <c r="O2016">
        <f t="shared" si="526"/>
        <v>10176</v>
      </c>
      <c r="P2016">
        <v>25</v>
      </c>
      <c r="Q2016">
        <v>1000</v>
      </c>
      <c r="R2016">
        <v>0</v>
      </c>
      <c r="S2016">
        <v>2219.46</v>
      </c>
      <c r="T2016">
        <v>200</v>
      </c>
      <c r="U2016">
        <f>1571.73-V2016</f>
        <v>1571.73</v>
      </c>
      <c r="V2016">
        <v>0</v>
      </c>
      <c r="W2016">
        <f t="shared" si="519"/>
        <v>5016.1900000000005</v>
      </c>
      <c r="X2016">
        <f t="shared" si="520"/>
        <v>2836.8</v>
      </c>
      <c r="Y2016">
        <f t="shared" si="530"/>
        <v>6811.2</v>
      </c>
      <c r="Z2016">
        <f t="shared" si="522"/>
        <v>40147.01</v>
      </c>
      <c r="AA2016" t="s">
        <v>227</v>
      </c>
      <c r="AB2016">
        <v>2024</v>
      </c>
    </row>
    <row r="2017" spans="1:28" x14ac:dyDescent="0.25">
      <c r="A2017">
        <v>30</v>
      </c>
      <c r="B2017" t="s">
        <v>124</v>
      </c>
      <c r="C2017" t="s">
        <v>103</v>
      </c>
      <c r="D2017" t="s">
        <v>10</v>
      </c>
      <c r="E2017" t="s">
        <v>706</v>
      </c>
      <c r="F2017" t="s">
        <v>84</v>
      </c>
      <c r="G2017">
        <v>48000</v>
      </c>
      <c r="H2017">
        <f>+G2017-(I2017+L2017+N2017)</f>
        <v>45163.199999999997</v>
      </c>
      <c r="I2017">
        <f t="shared" si="523"/>
        <v>1377.6</v>
      </c>
      <c r="J2017">
        <f t="shared" si="524"/>
        <v>3407.9999999999995</v>
      </c>
      <c r="K2017">
        <f t="shared" si="525"/>
        <v>528</v>
      </c>
      <c r="L2017">
        <f t="shared" si="528"/>
        <v>1459.2</v>
      </c>
      <c r="M2017">
        <f t="shared" si="529"/>
        <v>3403.2000000000003</v>
      </c>
      <c r="N2017">
        <v>0</v>
      </c>
      <c r="O2017">
        <f>+I2017+J2017+K2017+L2017+M2017+N2017</f>
        <v>10176</v>
      </c>
      <c r="P2017">
        <v>25</v>
      </c>
      <c r="Q2017">
        <v>0</v>
      </c>
      <c r="R2017">
        <v>0</v>
      </c>
      <c r="S2017">
        <v>1153.53</v>
      </c>
      <c r="T2017">
        <v>200</v>
      </c>
      <c r="U2017">
        <f>1571.73-V2017</f>
        <v>1571.73</v>
      </c>
      <c r="V2017">
        <v>0</v>
      </c>
      <c r="W2017">
        <f t="shared" si="519"/>
        <v>2950.26</v>
      </c>
      <c r="X2017">
        <f t="shared" si="520"/>
        <v>2836.8</v>
      </c>
      <c r="Y2017">
        <f t="shared" si="530"/>
        <v>6811.2</v>
      </c>
      <c r="Z2017">
        <f t="shared" si="522"/>
        <v>42212.94</v>
      </c>
      <c r="AA2017" t="s">
        <v>227</v>
      </c>
      <c r="AB2017">
        <v>2024</v>
      </c>
    </row>
    <row r="2018" spans="1:28" x14ac:dyDescent="0.25">
      <c r="A2018">
        <v>31</v>
      </c>
      <c r="B2018" t="s">
        <v>890</v>
      </c>
      <c r="C2018" t="s">
        <v>102</v>
      </c>
      <c r="D2018" t="s">
        <v>19</v>
      </c>
      <c r="E2018" t="s">
        <v>73</v>
      </c>
      <c r="F2018" t="s">
        <v>84</v>
      </c>
      <c r="G2018">
        <v>60000</v>
      </c>
      <c r="H2018">
        <f t="shared" si="527"/>
        <v>54738.54</v>
      </c>
      <c r="I2018">
        <f t="shared" si="523"/>
        <v>1722</v>
      </c>
      <c r="J2018">
        <f t="shared" si="524"/>
        <v>4260</v>
      </c>
      <c r="K2018">
        <f t="shared" si="525"/>
        <v>660.00000000000011</v>
      </c>
      <c r="L2018">
        <f t="shared" si="528"/>
        <v>1824</v>
      </c>
      <c r="M2018">
        <f t="shared" si="529"/>
        <v>4254</v>
      </c>
      <c r="N2018">
        <v>1715.46</v>
      </c>
      <c r="O2018">
        <f t="shared" si="526"/>
        <v>14435.46</v>
      </c>
      <c r="P2018">
        <v>25</v>
      </c>
      <c r="Q2018">
        <v>6500</v>
      </c>
      <c r="R2018">
        <v>0</v>
      </c>
      <c r="S2018">
        <v>119.98</v>
      </c>
      <c r="T2018">
        <v>200</v>
      </c>
      <c r="U2018">
        <f>2800.49-V2018</f>
        <v>2800.49</v>
      </c>
      <c r="V2018">
        <v>0</v>
      </c>
      <c r="W2018">
        <f t="shared" si="519"/>
        <v>9645.4699999999993</v>
      </c>
      <c r="X2018">
        <f t="shared" si="520"/>
        <v>5261.46</v>
      </c>
      <c r="Y2018">
        <f t="shared" si="530"/>
        <v>8514</v>
      </c>
      <c r="Z2018">
        <f t="shared" si="522"/>
        <v>45093.07</v>
      </c>
      <c r="AA2018" t="s">
        <v>227</v>
      </c>
      <c r="AB2018">
        <v>2024</v>
      </c>
    </row>
    <row r="2019" spans="1:28" x14ac:dyDescent="0.25">
      <c r="A2019">
        <v>32</v>
      </c>
      <c r="B2019" t="s">
        <v>157</v>
      </c>
      <c r="C2019" t="s">
        <v>102</v>
      </c>
      <c r="D2019" t="s">
        <v>10</v>
      </c>
      <c r="E2019" t="s">
        <v>46</v>
      </c>
      <c r="F2019" t="s">
        <v>84</v>
      </c>
      <c r="G2019">
        <v>60000</v>
      </c>
      <c r="H2019">
        <f t="shared" si="527"/>
        <v>56454</v>
      </c>
      <c r="I2019">
        <f t="shared" si="523"/>
        <v>1722</v>
      </c>
      <c r="J2019">
        <f t="shared" si="524"/>
        <v>4260</v>
      </c>
      <c r="K2019">
        <f t="shared" si="525"/>
        <v>660.00000000000011</v>
      </c>
      <c r="L2019">
        <f t="shared" si="528"/>
        <v>1824</v>
      </c>
      <c r="M2019">
        <f t="shared" si="529"/>
        <v>4254</v>
      </c>
      <c r="N2019">
        <v>0</v>
      </c>
      <c r="O2019">
        <f t="shared" si="526"/>
        <v>12720</v>
      </c>
      <c r="P2019">
        <v>25</v>
      </c>
      <c r="Q2019">
        <v>5592.26</v>
      </c>
      <c r="R2019">
        <v>0</v>
      </c>
      <c r="S2019">
        <v>888.58</v>
      </c>
      <c r="T2019">
        <v>200</v>
      </c>
      <c r="U2019">
        <f>3486.68-V2019</f>
        <v>3486.68</v>
      </c>
      <c r="V2019">
        <v>0</v>
      </c>
      <c r="W2019">
        <f t="shared" si="519"/>
        <v>10192.52</v>
      </c>
      <c r="X2019">
        <f t="shared" si="520"/>
        <v>3546</v>
      </c>
      <c r="Y2019">
        <f t="shared" si="530"/>
        <v>8514</v>
      </c>
      <c r="Z2019">
        <f t="shared" si="522"/>
        <v>46261.479999999996</v>
      </c>
      <c r="AA2019" t="s">
        <v>227</v>
      </c>
      <c r="AB2019">
        <v>2024</v>
      </c>
    </row>
    <row r="2020" spans="1:28" x14ac:dyDescent="0.25">
      <c r="A2020">
        <v>33</v>
      </c>
      <c r="B2020" t="s">
        <v>158</v>
      </c>
      <c r="C2020" t="s">
        <v>102</v>
      </c>
      <c r="D2020" t="s">
        <v>831</v>
      </c>
      <c r="E2020" t="s">
        <v>871</v>
      </c>
      <c r="F2020" t="s">
        <v>84</v>
      </c>
      <c r="G2020">
        <v>60000</v>
      </c>
      <c r="H2020">
        <f t="shared" si="527"/>
        <v>54738.54</v>
      </c>
      <c r="I2020">
        <f t="shared" si="523"/>
        <v>1722</v>
      </c>
      <c r="J2020">
        <f t="shared" si="524"/>
        <v>4260</v>
      </c>
      <c r="K2020">
        <f t="shared" si="525"/>
        <v>660.00000000000011</v>
      </c>
      <c r="L2020">
        <f t="shared" si="528"/>
        <v>1824</v>
      </c>
      <c r="M2020">
        <f t="shared" si="529"/>
        <v>4254</v>
      </c>
      <c r="N2020">
        <v>1715.46</v>
      </c>
      <c r="O2020">
        <f t="shared" si="526"/>
        <v>14435.46</v>
      </c>
      <c r="P2020">
        <v>25</v>
      </c>
      <c r="Q2020">
        <v>0</v>
      </c>
      <c r="R2020">
        <v>0</v>
      </c>
      <c r="S2020">
        <v>1037.23</v>
      </c>
      <c r="T2020">
        <v>200</v>
      </c>
      <c r="U2020">
        <f>3143.58-V2020</f>
        <v>3143.58</v>
      </c>
      <c r="V2020">
        <v>0</v>
      </c>
      <c r="W2020">
        <f t="shared" si="519"/>
        <v>4405.8099999999995</v>
      </c>
      <c r="X2020">
        <f t="shared" si="520"/>
        <v>5261.46</v>
      </c>
      <c r="Y2020">
        <f t="shared" si="530"/>
        <v>8514</v>
      </c>
      <c r="Z2020">
        <f t="shared" si="522"/>
        <v>50332.729999999996</v>
      </c>
      <c r="AA2020" t="s">
        <v>227</v>
      </c>
      <c r="AB2020">
        <v>2024</v>
      </c>
    </row>
    <row r="2021" spans="1:28" x14ac:dyDescent="0.25">
      <c r="A2021">
        <v>34</v>
      </c>
      <c r="B2021" t="s">
        <v>159</v>
      </c>
      <c r="C2021" t="s">
        <v>103</v>
      </c>
      <c r="D2021" t="s">
        <v>21</v>
      </c>
      <c r="E2021" t="s">
        <v>68</v>
      </c>
      <c r="F2021" t="s">
        <v>84</v>
      </c>
      <c r="G2021">
        <v>60000</v>
      </c>
      <c r="H2021">
        <f t="shared" si="527"/>
        <v>54738.54</v>
      </c>
      <c r="I2021">
        <f t="shared" si="523"/>
        <v>1722</v>
      </c>
      <c r="J2021">
        <f t="shared" si="524"/>
        <v>4260</v>
      </c>
      <c r="K2021">
        <f t="shared" si="525"/>
        <v>660.00000000000011</v>
      </c>
      <c r="L2021">
        <f t="shared" si="528"/>
        <v>1824</v>
      </c>
      <c r="M2021">
        <f t="shared" si="529"/>
        <v>4254</v>
      </c>
      <c r="N2021">
        <v>1715.46</v>
      </c>
      <c r="O2021">
        <f t="shared" si="526"/>
        <v>14435.46</v>
      </c>
      <c r="P2021">
        <v>25</v>
      </c>
      <c r="Q2021">
        <v>3495.45</v>
      </c>
      <c r="R2021">
        <v>0</v>
      </c>
      <c r="S2021">
        <v>1052.3699999999999</v>
      </c>
      <c r="T2021">
        <v>200</v>
      </c>
      <c r="U2021">
        <f>3143.58-V2021</f>
        <v>3143.58</v>
      </c>
      <c r="V2021">
        <v>0</v>
      </c>
      <c r="W2021">
        <f t="shared" si="519"/>
        <v>7916.4</v>
      </c>
      <c r="X2021">
        <f t="shared" si="520"/>
        <v>5261.46</v>
      </c>
      <c r="Y2021">
        <f t="shared" si="530"/>
        <v>8514</v>
      </c>
      <c r="Z2021">
        <f t="shared" si="522"/>
        <v>46822.14</v>
      </c>
      <c r="AA2021" t="s">
        <v>227</v>
      </c>
      <c r="AB2021">
        <v>2024</v>
      </c>
    </row>
    <row r="2022" spans="1:28" x14ac:dyDescent="0.25">
      <c r="A2022">
        <v>35</v>
      </c>
      <c r="B2022" t="s">
        <v>150</v>
      </c>
      <c r="C2022" t="s">
        <v>102</v>
      </c>
      <c r="D2022" t="s">
        <v>16</v>
      </c>
      <c r="E2022" t="s">
        <v>45</v>
      </c>
      <c r="F2022" t="s">
        <v>84</v>
      </c>
      <c r="G2022">
        <v>60000</v>
      </c>
      <c r="H2022">
        <f>+G2022-(I2022+L2022+N2022)</f>
        <v>56454</v>
      </c>
      <c r="I2022">
        <f t="shared" si="523"/>
        <v>1722</v>
      </c>
      <c r="J2022">
        <f t="shared" si="524"/>
        <v>4260</v>
      </c>
      <c r="K2022">
        <f t="shared" si="525"/>
        <v>660.00000000000011</v>
      </c>
      <c r="L2022">
        <f t="shared" si="528"/>
        <v>1824</v>
      </c>
      <c r="M2022">
        <f t="shared" si="529"/>
        <v>4254</v>
      </c>
      <c r="N2022">
        <v>0</v>
      </c>
      <c r="O2022">
        <f>+I2022+J2022+K2022+L2022+M2022+N2022</f>
        <v>12720</v>
      </c>
      <c r="P2022">
        <v>25</v>
      </c>
      <c r="Q2022">
        <v>0</v>
      </c>
      <c r="R2022">
        <v>0</v>
      </c>
      <c r="S2022">
        <v>1003.71</v>
      </c>
      <c r="T2022">
        <v>200</v>
      </c>
      <c r="U2022">
        <f>IF((H2022*12)&gt;867123.01,(79776+(((H2022*12)-867123.01)*0.25))/12,IF((H2022*12)&gt;624329.01,(31216+(((H2022*12)-624329.01)*0.2))/12,IF((H2022*12)&gt;416220.01,(((H2022*12)-416220.01)*0.15)/12,0)))</f>
        <v>3486.6498333333329</v>
      </c>
      <c r="V2022">
        <v>0</v>
      </c>
      <c r="W2022">
        <f t="shared" si="519"/>
        <v>4715.359833333333</v>
      </c>
      <c r="X2022">
        <f t="shared" si="520"/>
        <v>3546</v>
      </c>
      <c r="Y2022">
        <f t="shared" si="530"/>
        <v>8514</v>
      </c>
      <c r="Z2022">
        <f t="shared" si="522"/>
        <v>51738.640166666664</v>
      </c>
      <c r="AA2022" t="s">
        <v>227</v>
      </c>
      <c r="AB2022">
        <v>2024</v>
      </c>
    </row>
    <row r="2023" spans="1:28" x14ac:dyDescent="0.25">
      <c r="A2023">
        <v>36</v>
      </c>
      <c r="B2023" t="s">
        <v>160</v>
      </c>
      <c r="C2023" t="s">
        <v>102</v>
      </c>
      <c r="D2023" t="s">
        <v>4</v>
      </c>
      <c r="E2023" t="s">
        <v>93</v>
      </c>
      <c r="F2023" t="s">
        <v>84</v>
      </c>
      <c r="G2023">
        <v>60000</v>
      </c>
      <c r="H2023">
        <f t="shared" si="527"/>
        <v>56454</v>
      </c>
      <c r="I2023">
        <f t="shared" si="523"/>
        <v>1722</v>
      </c>
      <c r="J2023">
        <f t="shared" si="524"/>
        <v>4260</v>
      </c>
      <c r="K2023">
        <f t="shared" si="525"/>
        <v>660.00000000000011</v>
      </c>
      <c r="L2023">
        <f t="shared" si="528"/>
        <v>1824</v>
      </c>
      <c r="M2023">
        <f t="shared" si="529"/>
        <v>4254</v>
      </c>
      <c r="N2023">
        <v>0</v>
      </c>
      <c r="O2023">
        <f t="shared" si="526"/>
        <v>12720</v>
      </c>
      <c r="P2023">
        <v>25</v>
      </c>
      <c r="Q2023">
        <v>2438.84</v>
      </c>
      <c r="R2023">
        <v>0</v>
      </c>
      <c r="S2023">
        <v>1633.56</v>
      </c>
      <c r="T2023">
        <v>200</v>
      </c>
      <c r="U2023">
        <f>IF((H2023*12)&gt;867123.01,(79776+(((H2023*12)-867123.01)*0.25))/12,IF((H2023*12)&gt;624329.01,(31216+(((H2023*12)-624329.01)*0.2))/12,IF((H2023*12)&gt;416220.01,(((H2023*12)-416220.01)*0.15)/12,0)))</f>
        <v>3486.6498333333329</v>
      </c>
      <c r="V2023">
        <v>0</v>
      </c>
      <c r="W2023">
        <f t="shared" si="519"/>
        <v>7784.0498333333326</v>
      </c>
      <c r="X2023">
        <f t="shared" si="520"/>
        <v>3546</v>
      </c>
      <c r="Y2023">
        <f t="shared" si="530"/>
        <v>8514</v>
      </c>
      <c r="Z2023">
        <f t="shared" si="522"/>
        <v>48669.950166666669</v>
      </c>
      <c r="AA2023" t="s">
        <v>227</v>
      </c>
      <c r="AB2023">
        <v>2024</v>
      </c>
    </row>
    <row r="2024" spans="1:28" x14ac:dyDescent="0.25">
      <c r="A2024">
        <v>37</v>
      </c>
      <c r="B2024" t="s">
        <v>806</v>
      </c>
      <c r="C2024" t="s">
        <v>102</v>
      </c>
      <c r="D2024" t="s">
        <v>12</v>
      </c>
      <c r="E2024" t="s">
        <v>75</v>
      </c>
      <c r="F2024" t="s">
        <v>99</v>
      </c>
      <c r="G2024">
        <v>65000</v>
      </c>
      <c r="H2024">
        <f t="shared" si="527"/>
        <v>61158.5</v>
      </c>
      <c r="I2024">
        <f t="shared" si="523"/>
        <v>1865.5</v>
      </c>
      <c r="J2024">
        <f t="shared" si="524"/>
        <v>4615</v>
      </c>
      <c r="K2024">
        <f t="shared" si="525"/>
        <v>715.00000000000011</v>
      </c>
      <c r="L2024">
        <f t="shared" si="528"/>
        <v>1976</v>
      </c>
      <c r="M2024">
        <f t="shared" si="529"/>
        <v>4608.5</v>
      </c>
      <c r="N2024">
        <v>0</v>
      </c>
      <c r="O2024">
        <f t="shared" si="526"/>
        <v>13780</v>
      </c>
      <c r="P2024">
        <v>25</v>
      </c>
      <c r="Q2024">
        <v>8537.7800000000007</v>
      </c>
      <c r="R2024">
        <v>0</v>
      </c>
      <c r="S2024">
        <v>1267.55</v>
      </c>
      <c r="T2024">
        <v>200</v>
      </c>
      <c r="U2024">
        <v>4427.58</v>
      </c>
      <c r="V2024">
        <v>0</v>
      </c>
      <c r="W2024">
        <f t="shared" si="519"/>
        <v>14457.91</v>
      </c>
      <c r="X2024">
        <f t="shared" si="520"/>
        <v>3841.5</v>
      </c>
      <c r="Y2024">
        <f t="shared" si="530"/>
        <v>9223.5</v>
      </c>
      <c r="Z2024">
        <f t="shared" si="522"/>
        <v>46700.59</v>
      </c>
      <c r="AA2024" t="s">
        <v>227</v>
      </c>
      <c r="AB2024">
        <v>2024</v>
      </c>
    </row>
    <row r="2025" spans="1:28" x14ac:dyDescent="0.25">
      <c r="A2025">
        <v>38</v>
      </c>
      <c r="B2025" t="s">
        <v>162</v>
      </c>
      <c r="C2025" t="s">
        <v>102</v>
      </c>
      <c r="D2025" t="s">
        <v>15</v>
      </c>
      <c r="E2025" t="s">
        <v>92</v>
      </c>
      <c r="F2025" t="s">
        <v>99</v>
      </c>
      <c r="G2025">
        <v>70000</v>
      </c>
      <c r="H2025">
        <f t="shared" si="527"/>
        <v>60716.619999999995</v>
      </c>
      <c r="I2025">
        <f t="shared" si="523"/>
        <v>2009</v>
      </c>
      <c r="J2025">
        <f t="shared" si="524"/>
        <v>4970</v>
      </c>
      <c r="K2025">
        <f t="shared" si="525"/>
        <v>770.00000000000011</v>
      </c>
      <c r="L2025">
        <f t="shared" si="528"/>
        <v>2128</v>
      </c>
      <c r="M2025">
        <f t="shared" si="529"/>
        <v>4963</v>
      </c>
      <c r="N2025">
        <v>5146.38</v>
      </c>
      <c r="O2025">
        <f t="shared" si="526"/>
        <v>19986.38</v>
      </c>
      <c r="P2025">
        <v>25</v>
      </c>
      <c r="Q2025">
        <v>0</v>
      </c>
      <c r="R2025">
        <v>0</v>
      </c>
      <c r="S2025">
        <v>853.28</v>
      </c>
      <c r="T2025">
        <v>200</v>
      </c>
      <c r="U2025">
        <f>4339.2-V2025</f>
        <v>4339.2</v>
      </c>
      <c r="V2025">
        <v>0</v>
      </c>
      <c r="W2025">
        <f t="shared" si="519"/>
        <v>5417.48</v>
      </c>
      <c r="X2025">
        <f t="shared" si="520"/>
        <v>9283.380000000001</v>
      </c>
      <c r="Y2025">
        <f t="shared" si="530"/>
        <v>9933</v>
      </c>
      <c r="Z2025">
        <f t="shared" si="522"/>
        <v>55299.14</v>
      </c>
      <c r="AA2025" t="s">
        <v>227</v>
      </c>
      <c r="AB2025">
        <v>2024</v>
      </c>
    </row>
    <row r="2026" spans="1:28" x14ac:dyDescent="0.25">
      <c r="A2026">
        <v>39</v>
      </c>
      <c r="B2026" t="s">
        <v>807</v>
      </c>
      <c r="C2026" t="s">
        <v>102</v>
      </c>
      <c r="D2026" t="s">
        <v>808</v>
      </c>
      <c r="E2026" t="s">
        <v>62</v>
      </c>
      <c r="F2026" t="s">
        <v>99</v>
      </c>
      <c r="G2026">
        <v>125000</v>
      </c>
      <c r="H2026">
        <f>+G2026-(I2026+L2026+N2026)</f>
        <v>115897.04000000001</v>
      </c>
      <c r="I2026">
        <f t="shared" si="523"/>
        <v>3587.5</v>
      </c>
      <c r="J2026">
        <f t="shared" si="524"/>
        <v>8875</v>
      </c>
      <c r="K2026">
        <f t="shared" si="525"/>
        <v>851.51</v>
      </c>
      <c r="L2026">
        <f t="shared" si="528"/>
        <v>3800</v>
      </c>
      <c r="M2026">
        <f t="shared" si="529"/>
        <v>8862.5</v>
      </c>
      <c r="N2026">
        <v>1715.46</v>
      </c>
      <c r="O2026">
        <f>+I2026+J2026+K2026+L2026+M2026+N2026</f>
        <v>27691.97</v>
      </c>
      <c r="P2026">
        <v>25</v>
      </c>
      <c r="Q2026">
        <v>10736.72</v>
      </c>
      <c r="R2026">
        <v>0</v>
      </c>
      <c r="S2026">
        <v>139.97999999999999</v>
      </c>
      <c r="T2026">
        <v>200</v>
      </c>
      <c r="U2026">
        <v>17557.13</v>
      </c>
      <c r="V2026">
        <v>0</v>
      </c>
      <c r="W2026">
        <f t="shared" si="519"/>
        <v>28658.83</v>
      </c>
      <c r="X2026">
        <f t="shared" si="520"/>
        <v>9102.9599999999991</v>
      </c>
      <c r="Y2026">
        <f t="shared" si="530"/>
        <v>17737.5</v>
      </c>
      <c r="Z2026">
        <f t="shared" si="522"/>
        <v>87238.209999999992</v>
      </c>
      <c r="AA2026" t="s">
        <v>227</v>
      </c>
      <c r="AB2026">
        <v>2024</v>
      </c>
    </row>
    <row r="2027" spans="1:28" x14ac:dyDescent="0.25">
      <c r="A2027">
        <v>40</v>
      </c>
      <c r="B2027" t="s">
        <v>809</v>
      </c>
      <c r="C2027" t="s">
        <v>102</v>
      </c>
      <c r="D2027" t="s">
        <v>808</v>
      </c>
      <c r="E2027" t="s">
        <v>62</v>
      </c>
      <c r="F2027" t="s">
        <v>99</v>
      </c>
      <c r="G2027">
        <v>80000</v>
      </c>
      <c r="H2027">
        <f>+G2027-(I2027+L2027+N2027)</f>
        <v>75272</v>
      </c>
      <c r="I2027">
        <f t="shared" si="523"/>
        <v>2296</v>
      </c>
      <c r="J2027">
        <f t="shared" si="524"/>
        <v>5679.9999999999991</v>
      </c>
      <c r="K2027">
        <f t="shared" si="525"/>
        <v>851.51</v>
      </c>
      <c r="L2027">
        <f t="shared" si="528"/>
        <v>2432</v>
      </c>
      <c r="M2027">
        <f t="shared" si="529"/>
        <v>5672</v>
      </c>
      <c r="N2027">
        <v>0</v>
      </c>
      <c r="O2027">
        <f>+I2027+J2027+K2027+L2027+M2027+N2027</f>
        <v>16931.509999999998</v>
      </c>
      <c r="P2027">
        <v>25</v>
      </c>
      <c r="Q2027">
        <v>1000</v>
      </c>
      <c r="R2027">
        <v>0</v>
      </c>
      <c r="S2027">
        <v>398.64</v>
      </c>
      <c r="T2027">
        <v>200</v>
      </c>
      <c r="U2027">
        <v>7400.87</v>
      </c>
      <c r="V2027">
        <v>0</v>
      </c>
      <c r="W2027">
        <f t="shared" si="519"/>
        <v>9024.51</v>
      </c>
      <c r="X2027">
        <f t="shared" si="520"/>
        <v>4728</v>
      </c>
      <c r="Y2027">
        <f t="shared" si="530"/>
        <v>11352</v>
      </c>
      <c r="Z2027">
        <f t="shared" si="522"/>
        <v>66247.490000000005</v>
      </c>
      <c r="AA2027" t="s">
        <v>227</v>
      </c>
      <c r="AB2027">
        <v>2024</v>
      </c>
    </row>
    <row r="2028" spans="1:28" x14ac:dyDescent="0.25">
      <c r="A2028">
        <v>41</v>
      </c>
      <c r="B2028" t="s">
        <v>906</v>
      </c>
      <c r="C2028" t="s">
        <v>102</v>
      </c>
      <c r="D2028" t="s">
        <v>808</v>
      </c>
      <c r="E2028" t="s">
        <v>62</v>
      </c>
      <c r="F2028" t="s">
        <v>99</v>
      </c>
      <c r="G2028">
        <v>110000</v>
      </c>
      <c r="H2028">
        <f>+G2028-(I2028+L2028+N2028)</f>
        <v>103499</v>
      </c>
      <c r="I2028">
        <f t="shared" si="523"/>
        <v>3157</v>
      </c>
      <c r="J2028">
        <f t="shared" si="524"/>
        <v>7809.9999999999991</v>
      </c>
      <c r="K2028">
        <f t="shared" si="525"/>
        <v>851.51</v>
      </c>
      <c r="L2028">
        <f t="shared" si="528"/>
        <v>3344</v>
      </c>
      <c r="M2028">
        <f t="shared" si="529"/>
        <v>7799.0000000000009</v>
      </c>
      <c r="N2028">
        <v>0</v>
      </c>
      <c r="O2028">
        <f>+I2028+J2028+K2028+L2028+M2028+N2028</f>
        <v>22961.510000000002</v>
      </c>
      <c r="P2028">
        <v>25</v>
      </c>
      <c r="Q2028">
        <v>0</v>
      </c>
      <c r="R2028">
        <v>0</v>
      </c>
      <c r="S2028">
        <v>0</v>
      </c>
      <c r="T2028">
        <v>200</v>
      </c>
      <c r="U2028">
        <v>14457.62</v>
      </c>
      <c r="V2028">
        <v>0</v>
      </c>
      <c r="W2028">
        <f t="shared" si="519"/>
        <v>14682.62</v>
      </c>
      <c r="X2028">
        <f t="shared" si="520"/>
        <v>6501</v>
      </c>
      <c r="Y2028">
        <f t="shared" si="530"/>
        <v>15609</v>
      </c>
      <c r="Z2028">
        <f t="shared" si="522"/>
        <v>88816.38</v>
      </c>
      <c r="AA2028" t="s">
        <v>227</v>
      </c>
      <c r="AB2028">
        <v>2024</v>
      </c>
    </row>
    <row r="2029" spans="1:28" x14ac:dyDescent="0.25">
      <c r="A2029">
        <v>42</v>
      </c>
      <c r="B2029" t="s">
        <v>813</v>
      </c>
      <c r="C2029" t="s">
        <v>103</v>
      </c>
      <c r="D2029" t="s">
        <v>808</v>
      </c>
      <c r="E2029" t="s">
        <v>92</v>
      </c>
      <c r="F2029" t="s">
        <v>99</v>
      </c>
      <c r="G2029">
        <v>80000</v>
      </c>
      <c r="H2029">
        <f t="shared" si="527"/>
        <v>75272</v>
      </c>
      <c r="I2029">
        <f t="shared" si="523"/>
        <v>2296</v>
      </c>
      <c r="J2029">
        <f t="shared" si="524"/>
        <v>5679.9999999999991</v>
      </c>
      <c r="K2029">
        <f t="shared" si="525"/>
        <v>851.51</v>
      </c>
      <c r="L2029">
        <f t="shared" si="528"/>
        <v>2432</v>
      </c>
      <c r="M2029">
        <f t="shared" si="529"/>
        <v>5672</v>
      </c>
      <c r="N2029">
        <v>0</v>
      </c>
      <c r="O2029">
        <f t="shared" si="526"/>
        <v>16931.509999999998</v>
      </c>
      <c r="P2029">
        <v>25</v>
      </c>
      <c r="Q2029">
        <v>0</v>
      </c>
      <c r="R2029">
        <v>0</v>
      </c>
      <c r="S2029">
        <v>0</v>
      </c>
      <c r="T2029">
        <v>200</v>
      </c>
      <c r="U2029">
        <v>7400.87</v>
      </c>
      <c r="V2029">
        <v>0</v>
      </c>
      <c r="W2029">
        <f t="shared" si="519"/>
        <v>7625.87</v>
      </c>
      <c r="X2029">
        <f t="shared" si="520"/>
        <v>4728</v>
      </c>
      <c r="Y2029">
        <f t="shared" si="530"/>
        <v>11352</v>
      </c>
      <c r="Z2029">
        <f t="shared" si="522"/>
        <v>67646.13</v>
      </c>
      <c r="AA2029" t="s">
        <v>227</v>
      </c>
      <c r="AB2029">
        <v>2024</v>
      </c>
    </row>
    <row r="2030" spans="1:28" x14ac:dyDescent="0.25">
      <c r="A2030">
        <v>43</v>
      </c>
      <c r="B2030" t="s">
        <v>874</v>
      </c>
      <c r="C2030" t="s">
        <v>103</v>
      </c>
      <c r="D2030" t="s">
        <v>10</v>
      </c>
      <c r="E2030" t="s">
        <v>32</v>
      </c>
      <c r="F2030" t="s">
        <v>84</v>
      </c>
      <c r="G2030">
        <v>46000</v>
      </c>
      <c r="H2030">
        <f t="shared" si="527"/>
        <v>43281.4</v>
      </c>
      <c r="I2030">
        <f t="shared" si="523"/>
        <v>1320.2</v>
      </c>
      <c r="J2030">
        <f t="shared" si="524"/>
        <v>3265.9999999999995</v>
      </c>
      <c r="K2030">
        <f t="shared" si="525"/>
        <v>506.00000000000006</v>
      </c>
      <c r="L2030">
        <f t="shared" si="528"/>
        <v>1398.4</v>
      </c>
      <c r="M2030">
        <f t="shared" si="529"/>
        <v>3261.4</v>
      </c>
      <c r="N2030">
        <v>0</v>
      </c>
      <c r="O2030">
        <f t="shared" si="526"/>
        <v>9752</v>
      </c>
      <c r="P2030">
        <v>25</v>
      </c>
      <c r="Q2030">
        <v>0</v>
      </c>
      <c r="R2030">
        <v>0</v>
      </c>
      <c r="S2030">
        <v>365.97</v>
      </c>
      <c r="T2030">
        <v>200</v>
      </c>
      <c r="U2030">
        <f>IF((H2030*12)&gt;867123.01,(79776+(((H2030*12)-867123.01)*0.25))/12,IF((H2030*12)&gt;624329.01,(31216+(((H2030*12)-624329.01)*0.2))/12,IF((H2030*12)&gt;416220.01,(((H2030*12)-416220.01)*0.15)/12,0)))</f>
        <v>1289.4598750000005</v>
      </c>
      <c r="V2030">
        <v>0</v>
      </c>
      <c r="W2030">
        <f t="shared" si="519"/>
        <v>1880.4298750000005</v>
      </c>
      <c r="X2030">
        <f t="shared" si="520"/>
        <v>2718.6000000000004</v>
      </c>
      <c r="Y2030">
        <f t="shared" si="530"/>
        <v>6527.4</v>
      </c>
      <c r="Z2030">
        <f t="shared" si="522"/>
        <v>41400.970125</v>
      </c>
      <c r="AA2030" t="s">
        <v>227</v>
      </c>
      <c r="AB2030">
        <v>2024</v>
      </c>
    </row>
    <row r="2031" spans="1:28" x14ac:dyDescent="0.25">
      <c r="A2031">
        <v>44</v>
      </c>
      <c r="B2031" t="s">
        <v>167</v>
      </c>
      <c r="C2031" t="s">
        <v>102</v>
      </c>
      <c r="D2031" t="s">
        <v>6</v>
      </c>
      <c r="E2031" t="s">
        <v>36</v>
      </c>
      <c r="F2031" t="s">
        <v>100</v>
      </c>
      <c r="G2031">
        <v>46000</v>
      </c>
      <c r="H2031">
        <f t="shared" si="527"/>
        <v>43281.4</v>
      </c>
      <c r="I2031">
        <f t="shared" si="523"/>
        <v>1320.2</v>
      </c>
      <c r="J2031">
        <f t="shared" si="524"/>
        <v>3265.9999999999995</v>
      </c>
      <c r="K2031">
        <f t="shared" si="525"/>
        <v>506.00000000000006</v>
      </c>
      <c r="L2031">
        <f t="shared" si="528"/>
        <v>1398.4</v>
      </c>
      <c r="M2031">
        <f t="shared" si="529"/>
        <v>3261.4</v>
      </c>
      <c r="N2031">
        <v>0</v>
      </c>
      <c r="O2031">
        <f t="shared" si="526"/>
        <v>9752</v>
      </c>
      <c r="P2031">
        <v>25</v>
      </c>
      <c r="Q2031">
        <v>5000</v>
      </c>
      <c r="R2031">
        <v>0</v>
      </c>
      <c r="S2031">
        <v>124.99</v>
      </c>
      <c r="T2031">
        <v>200</v>
      </c>
      <c r="U2031">
        <f>1289.46-V2031</f>
        <v>1289.46</v>
      </c>
      <c r="V2031">
        <v>0</v>
      </c>
      <c r="W2031">
        <f t="shared" si="519"/>
        <v>6639.45</v>
      </c>
      <c r="X2031">
        <f t="shared" si="520"/>
        <v>2718.6000000000004</v>
      </c>
      <c r="Y2031">
        <f t="shared" si="530"/>
        <v>6527.4</v>
      </c>
      <c r="Z2031">
        <f t="shared" si="522"/>
        <v>36641.949999999997</v>
      </c>
      <c r="AA2031" t="s">
        <v>227</v>
      </c>
      <c r="AB2031">
        <v>2024</v>
      </c>
    </row>
    <row r="2032" spans="1:28" x14ac:dyDescent="0.25">
      <c r="A2032">
        <v>45</v>
      </c>
      <c r="B2032" t="s">
        <v>169</v>
      </c>
      <c r="C2032" t="s">
        <v>102</v>
      </c>
      <c r="D2032" t="s">
        <v>6</v>
      </c>
      <c r="E2032" t="s">
        <v>36</v>
      </c>
      <c r="F2032" t="s">
        <v>100</v>
      </c>
      <c r="G2032">
        <v>36000</v>
      </c>
      <c r="H2032">
        <f t="shared" si="527"/>
        <v>33872.400000000001</v>
      </c>
      <c r="I2032">
        <f t="shared" si="523"/>
        <v>1033.2</v>
      </c>
      <c r="J2032">
        <f t="shared" si="524"/>
        <v>2555.9999999999995</v>
      </c>
      <c r="K2032">
        <f t="shared" si="525"/>
        <v>396.00000000000006</v>
      </c>
      <c r="L2032">
        <f t="shared" si="528"/>
        <v>1094.4000000000001</v>
      </c>
      <c r="M2032">
        <f t="shared" si="529"/>
        <v>2552.4</v>
      </c>
      <c r="N2032">
        <v>0</v>
      </c>
      <c r="O2032">
        <f t="shared" si="526"/>
        <v>7632</v>
      </c>
      <c r="P2032">
        <v>25</v>
      </c>
      <c r="Q2032">
        <v>0</v>
      </c>
      <c r="R2032">
        <v>0</v>
      </c>
      <c r="S2032">
        <v>0</v>
      </c>
      <c r="T2032">
        <v>200</v>
      </c>
      <c r="U2032">
        <v>0</v>
      </c>
      <c r="V2032">
        <v>0</v>
      </c>
      <c r="W2032">
        <f t="shared" si="519"/>
        <v>225</v>
      </c>
      <c r="X2032">
        <f t="shared" si="520"/>
        <v>2127.6000000000004</v>
      </c>
      <c r="Y2032">
        <f t="shared" si="530"/>
        <v>5108.3999999999996</v>
      </c>
      <c r="Z2032">
        <f t="shared" si="522"/>
        <v>33647.4</v>
      </c>
      <c r="AA2032" t="s">
        <v>227</v>
      </c>
      <c r="AB2032">
        <v>2024</v>
      </c>
    </row>
    <row r="2033" spans="1:28" x14ac:dyDescent="0.25">
      <c r="A2033">
        <v>46</v>
      </c>
      <c r="B2033" t="s">
        <v>170</v>
      </c>
      <c r="C2033" t="s">
        <v>102</v>
      </c>
      <c r="D2033" t="s">
        <v>17</v>
      </c>
      <c r="E2033" t="s">
        <v>36</v>
      </c>
      <c r="F2033" t="s">
        <v>100</v>
      </c>
      <c r="G2033">
        <v>46000</v>
      </c>
      <c r="H2033">
        <f t="shared" si="527"/>
        <v>39850.479999999996</v>
      </c>
      <c r="I2033">
        <f t="shared" si="523"/>
        <v>1320.2</v>
      </c>
      <c r="J2033">
        <f t="shared" si="524"/>
        <v>3265.9999999999995</v>
      </c>
      <c r="K2033">
        <f t="shared" si="525"/>
        <v>506.00000000000006</v>
      </c>
      <c r="L2033">
        <f t="shared" si="528"/>
        <v>1398.4</v>
      </c>
      <c r="M2033">
        <f t="shared" si="529"/>
        <v>3261.4</v>
      </c>
      <c r="N2033">
        <v>3430.92</v>
      </c>
      <c r="O2033">
        <f t="shared" si="526"/>
        <v>13182.92</v>
      </c>
      <c r="P2033">
        <v>25</v>
      </c>
      <c r="Q2033">
        <v>3595.29</v>
      </c>
      <c r="R2033">
        <v>0</v>
      </c>
      <c r="S2033">
        <v>797.28</v>
      </c>
      <c r="T2033">
        <v>200</v>
      </c>
      <c r="U2033">
        <f>774.82-V2033</f>
        <v>774.82</v>
      </c>
      <c r="V2033">
        <v>0</v>
      </c>
      <c r="W2033">
        <f t="shared" si="519"/>
        <v>5392.3899999999994</v>
      </c>
      <c r="X2033">
        <f t="shared" si="520"/>
        <v>6149.52</v>
      </c>
      <c r="Y2033">
        <f t="shared" si="530"/>
        <v>6527.4</v>
      </c>
      <c r="Z2033">
        <f t="shared" si="522"/>
        <v>34458.089999999997</v>
      </c>
      <c r="AA2033" t="s">
        <v>227</v>
      </c>
      <c r="AB2033">
        <v>2024</v>
      </c>
    </row>
    <row r="2034" spans="1:28" x14ac:dyDescent="0.25">
      <c r="A2034">
        <v>47</v>
      </c>
      <c r="B2034" t="s">
        <v>171</v>
      </c>
      <c r="C2034" t="s">
        <v>102</v>
      </c>
      <c r="D2034" t="s">
        <v>793</v>
      </c>
      <c r="E2034" t="s">
        <v>36</v>
      </c>
      <c r="F2034" t="s">
        <v>100</v>
      </c>
      <c r="G2034">
        <v>36000</v>
      </c>
      <c r="H2034">
        <f t="shared" si="527"/>
        <v>33872.400000000001</v>
      </c>
      <c r="I2034">
        <f t="shared" si="523"/>
        <v>1033.2</v>
      </c>
      <c r="J2034">
        <f t="shared" si="524"/>
        <v>2555.9999999999995</v>
      </c>
      <c r="K2034">
        <f t="shared" si="525"/>
        <v>396.00000000000006</v>
      </c>
      <c r="L2034">
        <f t="shared" si="528"/>
        <v>1094.4000000000001</v>
      </c>
      <c r="M2034">
        <f t="shared" si="529"/>
        <v>2552.4</v>
      </c>
      <c r="N2034">
        <v>0</v>
      </c>
      <c r="O2034">
        <f t="shared" si="526"/>
        <v>7632</v>
      </c>
      <c r="P2034">
        <v>25</v>
      </c>
      <c r="Q2034">
        <v>20790.740000000002</v>
      </c>
      <c r="R2034">
        <v>0</v>
      </c>
      <c r="S2034">
        <v>248</v>
      </c>
      <c r="T2034">
        <v>200</v>
      </c>
      <c r="U2034">
        <v>0</v>
      </c>
      <c r="V2034">
        <v>0</v>
      </c>
      <c r="W2034">
        <f t="shared" si="519"/>
        <v>21263.74</v>
      </c>
      <c r="X2034">
        <f t="shared" si="520"/>
        <v>2127.6000000000004</v>
      </c>
      <c r="Y2034">
        <f t="shared" si="530"/>
        <v>5108.3999999999996</v>
      </c>
      <c r="Z2034">
        <f t="shared" si="522"/>
        <v>12608.659999999996</v>
      </c>
      <c r="AA2034" t="s">
        <v>227</v>
      </c>
      <c r="AB2034">
        <v>2024</v>
      </c>
    </row>
    <row r="2035" spans="1:28" x14ac:dyDescent="0.25">
      <c r="A2035">
        <v>48</v>
      </c>
      <c r="B2035" t="s">
        <v>172</v>
      </c>
      <c r="C2035" t="s">
        <v>102</v>
      </c>
      <c r="D2035" t="s">
        <v>6</v>
      </c>
      <c r="E2035" t="s">
        <v>26</v>
      </c>
      <c r="F2035" t="s">
        <v>100</v>
      </c>
      <c r="G2035">
        <v>46000</v>
      </c>
      <c r="H2035">
        <f t="shared" si="527"/>
        <v>43281.4</v>
      </c>
      <c r="I2035">
        <f t="shared" si="523"/>
        <v>1320.2</v>
      </c>
      <c r="J2035">
        <f t="shared" si="524"/>
        <v>3265.9999999999995</v>
      </c>
      <c r="K2035">
        <f t="shared" si="525"/>
        <v>506.00000000000006</v>
      </c>
      <c r="L2035">
        <f t="shared" si="528"/>
        <v>1398.4</v>
      </c>
      <c r="M2035">
        <f t="shared" si="529"/>
        <v>3261.4</v>
      </c>
      <c r="N2035">
        <v>0</v>
      </c>
      <c r="O2035">
        <f t="shared" si="526"/>
        <v>9752</v>
      </c>
      <c r="P2035">
        <v>25</v>
      </c>
      <c r="Q2035">
        <v>0</v>
      </c>
      <c r="R2035">
        <v>0</v>
      </c>
      <c r="S2035">
        <v>398.64</v>
      </c>
      <c r="T2035">
        <v>200</v>
      </c>
      <c r="U2035">
        <f>1289.46-V2035</f>
        <v>1289.46</v>
      </c>
      <c r="V2035">
        <v>0</v>
      </c>
      <c r="W2035">
        <f t="shared" si="519"/>
        <v>1913.1</v>
      </c>
      <c r="X2035">
        <f t="shared" si="520"/>
        <v>2718.6000000000004</v>
      </c>
      <c r="Y2035">
        <f t="shared" si="530"/>
        <v>6527.4</v>
      </c>
      <c r="Z2035">
        <f t="shared" si="522"/>
        <v>41368.300000000003</v>
      </c>
      <c r="AA2035" t="s">
        <v>227</v>
      </c>
      <c r="AB2035">
        <v>2024</v>
      </c>
    </row>
    <row r="2036" spans="1:28" x14ac:dyDescent="0.25">
      <c r="A2036">
        <v>49</v>
      </c>
      <c r="B2036" t="s">
        <v>799</v>
      </c>
      <c r="C2036" t="s">
        <v>102</v>
      </c>
      <c r="D2036" t="s">
        <v>6</v>
      </c>
      <c r="E2036" t="s">
        <v>26</v>
      </c>
      <c r="F2036" t="s">
        <v>100</v>
      </c>
      <c r="G2036">
        <v>36000</v>
      </c>
      <c r="H2036">
        <f>+G2036-(I2036+L2036+N2036)</f>
        <v>33872.400000000001</v>
      </c>
      <c r="I2036">
        <f t="shared" si="523"/>
        <v>1033.2</v>
      </c>
      <c r="J2036">
        <f t="shared" si="524"/>
        <v>2555.9999999999995</v>
      </c>
      <c r="K2036">
        <f t="shared" si="525"/>
        <v>396.00000000000006</v>
      </c>
      <c r="L2036">
        <f t="shared" si="528"/>
        <v>1094.4000000000001</v>
      </c>
      <c r="M2036">
        <f t="shared" si="529"/>
        <v>2552.4</v>
      </c>
      <c r="N2036">
        <v>0</v>
      </c>
      <c r="O2036">
        <f>+I2036+J2036+K2036+L2036+M2036+N2036</f>
        <v>7632</v>
      </c>
      <c r="P2036">
        <v>25</v>
      </c>
      <c r="Q2036">
        <v>0</v>
      </c>
      <c r="R2036">
        <v>0</v>
      </c>
      <c r="S2036">
        <v>797.28</v>
      </c>
      <c r="T2036">
        <v>200</v>
      </c>
      <c r="U2036">
        <v>0</v>
      </c>
      <c r="V2036">
        <v>0</v>
      </c>
      <c r="W2036">
        <f t="shared" si="519"/>
        <v>1022.28</v>
      </c>
      <c r="X2036">
        <f t="shared" si="520"/>
        <v>2127.6000000000004</v>
      </c>
      <c r="Y2036">
        <f t="shared" si="530"/>
        <v>5108.3999999999996</v>
      </c>
      <c r="Z2036">
        <f t="shared" si="522"/>
        <v>32850.120000000003</v>
      </c>
      <c r="AA2036" t="s">
        <v>227</v>
      </c>
      <c r="AB2036">
        <v>2024</v>
      </c>
    </row>
    <row r="2037" spans="1:28" x14ac:dyDescent="0.25">
      <c r="A2037">
        <v>50</v>
      </c>
      <c r="B2037" t="s">
        <v>173</v>
      </c>
      <c r="C2037" t="s">
        <v>102</v>
      </c>
      <c r="D2037" t="s">
        <v>6</v>
      </c>
      <c r="E2037" t="s">
        <v>26</v>
      </c>
      <c r="F2037" t="s">
        <v>100</v>
      </c>
      <c r="G2037">
        <v>46000</v>
      </c>
      <c r="H2037">
        <f t="shared" si="527"/>
        <v>41565.94</v>
      </c>
      <c r="I2037">
        <f t="shared" si="523"/>
        <v>1320.2</v>
      </c>
      <c r="J2037">
        <f t="shared" si="524"/>
        <v>3265.9999999999995</v>
      </c>
      <c r="K2037">
        <f t="shared" si="525"/>
        <v>506.00000000000006</v>
      </c>
      <c r="L2037">
        <f t="shared" si="528"/>
        <v>1398.4</v>
      </c>
      <c r="M2037">
        <f t="shared" si="529"/>
        <v>3261.4</v>
      </c>
      <c r="N2037">
        <v>1715.46</v>
      </c>
      <c r="O2037">
        <f t="shared" si="526"/>
        <v>11467.46</v>
      </c>
      <c r="P2037">
        <v>25</v>
      </c>
      <c r="Q2037">
        <v>0</v>
      </c>
      <c r="R2037">
        <v>0</v>
      </c>
      <c r="S2037">
        <v>0</v>
      </c>
      <c r="T2037">
        <v>200</v>
      </c>
      <c r="U2037">
        <v>1032.1400000000001</v>
      </c>
      <c r="V2037">
        <v>0</v>
      </c>
      <c r="W2037">
        <f t="shared" si="519"/>
        <v>1257.1400000000001</v>
      </c>
      <c r="X2037">
        <f t="shared" si="520"/>
        <v>4434.0600000000004</v>
      </c>
      <c r="Y2037">
        <f t="shared" si="530"/>
        <v>6527.4</v>
      </c>
      <c r="Z2037">
        <f t="shared" si="522"/>
        <v>40308.800000000003</v>
      </c>
      <c r="AA2037" t="s">
        <v>227</v>
      </c>
      <c r="AB2037">
        <v>2024</v>
      </c>
    </row>
    <row r="2038" spans="1:28" x14ac:dyDescent="0.25">
      <c r="A2038">
        <v>51</v>
      </c>
      <c r="B2038" t="s">
        <v>177</v>
      </c>
      <c r="C2038" t="s">
        <v>102</v>
      </c>
      <c r="D2038" t="s">
        <v>22</v>
      </c>
      <c r="E2038" t="s">
        <v>26</v>
      </c>
      <c r="F2038" t="s">
        <v>100</v>
      </c>
      <c r="G2038">
        <v>46000</v>
      </c>
      <c r="H2038">
        <f t="shared" si="527"/>
        <v>43281.4</v>
      </c>
      <c r="I2038">
        <f t="shared" si="523"/>
        <v>1320.2</v>
      </c>
      <c r="J2038">
        <f t="shared" si="524"/>
        <v>3265.9999999999995</v>
      </c>
      <c r="K2038">
        <f t="shared" si="525"/>
        <v>506.00000000000006</v>
      </c>
      <c r="L2038">
        <f t="shared" si="528"/>
        <v>1398.4</v>
      </c>
      <c r="M2038">
        <f t="shared" si="529"/>
        <v>3261.4</v>
      </c>
      <c r="N2038">
        <v>0</v>
      </c>
      <c r="O2038">
        <f t="shared" si="526"/>
        <v>9752</v>
      </c>
      <c r="P2038">
        <v>25</v>
      </c>
      <c r="Q2038">
        <v>0</v>
      </c>
      <c r="R2038">
        <v>0</v>
      </c>
      <c r="S2038">
        <v>832.28</v>
      </c>
      <c r="T2038">
        <v>200</v>
      </c>
      <c r="U2038">
        <f>1289.46-V2038</f>
        <v>1289.46</v>
      </c>
      <c r="V2038">
        <v>0</v>
      </c>
      <c r="W2038">
        <f t="shared" si="519"/>
        <v>2346.7399999999998</v>
      </c>
      <c r="X2038">
        <f t="shared" si="520"/>
        <v>2718.6000000000004</v>
      </c>
      <c r="Y2038">
        <f t="shared" si="530"/>
        <v>6527.4</v>
      </c>
      <c r="Z2038">
        <f t="shared" si="522"/>
        <v>40934.660000000003</v>
      </c>
      <c r="AA2038" t="s">
        <v>227</v>
      </c>
      <c r="AB2038">
        <v>2024</v>
      </c>
    </row>
    <row r="2039" spans="1:28" x14ac:dyDescent="0.25">
      <c r="A2039">
        <v>52</v>
      </c>
      <c r="B2039" t="s">
        <v>178</v>
      </c>
      <c r="C2039" t="s">
        <v>103</v>
      </c>
      <c r="D2039" t="s">
        <v>6</v>
      </c>
      <c r="E2039" t="s">
        <v>32</v>
      </c>
      <c r="F2039" t="s">
        <v>100</v>
      </c>
      <c r="G2039">
        <v>36000</v>
      </c>
      <c r="H2039">
        <f>+G2039-(I2039+L2039+N2039)</f>
        <v>33872.400000000001</v>
      </c>
      <c r="I2039">
        <f t="shared" si="523"/>
        <v>1033.2</v>
      </c>
      <c r="J2039">
        <f t="shared" si="524"/>
        <v>2555.9999999999995</v>
      </c>
      <c r="K2039">
        <f t="shared" si="525"/>
        <v>396.00000000000006</v>
      </c>
      <c r="L2039">
        <f t="shared" si="528"/>
        <v>1094.4000000000001</v>
      </c>
      <c r="M2039">
        <f t="shared" si="529"/>
        <v>2552.4</v>
      </c>
      <c r="N2039">
        <v>0</v>
      </c>
      <c r="O2039">
        <f>+I2039+J2039+K2039+L2039+M2039+N2039</f>
        <v>7632</v>
      </c>
      <c r="P2039">
        <v>25</v>
      </c>
      <c r="Q2039">
        <v>0</v>
      </c>
      <c r="R2039">
        <v>0</v>
      </c>
      <c r="S2039">
        <v>398.64</v>
      </c>
      <c r="T2039">
        <v>200</v>
      </c>
      <c r="U2039">
        <v>0</v>
      </c>
      <c r="V2039">
        <v>0</v>
      </c>
      <c r="W2039">
        <f t="shared" si="519"/>
        <v>623.64</v>
      </c>
      <c r="X2039">
        <f t="shared" si="520"/>
        <v>2127.6000000000004</v>
      </c>
      <c r="Y2039">
        <f t="shared" si="530"/>
        <v>5108.3999999999996</v>
      </c>
      <c r="Z2039">
        <f t="shared" si="522"/>
        <v>33248.76</v>
      </c>
      <c r="AA2039" t="s">
        <v>227</v>
      </c>
      <c r="AB2039">
        <v>2024</v>
      </c>
    </row>
    <row r="2040" spans="1:28" x14ac:dyDescent="0.25">
      <c r="A2040">
        <v>53</v>
      </c>
      <c r="B2040" t="s">
        <v>815</v>
      </c>
      <c r="C2040" t="s">
        <v>102</v>
      </c>
      <c r="D2040" t="s">
        <v>793</v>
      </c>
      <c r="E2040" t="s">
        <v>32</v>
      </c>
      <c r="F2040" t="s">
        <v>100</v>
      </c>
      <c r="G2040">
        <v>30000</v>
      </c>
      <c r="H2040">
        <f t="shared" si="527"/>
        <v>28227</v>
      </c>
      <c r="I2040">
        <f t="shared" si="523"/>
        <v>861</v>
      </c>
      <c r="J2040">
        <f t="shared" si="524"/>
        <v>2130</v>
      </c>
      <c r="K2040">
        <f t="shared" si="525"/>
        <v>330.00000000000006</v>
      </c>
      <c r="L2040">
        <f t="shared" si="528"/>
        <v>912</v>
      </c>
      <c r="M2040">
        <f t="shared" si="529"/>
        <v>2127</v>
      </c>
      <c r="N2040">
        <v>0</v>
      </c>
      <c r="O2040">
        <f t="shared" ref="O2040:O2045" si="531">+I2040+J2040+K2040+L2040+M2040+N2040</f>
        <v>6360</v>
      </c>
      <c r="P2040">
        <v>25</v>
      </c>
      <c r="Q2040">
        <v>4000</v>
      </c>
      <c r="R2040">
        <v>0</v>
      </c>
      <c r="S2040">
        <v>0</v>
      </c>
      <c r="T2040">
        <v>200</v>
      </c>
      <c r="U2040">
        <v>0</v>
      </c>
      <c r="V2040">
        <v>0</v>
      </c>
      <c r="W2040">
        <f t="shared" si="519"/>
        <v>4225</v>
      </c>
      <c r="X2040">
        <f t="shared" si="520"/>
        <v>1773</v>
      </c>
      <c r="Y2040">
        <f t="shared" si="530"/>
        <v>4257</v>
      </c>
      <c r="Z2040">
        <f t="shared" si="522"/>
        <v>24002</v>
      </c>
      <c r="AA2040" t="s">
        <v>227</v>
      </c>
      <c r="AB2040">
        <v>2024</v>
      </c>
    </row>
    <row r="2041" spans="1:28" x14ac:dyDescent="0.25">
      <c r="A2041">
        <v>54</v>
      </c>
      <c r="B2041" t="s">
        <v>816</v>
      </c>
      <c r="C2041" t="s">
        <v>103</v>
      </c>
      <c r="D2041" t="s">
        <v>6</v>
      </c>
      <c r="E2041" t="s">
        <v>32</v>
      </c>
      <c r="F2041" t="s">
        <v>100</v>
      </c>
      <c r="G2041">
        <v>30000</v>
      </c>
      <c r="H2041">
        <f>+G2041-(I2041+L2041+N2041)</f>
        <v>28227</v>
      </c>
      <c r="I2041">
        <f t="shared" si="523"/>
        <v>861</v>
      </c>
      <c r="J2041">
        <f t="shared" si="524"/>
        <v>2130</v>
      </c>
      <c r="K2041">
        <f t="shared" si="525"/>
        <v>330.00000000000006</v>
      </c>
      <c r="L2041">
        <f t="shared" si="528"/>
        <v>912</v>
      </c>
      <c r="M2041">
        <f t="shared" si="529"/>
        <v>2127</v>
      </c>
      <c r="N2041">
        <v>0</v>
      </c>
      <c r="O2041">
        <f t="shared" si="531"/>
        <v>6360</v>
      </c>
      <c r="P2041">
        <v>25</v>
      </c>
      <c r="Q2041">
        <v>0</v>
      </c>
      <c r="R2041">
        <v>0</v>
      </c>
      <c r="S2041">
        <v>709.55</v>
      </c>
      <c r="T2041">
        <v>200</v>
      </c>
      <c r="U2041">
        <v>0</v>
      </c>
      <c r="V2041">
        <v>0</v>
      </c>
      <c r="W2041">
        <f t="shared" si="519"/>
        <v>934.55</v>
      </c>
      <c r="X2041">
        <f t="shared" si="520"/>
        <v>1773</v>
      </c>
      <c r="Y2041">
        <f t="shared" si="530"/>
        <v>4257</v>
      </c>
      <c r="Z2041">
        <f t="shared" si="522"/>
        <v>27292.45</v>
      </c>
      <c r="AA2041" t="s">
        <v>227</v>
      </c>
      <c r="AB2041">
        <v>2024</v>
      </c>
    </row>
    <row r="2042" spans="1:28" x14ac:dyDescent="0.25">
      <c r="A2042">
        <v>55</v>
      </c>
      <c r="B2042" t="s">
        <v>817</v>
      </c>
      <c r="C2042" t="s">
        <v>102</v>
      </c>
      <c r="D2042" t="s">
        <v>10</v>
      </c>
      <c r="E2042" t="s">
        <v>891</v>
      </c>
      <c r="F2042" t="s">
        <v>100</v>
      </c>
      <c r="G2042">
        <v>46000</v>
      </c>
      <c r="H2042">
        <f t="shared" si="527"/>
        <v>43281.4</v>
      </c>
      <c r="I2042">
        <f t="shared" si="523"/>
        <v>1320.2</v>
      </c>
      <c r="J2042">
        <f t="shared" si="524"/>
        <v>3265.9999999999995</v>
      </c>
      <c r="K2042">
        <f t="shared" si="525"/>
        <v>506.00000000000006</v>
      </c>
      <c r="L2042">
        <f t="shared" si="528"/>
        <v>1398.4</v>
      </c>
      <c r="M2042">
        <f t="shared" si="529"/>
        <v>3261.4</v>
      </c>
      <c r="N2042">
        <v>0</v>
      </c>
      <c r="O2042">
        <f t="shared" si="531"/>
        <v>9752</v>
      </c>
      <c r="P2042">
        <v>25</v>
      </c>
      <c r="Q2042">
        <v>1233.44</v>
      </c>
      <c r="R2042">
        <v>0</v>
      </c>
      <c r="S2042">
        <v>870.57</v>
      </c>
      <c r="T2042">
        <v>200</v>
      </c>
      <c r="U2042">
        <f>1289.46-V2042</f>
        <v>1289.46</v>
      </c>
      <c r="V2042">
        <v>0</v>
      </c>
      <c r="W2042">
        <f t="shared" si="519"/>
        <v>3618.4700000000003</v>
      </c>
      <c r="X2042">
        <f t="shared" si="520"/>
        <v>2718.6000000000004</v>
      </c>
      <c r="Y2042">
        <f t="shared" si="530"/>
        <v>6527.4</v>
      </c>
      <c r="Z2042">
        <f t="shared" si="522"/>
        <v>39662.93</v>
      </c>
      <c r="AA2042" t="s">
        <v>227</v>
      </c>
      <c r="AB2042">
        <v>2024</v>
      </c>
    </row>
    <row r="2043" spans="1:28" x14ac:dyDescent="0.25">
      <c r="A2043">
        <v>56</v>
      </c>
      <c r="B2043" t="s">
        <v>819</v>
      </c>
      <c r="C2043" t="s">
        <v>103</v>
      </c>
      <c r="D2043" t="s">
        <v>12</v>
      </c>
      <c r="E2043" t="s">
        <v>32</v>
      </c>
      <c r="F2043" t="s">
        <v>100</v>
      </c>
      <c r="G2043">
        <v>46000</v>
      </c>
      <c r="H2043">
        <f t="shared" si="527"/>
        <v>41565.94</v>
      </c>
      <c r="I2043">
        <f t="shared" si="523"/>
        <v>1320.2</v>
      </c>
      <c r="J2043">
        <f t="shared" si="524"/>
        <v>3265.9999999999995</v>
      </c>
      <c r="K2043">
        <f t="shared" si="525"/>
        <v>506.00000000000006</v>
      </c>
      <c r="L2043">
        <f t="shared" si="528"/>
        <v>1398.4</v>
      </c>
      <c r="M2043">
        <f t="shared" si="529"/>
        <v>3261.4</v>
      </c>
      <c r="N2043">
        <v>1715.46</v>
      </c>
      <c r="O2043">
        <f t="shared" si="531"/>
        <v>11467.46</v>
      </c>
      <c r="P2043">
        <v>25</v>
      </c>
      <c r="Q2043">
        <v>0</v>
      </c>
      <c r="R2043">
        <v>0</v>
      </c>
      <c r="S2043">
        <v>398.64</v>
      </c>
      <c r="T2043">
        <v>200</v>
      </c>
      <c r="U2043">
        <f>1032.14-V2043</f>
        <v>1032.1400000000001</v>
      </c>
      <c r="V2043">
        <v>0</v>
      </c>
      <c r="W2043">
        <f t="shared" si="519"/>
        <v>1655.7800000000002</v>
      </c>
      <c r="X2043">
        <f t="shared" si="520"/>
        <v>4434.0600000000004</v>
      </c>
      <c r="Y2043">
        <f t="shared" si="530"/>
        <v>6527.4</v>
      </c>
      <c r="Z2043">
        <f t="shared" si="522"/>
        <v>39910.160000000003</v>
      </c>
      <c r="AA2043" t="s">
        <v>227</v>
      </c>
      <c r="AB2043">
        <v>2024</v>
      </c>
    </row>
    <row r="2044" spans="1:28" x14ac:dyDescent="0.25">
      <c r="A2044">
        <v>57</v>
      </c>
      <c r="B2044" t="s">
        <v>820</v>
      </c>
      <c r="C2044" t="s">
        <v>102</v>
      </c>
      <c r="D2044" t="s">
        <v>94</v>
      </c>
      <c r="E2044" t="s">
        <v>32</v>
      </c>
      <c r="F2044" t="s">
        <v>100</v>
      </c>
      <c r="G2044">
        <v>46000</v>
      </c>
      <c r="H2044">
        <f t="shared" si="527"/>
        <v>43281.4</v>
      </c>
      <c r="I2044">
        <f t="shared" si="523"/>
        <v>1320.2</v>
      </c>
      <c r="J2044">
        <f t="shared" si="524"/>
        <v>3265.9999999999995</v>
      </c>
      <c r="K2044">
        <f t="shared" si="525"/>
        <v>506.00000000000006</v>
      </c>
      <c r="L2044">
        <f t="shared" si="528"/>
        <v>1398.4</v>
      </c>
      <c r="M2044">
        <f t="shared" si="529"/>
        <v>3261.4</v>
      </c>
      <c r="N2044">
        <v>0</v>
      </c>
      <c r="O2044">
        <f t="shared" si="531"/>
        <v>9752</v>
      </c>
      <c r="P2044">
        <v>25</v>
      </c>
      <c r="Q2044">
        <v>0</v>
      </c>
      <c r="R2044">
        <v>0</v>
      </c>
      <c r="S2044">
        <v>1185.1400000000001</v>
      </c>
      <c r="T2044">
        <v>200</v>
      </c>
      <c r="U2044">
        <f>1289.46-V2044</f>
        <v>1289.46</v>
      </c>
      <c r="V2044">
        <v>0</v>
      </c>
      <c r="W2044">
        <f t="shared" si="519"/>
        <v>2699.6000000000004</v>
      </c>
      <c r="X2044">
        <f t="shared" si="520"/>
        <v>2718.6000000000004</v>
      </c>
      <c r="Y2044">
        <f t="shared" si="530"/>
        <v>6527.4</v>
      </c>
      <c r="Z2044">
        <f t="shared" si="522"/>
        <v>40581.800000000003</v>
      </c>
      <c r="AA2044" t="s">
        <v>227</v>
      </c>
      <c r="AB2044">
        <v>2024</v>
      </c>
    </row>
    <row r="2045" spans="1:28" x14ac:dyDescent="0.25">
      <c r="A2045">
        <v>58</v>
      </c>
      <c r="B2045" t="s">
        <v>822</v>
      </c>
      <c r="C2045" t="s">
        <v>103</v>
      </c>
      <c r="D2045" t="s">
        <v>793</v>
      </c>
      <c r="E2045" t="s">
        <v>32</v>
      </c>
      <c r="F2045" t="s">
        <v>100</v>
      </c>
      <c r="G2045">
        <v>46000</v>
      </c>
      <c r="H2045">
        <f t="shared" si="527"/>
        <v>43281.4</v>
      </c>
      <c r="I2045">
        <f t="shared" si="523"/>
        <v>1320.2</v>
      </c>
      <c r="J2045">
        <f t="shared" si="524"/>
        <v>3265.9999999999995</v>
      </c>
      <c r="K2045">
        <f t="shared" si="525"/>
        <v>506.00000000000006</v>
      </c>
      <c r="L2045">
        <f t="shared" si="528"/>
        <v>1398.4</v>
      </c>
      <c r="M2045">
        <f t="shared" si="529"/>
        <v>3261.4</v>
      </c>
      <c r="N2045">
        <v>0</v>
      </c>
      <c r="O2045">
        <f t="shared" si="531"/>
        <v>9752</v>
      </c>
      <c r="P2045">
        <v>25</v>
      </c>
      <c r="Q2045">
        <v>10000</v>
      </c>
      <c r="R2045">
        <v>0</v>
      </c>
      <c r="S2045">
        <v>0</v>
      </c>
      <c r="T2045">
        <v>200</v>
      </c>
      <c r="U2045">
        <f>1289.46-V2045</f>
        <v>0</v>
      </c>
      <c r="V2045">
        <v>1289.46</v>
      </c>
      <c r="W2045">
        <f t="shared" si="519"/>
        <v>10225</v>
      </c>
      <c r="X2045">
        <f t="shared" si="520"/>
        <v>2718.6000000000004</v>
      </c>
      <c r="Y2045">
        <f t="shared" si="530"/>
        <v>6527.4</v>
      </c>
      <c r="Z2045">
        <f t="shared" si="522"/>
        <v>33056.400000000001</v>
      </c>
      <c r="AA2045" t="s">
        <v>227</v>
      </c>
      <c r="AB2045">
        <v>2024</v>
      </c>
    </row>
    <row r="2046" spans="1:28" x14ac:dyDescent="0.25">
      <c r="A2046">
        <v>59</v>
      </c>
      <c r="B2046" t="s">
        <v>179</v>
      </c>
      <c r="C2046" t="s">
        <v>103</v>
      </c>
      <c r="D2046" t="s">
        <v>800</v>
      </c>
      <c r="E2046" t="s">
        <v>32</v>
      </c>
      <c r="F2046" t="s">
        <v>100</v>
      </c>
      <c r="G2046">
        <v>46000</v>
      </c>
      <c r="H2046">
        <f t="shared" si="527"/>
        <v>43281.4</v>
      </c>
      <c r="I2046">
        <f t="shared" si="523"/>
        <v>1320.2</v>
      </c>
      <c r="J2046">
        <f t="shared" si="524"/>
        <v>3265.9999999999995</v>
      </c>
      <c r="K2046">
        <f t="shared" si="525"/>
        <v>506.00000000000006</v>
      </c>
      <c r="L2046">
        <f t="shared" si="528"/>
        <v>1398.4</v>
      </c>
      <c r="M2046">
        <f t="shared" si="529"/>
        <v>3261.4</v>
      </c>
      <c r="N2046">
        <v>0</v>
      </c>
      <c r="O2046">
        <f t="shared" si="526"/>
        <v>9752</v>
      </c>
      <c r="P2046">
        <v>25</v>
      </c>
      <c r="Q2046">
        <v>12500.8</v>
      </c>
      <c r="R2046">
        <v>0</v>
      </c>
      <c r="S2046">
        <v>1083.53</v>
      </c>
      <c r="T2046">
        <v>200</v>
      </c>
      <c r="U2046">
        <f>1289.46-V2046</f>
        <v>1289.46</v>
      </c>
      <c r="V2046">
        <v>0</v>
      </c>
      <c r="W2046">
        <f t="shared" si="519"/>
        <v>15098.79</v>
      </c>
      <c r="X2046">
        <f t="shared" si="520"/>
        <v>2718.6000000000004</v>
      </c>
      <c r="Y2046">
        <f t="shared" si="530"/>
        <v>6527.4</v>
      </c>
      <c r="Z2046">
        <f t="shared" si="522"/>
        <v>28182.61</v>
      </c>
      <c r="AA2046" t="s">
        <v>227</v>
      </c>
      <c r="AB2046">
        <v>2024</v>
      </c>
    </row>
    <row r="2047" spans="1:28" x14ac:dyDescent="0.25">
      <c r="A2047">
        <v>60</v>
      </c>
      <c r="B2047" t="s">
        <v>180</v>
      </c>
      <c r="C2047" t="s">
        <v>103</v>
      </c>
      <c r="D2047" t="s">
        <v>22</v>
      </c>
      <c r="E2047" t="s">
        <v>32</v>
      </c>
      <c r="F2047" t="s">
        <v>100</v>
      </c>
      <c r="G2047">
        <v>36000</v>
      </c>
      <c r="H2047">
        <f t="shared" si="527"/>
        <v>32156.94</v>
      </c>
      <c r="I2047">
        <f t="shared" si="523"/>
        <v>1033.2</v>
      </c>
      <c r="J2047">
        <f t="shared" si="524"/>
        <v>2555.9999999999995</v>
      </c>
      <c r="K2047">
        <f t="shared" si="525"/>
        <v>396.00000000000006</v>
      </c>
      <c r="L2047">
        <f t="shared" si="528"/>
        <v>1094.4000000000001</v>
      </c>
      <c r="M2047">
        <f t="shared" si="529"/>
        <v>2552.4</v>
      </c>
      <c r="N2047">
        <v>1715.46</v>
      </c>
      <c r="O2047">
        <f t="shared" si="526"/>
        <v>9347.4599999999991</v>
      </c>
      <c r="P2047">
        <v>25</v>
      </c>
      <c r="Q2047">
        <v>0</v>
      </c>
      <c r="R2047">
        <v>0</v>
      </c>
      <c r="S2047">
        <v>2132.54</v>
      </c>
      <c r="T2047">
        <v>200</v>
      </c>
      <c r="U2047">
        <v>0</v>
      </c>
      <c r="V2047">
        <v>0</v>
      </c>
      <c r="W2047">
        <f t="shared" si="519"/>
        <v>2357.54</v>
      </c>
      <c r="X2047">
        <f t="shared" si="520"/>
        <v>3843.0600000000004</v>
      </c>
      <c r="Y2047">
        <f t="shared" si="530"/>
        <v>5108.3999999999996</v>
      </c>
      <c r="Z2047">
        <f t="shared" si="522"/>
        <v>29799.4</v>
      </c>
      <c r="AA2047" t="s">
        <v>227</v>
      </c>
      <c r="AB2047">
        <v>2024</v>
      </c>
    </row>
    <row r="2048" spans="1:28" x14ac:dyDescent="0.25">
      <c r="A2048">
        <v>61</v>
      </c>
      <c r="B2048" t="s">
        <v>183</v>
      </c>
      <c r="C2048" t="s">
        <v>103</v>
      </c>
      <c r="D2048" t="s">
        <v>22</v>
      </c>
      <c r="E2048" t="s">
        <v>52</v>
      </c>
      <c r="F2048" t="s">
        <v>100</v>
      </c>
      <c r="G2048">
        <v>36000</v>
      </c>
      <c r="H2048">
        <f t="shared" si="527"/>
        <v>33872.400000000001</v>
      </c>
      <c r="I2048">
        <f t="shared" si="523"/>
        <v>1033.2</v>
      </c>
      <c r="J2048">
        <f t="shared" si="524"/>
        <v>2555.9999999999995</v>
      </c>
      <c r="K2048">
        <f t="shared" si="525"/>
        <v>396.00000000000006</v>
      </c>
      <c r="L2048">
        <f t="shared" si="528"/>
        <v>1094.4000000000001</v>
      </c>
      <c r="M2048">
        <f t="shared" si="529"/>
        <v>2552.4</v>
      </c>
      <c r="N2048">
        <v>0</v>
      </c>
      <c r="O2048">
        <f t="shared" si="526"/>
        <v>7632</v>
      </c>
      <c r="P2048">
        <v>25</v>
      </c>
      <c r="Q2048">
        <v>1500</v>
      </c>
      <c r="R2048">
        <v>0</v>
      </c>
      <c r="S2048">
        <v>797.28</v>
      </c>
      <c r="T2048">
        <v>200</v>
      </c>
      <c r="U2048">
        <v>0</v>
      </c>
      <c r="V2048">
        <v>0</v>
      </c>
      <c r="W2048">
        <f t="shared" si="519"/>
        <v>2522.2799999999997</v>
      </c>
      <c r="X2048">
        <f t="shared" si="520"/>
        <v>2127.6000000000004</v>
      </c>
      <c r="Y2048">
        <f t="shared" si="530"/>
        <v>5108.3999999999996</v>
      </c>
      <c r="Z2048">
        <f t="shared" si="522"/>
        <v>31350.12</v>
      </c>
      <c r="AA2048" t="s">
        <v>227</v>
      </c>
      <c r="AB2048">
        <v>2024</v>
      </c>
    </row>
    <row r="2049" spans="1:28" x14ac:dyDescent="0.25">
      <c r="A2049">
        <v>62</v>
      </c>
      <c r="B2049" t="s">
        <v>185</v>
      </c>
      <c r="C2049" t="s">
        <v>103</v>
      </c>
      <c r="D2049" t="s">
        <v>22</v>
      </c>
      <c r="E2049" t="s">
        <v>789</v>
      </c>
      <c r="F2049" t="s">
        <v>100</v>
      </c>
      <c r="G2049">
        <v>46000</v>
      </c>
      <c r="H2049">
        <f t="shared" si="527"/>
        <v>41565.94</v>
      </c>
      <c r="I2049">
        <f t="shared" si="523"/>
        <v>1320.2</v>
      </c>
      <c r="J2049">
        <f t="shared" si="524"/>
        <v>3265.9999999999995</v>
      </c>
      <c r="K2049">
        <f t="shared" si="525"/>
        <v>506.00000000000006</v>
      </c>
      <c r="L2049">
        <f t="shared" si="528"/>
        <v>1398.4</v>
      </c>
      <c r="M2049">
        <f t="shared" si="529"/>
        <v>3261.4</v>
      </c>
      <c r="N2049">
        <v>1715.46</v>
      </c>
      <c r="O2049">
        <f t="shared" si="526"/>
        <v>11467.46</v>
      </c>
      <c r="P2049">
        <v>25</v>
      </c>
      <c r="Q2049">
        <v>200</v>
      </c>
      <c r="R2049">
        <v>0</v>
      </c>
      <c r="S2049">
        <v>1377.12</v>
      </c>
      <c r="T2049">
        <v>200</v>
      </c>
      <c r="U2049">
        <v>1032.1400000000001</v>
      </c>
      <c r="V2049">
        <v>0</v>
      </c>
      <c r="W2049">
        <f t="shared" si="519"/>
        <v>2834.26</v>
      </c>
      <c r="X2049">
        <f t="shared" si="520"/>
        <v>4434.0600000000004</v>
      </c>
      <c r="Y2049">
        <f t="shared" si="530"/>
        <v>6527.4</v>
      </c>
      <c r="Z2049">
        <f t="shared" si="522"/>
        <v>38731.68</v>
      </c>
      <c r="AA2049" t="s">
        <v>227</v>
      </c>
      <c r="AB2049">
        <v>2024</v>
      </c>
    </row>
    <row r="2050" spans="1:28" x14ac:dyDescent="0.25">
      <c r="A2050">
        <v>63</v>
      </c>
      <c r="B2050" t="s">
        <v>186</v>
      </c>
      <c r="C2050" t="s">
        <v>102</v>
      </c>
      <c r="D2050" t="s">
        <v>17</v>
      </c>
      <c r="E2050" t="s">
        <v>36</v>
      </c>
      <c r="F2050" t="s">
        <v>100</v>
      </c>
      <c r="G2050">
        <v>46000</v>
      </c>
      <c r="H2050">
        <f t="shared" si="527"/>
        <v>43281.4</v>
      </c>
      <c r="I2050">
        <f t="shared" si="523"/>
        <v>1320.2</v>
      </c>
      <c r="J2050">
        <f t="shared" si="524"/>
        <v>3265.9999999999995</v>
      </c>
      <c r="K2050">
        <f t="shared" si="525"/>
        <v>506.00000000000006</v>
      </c>
      <c r="L2050">
        <f t="shared" si="528"/>
        <v>1398.4</v>
      </c>
      <c r="M2050">
        <f t="shared" si="529"/>
        <v>3261.4</v>
      </c>
      <c r="N2050">
        <v>0</v>
      </c>
      <c r="O2050">
        <f t="shared" si="526"/>
        <v>9752</v>
      </c>
      <c r="P2050">
        <v>25</v>
      </c>
      <c r="Q2050">
        <v>0</v>
      </c>
      <c r="R2050">
        <v>0</v>
      </c>
      <c r="S2050">
        <v>398.64</v>
      </c>
      <c r="T2050">
        <v>200</v>
      </c>
      <c r="U2050">
        <f>1289.46-V2050</f>
        <v>1289.46</v>
      </c>
      <c r="V2050">
        <v>0</v>
      </c>
      <c r="W2050">
        <f t="shared" si="519"/>
        <v>1913.1</v>
      </c>
      <c r="X2050">
        <f t="shared" si="520"/>
        <v>2718.6000000000004</v>
      </c>
      <c r="Y2050">
        <f t="shared" si="530"/>
        <v>6527.4</v>
      </c>
      <c r="Z2050">
        <f t="shared" si="522"/>
        <v>41368.300000000003</v>
      </c>
      <c r="AA2050" t="s">
        <v>227</v>
      </c>
      <c r="AB2050">
        <v>2024</v>
      </c>
    </row>
    <row r="2051" spans="1:28" x14ac:dyDescent="0.25">
      <c r="A2051">
        <v>64</v>
      </c>
      <c r="B2051" t="s">
        <v>188</v>
      </c>
      <c r="C2051" t="s">
        <v>102</v>
      </c>
      <c r="D2051" t="s">
        <v>10</v>
      </c>
      <c r="E2051" t="s">
        <v>33</v>
      </c>
      <c r="F2051" t="s">
        <v>100</v>
      </c>
      <c r="G2051">
        <v>36000</v>
      </c>
      <c r="H2051">
        <f t="shared" si="527"/>
        <v>30441.48</v>
      </c>
      <c r="I2051">
        <f t="shared" si="523"/>
        <v>1033.2</v>
      </c>
      <c r="J2051">
        <f t="shared" si="524"/>
        <v>2555.9999999999995</v>
      </c>
      <c r="K2051">
        <f t="shared" si="525"/>
        <v>396.00000000000006</v>
      </c>
      <c r="L2051">
        <f t="shared" si="528"/>
        <v>1094.4000000000001</v>
      </c>
      <c r="M2051">
        <f t="shared" si="529"/>
        <v>2552.4</v>
      </c>
      <c r="N2051">
        <v>3430.92</v>
      </c>
      <c r="O2051">
        <f t="shared" si="526"/>
        <v>11062.92</v>
      </c>
      <c r="P2051">
        <v>25</v>
      </c>
      <c r="Q2051">
        <v>0</v>
      </c>
      <c r="R2051">
        <v>0</v>
      </c>
      <c r="S2051">
        <v>2294.48</v>
      </c>
      <c r="T2051">
        <v>200</v>
      </c>
      <c r="U2051">
        <v>0</v>
      </c>
      <c r="V2051">
        <v>0</v>
      </c>
      <c r="W2051">
        <f t="shared" ref="W2051:W2093" si="532">P2051+Q2051+R2051+S2051+T2051+U2051</f>
        <v>2519.48</v>
      </c>
      <c r="X2051">
        <f t="shared" ref="X2051:X2093" si="533">+I2051+L2051+N2051</f>
        <v>5558.52</v>
      </c>
      <c r="Y2051">
        <f t="shared" si="530"/>
        <v>5108.3999999999996</v>
      </c>
      <c r="Z2051">
        <f t="shared" ref="Z2051:Z2093" si="534">+G2051-(W2051+X2051)</f>
        <v>27922</v>
      </c>
      <c r="AA2051" t="s">
        <v>227</v>
      </c>
      <c r="AB2051">
        <v>2024</v>
      </c>
    </row>
    <row r="2052" spans="1:28" x14ac:dyDescent="0.25">
      <c r="A2052">
        <v>65</v>
      </c>
      <c r="B2052" t="s">
        <v>190</v>
      </c>
      <c r="C2052" t="s">
        <v>102</v>
      </c>
      <c r="D2052" t="s">
        <v>801</v>
      </c>
      <c r="E2052" t="s">
        <v>38</v>
      </c>
      <c r="F2052" t="s">
        <v>100</v>
      </c>
      <c r="G2052">
        <v>36000</v>
      </c>
      <c r="H2052">
        <f t="shared" si="527"/>
        <v>33872.400000000001</v>
      </c>
      <c r="I2052">
        <f t="shared" ref="I2052:I2093" si="535">IF(G2052&lt;=374040,G2052*2.87%,9334.68)</f>
        <v>1033.2</v>
      </c>
      <c r="J2052">
        <f t="shared" ref="J2052:J2093" si="536">IF(G2052&lt;=374040,G2052*7.1%,23092.75)</f>
        <v>2555.9999999999995</v>
      </c>
      <c r="K2052">
        <f t="shared" ref="K2052:K2093" si="537">IF(G2052&lt;=74808,G2052*1.1%,851.51)</f>
        <v>396.00000000000006</v>
      </c>
      <c r="L2052">
        <f t="shared" si="528"/>
        <v>1094.4000000000001</v>
      </c>
      <c r="M2052">
        <f t="shared" si="529"/>
        <v>2552.4</v>
      </c>
      <c r="N2052">
        <v>0</v>
      </c>
      <c r="O2052">
        <f t="shared" ref="O2052:O2093" si="538">+I2052+J2052+K2052+L2052+M2052+N2052</f>
        <v>7632</v>
      </c>
      <c r="P2052">
        <v>25</v>
      </c>
      <c r="Q2052">
        <v>6505.87</v>
      </c>
      <c r="R2052">
        <v>0</v>
      </c>
      <c r="S2052">
        <v>458.63</v>
      </c>
      <c r="T2052">
        <v>200</v>
      </c>
      <c r="U2052">
        <v>0</v>
      </c>
      <c r="V2052">
        <v>0</v>
      </c>
      <c r="W2052">
        <f t="shared" si="532"/>
        <v>7189.5</v>
      </c>
      <c r="X2052">
        <f t="shared" si="533"/>
        <v>2127.6000000000004</v>
      </c>
      <c r="Y2052">
        <f t="shared" si="530"/>
        <v>5108.3999999999996</v>
      </c>
      <c r="Z2052">
        <f t="shared" si="534"/>
        <v>26682.9</v>
      </c>
      <c r="AA2052" t="s">
        <v>227</v>
      </c>
      <c r="AB2052">
        <v>2024</v>
      </c>
    </row>
    <row r="2053" spans="1:28" x14ac:dyDescent="0.25">
      <c r="A2053">
        <v>66</v>
      </c>
      <c r="B2053" t="s">
        <v>851</v>
      </c>
      <c r="C2053" t="s">
        <v>103</v>
      </c>
      <c r="D2053" t="s">
        <v>94</v>
      </c>
      <c r="E2053" t="s">
        <v>852</v>
      </c>
      <c r="F2053" t="s">
        <v>100</v>
      </c>
      <c r="G2053">
        <v>46000</v>
      </c>
      <c r="H2053">
        <f t="shared" ref="H2053:H2093" si="539">+G2053-(I2053+L2053+N2053)</f>
        <v>43281.4</v>
      </c>
      <c r="I2053">
        <f t="shared" si="535"/>
        <v>1320.2</v>
      </c>
      <c r="J2053">
        <f t="shared" si="536"/>
        <v>3265.9999999999995</v>
      </c>
      <c r="K2053">
        <f t="shared" si="537"/>
        <v>506.00000000000006</v>
      </c>
      <c r="L2053">
        <f t="shared" si="528"/>
        <v>1398.4</v>
      </c>
      <c r="M2053">
        <f t="shared" si="529"/>
        <v>3261.4</v>
      </c>
      <c r="N2053">
        <v>0</v>
      </c>
      <c r="O2053">
        <f t="shared" si="538"/>
        <v>9752</v>
      </c>
      <c r="P2053">
        <v>25</v>
      </c>
      <c r="Q2053">
        <v>5011.18</v>
      </c>
      <c r="R2053">
        <v>0</v>
      </c>
      <c r="S2053">
        <v>139.18</v>
      </c>
      <c r="T2053">
        <v>200</v>
      </c>
      <c r="U2053">
        <f>IF((H2053*12)&gt;867123.01,(79776+(((H2053*12)-867123.01)*0.25))/12,IF((H2053*12)&gt;624329.01,(31216+(((H2053*12)-624329.01)*0.2))/12,IF((H2053*12)&gt;416220.01,(((H2053*12)-416220.01)*0.15)/12,0)))</f>
        <v>1289.4598750000005</v>
      </c>
      <c r="V2053">
        <v>0</v>
      </c>
      <c r="W2053">
        <f t="shared" si="532"/>
        <v>6664.819875000001</v>
      </c>
      <c r="X2053">
        <f t="shared" si="533"/>
        <v>2718.6000000000004</v>
      </c>
      <c r="Y2053">
        <f t="shared" si="530"/>
        <v>6527.4</v>
      </c>
      <c r="Z2053">
        <f t="shared" si="534"/>
        <v>36616.580125</v>
      </c>
      <c r="AA2053" t="s">
        <v>227</v>
      </c>
      <c r="AB2053">
        <v>2024</v>
      </c>
    </row>
    <row r="2054" spans="1:28" x14ac:dyDescent="0.25">
      <c r="A2054">
        <v>67</v>
      </c>
      <c r="B2054" t="s">
        <v>201</v>
      </c>
      <c r="C2054" t="s">
        <v>102</v>
      </c>
      <c r="D2054" t="s">
        <v>22</v>
      </c>
      <c r="E2054" t="s">
        <v>32</v>
      </c>
      <c r="F2054" t="s">
        <v>100</v>
      </c>
      <c r="G2054">
        <v>36000</v>
      </c>
      <c r="H2054">
        <f t="shared" si="539"/>
        <v>33872.400000000001</v>
      </c>
      <c r="I2054">
        <f t="shared" si="535"/>
        <v>1033.2</v>
      </c>
      <c r="J2054">
        <f t="shared" si="536"/>
        <v>2555.9999999999995</v>
      </c>
      <c r="K2054">
        <f t="shared" si="537"/>
        <v>396.00000000000006</v>
      </c>
      <c r="L2054">
        <f t="shared" ref="L2054:L2093" si="540">IF(G2054&lt;=187020,G2054*3.04%,4943.8)</f>
        <v>1094.4000000000001</v>
      </c>
      <c r="M2054">
        <f t="shared" ref="M2054:M2093" si="541">IF(G2054&lt;=187020,G2054*7.09%,11530.11)</f>
        <v>2552.4</v>
      </c>
      <c r="N2054">
        <v>0</v>
      </c>
      <c r="O2054">
        <f t="shared" si="538"/>
        <v>7632</v>
      </c>
      <c r="P2054">
        <v>25</v>
      </c>
      <c r="Q2054">
        <v>1000</v>
      </c>
      <c r="R2054">
        <v>0</v>
      </c>
      <c r="S2054">
        <v>408.58</v>
      </c>
      <c r="T2054">
        <v>200</v>
      </c>
      <c r="U2054">
        <v>0</v>
      </c>
      <c r="V2054">
        <v>0</v>
      </c>
      <c r="W2054">
        <f t="shared" si="532"/>
        <v>1633.58</v>
      </c>
      <c r="X2054">
        <f t="shared" si="533"/>
        <v>2127.6000000000004</v>
      </c>
      <c r="Y2054">
        <f t="shared" si="530"/>
        <v>5108.3999999999996</v>
      </c>
      <c r="Z2054">
        <f t="shared" si="534"/>
        <v>32238.82</v>
      </c>
      <c r="AA2054" t="s">
        <v>227</v>
      </c>
      <c r="AB2054">
        <v>2024</v>
      </c>
    </row>
    <row r="2055" spans="1:28" x14ac:dyDescent="0.25">
      <c r="A2055">
        <v>68</v>
      </c>
      <c r="B2055" t="s">
        <v>207</v>
      </c>
      <c r="C2055" t="s">
        <v>103</v>
      </c>
      <c r="D2055" t="s">
        <v>6</v>
      </c>
      <c r="E2055" t="s">
        <v>28</v>
      </c>
      <c r="F2055" t="s">
        <v>100</v>
      </c>
      <c r="G2055">
        <v>25000</v>
      </c>
      <c r="H2055">
        <f t="shared" si="539"/>
        <v>23522.5</v>
      </c>
      <c r="I2055">
        <f t="shared" si="535"/>
        <v>717.5</v>
      </c>
      <c r="J2055">
        <f t="shared" si="536"/>
        <v>1774.9999999999998</v>
      </c>
      <c r="K2055">
        <f t="shared" si="537"/>
        <v>275</v>
      </c>
      <c r="L2055">
        <f t="shared" si="540"/>
        <v>760</v>
      </c>
      <c r="M2055">
        <f t="shared" si="541"/>
        <v>1772.5000000000002</v>
      </c>
      <c r="N2055">
        <v>0</v>
      </c>
      <c r="O2055">
        <f t="shared" si="538"/>
        <v>5300</v>
      </c>
      <c r="P2055">
        <v>25</v>
      </c>
      <c r="Q2055">
        <v>12585.43</v>
      </c>
      <c r="R2055">
        <v>0</v>
      </c>
      <c r="S2055">
        <v>1328.8</v>
      </c>
      <c r="T2055">
        <v>200</v>
      </c>
      <c r="U2055">
        <v>0</v>
      </c>
      <c r="V2055">
        <v>0</v>
      </c>
      <c r="W2055">
        <f t="shared" si="532"/>
        <v>14139.23</v>
      </c>
      <c r="X2055">
        <f t="shared" si="533"/>
        <v>1477.5</v>
      </c>
      <c r="Y2055">
        <f t="shared" si="530"/>
        <v>3547.5</v>
      </c>
      <c r="Z2055">
        <f t="shared" si="534"/>
        <v>9383.27</v>
      </c>
      <c r="AA2055" t="s">
        <v>227</v>
      </c>
      <c r="AB2055">
        <v>2024</v>
      </c>
    </row>
    <row r="2056" spans="1:28" x14ac:dyDescent="0.25">
      <c r="A2056">
        <v>69</v>
      </c>
      <c r="B2056" t="s">
        <v>812</v>
      </c>
      <c r="C2056" t="s">
        <v>102</v>
      </c>
      <c r="D2056" t="s">
        <v>808</v>
      </c>
      <c r="E2056" t="s">
        <v>619</v>
      </c>
      <c r="F2056" t="s">
        <v>85</v>
      </c>
      <c r="G2056">
        <v>30000</v>
      </c>
      <c r="H2056">
        <f t="shared" si="539"/>
        <v>28227</v>
      </c>
      <c r="I2056">
        <f t="shared" si="535"/>
        <v>861</v>
      </c>
      <c r="J2056">
        <f t="shared" si="536"/>
        <v>2130</v>
      </c>
      <c r="K2056">
        <f t="shared" si="537"/>
        <v>330.00000000000006</v>
      </c>
      <c r="L2056">
        <f t="shared" si="540"/>
        <v>912</v>
      </c>
      <c r="M2056">
        <f t="shared" si="541"/>
        <v>2127</v>
      </c>
      <c r="N2056">
        <v>0</v>
      </c>
      <c r="O2056">
        <f t="shared" si="538"/>
        <v>6360</v>
      </c>
      <c r="P2056">
        <v>25</v>
      </c>
      <c r="Q2056">
        <v>500</v>
      </c>
      <c r="R2056">
        <v>0</v>
      </c>
      <c r="S2056">
        <v>0</v>
      </c>
      <c r="T2056">
        <v>200</v>
      </c>
      <c r="U2056">
        <v>0</v>
      </c>
      <c r="V2056">
        <v>0</v>
      </c>
      <c r="W2056">
        <f t="shared" si="532"/>
        <v>725</v>
      </c>
      <c r="X2056">
        <f t="shared" si="533"/>
        <v>1773</v>
      </c>
      <c r="Y2056">
        <f t="shared" si="530"/>
        <v>4257</v>
      </c>
      <c r="Z2056">
        <f t="shared" si="534"/>
        <v>27502</v>
      </c>
      <c r="AA2056" t="s">
        <v>227</v>
      </c>
      <c r="AB2056">
        <v>2024</v>
      </c>
    </row>
    <row r="2057" spans="1:28" x14ac:dyDescent="0.25">
      <c r="A2057">
        <v>70</v>
      </c>
      <c r="B2057" t="s">
        <v>833</v>
      </c>
      <c r="C2057" t="s">
        <v>102</v>
      </c>
      <c r="D2057" t="s">
        <v>22</v>
      </c>
      <c r="E2057" t="s">
        <v>33</v>
      </c>
      <c r="F2057" t="s">
        <v>100</v>
      </c>
      <c r="G2057">
        <v>30000</v>
      </c>
      <c r="H2057">
        <f t="shared" si="539"/>
        <v>28227</v>
      </c>
      <c r="I2057">
        <f t="shared" si="535"/>
        <v>861</v>
      </c>
      <c r="J2057">
        <f t="shared" si="536"/>
        <v>2130</v>
      </c>
      <c r="K2057">
        <f t="shared" si="537"/>
        <v>330.00000000000006</v>
      </c>
      <c r="L2057">
        <f t="shared" si="540"/>
        <v>912</v>
      </c>
      <c r="M2057">
        <f t="shared" si="541"/>
        <v>2127</v>
      </c>
      <c r="N2057">
        <v>0</v>
      </c>
      <c r="O2057">
        <f t="shared" si="538"/>
        <v>6360</v>
      </c>
      <c r="P2057">
        <v>25</v>
      </c>
      <c r="Q2057">
        <v>3996.21</v>
      </c>
      <c r="R2057">
        <v>0</v>
      </c>
      <c r="S2057">
        <v>0</v>
      </c>
      <c r="T2057">
        <v>200</v>
      </c>
      <c r="U2057">
        <v>0</v>
      </c>
      <c r="V2057">
        <v>0</v>
      </c>
      <c r="W2057">
        <f t="shared" si="532"/>
        <v>4221.21</v>
      </c>
      <c r="X2057">
        <f t="shared" si="533"/>
        <v>1773</v>
      </c>
      <c r="Y2057">
        <f t="shared" si="530"/>
        <v>4257</v>
      </c>
      <c r="Z2057">
        <f t="shared" si="534"/>
        <v>24005.79</v>
      </c>
      <c r="AA2057" t="s">
        <v>227</v>
      </c>
      <c r="AB2057">
        <v>2024</v>
      </c>
    </row>
    <row r="2058" spans="1:28" x14ac:dyDescent="0.25">
      <c r="A2058">
        <v>71</v>
      </c>
      <c r="B2058" t="s">
        <v>878</v>
      </c>
      <c r="C2058" t="s">
        <v>103</v>
      </c>
      <c r="D2058" t="s">
        <v>94</v>
      </c>
      <c r="E2058" t="s">
        <v>835</v>
      </c>
      <c r="F2058" t="s">
        <v>100</v>
      </c>
      <c r="G2058">
        <v>30000</v>
      </c>
      <c r="H2058">
        <f t="shared" si="539"/>
        <v>28227</v>
      </c>
      <c r="I2058">
        <f t="shared" si="535"/>
        <v>861</v>
      </c>
      <c r="J2058">
        <f t="shared" si="536"/>
        <v>2130</v>
      </c>
      <c r="K2058">
        <f t="shared" si="537"/>
        <v>330.00000000000006</v>
      </c>
      <c r="L2058">
        <f t="shared" si="540"/>
        <v>912</v>
      </c>
      <c r="M2058">
        <f t="shared" si="541"/>
        <v>2127</v>
      </c>
      <c r="N2058">
        <v>0</v>
      </c>
      <c r="O2058">
        <f t="shared" si="538"/>
        <v>6360</v>
      </c>
      <c r="P2058">
        <v>25</v>
      </c>
      <c r="Q2058">
        <v>7426.75</v>
      </c>
      <c r="R2058">
        <v>0</v>
      </c>
      <c r="S2058">
        <v>0</v>
      </c>
      <c r="T2058">
        <v>200</v>
      </c>
      <c r="U2058">
        <v>0</v>
      </c>
      <c r="V2058">
        <v>0</v>
      </c>
      <c r="W2058">
        <f t="shared" si="532"/>
        <v>7651.75</v>
      </c>
      <c r="X2058">
        <f t="shared" si="533"/>
        <v>1773</v>
      </c>
      <c r="Y2058">
        <f t="shared" si="530"/>
        <v>4257</v>
      </c>
      <c r="Z2058">
        <f t="shared" si="534"/>
        <v>20575.25</v>
      </c>
      <c r="AA2058" t="s">
        <v>227</v>
      </c>
      <c r="AB2058">
        <v>2024</v>
      </c>
    </row>
    <row r="2059" spans="1:28" x14ac:dyDescent="0.25">
      <c r="A2059">
        <v>72</v>
      </c>
      <c r="B2059" t="s">
        <v>836</v>
      </c>
      <c r="C2059" t="s">
        <v>102</v>
      </c>
      <c r="D2059" t="s">
        <v>94</v>
      </c>
      <c r="E2059" t="s">
        <v>52</v>
      </c>
      <c r="F2059" t="s">
        <v>100</v>
      </c>
      <c r="G2059">
        <v>26000</v>
      </c>
      <c r="H2059">
        <f t="shared" si="539"/>
        <v>22747.94</v>
      </c>
      <c r="I2059">
        <f t="shared" si="535"/>
        <v>746.2</v>
      </c>
      <c r="J2059">
        <f t="shared" si="536"/>
        <v>1845.9999999999998</v>
      </c>
      <c r="K2059">
        <f t="shared" si="537"/>
        <v>286.00000000000006</v>
      </c>
      <c r="L2059">
        <f t="shared" si="540"/>
        <v>790.4</v>
      </c>
      <c r="M2059">
        <f t="shared" si="541"/>
        <v>1843.4</v>
      </c>
      <c r="N2059">
        <v>1715.46</v>
      </c>
      <c r="O2059">
        <f t="shared" si="538"/>
        <v>7227.46</v>
      </c>
      <c r="P2059">
        <v>25</v>
      </c>
      <c r="Q2059">
        <v>1000</v>
      </c>
      <c r="R2059">
        <v>0</v>
      </c>
      <c r="S2059">
        <v>0</v>
      </c>
      <c r="T2059">
        <v>200</v>
      </c>
      <c r="U2059">
        <v>0</v>
      </c>
      <c r="V2059">
        <v>0</v>
      </c>
      <c r="W2059">
        <f t="shared" si="532"/>
        <v>1225</v>
      </c>
      <c r="X2059">
        <f t="shared" si="533"/>
        <v>3252.06</v>
      </c>
      <c r="Y2059">
        <f t="shared" si="530"/>
        <v>3689.3999999999996</v>
      </c>
      <c r="Z2059">
        <f t="shared" si="534"/>
        <v>21522.940000000002</v>
      </c>
      <c r="AA2059" t="s">
        <v>227</v>
      </c>
      <c r="AB2059">
        <v>2024</v>
      </c>
    </row>
    <row r="2060" spans="1:28" x14ac:dyDescent="0.25">
      <c r="A2060">
        <v>73</v>
      </c>
      <c r="B2060" t="s">
        <v>837</v>
      </c>
      <c r="C2060" t="s">
        <v>103</v>
      </c>
      <c r="D2060" t="s">
        <v>94</v>
      </c>
      <c r="E2060" t="s">
        <v>52</v>
      </c>
      <c r="F2060" t="s">
        <v>100</v>
      </c>
      <c r="G2060">
        <v>26000</v>
      </c>
      <c r="H2060">
        <f t="shared" si="539"/>
        <v>24463.4</v>
      </c>
      <c r="I2060">
        <f t="shared" si="535"/>
        <v>746.2</v>
      </c>
      <c r="J2060">
        <f t="shared" si="536"/>
        <v>1845.9999999999998</v>
      </c>
      <c r="K2060">
        <f t="shared" si="537"/>
        <v>286.00000000000006</v>
      </c>
      <c r="L2060">
        <f t="shared" si="540"/>
        <v>790.4</v>
      </c>
      <c r="M2060">
        <f t="shared" si="541"/>
        <v>1843.4</v>
      </c>
      <c r="N2060">
        <v>0</v>
      </c>
      <c r="O2060">
        <f t="shared" si="538"/>
        <v>5512</v>
      </c>
      <c r="P2060">
        <v>25</v>
      </c>
      <c r="Q2060">
        <v>1000</v>
      </c>
      <c r="R2060">
        <v>0</v>
      </c>
      <c r="S2060">
        <v>0</v>
      </c>
      <c r="T2060">
        <v>200</v>
      </c>
      <c r="U2060">
        <v>0</v>
      </c>
      <c r="V2060">
        <v>0</v>
      </c>
      <c r="W2060">
        <f t="shared" si="532"/>
        <v>1225</v>
      </c>
      <c r="X2060">
        <f t="shared" si="533"/>
        <v>1536.6</v>
      </c>
      <c r="Y2060">
        <f t="shared" si="530"/>
        <v>3689.3999999999996</v>
      </c>
      <c r="Z2060">
        <f t="shared" si="534"/>
        <v>23238.400000000001</v>
      </c>
      <c r="AA2060" t="s">
        <v>227</v>
      </c>
      <c r="AB2060">
        <v>2024</v>
      </c>
    </row>
    <row r="2061" spans="1:28" x14ac:dyDescent="0.25">
      <c r="A2061">
        <v>74</v>
      </c>
      <c r="B2061" t="s">
        <v>838</v>
      </c>
      <c r="C2061" t="s">
        <v>102</v>
      </c>
      <c r="D2061" t="s">
        <v>839</v>
      </c>
      <c r="E2061" t="s">
        <v>33</v>
      </c>
      <c r="F2061" t="s">
        <v>100</v>
      </c>
      <c r="G2061">
        <v>26000</v>
      </c>
      <c r="H2061">
        <f t="shared" si="539"/>
        <v>24463.4</v>
      </c>
      <c r="I2061">
        <f t="shared" si="535"/>
        <v>746.2</v>
      </c>
      <c r="J2061">
        <f t="shared" si="536"/>
        <v>1845.9999999999998</v>
      </c>
      <c r="K2061">
        <f t="shared" si="537"/>
        <v>286.00000000000006</v>
      </c>
      <c r="L2061">
        <f t="shared" si="540"/>
        <v>790.4</v>
      </c>
      <c r="M2061">
        <f t="shared" si="541"/>
        <v>1843.4</v>
      </c>
      <c r="N2061">
        <v>0</v>
      </c>
      <c r="O2061">
        <f t="shared" si="538"/>
        <v>5512</v>
      </c>
      <c r="P2061">
        <v>25</v>
      </c>
      <c r="Q2061">
        <v>0</v>
      </c>
      <c r="R2061">
        <v>0</v>
      </c>
      <c r="S2061">
        <v>221.7</v>
      </c>
      <c r="T2061">
        <v>200</v>
      </c>
      <c r="U2061">
        <v>0</v>
      </c>
      <c r="V2061">
        <v>0</v>
      </c>
      <c r="W2061">
        <f t="shared" si="532"/>
        <v>446.7</v>
      </c>
      <c r="X2061">
        <f t="shared" si="533"/>
        <v>1536.6</v>
      </c>
      <c r="Y2061">
        <f t="shared" si="530"/>
        <v>3689.3999999999996</v>
      </c>
      <c r="Z2061">
        <f t="shared" si="534"/>
        <v>24016.7</v>
      </c>
      <c r="AA2061" t="s">
        <v>227</v>
      </c>
      <c r="AB2061">
        <v>2024</v>
      </c>
    </row>
    <row r="2062" spans="1:28" x14ac:dyDescent="0.25">
      <c r="A2062">
        <v>75</v>
      </c>
      <c r="B2062" t="s">
        <v>840</v>
      </c>
      <c r="C2062" t="s">
        <v>102</v>
      </c>
      <c r="D2062" t="s">
        <v>839</v>
      </c>
      <c r="E2062" t="s">
        <v>33</v>
      </c>
      <c r="F2062" t="s">
        <v>100</v>
      </c>
      <c r="G2062">
        <v>26000</v>
      </c>
      <c r="H2062">
        <f t="shared" si="539"/>
        <v>24463.4</v>
      </c>
      <c r="I2062">
        <f t="shared" si="535"/>
        <v>746.2</v>
      </c>
      <c r="J2062">
        <f t="shared" si="536"/>
        <v>1845.9999999999998</v>
      </c>
      <c r="K2062">
        <f t="shared" si="537"/>
        <v>286.00000000000006</v>
      </c>
      <c r="L2062">
        <f t="shared" si="540"/>
        <v>790.4</v>
      </c>
      <c r="M2062">
        <f t="shared" si="541"/>
        <v>1843.4</v>
      </c>
      <c r="N2062">
        <v>0</v>
      </c>
      <c r="O2062">
        <f t="shared" si="538"/>
        <v>5512</v>
      </c>
      <c r="P2062">
        <v>25</v>
      </c>
      <c r="Q2062">
        <v>0</v>
      </c>
      <c r="R2062">
        <v>0</v>
      </c>
      <c r="S2062">
        <v>127.5</v>
      </c>
      <c r="T2062">
        <v>200</v>
      </c>
      <c r="U2062">
        <v>0</v>
      </c>
      <c r="V2062">
        <v>0</v>
      </c>
      <c r="W2062">
        <f t="shared" si="532"/>
        <v>352.5</v>
      </c>
      <c r="X2062">
        <f t="shared" si="533"/>
        <v>1536.6</v>
      </c>
      <c r="Y2062">
        <f t="shared" si="530"/>
        <v>3689.3999999999996</v>
      </c>
      <c r="Z2062">
        <f t="shared" si="534"/>
        <v>24110.9</v>
      </c>
      <c r="AA2062" t="s">
        <v>227</v>
      </c>
      <c r="AB2062">
        <v>2024</v>
      </c>
    </row>
    <row r="2063" spans="1:28" x14ac:dyDescent="0.25">
      <c r="A2063">
        <v>76</v>
      </c>
      <c r="B2063" t="s">
        <v>904</v>
      </c>
      <c r="C2063" t="s">
        <v>103</v>
      </c>
      <c r="D2063" t="s">
        <v>94</v>
      </c>
      <c r="E2063" t="s">
        <v>32</v>
      </c>
      <c r="F2063" t="s">
        <v>100</v>
      </c>
      <c r="G2063">
        <v>30000</v>
      </c>
      <c r="H2063">
        <f t="shared" si="539"/>
        <v>28227</v>
      </c>
      <c r="I2063">
        <f t="shared" si="535"/>
        <v>861</v>
      </c>
      <c r="J2063">
        <f t="shared" si="536"/>
        <v>2130</v>
      </c>
      <c r="K2063">
        <f t="shared" si="537"/>
        <v>330.00000000000006</v>
      </c>
      <c r="L2063">
        <f t="shared" si="540"/>
        <v>912</v>
      </c>
      <c r="M2063">
        <f t="shared" si="541"/>
        <v>2127</v>
      </c>
      <c r="N2063">
        <v>0</v>
      </c>
      <c r="O2063">
        <f t="shared" si="538"/>
        <v>6360</v>
      </c>
      <c r="P2063">
        <v>25</v>
      </c>
      <c r="Q2063">
        <v>0</v>
      </c>
      <c r="R2063">
        <v>0</v>
      </c>
      <c r="S2063">
        <v>0</v>
      </c>
      <c r="T2063">
        <v>200</v>
      </c>
      <c r="U2063">
        <v>0</v>
      </c>
      <c r="V2063">
        <v>0</v>
      </c>
      <c r="W2063">
        <f t="shared" si="532"/>
        <v>225</v>
      </c>
      <c r="X2063">
        <f t="shared" si="533"/>
        <v>1773</v>
      </c>
      <c r="Y2063">
        <f t="shared" si="530"/>
        <v>4257</v>
      </c>
      <c r="Z2063">
        <f t="shared" si="534"/>
        <v>28002</v>
      </c>
      <c r="AA2063" t="s">
        <v>227</v>
      </c>
      <c r="AB2063">
        <v>2024</v>
      </c>
    </row>
    <row r="2064" spans="1:28" x14ac:dyDescent="0.25">
      <c r="A2064">
        <v>77</v>
      </c>
      <c r="B2064" t="s">
        <v>842</v>
      </c>
      <c r="C2064" t="s">
        <v>102</v>
      </c>
      <c r="D2064" t="s">
        <v>823</v>
      </c>
      <c r="E2064" t="s">
        <v>843</v>
      </c>
      <c r="F2064" t="s">
        <v>100</v>
      </c>
      <c r="G2064">
        <v>36000</v>
      </c>
      <c r="H2064">
        <f t="shared" si="539"/>
        <v>33872.400000000001</v>
      </c>
      <c r="I2064">
        <f t="shared" si="535"/>
        <v>1033.2</v>
      </c>
      <c r="J2064">
        <f t="shared" si="536"/>
        <v>2555.9999999999995</v>
      </c>
      <c r="K2064">
        <f t="shared" si="537"/>
        <v>396.00000000000006</v>
      </c>
      <c r="L2064">
        <f t="shared" si="540"/>
        <v>1094.4000000000001</v>
      </c>
      <c r="M2064">
        <f t="shared" si="541"/>
        <v>2552.4</v>
      </c>
      <c r="N2064">
        <v>0</v>
      </c>
      <c r="O2064">
        <f t="shared" si="538"/>
        <v>7632</v>
      </c>
      <c r="P2064">
        <v>25</v>
      </c>
      <c r="Q2064">
        <v>0</v>
      </c>
      <c r="R2064">
        <v>0</v>
      </c>
      <c r="S2064">
        <v>159.19999999999999</v>
      </c>
      <c r="T2064">
        <v>200</v>
      </c>
      <c r="U2064">
        <v>0</v>
      </c>
      <c r="V2064">
        <v>0</v>
      </c>
      <c r="W2064">
        <f t="shared" si="532"/>
        <v>384.2</v>
      </c>
      <c r="X2064">
        <f t="shared" si="533"/>
        <v>2127.6000000000004</v>
      </c>
      <c r="Y2064">
        <f t="shared" si="530"/>
        <v>5108.3999999999996</v>
      </c>
      <c r="Z2064">
        <f t="shared" si="534"/>
        <v>33488.199999999997</v>
      </c>
      <c r="AA2064" t="s">
        <v>227</v>
      </c>
      <c r="AB2064">
        <v>2024</v>
      </c>
    </row>
    <row r="2065" spans="1:28" x14ac:dyDescent="0.25">
      <c r="A2065">
        <v>78</v>
      </c>
      <c r="B2065" t="s">
        <v>845</v>
      </c>
      <c r="C2065" t="s">
        <v>103</v>
      </c>
      <c r="D2065" t="s">
        <v>94</v>
      </c>
      <c r="E2065" t="s">
        <v>52</v>
      </c>
      <c r="F2065" t="s">
        <v>100</v>
      </c>
      <c r="G2065">
        <v>36000</v>
      </c>
      <c r="H2065">
        <f t="shared" si="539"/>
        <v>33872.400000000001</v>
      </c>
      <c r="I2065">
        <f t="shared" si="535"/>
        <v>1033.2</v>
      </c>
      <c r="J2065">
        <f t="shared" si="536"/>
        <v>2555.9999999999995</v>
      </c>
      <c r="K2065">
        <f t="shared" si="537"/>
        <v>396.00000000000006</v>
      </c>
      <c r="L2065">
        <f t="shared" si="540"/>
        <v>1094.4000000000001</v>
      </c>
      <c r="M2065">
        <f t="shared" si="541"/>
        <v>2552.4</v>
      </c>
      <c r="N2065">
        <v>0</v>
      </c>
      <c r="O2065">
        <f t="shared" si="538"/>
        <v>7632</v>
      </c>
      <c r="P2065">
        <v>25</v>
      </c>
      <c r="Q2065">
        <v>0</v>
      </c>
      <c r="R2065">
        <v>0</v>
      </c>
      <c r="S2065">
        <v>0</v>
      </c>
      <c r="T2065">
        <v>200</v>
      </c>
      <c r="U2065">
        <v>0</v>
      </c>
      <c r="V2065">
        <v>0</v>
      </c>
      <c r="W2065">
        <f t="shared" si="532"/>
        <v>225</v>
      </c>
      <c r="X2065">
        <f t="shared" si="533"/>
        <v>2127.6000000000004</v>
      </c>
      <c r="Y2065">
        <f t="shared" si="530"/>
        <v>5108.3999999999996</v>
      </c>
      <c r="Z2065">
        <f>+G2065-(W2065+X2065)</f>
        <v>33647.4</v>
      </c>
      <c r="AA2065" t="s">
        <v>227</v>
      </c>
      <c r="AB2065">
        <v>2024</v>
      </c>
    </row>
    <row r="2066" spans="1:28" x14ac:dyDescent="0.25">
      <c r="A2066">
        <v>79</v>
      </c>
      <c r="B2066" t="s">
        <v>848</v>
      </c>
      <c r="C2066" t="s">
        <v>103</v>
      </c>
      <c r="D2066" t="s">
        <v>94</v>
      </c>
      <c r="E2066" t="s">
        <v>52</v>
      </c>
      <c r="F2066" t="s">
        <v>100</v>
      </c>
      <c r="G2066">
        <v>46000</v>
      </c>
      <c r="H2066">
        <f t="shared" si="539"/>
        <v>43281.4</v>
      </c>
      <c r="I2066">
        <f t="shared" si="535"/>
        <v>1320.2</v>
      </c>
      <c r="J2066">
        <f t="shared" si="536"/>
        <v>3265.9999999999995</v>
      </c>
      <c r="K2066">
        <f t="shared" si="537"/>
        <v>506.00000000000006</v>
      </c>
      <c r="L2066">
        <f t="shared" si="540"/>
        <v>1398.4</v>
      </c>
      <c r="M2066">
        <f t="shared" si="541"/>
        <v>3261.4</v>
      </c>
      <c r="N2066">
        <v>0</v>
      </c>
      <c r="O2066">
        <f t="shared" si="538"/>
        <v>9752</v>
      </c>
      <c r="P2066">
        <v>25</v>
      </c>
      <c r="Q2066">
        <v>0</v>
      </c>
      <c r="R2066">
        <v>0</v>
      </c>
      <c r="S2066">
        <v>0</v>
      </c>
      <c r="T2066">
        <v>200</v>
      </c>
      <c r="U2066">
        <f>IF((H2066*12)&gt;867123.01,(79776+(((H2066*12)-867123.01)*0.25))/12,IF((H2066*12)&gt;624329.01,(31216+(((H2066*12)-624329.01)*0.2))/12,IF((H2066*12)&gt;416220.01,(((H2066*12)-416220.01)*0.15)/12,0)))</f>
        <v>1289.4598750000005</v>
      </c>
      <c r="V2066">
        <v>0</v>
      </c>
      <c r="W2066">
        <f t="shared" si="532"/>
        <v>1514.4598750000005</v>
      </c>
      <c r="X2066">
        <f t="shared" si="533"/>
        <v>2718.6000000000004</v>
      </c>
      <c r="Y2066">
        <f t="shared" si="530"/>
        <v>6527.4</v>
      </c>
      <c r="Z2066">
        <f t="shared" si="534"/>
        <v>41766.940125000001</v>
      </c>
      <c r="AA2066" t="s">
        <v>227</v>
      </c>
      <c r="AB2066">
        <v>2024</v>
      </c>
    </row>
    <row r="2067" spans="1:28" x14ac:dyDescent="0.25">
      <c r="A2067">
        <v>80</v>
      </c>
      <c r="B2067" t="s">
        <v>174</v>
      </c>
      <c r="C2067" t="s">
        <v>102</v>
      </c>
      <c r="D2067" t="s">
        <v>94</v>
      </c>
      <c r="E2067" t="s">
        <v>26</v>
      </c>
      <c r="F2067" t="s">
        <v>100</v>
      </c>
      <c r="G2067">
        <v>46000</v>
      </c>
      <c r="H2067">
        <f t="shared" si="539"/>
        <v>43281.4</v>
      </c>
      <c r="I2067">
        <f t="shared" si="535"/>
        <v>1320.2</v>
      </c>
      <c r="J2067">
        <f t="shared" si="536"/>
        <v>3265.9999999999995</v>
      </c>
      <c r="K2067">
        <f t="shared" si="537"/>
        <v>506.00000000000006</v>
      </c>
      <c r="L2067">
        <f t="shared" si="540"/>
        <v>1398.4</v>
      </c>
      <c r="M2067">
        <f t="shared" si="541"/>
        <v>3261.4</v>
      </c>
      <c r="N2067">
        <v>0</v>
      </c>
      <c r="O2067">
        <f t="shared" si="538"/>
        <v>9752</v>
      </c>
      <c r="P2067">
        <v>25</v>
      </c>
      <c r="Q2067">
        <v>0</v>
      </c>
      <c r="R2067">
        <v>0</v>
      </c>
      <c r="S2067">
        <v>1617.64</v>
      </c>
      <c r="T2067">
        <v>200</v>
      </c>
      <c r="U2067">
        <v>0</v>
      </c>
      <c r="V2067">
        <v>1289.46</v>
      </c>
      <c r="W2067">
        <f t="shared" si="532"/>
        <v>1842.64</v>
      </c>
      <c r="X2067">
        <f t="shared" si="533"/>
        <v>2718.6000000000004</v>
      </c>
      <c r="Y2067">
        <f t="shared" si="530"/>
        <v>6527.4</v>
      </c>
      <c r="Z2067">
        <f t="shared" si="534"/>
        <v>41438.76</v>
      </c>
      <c r="AA2067" t="s">
        <v>227</v>
      </c>
      <c r="AB2067">
        <v>2024</v>
      </c>
    </row>
    <row r="2068" spans="1:28" x14ac:dyDescent="0.25">
      <c r="A2068">
        <v>81</v>
      </c>
      <c r="B2068" t="s">
        <v>912</v>
      </c>
      <c r="C2068" t="s">
        <v>103</v>
      </c>
      <c r="D2068" t="s">
        <v>94</v>
      </c>
      <c r="E2068" t="s">
        <v>854</v>
      </c>
      <c r="F2068" t="s">
        <v>100</v>
      </c>
      <c r="G2068">
        <v>46000</v>
      </c>
      <c r="H2068">
        <f t="shared" si="539"/>
        <v>43281.4</v>
      </c>
      <c r="I2068">
        <f t="shared" si="535"/>
        <v>1320.2</v>
      </c>
      <c r="J2068">
        <f t="shared" si="536"/>
        <v>3265.9999999999995</v>
      </c>
      <c r="K2068">
        <f t="shared" si="537"/>
        <v>506.00000000000006</v>
      </c>
      <c r="L2068">
        <f t="shared" si="540"/>
        <v>1398.4</v>
      </c>
      <c r="M2068">
        <f t="shared" si="541"/>
        <v>3261.4</v>
      </c>
      <c r="N2068">
        <v>0</v>
      </c>
      <c r="O2068">
        <f t="shared" si="538"/>
        <v>9752</v>
      </c>
      <c r="P2068">
        <v>25</v>
      </c>
      <c r="Q2068">
        <v>0</v>
      </c>
      <c r="R2068">
        <v>0</v>
      </c>
      <c r="S2068">
        <v>736.93</v>
      </c>
      <c r="T2068">
        <v>200</v>
      </c>
      <c r="U2068">
        <f t="shared" ref="U2068" si="542">IF((H2068*12)&gt;867123.01,(79776+(((H2068*12)-867123.01)*0.25))/12,IF((H2068*12)&gt;624329.01,(31216+(((H2068*12)-624329.01)*0.2))/12,IF((H2068*12)&gt;416220.01,(((H2068*12)-416220.01)*0.15)/12,0)))</f>
        <v>1289.4598750000005</v>
      </c>
      <c r="V2068">
        <v>0</v>
      </c>
      <c r="W2068">
        <f t="shared" si="532"/>
        <v>2251.3898750000003</v>
      </c>
      <c r="X2068">
        <f t="shared" si="533"/>
        <v>2718.6000000000004</v>
      </c>
      <c r="Y2068">
        <f t="shared" ref="Y2068:Y2093" si="543">+J2068+M2068</f>
        <v>6527.4</v>
      </c>
      <c r="Z2068">
        <f t="shared" si="534"/>
        <v>41030.010125000001</v>
      </c>
      <c r="AA2068" t="s">
        <v>227</v>
      </c>
      <c r="AB2068">
        <v>2024</v>
      </c>
    </row>
    <row r="2069" spans="1:28" x14ac:dyDescent="0.25">
      <c r="A2069">
        <v>82</v>
      </c>
      <c r="B2069" t="s">
        <v>853</v>
      </c>
      <c r="C2069" t="s">
        <v>103</v>
      </c>
      <c r="D2069" t="s">
        <v>94</v>
      </c>
      <c r="E2069" t="s">
        <v>854</v>
      </c>
      <c r="F2069" t="s">
        <v>100</v>
      </c>
      <c r="G2069">
        <v>46000</v>
      </c>
      <c r="H2069">
        <f t="shared" si="539"/>
        <v>43281.4</v>
      </c>
      <c r="I2069">
        <f t="shared" si="535"/>
        <v>1320.2</v>
      </c>
      <c r="J2069">
        <f t="shared" si="536"/>
        <v>3265.9999999999995</v>
      </c>
      <c r="K2069">
        <f t="shared" si="537"/>
        <v>506.00000000000006</v>
      </c>
      <c r="L2069">
        <f t="shared" si="540"/>
        <v>1398.4</v>
      </c>
      <c r="M2069">
        <f t="shared" si="541"/>
        <v>3261.4</v>
      </c>
      <c r="N2069">
        <v>0</v>
      </c>
      <c r="O2069">
        <f t="shared" si="538"/>
        <v>9752</v>
      </c>
      <c r="P2069">
        <v>25</v>
      </c>
      <c r="Q2069">
        <v>0</v>
      </c>
      <c r="R2069">
        <v>0</v>
      </c>
      <c r="S2069">
        <v>1714.54</v>
      </c>
      <c r="T2069">
        <v>200</v>
      </c>
      <c r="U2069">
        <f>1289.46-V2069</f>
        <v>0</v>
      </c>
      <c r="V2069">
        <v>1289.46</v>
      </c>
      <c r="W2069">
        <f t="shared" si="532"/>
        <v>1939.54</v>
      </c>
      <c r="X2069">
        <f t="shared" si="533"/>
        <v>2718.6000000000004</v>
      </c>
      <c r="Y2069">
        <f t="shared" si="543"/>
        <v>6527.4</v>
      </c>
      <c r="Z2069">
        <f t="shared" si="534"/>
        <v>41341.86</v>
      </c>
      <c r="AA2069" t="s">
        <v>227</v>
      </c>
      <c r="AB2069">
        <v>2024</v>
      </c>
    </row>
    <row r="2070" spans="1:28" x14ac:dyDescent="0.25">
      <c r="A2070">
        <v>83</v>
      </c>
      <c r="B2070" t="s">
        <v>855</v>
      </c>
      <c r="C2070" t="s">
        <v>103</v>
      </c>
      <c r="D2070" t="s">
        <v>94</v>
      </c>
      <c r="E2070" t="s">
        <v>52</v>
      </c>
      <c r="F2070" t="s">
        <v>100</v>
      </c>
      <c r="G2070">
        <v>36000</v>
      </c>
      <c r="H2070">
        <f t="shared" si="539"/>
        <v>33872.400000000001</v>
      </c>
      <c r="I2070">
        <f t="shared" si="535"/>
        <v>1033.2</v>
      </c>
      <c r="J2070">
        <f t="shared" si="536"/>
        <v>2555.9999999999995</v>
      </c>
      <c r="K2070">
        <f t="shared" si="537"/>
        <v>396.00000000000006</v>
      </c>
      <c r="L2070">
        <f t="shared" si="540"/>
        <v>1094.4000000000001</v>
      </c>
      <c r="M2070">
        <f t="shared" si="541"/>
        <v>2552.4</v>
      </c>
      <c r="N2070">
        <v>0</v>
      </c>
      <c r="O2070">
        <f t="shared" si="538"/>
        <v>7632</v>
      </c>
      <c r="P2070">
        <v>25</v>
      </c>
      <c r="Q2070">
        <v>0</v>
      </c>
      <c r="R2070">
        <v>0</v>
      </c>
      <c r="S2070">
        <v>1631.28</v>
      </c>
      <c r="T2070">
        <v>200</v>
      </c>
      <c r="U2070">
        <f>IF((H2070*12)&gt;867123.01,(79776+(((H2070*12)-867123.01)*0.25))/12,IF((H2070*12)&gt;624329.01,(31216+(((H2070*12)-624329.01)*0.2))/12,IF((H2070*12)&gt;416220.01,(((H2070*12)-416220.01)*0.15)/12,0)))</f>
        <v>0</v>
      </c>
      <c r="V2070">
        <v>0</v>
      </c>
      <c r="W2070">
        <f t="shared" si="532"/>
        <v>1856.28</v>
      </c>
      <c r="X2070">
        <f t="shared" si="533"/>
        <v>2127.6000000000004</v>
      </c>
      <c r="Y2070">
        <f t="shared" si="543"/>
        <v>5108.3999999999996</v>
      </c>
      <c r="Z2070">
        <f t="shared" si="534"/>
        <v>32016.12</v>
      </c>
      <c r="AA2070" t="s">
        <v>227</v>
      </c>
      <c r="AB2070">
        <v>2024</v>
      </c>
    </row>
    <row r="2071" spans="1:28" x14ac:dyDescent="0.25">
      <c r="A2071">
        <v>84</v>
      </c>
      <c r="B2071" t="s">
        <v>856</v>
      </c>
      <c r="C2071" t="s">
        <v>102</v>
      </c>
      <c r="D2071" t="s">
        <v>6</v>
      </c>
      <c r="E2071" t="s">
        <v>26</v>
      </c>
      <c r="F2071" t="s">
        <v>100</v>
      </c>
      <c r="G2071">
        <v>36000</v>
      </c>
      <c r="H2071">
        <f t="shared" si="539"/>
        <v>33872.400000000001</v>
      </c>
      <c r="I2071">
        <f t="shared" si="535"/>
        <v>1033.2</v>
      </c>
      <c r="J2071">
        <f t="shared" si="536"/>
        <v>2555.9999999999995</v>
      </c>
      <c r="K2071">
        <f t="shared" si="537"/>
        <v>396.00000000000006</v>
      </c>
      <c r="L2071">
        <f t="shared" si="540"/>
        <v>1094.4000000000001</v>
      </c>
      <c r="M2071">
        <f t="shared" si="541"/>
        <v>2552.4</v>
      </c>
      <c r="N2071">
        <v>0</v>
      </c>
      <c r="O2071">
        <f t="shared" si="538"/>
        <v>7632</v>
      </c>
      <c r="P2071">
        <v>25</v>
      </c>
      <c r="Q2071">
        <v>0</v>
      </c>
      <c r="R2071">
        <v>0</v>
      </c>
      <c r="S2071">
        <v>0</v>
      </c>
      <c r="T2071">
        <v>200</v>
      </c>
      <c r="U2071">
        <f>IF((H2071*12)&gt;867123.01,(79776+(((H2071*12)-867123.01)*0.25))/12,IF((H2071*12)&gt;624329.01,(31216+(((H2071*12)-624329.01)*0.2))/12,IF((H2071*12)&gt;416220.01,(((H2071*12)-416220.01)*0.15)/12,0)))</f>
        <v>0</v>
      </c>
      <c r="V2071">
        <v>0</v>
      </c>
      <c r="W2071">
        <f t="shared" si="532"/>
        <v>225</v>
      </c>
      <c r="X2071">
        <f t="shared" si="533"/>
        <v>2127.6000000000004</v>
      </c>
      <c r="Y2071">
        <f t="shared" si="543"/>
        <v>5108.3999999999996</v>
      </c>
      <c r="Z2071">
        <f t="shared" si="534"/>
        <v>33647.4</v>
      </c>
      <c r="AA2071" t="s">
        <v>227</v>
      </c>
      <c r="AB2071">
        <v>2024</v>
      </c>
    </row>
    <row r="2072" spans="1:28" x14ac:dyDescent="0.25">
      <c r="A2072">
        <v>85</v>
      </c>
      <c r="B2072" t="s">
        <v>857</v>
      </c>
      <c r="C2072" t="s">
        <v>103</v>
      </c>
      <c r="D2072" t="s">
        <v>858</v>
      </c>
      <c r="E2072" t="s">
        <v>859</v>
      </c>
      <c r="F2072" t="s">
        <v>100</v>
      </c>
      <c r="G2072">
        <v>30000</v>
      </c>
      <c r="H2072">
        <f t="shared" si="539"/>
        <v>28227</v>
      </c>
      <c r="I2072">
        <f t="shared" si="535"/>
        <v>861</v>
      </c>
      <c r="J2072">
        <f t="shared" si="536"/>
        <v>2130</v>
      </c>
      <c r="K2072">
        <f t="shared" si="537"/>
        <v>330.00000000000006</v>
      </c>
      <c r="L2072">
        <f t="shared" si="540"/>
        <v>912</v>
      </c>
      <c r="M2072">
        <f t="shared" si="541"/>
        <v>2127</v>
      </c>
      <c r="N2072">
        <v>0</v>
      </c>
      <c r="O2072">
        <f t="shared" si="538"/>
        <v>6360</v>
      </c>
      <c r="P2072">
        <v>25</v>
      </c>
      <c r="Q2072">
        <v>500</v>
      </c>
      <c r="R2072">
        <v>0</v>
      </c>
      <c r="S2072">
        <v>193.38</v>
      </c>
      <c r="T2072">
        <v>200</v>
      </c>
      <c r="U2072">
        <v>0</v>
      </c>
      <c r="V2072">
        <v>0</v>
      </c>
      <c r="W2072">
        <f t="shared" si="532"/>
        <v>918.38</v>
      </c>
      <c r="X2072">
        <f t="shared" si="533"/>
        <v>1773</v>
      </c>
      <c r="Y2072">
        <f t="shared" si="543"/>
        <v>4257</v>
      </c>
      <c r="Z2072">
        <f t="shared" si="534"/>
        <v>27308.62</v>
      </c>
      <c r="AA2072" t="s">
        <v>227</v>
      </c>
      <c r="AB2072">
        <v>2024</v>
      </c>
    </row>
    <row r="2073" spans="1:28" x14ac:dyDescent="0.25">
      <c r="A2073">
        <v>86</v>
      </c>
      <c r="B2073" t="s">
        <v>202</v>
      </c>
      <c r="C2073" t="s">
        <v>102</v>
      </c>
      <c r="D2073" t="s">
        <v>22</v>
      </c>
      <c r="E2073" t="s">
        <v>37</v>
      </c>
      <c r="F2073" t="s">
        <v>100</v>
      </c>
      <c r="G2073">
        <v>25000</v>
      </c>
      <c r="H2073">
        <f t="shared" si="539"/>
        <v>23522.5</v>
      </c>
      <c r="I2073">
        <f t="shared" si="535"/>
        <v>717.5</v>
      </c>
      <c r="J2073">
        <f t="shared" si="536"/>
        <v>1774.9999999999998</v>
      </c>
      <c r="K2073">
        <f t="shared" si="537"/>
        <v>275</v>
      </c>
      <c r="L2073">
        <f t="shared" si="540"/>
        <v>760</v>
      </c>
      <c r="M2073">
        <f t="shared" si="541"/>
        <v>1772.5000000000002</v>
      </c>
      <c r="N2073">
        <v>0</v>
      </c>
      <c r="O2073">
        <f t="shared" si="538"/>
        <v>5300</v>
      </c>
      <c r="P2073">
        <v>25</v>
      </c>
      <c r="Q2073">
        <v>1000</v>
      </c>
      <c r="R2073">
        <v>0</v>
      </c>
      <c r="S2073">
        <v>0</v>
      </c>
      <c r="T2073">
        <v>200</v>
      </c>
      <c r="U2073">
        <f t="shared" ref="U2073:U2093" si="544">IF((H2073*12)&gt;867123.01,(79776+(((H2073*12)-867123.01)*0.25))/12,IF((H2073*12)&gt;624329.01,(31216+(((H2073*12)-624329.01)*0.2))/12,IF((H2073*12)&gt;416220.01,(((H2073*12)-416220.01)*0.15)/12,0)))</f>
        <v>0</v>
      </c>
      <c r="V2073">
        <v>0</v>
      </c>
      <c r="W2073">
        <f t="shared" si="532"/>
        <v>1225</v>
      </c>
      <c r="X2073">
        <f t="shared" si="533"/>
        <v>1477.5</v>
      </c>
      <c r="Y2073">
        <f t="shared" si="543"/>
        <v>3547.5</v>
      </c>
      <c r="Z2073">
        <f t="shared" si="534"/>
        <v>22297.5</v>
      </c>
      <c r="AA2073" t="s">
        <v>227</v>
      </c>
      <c r="AB2073">
        <v>2024</v>
      </c>
    </row>
    <row r="2074" spans="1:28" x14ac:dyDescent="0.25">
      <c r="A2074">
        <v>87</v>
      </c>
      <c r="B2074" t="s">
        <v>203</v>
      </c>
      <c r="C2074" t="s">
        <v>102</v>
      </c>
      <c r="D2074" t="s">
        <v>6</v>
      </c>
      <c r="E2074" t="s">
        <v>37</v>
      </c>
      <c r="F2074" t="s">
        <v>100</v>
      </c>
      <c r="G2074">
        <v>15000</v>
      </c>
      <c r="H2074">
        <f t="shared" si="539"/>
        <v>14113.5</v>
      </c>
      <c r="I2074">
        <f t="shared" si="535"/>
        <v>430.5</v>
      </c>
      <c r="J2074">
        <f t="shared" si="536"/>
        <v>1065</v>
      </c>
      <c r="K2074">
        <f t="shared" si="537"/>
        <v>165.00000000000003</v>
      </c>
      <c r="L2074">
        <f t="shared" si="540"/>
        <v>456</v>
      </c>
      <c r="M2074">
        <f t="shared" si="541"/>
        <v>1063.5</v>
      </c>
      <c r="N2074">
        <v>0</v>
      </c>
      <c r="O2074">
        <f t="shared" si="538"/>
        <v>3180</v>
      </c>
      <c r="P2074">
        <v>25</v>
      </c>
      <c r="Q2074">
        <v>0</v>
      </c>
      <c r="R2074">
        <v>0</v>
      </c>
      <c r="S2074">
        <v>0</v>
      </c>
      <c r="T2074">
        <v>200</v>
      </c>
      <c r="U2074">
        <f t="shared" si="544"/>
        <v>0</v>
      </c>
      <c r="V2074">
        <v>0</v>
      </c>
      <c r="W2074">
        <f t="shared" si="532"/>
        <v>225</v>
      </c>
      <c r="X2074">
        <f t="shared" si="533"/>
        <v>886.5</v>
      </c>
      <c r="Y2074">
        <f t="shared" si="543"/>
        <v>2128.5</v>
      </c>
      <c r="Z2074">
        <f t="shared" si="534"/>
        <v>13888.5</v>
      </c>
      <c r="AA2074" t="s">
        <v>227</v>
      </c>
      <c r="AB2074">
        <v>2024</v>
      </c>
    </row>
    <row r="2075" spans="1:28" x14ac:dyDescent="0.25">
      <c r="A2075">
        <v>88</v>
      </c>
      <c r="B2075" t="s">
        <v>204</v>
      </c>
      <c r="C2075" t="s">
        <v>102</v>
      </c>
      <c r="D2075" t="s">
        <v>6</v>
      </c>
      <c r="E2075" t="s">
        <v>37</v>
      </c>
      <c r="F2075" t="s">
        <v>100</v>
      </c>
      <c r="G2075">
        <v>15000</v>
      </c>
      <c r="H2075">
        <f t="shared" si="539"/>
        <v>14113.5</v>
      </c>
      <c r="I2075">
        <f t="shared" si="535"/>
        <v>430.5</v>
      </c>
      <c r="J2075">
        <f t="shared" si="536"/>
        <v>1065</v>
      </c>
      <c r="K2075">
        <f t="shared" si="537"/>
        <v>165.00000000000003</v>
      </c>
      <c r="L2075">
        <f t="shared" si="540"/>
        <v>456</v>
      </c>
      <c r="M2075">
        <f t="shared" si="541"/>
        <v>1063.5</v>
      </c>
      <c r="N2075">
        <v>0</v>
      </c>
      <c r="O2075">
        <f t="shared" si="538"/>
        <v>3180</v>
      </c>
      <c r="P2075">
        <v>25</v>
      </c>
      <c r="Q2075">
        <v>0</v>
      </c>
      <c r="R2075">
        <v>0</v>
      </c>
      <c r="S2075">
        <v>0</v>
      </c>
      <c r="T2075">
        <v>200</v>
      </c>
      <c r="U2075">
        <f t="shared" si="544"/>
        <v>0</v>
      </c>
      <c r="V2075">
        <v>0</v>
      </c>
      <c r="W2075">
        <f t="shared" si="532"/>
        <v>225</v>
      </c>
      <c r="X2075">
        <f t="shared" si="533"/>
        <v>886.5</v>
      </c>
      <c r="Y2075">
        <f t="shared" si="543"/>
        <v>2128.5</v>
      </c>
      <c r="Z2075">
        <f t="shared" si="534"/>
        <v>13888.5</v>
      </c>
      <c r="AA2075" t="s">
        <v>227</v>
      </c>
      <c r="AB2075">
        <v>2024</v>
      </c>
    </row>
    <row r="2076" spans="1:28" x14ac:dyDescent="0.25">
      <c r="A2076">
        <v>89</v>
      </c>
      <c r="B2076" t="s">
        <v>205</v>
      </c>
      <c r="C2076" t="s">
        <v>102</v>
      </c>
      <c r="D2076" t="s">
        <v>6</v>
      </c>
      <c r="E2076" t="s">
        <v>37</v>
      </c>
      <c r="F2076" t="s">
        <v>100</v>
      </c>
      <c r="G2076">
        <v>25000</v>
      </c>
      <c r="H2076">
        <f t="shared" si="539"/>
        <v>23522.5</v>
      </c>
      <c r="I2076">
        <f t="shared" si="535"/>
        <v>717.5</v>
      </c>
      <c r="J2076">
        <f t="shared" si="536"/>
        <v>1774.9999999999998</v>
      </c>
      <c r="K2076">
        <f t="shared" si="537"/>
        <v>275</v>
      </c>
      <c r="L2076">
        <f t="shared" si="540"/>
        <v>760</v>
      </c>
      <c r="M2076">
        <f t="shared" si="541"/>
        <v>1772.5000000000002</v>
      </c>
      <c r="N2076">
        <v>0</v>
      </c>
      <c r="O2076">
        <f t="shared" si="538"/>
        <v>5300</v>
      </c>
      <c r="P2076">
        <v>25</v>
      </c>
      <c r="Q2076">
        <v>0</v>
      </c>
      <c r="R2076">
        <v>0</v>
      </c>
      <c r="S2076">
        <v>0</v>
      </c>
      <c r="T2076">
        <v>200</v>
      </c>
      <c r="U2076">
        <f t="shared" si="544"/>
        <v>0</v>
      </c>
      <c r="V2076">
        <v>0</v>
      </c>
      <c r="W2076">
        <f t="shared" si="532"/>
        <v>225</v>
      </c>
      <c r="X2076">
        <f t="shared" si="533"/>
        <v>1477.5</v>
      </c>
      <c r="Y2076">
        <f t="shared" si="543"/>
        <v>3547.5</v>
      </c>
      <c r="Z2076">
        <f t="shared" si="534"/>
        <v>23297.5</v>
      </c>
      <c r="AA2076" t="s">
        <v>227</v>
      </c>
      <c r="AB2076">
        <v>2024</v>
      </c>
    </row>
    <row r="2077" spans="1:28" x14ac:dyDescent="0.25">
      <c r="A2077">
        <v>90</v>
      </c>
      <c r="B2077" t="s">
        <v>810</v>
      </c>
      <c r="C2077" t="s">
        <v>102</v>
      </c>
      <c r="D2077" t="s">
        <v>94</v>
      </c>
      <c r="E2077" t="s">
        <v>37</v>
      </c>
      <c r="F2077" t="s">
        <v>100</v>
      </c>
      <c r="G2077">
        <v>25000</v>
      </c>
      <c r="H2077">
        <f t="shared" si="539"/>
        <v>23522.5</v>
      </c>
      <c r="I2077">
        <f t="shared" si="535"/>
        <v>717.5</v>
      </c>
      <c r="J2077">
        <f t="shared" si="536"/>
        <v>1774.9999999999998</v>
      </c>
      <c r="K2077">
        <f t="shared" si="537"/>
        <v>275</v>
      </c>
      <c r="L2077">
        <f t="shared" si="540"/>
        <v>760</v>
      </c>
      <c r="M2077">
        <f t="shared" si="541"/>
        <v>1772.5000000000002</v>
      </c>
      <c r="N2077">
        <v>0</v>
      </c>
      <c r="O2077">
        <f t="shared" si="538"/>
        <v>5300</v>
      </c>
      <c r="P2077">
        <v>25</v>
      </c>
      <c r="Q2077">
        <v>1000</v>
      </c>
      <c r="R2077">
        <v>0</v>
      </c>
      <c r="S2077">
        <v>0</v>
      </c>
      <c r="T2077">
        <v>200</v>
      </c>
      <c r="U2077">
        <f t="shared" si="544"/>
        <v>0</v>
      </c>
      <c r="V2077">
        <v>0</v>
      </c>
      <c r="W2077">
        <f t="shared" si="532"/>
        <v>1225</v>
      </c>
      <c r="X2077">
        <f t="shared" si="533"/>
        <v>1477.5</v>
      </c>
      <c r="Y2077">
        <f t="shared" si="543"/>
        <v>3547.5</v>
      </c>
      <c r="Z2077">
        <f t="shared" si="534"/>
        <v>22297.5</v>
      </c>
      <c r="AA2077" t="s">
        <v>227</v>
      </c>
      <c r="AB2077">
        <v>2024</v>
      </c>
    </row>
    <row r="2078" spans="1:28" x14ac:dyDescent="0.25">
      <c r="A2078">
        <v>91</v>
      </c>
      <c r="B2078" t="s">
        <v>193</v>
      </c>
      <c r="C2078" t="s">
        <v>103</v>
      </c>
      <c r="D2078" t="s">
        <v>22</v>
      </c>
      <c r="E2078" t="s">
        <v>54</v>
      </c>
      <c r="F2078" t="s">
        <v>100</v>
      </c>
      <c r="G2078">
        <v>30000</v>
      </c>
      <c r="H2078">
        <f t="shared" si="539"/>
        <v>26511.54</v>
      </c>
      <c r="I2078">
        <f t="shared" si="535"/>
        <v>861</v>
      </c>
      <c r="J2078">
        <f t="shared" si="536"/>
        <v>2130</v>
      </c>
      <c r="K2078">
        <f t="shared" si="537"/>
        <v>330.00000000000006</v>
      </c>
      <c r="L2078">
        <f t="shared" si="540"/>
        <v>912</v>
      </c>
      <c r="M2078">
        <f t="shared" si="541"/>
        <v>2127</v>
      </c>
      <c r="N2078">
        <v>1715.46</v>
      </c>
      <c r="O2078">
        <f t="shared" si="538"/>
        <v>8075.46</v>
      </c>
      <c r="P2078">
        <v>25</v>
      </c>
      <c r="Q2078">
        <v>500</v>
      </c>
      <c r="R2078">
        <v>0</v>
      </c>
      <c r="S2078">
        <v>0</v>
      </c>
      <c r="T2078">
        <v>200</v>
      </c>
      <c r="U2078">
        <f t="shared" si="544"/>
        <v>0</v>
      </c>
      <c r="V2078">
        <v>0</v>
      </c>
      <c r="W2078">
        <f t="shared" si="532"/>
        <v>725</v>
      </c>
      <c r="X2078">
        <f t="shared" si="533"/>
        <v>3488.46</v>
      </c>
      <c r="Y2078">
        <f t="shared" si="543"/>
        <v>4257</v>
      </c>
      <c r="Z2078">
        <f t="shared" si="534"/>
        <v>25786.54</v>
      </c>
      <c r="AA2078" t="s">
        <v>227</v>
      </c>
      <c r="AB2078">
        <v>2024</v>
      </c>
    </row>
    <row r="2079" spans="1:28" x14ac:dyDescent="0.25">
      <c r="A2079">
        <v>92</v>
      </c>
      <c r="B2079" t="s">
        <v>197</v>
      </c>
      <c r="C2079" t="s">
        <v>103</v>
      </c>
      <c r="D2079" t="s">
        <v>94</v>
      </c>
      <c r="E2079" t="s">
        <v>54</v>
      </c>
      <c r="F2079" t="s">
        <v>100</v>
      </c>
      <c r="G2079">
        <v>30000</v>
      </c>
      <c r="H2079">
        <f t="shared" si="539"/>
        <v>28227</v>
      </c>
      <c r="I2079">
        <f t="shared" si="535"/>
        <v>861</v>
      </c>
      <c r="J2079">
        <f t="shared" si="536"/>
        <v>2130</v>
      </c>
      <c r="K2079">
        <f t="shared" si="537"/>
        <v>330.00000000000006</v>
      </c>
      <c r="L2079">
        <f t="shared" si="540"/>
        <v>912</v>
      </c>
      <c r="M2079">
        <f t="shared" si="541"/>
        <v>2127</v>
      </c>
      <c r="N2079">
        <v>0</v>
      </c>
      <c r="O2079">
        <f t="shared" si="538"/>
        <v>6360</v>
      </c>
      <c r="P2079">
        <v>25</v>
      </c>
      <c r="Q2079">
        <v>0</v>
      </c>
      <c r="R2079">
        <v>0</v>
      </c>
      <c r="S2079">
        <v>0</v>
      </c>
      <c r="T2079">
        <v>200</v>
      </c>
      <c r="U2079">
        <f t="shared" si="544"/>
        <v>0</v>
      </c>
      <c r="V2079">
        <v>0</v>
      </c>
      <c r="W2079">
        <f t="shared" si="532"/>
        <v>225</v>
      </c>
      <c r="X2079">
        <f t="shared" si="533"/>
        <v>1773</v>
      </c>
      <c r="Y2079">
        <f t="shared" si="543"/>
        <v>4257</v>
      </c>
      <c r="Z2079">
        <f t="shared" si="534"/>
        <v>28002</v>
      </c>
      <c r="AA2079" t="s">
        <v>227</v>
      </c>
      <c r="AB2079">
        <v>2024</v>
      </c>
    </row>
    <row r="2080" spans="1:28" x14ac:dyDescent="0.25">
      <c r="A2080">
        <v>93</v>
      </c>
      <c r="B2080" t="s">
        <v>895</v>
      </c>
      <c r="C2080" t="s">
        <v>103</v>
      </c>
      <c r="D2080" t="s">
        <v>22</v>
      </c>
      <c r="E2080" t="s">
        <v>54</v>
      </c>
      <c r="F2080" t="s">
        <v>100</v>
      </c>
      <c r="G2080">
        <v>30000</v>
      </c>
      <c r="H2080">
        <f t="shared" si="539"/>
        <v>28227</v>
      </c>
      <c r="I2080">
        <f t="shared" si="535"/>
        <v>861</v>
      </c>
      <c r="J2080">
        <f t="shared" si="536"/>
        <v>2130</v>
      </c>
      <c r="K2080">
        <f t="shared" si="537"/>
        <v>330.00000000000006</v>
      </c>
      <c r="L2080">
        <f t="shared" si="540"/>
        <v>912</v>
      </c>
      <c r="M2080">
        <f t="shared" si="541"/>
        <v>2127</v>
      </c>
      <c r="N2080">
        <v>0</v>
      </c>
      <c r="O2080">
        <f t="shared" si="538"/>
        <v>6360</v>
      </c>
      <c r="P2080">
        <v>25</v>
      </c>
      <c r="Q2080">
        <v>3397.87</v>
      </c>
      <c r="R2080">
        <v>0</v>
      </c>
      <c r="S2080">
        <v>0</v>
      </c>
      <c r="T2080">
        <v>200</v>
      </c>
      <c r="U2080">
        <f t="shared" si="544"/>
        <v>0</v>
      </c>
      <c r="V2080">
        <v>0</v>
      </c>
      <c r="W2080">
        <f t="shared" si="532"/>
        <v>3622.87</v>
      </c>
      <c r="X2080">
        <f t="shared" si="533"/>
        <v>1773</v>
      </c>
      <c r="Y2080">
        <f t="shared" si="543"/>
        <v>4257</v>
      </c>
      <c r="Z2080">
        <f t="shared" si="534"/>
        <v>24604.13</v>
      </c>
      <c r="AA2080" t="s">
        <v>227</v>
      </c>
      <c r="AB2080">
        <v>2024</v>
      </c>
    </row>
    <row r="2081" spans="1:28" x14ac:dyDescent="0.25">
      <c r="A2081">
        <v>94</v>
      </c>
      <c r="B2081" t="s">
        <v>200</v>
      </c>
      <c r="C2081" t="s">
        <v>103</v>
      </c>
      <c r="D2081" t="s">
        <v>19</v>
      </c>
      <c r="E2081" t="s">
        <v>60</v>
      </c>
      <c r="F2081" t="s">
        <v>100</v>
      </c>
      <c r="G2081">
        <v>35000</v>
      </c>
      <c r="H2081">
        <f t="shared" si="539"/>
        <v>32931.5</v>
      </c>
      <c r="I2081">
        <f t="shared" si="535"/>
        <v>1004.5</v>
      </c>
      <c r="J2081">
        <f t="shared" si="536"/>
        <v>2485</v>
      </c>
      <c r="K2081">
        <f t="shared" si="537"/>
        <v>385.00000000000006</v>
      </c>
      <c r="L2081">
        <f t="shared" si="540"/>
        <v>1064</v>
      </c>
      <c r="M2081">
        <f t="shared" si="541"/>
        <v>2481.5</v>
      </c>
      <c r="N2081">
        <v>0</v>
      </c>
      <c r="O2081">
        <f t="shared" si="538"/>
        <v>7420</v>
      </c>
      <c r="P2081">
        <v>25</v>
      </c>
      <c r="Q2081">
        <v>18807.169999999998</v>
      </c>
      <c r="R2081">
        <v>0</v>
      </c>
      <c r="S2081">
        <v>1767.48</v>
      </c>
      <c r="T2081">
        <v>200</v>
      </c>
      <c r="U2081">
        <f t="shared" si="544"/>
        <v>0</v>
      </c>
      <c r="V2081">
        <v>0</v>
      </c>
      <c r="W2081">
        <f t="shared" si="532"/>
        <v>20799.649999999998</v>
      </c>
      <c r="X2081">
        <f t="shared" si="533"/>
        <v>2068.5</v>
      </c>
      <c r="Y2081">
        <f t="shared" si="543"/>
        <v>4966.5</v>
      </c>
      <c r="Z2081">
        <f t="shared" si="534"/>
        <v>12131.850000000002</v>
      </c>
      <c r="AA2081" t="s">
        <v>227</v>
      </c>
      <c r="AB2081">
        <v>2024</v>
      </c>
    </row>
    <row r="2082" spans="1:28" x14ac:dyDescent="0.25">
      <c r="A2082">
        <v>95</v>
      </c>
      <c r="B2082" t="s">
        <v>910</v>
      </c>
      <c r="C2082">
        <v>0</v>
      </c>
      <c r="D2082" t="s">
        <v>10</v>
      </c>
      <c r="E2082" t="s">
        <v>54</v>
      </c>
      <c r="F2082" t="s">
        <v>100</v>
      </c>
      <c r="G2082">
        <v>25000</v>
      </c>
      <c r="H2082">
        <f t="shared" si="539"/>
        <v>23522.5</v>
      </c>
      <c r="I2082">
        <f t="shared" si="535"/>
        <v>717.5</v>
      </c>
      <c r="J2082">
        <f t="shared" si="536"/>
        <v>1774.9999999999998</v>
      </c>
      <c r="K2082">
        <f t="shared" si="537"/>
        <v>275</v>
      </c>
      <c r="L2082">
        <f t="shared" si="540"/>
        <v>760</v>
      </c>
      <c r="M2082">
        <f t="shared" si="541"/>
        <v>1772.5000000000002</v>
      </c>
      <c r="N2082">
        <v>0</v>
      </c>
      <c r="O2082">
        <f t="shared" si="538"/>
        <v>5300</v>
      </c>
      <c r="P2082">
        <v>25</v>
      </c>
      <c r="Q2082">
        <v>0</v>
      </c>
      <c r="R2082">
        <v>0</v>
      </c>
      <c r="S2082">
        <v>938.8</v>
      </c>
      <c r="T2082">
        <v>200</v>
      </c>
      <c r="U2082">
        <f t="shared" si="544"/>
        <v>0</v>
      </c>
      <c r="V2082">
        <v>0</v>
      </c>
      <c r="W2082">
        <f t="shared" si="532"/>
        <v>1163.8</v>
      </c>
      <c r="X2082">
        <f t="shared" si="533"/>
        <v>1477.5</v>
      </c>
      <c r="Y2082">
        <f t="shared" si="543"/>
        <v>3547.5</v>
      </c>
      <c r="Z2082">
        <f t="shared" si="534"/>
        <v>22358.7</v>
      </c>
      <c r="AA2082" t="s">
        <v>227</v>
      </c>
      <c r="AB2082">
        <v>2024</v>
      </c>
    </row>
    <row r="2083" spans="1:28" x14ac:dyDescent="0.25">
      <c r="A2083">
        <v>96</v>
      </c>
      <c r="B2083" t="s">
        <v>892</v>
      </c>
      <c r="C2083" t="s">
        <v>103</v>
      </c>
      <c r="D2083" t="s">
        <v>22</v>
      </c>
      <c r="E2083" t="s">
        <v>880</v>
      </c>
      <c r="F2083" t="s">
        <v>84</v>
      </c>
      <c r="G2083">
        <v>26000</v>
      </c>
      <c r="H2083">
        <f t="shared" si="539"/>
        <v>24463.4</v>
      </c>
      <c r="I2083">
        <f t="shared" si="535"/>
        <v>746.2</v>
      </c>
      <c r="J2083">
        <f t="shared" si="536"/>
        <v>1845.9999999999998</v>
      </c>
      <c r="K2083">
        <f t="shared" si="537"/>
        <v>286.00000000000006</v>
      </c>
      <c r="L2083">
        <f t="shared" si="540"/>
        <v>790.4</v>
      </c>
      <c r="M2083">
        <f t="shared" si="541"/>
        <v>1843.4</v>
      </c>
      <c r="N2083">
        <v>0</v>
      </c>
      <c r="O2083">
        <f t="shared" si="538"/>
        <v>5512</v>
      </c>
      <c r="P2083">
        <v>25</v>
      </c>
      <c r="Q2083">
        <v>0</v>
      </c>
      <c r="R2083">
        <v>0</v>
      </c>
      <c r="S2083">
        <v>0</v>
      </c>
      <c r="T2083">
        <v>200</v>
      </c>
      <c r="U2083">
        <f t="shared" si="544"/>
        <v>0</v>
      </c>
      <c r="V2083">
        <v>0</v>
      </c>
      <c r="W2083">
        <f t="shared" si="532"/>
        <v>225</v>
      </c>
      <c r="X2083">
        <f t="shared" si="533"/>
        <v>1536.6</v>
      </c>
      <c r="Y2083">
        <f t="shared" si="543"/>
        <v>3689.3999999999996</v>
      </c>
      <c r="Z2083">
        <f t="shared" si="534"/>
        <v>24238.400000000001</v>
      </c>
      <c r="AA2083" t="s">
        <v>227</v>
      </c>
      <c r="AB2083">
        <v>2024</v>
      </c>
    </row>
    <row r="2084" spans="1:28" x14ac:dyDescent="0.25">
      <c r="A2084">
        <v>97</v>
      </c>
      <c r="B2084" t="s">
        <v>881</v>
      </c>
      <c r="C2084" t="s">
        <v>103</v>
      </c>
      <c r="D2084" t="s">
        <v>22</v>
      </c>
      <c r="E2084" t="s">
        <v>54</v>
      </c>
      <c r="F2084" t="s">
        <v>84</v>
      </c>
      <c r="G2084">
        <v>25000</v>
      </c>
      <c r="H2084">
        <f t="shared" si="539"/>
        <v>23522.5</v>
      </c>
      <c r="I2084">
        <f t="shared" si="535"/>
        <v>717.5</v>
      </c>
      <c r="J2084">
        <f t="shared" si="536"/>
        <v>1774.9999999999998</v>
      </c>
      <c r="K2084">
        <f t="shared" si="537"/>
        <v>275</v>
      </c>
      <c r="L2084">
        <f t="shared" si="540"/>
        <v>760</v>
      </c>
      <c r="M2084">
        <f t="shared" si="541"/>
        <v>1772.5000000000002</v>
      </c>
      <c r="N2084">
        <v>0</v>
      </c>
      <c r="O2084">
        <f t="shared" si="538"/>
        <v>5300</v>
      </c>
      <c r="P2084">
        <v>25</v>
      </c>
      <c r="Q2084">
        <v>0</v>
      </c>
      <c r="R2084">
        <v>0</v>
      </c>
      <c r="S2084">
        <v>0</v>
      </c>
      <c r="T2084">
        <v>200</v>
      </c>
      <c r="U2084">
        <f t="shared" si="544"/>
        <v>0</v>
      </c>
      <c r="V2084">
        <v>0</v>
      </c>
      <c r="W2084">
        <f t="shared" si="532"/>
        <v>225</v>
      </c>
      <c r="X2084">
        <f t="shared" si="533"/>
        <v>1477.5</v>
      </c>
      <c r="Y2084">
        <f t="shared" si="543"/>
        <v>3547.5</v>
      </c>
      <c r="Z2084">
        <f t="shared" si="534"/>
        <v>23297.5</v>
      </c>
      <c r="AA2084" t="s">
        <v>227</v>
      </c>
      <c r="AB2084">
        <v>2024</v>
      </c>
    </row>
    <row r="2085" spans="1:28" x14ac:dyDescent="0.25">
      <c r="A2085">
        <v>98</v>
      </c>
      <c r="B2085" t="s">
        <v>907</v>
      </c>
      <c r="C2085" t="s">
        <v>103</v>
      </c>
      <c r="D2085" t="s">
        <v>22</v>
      </c>
      <c r="E2085" t="s">
        <v>883</v>
      </c>
      <c r="F2085" t="s">
        <v>84</v>
      </c>
      <c r="G2085">
        <v>20000</v>
      </c>
      <c r="H2085">
        <f t="shared" si="539"/>
        <v>18818</v>
      </c>
      <c r="I2085">
        <f t="shared" si="535"/>
        <v>574</v>
      </c>
      <c r="J2085">
        <f t="shared" si="536"/>
        <v>1419.9999999999998</v>
      </c>
      <c r="K2085">
        <f t="shared" si="537"/>
        <v>220.00000000000003</v>
      </c>
      <c r="L2085">
        <f t="shared" si="540"/>
        <v>608</v>
      </c>
      <c r="M2085">
        <f t="shared" si="541"/>
        <v>1418</v>
      </c>
      <c r="N2085">
        <v>0</v>
      </c>
      <c r="O2085">
        <f t="shared" si="538"/>
        <v>4240</v>
      </c>
      <c r="P2085">
        <v>25</v>
      </c>
      <c r="Q2085">
        <v>0</v>
      </c>
      <c r="R2085">
        <v>0</v>
      </c>
      <c r="S2085">
        <v>39.979999999999997</v>
      </c>
      <c r="T2085">
        <v>200</v>
      </c>
      <c r="U2085">
        <f t="shared" si="544"/>
        <v>0</v>
      </c>
      <c r="V2085">
        <v>0</v>
      </c>
      <c r="W2085">
        <f t="shared" si="532"/>
        <v>264.98</v>
      </c>
      <c r="X2085">
        <f t="shared" si="533"/>
        <v>1182</v>
      </c>
      <c r="Y2085">
        <f t="shared" si="543"/>
        <v>2838</v>
      </c>
      <c r="Z2085">
        <f t="shared" si="534"/>
        <v>18553.02</v>
      </c>
      <c r="AA2085" t="s">
        <v>227</v>
      </c>
      <c r="AB2085">
        <v>2024</v>
      </c>
    </row>
    <row r="2086" spans="1:28" x14ac:dyDescent="0.25">
      <c r="A2086">
        <v>99</v>
      </c>
      <c r="B2086" t="s">
        <v>905</v>
      </c>
      <c r="C2086" t="s">
        <v>102</v>
      </c>
      <c r="D2086" t="s">
        <v>17</v>
      </c>
      <c r="E2086" t="s">
        <v>32</v>
      </c>
      <c r="F2086" t="s">
        <v>84</v>
      </c>
      <c r="G2086">
        <v>36000</v>
      </c>
      <c r="H2086">
        <f t="shared" si="539"/>
        <v>33872.400000000001</v>
      </c>
      <c r="I2086">
        <f t="shared" si="535"/>
        <v>1033.2</v>
      </c>
      <c r="J2086">
        <f t="shared" si="536"/>
        <v>2555.9999999999995</v>
      </c>
      <c r="K2086">
        <f t="shared" si="537"/>
        <v>396.00000000000006</v>
      </c>
      <c r="L2086">
        <f t="shared" si="540"/>
        <v>1094.4000000000001</v>
      </c>
      <c r="M2086">
        <f t="shared" si="541"/>
        <v>2552.4</v>
      </c>
      <c r="N2086">
        <v>0</v>
      </c>
      <c r="O2086">
        <f t="shared" si="538"/>
        <v>7632</v>
      </c>
      <c r="P2086">
        <v>25</v>
      </c>
      <c r="Q2086">
        <v>0</v>
      </c>
      <c r="R2086">
        <v>0</v>
      </c>
      <c r="S2086">
        <v>0</v>
      </c>
      <c r="T2086">
        <v>200</v>
      </c>
      <c r="U2086">
        <f t="shared" si="544"/>
        <v>0</v>
      </c>
      <c r="V2086">
        <v>0</v>
      </c>
      <c r="W2086">
        <f t="shared" si="532"/>
        <v>225</v>
      </c>
      <c r="X2086">
        <f t="shared" si="533"/>
        <v>2127.6000000000004</v>
      </c>
      <c r="Y2086">
        <f t="shared" si="543"/>
        <v>5108.3999999999996</v>
      </c>
      <c r="Z2086">
        <f t="shared" si="534"/>
        <v>33647.4</v>
      </c>
      <c r="AA2086" t="s">
        <v>227</v>
      </c>
      <c r="AB2086">
        <v>2024</v>
      </c>
    </row>
    <row r="2087" spans="1:28" x14ac:dyDescent="0.25">
      <c r="A2087">
        <v>100</v>
      </c>
      <c r="B2087" t="s">
        <v>885</v>
      </c>
      <c r="C2087" t="s">
        <v>103</v>
      </c>
      <c r="D2087" t="s">
        <v>22</v>
      </c>
      <c r="E2087" t="s">
        <v>80</v>
      </c>
      <c r="F2087" t="s">
        <v>84</v>
      </c>
      <c r="G2087">
        <v>130000</v>
      </c>
      <c r="H2087">
        <f t="shared" si="539"/>
        <v>122317</v>
      </c>
      <c r="I2087">
        <f t="shared" si="535"/>
        <v>3731</v>
      </c>
      <c r="J2087">
        <f t="shared" si="536"/>
        <v>9230</v>
      </c>
      <c r="K2087">
        <f t="shared" si="537"/>
        <v>851.51</v>
      </c>
      <c r="L2087">
        <f t="shared" si="540"/>
        <v>3952</v>
      </c>
      <c r="M2087">
        <f t="shared" si="541"/>
        <v>9217</v>
      </c>
      <c r="N2087">
        <v>0</v>
      </c>
      <c r="O2087">
        <f t="shared" si="538"/>
        <v>26981.510000000002</v>
      </c>
      <c r="P2087">
        <v>25</v>
      </c>
      <c r="Q2087">
        <v>0</v>
      </c>
      <c r="R2087">
        <v>0</v>
      </c>
      <c r="S2087">
        <v>0</v>
      </c>
      <c r="T2087">
        <v>200</v>
      </c>
      <c r="U2087">
        <f t="shared" si="544"/>
        <v>19162.187291666665</v>
      </c>
      <c r="V2087">
        <v>0</v>
      </c>
      <c r="W2087">
        <f t="shared" si="532"/>
        <v>19387.187291666665</v>
      </c>
      <c r="X2087">
        <f t="shared" si="533"/>
        <v>7683</v>
      </c>
      <c r="Y2087">
        <f t="shared" si="543"/>
        <v>18447</v>
      </c>
      <c r="Z2087">
        <f t="shared" si="534"/>
        <v>102929.81270833334</v>
      </c>
      <c r="AA2087" t="s">
        <v>227</v>
      </c>
      <c r="AB2087">
        <v>2024</v>
      </c>
    </row>
    <row r="2088" spans="1:28" x14ac:dyDescent="0.25">
      <c r="A2088">
        <v>101</v>
      </c>
      <c r="B2088" t="s">
        <v>898</v>
      </c>
      <c r="C2088" t="s">
        <v>103</v>
      </c>
      <c r="D2088" t="s">
        <v>22</v>
      </c>
      <c r="E2088" t="s">
        <v>54</v>
      </c>
      <c r="F2088" t="s">
        <v>84</v>
      </c>
      <c r="G2088">
        <v>25000</v>
      </c>
      <c r="H2088">
        <f t="shared" si="539"/>
        <v>23522.5</v>
      </c>
      <c r="I2088">
        <f t="shared" si="535"/>
        <v>717.5</v>
      </c>
      <c r="J2088">
        <f t="shared" si="536"/>
        <v>1774.9999999999998</v>
      </c>
      <c r="K2088">
        <f t="shared" si="537"/>
        <v>275</v>
      </c>
      <c r="L2088">
        <f t="shared" si="540"/>
        <v>760</v>
      </c>
      <c r="M2088">
        <f t="shared" si="541"/>
        <v>1772.5000000000002</v>
      </c>
      <c r="N2088">
        <v>0</v>
      </c>
      <c r="O2088">
        <f t="shared" si="538"/>
        <v>5300</v>
      </c>
      <c r="P2088">
        <v>25</v>
      </c>
      <c r="Q2088">
        <v>0</v>
      </c>
      <c r="R2088">
        <v>0</v>
      </c>
      <c r="S2088">
        <v>1711.7</v>
      </c>
      <c r="T2088">
        <v>200</v>
      </c>
      <c r="U2088">
        <f t="shared" si="544"/>
        <v>0</v>
      </c>
      <c r="V2088">
        <v>0</v>
      </c>
      <c r="W2088">
        <f t="shared" si="532"/>
        <v>1936.7</v>
      </c>
      <c r="X2088">
        <f t="shared" si="533"/>
        <v>1477.5</v>
      </c>
      <c r="Y2088">
        <f t="shared" si="543"/>
        <v>3547.5</v>
      </c>
      <c r="Z2088">
        <f t="shared" si="534"/>
        <v>21585.8</v>
      </c>
      <c r="AA2088" t="s">
        <v>227</v>
      </c>
      <c r="AB2088">
        <v>2024</v>
      </c>
    </row>
    <row r="2089" spans="1:28" x14ac:dyDescent="0.25">
      <c r="A2089">
        <v>102</v>
      </c>
      <c r="B2089" t="s">
        <v>899</v>
      </c>
      <c r="C2089" t="s">
        <v>102</v>
      </c>
      <c r="D2089" t="s">
        <v>22</v>
      </c>
      <c r="E2089" t="s">
        <v>37</v>
      </c>
      <c r="F2089" t="s">
        <v>84</v>
      </c>
      <c r="G2089">
        <v>25000</v>
      </c>
      <c r="H2089">
        <f t="shared" si="539"/>
        <v>23522.5</v>
      </c>
      <c r="I2089">
        <f t="shared" si="535"/>
        <v>717.5</v>
      </c>
      <c r="J2089">
        <f t="shared" si="536"/>
        <v>1774.9999999999998</v>
      </c>
      <c r="K2089">
        <f t="shared" si="537"/>
        <v>275</v>
      </c>
      <c r="L2089">
        <f t="shared" si="540"/>
        <v>760</v>
      </c>
      <c r="M2089">
        <f t="shared" si="541"/>
        <v>1772.5000000000002</v>
      </c>
      <c r="N2089">
        <v>0</v>
      </c>
      <c r="O2089">
        <f t="shared" si="538"/>
        <v>5300</v>
      </c>
      <c r="P2089">
        <v>25</v>
      </c>
      <c r="Q2089">
        <v>5000</v>
      </c>
      <c r="R2089">
        <v>0</v>
      </c>
      <c r="S2089">
        <v>19.989999999999998</v>
      </c>
      <c r="T2089">
        <v>200</v>
      </c>
      <c r="U2089">
        <f t="shared" si="544"/>
        <v>0</v>
      </c>
      <c r="V2089">
        <v>0</v>
      </c>
      <c r="W2089">
        <f t="shared" si="532"/>
        <v>5244.99</v>
      </c>
      <c r="X2089">
        <f t="shared" si="533"/>
        <v>1477.5</v>
      </c>
      <c r="Y2089">
        <f t="shared" si="543"/>
        <v>3547.5</v>
      </c>
      <c r="Z2089">
        <f t="shared" si="534"/>
        <v>18277.510000000002</v>
      </c>
      <c r="AA2089" t="s">
        <v>227</v>
      </c>
      <c r="AB2089">
        <v>2024</v>
      </c>
    </row>
    <row r="2090" spans="1:28" x14ac:dyDescent="0.25">
      <c r="A2090">
        <v>103</v>
      </c>
      <c r="B2090" t="s">
        <v>900</v>
      </c>
      <c r="C2090" t="s">
        <v>102</v>
      </c>
      <c r="D2090" t="s">
        <v>22</v>
      </c>
      <c r="E2090" t="s">
        <v>37</v>
      </c>
      <c r="F2090" t="s">
        <v>84</v>
      </c>
      <c r="G2090">
        <v>25000</v>
      </c>
      <c r="H2090">
        <f t="shared" si="539"/>
        <v>23522.5</v>
      </c>
      <c r="I2090">
        <f t="shared" si="535"/>
        <v>717.5</v>
      </c>
      <c r="J2090">
        <f t="shared" si="536"/>
        <v>1774.9999999999998</v>
      </c>
      <c r="K2090">
        <f t="shared" si="537"/>
        <v>275</v>
      </c>
      <c r="L2090">
        <f t="shared" si="540"/>
        <v>760</v>
      </c>
      <c r="M2090">
        <f t="shared" si="541"/>
        <v>1772.5000000000002</v>
      </c>
      <c r="N2090">
        <v>0</v>
      </c>
      <c r="O2090">
        <f t="shared" si="538"/>
        <v>5300</v>
      </c>
      <c r="P2090">
        <v>25</v>
      </c>
      <c r="Q2090">
        <v>1500</v>
      </c>
      <c r="R2090">
        <v>0</v>
      </c>
      <c r="S2090">
        <v>0</v>
      </c>
      <c r="T2090">
        <v>200</v>
      </c>
      <c r="U2090">
        <f t="shared" si="544"/>
        <v>0</v>
      </c>
      <c r="V2090">
        <v>0</v>
      </c>
      <c r="W2090">
        <f t="shared" si="532"/>
        <v>1725</v>
      </c>
      <c r="X2090">
        <f t="shared" si="533"/>
        <v>1477.5</v>
      </c>
      <c r="Y2090">
        <f t="shared" si="543"/>
        <v>3547.5</v>
      </c>
      <c r="Z2090">
        <f t="shared" si="534"/>
        <v>21797.5</v>
      </c>
      <c r="AA2090" t="s">
        <v>227</v>
      </c>
      <c r="AB2090">
        <v>2024</v>
      </c>
    </row>
    <row r="2091" spans="1:28" x14ac:dyDescent="0.25">
      <c r="A2091">
        <v>104</v>
      </c>
      <c r="B2091" t="s">
        <v>901</v>
      </c>
      <c r="C2091" t="s">
        <v>102</v>
      </c>
      <c r="D2091" t="s">
        <v>801</v>
      </c>
      <c r="E2091" t="s">
        <v>33</v>
      </c>
      <c r="F2091" t="s">
        <v>84</v>
      </c>
      <c r="G2091">
        <v>30000</v>
      </c>
      <c r="H2091">
        <f t="shared" si="539"/>
        <v>28227</v>
      </c>
      <c r="I2091">
        <f t="shared" si="535"/>
        <v>861</v>
      </c>
      <c r="J2091">
        <f t="shared" si="536"/>
        <v>2130</v>
      </c>
      <c r="K2091">
        <f t="shared" si="537"/>
        <v>330.00000000000006</v>
      </c>
      <c r="L2091">
        <f t="shared" si="540"/>
        <v>912</v>
      </c>
      <c r="M2091">
        <f t="shared" si="541"/>
        <v>2127</v>
      </c>
      <c r="N2091">
        <v>0</v>
      </c>
      <c r="O2091">
        <f t="shared" si="538"/>
        <v>6360</v>
      </c>
      <c r="P2091">
        <v>25</v>
      </c>
      <c r="Q2091">
        <v>2500</v>
      </c>
      <c r="R2091">
        <v>0</v>
      </c>
      <c r="S2091">
        <v>477.95</v>
      </c>
      <c r="T2091">
        <v>200</v>
      </c>
      <c r="U2091">
        <f t="shared" si="544"/>
        <v>0</v>
      </c>
      <c r="V2091">
        <v>0</v>
      </c>
      <c r="W2091">
        <f t="shared" si="532"/>
        <v>3202.95</v>
      </c>
      <c r="X2091">
        <f t="shared" si="533"/>
        <v>1773</v>
      </c>
      <c r="Y2091">
        <f t="shared" si="543"/>
        <v>4257</v>
      </c>
      <c r="Z2091">
        <f t="shared" si="534"/>
        <v>25024.05</v>
      </c>
      <c r="AA2091" t="s">
        <v>227</v>
      </c>
      <c r="AB2091">
        <v>2024</v>
      </c>
    </row>
    <row r="2092" spans="1:28" x14ac:dyDescent="0.25">
      <c r="A2092">
        <v>105</v>
      </c>
      <c r="B2092" t="s">
        <v>902</v>
      </c>
      <c r="C2092" t="s">
        <v>102</v>
      </c>
      <c r="D2092" t="s">
        <v>22</v>
      </c>
      <c r="E2092" t="s">
        <v>37</v>
      </c>
      <c r="F2092" t="s">
        <v>84</v>
      </c>
      <c r="G2092">
        <v>25000</v>
      </c>
      <c r="H2092">
        <f t="shared" si="539"/>
        <v>23522.5</v>
      </c>
      <c r="I2092">
        <f t="shared" si="535"/>
        <v>717.5</v>
      </c>
      <c r="J2092">
        <f t="shared" si="536"/>
        <v>1774.9999999999998</v>
      </c>
      <c r="K2092">
        <f t="shared" si="537"/>
        <v>275</v>
      </c>
      <c r="L2092">
        <f t="shared" si="540"/>
        <v>760</v>
      </c>
      <c r="M2092">
        <f t="shared" si="541"/>
        <v>1772.5000000000002</v>
      </c>
      <c r="N2092">
        <v>0</v>
      </c>
      <c r="O2092">
        <f t="shared" si="538"/>
        <v>5300</v>
      </c>
      <c r="P2092">
        <v>25</v>
      </c>
      <c r="Q2092">
        <v>0</v>
      </c>
      <c r="R2092">
        <v>0</v>
      </c>
      <c r="S2092">
        <v>0</v>
      </c>
      <c r="T2092">
        <v>200</v>
      </c>
      <c r="U2092">
        <f t="shared" si="544"/>
        <v>0</v>
      </c>
      <c r="V2092">
        <v>0</v>
      </c>
      <c r="W2092">
        <f t="shared" si="532"/>
        <v>225</v>
      </c>
      <c r="X2092">
        <f t="shared" si="533"/>
        <v>1477.5</v>
      </c>
      <c r="Y2092">
        <f t="shared" si="543"/>
        <v>3547.5</v>
      </c>
      <c r="Z2092">
        <f t="shared" si="534"/>
        <v>23297.5</v>
      </c>
      <c r="AA2092" t="s">
        <v>227</v>
      </c>
      <c r="AB2092">
        <v>2024</v>
      </c>
    </row>
    <row r="2093" spans="1:28" x14ac:dyDescent="0.25">
      <c r="A2093">
        <v>106</v>
      </c>
      <c r="B2093" t="s">
        <v>903</v>
      </c>
      <c r="C2093" t="s">
        <v>102</v>
      </c>
      <c r="D2093" t="s">
        <v>22</v>
      </c>
      <c r="E2093" t="s">
        <v>37</v>
      </c>
      <c r="F2093" t="s">
        <v>84</v>
      </c>
      <c r="G2093">
        <v>25000</v>
      </c>
      <c r="H2093">
        <f t="shared" si="539"/>
        <v>23522.5</v>
      </c>
      <c r="I2093">
        <f t="shared" si="535"/>
        <v>717.5</v>
      </c>
      <c r="J2093">
        <f t="shared" si="536"/>
        <v>1774.9999999999998</v>
      </c>
      <c r="K2093">
        <f t="shared" si="537"/>
        <v>275</v>
      </c>
      <c r="L2093">
        <f t="shared" si="540"/>
        <v>760</v>
      </c>
      <c r="M2093">
        <f t="shared" si="541"/>
        <v>1772.5000000000002</v>
      </c>
      <c r="N2093">
        <v>0</v>
      </c>
      <c r="O2093">
        <f t="shared" si="538"/>
        <v>5300</v>
      </c>
      <c r="P2093">
        <v>25</v>
      </c>
      <c r="Q2093">
        <v>0</v>
      </c>
      <c r="R2093">
        <v>0</v>
      </c>
      <c r="S2093">
        <v>25.02</v>
      </c>
      <c r="T2093">
        <v>200</v>
      </c>
      <c r="U2093">
        <f t="shared" si="544"/>
        <v>0</v>
      </c>
      <c r="V2093">
        <v>0</v>
      </c>
      <c r="W2093">
        <f t="shared" si="532"/>
        <v>250.01999999999998</v>
      </c>
      <c r="X2093">
        <f t="shared" si="533"/>
        <v>1477.5</v>
      </c>
      <c r="Y2093">
        <f t="shared" si="543"/>
        <v>3547.5</v>
      </c>
      <c r="Z2093">
        <f t="shared" si="534"/>
        <v>23272.48</v>
      </c>
      <c r="AA2093" t="s">
        <v>227</v>
      </c>
      <c r="AB2093">
        <v>2024</v>
      </c>
    </row>
    <row r="2094" spans="1:28" x14ac:dyDescent="0.25">
      <c r="A2094">
        <v>107</v>
      </c>
      <c r="B2094" t="s">
        <v>804</v>
      </c>
      <c r="C2094" t="s">
        <v>103</v>
      </c>
      <c r="D2094" t="s">
        <v>823</v>
      </c>
      <c r="E2094" t="s">
        <v>27</v>
      </c>
      <c r="F2094" t="s">
        <v>98</v>
      </c>
      <c r="G2094">
        <v>360000</v>
      </c>
      <c r="H2094">
        <f>+G2094-(I2094+L2094+N2094)</f>
        <v>342069.38</v>
      </c>
      <c r="I2094">
        <f>IF(G2094&lt;=374040,G2094*2.87%,9334.68)</f>
        <v>10332</v>
      </c>
      <c r="J2094">
        <f>IF(G2094&lt;=374040,G2094*7.1%,23092.75)</f>
        <v>25559.999999999996</v>
      </c>
      <c r="K2094">
        <f>IF(G2094&lt;=74808,G2094*1.1%,851.51)</f>
        <v>851.51</v>
      </c>
      <c r="L2094">
        <v>5883.16</v>
      </c>
      <c r="M2094">
        <v>13720.92</v>
      </c>
      <c r="N2094">
        <v>1715.46</v>
      </c>
      <c r="O2094">
        <f>+I2094+J2094+K2094+L2094+M2094+N2094</f>
        <v>58063.049999999996</v>
      </c>
      <c r="P2094">
        <v>25</v>
      </c>
      <c r="Q2094">
        <v>0</v>
      </c>
      <c r="R2094">
        <v>0</v>
      </c>
      <c r="S2094">
        <v>1328.8</v>
      </c>
      <c r="T2094">
        <v>0</v>
      </c>
      <c r="U2094">
        <f>74100.21-V2094</f>
        <v>74100.210000000006</v>
      </c>
      <c r="V2094">
        <v>0</v>
      </c>
      <c r="W2094">
        <f t="shared" ref="W2094:W2157" si="545">P2094+Q2094+R2094+S2094+T2094+U2094</f>
        <v>75454.010000000009</v>
      </c>
      <c r="X2094">
        <f t="shared" ref="X2094:X2157" si="546">+I2094+L2094+N2094</f>
        <v>17930.62</v>
      </c>
      <c r="Y2094">
        <f t="shared" ref="Y2094:Y2109" si="547">+J2094+M2094</f>
        <v>39280.92</v>
      </c>
      <c r="Z2094">
        <f t="shared" ref="Z2094:Z2157" si="548">+G2094-(W2094+X2094)</f>
        <v>266615.37</v>
      </c>
      <c r="AA2094" t="s">
        <v>610</v>
      </c>
      <c r="AB2094">
        <v>2024</v>
      </c>
    </row>
    <row r="2095" spans="1:28" x14ac:dyDescent="0.25">
      <c r="A2095">
        <v>1</v>
      </c>
      <c r="B2095" t="s">
        <v>784</v>
      </c>
      <c r="C2095" t="s">
        <v>102</v>
      </c>
      <c r="D2095" t="s">
        <v>19</v>
      </c>
      <c r="E2095" t="s">
        <v>71</v>
      </c>
      <c r="F2095" t="s">
        <v>98</v>
      </c>
      <c r="G2095">
        <v>300000</v>
      </c>
      <c r="H2095">
        <f>+G2095-(I2095+L2095+N2095)</f>
        <v>285506.84000000003</v>
      </c>
      <c r="I2095">
        <f t="shared" ref="I2095:I2158" si="549">IF(G2095&lt;=374040,G2095*2.87%,9334.68)</f>
        <v>8610</v>
      </c>
      <c r="J2095">
        <f t="shared" ref="J2095:J2158" si="550">IF(G2095&lt;=374040,G2095*7.1%,23092.75)</f>
        <v>21299.999999999996</v>
      </c>
      <c r="K2095">
        <f t="shared" ref="K2095:K2158" si="551">IF(G2095&lt;=74808,G2095*1.1%,851.51)</f>
        <v>851.51</v>
      </c>
      <c r="L2095">
        <v>5883.16</v>
      </c>
      <c r="M2095">
        <v>13720.92</v>
      </c>
      <c r="N2095">
        <v>0</v>
      </c>
      <c r="O2095">
        <f t="shared" ref="O2095:O2158" si="552">+I2095+J2095+K2095+L2095+M2095+N2095</f>
        <v>50365.59</v>
      </c>
      <c r="P2095">
        <v>25</v>
      </c>
      <c r="Q2095">
        <v>0</v>
      </c>
      <c r="R2095">
        <v>0</v>
      </c>
      <c r="S2095">
        <v>0</v>
      </c>
      <c r="T2095">
        <v>0</v>
      </c>
      <c r="U2095">
        <v>59959.58</v>
      </c>
      <c r="V2095">
        <v>0</v>
      </c>
      <c r="W2095">
        <f t="shared" si="545"/>
        <v>59984.58</v>
      </c>
      <c r="X2095">
        <f t="shared" si="546"/>
        <v>14493.16</v>
      </c>
      <c r="Y2095">
        <f t="shared" si="547"/>
        <v>35020.92</v>
      </c>
      <c r="Z2095">
        <f t="shared" si="548"/>
        <v>225522.26</v>
      </c>
      <c r="AA2095" t="s">
        <v>610</v>
      </c>
      <c r="AB2095">
        <v>2024</v>
      </c>
    </row>
    <row r="2096" spans="1:28" x14ac:dyDescent="0.25">
      <c r="A2096">
        <v>2</v>
      </c>
      <c r="B2096" t="s">
        <v>110</v>
      </c>
      <c r="C2096" t="s">
        <v>103</v>
      </c>
      <c r="D2096" t="s">
        <v>10</v>
      </c>
      <c r="E2096" t="s">
        <v>53</v>
      </c>
      <c r="F2096" t="s">
        <v>98</v>
      </c>
      <c r="G2096">
        <v>300000</v>
      </c>
      <c r="H2096">
        <f t="shared" ref="H2096:H2159" si="553">+G2096-(I2096+L2096+N2096)</f>
        <v>285506.84000000003</v>
      </c>
      <c r="I2096">
        <f t="shared" si="549"/>
        <v>8610</v>
      </c>
      <c r="J2096">
        <f t="shared" si="550"/>
        <v>21299.999999999996</v>
      </c>
      <c r="K2096">
        <f t="shared" si="551"/>
        <v>851.51</v>
      </c>
      <c r="L2096">
        <v>5883.16</v>
      </c>
      <c r="M2096">
        <v>13720.92</v>
      </c>
      <c r="N2096">
        <v>0</v>
      </c>
      <c r="O2096">
        <f t="shared" si="552"/>
        <v>50365.59</v>
      </c>
      <c r="P2096">
        <v>25</v>
      </c>
      <c r="Q2096">
        <v>0</v>
      </c>
      <c r="R2096">
        <v>0</v>
      </c>
      <c r="S2096">
        <v>1328.8</v>
      </c>
      <c r="T2096">
        <v>0</v>
      </c>
      <c r="U2096">
        <f>+(59959.58-V2096)</f>
        <v>59959.58</v>
      </c>
      <c r="V2096">
        <v>0</v>
      </c>
      <c r="W2096">
        <f t="shared" si="545"/>
        <v>61313.380000000005</v>
      </c>
      <c r="X2096">
        <f t="shared" si="546"/>
        <v>14493.16</v>
      </c>
      <c r="Y2096">
        <f t="shared" si="547"/>
        <v>35020.92</v>
      </c>
      <c r="Z2096">
        <f t="shared" si="548"/>
        <v>224193.46</v>
      </c>
      <c r="AA2096" t="s">
        <v>610</v>
      </c>
      <c r="AB2096">
        <v>2024</v>
      </c>
    </row>
    <row r="2097" spans="1:28" x14ac:dyDescent="0.25">
      <c r="A2097">
        <v>3</v>
      </c>
      <c r="B2097" t="s">
        <v>115</v>
      </c>
      <c r="C2097" t="s">
        <v>103</v>
      </c>
      <c r="D2097" t="s">
        <v>886</v>
      </c>
      <c r="E2097" t="s">
        <v>887</v>
      </c>
      <c r="F2097" t="s">
        <v>84</v>
      </c>
      <c r="G2097">
        <v>185000</v>
      </c>
      <c r="H2097">
        <f>+G2097-(I2097+L2097+N2097)</f>
        <v>167204.66</v>
      </c>
      <c r="I2097">
        <f t="shared" si="549"/>
        <v>5309.5</v>
      </c>
      <c r="J2097">
        <f t="shared" si="550"/>
        <v>13134.999999999998</v>
      </c>
      <c r="K2097">
        <f t="shared" si="551"/>
        <v>851.51</v>
      </c>
      <c r="L2097">
        <f t="shared" ref="L2097:L2160" si="554">IF(G2097&lt;=187020,G2097*3.04%,4943.8)</f>
        <v>5624</v>
      </c>
      <c r="M2097">
        <f t="shared" ref="M2097:M2160" si="555">IF(G2097&lt;=187020,G2097*7.09%,11530.11)</f>
        <v>13116.5</v>
      </c>
      <c r="N2097">
        <v>6861.84</v>
      </c>
      <c r="O2097">
        <f>+I2097+J2097+K2097+L2097+M2097+N2097</f>
        <v>44898.349999999991</v>
      </c>
      <c r="P2097">
        <v>25</v>
      </c>
      <c r="Q2097">
        <v>57964.44</v>
      </c>
      <c r="R2097">
        <v>0</v>
      </c>
      <c r="S2097">
        <v>1328.8</v>
      </c>
      <c r="T2097">
        <v>200</v>
      </c>
      <c r="U2097">
        <v>30384.03</v>
      </c>
      <c r="V2097">
        <v>0</v>
      </c>
      <c r="W2097">
        <f t="shared" si="545"/>
        <v>89902.27</v>
      </c>
      <c r="X2097">
        <f t="shared" si="546"/>
        <v>17795.34</v>
      </c>
      <c r="Y2097">
        <f t="shared" si="547"/>
        <v>26251.5</v>
      </c>
      <c r="Z2097">
        <f t="shared" si="548"/>
        <v>77302.39</v>
      </c>
      <c r="AA2097" t="s">
        <v>610</v>
      </c>
      <c r="AB2097">
        <v>2024</v>
      </c>
    </row>
    <row r="2098" spans="1:28" x14ac:dyDescent="0.25">
      <c r="A2098">
        <v>4</v>
      </c>
      <c r="B2098" t="s">
        <v>116</v>
      </c>
      <c r="C2098" t="s">
        <v>102</v>
      </c>
      <c r="D2098" t="s">
        <v>4</v>
      </c>
      <c r="E2098" t="s">
        <v>91</v>
      </c>
      <c r="F2098" t="s">
        <v>84</v>
      </c>
      <c r="G2098">
        <v>185000</v>
      </c>
      <c r="H2098">
        <f t="shared" si="553"/>
        <v>174066.5</v>
      </c>
      <c r="I2098">
        <f t="shared" si="549"/>
        <v>5309.5</v>
      </c>
      <c r="J2098">
        <f t="shared" si="550"/>
        <v>13134.999999999998</v>
      </c>
      <c r="K2098">
        <f t="shared" si="551"/>
        <v>851.51</v>
      </c>
      <c r="L2098">
        <f t="shared" si="554"/>
        <v>5624</v>
      </c>
      <c r="M2098">
        <f t="shared" si="555"/>
        <v>13116.5</v>
      </c>
      <c r="N2098">
        <v>0</v>
      </c>
      <c r="O2098">
        <f t="shared" si="552"/>
        <v>38036.509999999995</v>
      </c>
      <c r="P2098">
        <v>25</v>
      </c>
      <c r="Q2098">
        <v>20227.560000000001</v>
      </c>
      <c r="R2098">
        <v>0</v>
      </c>
      <c r="S2098">
        <v>1328.8</v>
      </c>
      <c r="T2098">
        <v>200</v>
      </c>
      <c r="U2098">
        <v>32099.49</v>
      </c>
      <c r="V2098">
        <v>0</v>
      </c>
      <c r="W2098">
        <f t="shared" si="545"/>
        <v>53880.850000000006</v>
      </c>
      <c r="X2098">
        <f t="shared" si="546"/>
        <v>10933.5</v>
      </c>
      <c r="Y2098">
        <f t="shared" si="547"/>
        <v>26251.5</v>
      </c>
      <c r="Z2098">
        <f t="shared" si="548"/>
        <v>120185.65</v>
      </c>
      <c r="AA2098" t="s">
        <v>610</v>
      </c>
      <c r="AB2098">
        <v>2024</v>
      </c>
    </row>
    <row r="2099" spans="1:28" x14ac:dyDescent="0.25">
      <c r="A2099">
        <v>5</v>
      </c>
      <c r="B2099" t="s">
        <v>117</v>
      </c>
      <c r="C2099" t="s">
        <v>102</v>
      </c>
      <c r="D2099" t="s">
        <v>793</v>
      </c>
      <c r="E2099" t="s">
        <v>794</v>
      </c>
      <c r="F2099" t="s">
        <v>84</v>
      </c>
      <c r="G2099">
        <v>185000</v>
      </c>
      <c r="H2099">
        <f t="shared" si="553"/>
        <v>172351.04</v>
      </c>
      <c r="I2099">
        <f t="shared" si="549"/>
        <v>5309.5</v>
      </c>
      <c r="J2099">
        <f t="shared" si="550"/>
        <v>13134.999999999998</v>
      </c>
      <c r="K2099">
        <f t="shared" si="551"/>
        <v>851.51</v>
      </c>
      <c r="L2099">
        <f t="shared" si="554"/>
        <v>5624</v>
      </c>
      <c r="M2099">
        <f t="shared" si="555"/>
        <v>13116.5</v>
      </c>
      <c r="N2099">
        <v>1715.46</v>
      </c>
      <c r="O2099">
        <f t="shared" si="552"/>
        <v>39751.969999999994</v>
      </c>
      <c r="P2099">
        <v>25</v>
      </c>
      <c r="Q2099">
        <v>0</v>
      </c>
      <c r="R2099">
        <v>0</v>
      </c>
      <c r="S2099">
        <v>2657.6</v>
      </c>
      <c r="T2099">
        <v>200</v>
      </c>
      <c r="U2099">
        <v>32099.49</v>
      </c>
      <c r="V2099">
        <v>0</v>
      </c>
      <c r="W2099">
        <f t="shared" si="545"/>
        <v>34982.090000000004</v>
      </c>
      <c r="X2099">
        <f t="shared" si="546"/>
        <v>12648.96</v>
      </c>
      <c r="Y2099">
        <f t="shared" si="547"/>
        <v>26251.5</v>
      </c>
      <c r="Z2099">
        <f>+G2099-(W2099+X2099)</f>
        <v>137368.95000000001</v>
      </c>
      <c r="AA2099" t="s">
        <v>610</v>
      </c>
      <c r="AB2099">
        <v>2024</v>
      </c>
    </row>
    <row r="2100" spans="1:28" x14ac:dyDescent="0.25">
      <c r="A2100">
        <v>6</v>
      </c>
      <c r="B2100" t="s">
        <v>119</v>
      </c>
      <c r="C2100" t="s">
        <v>103</v>
      </c>
      <c r="D2100" t="s">
        <v>10</v>
      </c>
      <c r="E2100" t="s">
        <v>824</v>
      </c>
      <c r="F2100" t="s">
        <v>84</v>
      </c>
      <c r="G2100">
        <v>185000</v>
      </c>
      <c r="H2100">
        <f t="shared" si="553"/>
        <v>174066.5</v>
      </c>
      <c r="I2100">
        <f t="shared" si="549"/>
        <v>5309.5</v>
      </c>
      <c r="J2100">
        <f t="shared" si="550"/>
        <v>13134.999999999998</v>
      </c>
      <c r="K2100">
        <f t="shared" si="551"/>
        <v>851.51</v>
      </c>
      <c r="L2100">
        <f t="shared" si="554"/>
        <v>5624</v>
      </c>
      <c r="M2100">
        <f t="shared" si="555"/>
        <v>13116.5</v>
      </c>
      <c r="N2100">
        <v>0</v>
      </c>
      <c r="O2100">
        <f t="shared" si="552"/>
        <v>38036.509999999995</v>
      </c>
      <c r="P2100">
        <v>25</v>
      </c>
      <c r="Q2100">
        <v>13280.57</v>
      </c>
      <c r="R2100">
        <v>0</v>
      </c>
      <c r="S2100">
        <v>1328.8</v>
      </c>
      <c r="T2100">
        <v>200</v>
      </c>
      <c r="U2100">
        <v>32099.49</v>
      </c>
      <c r="V2100">
        <v>0</v>
      </c>
      <c r="W2100">
        <f t="shared" si="545"/>
        <v>46933.86</v>
      </c>
      <c r="X2100">
        <f t="shared" si="546"/>
        <v>10933.5</v>
      </c>
      <c r="Y2100">
        <f t="shared" si="547"/>
        <v>26251.5</v>
      </c>
      <c r="Z2100">
        <f t="shared" si="548"/>
        <v>127132.64</v>
      </c>
      <c r="AA2100" t="s">
        <v>610</v>
      </c>
      <c r="AB2100">
        <v>2024</v>
      </c>
    </row>
    <row r="2101" spans="1:28" x14ac:dyDescent="0.25">
      <c r="A2101">
        <v>7</v>
      </c>
      <c r="B2101" t="s">
        <v>121</v>
      </c>
      <c r="C2101" t="s">
        <v>102</v>
      </c>
      <c r="D2101" t="s">
        <v>21</v>
      </c>
      <c r="E2101" t="s">
        <v>48</v>
      </c>
      <c r="F2101" t="s">
        <v>84</v>
      </c>
      <c r="G2101">
        <v>155000</v>
      </c>
      <c r="H2101">
        <f t="shared" si="553"/>
        <v>144124.04</v>
      </c>
      <c r="I2101">
        <f t="shared" si="549"/>
        <v>4448.5</v>
      </c>
      <c r="J2101">
        <f t="shared" si="550"/>
        <v>11004.999999999998</v>
      </c>
      <c r="K2101">
        <f t="shared" si="551"/>
        <v>851.51</v>
      </c>
      <c r="L2101">
        <f t="shared" si="554"/>
        <v>4712</v>
      </c>
      <c r="M2101">
        <f t="shared" si="555"/>
        <v>10989.5</v>
      </c>
      <c r="N2101">
        <v>1715.46</v>
      </c>
      <c r="O2101">
        <f t="shared" si="552"/>
        <v>33721.97</v>
      </c>
      <c r="P2101">
        <v>25</v>
      </c>
      <c r="Q2101">
        <v>12764.88</v>
      </c>
      <c r="R2101">
        <v>0</v>
      </c>
      <c r="S2101">
        <v>818.56</v>
      </c>
      <c r="T2101">
        <v>200</v>
      </c>
      <c r="U2101">
        <v>24613.88</v>
      </c>
      <c r="V2101">
        <v>0</v>
      </c>
      <c r="W2101">
        <f t="shared" si="545"/>
        <v>38422.32</v>
      </c>
      <c r="X2101">
        <f t="shared" si="546"/>
        <v>10875.96</v>
      </c>
      <c r="Y2101">
        <f t="shared" si="547"/>
        <v>21994.5</v>
      </c>
      <c r="Z2101">
        <f t="shared" si="548"/>
        <v>105701.72</v>
      </c>
      <c r="AA2101" t="s">
        <v>610</v>
      </c>
      <c r="AB2101">
        <v>2024</v>
      </c>
    </row>
    <row r="2102" spans="1:28" x14ac:dyDescent="0.25">
      <c r="A2102">
        <v>8</v>
      </c>
      <c r="B2102" t="s">
        <v>137</v>
      </c>
      <c r="C2102" t="s">
        <v>102</v>
      </c>
      <c r="D2102" t="s">
        <v>22</v>
      </c>
      <c r="E2102" t="s">
        <v>788</v>
      </c>
      <c r="F2102" t="s">
        <v>85</v>
      </c>
      <c r="G2102">
        <v>140000</v>
      </c>
      <c r="H2102">
        <f>+G2102-(I2102+L2102+N2102)</f>
        <v>130010.54000000001</v>
      </c>
      <c r="I2102">
        <f t="shared" si="549"/>
        <v>4018</v>
      </c>
      <c r="J2102">
        <f t="shared" si="550"/>
        <v>9940</v>
      </c>
      <c r="K2102">
        <f t="shared" si="551"/>
        <v>851.51</v>
      </c>
      <c r="L2102">
        <f t="shared" si="554"/>
        <v>4256</v>
      </c>
      <c r="M2102">
        <f t="shared" si="555"/>
        <v>9926</v>
      </c>
      <c r="N2102">
        <v>1715.46</v>
      </c>
      <c r="O2102">
        <f>+I2102+J2102+K2102+L2102+M2102+N2102</f>
        <v>30706.97</v>
      </c>
      <c r="P2102">
        <v>25</v>
      </c>
      <c r="Q2102">
        <v>4694.38</v>
      </c>
      <c r="R2102">
        <v>0</v>
      </c>
      <c r="S2102">
        <v>649.87</v>
      </c>
      <c r="T2102">
        <v>200</v>
      </c>
      <c r="U2102">
        <v>21085.5</v>
      </c>
      <c r="V2102">
        <v>0</v>
      </c>
      <c r="W2102">
        <f t="shared" si="545"/>
        <v>26654.75</v>
      </c>
      <c r="X2102">
        <f t="shared" si="546"/>
        <v>9989.4599999999991</v>
      </c>
      <c r="Y2102">
        <f t="shared" si="547"/>
        <v>19866</v>
      </c>
      <c r="Z2102">
        <f t="shared" si="548"/>
        <v>103355.79000000001</v>
      </c>
      <c r="AA2102" t="s">
        <v>610</v>
      </c>
      <c r="AB2102">
        <v>2024</v>
      </c>
    </row>
    <row r="2103" spans="1:28" x14ac:dyDescent="0.25">
      <c r="A2103">
        <v>9</v>
      </c>
      <c r="B2103" t="s">
        <v>123</v>
      </c>
      <c r="C2103" t="s">
        <v>102</v>
      </c>
      <c r="D2103" t="s">
        <v>10</v>
      </c>
      <c r="E2103" t="s">
        <v>826</v>
      </c>
      <c r="F2103" t="s">
        <v>84</v>
      </c>
      <c r="G2103">
        <v>145000</v>
      </c>
      <c r="H2103">
        <f t="shared" si="553"/>
        <v>136430.5</v>
      </c>
      <c r="I2103">
        <f t="shared" si="549"/>
        <v>4161.5</v>
      </c>
      <c r="J2103">
        <f t="shared" si="550"/>
        <v>10294.999999999998</v>
      </c>
      <c r="K2103">
        <f t="shared" si="551"/>
        <v>851.51</v>
      </c>
      <c r="L2103">
        <f t="shared" si="554"/>
        <v>4408</v>
      </c>
      <c r="M2103">
        <f t="shared" si="555"/>
        <v>10280.5</v>
      </c>
      <c r="N2103">
        <v>0</v>
      </c>
      <c r="O2103">
        <f t="shared" si="552"/>
        <v>29996.51</v>
      </c>
      <c r="P2103">
        <v>25</v>
      </c>
      <c r="Q2103">
        <v>6000</v>
      </c>
      <c r="R2103">
        <v>0</v>
      </c>
      <c r="S2103">
        <v>480.96</v>
      </c>
      <c r="T2103">
        <v>200</v>
      </c>
      <c r="U2103">
        <f>IF((H2103*12)&gt;867123.01,(79776+(((H2103*12)-867123.01)*0.25))/12,IF((H2103*12)&gt;624329.01,(31216+(((H2103*12)-624329.01)*0.2))/12,IF((H2103*12)&gt;416220.01,(((H2103*12)-416220.01)*0.15)/12,0)))</f>
        <v>22690.562291666665</v>
      </c>
      <c r="V2103">
        <v>0</v>
      </c>
      <c r="W2103">
        <f t="shared" si="545"/>
        <v>29396.522291666664</v>
      </c>
      <c r="X2103">
        <f t="shared" si="546"/>
        <v>8569.5</v>
      </c>
      <c r="Y2103">
        <f t="shared" si="547"/>
        <v>20575.5</v>
      </c>
      <c r="Z2103">
        <f t="shared" si="548"/>
        <v>107033.97770833333</v>
      </c>
      <c r="AA2103" t="s">
        <v>610</v>
      </c>
      <c r="AB2103">
        <v>2024</v>
      </c>
    </row>
    <row r="2104" spans="1:28" x14ac:dyDescent="0.25">
      <c r="A2104">
        <v>10</v>
      </c>
      <c r="B2104" t="s">
        <v>125</v>
      </c>
      <c r="C2104" t="s">
        <v>102</v>
      </c>
      <c r="D2104" t="s">
        <v>94</v>
      </c>
      <c r="E2104" t="s">
        <v>65</v>
      </c>
      <c r="F2104" t="s">
        <v>85</v>
      </c>
      <c r="G2104">
        <v>96000</v>
      </c>
      <c r="H2104">
        <f t="shared" si="553"/>
        <v>88610.94</v>
      </c>
      <c r="I2104">
        <f t="shared" si="549"/>
        <v>2755.2</v>
      </c>
      <c r="J2104">
        <f t="shared" si="550"/>
        <v>6815.9999999999991</v>
      </c>
      <c r="K2104">
        <f t="shared" si="551"/>
        <v>851.51</v>
      </c>
      <c r="L2104">
        <f t="shared" si="554"/>
        <v>2918.4</v>
      </c>
      <c r="M2104">
        <f t="shared" si="555"/>
        <v>6806.4000000000005</v>
      </c>
      <c r="N2104">
        <v>1715.46</v>
      </c>
      <c r="O2104">
        <f t="shared" si="552"/>
        <v>21862.969999999998</v>
      </c>
      <c r="P2104">
        <v>25</v>
      </c>
      <c r="Q2104">
        <v>3000</v>
      </c>
      <c r="R2104">
        <v>0</v>
      </c>
      <c r="S2104">
        <v>827.27</v>
      </c>
      <c r="T2104">
        <v>200</v>
      </c>
      <c r="U2104">
        <v>10735.6</v>
      </c>
      <c r="V2104">
        <v>0</v>
      </c>
      <c r="W2104">
        <f t="shared" si="545"/>
        <v>14787.87</v>
      </c>
      <c r="X2104">
        <f t="shared" si="546"/>
        <v>7389.06</v>
      </c>
      <c r="Y2104">
        <f t="shared" si="547"/>
        <v>13622.4</v>
      </c>
      <c r="Z2104">
        <f t="shared" si="548"/>
        <v>73823.070000000007</v>
      </c>
      <c r="AA2104" t="s">
        <v>610</v>
      </c>
      <c r="AB2104">
        <v>2024</v>
      </c>
    </row>
    <row r="2105" spans="1:28" x14ac:dyDescent="0.25">
      <c r="A2105">
        <v>11</v>
      </c>
      <c r="B2105" t="s">
        <v>126</v>
      </c>
      <c r="C2105" t="s">
        <v>103</v>
      </c>
      <c r="D2105" t="s">
        <v>94</v>
      </c>
      <c r="E2105" t="s">
        <v>58</v>
      </c>
      <c r="F2105" t="s">
        <v>84</v>
      </c>
      <c r="G2105">
        <v>60000</v>
      </c>
      <c r="H2105">
        <f t="shared" si="553"/>
        <v>56454</v>
      </c>
      <c r="I2105">
        <f t="shared" si="549"/>
        <v>1722</v>
      </c>
      <c r="J2105">
        <f t="shared" si="550"/>
        <v>4260</v>
      </c>
      <c r="K2105">
        <f t="shared" si="551"/>
        <v>660.00000000000011</v>
      </c>
      <c r="L2105">
        <f t="shared" si="554"/>
        <v>1824</v>
      </c>
      <c r="M2105">
        <f t="shared" si="555"/>
        <v>4254</v>
      </c>
      <c r="N2105">
        <v>0</v>
      </c>
      <c r="O2105">
        <f t="shared" si="552"/>
        <v>12720</v>
      </c>
      <c r="P2105">
        <v>25</v>
      </c>
      <c r="Q2105">
        <v>500</v>
      </c>
      <c r="R2105">
        <v>0</v>
      </c>
      <c r="S2105">
        <v>1013.28</v>
      </c>
      <c r="T2105">
        <v>200</v>
      </c>
      <c r="U2105">
        <f>3486.68-V2105</f>
        <v>3486.68</v>
      </c>
      <c r="V2105">
        <v>0</v>
      </c>
      <c r="W2105">
        <f t="shared" si="545"/>
        <v>5224.96</v>
      </c>
      <c r="X2105">
        <f t="shared" si="546"/>
        <v>3546</v>
      </c>
      <c r="Y2105">
        <f t="shared" si="547"/>
        <v>8514</v>
      </c>
      <c r="Z2105">
        <f t="shared" si="548"/>
        <v>51229.04</v>
      </c>
      <c r="AA2105" t="s">
        <v>610</v>
      </c>
      <c r="AB2105">
        <v>2024</v>
      </c>
    </row>
    <row r="2106" spans="1:28" x14ac:dyDescent="0.25">
      <c r="A2106">
        <v>12</v>
      </c>
      <c r="B2106" t="s">
        <v>128</v>
      </c>
      <c r="C2106" t="s">
        <v>102</v>
      </c>
      <c r="D2106" t="s">
        <v>12</v>
      </c>
      <c r="E2106" t="s">
        <v>862</v>
      </c>
      <c r="F2106" t="s">
        <v>84</v>
      </c>
      <c r="G2106">
        <v>155000</v>
      </c>
      <c r="H2106">
        <f t="shared" si="553"/>
        <v>142408.57999999999</v>
      </c>
      <c r="I2106">
        <f t="shared" si="549"/>
        <v>4448.5</v>
      </c>
      <c r="J2106">
        <f t="shared" si="550"/>
        <v>11004.999999999998</v>
      </c>
      <c r="K2106">
        <f t="shared" si="551"/>
        <v>851.51</v>
      </c>
      <c r="L2106">
        <f t="shared" si="554"/>
        <v>4712</v>
      </c>
      <c r="M2106">
        <f t="shared" si="555"/>
        <v>10989.5</v>
      </c>
      <c r="N2106">
        <v>3430.92</v>
      </c>
      <c r="O2106">
        <f t="shared" si="552"/>
        <v>35437.43</v>
      </c>
      <c r="P2106">
        <v>25</v>
      </c>
      <c r="Q2106">
        <v>0</v>
      </c>
      <c r="R2106">
        <v>0</v>
      </c>
      <c r="S2106">
        <v>1195.92</v>
      </c>
      <c r="T2106">
        <v>200</v>
      </c>
      <c r="U2106">
        <v>24185.01</v>
      </c>
      <c r="V2106">
        <v>0</v>
      </c>
      <c r="W2106">
        <f t="shared" si="545"/>
        <v>25605.93</v>
      </c>
      <c r="X2106">
        <f t="shared" si="546"/>
        <v>12591.42</v>
      </c>
      <c r="Y2106">
        <f t="shared" si="547"/>
        <v>21994.5</v>
      </c>
      <c r="Z2106">
        <f t="shared" si="548"/>
        <v>116802.65</v>
      </c>
      <c r="AA2106" t="s">
        <v>610</v>
      </c>
      <c r="AB2106">
        <v>2024</v>
      </c>
    </row>
    <row r="2107" spans="1:28" x14ac:dyDescent="0.25">
      <c r="A2107">
        <v>13</v>
      </c>
      <c r="B2107" t="s">
        <v>129</v>
      </c>
      <c r="C2107" t="s">
        <v>102</v>
      </c>
      <c r="D2107" t="s">
        <v>16</v>
      </c>
      <c r="E2107" t="s">
        <v>79</v>
      </c>
      <c r="F2107" t="s">
        <v>84</v>
      </c>
      <c r="G2107">
        <v>80000</v>
      </c>
      <c r="H2107">
        <f t="shared" si="553"/>
        <v>75272</v>
      </c>
      <c r="I2107">
        <f t="shared" si="549"/>
        <v>2296</v>
      </c>
      <c r="J2107">
        <f t="shared" si="550"/>
        <v>5679.9999999999991</v>
      </c>
      <c r="K2107">
        <f t="shared" si="551"/>
        <v>851.51</v>
      </c>
      <c r="L2107">
        <f t="shared" si="554"/>
        <v>2432</v>
      </c>
      <c r="M2107">
        <f t="shared" si="555"/>
        <v>5672</v>
      </c>
      <c r="N2107">
        <v>0</v>
      </c>
      <c r="O2107">
        <f>+I2107+J2107+K2107+L2107+M2107+N2107</f>
        <v>16931.509999999998</v>
      </c>
      <c r="P2107">
        <v>25</v>
      </c>
      <c r="Q2107">
        <v>500</v>
      </c>
      <c r="R2107">
        <v>0</v>
      </c>
      <c r="S2107">
        <v>832.35</v>
      </c>
      <c r="T2107">
        <v>200</v>
      </c>
      <c r="U2107">
        <v>7400.87</v>
      </c>
      <c r="V2107">
        <v>0</v>
      </c>
      <c r="W2107">
        <f t="shared" si="545"/>
        <v>8958.2199999999993</v>
      </c>
      <c r="X2107">
        <f t="shared" si="546"/>
        <v>4728</v>
      </c>
      <c r="Y2107">
        <f t="shared" si="547"/>
        <v>11352</v>
      </c>
      <c r="Z2107">
        <f t="shared" si="548"/>
        <v>66313.78</v>
      </c>
      <c r="AA2107" t="s">
        <v>610</v>
      </c>
      <c r="AB2107">
        <v>2024</v>
      </c>
    </row>
    <row r="2108" spans="1:28" x14ac:dyDescent="0.25">
      <c r="A2108">
        <v>14</v>
      </c>
      <c r="B2108" t="s">
        <v>130</v>
      </c>
      <c r="C2108" t="s">
        <v>102</v>
      </c>
      <c r="D2108" t="s">
        <v>16</v>
      </c>
      <c r="E2108" t="s">
        <v>61</v>
      </c>
      <c r="F2108" t="s">
        <v>84</v>
      </c>
      <c r="G2108">
        <v>80000</v>
      </c>
      <c r="H2108">
        <f t="shared" si="553"/>
        <v>70125.62</v>
      </c>
      <c r="I2108">
        <f t="shared" si="549"/>
        <v>2296</v>
      </c>
      <c r="J2108">
        <f t="shared" si="550"/>
        <v>5679.9999999999991</v>
      </c>
      <c r="K2108">
        <f t="shared" si="551"/>
        <v>851.51</v>
      </c>
      <c r="L2108">
        <f t="shared" si="554"/>
        <v>2432</v>
      </c>
      <c r="M2108">
        <f t="shared" si="555"/>
        <v>5672</v>
      </c>
      <c r="N2108">
        <v>5146.38</v>
      </c>
      <c r="O2108">
        <f>+I2108+J2108+K2108+L2108+M2108+N2108</f>
        <v>22077.89</v>
      </c>
      <c r="P2108">
        <v>25</v>
      </c>
      <c r="Q2108">
        <v>1200</v>
      </c>
      <c r="R2108">
        <v>0</v>
      </c>
      <c r="S2108">
        <v>2327.7199999999998</v>
      </c>
      <c r="T2108">
        <v>200</v>
      </c>
      <c r="U2108">
        <f>6221-V2108</f>
        <v>6221</v>
      </c>
      <c r="V2108">
        <v>0</v>
      </c>
      <c r="W2108">
        <f t="shared" si="545"/>
        <v>9973.7199999999993</v>
      </c>
      <c r="X2108">
        <f t="shared" si="546"/>
        <v>9874.380000000001</v>
      </c>
      <c r="Y2108">
        <f t="shared" si="547"/>
        <v>11352</v>
      </c>
      <c r="Z2108">
        <f t="shared" si="548"/>
        <v>60151.9</v>
      </c>
      <c r="AA2108" t="s">
        <v>610</v>
      </c>
      <c r="AB2108">
        <v>2024</v>
      </c>
    </row>
    <row r="2109" spans="1:28" x14ac:dyDescent="0.25">
      <c r="A2109">
        <v>15</v>
      </c>
      <c r="B2109" t="s">
        <v>131</v>
      </c>
      <c r="C2109" t="s">
        <v>102</v>
      </c>
      <c r="D2109" t="s">
        <v>6</v>
      </c>
      <c r="E2109" t="s">
        <v>863</v>
      </c>
      <c r="F2109" t="s">
        <v>84</v>
      </c>
      <c r="G2109">
        <v>95000</v>
      </c>
      <c r="H2109">
        <f t="shared" si="553"/>
        <v>85954.58</v>
      </c>
      <c r="I2109">
        <f t="shared" si="549"/>
        <v>2726.5</v>
      </c>
      <c r="J2109">
        <f t="shared" si="550"/>
        <v>6744.9999999999991</v>
      </c>
      <c r="K2109">
        <f t="shared" si="551"/>
        <v>851.51</v>
      </c>
      <c r="L2109">
        <f t="shared" si="554"/>
        <v>2888</v>
      </c>
      <c r="M2109">
        <f t="shared" si="555"/>
        <v>6735.5</v>
      </c>
      <c r="N2109">
        <v>3430.92</v>
      </c>
      <c r="O2109">
        <f t="shared" si="552"/>
        <v>23377.43</v>
      </c>
      <c r="P2109">
        <v>25</v>
      </c>
      <c r="Q2109">
        <v>0</v>
      </c>
      <c r="R2109">
        <v>0</v>
      </c>
      <c r="S2109">
        <v>4172.3999999999996</v>
      </c>
      <c r="T2109">
        <v>200</v>
      </c>
      <c r="U2109">
        <f>10071.51-V2109</f>
        <v>10071.51</v>
      </c>
      <c r="V2109">
        <v>0</v>
      </c>
      <c r="W2109">
        <f t="shared" si="545"/>
        <v>14468.91</v>
      </c>
      <c r="X2109">
        <f t="shared" si="546"/>
        <v>9045.42</v>
      </c>
      <c r="Y2109">
        <f t="shared" si="547"/>
        <v>13480.5</v>
      </c>
      <c r="Z2109">
        <f t="shared" si="548"/>
        <v>71485.67</v>
      </c>
      <c r="AA2109" t="s">
        <v>610</v>
      </c>
      <c r="AB2109">
        <v>2024</v>
      </c>
    </row>
    <row r="2110" spans="1:28" x14ac:dyDescent="0.25">
      <c r="A2110">
        <v>16</v>
      </c>
      <c r="B2110" t="s">
        <v>132</v>
      </c>
      <c r="C2110" t="s">
        <v>102</v>
      </c>
      <c r="D2110" t="s">
        <v>4</v>
      </c>
      <c r="E2110" t="s">
        <v>24</v>
      </c>
      <c r="F2110" t="s">
        <v>84</v>
      </c>
      <c r="G2110">
        <v>95000</v>
      </c>
      <c r="H2110">
        <f t="shared" si="553"/>
        <v>85954.58</v>
      </c>
      <c r="I2110">
        <f t="shared" si="549"/>
        <v>2726.5</v>
      </c>
      <c r="J2110">
        <f t="shared" si="550"/>
        <v>6744.9999999999991</v>
      </c>
      <c r="K2110">
        <f t="shared" si="551"/>
        <v>851.51</v>
      </c>
      <c r="L2110">
        <f t="shared" si="554"/>
        <v>2888</v>
      </c>
      <c r="M2110">
        <f t="shared" si="555"/>
        <v>6735.5</v>
      </c>
      <c r="N2110">
        <v>3430.92</v>
      </c>
      <c r="O2110">
        <f t="shared" si="552"/>
        <v>23377.43</v>
      </c>
      <c r="P2110">
        <v>25</v>
      </c>
      <c r="Q2110">
        <v>10686.79</v>
      </c>
      <c r="R2110">
        <v>0</v>
      </c>
      <c r="S2110">
        <v>2850.33</v>
      </c>
      <c r="T2110">
        <v>200</v>
      </c>
      <c r="U2110">
        <f>10071.51-V2110</f>
        <v>10071.51</v>
      </c>
      <c r="V2110">
        <v>0</v>
      </c>
      <c r="W2110">
        <f t="shared" si="545"/>
        <v>23833.63</v>
      </c>
      <c r="X2110">
        <f t="shared" si="546"/>
        <v>9045.42</v>
      </c>
      <c r="Y2110">
        <f>+J2110++K2110+M2110</f>
        <v>14332.009999999998</v>
      </c>
      <c r="Z2110">
        <f t="shared" si="548"/>
        <v>62120.95</v>
      </c>
      <c r="AA2110" t="s">
        <v>610</v>
      </c>
      <c r="AB2110">
        <v>2024</v>
      </c>
    </row>
    <row r="2111" spans="1:28" x14ac:dyDescent="0.25">
      <c r="A2111">
        <v>17</v>
      </c>
      <c r="B2111" t="s">
        <v>133</v>
      </c>
      <c r="C2111" t="s">
        <v>103</v>
      </c>
      <c r="D2111" t="s">
        <v>828</v>
      </c>
      <c r="E2111" t="s">
        <v>829</v>
      </c>
      <c r="F2111" t="s">
        <v>84</v>
      </c>
      <c r="G2111">
        <v>95000</v>
      </c>
      <c r="H2111">
        <f t="shared" si="553"/>
        <v>89385.5</v>
      </c>
      <c r="I2111">
        <f t="shared" si="549"/>
        <v>2726.5</v>
      </c>
      <c r="J2111">
        <f t="shared" si="550"/>
        <v>6744.9999999999991</v>
      </c>
      <c r="K2111">
        <f t="shared" si="551"/>
        <v>851.51</v>
      </c>
      <c r="L2111">
        <f t="shared" si="554"/>
        <v>2888</v>
      </c>
      <c r="M2111">
        <f t="shared" si="555"/>
        <v>6735.5</v>
      </c>
      <c r="N2111">
        <v>0</v>
      </c>
      <c r="O2111">
        <f t="shared" si="552"/>
        <v>19946.510000000002</v>
      </c>
      <c r="P2111">
        <v>25</v>
      </c>
      <c r="Q2111">
        <v>200</v>
      </c>
      <c r="R2111">
        <v>0</v>
      </c>
      <c r="S2111">
        <v>2266.5</v>
      </c>
      <c r="T2111">
        <v>200</v>
      </c>
      <c r="U2111">
        <v>10929.24</v>
      </c>
      <c r="V2111">
        <v>0</v>
      </c>
      <c r="W2111">
        <f t="shared" si="545"/>
        <v>13620.74</v>
      </c>
      <c r="X2111">
        <f t="shared" si="546"/>
        <v>5614.5</v>
      </c>
      <c r="Y2111">
        <f t="shared" ref="Y2111:Y2174" si="556">+J2111+M2111</f>
        <v>13480.5</v>
      </c>
      <c r="Z2111">
        <f t="shared" si="548"/>
        <v>75764.760000000009</v>
      </c>
      <c r="AA2111" t="s">
        <v>610</v>
      </c>
      <c r="AB2111">
        <v>2024</v>
      </c>
    </row>
    <row r="2112" spans="1:28" x14ac:dyDescent="0.25">
      <c r="A2112">
        <v>18</v>
      </c>
      <c r="B2112" t="s">
        <v>134</v>
      </c>
      <c r="C2112" t="s">
        <v>102</v>
      </c>
      <c r="D2112" t="s">
        <v>16</v>
      </c>
      <c r="E2112" t="s">
        <v>45</v>
      </c>
      <c r="F2112" t="s">
        <v>84</v>
      </c>
      <c r="G2112">
        <v>80000</v>
      </c>
      <c r="H2112">
        <f t="shared" si="553"/>
        <v>71841.08</v>
      </c>
      <c r="I2112">
        <f t="shared" si="549"/>
        <v>2296</v>
      </c>
      <c r="J2112">
        <f t="shared" si="550"/>
        <v>5679.9999999999991</v>
      </c>
      <c r="K2112">
        <f t="shared" si="551"/>
        <v>851.51</v>
      </c>
      <c r="L2112">
        <f t="shared" si="554"/>
        <v>2432</v>
      </c>
      <c r="M2112">
        <f t="shared" si="555"/>
        <v>5672</v>
      </c>
      <c r="N2112">
        <v>3430.92</v>
      </c>
      <c r="O2112">
        <f t="shared" si="552"/>
        <v>20362.43</v>
      </c>
      <c r="P2112">
        <v>25</v>
      </c>
      <c r="Q2112">
        <v>0</v>
      </c>
      <c r="R2112">
        <v>0</v>
      </c>
      <c r="S2112">
        <v>1651.9</v>
      </c>
      <c r="T2112">
        <v>200</v>
      </c>
      <c r="U2112">
        <f>6564.09-V2112</f>
        <v>6564.09</v>
      </c>
      <c r="V2112">
        <v>0</v>
      </c>
      <c r="W2112">
        <f t="shared" si="545"/>
        <v>8440.99</v>
      </c>
      <c r="X2112">
        <f t="shared" si="546"/>
        <v>8158.92</v>
      </c>
      <c r="Y2112">
        <f t="shared" si="556"/>
        <v>11352</v>
      </c>
      <c r="Z2112">
        <f t="shared" si="548"/>
        <v>63400.09</v>
      </c>
      <c r="AA2112" t="s">
        <v>610</v>
      </c>
      <c r="AB2112">
        <v>2024</v>
      </c>
    </row>
    <row r="2113" spans="1:28" x14ac:dyDescent="0.25">
      <c r="A2113">
        <v>19</v>
      </c>
      <c r="B2113" t="s">
        <v>140</v>
      </c>
      <c r="C2113" t="s">
        <v>102</v>
      </c>
      <c r="D2113" t="s">
        <v>823</v>
      </c>
      <c r="E2113" t="s">
        <v>29</v>
      </c>
      <c r="F2113" t="s">
        <v>99</v>
      </c>
      <c r="G2113">
        <v>130000</v>
      </c>
      <c r="H2113">
        <f t="shared" si="553"/>
        <v>122317</v>
      </c>
      <c r="I2113">
        <f t="shared" si="549"/>
        <v>3731</v>
      </c>
      <c r="J2113">
        <f t="shared" si="550"/>
        <v>9230</v>
      </c>
      <c r="K2113">
        <f t="shared" si="551"/>
        <v>851.51</v>
      </c>
      <c r="L2113">
        <f t="shared" si="554"/>
        <v>3952</v>
      </c>
      <c r="M2113">
        <f t="shared" si="555"/>
        <v>9217</v>
      </c>
      <c r="N2113">
        <v>0</v>
      </c>
      <c r="O2113">
        <f t="shared" si="552"/>
        <v>26981.510000000002</v>
      </c>
      <c r="P2113">
        <v>25</v>
      </c>
      <c r="Q2113">
        <v>0</v>
      </c>
      <c r="R2113">
        <v>0</v>
      </c>
      <c r="S2113">
        <v>398.64</v>
      </c>
      <c r="T2113">
        <v>200</v>
      </c>
      <c r="U2113">
        <f>IF((H2113*12)&gt;867123.01,(79776+(((H2113*12)-867123.01)*0.25))/12,IF((H2113*12)&gt;624329.01,(31216+(((H2113*12)-624329.01)*0.2))/12,IF((H2113*12)&gt;416220.01,(((H2113*12)-416220.01)*0.15)/12,0)))</f>
        <v>19162.187291666665</v>
      </c>
      <c r="V2113">
        <v>0</v>
      </c>
      <c r="W2113">
        <f t="shared" si="545"/>
        <v>19785.827291666665</v>
      </c>
      <c r="X2113">
        <f t="shared" si="546"/>
        <v>7683</v>
      </c>
      <c r="Y2113">
        <f t="shared" si="556"/>
        <v>18447</v>
      </c>
      <c r="Z2113">
        <f t="shared" si="548"/>
        <v>102531.17270833334</v>
      </c>
      <c r="AA2113" t="s">
        <v>610</v>
      </c>
      <c r="AB2113">
        <v>2024</v>
      </c>
    </row>
    <row r="2114" spans="1:28" x14ac:dyDescent="0.25">
      <c r="A2114">
        <v>20</v>
      </c>
      <c r="B2114" t="s">
        <v>911</v>
      </c>
      <c r="C2114" t="s">
        <v>103</v>
      </c>
      <c r="D2114" t="s">
        <v>823</v>
      </c>
      <c r="E2114" t="s">
        <v>850</v>
      </c>
      <c r="F2114" t="s">
        <v>84</v>
      </c>
      <c r="G2114">
        <v>100000</v>
      </c>
      <c r="H2114">
        <f t="shared" si="553"/>
        <v>94090</v>
      </c>
      <c r="I2114">
        <f t="shared" si="549"/>
        <v>2870</v>
      </c>
      <c r="J2114">
        <f t="shared" si="550"/>
        <v>7099.9999999999991</v>
      </c>
      <c r="K2114">
        <f t="shared" si="551"/>
        <v>851.51</v>
      </c>
      <c r="L2114">
        <f t="shared" si="554"/>
        <v>3040</v>
      </c>
      <c r="M2114">
        <f t="shared" si="555"/>
        <v>7090.0000000000009</v>
      </c>
      <c r="N2114">
        <v>0</v>
      </c>
      <c r="O2114">
        <f t="shared" si="552"/>
        <v>20951.510000000002</v>
      </c>
      <c r="P2114">
        <v>25</v>
      </c>
      <c r="Q2114">
        <v>0</v>
      </c>
      <c r="R2114">
        <v>0</v>
      </c>
      <c r="S2114">
        <v>0</v>
      </c>
      <c r="T2114">
        <v>200</v>
      </c>
      <c r="U2114">
        <f>12105.37-V2114</f>
        <v>12105.37</v>
      </c>
      <c r="V2114">
        <v>0</v>
      </c>
      <c r="W2114">
        <f t="shared" si="545"/>
        <v>12330.37</v>
      </c>
      <c r="X2114">
        <f t="shared" si="546"/>
        <v>5910</v>
      </c>
      <c r="Y2114">
        <f t="shared" si="556"/>
        <v>14190</v>
      </c>
      <c r="Z2114">
        <f t="shared" si="548"/>
        <v>81759.63</v>
      </c>
      <c r="AA2114" t="s">
        <v>610</v>
      </c>
      <c r="AB2114">
        <v>2024</v>
      </c>
    </row>
    <row r="2115" spans="1:28" x14ac:dyDescent="0.25">
      <c r="A2115">
        <v>21</v>
      </c>
      <c r="B2115" t="s">
        <v>864</v>
      </c>
      <c r="C2115" t="s">
        <v>103</v>
      </c>
      <c r="D2115" t="s">
        <v>94</v>
      </c>
      <c r="E2115" t="s">
        <v>865</v>
      </c>
      <c r="F2115" t="s">
        <v>85</v>
      </c>
      <c r="G2115">
        <v>65000</v>
      </c>
      <c r="H2115">
        <f>+G2115-(I2115+L2115+N2115)</f>
        <v>61158.5</v>
      </c>
      <c r="I2115">
        <f t="shared" si="549"/>
        <v>1865.5</v>
      </c>
      <c r="J2115">
        <f t="shared" si="550"/>
        <v>4615</v>
      </c>
      <c r="K2115">
        <f t="shared" si="551"/>
        <v>715.00000000000011</v>
      </c>
      <c r="L2115">
        <f t="shared" si="554"/>
        <v>1976</v>
      </c>
      <c r="M2115">
        <f t="shared" si="555"/>
        <v>4608.5</v>
      </c>
      <c r="N2115">
        <v>0</v>
      </c>
      <c r="O2115">
        <f>+I2115+J2115+K2115+L2115+M2115+N2115</f>
        <v>13780</v>
      </c>
      <c r="P2115">
        <v>25</v>
      </c>
      <c r="Q2115">
        <v>0</v>
      </c>
      <c r="R2115">
        <v>0</v>
      </c>
      <c r="S2115">
        <v>1744.86</v>
      </c>
      <c r="T2115">
        <v>200</v>
      </c>
      <c r="U2115">
        <f>4427.55-V2115</f>
        <v>4427.55</v>
      </c>
      <c r="V2115">
        <v>0</v>
      </c>
      <c r="W2115">
        <f t="shared" si="545"/>
        <v>6397.41</v>
      </c>
      <c r="X2115">
        <f t="shared" si="546"/>
        <v>3841.5</v>
      </c>
      <c r="Y2115">
        <f t="shared" si="556"/>
        <v>9223.5</v>
      </c>
      <c r="Z2115">
        <f t="shared" si="548"/>
        <v>54761.09</v>
      </c>
      <c r="AA2115" t="s">
        <v>610</v>
      </c>
      <c r="AB2115">
        <v>2024</v>
      </c>
    </row>
    <row r="2116" spans="1:28" x14ac:dyDescent="0.25">
      <c r="A2116">
        <v>22</v>
      </c>
      <c r="B2116" t="s">
        <v>144</v>
      </c>
      <c r="C2116" t="s">
        <v>103</v>
      </c>
      <c r="D2116" t="s">
        <v>10</v>
      </c>
      <c r="E2116" t="s">
        <v>40</v>
      </c>
      <c r="F2116" t="s">
        <v>85</v>
      </c>
      <c r="G2116">
        <v>95000</v>
      </c>
      <c r="H2116">
        <f t="shared" si="553"/>
        <v>87670.04</v>
      </c>
      <c r="I2116">
        <f t="shared" si="549"/>
        <v>2726.5</v>
      </c>
      <c r="J2116">
        <f t="shared" si="550"/>
        <v>6744.9999999999991</v>
      </c>
      <c r="K2116">
        <f t="shared" si="551"/>
        <v>851.51</v>
      </c>
      <c r="L2116">
        <f t="shared" si="554"/>
        <v>2888</v>
      </c>
      <c r="M2116">
        <f t="shared" si="555"/>
        <v>6735.5</v>
      </c>
      <c r="N2116">
        <v>1715.46</v>
      </c>
      <c r="O2116">
        <f t="shared" si="552"/>
        <v>21661.97</v>
      </c>
      <c r="P2116">
        <v>25</v>
      </c>
      <c r="Q2116">
        <v>0</v>
      </c>
      <c r="R2116">
        <v>0</v>
      </c>
      <c r="S2116">
        <v>1878.04</v>
      </c>
      <c r="T2116">
        <v>200</v>
      </c>
      <c r="U2116">
        <v>10500.38</v>
      </c>
      <c r="V2116">
        <v>0</v>
      </c>
      <c r="W2116">
        <f t="shared" si="545"/>
        <v>12603.419999999998</v>
      </c>
      <c r="X2116">
        <f t="shared" si="546"/>
        <v>7329.96</v>
      </c>
      <c r="Y2116">
        <f t="shared" si="556"/>
        <v>13480.5</v>
      </c>
      <c r="Z2116">
        <f t="shared" si="548"/>
        <v>75066.62</v>
      </c>
      <c r="AA2116" t="s">
        <v>610</v>
      </c>
      <c r="AB2116">
        <v>2024</v>
      </c>
    </row>
    <row r="2117" spans="1:28" x14ac:dyDescent="0.25">
      <c r="A2117">
        <v>23</v>
      </c>
      <c r="B2117" t="s">
        <v>145</v>
      </c>
      <c r="C2117" t="s">
        <v>102</v>
      </c>
      <c r="D2117" t="s">
        <v>10</v>
      </c>
      <c r="E2117" t="s">
        <v>50</v>
      </c>
      <c r="F2117" t="s">
        <v>84</v>
      </c>
      <c r="G2117">
        <v>95000</v>
      </c>
      <c r="H2117">
        <f t="shared" si="553"/>
        <v>85954.58</v>
      </c>
      <c r="I2117">
        <f t="shared" si="549"/>
        <v>2726.5</v>
      </c>
      <c r="J2117">
        <f t="shared" si="550"/>
        <v>6744.9999999999991</v>
      </c>
      <c r="K2117">
        <f t="shared" si="551"/>
        <v>851.51</v>
      </c>
      <c r="L2117">
        <f t="shared" si="554"/>
        <v>2888</v>
      </c>
      <c r="M2117">
        <f t="shared" si="555"/>
        <v>6735.5</v>
      </c>
      <c r="N2117">
        <v>3430.92</v>
      </c>
      <c r="O2117">
        <f t="shared" si="552"/>
        <v>23377.43</v>
      </c>
      <c r="P2117">
        <v>25</v>
      </c>
      <c r="Q2117">
        <v>0</v>
      </c>
      <c r="R2117">
        <v>0</v>
      </c>
      <c r="S2117">
        <v>59.99</v>
      </c>
      <c r="T2117">
        <v>200</v>
      </c>
      <c r="U2117">
        <v>10071.51</v>
      </c>
      <c r="V2117">
        <v>0</v>
      </c>
      <c r="W2117">
        <f t="shared" si="545"/>
        <v>10356.5</v>
      </c>
      <c r="X2117">
        <f t="shared" si="546"/>
        <v>9045.42</v>
      </c>
      <c r="Y2117">
        <f t="shared" si="556"/>
        <v>13480.5</v>
      </c>
      <c r="Z2117">
        <f t="shared" si="548"/>
        <v>75598.080000000002</v>
      </c>
      <c r="AA2117" t="s">
        <v>610</v>
      </c>
      <c r="AB2117">
        <v>2024</v>
      </c>
    </row>
    <row r="2118" spans="1:28" x14ac:dyDescent="0.25">
      <c r="A2118">
        <v>24</v>
      </c>
      <c r="B2118" t="s">
        <v>866</v>
      </c>
      <c r="C2118" t="s">
        <v>102</v>
      </c>
      <c r="D2118" t="s">
        <v>10</v>
      </c>
      <c r="E2118" t="s">
        <v>44</v>
      </c>
      <c r="F2118" t="s">
        <v>84</v>
      </c>
      <c r="G2118">
        <v>80000</v>
      </c>
      <c r="H2118">
        <f t="shared" si="553"/>
        <v>75272</v>
      </c>
      <c r="I2118">
        <f t="shared" si="549"/>
        <v>2296</v>
      </c>
      <c r="J2118">
        <f t="shared" si="550"/>
        <v>5679.9999999999991</v>
      </c>
      <c r="K2118">
        <f t="shared" si="551"/>
        <v>851.51</v>
      </c>
      <c r="L2118">
        <f t="shared" si="554"/>
        <v>2432</v>
      </c>
      <c r="M2118">
        <f t="shared" si="555"/>
        <v>5672</v>
      </c>
      <c r="N2118">
        <v>0</v>
      </c>
      <c r="O2118">
        <f t="shared" si="552"/>
        <v>16931.509999999998</v>
      </c>
      <c r="P2118">
        <v>25</v>
      </c>
      <c r="Q2118">
        <v>0</v>
      </c>
      <c r="R2118">
        <v>0</v>
      </c>
      <c r="S2118">
        <v>1454.45</v>
      </c>
      <c r="T2118">
        <v>200</v>
      </c>
      <c r="U2118">
        <v>7400.87</v>
      </c>
      <c r="V2118">
        <v>0</v>
      </c>
      <c r="W2118">
        <f t="shared" si="545"/>
        <v>9080.32</v>
      </c>
      <c r="X2118">
        <f t="shared" si="546"/>
        <v>4728</v>
      </c>
      <c r="Y2118">
        <f t="shared" si="556"/>
        <v>11352</v>
      </c>
      <c r="Z2118">
        <f t="shared" si="548"/>
        <v>66191.679999999993</v>
      </c>
      <c r="AA2118" t="s">
        <v>610</v>
      </c>
      <c r="AB2118">
        <v>2024</v>
      </c>
    </row>
    <row r="2119" spans="1:28" x14ac:dyDescent="0.25">
      <c r="A2119">
        <v>25</v>
      </c>
      <c r="B2119" t="s">
        <v>148</v>
      </c>
      <c r="C2119" t="s">
        <v>103</v>
      </c>
      <c r="D2119" t="s">
        <v>10</v>
      </c>
      <c r="E2119" t="s">
        <v>44</v>
      </c>
      <c r="F2119" t="s">
        <v>84</v>
      </c>
      <c r="G2119">
        <v>80000</v>
      </c>
      <c r="H2119">
        <f t="shared" si="553"/>
        <v>75272</v>
      </c>
      <c r="I2119">
        <f t="shared" si="549"/>
        <v>2296</v>
      </c>
      <c r="J2119">
        <f t="shared" si="550"/>
        <v>5679.9999999999991</v>
      </c>
      <c r="K2119">
        <f t="shared" si="551"/>
        <v>851.51</v>
      </c>
      <c r="L2119">
        <f t="shared" si="554"/>
        <v>2432</v>
      </c>
      <c r="M2119">
        <f t="shared" si="555"/>
        <v>5672</v>
      </c>
      <c r="N2119">
        <v>0</v>
      </c>
      <c r="O2119">
        <f t="shared" si="552"/>
        <v>16931.509999999998</v>
      </c>
      <c r="P2119">
        <v>25</v>
      </c>
      <c r="Q2119">
        <v>0</v>
      </c>
      <c r="R2119">
        <v>0</v>
      </c>
      <c r="S2119">
        <v>1467.19</v>
      </c>
      <c r="T2119">
        <v>200</v>
      </c>
      <c r="U2119">
        <v>7400.87</v>
      </c>
      <c r="V2119">
        <v>0</v>
      </c>
      <c r="W2119">
        <f t="shared" si="545"/>
        <v>9093.06</v>
      </c>
      <c r="X2119">
        <f t="shared" si="546"/>
        <v>4728</v>
      </c>
      <c r="Y2119">
        <f t="shared" si="556"/>
        <v>11352</v>
      </c>
      <c r="Z2119">
        <f t="shared" si="548"/>
        <v>66178.94</v>
      </c>
      <c r="AA2119" t="s">
        <v>610</v>
      </c>
      <c r="AB2119">
        <v>2024</v>
      </c>
    </row>
    <row r="2120" spans="1:28" x14ac:dyDescent="0.25">
      <c r="A2120">
        <v>26</v>
      </c>
      <c r="B2120" t="s">
        <v>149</v>
      </c>
      <c r="C2120" t="s">
        <v>102</v>
      </c>
      <c r="D2120" t="s">
        <v>10</v>
      </c>
      <c r="E2120" t="s">
        <v>43</v>
      </c>
      <c r="F2120" t="s">
        <v>84</v>
      </c>
      <c r="G2120">
        <v>95000</v>
      </c>
      <c r="H2120">
        <f t="shared" si="553"/>
        <v>87670.04</v>
      </c>
      <c r="I2120">
        <f t="shared" si="549"/>
        <v>2726.5</v>
      </c>
      <c r="J2120">
        <f t="shared" si="550"/>
        <v>6744.9999999999991</v>
      </c>
      <c r="K2120">
        <f t="shared" si="551"/>
        <v>851.51</v>
      </c>
      <c r="L2120">
        <f t="shared" si="554"/>
        <v>2888</v>
      </c>
      <c r="M2120">
        <f t="shared" si="555"/>
        <v>6735.5</v>
      </c>
      <c r="N2120">
        <v>1715.46</v>
      </c>
      <c r="O2120">
        <f t="shared" si="552"/>
        <v>21661.97</v>
      </c>
      <c r="P2120">
        <v>25</v>
      </c>
      <c r="Q2120">
        <v>5000</v>
      </c>
      <c r="R2120">
        <v>0</v>
      </c>
      <c r="S2120">
        <v>2326.4699999999998</v>
      </c>
      <c r="T2120">
        <v>200</v>
      </c>
      <c r="U2120">
        <v>10500.38</v>
      </c>
      <c r="V2120">
        <v>0</v>
      </c>
      <c r="W2120">
        <f t="shared" si="545"/>
        <v>18051.849999999999</v>
      </c>
      <c r="X2120">
        <f t="shared" si="546"/>
        <v>7329.96</v>
      </c>
      <c r="Y2120">
        <f t="shared" si="556"/>
        <v>13480.5</v>
      </c>
      <c r="Z2120">
        <f t="shared" si="548"/>
        <v>69618.19</v>
      </c>
      <c r="AA2120" t="s">
        <v>610</v>
      </c>
      <c r="AB2120">
        <v>2024</v>
      </c>
    </row>
    <row r="2121" spans="1:28" x14ac:dyDescent="0.25">
      <c r="A2121">
        <v>27</v>
      </c>
      <c r="B2121" t="s">
        <v>151</v>
      </c>
      <c r="C2121" t="s">
        <v>102</v>
      </c>
      <c r="D2121" t="s">
        <v>793</v>
      </c>
      <c r="E2121" t="s">
        <v>66</v>
      </c>
      <c r="F2121" t="s">
        <v>84</v>
      </c>
      <c r="G2121">
        <v>80000</v>
      </c>
      <c r="H2121">
        <f t="shared" si="553"/>
        <v>75272</v>
      </c>
      <c r="I2121">
        <f t="shared" si="549"/>
        <v>2296</v>
      </c>
      <c r="J2121">
        <f t="shared" si="550"/>
        <v>5679.9999999999991</v>
      </c>
      <c r="K2121">
        <f t="shared" si="551"/>
        <v>851.51</v>
      </c>
      <c r="L2121">
        <f t="shared" si="554"/>
        <v>2432</v>
      </c>
      <c r="M2121">
        <f t="shared" si="555"/>
        <v>5672</v>
      </c>
      <c r="N2121">
        <v>0</v>
      </c>
      <c r="O2121">
        <f t="shared" si="552"/>
        <v>16931.509999999998</v>
      </c>
      <c r="P2121">
        <v>25</v>
      </c>
      <c r="Q2121">
        <v>4000</v>
      </c>
      <c r="R2121">
        <v>0</v>
      </c>
      <c r="S2121">
        <v>2361.6999999999998</v>
      </c>
      <c r="T2121">
        <v>200</v>
      </c>
      <c r="U2121">
        <v>7400.87</v>
      </c>
      <c r="V2121">
        <v>0</v>
      </c>
      <c r="W2121">
        <f t="shared" si="545"/>
        <v>13987.57</v>
      </c>
      <c r="X2121">
        <f t="shared" si="546"/>
        <v>4728</v>
      </c>
      <c r="Y2121">
        <f t="shared" si="556"/>
        <v>11352</v>
      </c>
      <c r="Z2121">
        <f t="shared" si="548"/>
        <v>61284.43</v>
      </c>
      <c r="AA2121" t="s">
        <v>610</v>
      </c>
      <c r="AB2121">
        <v>2024</v>
      </c>
    </row>
    <row r="2122" spans="1:28" x14ac:dyDescent="0.25">
      <c r="A2122">
        <v>28</v>
      </c>
      <c r="B2122" t="s">
        <v>153</v>
      </c>
      <c r="C2122" t="s">
        <v>102</v>
      </c>
      <c r="D2122" t="s">
        <v>17</v>
      </c>
      <c r="E2122" t="s">
        <v>877</v>
      </c>
      <c r="F2122" t="s">
        <v>84</v>
      </c>
      <c r="G2122">
        <v>95000</v>
      </c>
      <c r="H2122">
        <f t="shared" si="553"/>
        <v>87670.04</v>
      </c>
      <c r="I2122">
        <f t="shared" si="549"/>
        <v>2726.5</v>
      </c>
      <c r="J2122">
        <f t="shared" si="550"/>
        <v>6744.9999999999991</v>
      </c>
      <c r="K2122">
        <f t="shared" si="551"/>
        <v>851.51</v>
      </c>
      <c r="L2122">
        <f t="shared" si="554"/>
        <v>2888</v>
      </c>
      <c r="M2122">
        <f t="shared" si="555"/>
        <v>6735.5</v>
      </c>
      <c r="N2122">
        <v>1715.46</v>
      </c>
      <c r="O2122">
        <f t="shared" si="552"/>
        <v>21661.97</v>
      </c>
      <c r="P2122">
        <v>25</v>
      </c>
      <c r="Q2122">
        <v>4328.3500000000004</v>
      </c>
      <c r="R2122">
        <v>0</v>
      </c>
      <c r="S2122">
        <v>2349.4899999999998</v>
      </c>
      <c r="T2122">
        <v>200</v>
      </c>
      <c r="U2122">
        <v>10500.38</v>
      </c>
      <c r="V2122">
        <v>0</v>
      </c>
      <c r="W2122">
        <f t="shared" si="545"/>
        <v>17403.22</v>
      </c>
      <c r="X2122">
        <f t="shared" si="546"/>
        <v>7329.96</v>
      </c>
      <c r="Y2122">
        <f t="shared" si="556"/>
        <v>13480.5</v>
      </c>
      <c r="Z2122">
        <f t="shared" si="548"/>
        <v>70266.820000000007</v>
      </c>
      <c r="AA2122" t="s">
        <v>610</v>
      </c>
      <c r="AB2122">
        <v>2024</v>
      </c>
    </row>
    <row r="2123" spans="1:28" x14ac:dyDescent="0.25">
      <c r="A2123">
        <v>29</v>
      </c>
      <c r="B2123" t="s">
        <v>868</v>
      </c>
      <c r="C2123" t="s">
        <v>103</v>
      </c>
      <c r="D2123" t="s">
        <v>800</v>
      </c>
      <c r="E2123" t="s">
        <v>83</v>
      </c>
      <c r="F2123" t="s">
        <v>84</v>
      </c>
      <c r="G2123">
        <v>48000</v>
      </c>
      <c r="H2123">
        <f t="shared" si="553"/>
        <v>45163.199999999997</v>
      </c>
      <c r="I2123">
        <f t="shared" si="549"/>
        <v>1377.6</v>
      </c>
      <c r="J2123">
        <f t="shared" si="550"/>
        <v>3407.9999999999995</v>
      </c>
      <c r="K2123">
        <f t="shared" si="551"/>
        <v>528</v>
      </c>
      <c r="L2123">
        <f t="shared" si="554"/>
        <v>1459.2</v>
      </c>
      <c r="M2123">
        <f t="shared" si="555"/>
        <v>3403.2000000000003</v>
      </c>
      <c r="N2123">
        <v>0</v>
      </c>
      <c r="O2123">
        <f t="shared" si="552"/>
        <v>10176</v>
      </c>
      <c r="P2123">
        <v>25</v>
      </c>
      <c r="Q2123">
        <v>1000</v>
      </c>
      <c r="R2123">
        <v>0</v>
      </c>
      <c r="S2123">
        <v>2507.46</v>
      </c>
      <c r="T2123">
        <v>200</v>
      </c>
      <c r="U2123">
        <f>1571.73-V2123</f>
        <v>1571.73</v>
      </c>
      <c r="V2123">
        <v>0</v>
      </c>
      <c r="W2123">
        <f t="shared" si="545"/>
        <v>5304.1900000000005</v>
      </c>
      <c r="X2123">
        <f t="shared" si="546"/>
        <v>2836.8</v>
      </c>
      <c r="Y2123">
        <f t="shared" si="556"/>
        <v>6811.2</v>
      </c>
      <c r="Z2123">
        <f t="shared" si="548"/>
        <v>39859.01</v>
      </c>
      <c r="AA2123" t="s">
        <v>610</v>
      </c>
      <c r="AB2123">
        <v>2024</v>
      </c>
    </row>
    <row r="2124" spans="1:28" x14ac:dyDescent="0.25">
      <c r="A2124">
        <v>30</v>
      </c>
      <c r="B2124" t="s">
        <v>124</v>
      </c>
      <c r="C2124" t="s">
        <v>103</v>
      </c>
      <c r="D2124" t="s">
        <v>10</v>
      </c>
      <c r="E2124" t="s">
        <v>706</v>
      </c>
      <c r="F2124" t="s">
        <v>84</v>
      </c>
      <c r="G2124">
        <v>48000</v>
      </c>
      <c r="H2124">
        <f>+G2124-(I2124+L2124+N2124)</f>
        <v>45163.199999999997</v>
      </c>
      <c r="I2124">
        <f t="shared" si="549"/>
        <v>1377.6</v>
      </c>
      <c r="J2124">
        <f t="shared" si="550"/>
        <v>3407.9999999999995</v>
      </c>
      <c r="K2124">
        <f t="shared" si="551"/>
        <v>528</v>
      </c>
      <c r="L2124">
        <f t="shared" si="554"/>
        <v>1459.2</v>
      </c>
      <c r="M2124">
        <f t="shared" si="555"/>
        <v>3403.2000000000003</v>
      </c>
      <c r="N2124">
        <v>0</v>
      </c>
      <c r="O2124">
        <f>+I2124+J2124+K2124+L2124+M2124+N2124</f>
        <v>10176</v>
      </c>
      <c r="P2124">
        <v>25</v>
      </c>
      <c r="Q2124">
        <v>0</v>
      </c>
      <c r="R2124">
        <v>0</v>
      </c>
      <c r="S2124">
        <v>1329.49</v>
      </c>
      <c r="T2124">
        <v>200</v>
      </c>
      <c r="U2124">
        <f>1571.73-V2124</f>
        <v>1571.73</v>
      </c>
      <c r="V2124">
        <v>0</v>
      </c>
      <c r="W2124">
        <f t="shared" si="545"/>
        <v>3126.2200000000003</v>
      </c>
      <c r="X2124">
        <f t="shared" si="546"/>
        <v>2836.8</v>
      </c>
      <c r="Y2124">
        <f t="shared" si="556"/>
        <v>6811.2</v>
      </c>
      <c r="Z2124">
        <f t="shared" si="548"/>
        <v>42036.979999999996</v>
      </c>
      <c r="AA2124" t="s">
        <v>610</v>
      </c>
      <c r="AB2124">
        <v>2024</v>
      </c>
    </row>
    <row r="2125" spans="1:28" x14ac:dyDescent="0.25">
      <c r="A2125">
        <v>31</v>
      </c>
      <c r="B2125" t="s">
        <v>890</v>
      </c>
      <c r="C2125" t="s">
        <v>102</v>
      </c>
      <c r="D2125" t="s">
        <v>19</v>
      </c>
      <c r="E2125" t="s">
        <v>73</v>
      </c>
      <c r="F2125" t="s">
        <v>84</v>
      </c>
      <c r="G2125">
        <v>60000</v>
      </c>
      <c r="H2125">
        <f t="shared" si="553"/>
        <v>54738.54</v>
      </c>
      <c r="I2125">
        <f t="shared" si="549"/>
        <v>1722</v>
      </c>
      <c r="J2125">
        <f t="shared" si="550"/>
        <v>4260</v>
      </c>
      <c r="K2125">
        <f t="shared" si="551"/>
        <v>660.00000000000011</v>
      </c>
      <c r="L2125">
        <f t="shared" si="554"/>
        <v>1824</v>
      </c>
      <c r="M2125">
        <f t="shared" si="555"/>
        <v>4254</v>
      </c>
      <c r="N2125">
        <v>1715.46</v>
      </c>
      <c r="O2125">
        <f t="shared" si="552"/>
        <v>14435.46</v>
      </c>
      <c r="P2125">
        <v>25</v>
      </c>
      <c r="Q2125">
        <v>6500</v>
      </c>
      <c r="R2125">
        <v>0</v>
      </c>
      <c r="S2125">
        <v>56</v>
      </c>
      <c r="T2125">
        <v>200</v>
      </c>
      <c r="U2125">
        <f>2800.49-V2125</f>
        <v>2800.49</v>
      </c>
      <c r="V2125">
        <v>0</v>
      </c>
      <c r="W2125">
        <f t="shared" si="545"/>
        <v>9581.49</v>
      </c>
      <c r="X2125">
        <f t="shared" si="546"/>
        <v>5261.46</v>
      </c>
      <c r="Y2125">
        <f t="shared" si="556"/>
        <v>8514</v>
      </c>
      <c r="Z2125">
        <f t="shared" si="548"/>
        <v>45157.05</v>
      </c>
      <c r="AA2125" t="s">
        <v>610</v>
      </c>
      <c r="AB2125">
        <v>2024</v>
      </c>
    </row>
    <row r="2126" spans="1:28" x14ac:dyDescent="0.25">
      <c r="A2126">
        <v>32</v>
      </c>
      <c r="B2126" t="s">
        <v>157</v>
      </c>
      <c r="C2126" t="s">
        <v>102</v>
      </c>
      <c r="D2126" t="s">
        <v>10</v>
      </c>
      <c r="E2126" t="s">
        <v>46</v>
      </c>
      <c r="F2126" t="s">
        <v>84</v>
      </c>
      <c r="G2126">
        <v>60000</v>
      </c>
      <c r="H2126">
        <f t="shared" si="553"/>
        <v>56454</v>
      </c>
      <c r="I2126">
        <f t="shared" si="549"/>
        <v>1722</v>
      </c>
      <c r="J2126">
        <f t="shared" si="550"/>
        <v>4260</v>
      </c>
      <c r="K2126">
        <f t="shared" si="551"/>
        <v>660.00000000000011</v>
      </c>
      <c r="L2126">
        <f t="shared" si="554"/>
        <v>1824</v>
      </c>
      <c r="M2126">
        <f t="shared" si="555"/>
        <v>4254</v>
      </c>
      <c r="N2126">
        <v>0</v>
      </c>
      <c r="O2126">
        <f t="shared" si="552"/>
        <v>12720</v>
      </c>
      <c r="P2126">
        <v>25</v>
      </c>
      <c r="Q2126">
        <v>5592.26</v>
      </c>
      <c r="R2126">
        <v>0</v>
      </c>
      <c r="S2126">
        <v>904.6</v>
      </c>
      <c r="T2126">
        <v>200</v>
      </c>
      <c r="U2126">
        <f>3486.68-V2126</f>
        <v>3486.68</v>
      </c>
      <c r="V2126">
        <v>0</v>
      </c>
      <c r="W2126">
        <f t="shared" si="545"/>
        <v>10208.540000000001</v>
      </c>
      <c r="X2126">
        <f t="shared" si="546"/>
        <v>3546</v>
      </c>
      <c r="Y2126">
        <f t="shared" si="556"/>
        <v>8514</v>
      </c>
      <c r="Z2126">
        <f t="shared" si="548"/>
        <v>46245.46</v>
      </c>
      <c r="AA2126" t="s">
        <v>610</v>
      </c>
      <c r="AB2126">
        <v>2024</v>
      </c>
    </row>
    <row r="2127" spans="1:28" x14ac:dyDescent="0.25">
      <c r="A2127">
        <v>33</v>
      </c>
      <c r="B2127" t="s">
        <v>158</v>
      </c>
      <c r="C2127" t="s">
        <v>102</v>
      </c>
      <c r="D2127" t="s">
        <v>831</v>
      </c>
      <c r="E2127" t="s">
        <v>871</v>
      </c>
      <c r="F2127" t="s">
        <v>84</v>
      </c>
      <c r="G2127">
        <v>60000</v>
      </c>
      <c r="H2127">
        <f t="shared" si="553"/>
        <v>54738.54</v>
      </c>
      <c r="I2127">
        <f t="shared" si="549"/>
        <v>1722</v>
      </c>
      <c r="J2127">
        <f t="shared" si="550"/>
        <v>4260</v>
      </c>
      <c r="K2127">
        <f t="shared" si="551"/>
        <v>660.00000000000011</v>
      </c>
      <c r="L2127">
        <f t="shared" si="554"/>
        <v>1824</v>
      </c>
      <c r="M2127">
        <f t="shared" si="555"/>
        <v>4254</v>
      </c>
      <c r="N2127">
        <v>1715.46</v>
      </c>
      <c r="O2127">
        <f t="shared" si="552"/>
        <v>14435.46</v>
      </c>
      <c r="P2127">
        <v>25</v>
      </c>
      <c r="Q2127">
        <v>0</v>
      </c>
      <c r="R2127">
        <v>0</v>
      </c>
      <c r="S2127">
        <v>1097.22</v>
      </c>
      <c r="T2127">
        <v>200</v>
      </c>
      <c r="U2127">
        <f>3143.58-V2127</f>
        <v>3143.58</v>
      </c>
      <c r="V2127">
        <v>0</v>
      </c>
      <c r="W2127">
        <f t="shared" si="545"/>
        <v>4465.8</v>
      </c>
      <c r="X2127">
        <f t="shared" si="546"/>
        <v>5261.46</v>
      </c>
      <c r="Y2127">
        <f t="shared" si="556"/>
        <v>8514</v>
      </c>
      <c r="Z2127">
        <f t="shared" si="548"/>
        <v>50272.74</v>
      </c>
      <c r="AA2127" t="s">
        <v>610</v>
      </c>
      <c r="AB2127">
        <v>2024</v>
      </c>
    </row>
    <row r="2128" spans="1:28" x14ac:dyDescent="0.25">
      <c r="A2128">
        <v>34</v>
      </c>
      <c r="B2128" t="s">
        <v>159</v>
      </c>
      <c r="C2128" t="s">
        <v>103</v>
      </c>
      <c r="D2128" t="s">
        <v>21</v>
      </c>
      <c r="E2128" t="s">
        <v>68</v>
      </c>
      <c r="F2128" t="s">
        <v>84</v>
      </c>
      <c r="G2128">
        <v>60000</v>
      </c>
      <c r="H2128">
        <f t="shared" si="553"/>
        <v>54738.54</v>
      </c>
      <c r="I2128">
        <f t="shared" si="549"/>
        <v>1722</v>
      </c>
      <c r="J2128">
        <f t="shared" si="550"/>
        <v>4260</v>
      </c>
      <c r="K2128">
        <f t="shared" si="551"/>
        <v>660.00000000000011</v>
      </c>
      <c r="L2128">
        <f t="shared" si="554"/>
        <v>1824</v>
      </c>
      <c r="M2128">
        <f t="shared" si="555"/>
        <v>4254</v>
      </c>
      <c r="N2128">
        <v>1715.46</v>
      </c>
      <c r="O2128">
        <f t="shared" si="552"/>
        <v>14435.46</v>
      </c>
      <c r="P2128">
        <v>25</v>
      </c>
      <c r="Q2128">
        <v>3495.45</v>
      </c>
      <c r="R2128">
        <v>0</v>
      </c>
      <c r="S2128">
        <v>1016.14</v>
      </c>
      <c r="T2128">
        <v>200</v>
      </c>
      <c r="U2128">
        <f>3143.58-V2128</f>
        <v>3143.58</v>
      </c>
      <c r="V2128">
        <v>0</v>
      </c>
      <c r="W2128">
        <f t="shared" si="545"/>
        <v>7880.17</v>
      </c>
      <c r="X2128">
        <f t="shared" si="546"/>
        <v>5261.46</v>
      </c>
      <c r="Y2128">
        <f t="shared" si="556"/>
        <v>8514</v>
      </c>
      <c r="Z2128">
        <f t="shared" si="548"/>
        <v>46858.369999999995</v>
      </c>
      <c r="AA2128" t="s">
        <v>610</v>
      </c>
      <c r="AB2128">
        <v>2024</v>
      </c>
    </row>
    <row r="2129" spans="1:28" x14ac:dyDescent="0.25">
      <c r="A2129">
        <v>35</v>
      </c>
      <c r="B2129" t="s">
        <v>150</v>
      </c>
      <c r="C2129" t="s">
        <v>102</v>
      </c>
      <c r="D2129" t="s">
        <v>16</v>
      </c>
      <c r="E2129" t="s">
        <v>45</v>
      </c>
      <c r="F2129" t="s">
        <v>84</v>
      </c>
      <c r="G2129">
        <v>60000</v>
      </c>
      <c r="H2129">
        <f>+G2129-(I2129+L2129+N2129)</f>
        <v>56454</v>
      </c>
      <c r="I2129">
        <f t="shared" si="549"/>
        <v>1722</v>
      </c>
      <c r="J2129">
        <f t="shared" si="550"/>
        <v>4260</v>
      </c>
      <c r="K2129">
        <f t="shared" si="551"/>
        <v>660.00000000000011</v>
      </c>
      <c r="L2129">
        <f t="shared" si="554"/>
        <v>1824</v>
      </c>
      <c r="M2129">
        <f t="shared" si="555"/>
        <v>4254</v>
      </c>
      <c r="N2129">
        <v>0</v>
      </c>
      <c r="O2129">
        <f>+I2129+J2129+K2129+L2129+M2129+N2129</f>
        <v>12720</v>
      </c>
      <c r="P2129">
        <v>25</v>
      </c>
      <c r="Q2129">
        <v>0</v>
      </c>
      <c r="R2129">
        <v>0</v>
      </c>
      <c r="S2129">
        <v>858.62</v>
      </c>
      <c r="T2129">
        <v>200</v>
      </c>
      <c r="U2129">
        <f>IF((H2129*12)&gt;867123.01,(79776+(((H2129*12)-867123.01)*0.25))/12,IF((H2129*12)&gt;624329.01,(31216+(((H2129*12)-624329.01)*0.2))/12,IF((H2129*12)&gt;416220.01,(((H2129*12)-416220.01)*0.15)/12,0)))</f>
        <v>3486.6498333333329</v>
      </c>
      <c r="V2129">
        <v>0</v>
      </c>
      <c r="W2129">
        <f t="shared" si="545"/>
        <v>4570.2698333333328</v>
      </c>
      <c r="X2129">
        <f t="shared" si="546"/>
        <v>3546</v>
      </c>
      <c r="Y2129">
        <f t="shared" si="556"/>
        <v>8514</v>
      </c>
      <c r="Z2129">
        <f t="shared" si="548"/>
        <v>51883.730166666668</v>
      </c>
      <c r="AA2129" t="s">
        <v>610</v>
      </c>
      <c r="AB2129">
        <v>2024</v>
      </c>
    </row>
    <row r="2130" spans="1:28" x14ac:dyDescent="0.25">
      <c r="A2130">
        <v>36</v>
      </c>
      <c r="B2130" t="s">
        <v>160</v>
      </c>
      <c r="C2130" t="s">
        <v>102</v>
      </c>
      <c r="D2130" t="s">
        <v>4</v>
      </c>
      <c r="E2130" t="s">
        <v>93</v>
      </c>
      <c r="F2130" t="s">
        <v>84</v>
      </c>
      <c r="G2130">
        <v>60000</v>
      </c>
      <c r="H2130">
        <f t="shared" si="553"/>
        <v>56454</v>
      </c>
      <c r="I2130">
        <f t="shared" si="549"/>
        <v>1722</v>
      </c>
      <c r="J2130">
        <f t="shared" si="550"/>
        <v>4260</v>
      </c>
      <c r="K2130">
        <f t="shared" si="551"/>
        <v>660.00000000000011</v>
      </c>
      <c r="L2130">
        <f t="shared" si="554"/>
        <v>1824</v>
      </c>
      <c r="M2130">
        <f t="shared" si="555"/>
        <v>4254</v>
      </c>
      <c r="N2130">
        <v>0</v>
      </c>
      <c r="O2130">
        <f t="shared" si="552"/>
        <v>12720</v>
      </c>
      <c r="P2130">
        <v>25</v>
      </c>
      <c r="Q2130">
        <v>2458.4</v>
      </c>
      <c r="R2130">
        <v>0</v>
      </c>
      <c r="S2130">
        <v>1714.54</v>
      </c>
      <c r="T2130">
        <v>200</v>
      </c>
      <c r="U2130">
        <f>IF((H2130*12)&gt;867123.01,(79776+(((H2130*12)-867123.01)*0.25))/12,IF((H2130*12)&gt;624329.01,(31216+(((H2130*12)-624329.01)*0.2))/12,IF((H2130*12)&gt;416220.01,(((H2130*12)-416220.01)*0.15)/12,0)))</f>
        <v>3486.6498333333329</v>
      </c>
      <c r="V2130">
        <v>0</v>
      </c>
      <c r="W2130">
        <f t="shared" si="545"/>
        <v>7884.5898333333334</v>
      </c>
      <c r="X2130">
        <f t="shared" si="546"/>
        <v>3546</v>
      </c>
      <c r="Y2130">
        <f t="shared" si="556"/>
        <v>8514</v>
      </c>
      <c r="Z2130">
        <f t="shared" si="548"/>
        <v>48569.410166666668</v>
      </c>
      <c r="AA2130" t="s">
        <v>610</v>
      </c>
      <c r="AB2130">
        <v>2024</v>
      </c>
    </row>
    <row r="2131" spans="1:28" x14ac:dyDescent="0.25">
      <c r="A2131">
        <v>37</v>
      </c>
      <c r="B2131" t="s">
        <v>806</v>
      </c>
      <c r="C2131" t="s">
        <v>102</v>
      </c>
      <c r="D2131" t="s">
        <v>12</v>
      </c>
      <c r="E2131" t="s">
        <v>75</v>
      </c>
      <c r="F2131" t="s">
        <v>99</v>
      </c>
      <c r="G2131">
        <v>65000</v>
      </c>
      <c r="H2131">
        <f t="shared" si="553"/>
        <v>61158.5</v>
      </c>
      <c r="I2131">
        <f t="shared" si="549"/>
        <v>1865.5</v>
      </c>
      <c r="J2131">
        <f t="shared" si="550"/>
        <v>4615</v>
      </c>
      <c r="K2131">
        <f t="shared" si="551"/>
        <v>715.00000000000011</v>
      </c>
      <c r="L2131">
        <f t="shared" si="554"/>
        <v>1976</v>
      </c>
      <c r="M2131">
        <f t="shared" si="555"/>
        <v>4608.5</v>
      </c>
      <c r="N2131">
        <v>0</v>
      </c>
      <c r="O2131">
        <f t="shared" si="552"/>
        <v>13780</v>
      </c>
      <c r="P2131">
        <v>25</v>
      </c>
      <c r="Q2131">
        <v>8537.7800000000007</v>
      </c>
      <c r="R2131">
        <v>0</v>
      </c>
      <c r="S2131">
        <v>961.77</v>
      </c>
      <c r="T2131">
        <v>200</v>
      </c>
      <c r="U2131">
        <v>4427.58</v>
      </c>
      <c r="V2131">
        <v>0</v>
      </c>
      <c r="W2131">
        <f t="shared" si="545"/>
        <v>14152.130000000001</v>
      </c>
      <c r="X2131">
        <f t="shared" si="546"/>
        <v>3841.5</v>
      </c>
      <c r="Y2131">
        <f t="shared" si="556"/>
        <v>9223.5</v>
      </c>
      <c r="Z2131">
        <f t="shared" si="548"/>
        <v>47006.369999999995</v>
      </c>
      <c r="AA2131" t="s">
        <v>610</v>
      </c>
      <c r="AB2131">
        <v>2024</v>
      </c>
    </row>
    <row r="2132" spans="1:28" x14ac:dyDescent="0.25">
      <c r="A2132">
        <v>38</v>
      </c>
      <c r="B2132" t="s">
        <v>162</v>
      </c>
      <c r="C2132" t="s">
        <v>102</v>
      </c>
      <c r="D2132" t="s">
        <v>15</v>
      </c>
      <c r="E2132" t="s">
        <v>92</v>
      </c>
      <c r="F2132" t="s">
        <v>99</v>
      </c>
      <c r="G2132">
        <v>70000</v>
      </c>
      <c r="H2132">
        <f t="shared" si="553"/>
        <v>60716.619999999995</v>
      </c>
      <c r="I2132">
        <f t="shared" si="549"/>
        <v>2009</v>
      </c>
      <c r="J2132">
        <f t="shared" si="550"/>
        <v>4970</v>
      </c>
      <c r="K2132">
        <f t="shared" si="551"/>
        <v>770.00000000000011</v>
      </c>
      <c r="L2132">
        <f t="shared" si="554"/>
        <v>2128</v>
      </c>
      <c r="M2132">
        <f t="shared" si="555"/>
        <v>4963</v>
      </c>
      <c r="N2132">
        <v>5146.38</v>
      </c>
      <c r="O2132">
        <f t="shared" si="552"/>
        <v>19986.38</v>
      </c>
      <c r="P2132">
        <v>25</v>
      </c>
      <c r="Q2132">
        <v>0</v>
      </c>
      <c r="R2132">
        <v>0</v>
      </c>
      <c r="S2132">
        <v>797.28</v>
      </c>
      <c r="T2132">
        <v>200</v>
      </c>
      <c r="U2132">
        <f>4339.2-V2132</f>
        <v>4339.2</v>
      </c>
      <c r="V2132">
        <v>0</v>
      </c>
      <c r="W2132">
        <f t="shared" si="545"/>
        <v>5361.48</v>
      </c>
      <c r="X2132">
        <f t="shared" si="546"/>
        <v>9283.380000000001</v>
      </c>
      <c r="Y2132">
        <f t="shared" si="556"/>
        <v>9933</v>
      </c>
      <c r="Z2132">
        <f t="shared" si="548"/>
        <v>55355.14</v>
      </c>
      <c r="AA2132" t="s">
        <v>610</v>
      </c>
      <c r="AB2132">
        <v>2024</v>
      </c>
    </row>
    <row r="2133" spans="1:28" x14ac:dyDescent="0.25">
      <c r="A2133">
        <v>39</v>
      </c>
      <c r="B2133" t="s">
        <v>807</v>
      </c>
      <c r="C2133" t="s">
        <v>102</v>
      </c>
      <c r="D2133" t="s">
        <v>808</v>
      </c>
      <c r="E2133" t="s">
        <v>62</v>
      </c>
      <c r="F2133" t="s">
        <v>99</v>
      </c>
      <c r="G2133">
        <v>125000</v>
      </c>
      <c r="H2133">
        <f>+G2133-(I2133+L2133+N2133)</f>
        <v>115897.04000000001</v>
      </c>
      <c r="I2133">
        <f t="shared" si="549"/>
        <v>3587.5</v>
      </c>
      <c r="J2133">
        <f t="shared" si="550"/>
        <v>8875</v>
      </c>
      <c r="K2133">
        <f t="shared" si="551"/>
        <v>851.51</v>
      </c>
      <c r="L2133">
        <f t="shared" si="554"/>
        <v>3800</v>
      </c>
      <c r="M2133">
        <f t="shared" si="555"/>
        <v>8862.5</v>
      </c>
      <c r="N2133">
        <v>1715.46</v>
      </c>
      <c r="O2133">
        <f>+I2133+J2133+K2133+L2133+M2133+N2133</f>
        <v>27691.97</v>
      </c>
      <c r="P2133">
        <v>25</v>
      </c>
      <c r="Q2133">
        <v>10736.72</v>
      </c>
      <c r="R2133">
        <v>0</v>
      </c>
      <c r="S2133">
        <v>239.95</v>
      </c>
      <c r="T2133">
        <v>200</v>
      </c>
      <c r="U2133">
        <v>17557.13</v>
      </c>
      <c r="V2133">
        <v>0</v>
      </c>
      <c r="W2133">
        <f t="shared" si="545"/>
        <v>28758.800000000003</v>
      </c>
      <c r="X2133">
        <f t="shared" si="546"/>
        <v>9102.9599999999991</v>
      </c>
      <c r="Y2133">
        <f t="shared" si="556"/>
        <v>17737.5</v>
      </c>
      <c r="Z2133">
        <f t="shared" si="548"/>
        <v>87138.239999999991</v>
      </c>
      <c r="AA2133" t="s">
        <v>610</v>
      </c>
      <c r="AB2133">
        <v>2024</v>
      </c>
    </row>
    <row r="2134" spans="1:28" x14ac:dyDescent="0.25">
      <c r="A2134">
        <v>40</v>
      </c>
      <c r="B2134" t="s">
        <v>809</v>
      </c>
      <c r="C2134" t="s">
        <v>102</v>
      </c>
      <c r="D2134" t="s">
        <v>808</v>
      </c>
      <c r="E2134" t="s">
        <v>62</v>
      </c>
      <c r="F2134" t="s">
        <v>99</v>
      </c>
      <c r="G2134">
        <v>80000</v>
      </c>
      <c r="H2134">
        <f>+G2134-(I2134+L2134+N2134)</f>
        <v>75272</v>
      </c>
      <c r="I2134">
        <f t="shared" si="549"/>
        <v>2296</v>
      </c>
      <c r="J2134">
        <f t="shared" si="550"/>
        <v>5679.9999999999991</v>
      </c>
      <c r="K2134">
        <f t="shared" si="551"/>
        <v>851.51</v>
      </c>
      <c r="L2134">
        <f t="shared" si="554"/>
        <v>2432</v>
      </c>
      <c r="M2134">
        <f t="shared" si="555"/>
        <v>5672</v>
      </c>
      <c r="N2134">
        <v>0</v>
      </c>
      <c r="O2134">
        <f>+I2134+J2134+K2134+L2134+M2134+N2134</f>
        <v>16931.509999999998</v>
      </c>
      <c r="P2134">
        <v>25</v>
      </c>
      <c r="Q2134">
        <v>1000</v>
      </c>
      <c r="R2134">
        <v>0</v>
      </c>
      <c r="S2134">
        <v>398.64</v>
      </c>
      <c r="T2134">
        <v>200</v>
      </c>
      <c r="U2134">
        <v>7400.87</v>
      </c>
      <c r="V2134">
        <v>0</v>
      </c>
      <c r="W2134">
        <f t="shared" si="545"/>
        <v>9024.51</v>
      </c>
      <c r="X2134">
        <f t="shared" si="546"/>
        <v>4728</v>
      </c>
      <c r="Y2134">
        <f t="shared" si="556"/>
        <v>11352</v>
      </c>
      <c r="Z2134">
        <f t="shared" si="548"/>
        <v>66247.490000000005</v>
      </c>
      <c r="AA2134" t="s">
        <v>610</v>
      </c>
      <c r="AB2134">
        <v>2024</v>
      </c>
    </row>
    <row r="2135" spans="1:28" x14ac:dyDescent="0.25">
      <c r="A2135">
        <v>41</v>
      </c>
      <c r="B2135" t="s">
        <v>906</v>
      </c>
      <c r="C2135" t="s">
        <v>102</v>
      </c>
      <c r="D2135" t="s">
        <v>808</v>
      </c>
      <c r="E2135" t="s">
        <v>62</v>
      </c>
      <c r="F2135" t="s">
        <v>99</v>
      </c>
      <c r="G2135">
        <v>110000</v>
      </c>
      <c r="H2135">
        <f>+G2135-(I2135+L2135+N2135)</f>
        <v>103499</v>
      </c>
      <c r="I2135">
        <f t="shared" si="549"/>
        <v>3157</v>
      </c>
      <c r="J2135">
        <f t="shared" si="550"/>
        <v>7809.9999999999991</v>
      </c>
      <c r="K2135">
        <f t="shared" si="551"/>
        <v>851.51</v>
      </c>
      <c r="L2135">
        <f t="shared" si="554"/>
        <v>3344</v>
      </c>
      <c r="M2135">
        <f t="shared" si="555"/>
        <v>7799.0000000000009</v>
      </c>
      <c r="N2135">
        <v>0</v>
      </c>
      <c r="O2135">
        <f>+I2135+J2135+K2135+L2135+M2135+N2135</f>
        <v>22961.510000000002</v>
      </c>
      <c r="P2135">
        <v>25</v>
      </c>
      <c r="Q2135">
        <v>0</v>
      </c>
      <c r="R2135">
        <v>0</v>
      </c>
      <c r="S2135">
        <v>0</v>
      </c>
      <c r="T2135">
        <v>200</v>
      </c>
      <c r="U2135">
        <v>14457.62</v>
      </c>
      <c r="V2135">
        <v>0</v>
      </c>
      <c r="W2135">
        <f t="shared" si="545"/>
        <v>14682.62</v>
      </c>
      <c r="X2135">
        <f t="shared" si="546"/>
        <v>6501</v>
      </c>
      <c r="Y2135">
        <f t="shared" si="556"/>
        <v>15609</v>
      </c>
      <c r="Z2135">
        <f t="shared" si="548"/>
        <v>88816.38</v>
      </c>
      <c r="AA2135" t="s">
        <v>610</v>
      </c>
      <c r="AB2135">
        <v>2024</v>
      </c>
    </row>
    <row r="2136" spans="1:28" x14ac:dyDescent="0.25">
      <c r="A2136">
        <v>42</v>
      </c>
      <c r="B2136" t="s">
        <v>813</v>
      </c>
      <c r="C2136" t="s">
        <v>103</v>
      </c>
      <c r="D2136" t="s">
        <v>808</v>
      </c>
      <c r="E2136" t="s">
        <v>92</v>
      </c>
      <c r="F2136" t="s">
        <v>99</v>
      </c>
      <c r="G2136">
        <v>80000</v>
      </c>
      <c r="H2136">
        <f t="shared" si="553"/>
        <v>75272</v>
      </c>
      <c r="I2136">
        <f t="shared" si="549"/>
        <v>2296</v>
      </c>
      <c r="J2136">
        <f t="shared" si="550"/>
        <v>5679.9999999999991</v>
      </c>
      <c r="K2136">
        <f t="shared" si="551"/>
        <v>851.51</v>
      </c>
      <c r="L2136">
        <f t="shared" si="554"/>
        <v>2432</v>
      </c>
      <c r="M2136">
        <f t="shared" si="555"/>
        <v>5672</v>
      </c>
      <c r="N2136">
        <v>0</v>
      </c>
      <c r="O2136">
        <f t="shared" si="552"/>
        <v>16931.509999999998</v>
      </c>
      <c r="P2136">
        <v>25</v>
      </c>
      <c r="Q2136">
        <v>0</v>
      </c>
      <c r="R2136">
        <v>0</v>
      </c>
      <c r="S2136">
        <v>0</v>
      </c>
      <c r="T2136">
        <v>200</v>
      </c>
      <c r="U2136">
        <v>7400.87</v>
      </c>
      <c r="V2136">
        <v>0</v>
      </c>
      <c r="W2136">
        <f t="shared" si="545"/>
        <v>7625.87</v>
      </c>
      <c r="X2136">
        <f t="shared" si="546"/>
        <v>4728</v>
      </c>
      <c r="Y2136">
        <f t="shared" si="556"/>
        <v>11352</v>
      </c>
      <c r="Z2136">
        <f t="shared" si="548"/>
        <v>67646.13</v>
      </c>
      <c r="AA2136" t="s">
        <v>610</v>
      </c>
      <c r="AB2136">
        <v>2024</v>
      </c>
    </row>
    <row r="2137" spans="1:28" x14ac:dyDescent="0.25">
      <c r="A2137">
        <v>43</v>
      </c>
      <c r="B2137" t="s">
        <v>874</v>
      </c>
      <c r="C2137" t="s">
        <v>103</v>
      </c>
      <c r="D2137" t="s">
        <v>10</v>
      </c>
      <c r="E2137" t="s">
        <v>32</v>
      </c>
      <c r="F2137" t="s">
        <v>84</v>
      </c>
      <c r="G2137">
        <v>46000</v>
      </c>
      <c r="H2137">
        <f t="shared" si="553"/>
        <v>43281.4</v>
      </c>
      <c r="I2137">
        <f t="shared" si="549"/>
        <v>1320.2</v>
      </c>
      <c r="J2137">
        <f t="shared" si="550"/>
        <v>3265.9999999999995</v>
      </c>
      <c r="K2137">
        <f t="shared" si="551"/>
        <v>506.00000000000006</v>
      </c>
      <c r="L2137">
        <f t="shared" si="554"/>
        <v>1398.4</v>
      </c>
      <c r="M2137">
        <f t="shared" si="555"/>
        <v>3261.4</v>
      </c>
      <c r="N2137">
        <v>0</v>
      </c>
      <c r="O2137">
        <f t="shared" si="552"/>
        <v>9752</v>
      </c>
      <c r="P2137">
        <v>25</v>
      </c>
      <c r="Q2137">
        <v>0</v>
      </c>
      <c r="R2137">
        <v>0</v>
      </c>
      <c r="S2137">
        <v>245.97</v>
      </c>
      <c r="T2137">
        <v>200</v>
      </c>
      <c r="U2137">
        <f>IF((H2137*12)&gt;867123.01,(79776+(((H2137*12)-867123.01)*0.25))/12,IF((H2137*12)&gt;624329.01,(31216+(((H2137*12)-624329.01)*0.2))/12,IF((H2137*12)&gt;416220.01,(((H2137*12)-416220.01)*0.15)/12,0)))</f>
        <v>1289.4598750000005</v>
      </c>
      <c r="V2137">
        <v>0</v>
      </c>
      <c r="W2137">
        <f t="shared" si="545"/>
        <v>1760.4298750000005</v>
      </c>
      <c r="X2137">
        <f t="shared" si="546"/>
        <v>2718.6000000000004</v>
      </c>
      <c r="Y2137">
        <f t="shared" si="556"/>
        <v>6527.4</v>
      </c>
      <c r="Z2137">
        <f t="shared" si="548"/>
        <v>41520.970125</v>
      </c>
      <c r="AA2137" t="s">
        <v>610</v>
      </c>
      <c r="AB2137">
        <v>2024</v>
      </c>
    </row>
    <row r="2138" spans="1:28" x14ac:dyDescent="0.25">
      <c r="A2138">
        <v>44</v>
      </c>
      <c r="B2138" t="s">
        <v>167</v>
      </c>
      <c r="C2138" t="s">
        <v>102</v>
      </c>
      <c r="D2138" t="s">
        <v>6</v>
      </c>
      <c r="E2138" t="s">
        <v>36</v>
      </c>
      <c r="F2138" t="s">
        <v>100</v>
      </c>
      <c r="G2138">
        <v>46000</v>
      </c>
      <c r="H2138">
        <f t="shared" si="553"/>
        <v>43281.4</v>
      </c>
      <c r="I2138">
        <f t="shared" si="549"/>
        <v>1320.2</v>
      </c>
      <c r="J2138">
        <f t="shared" si="550"/>
        <v>3265.9999999999995</v>
      </c>
      <c r="K2138">
        <f t="shared" si="551"/>
        <v>506.00000000000006</v>
      </c>
      <c r="L2138">
        <f t="shared" si="554"/>
        <v>1398.4</v>
      </c>
      <c r="M2138">
        <f t="shared" si="555"/>
        <v>3261.4</v>
      </c>
      <c r="N2138">
        <v>0</v>
      </c>
      <c r="O2138">
        <f t="shared" si="552"/>
        <v>9752</v>
      </c>
      <c r="P2138">
        <v>25</v>
      </c>
      <c r="Q2138">
        <v>5000</v>
      </c>
      <c r="R2138">
        <v>0</v>
      </c>
      <c r="S2138">
        <v>593.97</v>
      </c>
      <c r="T2138">
        <v>200</v>
      </c>
      <c r="U2138">
        <f>1289.46-V2138</f>
        <v>1289.46</v>
      </c>
      <c r="V2138">
        <v>0</v>
      </c>
      <c r="W2138">
        <f t="shared" si="545"/>
        <v>7108.43</v>
      </c>
      <c r="X2138">
        <f t="shared" si="546"/>
        <v>2718.6000000000004</v>
      </c>
      <c r="Y2138">
        <f t="shared" si="556"/>
        <v>6527.4</v>
      </c>
      <c r="Z2138">
        <f t="shared" si="548"/>
        <v>36172.97</v>
      </c>
      <c r="AA2138" t="s">
        <v>610</v>
      </c>
      <c r="AB2138">
        <v>2024</v>
      </c>
    </row>
    <row r="2139" spans="1:28" x14ac:dyDescent="0.25">
      <c r="A2139">
        <v>45</v>
      </c>
      <c r="B2139" t="s">
        <v>169</v>
      </c>
      <c r="C2139" t="s">
        <v>102</v>
      </c>
      <c r="D2139" t="s">
        <v>6</v>
      </c>
      <c r="E2139" t="s">
        <v>36</v>
      </c>
      <c r="F2139" t="s">
        <v>100</v>
      </c>
      <c r="G2139">
        <v>36000</v>
      </c>
      <c r="H2139">
        <f t="shared" si="553"/>
        <v>33872.400000000001</v>
      </c>
      <c r="I2139">
        <f t="shared" si="549"/>
        <v>1033.2</v>
      </c>
      <c r="J2139">
        <f t="shared" si="550"/>
        <v>2555.9999999999995</v>
      </c>
      <c r="K2139">
        <f t="shared" si="551"/>
        <v>396.00000000000006</v>
      </c>
      <c r="L2139">
        <f t="shared" si="554"/>
        <v>1094.4000000000001</v>
      </c>
      <c r="M2139">
        <f t="shared" si="555"/>
        <v>2552.4</v>
      </c>
      <c r="N2139">
        <v>0</v>
      </c>
      <c r="O2139">
        <f t="shared" si="552"/>
        <v>7632</v>
      </c>
      <c r="P2139">
        <v>25</v>
      </c>
      <c r="Q2139">
        <v>0</v>
      </c>
      <c r="R2139">
        <v>0</v>
      </c>
      <c r="S2139">
        <v>0</v>
      </c>
      <c r="T2139">
        <v>200</v>
      </c>
      <c r="U2139">
        <v>0</v>
      </c>
      <c r="V2139">
        <v>0</v>
      </c>
      <c r="W2139">
        <f t="shared" si="545"/>
        <v>225</v>
      </c>
      <c r="X2139">
        <f t="shared" si="546"/>
        <v>2127.6000000000004</v>
      </c>
      <c r="Y2139">
        <f t="shared" si="556"/>
        <v>5108.3999999999996</v>
      </c>
      <c r="Z2139">
        <f t="shared" si="548"/>
        <v>33647.4</v>
      </c>
      <c r="AA2139" t="s">
        <v>610</v>
      </c>
      <c r="AB2139">
        <v>2024</v>
      </c>
    </row>
    <row r="2140" spans="1:28" x14ac:dyDescent="0.25">
      <c r="A2140">
        <v>46</v>
      </c>
      <c r="B2140" t="s">
        <v>170</v>
      </c>
      <c r="C2140" t="s">
        <v>102</v>
      </c>
      <c r="D2140" t="s">
        <v>17</v>
      </c>
      <c r="E2140" t="s">
        <v>36</v>
      </c>
      <c r="F2140" t="s">
        <v>100</v>
      </c>
      <c r="G2140">
        <v>46000</v>
      </c>
      <c r="H2140">
        <f t="shared" si="553"/>
        <v>39850.479999999996</v>
      </c>
      <c r="I2140">
        <f t="shared" si="549"/>
        <v>1320.2</v>
      </c>
      <c r="J2140">
        <f t="shared" si="550"/>
        <v>3265.9999999999995</v>
      </c>
      <c r="K2140">
        <f t="shared" si="551"/>
        <v>506.00000000000006</v>
      </c>
      <c r="L2140">
        <f t="shared" si="554"/>
        <v>1398.4</v>
      </c>
      <c r="M2140">
        <f t="shared" si="555"/>
        <v>3261.4</v>
      </c>
      <c r="N2140">
        <v>3430.92</v>
      </c>
      <c r="O2140">
        <f t="shared" si="552"/>
        <v>13182.92</v>
      </c>
      <c r="P2140">
        <v>25</v>
      </c>
      <c r="Q2140">
        <v>3595.29</v>
      </c>
      <c r="R2140">
        <v>0</v>
      </c>
      <c r="S2140">
        <v>1061.47</v>
      </c>
      <c r="T2140">
        <v>200</v>
      </c>
      <c r="U2140">
        <f>774.82-V2140</f>
        <v>774.82</v>
      </c>
      <c r="V2140">
        <v>0</v>
      </c>
      <c r="W2140">
        <f t="shared" si="545"/>
        <v>5656.58</v>
      </c>
      <c r="X2140">
        <f t="shared" si="546"/>
        <v>6149.52</v>
      </c>
      <c r="Y2140">
        <f t="shared" si="556"/>
        <v>6527.4</v>
      </c>
      <c r="Z2140">
        <f t="shared" si="548"/>
        <v>34193.9</v>
      </c>
      <c r="AA2140" t="s">
        <v>610</v>
      </c>
      <c r="AB2140">
        <v>2024</v>
      </c>
    </row>
    <row r="2141" spans="1:28" x14ac:dyDescent="0.25">
      <c r="A2141">
        <v>47</v>
      </c>
      <c r="B2141" t="s">
        <v>171</v>
      </c>
      <c r="C2141" t="s">
        <v>102</v>
      </c>
      <c r="D2141" t="s">
        <v>793</v>
      </c>
      <c r="E2141" t="s">
        <v>36</v>
      </c>
      <c r="F2141" t="s">
        <v>100</v>
      </c>
      <c r="G2141">
        <v>36000</v>
      </c>
      <c r="H2141">
        <f t="shared" si="553"/>
        <v>33872.400000000001</v>
      </c>
      <c r="I2141">
        <f t="shared" si="549"/>
        <v>1033.2</v>
      </c>
      <c r="J2141">
        <f t="shared" si="550"/>
        <v>2555.9999999999995</v>
      </c>
      <c r="K2141">
        <f t="shared" si="551"/>
        <v>396.00000000000006</v>
      </c>
      <c r="L2141">
        <f t="shared" si="554"/>
        <v>1094.4000000000001</v>
      </c>
      <c r="M2141">
        <f t="shared" si="555"/>
        <v>2552.4</v>
      </c>
      <c r="N2141">
        <v>0</v>
      </c>
      <c r="O2141">
        <f t="shared" si="552"/>
        <v>7632</v>
      </c>
      <c r="P2141">
        <v>25</v>
      </c>
      <c r="Q2141">
        <v>20790.740000000002</v>
      </c>
      <c r="R2141">
        <v>0</v>
      </c>
      <c r="S2141">
        <v>291.95999999999998</v>
      </c>
      <c r="T2141">
        <v>200</v>
      </c>
      <c r="U2141">
        <v>0</v>
      </c>
      <c r="V2141">
        <v>0</v>
      </c>
      <c r="W2141">
        <f t="shared" si="545"/>
        <v>21307.7</v>
      </c>
      <c r="X2141">
        <f t="shared" si="546"/>
        <v>2127.6000000000004</v>
      </c>
      <c r="Y2141">
        <f t="shared" si="556"/>
        <v>5108.3999999999996</v>
      </c>
      <c r="Z2141">
        <f t="shared" si="548"/>
        <v>12564.699999999997</v>
      </c>
      <c r="AA2141" t="s">
        <v>610</v>
      </c>
      <c r="AB2141">
        <v>2024</v>
      </c>
    </row>
    <row r="2142" spans="1:28" x14ac:dyDescent="0.25">
      <c r="A2142">
        <v>48</v>
      </c>
      <c r="B2142" t="s">
        <v>172</v>
      </c>
      <c r="C2142" t="s">
        <v>102</v>
      </c>
      <c r="D2142" t="s">
        <v>6</v>
      </c>
      <c r="E2142" t="s">
        <v>26</v>
      </c>
      <c r="F2142" t="s">
        <v>100</v>
      </c>
      <c r="G2142">
        <v>46000</v>
      </c>
      <c r="H2142">
        <f t="shared" si="553"/>
        <v>43281.4</v>
      </c>
      <c r="I2142">
        <f t="shared" si="549"/>
        <v>1320.2</v>
      </c>
      <c r="J2142">
        <f t="shared" si="550"/>
        <v>3265.9999999999995</v>
      </c>
      <c r="K2142">
        <f t="shared" si="551"/>
        <v>506.00000000000006</v>
      </c>
      <c r="L2142">
        <f t="shared" si="554"/>
        <v>1398.4</v>
      </c>
      <c r="M2142">
        <f t="shared" si="555"/>
        <v>3261.4</v>
      </c>
      <c r="N2142">
        <v>0</v>
      </c>
      <c r="O2142">
        <f t="shared" si="552"/>
        <v>9752</v>
      </c>
      <c r="P2142">
        <v>25</v>
      </c>
      <c r="Q2142">
        <v>0</v>
      </c>
      <c r="R2142">
        <v>0</v>
      </c>
      <c r="S2142">
        <v>398.64</v>
      </c>
      <c r="T2142">
        <v>200</v>
      </c>
      <c r="U2142">
        <f>1289.46-V2142</f>
        <v>1289.46</v>
      </c>
      <c r="V2142">
        <v>0</v>
      </c>
      <c r="W2142">
        <f t="shared" si="545"/>
        <v>1913.1</v>
      </c>
      <c r="X2142">
        <f t="shared" si="546"/>
        <v>2718.6000000000004</v>
      </c>
      <c r="Y2142">
        <f t="shared" si="556"/>
        <v>6527.4</v>
      </c>
      <c r="Z2142">
        <f t="shared" si="548"/>
        <v>41368.300000000003</v>
      </c>
      <c r="AA2142" t="s">
        <v>610</v>
      </c>
      <c r="AB2142">
        <v>2024</v>
      </c>
    </row>
    <row r="2143" spans="1:28" x14ac:dyDescent="0.25">
      <c r="A2143">
        <v>49</v>
      </c>
      <c r="B2143" t="s">
        <v>799</v>
      </c>
      <c r="C2143" t="s">
        <v>102</v>
      </c>
      <c r="D2143" t="s">
        <v>6</v>
      </c>
      <c r="E2143" t="s">
        <v>26</v>
      </c>
      <c r="F2143" t="s">
        <v>100</v>
      </c>
      <c r="G2143">
        <v>36000</v>
      </c>
      <c r="H2143">
        <f>+G2143-(I2143+L2143+N2143)</f>
        <v>33872.400000000001</v>
      </c>
      <c r="I2143">
        <f t="shared" si="549"/>
        <v>1033.2</v>
      </c>
      <c r="J2143">
        <f t="shared" si="550"/>
        <v>2555.9999999999995</v>
      </c>
      <c r="K2143">
        <f t="shared" si="551"/>
        <v>396.00000000000006</v>
      </c>
      <c r="L2143">
        <f t="shared" si="554"/>
        <v>1094.4000000000001</v>
      </c>
      <c r="M2143">
        <f t="shared" si="555"/>
        <v>2552.4</v>
      </c>
      <c r="N2143">
        <v>0</v>
      </c>
      <c r="O2143">
        <f>+I2143+J2143+K2143+L2143+M2143+N2143</f>
        <v>7632</v>
      </c>
      <c r="P2143">
        <v>25</v>
      </c>
      <c r="Q2143">
        <v>0</v>
      </c>
      <c r="R2143">
        <v>0</v>
      </c>
      <c r="S2143">
        <v>797.28</v>
      </c>
      <c r="T2143">
        <v>200</v>
      </c>
      <c r="U2143">
        <v>0</v>
      </c>
      <c r="V2143">
        <v>0</v>
      </c>
      <c r="W2143">
        <f t="shared" si="545"/>
        <v>1022.28</v>
      </c>
      <c r="X2143">
        <f t="shared" si="546"/>
        <v>2127.6000000000004</v>
      </c>
      <c r="Y2143">
        <f t="shared" si="556"/>
        <v>5108.3999999999996</v>
      </c>
      <c r="Z2143">
        <f t="shared" si="548"/>
        <v>32850.120000000003</v>
      </c>
      <c r="AA2143" t="s">
        <v>610</v>
      </c>
      <c r="AB2143">
        <v>2024</v>
      </c>
    </row>
    <row r="2144" spans="1:28" x14ac:dyDescent="0.25">
      <c r="A2144">
        <v>50</v>
      </c>
      <c r="B2144" t="s">
        <v>173</v>
      </c>
      <c r="C2144" t="s">
        <v>102</v>
      </c>
      <c r="D2144" t="s">
        <v>6</v>
      </c>
      <c r="E2144" t="s">
        <v>26</v>
      </c>
      <c r="F2144" t="s">
        <v>100</v>
      </c>
      <c r="G2144">
        <v>46000</v>
      </c>
      <c r="H2144">
        <f t="shared" si="553"/>
        <v>41565.94</v>
      </c>
      <c r="I2144">
        <f t="shared" si="549"/>
        <v>1320.2</v>
      </c>
      <c r="J2144">
        <f t="shared" si="550"/>
        <v>3265.9999999999995</v>
      </c>
      <c r="K2144">
        <f t="shared" si="551"/>
        <v>506.00000000000006</v>
      </c>
      <c r="L2144">
        <f t="shared" si="554"/>
        <v>1398.4</v>
      </c>
      <c r="M2144">
        <f t="shared" si="555"/>
        <v>3261.4</v>
      </c>
      <c r="N2144">
        <v>1715.46</v>
      </c>
      <c r="O2144">
        <f t="shared" si="552"/>
        <v>11467.46</v>
      </c>
      <c r="P2144">
        <v>25</v>
      </c>
      <c r="Q2144">
        <v>0</v>
      </c>
      <c r="R2144">
        <v>0</v>
      </c>
      <c r="S2144">
        <v>0</v>
      </c>
      <c r="T2144">
        <v>200</v>
      </c>
      <c r="U2144">
        <v>1032.1400000000001</v>
      </c>
      <c r="V2144">
        <v>0</v>
      </c>
      <c r="W2144">
        <f t="shared" si="545"/>
        <v>1257.1400000000001</v>
      </c>
      <c r="X2144">
        <f t="shared" si="546"/>
        <v>4434.0600000000004</v>
      </c>
      <c r="Y2144">
        <f t="shared" si="556"/>
        <v>6527.4</v>
      </c>
      <c r="Z2144">
        <f t="shared" si="548"/>
        <v>40308.800000000003</v>
      </c>
      <c r="AA2144" t="s">
        <v>610</v>
      </c>
      <c r="AB2144">
        <v>2024</v>
      </c>
    </row>
    <row r="2145" spans="1:28" x14ac:dyDescent="0.25">
      <c r="A2145">
        <v>51</v>
      </c>
      <c r="B2145" t="s">
        <v>177</v>
      </c>
      <c r="C2145" t="s">
        <v>102</v>
      </c>
      <c r="D2145" t="s">
        <v>22</v>
      </c>
      <c r="E2145" t="s">
        <v>26</v>
      </c>
      <c r="F2145" t="s">
        <v>100</v>
      </c>
      <c r="G2145">
        <v>46000</v>
      </c>
      <c r="H2145">
        <f t="shared" si="553"/>
        <v>43281.4</v>
      </c>
      <c r="I2145">
        <f t="shared" si="549"/>
        <v>1320.2</v>
      </c>
      <c r="J2145">
        <f t="shared" si="550"/>
        <v>3265.9999999999995</v>
      </c>
      <c r="K2145">
        <f t="shared" si="551"/>
        <v>506.00000000000006</v>
      </c>
      <c r="L2145">
        <f t="shared" si="554"/>
        <v>1398.4</v>
      </c>
      <c r="M2145">
        <f t="shared" si="555"/>
        <v>3261.4</v>
      </c>
      <c r="N2145">
        <v>0</v>
      </c>
      <c r="O2145">
        <f t="shared" si="552"/>
        <v>9752</v>
      </c>
      <c r="P2145">
        <v>25</v>
      </c>
      <c r="Q2145">
        <v>0</v>
      </c>
      <c r="R2145">
        <v>0</v>
      </c>
      <c r="S2145">
        <v>909.28</v>
      </c>
      <c r="T2145">
        <v>200</v>
      </c>
      <c r="U2145">
        <f>1289.46-V2145</f>
        <v>1289.46</v>
      </c>
      <c r="V2145">
        <v>0</v>
      </c>
      <c r="W2145">
        <f t="shared" si="545"/>
        <v>2423.7399999999998</v>
      </c>
      <c r="X2145">
        <f t="shared" si="546"/>
        <v>2718.6000000000004</v>
      </c>
      <c r="Y2145">
        <f t="shared" si="556"/>
        <v>6527.4</v>
      </c>
      <c r="Z2145">
        <f t="shared" si="548"/>
        <v>40857.660000000003</v>
      </c>
      <c r="AA2145" t="s">
        <v>610</v>
      </c>
      <c r="AB2145">
        <v>2024</v>
      </c>
    </row>
    <row r="2146" spans="1:28" x14ac:dyDescent="0.25">
      <c r="A2146">
        <v>52</v>
      </c>
      <c r="B2146" t="s">
        <v>178</v>
      </c>
      <c r="C2146" t="s">
        <v>103</v>
      </c>
      <c r="D2146" t="s">
        <v>6</v>
      </c>
      <c r="E2146" t="s">
        <v>32</v>
      </c>
      <c r="F2146" t="s">
        <v>100</v>
      </c>
      <c r="G2146">
        <v>36000</v>
      </c>
      <c r="H2146">
        <f>+G2146-(I2146+L2146+N2146)</f>
        <v>33872.400000000001</v>
      </c>
      <c r="I2146">
        <f t="shared" si="549"/>
        <v>1033.2</v>
      </c>
      <c r="J2146">
        <f t="shared" si="550"/>
        <v>2555.9999999999995</v>
      </c>
      <c r="K2146">
        <f t="shared" si="551"/>
        <v>396.00000000000006</v>
      </c>
      <c r="L2146">
        <f t="shared" si="554"/>
        <v>1094.4000000000001</v>
      </c>
      <c r="M2146">
        <f t="shared" si="555"/>
        <v>2552.4</v>
      </c>
      <c r="N2146">
        <v>0</v>
      </c>
      <c r="O2146">
        <f>+I2146+J2146+K2146+L2146+M2146+N2146</f>
        <v>7632</v>
      </c>
      <c r="P2146">
        <v>25</v>
      </c>
      <c r="Q2146">
        <v>0</v>
      </c>
      <c r="R2146">
        <v>0</v>
      </c>
      <c r="S2146">
        <v>398.64</v>
      </c>
      <c r="T2146">
        <v>200</v>
      </c>
      <c r="U2146">
        <v>0</v>
      </c>
      <c r="V2146">
        <v>0</v>
      </c>
      <c r="W2146">
        <f t="shared" si="545"/>
        <v>623.64</v>
      </c>
      <c r="X2146">
        <f t="shared" si="546"/>
        <v>2127.6000000000004</v>
      </c>
      <c r="Y2146">
        <f t="shared" si="556"/>
        <v>5108.3999999999996</v>
      </c>
      <c r="Z2146">
        <f t="shared" si="548"/>
        <v>33248.76</v>
      </c>
      <c r="AA2146" t="s">
        <v>610</v>
      </c>
      <c r="AB2146">
        <v>2024</v>
      </c>
    </row>
    <row r="2147" spans="1:28" x14ac:dyDescent="0.25">
      <c r="A2147">
        <v>53</v>
      </c>
      <c r="B2147" t="s">
        <v>815</v>
      </c>
      <c r="C2147" t="s">
        <v>102</v>
      </c>
      <c r="D2147" t="s">
        <v>793</v>
      </c>
      <c r="E2147" t="s">
        <v>32</v>
      </c>
      <c r="F2147" t="s">
        <v>100</v>
      </c>
      <c r="G2147">
        <v>30000</v>
      </c>
      <c r="H2147">
        <f t="shared" si="553"/>
        <v>28227</v>
      </c>
      <c r="I2147">
        <f t="shared" si="549"/>
        <v>861</v>
      </c>
      <c r="J2147">
        <f t="shared" si="550"/>
        <v>2130</v>
      </c>
      <c r="K2147">
        <f t="shared" si="551"/>
        <v>330.00000000000006</v>
      </c>
      <c r="L2147">
        <f t="shared" si="554"/>
        <v>912</v>
      </c>
      <c r="M2147">
        <f t="shared" si="555"/>
        <v>2127</v>
      </c>
      <c r="N2147">
        <v>0</v>
      </c>
      <c r="O2147">
        <f t="shared" ref="O2147:O2152" si="557">+I2147+J2147+K2147+L2147+M2147+N2147</f>
        <v>6360</v>
      </c>
      <c r="P2147">
        <v>25</v>
      </c>
      <c r="Q2147">
        <v>4000</v>
      </c>
      <c r="R2147">
        <v>0</v>
      </c>
      <c r="S2147">
        <v>0</v>
      </c>
      <c r="T2147">
        <v>200</v>
      </c>
      <c r="U2147">
        <v>0</v>
      </c>
      <c r="V2147">
        <v>0</v>
      </c>
      <c r="W2147">
        <f t="shared" si="545"/>
        <v>4225</v>
      </c>
      <c r="X2147">
        <f t="shared" si="546"/>
        <v>1773</v>
      </c>
      <c r="Y2147">
        <f t="shared" si="556"/>
        <v>4257</v>
      </c>
      <c r="Z2147">
        <f t="shared" si="548"/>
        <v>24002</v>
      </c>
      <c r="AA2147" t="s">
        <v>610</v>
      </c>
      <c r="AB2147">
        <v>2024</v>
      </c>
    </row>
    <row r="2148" spans="1:28" x14ac:dyDescent="0.25">
      <c r="A2148">
        <v>54</v>
      </c>
      <c r="B2148" t="s">
        <v>816</v>
      </c>
      <c r="C2148" t="s">
        <v>103</v>
      </c>
      <c r="D2148" t="s">
        <v>6</v>
      </c>
      <c r="E2148" t="s">
        <v>32</v>
      </c>
      <c r="F2148" t="s">
        <v>100</v>
      </c>
      <c r="G2148">
        <v>30000</v>
      </c>
      <c r="H2148">
        <f>+G2148-(I2148+L2148+N2148)</f>
        <v>28227</v>
      </c>
      <c r="I2148">
        <f t="shared" si="549"/>
        <v>861</v>
      </c>
      <c r="J2148">
        <f t="shared" si="550"/>
        <v>2130</v>
      </c>
      <c r="K2148">
        <f t="shared" si="551"/>
        <v>330.00000000000006</v>
      </c>
      <c r="L2148">
        <f t="shared" si="554"/>
        <v>912</v>
      </c>
      <c r="M2148">
        <f t="shared" si="555"/>
        <v>2127</v>
      </c>
      <c r="N2148">
        <v>0</v>
      </c>
      <c r="O2148">
        <f t="shared" si="557"/>
        <v>6360</v>
      </c>
      <c r="P2148">
        <v>25</v>
      </c>
      <c r="Q2148">
        <v>0</v>
      </c>
      <c r="R2148">
        <v>0</v>
      </c>
      <c r="S2148">
        <v>568.36</v>
      </c>
      <c r="T2148">
        <v>200</v>
      </c>
      <c r="U2148">
        <v>0</v>
      </c>
      <c r="V2148">
        <v>0</v>
      </c>
      <c r="W2148">
        <f t="shared" si="545"/>
        <v>793.36</v>
      </c>
      <c r="X2148">
        <f t="shared" si="546"/>
        <v>1773</v>
      </c>
      <c r="Y2148">
        <f t="shared" si="556"/>
        <v>4257</v>
      </c>
      <c r="Z2148">
        <f t="shared" si="548"/>
        <v>27433.64</v>
      </c>
      <c r="AA2148" t="s">
        <v>610</v>
      </c>
      <c r="AB2148">
        <v>2024</v>
      </c>
    </row>
    <row r="2149" spans="1:28" x14ac:dyDescent="0.25">
      <c r="A2149">
        <v>55</v>
      </c>
      <c r="B2149" t="s">
        <v>817</v>
      </c>
      <c r="C2149" t="s">
        <v>102</v>
      </c>
      <c r="D2149" t="s">
        <v>10</v>
      </c>
      <c r="E2149" t="s">
        <v>891</v>
      </c>
      <c r="F2149" t="s">
        <v>100</v>
      </c>
      <c r="G2149">
        <v>46000</v>
      </c>
      <c r="H2149">
        <f t="shared" si="553"/>
        <v>43281.4</v>
      </c>
      <c r="I2149">
        <f t="shared" si="549"/>
        <v>1320.2</v>
      </c>
      <c r="J2149">
        <f t="shared" si="550"/>
        <v>3265.9999999999995</v>
      </c>
      <c r="K2149">
        <f t="shared" si="551"/>
        <v>506.00000000000006</v>
      </c>
      <c r="L2149">
        <f t="shared" si="554"/>
        <v>1398.4</v>
      </c>
      <c r="M2149">
        <f t="shared" si="555"/>
        <v>3261.4</v>
      </c>
      <c r="N2149">
        <v>0</v>
      </c>
      <c r="O2149">
        <f t="shared" si="557"/>
        <v>9752</v>
      </c>
      <c r="P2149">
        <v>25</v>
      </c>
      <c r="Q2149">
        <v>1233.44</v>
      </c>
      <c r="R2149">
        <v>0</v>
      </c>
      <c r="S2149">
        <v>566.64</v>
      </c>
      <c r="T2149">
        <v>200</v>
      </c>
      <c r="U2149">
        <f>1289.46-V2149</f>
        <v>1289.46</v>
      </c>
      <c r="V2149">
        <v>0</v>
      </c>
      <c r="W2149">
        <f t="shared" si="545"/>
        <v>3314.54</v>
      </c>
      <c r="X2149">
        <f t="shared" si="546"/>
        <v>2718.6000000000004</v>
      </c>
      <c r="Y2149">
        <f t="shared" si="556"/>
        <v>6527.4</v>
      </c>
      <c r="Z2149">
        <f t="shared" si="548"/>
        <v>39966.86</v>
      </c>
      <c r="AA2149" t="s">
        <v>610</v>
      </c>
      <c r="AB2149">
        <v>2024</v>
      </c>
    </row>
    <row r="2150" spans="1:28" x14ac:dyDescent="0.25">
      <c r="A2150">
        <v>56</v>
      </c>
      <c r="B2150" t="s">
        <v>819</v>
      </c>
      <c r="C2150" t="s">
        <v>103</v>
      </c>
      <c r="D2150" t="s">
        <v>12</v>
      </c>
      <c r="E2150" t="s">
        <v>32</v>
      </c>
      <c r="F2150" t="s">
        <v>100</v>
      </c>
      <c r="G2150">
        <v>46000</v>
      </c>
      <c r="H2150">
        <f t="shared" si="553"/>
        <v>41565.94</v>
      </c>
      <c r="I2150">
        <f t="shared" si="549"/>
        <v>1320.2</v>
      </c>
      <c r="J2150">
        <f t="shared" si="550"/>
        <v>3265.9999999999995</v>
      </c>
      <c r="K2150">
        <f t="shared" si="551"/>
        <v>506.00000000000006</v>
      </c>
      <c r="L2150">
        <f t="shared" si="554"/>
        <v>1398.4</v>
      </c>
      <c r="M2150">
        <f t="shared" si="555"/>
        <v>3261.4</v>
      </c>
      <c r="N2150">
        <v>1715.46</v>
      </c>
      <c r="O2150">
        <f t="shared" si="557"/>
        <v>11467.46</v>
      </c>
      <c r="P2150">
        <v>25</v>
      </c>
      <c r="Q2150">
        <v>0</v>
      </c>
      <c r="R2150">
        <v>0</v>
      </c>
      <c r="S2150">
        <v>398.64</v>
      </c>
      <c r="T2150">
        <v>200</v>
      </c>
      <c r="U2150">
        <f>1032.14-V2150</f>
        <v>1032.1400000000001</v>
      </c>
      <c r="V2150">
        <v>0</v>
      </c>
      <c r="W2150">
        <f t="shared" si="545"/>
        <v>1655.7800000000002</v>
      </c>
      <c r="X2150">
        <f t="shared" si="546"/>
        <v>4434.0600000000004</v>
      </c>
      <c r="Y2150">
        <f t="shared" si="556"/>
        <v>6527.4</v>
      </c>
      <c r="Z2150">
        <f t="shared" si="548"/>
        <v>39910.160000000003</v>
      </c>
      <c r="AA2150" t="s">
        <v>610</v>
      </c>
      <c r="AB2150">
        <v>2024</v>
      </c>
    </row>
    <row r="2151" spans="1:28" x14ac:dyDescent="0.25">
      <c r="A2151">
        <v>57</v>
      </c>
      <c r="B2151" t="s">
        <v>820</v>
      </c>
      <c r="C2151" t="s">
        <v>102</v>
      </c>
      <c r="D2151" t="s">
        <v>94</v>
      </c>
      <c r="E2151" t="s">
        <v>32</v>
      </c>
      <c r="F2151" t="s">
        <v>100</v>
      </c>
      <c r="G2151">
        <v>46000</v>
      </c>
      <c r="H2151">
        <f t="shared" si="553"/>
        <v>43281.4</v>
      </c>
      <c r="I2151">
        <f t="shared" si="549"/>
        <v>1320.2</v>
      </c>
      <c r="J2151">
        <f t="shared" si="550"/>
        <v>3265.9999999999995</v>
      </c>
      <c r="K2151">
        <f t="shared" si="551"/>
        <v>506.00000000000006</v>
      </c>
      <c r="L2151">
        <f t="shared" si="554"/>
        <v>1398.4</v>
      </c>
      <c r="M2151">
        <f t="shared" si="555"/>
        <v>3261.4</v>
      </c>
      <c r="N2151">
        <v>0</v>
      </c>
      <c r="O2151">
        <f t="shared" si="557"/>
        <v>9752</v>
      </c>
      <c r="P2151">
        <v>25</v>
      </c>
      <c r="Q2151">
        <v>0</v>
      </c>
      <c r="R2151">
        <v>0</v>
      </c>
      <c r="S2151">
        <v>905.18</v>
      </c>
      <c r="T2151">
        <v>200</v>
      </c>
      <c r="U2151">
        <f>1289.46-V2151</f>
        <v>1289.46</v>
      </c>
      <c r="V2151">
        <v>0</v>
      </c>
      <c r="W2151">
        <f t="shared" si="545"/>
        <v>2419.64</v>
      </c>
      <c r="X2151">
        <f t="shared" si="546"/>
        <v>2718.6000000000004</v>
      </c>
      <c r="Y2151">
        <f t="shared" si="556"/>
        <v>6527.4</v>
      </c>
      <c r="Z2151">
        <f t="shared" si="548"/>
        <v>40861.760000000002</v>
      </c>
      <c r="AA2151" t="s">
        <v>610</v>
      </c>
      <c r="AB2151">
        <v>2024</v>
      </c>
    </row>
    <row r="2152" spans="1:28" x14ac:dyDescent="0.25">
      <c r="A2152">
        <v>58</v>
      </c>
      <c r="B2152" t="s">
        <v>822</v>
      </c>
      <c r="C2152" t="s">
        <v>103</v>
      </c>
      <c r="D2152" t="s">
        <v>793</v>
      </c>
      <c r="E2152" t="s">
        <v>32</v>
      </c>
      <c r="F2152" t="s">
        <v>100</v>
      </c>
      <c r="G2152">
        <v>46000</v>
      </c>
      <c r="H2152">
        <f t="shared" si="553"/>
        <v>43281.4</v>
      </c>
      <c r="I2152">
        <f t="shared" si="549"/>
        <v>1320.2</v>
      </c>
      <c r="J2152">
        <f t="shared" si="550"/>
        <v>3265.9999999999995</v>
      </c>
      <c r="K2152">
        <f t="shared" si="551"/>
        <v>506.00000000000006</v>
      </c>
      <c r="L2152">
        <f t="shared" si="554"/>
        <v>1398.4</v>
      </c>
      <c r="M2152">
        <f t="shared" si="555"/>
        <v>3261.4</v>
      </c>
      <c r="N2152">
        <v>0</v>
      </c>
      <c r="O2152">
        <f t="shared" si="557"/>
        <v>9752</v>
      </c>
      <c r="P2152">
        <v>25</v>
      </c>
      <c r="Q2152">
        <v>10000</v>
      </c>
      <c r="R2152">
        <v>0</v>
      </c>
      <c r="S2152">
        <v>0</v>
      </c>
      <c r="T2152">
        <v>200</v>
      </c>
      <c r="U2152">
        <f>1289.46-V2152</f>
        <v>0</v>
      </c>
      <c r="V2152">
        <v>1289.46</v>
      </c>
      <c r="W2152">
        <f t="shared" si="545"/>
        <v>10225</v>
      </c>
      <c r="X2152">
        <f t="shared" si="546"/>
        <v>2718.6000000000004</v>
      </c>
      <c r="Y2152">
        <f t="shared" si="556"/>
        <v>6527.4</v>
      </c>
      <c r="Z2152">
        <f t="shared" si="548"/>
        <v>33056.400000000001</v>
      </c>
      <c r="AA2152" t="s">
        <v>610</v>
      </c>
      <c r="AB2152">
        <v>2024</v>
      </c>
    </row>
    <row r="2153" spans="1:28" x14ac:dyDescent="0.25">
      <c r="A2153">
        <v>59</v>
      </c>
      <c r="B2153" t="s">
        <v>179</v>
      </c>
      <c r="C2153" t="s">
        <v>103</v>
      </c>
      <c r="D2153" t="s">
        <v>800</v>
      </c>
      <c r="E2153" t="s">
        <v>32</v>
      </c>
      <c r="F2153" t="s">
        <v>100</v>
      </c>
      <c r="G2153">
        <v>46000</v>
      </c>
      <c r="H2153">
        <f t="shared" si="553"/>
        <v>43281.4</v>
      </c>
      <c r="I2153">
        <f t="shared" si="549"/>
        <v>1320.2</v>
      </c>
      <c r="J2153">
        <f t="shared" si="550"/>
        <v>3265.9999999999995</v>
      </c>
      <c r="K2153">
        <f t="shared" si="551"/>
        <v>506.00000000000006</v>
      </c>
      <c r="L2153">
        <f t="shared" si="554"/>
        <v>1398.4</v>
      </c>
      <c r="M2153">
        <f t="shared" si="555"/>
        <v>3261.4</v>
      </c>
      <c r="N2153">
        <v>0</v>
      </c>
      <c r="O2153">
        <f t="shared" si="552"/>
        <v>9752</v>
      </c>
      <c r="P2153">
        <v>25</v>
      </c>
      <c r="Q2153">
        <v>12500.8</v>
      </c>
      <c r="R2153">
        <v>0</v>
      </c>
      <c r="S2153">
        <v>894.76</v>
      </c>
      <c r="T2153">
        <v>200</v>
      </c>
      <c r="U2153">
        <f>1289.46-V2153</f>
        <v>1289.46</v>
      </c>
      <c r="V2153">
        <v>0</v>
      </c>
      <c r="W2153">
        <f t="shared" si="545"/>
        <v>14910.02</v>
      </c>
      <c r="X2153">
        <f t="shared" si="546"/>
        <v>2718.6000000000004</v>
      </c>
      <c r="Y2153">
        <f t="shared" si="556"/>
        <v>6527.4</v>
      </c>
      <c r="Z2153">
        <f t="shared" si="548"/>
        <v>28371.379999999997</v>
      </c>
      <c r="AA2153" t="s">
        <v>610</v>
      </c>
      <c r="AB2153">
        <v>2024</v>
      </c>
    </row>
    <row r="2154" spans="1:28" x14ac:dyDescent="0.25">
      <c r="A2154">
        <v>60</v>
      </c>
      <c r="B2154" t="s">
        <v>180</v>
      </c>
      <c r="C2154" t="s">
        <v>103</v>
      </c>
      <c r="D2154" t="s">
        <v>22</v>
      </c>
      <c r="E2154" t="s">
        <v>32</v>
      </c>
      <c r="F2154" t="s">
        <v>100</v>
      </c>
      <c r="G2154">
        <v>36000</v>
      </c>
      <c r="H2154">
        <f t="shared" si="553"/>
        <v>32156.94</v>
      </c>
      <c r="I2154">
        <f t="shared" si="549"/>
        <v>1033.2</v>
      </c>
      <c r="J2154">
        <f t="shared" si="550"/>
        <v>2555.9999999999995</v>
      </c>
      <c r="K2154">
        <f t="shared" si="551"/>
        <v>396.00000000000006</v>
      </c>
      <c r="L2154">
        <f t="shared" si="554"/>
        <v>1094.4000000000001</v>
      </c>
      <c r="M2154">
        <f t="shared" si="555"/>
        <v>2552.4</v>
      </c>
      <c r="N2154">
        <v>1715.46</v>
      </c>
      <c r="O2154">
        <f t="shared" si="552"/>
        <v>9347.4599999999991</v>
      </c>
      <c r="P2154">
        <v>25</v>
      </c>
      <c r="Q2154">
        <v>0</v>
      </c>
      <c r="R2154">
        <v>0</v>
      </c>
      <c r="S2154">
        <v>1523.1</v>
      </c>
      <c r="T2154">
        <v>200</v>
      </c>
      <c r="U2154">
        <v>0</v>
      </c>
      <c r="V2154">
        <v>0</v>
      </c>
      <c r="W2154">
        <f t="shared" si="545"/>
        <v>1748.1</v>
      </c>
      <c r="X2154">
        <f t="shared" si="546"/>
        <v>3843.0600000000004</v>
      </c>
      <c r="Y2154">
        <f t="shared" si="556"/>
        <v>5108.3999999999996</v>
      </c>
      <c r="Z2154">
        <f t="shared" si="548"/>
        <v>30408.84</v>
      </c>
      <c r="AA2154" t="s">
        <v>610</v>
      </c>
      <c r="AB2154">
        <v>2024</v>
      </c>
    </row>
    <row r="2155" spans="1:28" x14ac:dyDescent="0.25">
      <c r="A2155">
        <v>61</v>
      </c>
      <c r="B2155" t="s">
        <v>183</v>
      </c>
      <c r="C2155" t="s">
        <v>103</v>
      </c>
      <c r="D2155" t="s">
        <v>22</v>
      </c>
      <c r="E2155" t="s">
        <v>52</v>
      </c>
      <c r="F2155" t="s">
        <v>100</v>
      </c>
      <c r="G2155">
        <v>36000</v>
      </c>
      <c r="H2155">
        <f t="shared" si="553"/>
        <v>33872.400000000001</v>
      </c>
      <c r="I2155">
        <f t="shared" si="549"/>
        <v>1033.2</v>
      </c>
      <c r="J2155">
        <f t="shared" si="550"/>
        <v>2555.9999999999995</v>
      </c>
      <c r="K2155">
        <f t="shared" si="551"/>
        <v>396.00000000000006</v>
      </c>
      <c r="L2155">
        <f t="shared" si="554"/>
        <v>1094.4000000000001</v>
      </c>
      <c r="M2155">
        <f t="shared" si="555"/>
        <v>2552.4</v>
      </c>
      <c r="N2155">
        <v>0</v>
      </c>
      <c r="O2155">
        <f t="shared" si="552"/>
        <v>7632</v>
      </c>
      <c r="P2155">
        <v>25</v>
      </c>
      <c r="Q2155">
        <v>1500</v>
      </c>
      <c r="R2155">
        <v>0</v>
      </c>
      <c r="S2155">
        <v>0</v>
      </c>
      <c r="T2155">
        <v>200</v>
      </c>
      <c r="U2155">
        <v>0</v>
      </c>
      <c r="V2155">
        <v>0</v>
      </c>
      <c r="W2155">
        <f t="shared" si="545"/>
        <v>1725</v>
      </c>
      <c r="X2155">
        <f t="shared" si="546"/>
        <v>2127.6000000000004</v>
      </c>
      <c r="Y2155">
        <f t="shared" si="556"/>
        <v>5108.3999999999996</v>
      </c>
      <c r="Z2155">
        <f t="shared" si="548"/>
        <v>32147.4</v>
      </c>
      <c r="AA2155" t="s">
        <v>610</v>
      </c>
      <c r="AB2155">
        <v>2024</v>
      </c>
    </row>
    <row r="2156" spans="1:28" x14ac:dyDescent="0.25">
      <c r="A2156">
        <v>62</v>
      </c>
      <c r="B2156" t="s">
        <v>185</v>
      </c>
      <c r="C2156" t="s">
        <v>103</v>
      </c>
      <c r="D2156" t="s">
        <v>22</v>
      </c>
      <c r="E2156" t="s">
        <v>789</v>
      </c>
      <c r="F2156" t="s">
        <v>100</v>
      </c>
      <c r="G2156">
        <v>46000</v>
      </c>
      <c r="H2156">
        <f t="shared" si="553"/>
        <v>41565.94</v>
      </c>
      <c r="I2156">
        <f t="shared" si="549"/>
        <v>1320.2</v>
      </c>
      <c r="J2156">
        <f t="shared" si="550"/>
        <v>3265.9999999999995</v>
      </c>
      <c r="K2156">
        <f t="shared" si="551"/>
        <v>506.00000000000006</v>
      </c>
      <c r="L2156">
        <f t="shared" si="554"/>
        <v>1398.4</v>
      </c>
      <c r="M2156">
        <f t="shared" si="555"/>
        <v>3261.4</v>
      </c>
      <c r="N2156">
        <v>1715.46</v>
      </c>
      <c r="O2156">
        <f t="shared" si="552"/>
        <v>11467.46</v>
      </c>
      <c r="P2156">
        <v>25</v>
      </c>
      <c r="Q2156">
        <v>200</v>
      </c>
      <c r="R2156">
        <v>0</v>
      </c>
      <c r="S2156">
        <v>1408.12</v>
      </c>
      <c r="T2156">
        <v>200</v>
      </c>
      <c r="U2156">
        <v>1032.1400000000001</v>
      </c>
      <c r="V2156">
        <v>0</v>
      </c>
      <c r="W2156">
        <f t="shared" si="545"/>
        <v>2865.26</v>
      </c>
      <c r="X2156">
        <f t="shared" si="546"/>
        <v>4434.0600000000004</v>
      </c>
      <c r="Y2156">
        <f t="shared" si="556"/>
        <v>6527.4</v>
      </c>
      <c r="Z2156">
        <f t="shared" si="548"/>
        <v>38700.68</v>
      </c>
      <c r="AA2156" t="s">
        <v>610</v>
      </c>
      <c r="AB2156">
        <v>2024</v>
      </c>
    </row>
    <row r="2157" spans="1:28" x14ac:dyDescent="0.25">
      <c r="A2157">
        <v>63</v>
      </c>
      <c r="B2157" t="s">
        <v>186</v>
      </c>
      <c r="C2157" t="s">
        <v>102</v>
      </c>
      <c r="D2157" t="s">
        <v>17</v>
      </c>
      <c r="E2157" t="s">
        <v>36</v>
      </c>
      <c r="F2157" t="s">
        <v>100</v>
      </c>
      <c r="G2157">
        <v>46000</v>
      </c>
      <c r="H2157">
        <f t="shared" si="553"/>
        <v>43281.4</v>
      </c>
      <c r="I2157">
        <f t="shared" si="549"/>
        <v>1320.2</v>
      </c>
      <c r="J2157">
        <f t="shared" si="550"/>
        <v>3265.9999999999995</v>
      </c>
      <c r="K2157">
        <f t="shared" si="551"/>
        <v>506.00000000000006</v>
      </c>
      <c r="L2157">
        <f t="shared" si="554"/>
        <v>1398.4</v>
      </c>
      <c r="M2157">
        <f t="shared" si="555"/>
        <v>3261.4</v>
      </c>
      <c r="N2157">
        <v>0</v>
      </c>
      <c r="O2157">
        <f t="shared" si="552"/>
        <v>9752</v>
      </c>
      <c r="P2157">
        <v>25</v>
      </c>
      <c r="Q2157">
        <v>0</v>
      </c>
      <c r="R2157">
        <v>0</v>
      </c>
      <c r="S2157">
        <v>620.44000000000005</v>
      </c>
      <c r="T2157">
        <v>200</v>
      </c>
      <c r="U2157">
        <f>1289.46-V2157</f>
        <v>1289.46</v>
      </c>
      <c r="V2157">
        <v>0</v>
      </c>
      <c r="W2157">
        <f t="shared" si="545"/>
        <v>2134.9</v>
      </c>
      <c r="X2157">
        <f t="shared" si="546"/>
        <v>2718.6000000000004</v>
      </c>
      <c r="Y2157">
        <f t="shared" si="556"/>
        <v>6527.4</v>
      </c>
      <c r="Z2157">
        <f t="shared" si="548"/>
        <v>41146.5</v>
      </c>
      <c r="AA2157" t="s">
        <v>610</v>
      </c>
      <c r="AB2157">
        <v>2024</v>
      </c>
    </row>
    <row r="2158" spans="1:28" x14ac:dyDescent="0.25">
      <c r="A2158">
        <v>64</v>
      </c>
      <c r="B2158" t="s">
        <v>188</v>
      </c>
      <c r="C2158" t="s">
        <v>102</v>
      </c>
      <c r="D2158" t="s">
        <v>10</v>
      </c>
      <c r="E2158" t="s">
        <v>33</v>
      </c>
      <c r="F2158" t="s">
        <v>100</v>
      </c>
      <c r="G2158">
        <v>36000</v>
      </c>
      <c r="H2158">
        <f t="shared" si="553"/>
        <v>30441.48</v>
      </c>
      <c r="I2158">
        <f t="shared" si="549"/>
        <v>1033.2</v>
      </c>
      <c r="J2158">
        <f t="shared" si="550"/>
        <v>2555.9999999999995</v>
      </c>
      <c r="K2158">
        <f t="shared" si="551"/>
        <v>396.00000000000006</v>
      </c>
      <c r="L2158">
        <f t="shared" si="554"/>
        <v>1094.4000000000001</v>
      </c>
      <c r="M2158">
        <f t="shared" si="555"/>
        <v>2552.4</v>
      </c>
      <c r="N2158">
        <v>3430.92</v>
      </c>
      <c r="O2158">
        <f t="shared" si="552"/>
        <v>11062.92</v>
      </c>
      <c r="P2158">
        <v>25</v>
      </c>
      <c r="Q2158">
        <v>0</v>
      </c>
      <c r="R2158">
        <v>0</v>
      </c>
      <c r="S2158">
        <v>2364.4699999999998</v>
      </c>
      <c r="T2158">
        <v>200</v>
      </c>
      <c r="U2158">
        <v>0</v>
      </c>
      <c r="V2158">
        <v>0</v>
      </c>
      <c r="W2158">
        <f t="shared" ref="W2158:W2202" si="558">P2158+Q2158+R2158+S2158+T2158+U2158</f>
        <v>2589.4699999999998</v>
      </c>
      <c r="X2158">
        <f t="shared" ref="X2158:X2202" si="559">+I2158+L2158+N2158</f>
        <v>5558.52</v>
      </c>
      <c r="Y2158">
        <f t="shared" si="556"/>
        <v>5108.3999999999996</v>
      </c>
      <c r="Z2158">
        <f t="shared" ref="Z2158:Z2202" si="560">+G2158-(W2158+X2158)</f>
        <v>27852.010000000002</v>
      </c>
      <c r="AA2158" t="s">
        <v>610</v>
      </c>
      <c r="AB2158">
        <v>2024</v>
      </c>
    </row>
    <row r="2159" spans="1:28" x14ac:dyDescent="0.25">
      <c r="A2159">
        <v>65</v>
      </c>
      <c r="B2159" t="s">
        <v>190</v>
      </c>
      <c r="C2159" t="s">
        <v>102</v>
      </c>
      <c r="D2159" t="s">
        <v>801</v>
      </c>
      <c r="E2159" t="s">
        <v>38</v>
      </c>
      <c r="F2159" t="s">
        <v>100</v>
      </c>
      <c r="G2159">
        <v>36000</v>
      </c>
      <c r="H2159">
        <f t="shared" si="553"/>
        <v>33872.400000000001</v>
      </c>
      <c r="I2159">
        <f t="shared" ref="I2159:I2202" si="561">IF(G2159&lt;=374040,G2159*2.87%,9334.68)</f>
        <v>1033.2</v>
      </c>
      <c r="J2159">
        <f t="shared" ref="J2159:J2202" si="562">IF(G2159&lt;=374040,G2159*7.1%,23092.75)</f>
        <v>2555.9999999999995</v>
      </c>
      <c r="K2159">
        <f t="shared" ref="K2159:K2202" si="563">IF(G2159&lt;=74808,G2159*1.1%,851.51)</f>
        <v>396.00000000000006</v>
      </c>
      <c r="L2159">
        <f t="shared" si="554"/>
        <v>1094.4000000000001</v>
      </c>
      <c r="M2159">
        <f t="shared" si="555"/>
        <v>2552.4</v>
      </c>
      <c r="N2159">
        <v>0</v>
      </c>
      <c r="O2159">
        <f t="shared" ref="O2159:O2202" si="564">+I2159+J2159+K2159+L2159+M2159+N2159</f>
        <v>7632</v>
      </c>
      <c r="P2159">
        <v>25</v>
      </c>
      <c r="Q2159">
        <v>6505.87</v>
      </c>
      <c r="R2159">
        <v>0</v>
      </c>
      <c r="S2159">
        <v>398.54</v>
      </c>
      <c r="T2159">
        <v>200</v>
      </c>
      <c r="U2159">
        <v>0</v>
      </c>
      <c r="V2159">
        <v>0</v>
      </c>
      <c r="W2159">
        <f t="shared" si="558"/>
        <v>7129.41</v>
      </c>
      <c r="X2159">
        <f t="shared" si="559"/>
        <v>2127.6000000000004</v>
      </c>
      <c r="Y2159">
        <f t="shared" si="556"/>
        <v>5108.3999999999996</v>
      </c>
      <c r="Z2159">
        <f t="shared" si="560"/>
        <v>26742.989999999998</v>
      </c>
      <c r="AA2159" t="s">
        <v>610</v>
      </c>
      <c r="AB2159">
        <v>2024</v>
      </c>
    </row>
    <row r="2160" spans="1:28" x14ac:dyDescent="0.25">
      <c r="A2160">
        <v>66</v>
      </c>
      <c r="B2160" t="s">
        <v>851</v>
      </c>
      <c r="C2160" t="s">
        <v>103</v>
      </c>
      <c r="D2160" t="s">
        <v>94</v>
      </c>
      <c r="E2160" t="s">
        <v>852</v>
      </c>
      <c r="F2160" t="s">
        <v>100</v>
      </c>
      <c r="G2160">
        <v>46000</v>
      </c>
      <c r="H2160">
        <f t="shared" ref="H2160:H2202" si="565">+G2160-(I2160+L2160+N2160)</f>
        <v>43281.4</v>
      </c>
      <c r="I2160">
        <f t="shared" si="561"/>
        <v>1320.2</v>
      </c>
      <c r="J2160">
        <f t="shared" si="562"/>
        <v>3265.9999999999995</v>
      </c>
      <c r="K2160">
        <f t="shared" si="563"/>
        <v>506.00000000000006</v>
      </c>
      <c r="L2160">
        <f t="shared" si="554"/>
        <v>1398.4</v>
      </c>
      <c r="M2160">
        <f t="shared" si="555"/>
        <v>3261.4</v>
      </c>
      <c r="N2160">
        <v>0</v>
      </c>
      <c r="O2160">
        <f t="shared" si="564"/>
        <v>9752</v>
      </c>
      <c r="P2160">
        <v>25</v>
      </c>
      <c r="Q2160">
        <v>5011.18</v>
      </c>
      <c r="R2160">
        <v>0</v>
      </c>
      <c r="S2160">
        <v>216.99</v>
      </c>
      <c r="T2160">
        <v>200</v>
      </c>
      <c r="U2160">
        <f>IF((H2160*12)&gt;867123.01,(79776+(((H2160*12)-867123.01)*0.25))/12,IF((H2160*12)&gt;624329.01,(31216+(((H2160*12)-624329.01)*0.2))/12,IF((H2160*12)&gt;416220.01,(((H2160*12)-416220.01)*0.15)/12,0)))</f>
        <v>1289.4598750000005</v>
      </c>
      <c r="V2160">
        <v>0</v>
      </c>
      <c r="W2160">
        <f t="shared" si="558"/>
        <v>6742.6298750000005</v>
      </c>
      <c r="X2160">
        <f t="shared" si="559"/>
        <v>2718.6000000000004</v>
      </c>
      <c r="Y2160">
        <f t="shared" si="556"/>
        <v>6527.4</v>
      </c>
      <c r="Z2160">
        <f t="shared" si="560"/>
        <v>36538.770124999995</v>
      </c>
      <c r="AA2160" t="s">
        <v>610</v>
      </c>
      <c r="AB2160">
        <v>2024</v>
      </c>
    </row>
    <row r="2161" spans="1:28" x14ac:dyDescent="0.25">
      <c r="A2161">
        <v>67</v>
      </c>
      <c r="B2161" t="s">
        <v>201</v>
      </c>
      <c r="C2161" t="s">
        <v>102</v>
      </c>
      <c r="D2161" t="s">
        <v>22</v>
      </c>
      <c r="E2161" t="s">
        <v>32</v>
      </c>
      <c r="F2161" t="s">
        <v>100</v>
      </c>
      <c r="G2161">
        <v>36000</v>
      </c>
      <c r="H2161">
        <f t="shared" si="565"/>
        <v>33872.400000000001</v>
      </c>
      <c r="I2161">
        <f t="shared" si="561"/>
        <v>1033.2</v>
      </c>
      <c r="J2161">
        <f t="shared" si="562"/>
        <v>2555.9999999999995</v>
      </c>
      <c r="K2161">
        <f t="shared" si="563"/>
        <v>396.00000000000006</v>
      </c>
      <c r="L2161">
        <f t="shared" ref="L2161:L2202" si="566">IF(G2161&lt;=187020,G2161*3.04%,4943.8)</f>
        <v>1094.4000000000001</v>
      </c>
      <c r="M2161">
        <f t="shared" ref="M2161:M2202" si="567">IF(G2161&lt;=187020,G2161*7.09%,11530.11)</f>
        <v>2552.4</v>
      </c>
      <c r="N2161">
        <v>0</v>
      </c>
      <c r="O2161">
        <f t="shared" si="564"/>
        <v>7632</v>
      </c>
      <c r="P2161">
        <v>25</v>
      </c>
      <c r="Q2161">
        <v>2125.4899999999998</v>
      </c>
      <c r="R2161">
        <v>0</v>
      </c>
      <c r="S2161">
        <v>220.89</v>
      </c>
      <c r="T2161">
        <v>200</v>
      </c>
      <c r="U2161">
        <v>0</v>
      </c>
      <c r="V2161">
        <v>0</v>
      </c>
      <c r="W2161">
        <f t="shared" si="558"/>
        <v>2571.3799999999997</v>
      </c>
      <c r="X2161">
        <f t="shared" si="559"/>
        <v>2127.6000000000004</v>
      </c>
      <c r="Y2161">
        <f t="shared" si="556"/>
        <v>5108.3999999999996</v>
      </c>
      <c r="Z2161">
        <f t="shared" si="560"/>
        <v>31301.02</v>
      </c>
      <c r="AA2161" t="s">
        <v>610</v>
      </c>
      <c r="AB2161">
        <v>2024</v>
      </c>
    </row>
    <row r="2162" spans="1:28" x14ac:dyDescent="0.25">
      <c r="A2162">
        <v>68</v>
      </c>
      <c r="B2162" t="s">
        <v>207</v>
      </c>
      <c r="C2162" t="s">
        <v>103</v>
      </c>
      <c r="D2162" t="s">
        <v>6</v>
      </c>
      <c r="E2162" t="s">
        <v>28</v>
      </c>
      <c r="F2162" t="s">
        <v>100</v>
      </c>
      <c r="G2162">
        <v>25000</v>
      </c>
      <c r="H2162">
        <f t="shared" si="565"/>
        <v>23522.5</v>
      </c>
      <c r="I2162">
        <f t="shared" si="561"/>
        <v>717.5</v>
      </c>
      <c r="J2162">
        <f t="shared" si="562"/>
        <v>1774.9999999999998</v>
      </c>
      <c r="K2162">
        <f t="shared" si="563"/>
        <v>275</v>
      </c>
      <c r="L2162">
        <f t="shared" si="566"/>
        <v>760</v>
      </c>
      <c r="M2162">
        <f t="shared" si="567"/>
        <v>1772.5000000000002</v>
      </c>
      <c r="N2162">
        <v>0</v>
      </c>
      <c r="O2162">
        <f t="shared" si="564"/>
        <v>5300</v>
      </c>
      <c r="P2162">
        <v>25</v>
      </c>
      <c r="Q2162">
        <v>12585.43</v>
      </c>
      <c r="R2162">
        <v>0</v>
      </c>
      <c r="S2162">
        <v>1328.8</v>
      </c>
      <c r="T2162">
        <v>200</v>
      </c>
      <c r="U2162">
        <v>0</v>
      </c>
      <c r="V2162">
        <v>0</v>
      </c>
      <c r="W2162">
        <f t="shared" si="558"/>
        <v>14139.23</v>
      </c>
      <c r="X2162">
        <f t="shared" si="559"/>
        <v>1477.5</v>
      </c>
      <c r="Y2162">
        <f t="shared" si="556"/>
        <v>3547.5</v>
      </c>
      <c r="Z2162">
        <f t="shared" si="560"/>
        <v>9383.27</v>
      </c>
      <c r="AA2162" t="s">
        <v>610</v>
      </c>
      <c r="AB2162">
        <v>2024</v>
      </c>
    </row>
    <row r="2163" spans="1:28" x14ac:dyDescent="0.25">
      <c r="A2163">
        <v>69</v>
      </c>
      <c r="B2163" t="s">
        <v>875</v>
      </c>
      <c r="C2163" t="s">
        <v>103</v>
      </c>
      <c r="D2163" t="s">
        <v>22</v>
      </c>
      <c r="E2163" t="s">
        <v>832</v>
      </c>
      <c r="F2163" t="s">
        <v>100</v>
      </c>
      <c r="G2163">
        <v>30000</v>
      </c>
      <c r="H2163">
        <f t="shared" si="565"/>
        <v>28227</v>
      </c>
      <c r="I2163">
        <f t="shared" si="561"/>
        <v>861</v>
      </c>
      <c r="J2163">
        <f t="shared" si="562"/>
        <v>2130</v>
      </c>
      <c r="K2163">
        <f t="shared" si="563"/>
        <v>330.00000000000006</v>
      </c>
      <c r="L2163">
        <f t="shared" si="566"/>
        <v>912</v>
      </c>
      <c r="M2163">
        <f t="shared" si="567"/>
        <v>2127</v>
      </c>
      <c r="N2163">
        <v>0</v>
      </c>
      <c r="O2163">
        <f t="shared" si="564"/>
        <v>6360</v>
      </c>
      <c r="P2163">
        <v>25</v>
      </c>
      <c r="Q2163">
        <v>2995.45</v>
      </c>
      <c r="R2163">
        <v>0</v>
      </c>
      <c r="S2163">
        <v>0</v>
      </c>
      <c r="T2163">
        <v>200</v>
      </c>
      <c r="U2163">
        <v>0</v>
      </c>
      <c r="V2163">
        <v>0</v>
      </c>
      <c r="W2163">
        <f t="shared" si="558"/>
        <v>3220.45</v>
      </c>
      <c r="X2163">
        <f t="shared" si="559"/>
        <v>1773</v>
      </c>
      <c r="Y2163">
        <f t="shared" si="556"/>
        <v>4257</v>
      </c>
      <c r="Z2163">
        <f t="shared" si="560"/>
        <v>25006.55</v>
      </c>
      <c r="AA2163" t="s">
        <v>610</v>
      </c>
      <c r="AB2163">
        <v>2024</v>
      </c>
    </row>
    <row r="2164" spans="1:28" x14ac:dyDescent="0.25">
      <c r="A2164">
        <v>70</v>
      </c>
      <c r="B2164" t="s">
        <v>812</v>
      </c>
      <c r="C2164" t="s">
        <v>102</v>
      </c>
      <c r="D2164" t="s">
        <v>808</v>
      </c>
      <c r="E2164" t="s">
        <v>619</v>
      </c>
      <c r="F2164" t="s">
        <v>85</v>
      </c>
      <c r="G2164">
        <v>30000</v>
      </c>
      <c r="H2164">
        <f t="shared" si="565"/>
        <v>28227</v>
      </c>
      <c r="I2164">
        <f t="shared" si="561"/>
        <v>861</v>
      </c>
      <c r="J2164">
        <f t="shared" si="562"/>
        <v>2130</v>
      </c>
      <c r="K2164">
        <f t="shared" si="563"/>
        <v>330.00000000000006</v>
      </c>
      <c r="L2164">
        <f t="shared" si="566"/>
        <v>912</v>
      </c>
      <c r="M2164">
        <f t="shared" si="567"/>
        <v>2127</v>
      </c>
      <c r="N2164">
        <v>0</v>
      </c>
      <c r="O2164">
        <f t="shared" si="564"/>
        <v>6360</v>
      </c>
      <c r="P2164">
        <v>25</v>
      </c>
      <c r="Q2164">
        <v>500</v>
      </c>
      <c r="R2164">
        <v>0</v>
      </c>
      <c r="S2164">
        <v>0</v>
      </c>
      <c r="T2164">
        <v>200</v>
      </c>
      <c r="U2164">
        <v>0</v>
      </c>
      <c r="V2164">
        <v>0</v>
      </c>
      <c r="W2164">
        <f t="shared" si="558"/>
        <v>725</v>
      </c>
      <c r="X2164">
        <f t="shared" si="559"/>
        <v>1773</v>
      </c>
      <c r="Y2164">
        <f t="shared" si="556"/>
        <v>4257</v>
      </c>
      <c r="Z2164">
        <f t="shared" si="560"/>
        <v>27502</v>
      </c>
      <c r="AA2164" t="s">
        <v>610</v>
      </c>
      <c r="AB2164">
        <v>2024</v>
      </c>
    </row>
    <row r="2165" spans="1:28" x14ac:dyDescent="0.25">
      <c r="A2165">
        <v>71</v>
      </c>
      <c r="B2165" t="s">
        <v>833</v>
      </c>
      <c r="C2165" t="s">
        <v>102</v>
      </c>
      <c r="D2165" t="s">
        <v>22</v>
      </c>
      <c r="E2165" t="s">
        <v>33</v>
      </c>
      <c r="F2165" t="s">
        <v>100</v>
      </c>
      <c r="G2165">
        <v>30000</v>
      </c>
      <c r="H2165">
        <f t="shared" si="565"/>
        <v>28227</v>
      </c>
      <c r="I2165">
        <f t="shared" si="561"/>
        <v>861</v>
      </c>
      <c r="J2165">
        <f t="shared" si="562"/>
        <v>2130</v>
      </c>
      <c r="K2165">
        <f t="shared" si="563"/>
        <v>330.00000000000006</v>
      </c>
      <c r="L2165">
        <f t="shared" si="566"/>
        <v>912</v>
      </c>
      <c r="M2165">
        <f t="shared" si="567"/>
        <v>2127</v>
      </c>
      <c r="N2165">
        <v>0</v>
      </c>
      <c r="O2165">
        <f t="shared" si="564"/>
        <v>6360</v>
      </c>
      <c r="P2165">
        <v>25</v>
      </c>
      <c r="Q2165">
        <v>3996.21</v>
      </c>
      <c r="R2165">
        <v>0</v>
      </c>
      <c r="S2165">
        <v>0</v>
      </c>
      <c r="T2165">
        <v>200</v>
      </c>
      <c r="U2165">
        <v>0</v>
      </c>
      <c r="V2165">
        <v>0</v>
      </c>
      <c r="W2165">
        <f t="shared" si="558"/>
        <v>4221.21</v>
      </c>
      <c r="X2165">
        <f t="shared" si="559"/>
        <v>1773</v>
      </c>
      <c r="Y2165">
        <f t="shared" si="556"/>
        <v>4257</v>
      </c>
      <c r="Z2165">
        <f t="shared" si="560"/>
        <v>24005.79</v>
      </c>
      <c r="AA2165" t="s">
        <v>610</v>
      </c>
      <c r="AB2165">
        <v>2024</v>
      </c>
    </row>
    <row r="2166" spans="1:28" x14ac:dyDescent="0.25">
      <c r="A2166">
        <v>72</v>
      </c>
      <c r="B2166" t="s">
        <v>878</v>
      </c>
      <c r="C2166" t="s">
        <v>103</v>
      </c>
      <c r="D2166" t="s">
        <v>94</v>
      </c>
      <c r="E2166" t="s">
        <v>835</v>
      </c>
      <c r="F2166" t="s">
        <v>100</v>
      </c>
      <c r="G2166">
        <v>30000</v>
      </c>
      <c r="H2166">
        <f t="shared" si="565"/>
        <v>28227</v>
      </c>
      <c r="I2166">
        <f t="shared" si="561"/>
        <v>861</v>
      </c>
      <c r="J2166">
        <f t="shared" si="562"/>
        <v>2130</v>
      </c>
      <c r="K2166">
        <f t="shared" si="563"/>
        <v>330.00000000000006</v>
      </c>
      <c r="L2166">
        <f t="shared" si="566"/>
        <v>912</v>
      </c>
      <c r="M2166">
        <f t="shared" si="567"/>
        <v>2127</v>
      </c>
      <c r="N2166">
        <v>0</v>
      </c>
      <c r="O2166">
        <f t="shared" si="564"/>
        <v>6360</v>
      </c>
      <c r="P2166">
        <v>25</v>
      </c>
      <c r="Q2166">
        <v>7426.75</v>
      </c>
      <c r="R2166">
        <v>0</v>
      </c>
      <c r="S2166">
        <v>0</v>
      </c>
      <c r="T2166">
        <v>200</v>
      </c>
      <c r="U2166">
        <v>0</v>
      </c>
      <c r="V2166">
        <v>0</v>
      </c>
      <c r="W2166">
        <f t="shared" si="558"/>
        <v>7651.75</v>
      </c>
      <c r="X2166">
        <f t="shared" si="559"/>
        <v>1773</v>
      </c>
      <c r="Y2166">
        <f t="shared" si="556"/>
        <v>4257</v>
      </c>
      <c r="Z2166">
        <f t="shared" si="560"/>
        <v>20575.25</v>
      </c>
      <c r="AA2166" t="s">
        <v>610</v>
      </c>
      <c r="AB2166">
        <v>2024</v>
      </c>
    </row>
    <row r="2167" spans="1:28" x14ac:dyDescent="0.25">
      <c r="A2167">
        <v>73</v>
      </c>
      <c r="B2167" t="s">
        <v>836</v>
      </c>
      <c r="C2167" t="s">
        <v>102</v>
      </c>
      <c r="D2167" t="s">
        <v>94</v>
      </c>
      <c r="E2167" t="s">
        <v>52</v>
      </c>
      <c r="F2167" t="s">
        <v>100</v>
      </c>
      <c r="G2167">
        <v>26000</v>
      </c>
      <c r="H2167">
        <f t="shared" si="565"/>
        <v>22747.94</v>
      </c>
      <c r="I2167">
        <f t="shared" si="561"/>
        <v>746.2</v>
      </c>
      <c r="J2167">
        <f t="shared" si="562"/>
        <v>1845.9999999999998</v>
      </c>
      <c r="K2167">
        <f t="shared" si="563"/>
        <v>286.00000000000006</v>
      </c>
      <c r="L2167">
        <f t="shared" si="566"/>
        <v>790.4</v>
      </c>
      <c r="M2167">
        <f t="shared" si="567"/>
        <v>1843.4</v>
      </c>
      <c r="N2167">
        <v>1715.46</v>
      </c>
      <c r="O2167">
        <f t="shared" si="564"/>
        <v>7227.46</v>
      </c>
      <c r="P2167">
        <v>25</v>
      </c>
      <c r="Q2167">
        <v>1000</v>
      </c>
      <c r="R2167">
        <v>0</v>
      </c>
      <c r="S2167">
        <v>9.99</v>
      </c>
      <c r="T2167">
        <v>200</v>
      </c>
      <c r="U2167">
        <v>0</v>
      </c>
      <c r="V2167">
        <v>0</v>
      </c>
      <c r="W2167">
        <f t="shared" si="558"/>
        <v>1234.99</v>
      </c>
      <c r="X2167">
        <f t="shared" si="559"/>
        <v>3252.06</v>
      </c>
      <c r="Y2167">
        <f t="shared" si="556"/>
        <v>3689.3999999999996</v>
      </c>
      <c r="Z2167">
        <f t="shared" si="560"/>
        <v>21512.95</v>
      </c>
      <c r="AA2167" t="s">
        <v>610</v>
      </c>
      <c r="AB2167">
        <v>2024</v>
      </c>
    </row>
    <row r="2168" spans="1:28" x14ac:dyDescent="0.25">
      <c r="A2168">
        <v>74</v>
      </c>
      <c r="B2168" t="s">
        <v>837</v>
      </c>
      <c r="C2168" t="s">
        <v>103</v>
      </c>
      <c r="D2168" t="s">
        <v>94</v>
      </c>
      <c r="E2168" t="s">
        <v>52</v>
      </c>
      <c r="F2168" t="s">
        <v>100</v>
      </c>
      <c r="G2168">
        <v>26000</v>
      </c>
      <c r="H2168">
        <f t="shared" si="565"/>
        <v>24463.4</v>
      </c>
      <c r="I2168">
        <f t="shared" si="561"/>
        <v>746.2</v>
      </c>
      <c r="J2168">
        <f t="shared" si="562"/>
        <v>1845.9999999999998</v>
      </c>
      <c r="K2168">
        <f t="shared" si="563"/>
        <v>286.00000000000006</v>
      </c>
      <c r="L2168">
        <f t="shared" si="566"/>
        <v>790.4</v>
      </c>
      <c r="M2168">
        <f t="shared" si="567"/>
        <v>1843.4</v>
      </c>
      <c r="N2168">
        <v>0</v>
      </c>
      <c r="O2168">
        <f t="shared" si="564"/>
        <v>5512</v>
      </c>
      <c r="P2168">
        <v>25</v>
      </c>
      <c r="Q2168">
        <v>1000</v>
      </c>
      <c r="R2168">
        <v>0</v>
      </c>
      <c r="S2168">
        <v>0</v>
      </c>
      <c r="T2168">
        <v>200</v>
      </c>
      <c r="U2168">
        <v>0</v>
      </c>
      <c r="V2168">
        <v>0</v>
      </c>
      <c r="W2168">
        <f t="shared" si="558"/>
        <v>1225</v>
      </c>
      <c r="X2168">
        <f t="shared" si="559"/>
        <v>1536.6</v>
      </c>
      <c r="Y2168">
        <f t="shared" si="556"/>
        <v>3689.3999999999996</v>
      </c>
      <c r="Z2168">
        <f t="shared" si="560"/>
        <v>23238.400000000001</v>
      </c>
      <c r="AA2168" t="s">
        <v>610</v>
      </c>
      <c r="AB2168">
        <v>2024</v>
      </c>
    </row>
    <row r="2169" spans="1:28" x14ac:dyDescent="0.25">
      <c r="A2169">
        <v>75</v>
      </c>
      <c r="B2169" t="s">
        <v>838</v>
      </c>
      <c r="C2169" t="s">
        <v>102</v>
      </c>
      <c r="D2169" t="s">
        <v>839</v>
      </c>
      <c r="E2169" t="s">
        <v>33</v>
      </c>
      <c r="F2169" t="s">
        <v>100</v>
      </c>
      <c r="G2169">
        <v>26000</v>
      </c>
      <c r="H2169">
        <f t="shared" si="565"/>
        <v>24463.4</v>
      </c>
      <c r="I2169">
        <f t="shared" si="561"/>
        <v>746.2</v>
      </c>
      <c r="J2169">
        <f t="shared" si="562"/>
        <v>1845.9999999999998</v>
      </c>
      <c r="K2169">
        <f t="shared" si="563"/>
        <v>286.00000000000006</v>
      </c>
      <c r="L2169">
        <f t="shared" si="566"/>
        <v>790.4</v>
      </c>
      <c r="M2169">
        <f t="shared" si="567"/>
        <v>1843.4</v>
      </c>
      <c r="N2169">
        <v>0</v>
      </c>
      <c r="O2169">
        <f t="shared" si="564"/>
        <v>5512</v>
      </c>
      <c r="P2169">
        <v>25</v>
      </c>
      <c r="Q2169">
        <v>0</v>
      </c>
      <c r="R2169">
        <v>0</v>
      </c>
      <c r="S2169">
        <v>507.7</v>
      </c>
      <c r="T2169">
        <v>200</v>
      </c>
      <c r="U2169">
        <v>0</v>
      </c>
      <c r="V2169">
        <v>0</v>
      </c>
      <c r="W2169">
        <f t="shared" si="558"/>
        <v>732.7</v>
      </c>
      <c r="X2169">
        <f t="shared" si="559"/>
        <v>1536.6</v>
      </c>
      <c r="Y2169">
        <f t="shared" si="556"/>
        <v>3689.3999999999996</v>
      </c>
      <c r="Z2169">
        <f t="shared" si="560"/>
        <v>23730.7</v>
      </c>
      <c r="AA2169" t="s">
        <v>610</v>
      </c>
      <c r="AB2169">
        <v>2024</v>
      </c>
    </row>
    <row r="2170" spans="1:28" x14ac:dyDescent="0.25">
      <c r="A2170">
        <v>76</v>
      </c>
      <c r="B2170" t="s">
        <v>840</v>
      </c>
      <c r="C2170" t="s">
        <v>102</v>
      </c>
      <c r="D2170" t="s">
        <v>839</v>
      </c>
      <c r="E2170" t="s">
        <v>33</v>
      </c>
      <c r="F2170" t="s">
        <v>100</v>
      </c>
      <c r="G2170">
        <v>26000</v>
      </c>
      <c r="H2170">
        <f t="shared" si="565"/>
        <v>24463.4</v>
      </c>
      <c r="I2170">
        <f t="shared" si="561"/>
        <v>746.2</v>
      </c>
      <c r="J2170">
        <f t="shared" si="562"/>
        <v>1845.9999999999998</v>
      </c>
      <c r="K2170">
        <f t="shared" si="563"/>
        <v>286.00000000000006</v>
      </c>
      <c r="L2170">
        <f t="shared" si="566"/>
        <v>790.4</v>
      </c>
      <c r="M2170">
        <f t="shared" si="567"/>
        <v>1843.4</v>
      </c>
      <c r="N2170">
        <v>0</v>
      </c>
      <c r="O2170">
        <f t="shared" si="564"/>
        <v>5512</v>
      </c>
      <c r="P2170">
        <v>25</v>
      </c>
      <c r="Q2170">
        <v>0</v>
      </c>
      <c r="R2170">
        <v>0</v>
      </c>
      <c r="S2170">
        <v>136.49</v>
      </c>
      <c r="T2170">
        <v>200</v>
      </c>
      <c r="U2170">
        <v>0</v>
      </c>
      <c r="V2170">
        <v>0</v>
      </c>
      <c r="W2170">
        <f t="shared" si="558"/>
        <v>361.49</v>
      </c>
      <c r="X2170">
        <f t="shared" si="559"/>
        <v>1536.6</v>
      </c>
      <c r="Y2170">
        <f t="shared" si="556"/>
        <v>3689.3999999999996</v>
      </c>
      <c r="Z2170">
        <f t="shared" si="560"/>
        <v>24101.91</v>
      </c>
      <c r="AA2170" t="s">
        <v>610</v>
      </c>
      <c r="AB2170">
        <v>2024</v>
      </c>
    </row>
    <row r="2171" spans="1:28" x14ac:dyDescent="0.25">
      <c r="A2171">
        <v>77</v>
      </c>
      <c r="B2171" t="s">
        <v>904</v>
      </c>
      <c r="C2171" t="s">
        <v>103</v>
      </c>
      <c r="D2171" t="s">
        <v>94</v>
      </c>
      <c r="E2171" t="s">
        <v>32</v>
      </c>
      <c r="F2171" t="s">
        <v>100</v>
      </c>
      <c r="G2171">
        <v>30000</v>
      </c>
      <c r="H2171">
        <f t="shared" si="565"/>
        <v>28227</v>
      </c>
      <c r="I2171">
        <f t="shared" si="561"/>
        <v>861</v>
      </c>
      <c r="J2171">
        <f t="shared" si="562"/>
        <v>2130</v>
      </c>
      <c r="K2171">
        <f t="shared" si="563"/>
        <v>330.00000000000006</v>
      </c>
      <c r="L2171">
        <f t="shared" si="566"/>
        <v>912</v>
      </c>
      <c r="M2171">
        <f t="shared" si="567"/>
        <v>2127</v>
      </c>
      <c r="N2171">
        <v>0</v>
      </c>
      <c r="O2171">
        <f t="shared" si="564"/>
        <v>6360</v>
      </c>
      <c r="P2171">
        <v>25</v>
      </c>
      <c r="Q2171">
        <v>0</v>
      </c>
      <c r="R2171">
        <v>0</v>
      </c>
      <c r="S2171">
        <v>0</v>
      </c>
      <c r="T2171">
        <v>200</v>
      </c>
      <c r="U2171">
        <v>0</v>
      </c>
      <c r="V2171">
        <v>0</v>
      </c>
      <c r="W2171">
        <f t="shared" si="558"/>
        <v>225</v>
      </c>
      <c r="X2171">
        <f t="shared" si="559"/>
        <v>1773</v>
      </c>
      <c r="Y2171">
        <f t="shared" si="556"/>
        <v>4257</v>
      </c>
      <c r="Z2171">
        <f t="shared" si="560"/>
        <v>28002</v>
      </c>
      <c r="AA2171" t="s">
        <v>610</v>
      </c>
      <c r="AB2171">
        <v>2024</v>
      </c>
    </row>
    <row r="2172" spans="1:28" x14ac:dyDescent="0.25">
      <c r="A2172">
        <v>78</v>
      </c>
      <c r="B2172" t="s">
        <v>842</v>
      </c>
      <c r="C2172" t="s">
        <v>102</v>
      </c>
      <c r="D2172" t="s">
        <v>823</v>
      </c>
      <c r="E2172" t="s">
        <v>843</v>
      </c>
      <c r="F2172" t="s">
        <v>100</v>
      </c>
      <c r="G2172">
        <v>36000</v>
      </c>
      <c r="H2172">
        <f t="shared" si="565"/>
        <v>33872.400000000001</v>
      </c>
      <c r="I2172">
        <f t="shared" si="561"/>
        <v>1033.2</v>
      </c>
      <c r="J2172">
        <f t="shared" si="562"/>
        <v>2555.9999999999995</v>
      </c>
      <c r="K2172">
        <f t="shared" si="563"/>
        <v>396.00000000000006</v>
      </c>
      <c r="L2172">
        <f t="shared" si="566"/>
        <v>1094.4000000000001</v>
      </c>
      <c r="M2172">
        <f t="shared" si="567"/>
        <v>2552.4</v>
      </c>
      <c r="N2172">
        <v>0</v>
      </c>
      <c r="O2172">
        <f t="shared" si="564"/>
        <v>7632</v>
      </c>
      <c r="P2172">
        <v>25</v>
      </c>
      <c r="Q2172">
        <v>0</v>
      </c>
      <c r="R2172">
        <v>0</v>
      </c>
      <c r="S2172">
        <v>284.98</v>
      </c>
      <c r="T2172">
        <v>200</v>
      </c>
      <c r="U2172">
        <v>0</v>
      </c>
      <c r="V2172">
        <v>0</v>
      </c>
      <c r="W2172">
        <f t="shared" si="558"/>
        <v>509.98</v>
      </c>
      <c r="X2172">
        <f t="shared" si="559"/>
        <v>2127.6000000000004</v>
      </c>
      <c r="Y2172">
        <f t="shared" si="556"/>
        <v>5108.3999999999996</v>
      </c>
      <c r="Z2172">
        <f t="shared" si="560"/>
        <v>33362.42</v>
      </c>
      <c r="AA2172" t="s">
        <v>610</v>
      </c>
      <c r="AB2172">
        <v>2024</v>
      </c>
    </row>
    <row r="2173" spans="1:28" x14ac:dyDescent="0.25">
      <c r="A2173">
        <v>79</v>
      </c>
      <c r="B2173" t="s">
        <v>845</v>
      </c>
      <c r="C2173" t="s">
        <v>103</v>
      </c>
      <c r="D2173" t="s">
        <v>94</v>
      </c>
      <c r="E2173" t="s">
        <v>52</v>
      </c>
      <c r="F2173" t="s">
        <v>100</v>
      </c>
      <c r="G2173">
        <v>36000</v>
      </c>
      <c r="H2173">
        <f t="shared" si="565"/>
        <v>33872.400000000001</v>
      </c>
      <c r="I2173">
        <f t="shared" si="561"/>
        <v>1033.2</v>
      </c>
      <c r="J2173">
        <f t="shared" si="562"/>
        <v>2555.9999999999995</v>
      </c>
      <c r="K2173">
        <f t="shared" si="563"/>
        <v>396.00000000000006</v>
      </c>
      <c r="L2173">
        <f t="shared" si="566"/>
        <v>1094.4000000000001</v>
      </c>
      <c r="M2173">
        <f t="shared" si="567"/>
        <v>2552.4</v>
      </c>
      <c r="N2173">
        <v>0</v>
      </c>
      <c r="O2173">
        <f t="shared" si="564"/>
        <v>7632</v>
      </c>
      <c r="P2173">
        <v>25</v>
      </c>
      <c r="Q2173">
        <v>0</v>
      </c>
      <c r="R2173">
        <v>0</v>
      </c>
      <c r="S2173">
        <v>29.98</v>
      </c>
      <c r="T2173">
        <v>200</v>
      </c>
      <c r="U2173">
        <v>0</v>
      </c>
      <c r="V2173">
        <v>0</v>
      </c>
      <c r="W2173">
        <f t="shared" si="558"/>
        <v>254.98000000000002</v>
      </c>
      <c r="X2173">
        <f t="shared" si="559"/>
        <v>2127.6000000000004</v>
      </c>
      <c r="Y2173">
        <f t="shared" si="556"/>
        <v>5108.3999999999996</v>
      </c>
      <c r="Z2173">
        <f>+G2173-(W2173+X2173)</f>
        <v>33617.42</v>
      </c>
      <c r="AA2173" t="s">
        <v>610</v>
      </c>
      <c r="AB2173">
        <v>2024</v>
      </c>
    </row>
    <row r="2174" spans="1:28" x14ac:dyDescent="0.25">
      <c r="A2174">
        <v>80</v>
      </c>
      <c r="B2174" t="s">
        <v>848</v>
      </c>
      <c r="C2174" t="s">
        <v>103</v>
      </c>
      <c r="D2174" t="s">
        <v>94</v>
      </c>
      <c r="E2174" t="s">
        <v>52</v>
      </c>
      <c r="F2174" t="s">
        <v>100</v>
      </c>
      <c r="G2174">
        <v>46000</v>
      </c>
      <c r="H2174">
        <f t="shared" si="565"/>
        <v>43281.4</v>
      </c>
      <c r="I2174">
        <f t="shared" si="561"/>
        <v>1320.2</v>
      </c>
      <c r="J2174">
        <f t="shared" si="562"/>
        <v>3265.9999999999995</v>
      </c>
      <c r="K2174">
        <f t="shared" si="563"/>
        <v>506.00000000000006</v>
      </c>
      <c r="L2174">
        <f t="shared" si="566"/>
        <v>1398.4</v>
      </c>
      <c r="M2174">
        <f t="shared" si="567"/>
        <v>3261.4</v>
      </c>
      <c r="N2174">
        <v>0</v>
      </c>
      <c r="O2174">
        <f t="shared" si="564"/>
        <v>9752</v>
      </c>
      <c r="P2174">
        <v>25</v>
      </c>
      <c r="Q2174">
        <v>0</v>
      </c>
      <c r="R2174">
        <v>0</v>
      </c>
      <c r="S2174">
        <v>0</v>
      </c>
      <c r="T2174">
        <v>200</v>
      </c>
      <c r="U2174">
        <f>IF((H2174*12)&gt;867123.01,(79776+(((H2174*12)-867123.01)*0.25))/12,IF((H2174*12)&gt;624329.01,(31216+(((H2174*12)-624329.01)*0.2))/12,IF((H2174*12)&gt;416220.01,(((H2174*12)-416220.01)*0.15)/12,0)))</f>
        <v>1289.4598750000005</v>
      </c>
      <c r="V2174">
        <v>0</v>
      </c>
      <c r="W2174">
        <f t="shared" si="558"/>
        <v>1514.4598750000005</v>
      </c>
      <c r="X2174">
        <f t="shared" si="559"/>
        <v>2718.6000000000004</v>
      </c>
      <c r="Y2174">
        <f t="shared" si="556"/>
        <v>6527.4</v>
      </c>
      <c r="Z2174">
        <f t="shared" si="560"/>
        <v>41766.940125000001</v>
      </c>
      <c r="AA2174" t="s">
        <v>610</v>
      </c>
      <c r="AB2174">
        <v>2024</v>
      </c>
    </row>
    <row r="2175" spans="1:28" x14ac:dyDescent="0.25">
      <c r="A2175">
        <v>81</v>
      </c>
      <c r="B2175" t="s">
        <v>174</v>
      </c>
      <c r="C2175" t="s">
        <v>102</v>
      </c>
      <c r="D2175" t="s">
        <v>94</v>
      </c>
      <c r="E2175" t="s">
        <v>26</v>
      </c>
      <c r="F2175" t="s">
        <v>100</v>
      </c>
      <c r="G2175">
        <v>46000</v>
      </c>
      <c r="H2175">
        <f t="shared" si="565"/>
        <v>43281.4</v>
      </c>
      <c r="I2175">
        <f t="shared" si="561"/>
        <v>1320.2</v>
      </c>
      <c r="J2175">
        <f t="shared" si="562"/>
        <v>3265.9999999999995</v>
      </c>
      <c r="K2175">
        <f t="shared" si="563"/>
        <v>506.00000000000006</v>
      </c>
      <c r="L2175">
        <f t="shared" si="566"/>
        <v>1398.4</v>
      </c>
      <c r="M2175">
        <f t="shared" si="567"/>
        <v>3261.4</v>
      </c>
      <c r="N2175">
        <v>0</v>
      </c>
      <c r="O2175">
        <f t="shared" si="564"/>
        <v>9752</v>
      </c>
      <c r="P2175">
        <v>25</v>
      </c>
      <c r="Q2175">
        <v>0</v>
      </c>
      <c r="R2175">
        <v>0</v>
      </c>
      <c r="S2175">
        <v>1793.37</v>
      </c>
      <c r="T2175">
        <v>200</v>
      </c>
      <c r="U2175">
        <v>0</v>
      </c>
      <c r="V2175">
        <v>1289.46</v>
      </c>
      <c r="W2175">
        <f t="shared" si="558"/>
        <v>2018.37</v>
      </c>
      <c r="X2175">
        <f t="shared" si="559"/>
        <v>2718.6000000000004</v>
      </c>
      <c r="Y2175">
        <f t="shared" ref="Y2175:Y2202" si="568">+J2175+M2175</f>
        <v>6527.4</v>
      </c>
      <c r="Z2175">
        <f t="shared" si="560"/>
        <v>41263.03</v>
      </c>
      <c r="AA2175" t="s">
        <v>610</v>
      </c>
      <c r="AB2175">
        <v>2024</v>
      </c>
    </row>
    <row r="2176" spans="1:28" x14ac:dyDescent="0.25">
      <c r="A2176">
        <v>82</v>
      </c>
      <c r="B2176" t="s">
        <v>912</v>
      </c>
      <c r="C2176" t="s">
        <v>103</v>
      </c>
      <c r="D2176" t="s">
        <v>94</v>
      </c>
      <c r="E2176" t="s">
        <v>854</v>
      </c>
      <c r="F2176" t="s">
        <v>100</v>
      </c>
      <c r="G2176">
        <v>46000</v>
      </c>
      <c r="H2176">
        <f t="shared" si="565"/>
        <v>43281.4</v>
      </c>
      <c r="I2176">
        <f t="shared" si="561"/>
        <v>1320.2</v>
      </c>
      <c r="J2176">
        <f t="shared" si="562"/>
        <v>3265.9999999999995</v>
      </c>
      <c r="K2176">
        <f t="shared" si="563"/>
        <v>506.00000000000006</v>
      </c>
      <c r="L2176">
        <f t="shared" si="566"/>
        <v>1398.4</v>
      </c>
      <c r="M2176">
        <f t="shared" si="567"/>
        <v>3261.4</v>
      </c>
      <c r="N2176">
        <v>0</v>
      </c>
      <c r="O2176">
        <f t="shared" si="564"/>
        <v>9752</v>
      </c>
      <c r="P2176">
        <v>25</v>
      </c>
      <c r="Q2176">
        <v>0</v>
      </c>
      <c r="R2176">
        <v>0</v>
      </c>
      <c r="S2176">
        <v>633.95000000000005</v>
      </c>
      <c r="T2176">
        <v>200</v>
      </c>
      <c r="U2176">
        <f t="shared" ref="U2176" si="569">IF((H2176*12)&gt;867123.01,(79776+(((H2176*12)-867123.01)*0.25))/12,IF((H2176*12)&gt;624329.01,(31216+(((H2176*12)-624329.01)*0.2))/12,IF((H2176*12)&gt;416220.01,(((H2176*12)-416220.01)*0.15)/12,0)))</f>
        <v>1289.4598750000005</v>
      </c>
      <c r="V2176">
        <v>0</v>
      </c>
      <c r="W2176">
        <f t="shared" si="558"/>
        <v>2148.4098750000003</v>
      </c>
      <c r="X2176">
        <f t="shared" si="559"/>
        <v>2718.6000000000004</v>
      </c>
      <c r="Y2176">
        <f t="shared" si="568"/>
        <v>6527.4</v>
      </c>
      <c r="Z2176">
        <f t="shared" si="560"/>
        <v>41132.990124999997</v>
      </c>
      <c r="AA2176" t="s">
        <v>610</v>
      </c>
      <c r="AB2176">
        <v>2024</v>
      </c>
    </row>
    <row r="2177" spans="1:28" x14ac:dyDescent="0.25">
      <c r="A2177">
        <v>83</v>
      </c>
      <c r="B2177" t="s">
        <v>853</v>
      </c>
      <c r="C2177" t="s">
        <v>103</v>
      </c>
      <c r="D2177" t="s">
        <v>94</v>
      </c>
      <c r="E2177" t="s">
        <v>854</v>
      </c>
      <c r="F2177" t="s">
        <v>100</v>
      </c>
      <c r="G2177">
        <v>46000</v>
      </c>
      <c r="H2177">
        <f t="shared" si="565"/>
        <v>43281.4</v>
      </c>
      <c r="I2177">
        <f t="shared" si="561"/>
        <v>1320.2</v>
      </c>
      <c r="J2177">
        <f t="shared" si="562"/>
        <v>3265.9999999999995</v>
      </c>
      <c r="K2177">
        <f t="shared" si="563"/>
        <v>506.00000000000006</v>
      </c>
      <c r="L2177">
        <f t="shared" si="566"/>
        <v>1398.4</v>
      </c>
      <c r="M2177">
        <f t="shared" si="567"/>
        <v>3261.4</v>
      </c>
      <c r="N2177">
        <v>0</v>
      </c>
      <c r="O2177">
        <f t="shared" si="564"/>
        <v>9752</v>
      </c>
      <c r="P2177">
        <v>25</v>
      </c>
      <c r="Q2177">
        <v>0</v>
      </c>
      <c r="R2177">
        <v>0</v>
      </c>
      <c r="S2177">
        <v>2366.4299999999998</v>
      </c>
      <c r="T2177">
        <v>200</v>
      </c>
      <c r="U2177">
        <f>1289.46-V2177</f>
        <v>0</v>
      </c>
      <c r="V2177">
        <v>1289.46</v>
      </c>
      <c r="W2177">
        <f t="shared" si="558"/>
        <v>2591.4299999999998</v>
      </c>
      <c r="X2177">
        <f t="shared" si="559"/>
        <v>2718.6000000000004</v>
      </c>
      <c r="Y2177">
        <f t="shared" si="568"/>
        <v>6527.4</v>
      </c>
      <c r="Z2177">
        <f t="shared" si="560"/>
        <v>40689.97</v>
      </c>
      <c r="AA2177" t="s">
        <v>610</v>
      </c>
      <c r="AB2177">
        <v>2024</v>
      </c>
    </row>
    <row r="2178" spans="1:28" x14ac:dyDescent="0.25">
      <c r="A2178">
        <v>84</v>
      </c>
      <c r="B2178" t="s">
        <v>855</v>
      </c>
      <c r="C2178" t="s">
        <v>103</v>
      </c>
      <c r="D2178" t="s">
        <v>94</v>
      </c>
      <c r="E2178" t="s">
        <v>52</v>
      </c>
      <c r="F2178" t="s">
        <v>100</v>
      </c>
      <c r="G2178">
        <v>36000</v>
      </c>
      <c r="H2178">
        <f t="shared" si="565"/>
        <v>33872.400000000001</v>
      </c>
      <c r="I2178">
        <f t="shared" si="561"/>
        <v>1033.2</v>
      </c>
      <c r="J2178">
        <f t="shared" si="562"/>
        <v>2555.9999999999995</v>
      </c>
      <c r="K2178">
        <f t="shared" si="563"/>
        <v>396.00000000000006</v>
      </c>
      <c r="L2178">
        <f t="shared" si="566"/>
        <v>1094.4000000000001</v>
      </c>
      <c r="M2178">
        <f t="shared" si="567"/>
        <v>2552.4</v>
      </c>
      <c r="N2178">
        <v>0</v>
      </c>
      <c r="O2178">
        <f t="shared" si="564"/>
        <v>7632</v>
      </c>
      <c r="P2178">
        <v>25</v>
      </c>
      <c r="Q2178">
        <v>0</v>
      </c>
      <c r="R2178">
        <v>0</v>
      </c>
      <c r="S2178">
        <v>1755.08</v>
      </c>
      <c r="T2178">
        <v>200</v>
      </c>
      <c r="U2178">
        <f>IF((H2178*12)&gt;867123.01,(79776+(((H2178*12)-867123.01)*0.25))/12,IF((H2178*12)&gt;624329.01,(31216+(((H2178*12)-624329.01)*0.2))/12,IF((H2178*12)&gt;416220.01,(((H2178*12)-416220.01)*0.15)/12,0)))</f>
        <v>0</v>
      </c>
      <c r="V2178">
        <v>0</v>
      </c>
      <c r="W2178">
        <f t="shared" si="558"/>
        <v>1980.08</v>
      </c>
      <c r="X2178">
        <f t="shared" si="559"/>
        <v>2127.6000000000004</v>
      </c>
      <c r="Y2178">
        <f t="shared" si="568"/>
        <v>5108.3999999999996</v>
      </c>
      <c r="Z2178">
        <f t="shared" si="560"/>
        <v>31892.32</v>
      </c>
      <c r="AA2178" t="s">
        <v>610</v>
      </c>
      <c r="AB2178">
        <v>2024</v>
      </c>
    </row>
    <row r="2179" spans="1:28" x14ac:dyDescent="0.25">
      <c r="A2179">
        <v>85</v>
      </c>
      <c r="B2179" t="s">
        <v>856</v>
      </c>
      <c r="C2179" t="s">
        <v>102</v>
      </c>
      <c r="D2179" t="s">
        <v>6</v>
      </c>
      <c r="E2179" t="s">
        <v>26</v>
      </c>
      <c r="F2179" t="s">
        <v>100</v>
      </c>
      <c r="G2179">
        <v>36000</v>
      </c>
      <c r="H2179">
        <f t="shared" si="565"/>
        <v>33872.400000000001</v>
      </c>
      <c r="I2179">
        <f t="shared" si="561"/>
        <v>1033.2</v>
      </c>
      <c r="J2179">
        <f t="shared" si="562"/>
        <v>2555.9999999999995</v>
      </c>
      <c r="K2179">
        <f t="shared" si="563"/>
        <v>396.00000000000006</v>
      </c>
      <c r="L2179">
        <f t="shared" si="566"/>
        <v>1094.4000000000001</v>
      </c>
      <c r="M2179">
        <f t="shared" si="567"/>
        <v>2552.4</v>
      </c>
      <c r="N2179">
        <v>0</v>
      </c>
      <c r="O2179">
        <f t="shared" si="564"/>
        <v>7632</v>
      </c>
      <c r="P2179">
        <v>25</v>
      </c>
      <c r="Q2179">
        <v>0</v>
      </c>
      <c r="R2179">
        <v>0</v>
      </c>
      <c r="S2179">
        <v>0</v>
      </c>
      <c r="T2179">
        <v>200</v>
      </c>
      <c r="U2179">
        <f>IF((H2179*12)&gt;867123.01,(79776+(((H2179*12)-867123.01)*0.25))/12,IF((H2179*12)&gt;624329.01,(31216+(((H2179*12)-624329.01)*0.2))/12,IF((H2179*12)&gt;416220.01,(((H2179*12)-416220.01)*0.15)/12,0)))</f>
        <v>0</v>
      </c>
      <c r="V2179">
        <v>0</v>
      </c>
      <c r="W2179">
        <f t="shared" si="558"/>
        <v>225</v>
      </c>
      <c r="X2179">
        <f t="shared" si="559"/>
        <v>2127.6000000000004</v>
      </c>
      <c r="Y2179">
        <f t="shared" si="568"/>
        <v>5108.3999999999996</v>
      </c>
      <c r="Z2179">
        <f t="shared" si="560"/>
        <v>33647.4</v>
      </c>
      <c r="AA2179" t="s">
        <v>610</v>
      </c>
      <c r="AB2179">
        <v>2024</v>
      </c>
    </row>
    <row r="2180" spans="1:28" x14ac:dyDescent="0.25">
      <c r="A2180">
        <v>86</v>
      </c>
      <c r="B2180" t="s">
        <v>857</v>
      </c>
      <c r="C2180" t="s">
        <v>103</v>
      </c>
      <c r="D2180" t="s">
        <v>858</v>
      </c>
      <c r="E2180" t="s">
        <v>859</v>
      </c>
      <c r="F2180" t="s">
        <v>100</v>
      </c>
      <c r="G2180">
        <v>30000</v>
      </c>
      <c r="H2180">
        <f t="shared" si="565"/>
        <v>28227</v>
      </c>
      <c r="I2180">
        <f t="shared" si="561"/>
        <v>861</v>
      </c>
      <c r="J2180">
        <f t="shared" si="562"/>
        <v>2130</v>
      </c>
      <c r="K2180">
        <f t="shared" si="563"/>
        <v>330.00000000000006</v>
      </c>
      <c r="L2180">
        <f t="shared" si="566"/>
        <v>912</v>
      </c>
      <c r="M2180">
        <f t="shared" si="567"/>
        <v>2127</v>
      </c>
      <c r="N2180">
        <v>0</v>
      </c>
      <c r="O2180">
        <f t="shared" si="564"/>
        <v>6360</v>
      </c>
      <c r="P2180">
        <v>25</v>
      </c>
      <c r="Q2180">
        <v>500</v>
      </c>
      <c r="R2180">
        <v>0</v>
      </c>
      <c r="S2180">
        <v>311.06</v>
      </c>
      <c r="T2180">
        <v>200</v>
      </c>
      <c r="U2180">
        <v>0</v>
      </c>
      <c r="V2180">
        <v>0</v>
      </c>
      <c r="W2180">
        <f t="shared" si="558"/>
        <v>1036.06</v>
      </c>
      <c r="X2180">
        <f t="shared" si="559"/>
        <v>1773</v>
      </c>
      <c r="Y2180">
        <f t="shared" si="568"/>
        <v>4257</v>
      </c>
      <c r="Z2180">
        <f t="shared" si="560"/>
        <v>27190.94</v>
      </c>
      <c r="AA2180" t="s">
        <v>610</v>
      </c>
      <c r="AB2180">
        <v>2024</v>
      </c>
    </row>
    <row r="2181" spans="1:28" x14ac:dyDescent="0.25">
      <c r="A2181">
        <v>87</v>
      </c>
      <c r="B2181" t="s">
        <v>202</v>
      </c>
      <c r="C2181" t="s">
        <v>102</v>
      </c>
      <c r="D2181" t="s">
        <v>22</v>
      </c>
      <c r="E2181" t="s">
        <v>37</v>
      </c>
      <c r="F2181" t="s">
        <v>100</v>
      </c>
      <c r="G2181">
        <v>25000</v>
      </c>
      <c r="H2181">
        <f t="shared" si="565"/>
        <v>23522.5</v>
      </c>
      <c r="I2181">
        <f t="shared" si="561"/>
        <v>717.5</v>
      </c>
      <c r="J2181">
        <f t="shared" si="562"/>
        <v>1774.9999999999998</v>
      </c>
      <c r="K2181">
        <f t="shared" si="563"/>
        <v>275</v>
      </c>
      <c r="L2181">
        <f t="shared" si="566"/>
        <v>760</v>
      </c>
      <c r="M2181">
        <f t="shared" si="567"/>
        <v>1772.5000000000002</v>
      </c>
      <c r="N2181">
        <v>0</v>
      </c>
      <c r="O2181">
        <f t="shared" si="564"/>
        <v>5300</v>
      </c>
      <c r="P2181">
        <v>25</v>
      </c>
      <c r="Q2181">
        <v>1000</v>
      </c>
      <c r="R2181">
        <v>0</v>
      </c>
      <c r="S2181">
        <v>0</v>
      </c>
      <c r="T2181">
        <v>200</v>
      </c>
      <c r="U2181">
        <f t="shared" ref="U2181:U2194" si="570">IF((H2181*12)&gt;867123.01,(79776+(((H2181*12)-867123.01)*0.25))/12,IF((H2181*12)&gt;624329.01,(31216+(((H2181*12)-624329.01)*0.2))/12,IF((H2181*12)&gt;416220.01,(((H2181*12)-416220.01)*0.15)/12,0)))</f>
        <v>0</v>
      </c>
      <c r="V2181">
        <v>0</v>
      </c>
      <c r="W2181">
        <f t="shared" si="558"/>
        <v>1225</v>
      </c>
      <c r="X2181">
        <f t="shared" si="559"/>
        <v>1477.5</v>
      </c>
      <c r="Y2181">
        <f t="shared" si="568"/>
        <v>3547.5</v>
      </c>
      <c r="Z2181">
        <f t="shared" si="560"/>
        <v>22297.5</v>
      </c>
      <c r="AA2181" t="s">
        <v>610</v>
      </c>
      <c r="AB2181">
        <v>2024</v>
      </c>
    </row>
    <row r="2182" spans="1:28" x14ac:dyDescent="0.25">
      <c r="A2182">
        <v>88</v>
      </c>
      <c r="B2182" t="s">
        <v>203</v>
      </c>
      <c r="C2182" t="s">
        <v>102</v>
      </c>
      <c r="D2182" t="s">
        <v>6</v>
      </c>
      <c r="E2182" t="s">
        <v>37</v>
      </c>
      <c r="F2182" t="s">
        <v>100</v>
      </c>
      <c r="G2182">
        <v>15000</v>
      </c>
      <c r="H2182">
        <f t="shared" si="565"/>
        <v>14113.5</v>
      </c>
      <c r="I2182">
        <f t="shared" si="561"/>
        <v>430.5</v>
      </c>
      <c r="J2182">
        <f t="shared" si="562"/>
        <v>1065</v>
      </c>
      <c r="K2182">
        <f t="shared" si="563"/>
        <v>165.00000000000003</v>
      </c>
      <c r="L2182">
        <f t="shared" si="566"/>
        <v>456</v>
      </c>
      <c r="M2182">
        <f t="shared" si="567"/>
        <v>1063.5</v>
      </c>
      <c r="N2182">
        <v>0</v>
      </c>
      <c r="O2182">
        <f t="shared" si="564"/>
        <v>3180</v>
      </c>
      <c r="P2182">
        <v>25</v>
      </c>
      <c r="Q2182">
        <v>0</v>
      </c>
      <c r="R2182">
        <v>0</v>
      </c>
      <c r="S2182">
        <v>0</v>
      </c>
      <c r="T2182">
        <v>200</v>
      </c>
      <c r="U2182">
        <f t="shared" si="570"/>
        <v>0</v>
      </c>
      <c r="V2182">
        <v>0</v>
      </c>
      <c r="W2182">
        <f t="shared" si="558"/>
        <v>225</v>
      </c>
      <c r="X2182">
        <f t="shared" si="559"/>
        <v>886.5</v>
      </c>
      <c r="Y2182">
        <f t="shared" si="568"/>
        <v>2128.5</v>
      </c>
      <c r="Z2182">
        <f t="shared" si="560"/>
        <v>13888.5</v>
      </c>
      <c r="AA2182" t="s">
        <v>610</v>
      </c>
      <c r="AB2182">
        <v>2024</v>
      </c>
    </row>
    <row r="2183" spans="1:28" x14ac:dyDescent="0.25">
      <c r="A2183">
        <v>89</v>
      </c>
      <c r="B2183" t="s">
        <v>204</v>
      </c>
      <c r="C2183" t="s">
        <v>102</v>
      </c>
      <c r="D2183" t="s">
        <v>6</v>
      </c>
      <c r="E2183" t="s">
        <v>37</v>
      </c>
      <c r="F2183" t="s">
        <v>100</v>
      </c>
      <c r="G2183">
        <v>15000</v>
      </c>
      <c r="H2183">
        <f t="shared" si="565"/>
        <v>14113.5</v>
      </c>
      <c r="I2183">
        <f t="shared" si="561"/>
        <v>430.5</v>
      </c>
      <c r="J2183">
        <f t="shared" si="562"/>
        <v>1065</v>
      </c>
      <c r="K2183">
        <f t="shared" si="563"/>
        <v>165.00000000000003</v>
      </c>
      <c r="L2183">
        <f t="shared" si="566"/>
        <v>456</v>
      </c>
      <c r="M2183">
        <f t="shared" si="567"/>
        <v>1063.5</v>
      </c>
      <c r="N2183">
        <v>0</v>
      </c>
      <c r="O2183">
        <f t="shared" si="564"/>
        <v>3180</v>
      </c>
      <c r="P2183">
        <v>25</v>
      </c>
      <c r="Q2183">
        <v>0</v>
      </c>
      <c r="R2183">
        <v>0</v>
      </c>
      <c r="S2183">
        <v>0</v>
      </c>
      <c r="T2183">
        <v>200</v>
      </c>
      <c r="U2183">
        <f t="shared" si="570"/>
        <v>0</v>
      </c>
      <c r="V2183">
        <v>0</v>
      </c>
      <c r="W2183">
        <f t="shared" si="558"/>
        <v>225</v>
      </c>
      <c r="X2183">
        <f t="shared" si="559"/>
        <v>886.5</v>
      </c>
      <c r="Y2183">
        <f t="shared" si="568"/>
        <v>2128.5</v>
      </c>
      <c r="Z2183">
        <f t="shared" si="560"/>
        <v>13888.5</v>
      </c>
      <c r="AA2183" t="s">
        <v>610</v>
      </c>
      <c r="AB2183">
        <v>2024</v>
      </c>
    </row>
    <row r="2184" spans="1:28" x14ac:dyDescent="0.25">
      <c r="A2184">
        <v>90</v>
      </c>
      <c r="B2184" t="s">
        <v>205</v>
      </c>
      <c r="C2184" t="s">
        <v>102</v>
      </c>
      <c r="D2184" t="s">
        <v>6</v>
      </c>
      <c r="E2184" t="s">
        <v>37</v>
      </c>
      <c r="F2184" t="s">
        <v>100</v>
      </c>
      <c r="G2184">
        <v>25000</v>
      </c>
      <c r="H2184">
        <f t="shared" si="565"/>
        <v>23522.5</v>
      </c>
      <c r="I2184">
        <f t="shared" si="561"/>
        <v>717.5</v>
      </c>
      <c r="J2184">
        <f t="shared" si="562"/>
        <v>1774.9999999999998</v>
      </c>
      <c r="K2184">
        <f t="shared" si="563"/>
        <v>275</v>
      </c>
      <c r="L2184">
        <f t="shared" si="566"/>
        <v>760</v>
      </c>
      <c r="M2184">
        <f t="shared" si="567"/>
        <v>1772.5000000000002</v>
      </c>
      <c r="N2184">
        <v>0</v>
      </c>
      <c r="O2184">
        <f t="shared" si="564"/>
        <v>5300</v>
      </c>
      <c r="P2184">
        <v>25</v>
      </c>
      <c r="Q2184">
        <v>0</v>
      </c>
      <c r="R2184">
        <v>0</v>
      </c>
      <c r="S2184">
        <v>0</v>
      </c>
      <c r="T2184">
        <v>200</v>
      </c>
      <c r="U2184">
        <f t="shared" si="570"/>
        <v>0</v>
      </c>
      <c r="V2184">
        <v>0</v>
      </c>
      <c r="W2184">
        <f t="shared" si="558"/>
        <v>225</v>
      </c>
      <c r="X2184">
        <f t="shared" si="559"/>
        <v>1477.5</v>
      </c>
      <c r="Y2184">
        <f t="shared" si="568"/>
        <v>3547.5</v>
      </c>
      <c r="Z2184">
        <f t="shared" si="560"/>
        <v>23297.5</v>
      </c>
      <c r="AA2184" t="s">
        <v>610</v>
      </c>
      <c r="AB2184">
        <v>2024</v>
      </c>
    </row>
    <row r="2185" spans="1:28" x14ac:dyDescent="0.25">
      <c r="A2185">
        <v>91</v>
      </c>
      <c r="B2185" t="s">
        <v>810</v>
      </c>
      <c r="C2185" t="s">
        <v>102</v>
      </c>
      <c r="D2185" t="s">
        <v>94</v>
      </c>
      <c r="E2185" t="s">
        <v>37</v>
      </c>
      <c r="F2185" t="s">
        <v>100</v>
      </c>
      <c r="G2185">
        <v>25000</v>
      </c>
      <c r="H2185">
        <f t="shared" si="565"/>
        <v>23522.5</v>
      </c>
      <c r="I2185">
        <f t="shared" si="561"/>
        <v>717.5</v>
      </c>
      <c r="J2185">
        <f t="shared" si="562"/>
        <v>1774.9999999999998</v>
      </c>
      <c r="K2185">
        <f t="shared" si="563"/>
        <v>275</v>
      </c>
      <c r="L2185">
        <f t="shared" si="566"/>
        <v>760</v>
      </c>
      <c r="M2185">
        <f t="shared" si="567"/>
        <v>1772.5000000000002</v>
      </c>
      <c r="N2185">
        <v>0</v>
      </c>
      <c r="O2185">
        <f t="shared" si="564"/>
        <v>5300</v>
      </c>
      <c r="P2185">
        <v>25</v>
      </c>
      <c r="Q2185">
        <v>1000</v>
      </c>
      <c r="R2185">
        <v>0</v>
      </c>
      <c r="S2185">
        <v>0</v>
      </c>
      <c r="T2185">
        <v>200</v>
      </c>
      <c r="U2185">
        <f t="shared" si="570"/>
        <v>0</v>
      </c>
      <c r="V2185">
        <v>0</v>
      </c>
      <c r="W2185">
        <f t="shared" si="558"/>
        <v>1225</v>
      </c>
      <c r="X2185">
        <f t="shared" si="559"/>
        <v>1477.5</v>
      </c>
      <c r="Y2185">
        <f t="shared" si="568"/>
        <v>3547.5</v>
      </c>
      <c r="Z2185">
        <f t="shared" si="560"/>
        <v>22297.5</v>
      </c>
      <c r="AA2185" t="s">
        <v>610</v>
      </c>
      <c r="AB2185">
        <v>2024</v>
      </c>
    </row>
    <row r="2186" spans="1:28" x14ac:dyDescent="0.25">
      <c r="A2186">
        <v>92</v>
      </c>
      <c r="B2186" t="s">
        <v>193</v>
      </c>
      <c r="C2186" t="s">
        <v>103</v>
      </c>
      <c r="D2186" t="s">
        <v>22</v>
      </c>
      <c r="E2186" t="s">
        <v>54</v>
      </c>
      <c r="F2186" t="s">
        <v>100</v>
      </c>
      <c r="G2186">
        <v>30000</v>
      </c>
      <c r="H2186">
        <f t="shared" si="565"/>
        <v>26511.54</v>
      </c>
      <c r="I2186">
        <f t="shared" si="561"/>
        <v>861</v>
      </c>
      <c r="J2186">
        <f t="shared" si="562"/>
        <v>2130</v>
      </c>
      <c r="K2186">
        <f t="shared" si="563"/>
        <v>330.00000000000006</v>
      </c>
      <c r="L2186">
        <f t="shared" si="566"/>
        <v>912</v>
      </c>
      <c r="M2186">
        <f t="shared" si="567"/>
        <v>2127</v>
      </c>
      <c r="N2186">
        <v>1715.46</v>
      </c>
      <c r="O2186">
        <f t="shared" si="564"/>
        <v>8075.46</v>
      </c>
      <c r="P2186">
        <v>25</v>
      </c>
      <c r="Q2186">
        <v>500</v>
      </c>
      <c r="R2186">
        <v>0</v>
      </c>
      <c r="S2186">
        <v>0</v>
      </c>
      <c r="T2186">
        <v>200</v>
      </c>
      <c r="U2186">
        <f t="shared" si="570"/>
        <v>0</v>
      </c>
      <c r="V2186">
        <v>0</v>
      </c>
      <c r="W2186">
        <f t="shared" si="558"/>
        <v>725</v>
      </c>
      <c r="X2186">
        <f t="shared" si="559"/>
        <v>3488.46</v>
      </c>
      <c r="Y2186">
        <f t="shared" si="568"/>
        <v>4257</v>
      </c>
      <c r="Z2186">
        <f t="shared" si="560"/>
        <v>25786.54</v>
      </c>
      <c r="AA2186" t="s">
        <v>610</v>
      </c>
      <c r="AB2186">
        <v>2024</v>
      </c>
    </row>
    <row r="2187" spans="1:28" x14ac:dyDescent="0.25">
      <c r="A2187">
        <v>93</v>
      </c>
      <c r="B2187" t="s">
        <v>197</v>
      </c>
      <c r="C2187" t="s">
        <v>103</v>
      </c>
      <c r="D2187" t="s">
        <v>94</v>
      </c>
      <c r="E2187" t="s">
        <v>54</v>
      </c>
      <c r="F2187" t="s">
        <v>100</v>
      </c>
      <c r="G2187">
        <v>30000</v>
      </c>
      <c r="H2187">
        <f t="shared" si="565"/>
        <v>28227</v>
      </c>
      <c r="I2187">
        <f t="shared" si="561"/>
        <v>861</v>
      </c>
      <c r="J2187">
        <f t="shared" si="562"/>
        <v>2130</v>
      </c>
      <c r="K2187">
        <f t="shared" si="563"/>
        <v>330.00000000000006</v>
      </c>
      <c r="L2187">
        <f t="shared" si="566"/>
        <v>912</v>
      </c>
      <c r="M2187">
        <f t="shared" si="567"/>
        <v>2127</v>
      </c>
      <c r="N2187">
        <v>0</v>
      </c>
      <c r="O2187">
        <f t="shared" si="564"/>
        <v>6360</v>
      </c>
      <c r="P2187">
        <v>25</v>
      </c>
      <c r="Q2187">
        <v>0</v>
      </c>
      <c r="R2187">
        <v>0</v>
      </c>
      <c r="S2187">
        <v>0</v>
      </c>
      <c r="T2187">
        <v>200</v>
      </c>
      <c r="U2187">
        <f t="shared" si="570"/>
        <v>0</v>
      </c>
      <c r="V2187">
        <v>0</v>
      </c>
      <c r="W2187">
        <f t="shared" si="558"/>
        <v>225</v>
      </c>
      <c r="X2187">
        <f t="shared" si="559"/>
        <v>1773</v>
      </c>
      <c r="Y2187">
        <f t="shared" si="568"/>
        <v>4257</v>
      </c>
      <c r="Z2187">
        <f t="shared" si="560"/>
        <v>28002</v>
      </c>
      <c r="AA2187" t="s">
        <v>610</v>
      </c>
      <c r="AB2187">
        <v>2024</v>
      </c>
    </row>
    <row r="2188" spans="1:28" x14ac:dyDescent="0.25">
      <c r="A2188">
        <v>94</v>
      </c>
      <c r="B2188" t="s">
        <v>895</v>
      </c>
      <c r="C2188" t="s">
        <v>103</v>
      </c>
      <c r="D2188" t="s">
        <v>22</v>
      </c>
      <c r="E2188" t="s">
        <v>54</v>
      </c>
      <c r="F2188" t="s">
        <v>100</v>
      </c>
      <c r="G2188">
        <v>30000</v>
      </c>
      <c r="H2188">
        <f t="shared" si="565"/>
        <v>28227</v>
      </c>
      <c r="I2188">
        <f t="shared" si="561"/>
        <v>861</v>
      </c>
      <c r="J2188">
        <f t="shared" si="562"/>
        <v>2130</v>
      </c>
      <c r="K2188">
        <f t="shared" si="563"/>
        <v>330.00000000000006</v>
      </c>
      <c r="L2188">
        <f t="shared" si="566"/>
        <v>912</v>
      </c>
      <c r="M2188">
        <f t="shared" si="567"/>
        <v>2127</v>
      </c>
      <c r="N2188">
        <v>0</v>
      </c>
      <c r="O2188">
        <f t="shared" si="564"/>
        <v>6360</v>
      </c>
      <c r="P2188">
        <v>25</v>
      </c>
      <c r="Q2188">
        <v>3397.87</v>
      </c>
      <c r="R2188">
        <v>0</v>
      </c>
      <c r="S2188">
        <v>0</v>
      </c>
      <c r="T2188">
        <v>200</v>
      </c>
      <c r="U2188">
        <f t="shared" si="570"/>
        <v>0</v>
      </c>
      <c r="V2188">
        <v>0</v>
      </c>
      <c r="W2188">
        <f t="shared" si="558"/>
        <v>3622.87</v>
      </c>
      <c r="X2188">
        <f t="shared" si="559"/>
        <v>1773</v>
      </c>
      <c r="Y2188">
        <f t="shared" si="568"/>
        <v>4257</v>
      </c>
      <c r="Z2188">
        <f t="shared" si="560"/>
        <v>24604.13</v>
      </c>
      <c r="AA2188" t="s">
        <v>610</v>
      </c>
      <c r="AB2188">
        <v>2024</v>
      </c>
    </row>
    <row r="2189" spans="1:28" x14ac:dyDescent="0.25">
      <c r="A2189">
        <v>95</v>
      </c>
      <c r="B2189" t="s">
        <v>200</v>
      </c>
      <c r="C2189" t="s">
        <v>103</v>
      </c>
      <c r="D2189" t="s">
        <v>19</v>
      </c>
      <c r="E2189" t="s">
        <v>60</v>
      </c>
      <c r="F2189" t="s">
        <v>100</v>
      </c>
      <c r="G2189">
        <v>35000</v>
      </c>
      <c r="H2189">
        <f t="shared" si="565"/>
        <v>32931.5</v>
      </c>
      <c r="I2189">
        <f t="shared" si="561"/>
        <v>1004.5</v>
      </c>
      <c r="J2189">
        <f t="shared" si="562"/>
        <v>2485</v>
      </c>
      <c r="K2189">
        <f t="shared" si="563"/>
        <v>385.00000000000006</v>
      </c>
      <c r="L2189">
        <f t="shared" si="566"/>
        <v>1064</v>
      </c>
      <c r="M2189">
        <f t="shared" si="567"/>
        <v>2481.5</v>
      </c>
      <c r="N2189">
        <v>0</v>
      </c>
      <c r="O2189">
        <f t="shared" si="564"/>
        <v>7420</v>
      </c>
      <c r="P2189">
        <v>25</v>
      </c>
      <c r="Q2189">
        <v>18807.169999999998</v>
      </c>
      <c r="R2189">
        <v>0</v>
      </c>
      <c r="S2189">
        <v>1769.65</v>
      </c>
      <c r="T2189">
        <v>200</v>
      </c>
      <c r="U2189">
        <f t="shared" si="570"/>
        <v>0</v>
      </c>
      <c r="V2189">
        <v>0</v>
      </c>
      <c r="W2189">
        <f t="shared" si="558"/>
        <v>20801.82</v>
      </c>
      <c r="X2189">
        <f t="shared" si="559"/>
        <v>2068.5</v>
      </c>
      <c r="Y2189">
        <f t="shared" si="568"/>
        <v>4966.5</v>
      </c>
      <c r="Z2189">
        <f t="shared" si="560"/>
        <v>12129.68</v>
      </c>
      <c r="AA2189" t="s">
        <v>610</v>
      </c>
      <c r="AB2189">
        <v>2024</v>
      </c>
    </row>
    <row r="2190" spans="1:28" x14ac:dyDescent="0.25">
      <c r="A2190">
        <v>96</v>
      </c>
      <c r="B2190" t="s">
        <v>910</v>
      </c>
      <c r="C2190">
        <v>0</v>
      </c>
      <c r="D2190" t="s">
        <v>10</v>
      </c>
      <c r="E2190" t="s">
        <v>54</v>
      </c>
      <c r="F2190" t="s">
        <v>100</v>
      </c>
      <c r="G2190">
        <v>25000</v>
      </c>
      <c r="H2190">
        <f t="shared" si="565"/>
        <v>23522.5</v>
      </c>
      <c r="I2190">
        <f t="shared" si="561"/>
        <v>717.5</v>
      </c>
      <c r="J2190">
        <f t="shared" si="562"/>
        <v>1774.9999999999998</v>
      </c>
      <c r="K2190">
        <f t="shared" si="563"/>
        <v>275</v>
      </c>
      <c r="L2190">
        <f t="shared" si="566"/>
        <v>760</v>
      </c>
      <c r="M2190">
        <f t="shared" si="567"/>
        <v>1772.5000000000002</v>
      </c>
      <c r="N2190">
        <v>0</v>
      </c>
      <c r="O2190">
        <f t="shared" si="564"/>
        <v>5300</v>
      </c>
      <c r="P2190">
        <v>25</v>
      </c>
      <c r="Q2190">
        <v>0</v>
      </c>
      <c r="R2190">
        <v>0</v>
      </c>
      <c r="S2190">
        <v>1017.81</v>
      </c>
      <c r="T2190">
        <v>200</v>
      </c>
      <c r="U2190">
        <f t="shared" si="570"/>
        <v>0</v>
      </c>
      <c r="V2190">
        <v>0</v>
      </c>
      <c r="W2190">
        <f t="shared" si="558"/>
        <v>1242.81</v>
      </c>
      <c r="X2190">
        <f t="shared" si="559"/>
        <v>1477.5</v>
      </c>
      <c r="Y2190">
        <f t="shared" si="568"/>
        <v>3547.5</v>
      </c>
      <c r="Z2190">
        <f t="shared" si="560"/>
        <v>22279.69</v>
      </c>
      <c r="AA2190" t="s">
        <v>610</v>
      </c>
      <c r="AB2190">
        <v>2024</v>
      </c>
    </row>
    <row r="2191" spans="1:28" x14ac:dyDescent="0.25">
      <c r="A2191">
        <v>97</v>
      </c>
      <c r="B2191" t="s">
        <v>892</v>
      </c>
      <c r="C2191" t="s">
        <v>103</v>
      </c>
      <c r="D2191" t="s">
        <v>22</v>
      </c>
      <c r="E2191" t="s">
        <v>880</v>
      </c>
      <c r="F2191" t="s">
        <v>84</v>
      </c>
      <c r="G2191">
        <v>26000</v>
      </c>
      <c r="H2191">
        <f t="shared" si="565"/>
        <v>24463.4</v>
      </c>
      <c r="I2191">
        <f t="shared" si="561"/>
        <v>746.2</v>
      </c>
      <c r="J2191">
        <f t="shared" si="562"/>
        <v>1845.9999999999998</v>
      </c>
      <c r="K2191">
        <f t="shared" si="563"/>
        <v>286.00000000000006</v>
      </c>
      <c r="L2191">
        <f t="shared" si="566"/>
        <v>790.4</v>
      </c>
      <c r="M2191">
        <f t="shared" si="567"/>
        <v>1843.4</v>
      </c>
      <c r="N2191">
        <v>0</v>
      </c>
      <c r="O2191">
        <f t="shared" si="564"/>
        <v>5512</v>
      </c>
      <c r="P2191">
        <v>25</v>
      </c>
      <c r="Q2191">
        <v>0</v>
      </c>
      <c r="R2191">
        <v>0</v>
      </c>
      <c r="S2191">
        <v>0</v>
      </c>
      <c r="T2191">
        <v>200</v>
      </c>
      <c r="U2191">
        <f t="shared" si="570"/>
        <v>0</v>
      </c>
      <c r="V2191">
        <v>0</v>
      </c>
      <c r="W2191">
        <f t="shared" si="558"/>
        <v>225</v>
      </c>
      <c r="X2191">
        <f t="shared" si="559"/>
        <v>1536.6</v>
      </c>
      <c r="Y2191">
        <f t="shared" si="568"/>
        <v>3689.3999999999996</v>
      </c>
      <c r="Z2191">
        <f t="shared" si="560"/>
        <v>24238.400000000001</v>
      </c>
      <c r="AA2191" t="s">
        <v>610</v>
      </c>
      <c r="AB2191">
        <v>2024</v>
      </c>
    </row>
    <row r="2192" spans="1:28" x14ac:dyDescent="0.25">
      <c r="A2192">
        <v>98</v>
      </c>
      <c r="B2192" t="s">
        <v>881</v>
      </c>
      <c r="C2192" t="s">
        <v>103</v>
      </c>
      <c r="D2192" t="s">
        <v>22</v>
      </c>
      <c r="E2192" t="s">
        <v>54</v>
      </c>
      <c r="F2192" t="s">
        <v>84</v>
      </c>
      <c r="G2192">
        <v>25000</v>
      </c>
      <c r="H2192">
        <f t="shared" si="565"/>
        <v>23522.5</v>
      </c>
      <c r="I2192">
        <f t="shared" si="561"/>
        <v>717.5</v>
      </c>
      <c r="J2192">
        <f t="shared" si="562"/>
        <v>1774.9999999999998</v>
      </c>
      <c r="K2192">
        <f t="shared" si="563"/>
        <v>275</v>
      </c>
      <c r="L2192">
        <f t="shared" si="566"/>
        <v>760</v>
      </c>
      <c r="M2192">
        <f t="shared" si="567"/>
        <v>1772.5000000000002</v>
      </c>
      <c r="N2192">
        <v>0</v>
      </c>
      <c r="O2192">
        <f t="shared" si="564"/>
        <v>5300</v>
      </c>
      <c r="P2192">
        <v>25</v>
      </c>
      <c r="Q2192">
        <v>0</v>
      </c>
      <c r="R2192">
        <v>0</v>
      </c>
      <c r="S2192">
        <v>4.99</v>
      </c>
      <c r="T2192">
        <v>200</v>
      </c>
      <c r="U2192">
        <f t="shared" si="570"/>
        <v>0</v>
      </c>
      <c r="V2192">
        <v>0</v>
      </c>
      <c r="W2192">
        <f t="shared" si="558"/>
        <v>229.99</v>
      </c>
      <c r="X2192">
        <f t="shared" si="559"/>
        <v>1477.5</v>
      </c>
      <c r="Y2192">
        <f t="shared" si="568"/>
        <v>3547.5</v>
      </c>
      <c r="Z2192">
        <f t="shared" si="560"/>
        <v>23292.51</v>
      </c>
      <c r="AA2192" t="s">
        <v>610</v>
      </c>
      <c r="AB2192">
        <v>2024</v>
      </c>
    </row>
    <row r="2193" spans="1:28" x14ac:dyDescent="0.25">
      <c r="A2193">
        <v>99</v>
      </c>
      <c r="B2193" t="s">
        <v>907</v>
      </c>
      <c r="C2193" t="s">
        <v>103</v>
      </c>
      <c r="D2193" t="s">
        <v>22</v>
      </c>
      <c r="E2193" t="s">
        <v>883</v>
      </c>
      <c r="F2193" t="s">
        <v>84</v>
      </c>
      <c r="G2193">
        <v>20000</v>
      </c>
      <c r="H2193">
        <f t="shared" si="565"/>
        <v>18818</v>
      </c>
      <c r="I2193">
        <f t="shared" si="561"/>
        <v>574</v>
      </c>
      <c r="J2193">
        <f t="shared" si="562"/>
        <v>1419.9999999999998</v>
      </c>
      <c r="K2193">
        <f t="shared" si="563"/>
        <v>220.00000000000003</v>
      </c>
      <c r="L2193">
        <f t="shared" si="566"/>
        <v>608</v>
      </c>
      <c r="M2193">
        <f t="shared" si="567"/>
        <v>1418</v>
      </c>
      <c r="N2193">
        <v>0</v>
      </c>
      <c r="O2193">
        <f t="shared" si="564"/>
        <v>4240</v>
      </c>
      <c r="P2193">
        <v>25</v>
      </c>
      <c r="Q2193">
        <v>0</v>
      </c>
      <c r="R2193">
        <v>0</v>
      </c>
      <c r="S2193">
        <v>95</v>
      </c>
      <c r="T2193">
        <v>200</v>
      </c>
      <c r="U2193">
        <f t="shared" si="570"/>
        <v>0</v>
      </c>
      <c r="V2193">
        <v>0</v>
      </c>
      <c r="W2193">
        <f t="shared" si="558"/>
        <v>320</v>
      </c>
      <c r="X2193">
        <f t="shared" si="559"/>
        <v>1182</v>
      </c>
      <c r="Y2193">
        <f t="shared" si="568"/>
        <v>2838</v>
      </c>
      <c r="Z2193">
        <f t="shared" si="560"/>
        <v>18498</v>
      </c>
      <c r="AA2193" t="s">
        <v>610</v>
      </c>
      <c r="AB2193">
        <v>2024</v>
      </c>
    </row>
    <row r="2194" spans="1:28" x14ac:dyDescent="0.25">
      <c r="A2194">
        <v>100</v>
      </c>
      <c r="B2194" t="s">
        <v>905</v>
      </c>
      <c r="C2194" t="s">
        <v>102</v>
      </c>
      <c r="D2194" t="s">
        <v>17</v>
      </c>
      <c r="E2194" t="s">
        <v>32</v>
      </c>
      <c r="F2194" t="s">
        <v>84</v>
      </c>
      <c r="G2194">
        <v>36000</v>
      </c>
      <c r="H2194">
        <f t="shared" si="565"/>
        <v>33872.400000000001</v>
      </c>
      <c r="I2194">
        <f t="shared" si="561"/>
        <v>1033.2</v>
      </c>
      <c r="J2194">
        <f t="shared" si="562"/>
        <v>2555.9999999999995</v>
      </c>
      <c r="K2194">
        <f t="shared" si="563"/>
        <v>396.00000000000006</v>
      </c>
      <c r="L2194">
        <f t="shared" si="566"/>
        <v>1094.4000000000001</v>
      </c>
      <c r="M2194">
        <f t="shared" si="567"/>
        <v>2552.4</v>
      </c>
      <c r="N2194">
        <v>0</v>
      </c>
      <c r="O2194">
        <f t="shared" si="564"/>
        <v>7632</v>
      </c>
      <c r="P2194">
        <v>25</v>
      </c>
      <c r="Q2194">
        <v>0</v>
      </c>
      <c r="R2194">
        <v>0</v>
      </c>
      <c r="S2194">
        <v>0</v>
      </c>
      <c r="T2194">
        <v>200</v>
      </c>
      <c r="U2194">
        <f t="shared" si="570"/>
        <v>0</v>
      </c>
      <c r="V2194">
        <v>0</v>
      </c>
      <c r="W2194">
        <f t="shared" si="558"/>
        <v>225</v>
      </c>
      <c r="X2194">
        <f t="shared" si="559"/>
        <v>2127.6000000000004</v>
      </c>
      <c r="Y2194">
        <f t="shared" si="568"/>
        <v>5108.3999999999996</v>
      </c>
      <c r="Z2194">
        <f t="shared" si="560"/>
        <v>33647.4</v>
      </c>
      <c r="AA2194" t="s">
        <v>610</v>
      </c>
      <c r="AB2194">
        <v>2024</v>
      </c>
    </row>
    <row r="2195" spans="1:28" x14ac:dyDescent="0.25">
      <c r="A2195">
        <v>101</v>
      </c>
      <c r="B2195" t="s">
        <v>884</v>
      </c>
      <c r="C2195" t="s">
        <v>102</v>
      </c>
      <c r="D2195" t="s">
        <v>893</v>
      </c>
      <c r="E2195" t="s">
        <v>32</v>
      </c>
      <c r="F2195" t="s">
        <v>84</v>
      </c>
      <c r="G2195">
        <v>6133.33</v>
      </c>
      <c r="H2195">
        <f t="shared" si="565"/>
        <v>5770.8501969999998</v>
      </c>
      <c r="I2195">
        <f t="shared" si="561"/>
        <v>176.02657099999999</v>
      </c>
      <c r="J2195">
        <f t="shared" si="562"/>
        <v>435.46642999999995</v>
      </c>
      <c r="K2195">
        <f t="shared" si="563"/>
        <v>67.466630000000009</v>
      </c>
      <c r="L2195">
        <f t="shared" si="566"/>
        <v>186.45323199999999</v>
      </c>
      <c r="M2195">
        <f t="shared" si="567"/>
        <v>434.85309700000005</v>
      </c>
      <c r="N2195">
        <v>0</v>
      </c>
      <c r="O2195">
        <f t="shared" si="564"/>
        <v>1300.26596</v>
      </c>
      <c r="P2195">
        <v>25</v>
      </c>
      <c r="Q2195">
        <v>0</v>
      </c>
      <c r="R2195">
        <v>0</v>
      </c>
      <c r="S2195">
        <v>19.600000000000001</v>
      </c>
      <c r="T2195">
        <v>0</v>
      </c>
      <c r="U2195">
        <f>1289.46-V2195</f>
        <v>0</v>
      </c>
      <c r="V2195">
        <v>1289.46</v>
      </c>
      <c r="W2195">
        <f t="shared" si="558"/>
        <v>44.6</v>
      </c>
      <c r="X2195">
        <f t="shared" si="559"/>
        <v>362.47980299999995</v>
      </c>
      <c r="Y2195">
        <f t="shared" si="568"/>
        <v>870.31952699999999</v>
      </c>
      <c r="Z2195">
        <f>+G2195-(W2195+X2195)</f>
        <v>5726.2501970000003</v>
      </c>
      <c r="AA2195" t="s">
        <v>610</v>
      </c>
      <c r="AB2195">
        <v>2024</v>
      </c>
    </row>
    <row r="2196" spans="1:28" x14ac:dyDescent="0.25">
      <c r="A2196">
        <v>102</v>
      </c>
      <c r="B2196" t="s">
        <v>885</v>
      </c>
      <c r="C2196" t="s">
        <v>103</v>
      </c>
      <c r="D2196" t="s">
        <v>22</v>
      </c>
      <c r="E2196" t="s">
        <v>80</v>
      </c>
      <c r="F2196" t="s">
        <v>84</v>
      </c>
      <c r="G2196">
        <v>130000</v>
      </c>
      <c r="H2196">
        <f t="shared" si="565"/>
        <v>122317</v>
      </c>
      <c r="I2196">
        <f t="shared" si="561"/>
        <v>3731</v>
      </c>
      <c r="J2196">
        <f t="shared" si="562"/>
        <v>9230</v>
      </c>
      <c r="K2196">
        <f t="shared" si="563"/>
        <v>851.51</v>
      </c>
      <c r="L2196">
        <f t="shared" si="566"/>
        <v>3952</v>
      </c>
      <c r="M2196">
        <f t="shared" si="567"/>
        <v>9217</v>
      </c>
      <c r="N2196">
        <v>0</v>
      </c>
      <c r="O2196">
        <f t="shared" si="564"/>
        <v>26981.510000000002</v>
      </c>
      <c r="P2196">
        <v>25</v>
      </c>
      <c r="Q2196">
        <v>0</v>
      </c>
      <c r="R2196">
        <v>0</v>
      </c>
      <c r="S2196">
        <v>0</v>
      </c>
      <c r="T2196">
        <v>200</v>
      </c>
      <c r="U2196">
        <f t="shared" ref="U2196:U2202" si="571">IF((H2196*12)&gt;867123.01,(79776+(((H2196*12)-867123.01)*0.25))/12,IF((H2196*12)&gt;624329.01,(31216+(((H2196*12)-624329.01)*0.2))/12,IF((H2196*12)&gt;416220.01,(((H2196*12)-416220.01)*0.15)/12,0)))</f>
        <v>19162.187291666665</v>
      </c>
      <c r="V2196">
        <v>0</v>
      </c>
      <c r="W2196">
        <f t="shared" si="558"/>
        <v>19387.187291666665</v>
      </c>
      <c r="X2196">
        <f t="shared" si="559"/>
        <v>7683</v>
      </c>
      <c r="Y2196">
        <f t="shared" si="568"/>
        <v>18447</v>
      </c>
      <c r="Z2196">
        <f t="shared" si="560"/>
        <v>102929.81270833334</v>
      </c>
      <c r="AA2196" t="s">
        <v>610</v>
      </c>
      <c r="AB2196">
        <v>2024</v>
      </c>
    </row>
    <row r="2197" spans="1:28" x14ac:dyDescent="0.25">
      <c r="A2197">
        <v>103</v>
      </c>
      <c r="B2197" t="s">
        <v>898</v>
      </c>
      <c r="C2197" t="s">
        <v>103</v>
      </c>
      <c r="D2197" t="s">
        <v>22</v>
      </c>
      <c r="E2197" t="s">
        <v>54</v>
      </c>
      <c r="F2197" t="s">
        <v>84</v>
      </c>
      <c r="G2197">
        <v>25000</v>
      </c>
      <c r="H2197">
        <f t="shared" si="565"/>
        <v>23522.5</v>
      </c>
      <c r="I2197">
        <f t="shared" si="561"/>
        <v>717.5</v>
      </c>
      <c r="J2197">
        <f t="shared" si="562"/>
        <v>1774.9999999999998</v>
      </c>
      <c r="K2197">
        <f t="shared" si="563"/>
        <v>275</v>
      </c>
      <c r="L2197">
        <f t="shared" si="566"/>
        <v>760</v>
      </c>
      <c r="M2197">
        <f t="shared" si="567"/>
        <v>1772.5000000000002</v>
      </c>
      <c r="N2197">
        <v>0</v>
      </c>
      <c r="O2197">
        <f t="shared" si="564"/>
        <v>5300</v>
      </c>
      <c r="P2197">
        <v>25</v>
      </c>
      <c r="Q2197">
        <v>0</v>
      </c>
      <c r="R2197">
        <v>0</v>
      </c>
      <c r="S2197">
        <v>1623.49</v>
      </c>
      <c r="T2197">
        <v>200</v>
      </c>
      <c r="U2197">
        <f t="shared" si="571"/>
        <v>0</v>
      </c>
      <c r="V2197">
        <v>0</v>
      </c>
      <c r="W2197">
        <f t="shared" si="558"/>
        <v>1848.49</v>
      </c>
      <c r="X2197">
        <f t="shared" si="559"/>
        <v>1477.5</v>
      </c>
      <c r="Y2197">
        <f t="shared" si="568"/>
        <v>3547.5</v>
      </c>
      <c r="Z2197">
        <f t="shared" si="560"/>
        <v>21674.010000000002</v>
      </c>
      <c r="AA2197" t="s">
        <v>610</v>
      </c>
      <c r="AB2197">
        <v>2024</v>
      </c>
    </row>
    <row r="2198" spans="1:28" x14ac:dyDescent="0.25">
      <c r="A2198">
        <v>104</v>
      </c>
      <c r="B2198" t="s">
        <v>899</v>
      </c>
      <c r="C2198" t="s">
        <v>102</v>
      </c>
      <c r="D2198" t="s">
        <v>22</v>
      </c>
      <c r="E2198" t="s">
        <v>37</v>
      </c>
      <c r="F2198" t="s">
        <v>84</v>
      </c>
      <c r="G2198">
        <v>25000</v>
      </c>
      <c r="H2198">
        <f t="shared" si="565"/>
        <v>23522.5</v>
      </c>
      <c r="I2198">
        <f t="shared" si="561"/>
        <v>717.5</v>
      </c>
      <c r="J2198">
        <f t="shared" si="562"/>
        <v>1774.9999999999998</v>
      </c>
      <c r="K2198">
        <f t="shared" si="563"/>
        <v>275</v>
      </c>
      <c r="L2198">
        <f t="shared" si="566"/>
        <v>760</v>
      </c>
      <c r="M2198">
        <f t="shared" si="567"/>
        <v>1772.5000000000002</v>
      </c>
      <c r="N2198">
        <v>0</v>
      </c>
      <c r="O2198">
        <f t="shared" si="564"/>
        <v>5300</v>
      </c>
      <c r="P2198">
        <v>25</v>
      </c>
      <c r="Q2198">
        <v>5000</v>
      </c>
      <c r="R2198">
        <v>0</v>
      </c>
      <c r="S2198">
        <v>44.99</v>
      </c>
      <c r="T2198">
        <v>200</v>
      </c>
      <c r="U2198">
        <f t="shared" si="571"/>
        <v>0</v>
      </c>
      <c r="V2198">
        <v>0</v>
      </c>
      <c r="W2198">
        <f t="shared" si="558"/>
        <v>5269.99</v>
      </c>
      <c r="X2198">
        <f t="shared" si="559"/>
        <v>1477.5</v>
      </c>
      <c r="Y2198">
        <f t="shared" si="568"/>
        <v>3547.5</v>
      </c>
      <c r="Z2198">
        <f t="shared" si="560"/>
        <v>18252.510000000002</v>
      </c>
      <c r="AA2198" t="s">
        <v>610</v>
      </c>
      <c r="AB2198">
        <v>2024</v>
      </c>
    </row>
    <row r="2199" spans="1:28" x14ac:dyDescent="0.25">
      <c r="A2199">
        <v>105</v>
      </c>
      <c r="B2199" t="s">
        <v>900</v>
      </c>
      <c r="C2199" t="s">
        <v>102</v>
      </c>
      <c r="D2199" t="s">
        <v>22</v>
      </c>
      <c r="E2199" t="s">
        <v>37</v>
      </c>
      <c r="F2199" t="s">
        <v>84</v>
      </c>
      <c r="G2199">
        <v>25000</v>
      </c>
      <c r="H2199">
        <f t="shared" si="565"/>
        <v>23522.5</v>
      </c>
      <c r="I2199">
        <f t="shared" si="561"/>
        <v>717.5</v>
      </c>
      <c r="J2199">
        <f t="shared" si="562"/>
        <v>1774.9999999999998</v>
      </c>
      <c r="K2199">
        <f t="shared" si="563"/>
        <v>275</v>
      </c>
      <c r="L2199">
        <f t="shared" si="566"/>
        <v>760</v>
      </c>
      <c r="M2199">
        <f t="shared" si="567"/>
        <v>1772.5000000000002</v>
      </c>
      <c r="N2199">
        <v>0</v>
      </c>
      <c r="O2199">
        <f t="shared" si="564"/>
        <v>5300</v>
      </c>
      <c r="P2199">
        <v>25</v>
      </c>
      <c r="Q2199">
        <v>1500</v>
      </c>
      <c r="R2199">
        <v>0</v>
      </c>
      <c r="S2199">
        <v>0</v>
      </c>
      <c r="T2199">
        <v>200</v>
      </c>
      <c r="U2199">
        <f t="shared" si="571"/>
        <v>0</v>
      </c>
      <c r="V2199">
        <v>0</v>
      </c>
      <c r="W2199">
        <f t="shared" si="558"/>
        <v>1725</v>
      </c>
      <c r="X2199">
        <f t="shared" si="559"/>
        <v>1477.5</v>
      </c>
      <c r="Y2199">
        <f t="shared" si="568"/>
        <v>3547.5</v>
      </c>
      <c r="Z2199">
        <f t="shared" si="560"/>
        <v>21797.5</v>
      </c>
      <c r="AA2199" t="s">
        <v>610</v>
      </c>
      <c r="AB2199">
        <v>2024</v>
      </c>
    </row>
    <row r="2200" spans="1:28" x14ac:dyDescent="0.25">
      <c r="A2200">
        <v>106</v>
      </c>
      <c r="B2200" t="s">
        <v>901</v>
      </c>
      <c r="C2200" t="s">
        <v>102</v>
      </c>
      <c r="D2200" t="s">
        <v>801</v>
      </c>
      <c r="E2200" t="s">
        <v>33</v>
      </c>
      <c r="F2200" t="s">
        <v>84</v>
      </c>
      <c r="G2200">
        <v>30000</v>
      </c>
      <c r="H2200">
        <f t="shared" si="565"/>
        <v>28227</v>
      </c>
      <c r="I2200">
        <f t="shared" si="561"/>
        <v>861</v>
      </c>
      <c r="J2200">
        <f t="shared" si="562"/>
        <v>2130</v>
      </c>
      <c r="K2200">
        <f t="shared" si="563"/>
        <v>330.00000000000006</v>
      </c>
      <c r="L2200">
        <f t="shared" si="566"/>
        <v>912</v>
      </c>
      <c r="M2200">
        <f t="shared" si="567"/>
        <v>2127</v>
      </c>
      <c r="N2200">
        <v>0</v>
      </c>
      <c r="O2200">
        <f t="shared" si="564"/>
        <v>6360</v>
      </c>
      <c r="P2200">
        <v>25</v>
      </c>
      <c r="Q2200">
        <v>2500</v>
      </c>
      <c r="R2200">
        <v>0</v>
      </c>
      <c r="S2200">
        <v>571.76</v>
      </c>
      <c r="T2200">
        <v>200</v>
      </c>
      <c r="U2200">
        <f t="shared" si="571"/>
        <v>0</v>
      </c>
      <c r="V2200">
        <v>0</v>
      </c>
      <c r="W2200">
        <f t="shared" si="558"/>
        <v>3296.76</v>
      </c>
      <c r="X2200">
        <f t="shared" si="559"/>
        <v>1773</v>
      </c>
      <c r="Y2200">
        <f t="shared" si="568"/>
        <v>4257</v>
      </c>
      <c r="Z2200">
        <f t="shared" si="560"/>
        <v>24930.239999999998</v>
      </c>
      <c r="AA2200" t="s">
        <v>610</v>
      </c>
      <c r="AB2200">
        <v>2024</v>
      </c>
    </row>
    <row r="2201" spans="1:28" x14ac:dyDescent="0.25">
      <c r="A2201">
        <v>107</v>
      </c>
      <c r="B2201" t="s">
        <v>902</v>
      </c>
      <c r="C2201" t="s">
        <v>102</v>
      </c>
      <c r="D2201" t="s">
        <v>22</v>
      </c>
      <c r="E2201" t="s">
        <v>37</v>
      </c>
      <c r="F2201" t="s">
        <v>84</v>
      </c>
      <c r="G2201">
        <v>25000</v>
      </c>
      <c r="H2201">
        <f t="shared" si="565"/>
        <v>23522.5</v>
      </c>
      <c r="I2201">
        <f t="shared" si="561"/>
        <v>717.5</v>
      </c>
      <c r="J2201">
        <f t="shared" si="562"/>
        <v>1774.9999999999998</v>
      </c>
      <c r="K2201">
        <f t="shared" si="563"/>
        <v>275</v>
      </c>
      <c r="L2201">
        <f t="shared" si="566"/>
        <v>760</v>
      </c>
      <c r="M2201">
        <f t="shared" si="567"/>
        <v>1772.5000000000002</v>
      </c>
      <c r="N2201">
        <v>0</v>
      </c>
      <c r="O2201">
        <f t="shared" si="564"/>
        <v>5300</v>
      </c>
      <c r="P2201">
        <v>25</v>
      </c>
      <c r="Q2201">
        <v>0</v>
      </c>
      <c r="R2201">
        <v>0</v>
      </c>
      <c r="S2201">
        <v>10.01</v>
      </c>
      <c r="T2201">
        <v>200</v>
      </c>
      <c r="U2201">
        <f t="shared" si="571"/>
        <v>0</v>
      </c>
      <c r="V2201">
        <v>0</v>
      </c>
      <c r="W2201">
        <f t="shared" si="558"/>
        <v>235.01</v>
      </c>
      <c r="X2201">
        <f t="shared" si="559"/>
        <v>1477.5</v>
      </c>
      <c r="Y2201">
        <f t="shared" si="568"/>
        <v>3547.5</v>
      </c>
      <c r="Z2201">
        <f t="shared" si="560"/>
        <v>23287.49</v>
      </c>
      <c r="AA2201" t="s">
        <v>610</v>
      </c>
      <c r="AB2201">
        <v>2024</v>
      </c>
    </row>
    <row r="2202" spans="1:28" x14ac:dyDescent="0.25">
      <c r="A2202">
        <v>108</v>
      </c>
      <c r="B2202" t="s">
        <v>903</v>
      </c>
      <c r="C2202" t="s">
        <v>102</v>
      </c>
      <c r="D2202" t="s">
        <v>22</v>
      </c>
      <c r="E2202" t="s">
        <v>37</v>
      </c>
      <c r="F2202" t="s">
        <v>84</v>
      </c>
      <c r="G2202">
        <v>25000</v>
      </c>
      <c r="H2202">
        <f t="shared" si="565"/>
        <v>23522.5</v>
      </c>
      <c r="I2202">
        <f t="shared" si="561"/>
        <v>717.5</v>
      </c>
      <c r="J2202">
        <f t="shared" si="562"/>
        <v>1774.9999999999998</v>
      </c>
      <c r="K2202">
        <f t="shared" si="563"/>
        <v>275</v>
      </c>
      <c r="L2202">
        <f t="shared" si="566"/>
        <v>760</v>
      </c>
      <c r="M2202">
        <f t="shared" si="567"/>
        <v>1772.5000000000002</v>
      </c>
      <c r="N2202">
        <v>0</v>
      </c>
      <c r="O2202">
        <f t="shared" si="564"/>
        <v>5300</v>
      </c>
      <c r="P2202">
        <v>25</v>
      </c>
      <c r="Q2202">
        <v>0</v>
      </c>
      <c r="R2202">
        <v>0</v>
      </c>
      <c r="S2202">
        <v>15.01</v>
      </c>
      <c r="T2202">
        <v>200</v>
      </c>
      <c r="U2202">
        <f t="shared" si="571"/>
        <v>0</v>
      </c>
      <c r="V2202">
        <v>0</v>
      </c>
      <c r="W2202">
        <f t="shared" si="558"/>
        <v>240.01</v>
      </c>
      <c r="X2202">
        <f t="shared" si="559"/>
        <v>1477.5</v>
      </c>
      <c r="Y2202">
        <f t="shared" si="568"/>
        <v>3547.5</v>
      </c>
      <c r="Z2202">
        <f t="shared" si="560"/>
        <v>23282.49</v>
      </c>
      <c r="AA2202" t="s">
        <v>610</v>
      </c>
      <c r="AB2202">
        <v>2024</v>
      </c>
    </row>
    <row r="2203" spans="1:28" x14ac:dyDescent="0.25">
      <c r="A2203">
        <v>109</v>
      </c>
      <c r="B2203" t="s">
        <v>804</v>
      </c>
      <c r="C2203" t="s">
        <v>103</v>
      </c>
      <c r="D2203" t="s">
        <v>823</v>
      </c>
      <c r="E2203" t="s">
        <v>27</v>
      </c>
      <c r="F2203" t="s">
        <v>98</v>
      </c>
      <c r="G2203">
        <v>360000</v>
      </c>
      <c r="H2203">
        <f>+G2203-(I2203+L2203+N2203)</f>
        <v>342069.38</v>
      </c>
      <c r="I2203">
        <f>IF(G2203&lt;=374040,G2203*2.87%,9334.68)</f>
        <v>10332</v>
      </c>
      <c r="J2203">
        <f>IF(G2203&lt;=374040,G2203*7.1%,23092.75)</f>
        <v>25559.999999999996</v>
      </c>
      <c r="K2203">
        <f>IF(G2203&lt;=74808,G2203*1.1%,851.51)</f>
        <v>851.51</v>
      </c>
      <c r="L2203">
        <v>5883.16</v>
      </c>
      <c r="M2203">
        <v>13720.92</v>
      </c>
      <c r="N2203">
        <v>1715.46</v>
      </c>
      <c r="O2203">
        <f>+I2203+J2203+K2203+L2203+M2203+N2203</f>
        <v>58063.049999999996</v>
      </c>
      <c r="P2203">
        <v>25</v>
      </c>
      <c r="Q2203">
        <v>0</v>
      </c>
      <c r="R2203">
        <v>0</v>
      </c>
      <c r="S2203">
        <v>1328.8</v>
      </c>
      <c r="T2203">
        <v>0</v>
      </c>
      <c r="U2203">
        <f>74100.21-V2203</f>
        <v>74100.210000000006</v>
      </c>
      <c r="V2203">
        <v>0</v>
      </c>
      <c r="W2203">
        <f t="shared" ref="W2203:W2266" si="572">P2203+Q2203+R2203+S2203+T2203+U2203</f>
        <v>75454.010000000009</v>
      </c>
      <c r="X2203">
        <f t="shared" ref="X2203:X2266" si="573">+I2203+L2203+N2203</f>
        <v>17930.62</v>
      </c>
      <c r="Y2203">
        <f t="shared" ref="Y2203:Y2218" si="574">+J2203+M2203</f>
        <v>39280.92</v>
      </c>
      <c r="Z2203">
        <f t="shared" ref="Z2203:Z2266" si="575">+G2203-(W2203+X2203)</f>
        <v>266615.37</v>
      </c>
      <c r="AA2203" t="s">
        <v>617</v>
      </c>
      <c r="AB2203">
        <v>20224</v>
      </c>
    </row>
    <row r="2204" spans="1:28" x14ac:dyDescent="0.25">
      <c r="A2204">
        <v>1</v>
      </c>
      <c r="B2204" t="s">
        <v>784</v>
      </c>
      <c r="C2204" t="s">
        <v>102</v>
      </c>
      <c r="D2204" t="s">
        <v>19</v>
      </c>
      <c r="E2204" t="s">
        <v>71</v>
      </c>
      <c r="F2204" t="s">
        <v>98</v>
      </c>
      <c r="G2204">
        <v>300000</v>
      </c>
      <c r="H2204">
        <f>+G2204-(I2204+L2204+N2204)</f>
        <v>285506.84000000003</v>
      </c>
      <c r="I2204">
        <f t="shared" ref="I2204:I2267" si="576">IF(G2204&lt;=374040,G2204*2.87%,9334.68)</f>
        <v>8610</v>
      </c>
      <c r="J2204">
        <f t="shared" ref="J2204:J2267" si="577">IF(G2204&lt;=374040,G2204*7.1%,23092.75)</f>
        <v>21299.999999999996</v>
      </c>
      <c r="K2204">
        <f t="shared" ref="K2204:K2267" si="578">IF(G2204&lt;=74808,G2204*1.1%,851.51)</f>
        <v>851.51</v>
      </c>
      <c r="L2204">
        <v>5883.16</v>
      </c>
      <c r="M2204">
        <v>13720.92</v>
      </c>
      <c r="N2204">
        <v>0</v>
      </c>
      <c r="O2204">
        <f t="shared" ref="O2204:O2267" si="579">+I2204+J2204+K2204+L2204+M2204+N2204</f>
        <v>50365.59</v>
      </c>
      <c r="P2204">
        <v>25</v>
      </c>
      <c r="Q2204">
        <v>0</v>
      </c>
      <c r="R2204">
        <v>0</v>
      </c>
      <c r="S2204">
        <v>0</v>
      </c>
      <c r="T2204">
        <v>0</v>
      </c>
      <c r="U2204">
        <v>59959.58</v>
      </c>
      <c r="V2204">
        <v>0</v>
      </c>
      <c r="W2204">
        <f t="shared" si="572"/>
        <v>59984.58</v>
      </c>
      <c r="X2204">
        <f t="shared" si="573"/>
        <v>14493.16</v>
      </c>
      <c r="Y2204">
        <f t="shared" si="574"/>
        <v>35020.92</v>
      </c>
      <c r="Z2204">
        <f t="shared" si="575"/>
        <v>225522.26</v>
      </c>
      <c r="AA2204" t="s">
        <v>617</v>
      </c>
      <c r="AB2204">
        <v>20224</v>
      </c>
    </row>
    <row r="2205" spans="1:28" x14ac:dyDescent="0.25">
      <c r="A2205">
        <v>2</v>
      </c>
      <c r="B2205" t="s">
        <v>110</v>
      </c>
      <c r="C2205" t="s">
        <v>103</v>
      </c>
      <c r="D2205" t="s">
        <v>10</v>
      </c>
      <c r="E2205" t="s">
        <v>53</v>
      </c>
      <c r="F2205" t="s">
        <v>98</v>
      </c>
      <c r="G2205">
        <v>300000</v>
      </c>
      <c r="H2205">
        <f t="shared" ref="H2205:H2268" si="580">+G2205-(I2205+L2205+N2205)</f>
        <v>285506.84000000003</v>
      </c>
      <c r="I2205">
        <f t="shared" si="576"/>
        <v>8610</v>
      </c>
      <c r="J2205">
        <f t="shared" si="577"/>
        <v>21299.999999999996</v>
      </c>
      <c r="K2205">
        <f t="shared" si="578"/>
        <v>851.51</v>
      </c>
      <c r="L2205">
        <v>5883.16</v>
      </c>
      <c r="M2205">
        <v>13720.92</v>
      </c>
      <c r="N2205">
        <v>0</v>
      </c>
      <c r="O2205">
        <f t="shared" si="579"/>
        <v>50365.59</v>
      </c>
      <c r="P2205">
        <v>25</v>
      </c>
      <c r="Q2205">
        <v>0</v>
      </c>
      <c r="R2205">
        <v>0</v>
      </c>
      <c r="S2205">
        <v>1328.8</v>
      </c>
      <c r="T2205">
        <v>0</v>
      </c>
      <c r="U2205">
        <f>+(59959.58-V2205)</f>
        <v>59959.58</v>
      </c>
      <c r="V2205">
        <v>0</v>
      </c>
      <c r="W2205">
        <f t="shared" si="572"/>
        <v>61313.380000000005</v>
      </c>
      <c r="X2205">
        <f t="shared" si="573"/>
        <v>14493.16</v>
      </c>
      <c r="Y2205">
        <f t="shared" si="574"/>
        <v>35020.92</v>
      </c>
      <c r="Z2205">
        <f t="shared" si="575"/>
        <v>224193.46</v>
      </c>
      <c r="AA2205" t="s">
        <v>617</v>
      </c>
      <c r="AB2205">
        <v>20224</v>
      </c>
    </row>
    <row r="2206" spans="1:28" x14ac:dyDescent="0.25">
      <c r="A2206">
        <v>3</v>
      </c>
      <c r="B2206" t="s">
        <v>115</v>
      </c>
      <c r="C2206" t="s">
        <v>103</v>
      </c>
      <c r="D2206" t="s">
        <v>886</v>
      </c>
      <c r="E2206" t="s">
        <v>887</v>
      </c>
      <c r="F2206" t="s">
        <v>84</v>
      </c>
      <c r="G2206">
        <v>185000</v>
      </c>
      <c r="H2206">
        <f>+G2206-(I2206+L2206+N2206)</f>
        <v>167204.66</v>
      </c>
      <c r="I2206">
        <f t="shared" si="576"/>
        <v>5309.5</v>
      </c>
      <c r="J2206">
        <f t="shared" si="577"/>
        <v>13134.999999999998</v>
      </c>
      <c r="K2206">
        <f t="shared" si="578"/>
        <v>851.51</v>
      </c>
      <c r="L2206">
        <f t="shared" ref="L2206:L2269" si="581">IF(G2206&lt;=187020,G2206*3.04%,4943.8)</f>
        <v>5624</v>
      </c>
      <c r="M2206">
        <f t="shared" ref="M2206:M2269" si="582">IF(G2206&lt;=187020,G2206*7.09%,11530.11)</f>
        <v>13116.5</v>
      </c>
      <c r="N2206">
        <v>6861.84</v>
      </c>
      <c r="O2206">
        <f>+I2206+J2206+K2206+L2206+M2206+N2206</f>
        <v>44898.349999999991</v>
      </c>
      <c r="P2206">
        <v>25</v>
      </c>
      <c r="Q2206">
        <v>20000</v>
      </c>
      <c r="R2206">
        <v>0</v>
      </c>
      <c r="S2206">
        <v>1328.8</v>
      </c>
      <c r="T2206">
        <v>200</v>
      </c>
      <c r="U2206">
        <v>30384.03</v>
      </c>
      <c r="V2206">
        <v>0</v>
      </c>
      <c r="W2206">
        <f t="shared" si="572"/>
        <v>51937.83</v>
      </c>
      <c r="X2206">
        <f t="shared" si="573"/>
        <v>17795.34</v>
      </c>
      <c r="Y2206">
        <f t="shared" si="574"/>
        <v>26251.5</v>
      </c>
      <c r="Z2206">
        <f t="shared" si="575"/>
        <v>115266.83</v>
      </c>
      <c r="AA2206" t="s">
        <v>617</v>
      </c>
      <c r="AB2206">
        <v>20224</v>
      </c>
    </row>
    <row r="2207" spans="1:28" x14ac:dyDescent="0.25">
      <c r="A2207">
        <v>4</v>
      </c>
      <c r="B2207" t="s">
        <v>116</v>
      </c>
      <c r="C2207" t="s">
        <v>102</v>
      </c>
      <c r="D2207" t="s">
        <v>4</v>
      </c>
      <c r="E2207" t="s">
        <v>91</v>
      </c>
      <c r="F2207" t="s">
        <v>84</v>
      </c>
      <c r="G2207">
        <v>185000</v>
      </c>
      <c r="H2207">
        <f t="shared" si="580"/>
        <v>174066.5</v>
      </c>
      <c r="I2207">
        <f t="shared" si="576"/>
        <v>5309.5</v>
      </c>
      <c r="J2207">
        <f t="shared" si="577"/>
        <v>13134.999999999998</v>
      </c>
      <c r="K2207">
        <f t="shared" si="578"/>
        <v>851.51</v>
      </c>
      <c r="L2207">
        <f t="shared" si="581"/>
        <v>5624</v>
      </c>
      <c r="M2207">
        <f t="shared" si="582"/>
        <v>13116.5</v>
      </c>
      <c r="N2207">
        <v>0</v>
      </c>
      <c r="O2207">
        <f t="shared" si="579"/>
        <v>38036.509999999995</v>
      </c>
      <c r="P2207">
        <v>25</v>
      </c>
      <c r="Q2207">
        <v>20227.560000000001</v>
      </c>
      <c r="R2207">
        <v>0</v>
      </c>
      <c r="S2207">
        <v>1328.8</v>
      </c>
      <c r="T2207">
        <v>200</v>
      </c>
      <c r="U2207">
        <v>32099.49</v>
      </c>
      <c r="V2207">
        <v>0</v>
      </c>
      <c r="W2207">
        <f t="shared" si="572"/>
        <v>53880.850000000006</v>
      </c>
      <c r="X2207">
        <f t="shared" si="573"/>
        <v>10933.5</v>
      </c>
      <c r="Y2207">
        <f t="shared" si="574"/>
        <v>26251.5</v>
      </c>
      <c r="Z2207">
        <f t="shared" si="575"/>
        <v>120185.65</v>
      </c>
      <c r="AA2207" t="s">
        <v>617</v>
      </c>
      <c r="AB2207">
        <v>20224</v>
      </c>
    </row>
    <row r="2208" spans="1:28" x14ac:dyDescent="0.25">
      <c r="A2208">
        <v>5</v>
      </c>
      <c r="B2208" t="s">
        <v>117</v>
      </c>
      <c r="C2208" t="s">
        <v>102</v>
      </c>
      <c r="D2208" t="s">
        <v>793</v>
      </c>
      <c r="E2208" t="s">
        <v>794</v>
      </c>
      <c r="F2208" t="s">
        <v>84</v>
      </c>
      <c r="G2208">
        <v>185000</v>
      </c>
      <c r="H2208">
        <f t="shared" si="580"/>
        <v>172351.04</v>
      </c>
      <c r="I2208">
        <f t="shared" si="576"/>
        <v>5309.5</v>
      </c>
      <c r="J2208">
        <f t="shared" si="577"/>
        <v>13134.999999999998</v>
      </c>
      <c r="K2208">
        <f t="shared" si="578"/>
        <v>851.51</v>
      </c>
      <c r="L2208">
        <f t="shared" si="581"/>
        <v>5624</v>
      </c>
      <c r="M2208">
        <f t="shared" si="582"/>
        <v>13116.5</v>
      </c>
      <c r="N2208">
        <v>1715.46</v>
      </c>
      <c r="O2208">
        <f t="shared" si="579"/>
        <v>39751.969999999994</v>
      </c>
      <c r="P2208">
        <v>25</v>
      </c>
      <c r="Q2208">
        <v>0</v>
      </c>
      <c r="R2208">
        <v>0</v>
      </c>
      <c r="S2208">
        <v>2657.6</v>
      </c>
      <c r="T2208">
        <v>200</v>
      </c>
      <c r="U2208">
        <v>32099.49</v>
      </c>
      <c r="V2208">
        <v>0</v>
      </c>
      <c r="W2208">
        <f t="shared" si="572"/>
        <v>34982.090000000004</v>
      </c>
      <c r="X2208">
        <f t="shared" si="573"/>
        <v>12648.96</v>
      </c>
      <c r="Y2208">
        <f t="shared" si="574"/>
        <v>26251.5</v>
      </c>
      <c r="Z2208">
        <f t="shared" si="575"/>
        <v>137368.95000000001</v>
      </c>
      <c r="AA2208" t="s">
        <v>617</v>
      </c>
      <c r="AB2208">
        <v>20224</v>
      </c>
    </row>
    <row r="2209" spans="1:28" x14ac:dyDescent="0.25">
      <c r="A2209">
        <v>6</v>
      </c>
      <c r="B2209" t="s">
        <v>119</v>
      </c>
      <c r="C2209" t="s">
        <v>103</v>
      </c>
      <c r="D2209" t="s">
        <v>10</v>
      </c>
      <c r="E2209" t="s">
        <v>824</v>
      </c>
      <c r="F2209" t="s">
        <v>84</v>
      </c>
      <c r="G2209">
        <v>185000</v>
      </c>
      <c r="H2209">
        <f t="shared" si="580"/>
        <v>174066.5</v>
      </c>
      <c r="I2209">
        <f t="shared" si="576"/>
        <v>5309.5</v>
      </c>
      <c r="J2209">
        <f t="shared" si="577"/>
        <v>13134.999999999998</v>
      </c>
      <c r="K2209">
        <f t="shared" si="578"/>
        <v>851.51</v>
      </c>
      <c r="L2209">
        <f t="shared" si="581"/>
        <v>5624</v>
      </c>
      <c r="M2209">
        <f t="shared" si="582"/>
        <v>13116.5</v>
      </c>
      <c r="N2209">
        <v>0</v>
      </c>
      <c r="O2209">
        <f t="shared" si="579"/>
        <v>38036.509999999995</v>
      </c>
      <c r="P2209">
        <v>25</v>
      </c>
      <c r="Q2209">
        <v>13280.57</v>
      </c>
      <c r="R2209">
        <v>0</v>
      </c>
      <c r="S2209">
        <v>1328.8</v>
      </c>
      <c r="T2209">
        <v>200</v>
      </c>
      <c r="U2209">
        <v>32099.49</v>
      </c>
      <c r="V2209">
        <v>0</v>
      </c>
      <c r="W2209">
        <f t="shared" si="572"/>
        <v>46933.86</v>
      </c>
      <c r="X2209">
        <f t="shared" si="573"/>
        <v>10933.5</v>
      </c>
      <c r="Y2209">
        <f t="shared" si="574"/>
        <v>26251.5</v>
      </c>
      <c r="Z2209">
        <f t="shared" si="575"/>
        <v>127132.64</v>
      </c>
      <c r="AA2209" t="s">
        <v>617</v>
      </c>
      <c r="AB2209">
        <v>20224</v>
      </c>
    </row>
    <row r="2210" spans="1:28" x14ac:dyDescent="0.25">
      <c r="A2210">
        <v>7</v>
      </c>
      <c r="B2210" t="s">
        <v>121</v>
      </c>
      <c r="C2210" t="s">
        <v>102</v>
      </c>
      <c r="D2210" t="s">
        <v>21</v>
      </c>
      <c r="E2210" t="s">
        <v>48</v>
      </c>
      <c r="F2210" t="s">
        <v>84</v>
      </c>
      <c r="G2210">
        <v>155000</v>
      </c>
      <c r="H2210">
        <f t="shared" si="580"/>
        <v>144124.04</v>
      </c>
      <c r="I2210">
        <f t="shared" si="576"/>
        <v>4448.5</v>
      </c>
      <c r="J2210">
        <f t="shared" si="577"/>
        <v>11004.999999999998</v>
      </c>
      <c r="K2210">
        <f t="shared" si="578"/>
        <v>851.51</v>
      </c>
      <c r="L2210">
        <f t="shared" si="581"/>
        <v>4712</v>
      </c>
      <c r="M2210">
        <f t="shared" si="582"/>
        <v>10989.5</v>
      </c>
      <c r="N2210">
        <v>1715.46</v>
      </c>
      <c r="O2210">
        <f t="shared" si="579"/>
        <v>33721.97</v>
      </c>
      <c r="P2210">
        <v>25</v>
      </c>
      <c r="Q2210">
        <v>11889.9</v>
      </c>
      <c r="R2210">
        <v>0</v>
      </c>
      <c r="S2210">
        <v>837.98</v>
      </c>
      <c r="T2210">
        <v>200</v>
      </c>
      <c r="U2210">
        <v>24613.88</v>
      </c>
      <c r="V2210">
        <v>0</v>
      </c>
      <c r="W2210">
        <f t="shared" si="572"/>
        <v>37566.76</v>
      </c>
      <c r="X2210">
        <f t="shared" si="573"/>
        <v>10875.96</v>
      </c>
      <c r="Y2210">
        <f t="shared" si="574"/>
        <v>21994.5</v>
      </c>
      <c r="Z2210">
        <f t="shared" si="575"/>
        <v>106557.28</v>
      </c>
      <c r="AA2210" t="s">
        <v>617</v>
      </c>
      <c r="AB2210">
        <v>20224</v>
      </c>
    </row>
    <row r="2211" spans="1:28" x14ac:dyDescent="0.25">
      <c r="A2211">
        <v>8</v>
      </c>
      <c r="B2211" t="s">
        <v>137</v>
      </c>
      <c r="C2211" t="s">
        <v>102</v>
      </c>
      <c r="D2211" t="s">
        <v>22</v>
      </c>
      <c r="E2211" t="s">
        <v>788</v>
      </c>
      <c r="F2211" t="s">
        <v>85</v>
      </c>
      <c r="G2211">
        <v>140000</v>
      </c>
      <c r="H2211">
        <f>+G2211-(I2211+L2211+N2211)</f>
        <v>130010.54000000001</v>
      </c>
      <c r="I2211">
        <f t="shared" si="576"/>
        <v>4018</v>
      </c>
      <c r="J2211">
        <f t="shared" si="577"/>
        <v>9940</v>
      </c>
      <c r="K2211">
        <f t="shared" si="578"/>
        <v>851.51</v>
      </c>
      <c r="L2211">
        <f t="shared" si="581"/>
        <v>4256</v>
      </c>
      <c r="M2211">
        <f t="shared" si="582"/>
        <v>9926</v>
      </c>
      <c r="N2211">
        <v>1715.46</v>
      </c>
      <c r="O2211">
        <f>+I2211+J2211+K2211+L2211+M2211+N2211</f>
        <v>30706.97</v>
      </c>
      <c r="P2211">
        <v>25</v>
      </c>
      <c r="Q2211">
        <v>4694.38</v>
      </c>
      <c r="R2211">
        <v>0</v>
      </c>
      <c r="S2211">
        <v>0</v>
      </c>
      <c r="T2211">
        <v>200</v>
      </c>
      <c r="U2211">
        <v>16156.38</v>
      </c>
      <c r="V2211">
        <v>4929.12</v>
      </c>
      <c r="W2211">
        <f t="shared" si="572"/>
        <v>21075.759999999998</v>
      </c>
      <c r="X2211">
        <f t="shared" si="573"/>
        <v>9989.4599999999991</v>
      </c>
      <c r="Y2211">
        <f t="shared" si="574"/>
        <v>19866</v>
      </c>
      <c r="Z2211">
        <f t="shared" si="575"/>
        <v>108934.78</v>
      </c>
      <c r="AA2211" t="s">
        <v>617</v>
      </c>
      <c r="AB2211">
        <v>20224</v>
      </c>
    </row>
    <row r="2212" spans="1:28" x14ac:dyDescent="0.25">
      <c r="A2212">
        <v>9</v>
      </c>
      <c r="B2212" t="s">
        <v>123</v>
      </c>
      <c r="C2212" t="s">
        <v>102</v>
      </c>
      <c r="D2212" t="s">
        <v>10</v>
      </c>
      <c r="E2212" t="s">
        <v>826</v>
      </c>
      <c r="F2212" t="s">
        <v>84</v>
      </c>
      <c r="G2212">
        <v>145000</v>
      </c>
      <c r="H2212">
        <f t="shared" si="580"/>
        <v>136430.5</v>
      </c>
      <c r="I2212">
        <f t="shared" si="576"/>
        <v>4161.5</v>
      </c>
      <c r="J2212">
        <f t="shared" si="577"/>
        <v>10294.999999999998</v>
      </c>
      <c r="K2212">
        <f t="shared" si="578"/>
        <v>851.51</v>
      </c>
      <c r="L2212">
        <f t="shared" si="581"/>
        <v>4408</v>
      </c>
      <c r="M2212">
        <f t="shared" si="582"/>
        <v>10280.5</v>
      </c>
      <c r="N2212">
        <v>0</v>
      </c>
      <c r="O2212">
        <f t="shared" si="579"/>
        <v>29996.51</v>
      </c>
      <c r="P2212">
        <v>25</v>
      </c>
      <c r="Q2212">
        <v>6000</v>
      </c>
      <c r="R2212">
        <v>0</v>
      </c>
      <c r="S2212">
        <v>400.05</v>
      </c>
      <c r="T2212">
        <v>200</v>
      </c>
      <c r="U2212">
        <f>IF((H2212*12)&gt;867123.01,(79776+(((H2212*12)-867123.01)*0.25))/12,IF((H2212*12)&gt;624329.01,(31216+(((H2212*12)-624329.01)*0.2))/12,IF((H2212*12)&gt;416220.01,(((H2212*12)-416220.01)*0.15)/12,0)))</f>
        <v>22690.562291666665</v>
      </c>
      <c r="V2212">
        <v>0</v>
      </c>
      <c r="W2212">
        <f t="shared" si="572"/>
        <v>29315.612291666665</v>
      </c>
      <c r="X2212">
        <f t="shared" si="573"/>
        <v>8569.5</v>
      </c>
      <c r="Y2212">
        <f t="shared" si="574"/>
        <v>20575.5</v>
      </c>
      <c r="Z2212">
        <f t="shared" si="575"/>
        <v>107114.88770833334</v>
      </c>
      <c r="AA2212" t="s">
        <v>617</v>
      </c>
      <c r="AB2212">
        <v>20224</v>
      </c>
    </row>
    <row r="2213" spans="1:28" x14ac:dyDescent="0.25">
      <c r="A2213">
        <v>10</v>
      </c>
      <c r="B2213" t="s">
        <v>125</v>
      </c>
      <c r="C2213" t="s">
        <v>102</v>
      </c>
      <c r="D2213" t="s">
        <v>94</v>
      </c>
      <c r="E2213" t="s">
        <v>65</v>
      </c>
      <c r="F2213" t="s">
        <v>85</v>
      </c>
      <c r="G2213">
        <v>96000</v>
      </c>
      <c r="H2213">
        <f t="shared" si="580"/>
        <v>88610.94</v>
      </c>
      <c r="I2213">
        <f t="shared" si="576"/>
        <v>2755.2</v>
      </c>
      <c r="J2213">
        <f t="shared" si="577"/>
        <v>6815.9999999999991</v>
      </c>
      <c r="K2213">
        <f t="shared" si="578"/>
        <v>851.51</v>
      </c>
      <c r="L2213">
        <f t="shared" si="581"/>
        <v>2918.4</v>
      </c>
      <c r="M2213">
        <f t="shared" si="582"/>
        <v>6806.4000000000005</v>
      </c>
      <c r="N2213">
        <v>1715.46</v>
      </c>
      <c r="O2213">
        <f t="shared" si="579"/>
        <v>21862.969999999998</v>
      </c>
      <c r="P2213">
        <v>25</v>
      </c>
      <c r="Q2213">
        <v>3000</v>
      </c>
      <c r="R2213">
        <v>0</v>
      </c>
      <c r="S2213">
        <v>853.28</v>
      </c>
      <c r="T2213">
        <v>200</v>
      </c>
      <c r="U2213">
        <v>10735.6</v>
      </c>
      <c r="V2213">
        <v>0</v>
      </c>
      <c r="W2213">
        <f t="shared" si="572"/>
        <v>14813.880000000001</v>
      </c>
      <c r="X2213">
        <f t="shared" si="573"/>
        <v>7389.06</v>
      </c>
      <c r="Y2213">
        <f t="shared" si="574"/>
        <v>13622.4</v>
      </c>
      <c r="Z2213">
        <f t="shared" si="575"/>
        <v>73797.06</v>
      </c>
      <c r="AA2213" t="s">
        <v>617</v>
      </c>
      <c r="AB2213">
        <v>20224</v>
      </c>
    </row>
    <row r="2214" spans="1:28" x14ac:dyDescent="0.25">
      <c r="A2214">
        <v>11</v>
      </c>
      <c r="B2214" t="s">
        <v>126</v>
      </c>
      <c r="C2214" t="s">
        <v>103</v>
      </c>
      <c r="D2214" t="s">
        <v>94</v>
      </c>
      <c r="E2214" t="s">
        <v>58</v>
      </c>
      <c r="F2214" t="s">
        <v>84</v>
      </c>
      <c r="G2214">
        <v>60000</v>
      </c>
      <c r="H2214">
        <f t="shared" si="580"/>
        <v>56454</v>
      </c>
      <c r="I2214">
        <f t="shared" si="576"/>
        <v>1722</v>
      </c>
      <c r="J2214">
        <f t="shared" si="577"/>
        <v>4260</v>
      </c>
      <c r="K2214">
        <f t="shared" si="578"/>
        <v>660.00000000000011</v>
      </c>
      <c r="L2214">
        <f t="shared" si="581"/>
        <v>1824</v>
      </c>
      <c r="M2214">
        <f t="shared" si="582"/>
        <v>4254</v>
      </c>
      <c r="N2214">
        <v>0</v>
      </c>
      <c r="O2214">
        <f t="shared" si="579"/>
        <v>12720</v>
      </c>
      <c r="P2214">
        <v>25</v>
      </c>
      <c r="Q2214">
        <v>500</v>
      </c>
      <c r="R2214">
        <v>0</v>
      </c>
      <c r="S2214">
        <v>1017.27</v>
      </c>
      <c r="T2214">
        <v>200</v>
      </c>
      <c r="U2214">
        <f>3486.68-V2214</f>
        <v>3486.68</v>
      </c>
      <c r="V2214">
        <v>0</v>
      </c>
      <c r="W2214">
        <f t="shared" si="572"/>
        <v>5228.95</v>
      </c>
      <c r="X2214">
        <f t="shared" si="573"/>
        <v>3546</v>
      </c>
      <c r="Y2214">
        <f t="shared" si="574"/>
        <v>8514</v>
      </c>
      <c r="Z2214">
        <f t="shared" si="575"/>
        <v>51225.05</v>
      </c>
      <c r="AA2214" t="s">
        <v>617</v>
      </c>
      <c r="AB2214">
        <v>20224</v>
      </c>
    </row>
    <row r="2215" spans="1:28" x14ac:dyDescent="0.25">
      <c r="A2215">
        <v>12</v>
      </c>
      <c r="B2215" t="s">
        <v>128</v>
      </c>
      <c r="C2215" t="s">
        <v>102</v>
      </c>
      <c r="D2215" t="s">
        <v>12</v>
      </c>
      <c r="E2215" t="s">
        <v>862</v>
      </c>
      <c r="F2215" t="s">
        <v>84</v>
      </c>
      <c r="G2215">
        <v>155000</v>
      </c>
      <c r="H2215">
        <f t="shared" si="580"/>
        <v>142408.57999999999</v>
      </c>
      <c r="I2215">
        <f t="shared" si="576"/>
        <v>4448.5</v>
      </c>
      <c r="J2215">
        <f t="shared" si="577"/>
        <v>11004.999999999998</v>
      </c>
      <c r="K2215">
        <f t="shared" si="578"/>
        <v>851.51</v>
      </c>
      <c r="L2215">
        <f t="shared" si="581"/>
        <v>4712</v>
      </c>
      <c r="M2215">
        <f t="shared" si="582"/>
        <v>10989.5</v>
      </c>
      <c r="N2215">
        <v>3430.92</v>
      </c>
      <c r="O2215">
        <f t="shared" si="579"/>
        <v>35437.43</v>
      </c>
      <c r="P2215">
        <v>25</v>
      </c>
      <c r="Q2215">
        <v>0</v>
      </c>
      <c r="R2215">
        <v>0</v>
      </c>
      <c r="S2215">
        <v>1765.84</v>
      </c>
      <c r="T2215">
        <v>200</v>
      </c>
      <c r="U2215">
        <v>24185.01</v>
      </c>
      <c r="V2215">
        <v>0</v>
      </c>
      <c r="W2215">
        <f t="shared" si="572"/>
        <v>26175.85</v>
      </c>
      <c r="X2215">
        <f t="shared" si="573"/>
        <v>12591.42</v>
      </c>
      <c r="Y2215">
        <f t="shared" si="574"/>
        <v>21994.5</v>
      </c>
      <c r="Z2215">
        <f t="shared" si="575"/>
        <v>116232.73000000001</v>
      </c>
      <c r="AA2215" t="s">
        <v>617</v>
      </c>
      <c r="AB2215">
        <v>20224</v>
      </c>
    </row>
    <row r="2216" spans="1:28" x14ac:dyDescent="0.25">
      <c r="A2216">
        <v>13</v>
      </c>
      <c r="B2216" t="s">
        <v>129</v>
      </c>
      <c r="C2216" t="s">
        <v>102</v>
      </c>
      <c r="D2216" t="s">
        <v>16</v>
      </c>
      <c r="E2216" t="s">
        <v>79</v>
      </c>
      <c r="F2216" t="s">
        <v>84</v>
      </c>
      <c r="G2216">
        <v>80000</v>
      </c>
      <c r="H2216">
        <f t="shared" si="580"/>
        <v>75272</v>
      </c>
      <c r="I2216">
        <f t="shared" si="576"/>
        <v>2296</v>
      </c>
      <c r="J2216">
        <f t="shared" si="577"/>
        <v>5679.9999999999991</v>
      </c>
      <c r="K2216">
        <f t="shared" si="578"/>
        <v>851.51</v>
      </c>
      <c r="L2216">
        <f t="shared" si="581"/>
        <v>2432</v>
      </c>
      <c r="M2216">
        <f t="shared" si="582"/>
        <v>5672</v>
      </c>
      <c r="N2216">
        <v>0</v>
      </c>
      <c r="O2216">
        <f>+I2216+J2216+K2216+L2216+M2216+N2216</f>
        <v>16931.509999999998</v>
      </c>
      <c r="P2216">
        <v>25</v>
      </c>
      <c r="Q2216">
        <v>500</v>
      </c>
      <c r="R2216">
        <v>0</v>
      </c>
      <c r="S2216">
        <v>975.93</v>
      </c>
      <c r="T2216">
        <v>200</v>
      </c>
      <c r="U2216">
        <v>7400.87</v>
      </c>
      <c r="V2216">
        <v>0</v>
      </c>
      <c r="W2216">
        <f t="shared" si="572"/>
        <v>9101.7999999999993</v>
      </c>
      <c r="X2216">
        <f t="shared" si="573"/>
        <v>4728</v>
      </c>
      <c r="Y2216">
        <f t="shared" si="574"/>
        <v>11352</v>
      </c>
      <c r="Z2216">
        <f t="shared" si="575"/>
        <v>66170.2</v>
      </c>
      <c r="AA2216" t="s">
        <v>617</v>
      </c>
      <c r="AB2216">
        <v>20224</v>
      </c>
    </row>
    <row r="2217" spans="1:28" x14ac:dyDescent="0.25">
      <c r="A2217">
        <v>14</v>
      </c>
      <c r="B2217" t="s">
        <v>130</v>
      </c>
      <c r="C2217" t="s">
        <v>102</v>
      </c>
      <c r="D2217" t="s">
        <v>16</v>
      </c>
      <c r="E2217" t="s">
        <v>61</v>
      </c>
      <c r="F2217" t="s">
        <v>84</v>
      </c>
      <c r="G2217">
        <v>80000</v>
      </c>
      <c r="H2217">
        <f t="shared" si="580"/>
        <v>70125.62</v>
      </c>
      <c r="I2217">
        <f t="shared" si="576"/>
        <v>2296</v>
      </c>
      <c r="J2217">
        <f t="shared" si="577"/>
        <v>5679.9999999999991</v>
      </c>
      <c r="K2217">
        <f t="shared" si="578"/>
        <v>851.51</v>
      </c>
      <c r="L2217">
        <f t="shared" si="581"/>
        <v>2432</v>
      </c>
      <c r="M2217">
        <f t="shared" si="582"/>
        <v>5672</v>
      </c>
      <c r="N2217">
        <v>5146.38</v>
      </c>
      <c r="O2217">
        <f>+I2217+J2217+K2217+L2217+M2217+N2217</f>
        <v>22077.89</v>
      </c>
      <c r="P2217">
        <v>25</v>
      </c>
      <c r="Q2217">
        <v>1200</v>
      </c>
      <c r="R2217">
        <v>0</v>
      </c>
      <c r="S2217">
        <v>1842.9</v>
      </c>
      <c r="T2217">
        <v>200</v>
      </c>
      <c r="U2217">
        <f>6221-V2217</f>
        <v>6221</v>
      </c>
      <c r="V2217">
        <v>0</v>
      </c>
      <c r="W2217">
        <f t="shared" si="572"/>
        <v>9488.9</v>
      </c>
      <c r="X2217">
        <f t="shared" si="573"/>
        <v>9874.380000000001</v>
      </c>
      <c r="Y2217">
        <f t="shared" si="574"/>
        <v>11352</v>
      </c>
      <c r="Z2217">
        <f t="shared" si="575"/>
        <v>60636.72</v>
      </c>
      <c r="AA2217" t="s">
        <v>617</v>
      </c>
      <c r="AB2217">
        <v>20224</v>
      </c>
    </row>
    <row r="2218" spans="1:28" x14ac:dyDescent="0.25">
      <c r="A2218">
        <v>15</v>
      </c>
      <c r="B2218" t="s">
        <v>131</v>
      </c>
      <c r="C2218" t="s">
        <v>102</v>
      </c>
      <c r="D2218" t="s">
        <v>6</v>
      </c>
      <c r="E2218" t="s">
        <v>863</v>
      </c>
      <c r="F2218" t="s">
        <v>84</v>
      </c>
      <c r="G2218">
        <v>95000</v>
      </c>
      <c r="H2218">
        <f t="shared" si="580"/>
        <v>85954.58</v>
      </c>
      <c r="I2218">
        <f t="shared" si="576"/>
        <v>2726.5</v>
      </c>
      <c r="J2218">
        <f t="shared" si="577"/>
        <v>6744.9999999999991</v>
      </c>
      <c r="K2218">
        <f t="shared" si="578"/>
        <v>851.51</v>
      </c>
      <c r="L2218">
        <f t="shared" si="581"/>
        <v>2888</v>
      </c>
      <c r="M2218">
        <f t="shared" si="582"/>
        <v>6735.5</v>
      </c>
      <c r="N2218">
        <v>3430.92</v>
      </c>
      <c r="O2218">
        <f t="shared" si="579"/>
        <v>23377.43</v>
      </c>
      <c r="P2218">
        <v>25</v>
      </c>
      <c r="Q2218">
        <v>0</v>
      </c>
      <c r="R2218">
        <v>0</v>
      </c>
      <c r="S2218">
        <v>4207.3</v>
      </c>
      <c r="T2218">
        <v>200</v>
      </c>
      <c r="U2218">
        <f>10071.51-V2218</f>
        <v>10071.51</v>
      </c>
      <c r="V2218">
        <v>0</v>
      </c>
      <c r="W2218">
        <f t="shared" si="572"/>
        <v>14503.810000000001</v>
      </c>
      <c r="X2218">
        <f t="shared" si="573"/>
        <v>9045.42</v>
      </c>
      <c r="Y2218">
        <f t="shared" si="574"/>
        <v>13480.5</v>
      </c>
      <c r="Z2218">
        <f t="shared" si="575"/>
        <v>71450.76999999999</v>
      </c>
      <c r="AA2218" t="s">
        <v>617</v>
      </c>
      <c r="AB2218">
        <v>20224</v>
      </c>
    </row>
    <row r="2219" spans="1:28" x14ac:dyDescent="0.25">
      <c r="A2219">
        <v>16</v>
      </c>
      <c r="B2219" t="s">
        <v>132</v>
      </c>
      <c r="C2219" t="s">
        <v>102</v>
      </c>
      <c r="D2219" t="s">
        <v>4</v>
      </c>
      <c r="E2219" t="s">
        <v>24</v>
      </c>
      <c r="F2219" t="s">
        <v>84</v>
      </c>
      <c r="G2219">
        <v>95000</v>
      </c>
      <c r="H2219">
        <f t="shared" si="580"/>
        <v>85954.58</v>
      </c>
      <c r="I2219">
        <f t="shared" si="576"/>
        <v>2726.5</v>
      </c>
      <c r="J2219">
        <f t="shared" si="577"/>
        <v>6744.9999999999991</v>
      </c>
      <c r="K2219">
        <f t="shared" si="578"/>
        <v>851.51</v>
      </c>
      <c r="L2219">
        <f t="shared" si="581"/>
        <v>2888</v>
      </c>
      <c r="M2219">
        <f t="shared" si="582"/>
        <v>6735.5</v>
      </c>
      <c r="N2219">
        <v>3430.92</v>
      </c>
      <c r="O2219">
        <f t="shared" si="579"/>
        <v>23377.43</v>
      </c>
      <c r="P2219">
        <v>25</v>
      </c>
      <c r="Q2219">
        <v>10686.79</v>
      </c>
      <c r="R2219">
        <v>0</v>
      </c>
      <c r="S2219">
        <v>2614.36</v>
      </c>
      <c r="T2219">
        <v>200</v>
      </c>
      <c r="U2219">
        <f>10071.51-V2219</f>
        <v>10071.51</v>
      </c>
      <c r="V2219">
        <v>0</v>
      </c>
      <c r="W2219">
        <f t="shared" si="572"/>
        <v>23597.660000000003</v>
      </c>
      <c r="X2219">
        <f t="shared" si="573"/>
        <v>9045.42</v>
      </c>
      <c r="Y2219">
        <f>+J2219++K2219+M2219</f>
        <v>14332.009999999998</v>
      </c>
      <c r="Z2219">
        <f t="shared" si="575"/>
        <v>62356.92</v>
      </c>
      <c r="AA2219" t="s">
        <v>617</v>
      </c>
      <c r="AB2219">
        <v>20224</v>
      </c>
    </row>
    <row r="2220" spans="1:28" x14ac:dyDescent="0.25">
      <c r="A2220">
        <v>17</v>
      </c>
      <c r="B2220" t="s">
        <v>133</v>
      </c>
      <c r="C2220" t="s">
        <v>103</v>
      </c>
      <c r="D2220" t="s">
        <v>828</v>
      </c>
      <c r="E2220" t="s">
        <v>829</v>
      </c>
      <c r="F2220" t="s">
        <v>84</v>
      </c>
      <c r="G2220">
        <v>95000</v>
      </c>
      <c r="H2220">
        <f t="shared" si="580"/>
        <v>89385.5</v>
      </c>
      <c r="I2220">
        <f t="shared" si="576"/>
        <v>2726.5</v>
      </c>
      <c r="J2220">
        <f t="shared" si="577"/>
        <v>6744.9999999999991</v>
      </c>
      <c r="K2220">
        <f t="shared" si="578"/>
        <v>851.51</v>
      </c>
      <c r="L2220">
        <f t="shared" si="581"/>
        <v>2888</v>
      </c>
      <c r="M2220">
        <f t="shared" si="582"/>
        <v>6735.5</v>
      </c>
      <c r="N2220">
        <v>0</v>
      </c>
      <c r="O2220">
        <f t="shared" si="579"/>
        <v>19946.510000000002</v>
      </c>
      <c r="P2220">
        <v>25</v>
      </c>
      <c r="Q2220">
        <v>200</v>
      </c>
      <c r="R2220">
        <v>0</v>
      </c>
      <c r="S2220">
        <v>2194.65</v>
      </c>
      <c r="T2220">
        <v>200</v>
      </c>
      <c r="U2220">
        <v>10929.24</v>
      </c>
      <c r="V2220">
        <v>0</v>
      </c>
      <c r="W2220">
        <f t="shared" si="572"/>
        <v>13548.89</v>
      </c>
      <c r="X2220">
        <f t="shared" si="573"/>
        <v>5614.5</v>
      </c>
      <c r="Y2220">
        <f t="shared" ref="Y2220:Y2283" si="583">+J2220+M2220</f>
        <v>13480.5</v>
      </c>
      <c r="Z2220">
        <f t="shared" si="575"/>
        <v>75836.61</v>
      </c>
      <c r="AA2220" t="s">
        <v>617</v>
      </c>
      <c r="AB2220">
        <v>20224</v>
      </c>
    </row>
    <row r="2221" spans="1:28" x14ac:dyDescent="0.25">
      <c r="A2221">
        <v>18</v>
      </c>
      <c r="B2221" t="s">
        <v>134</v>
      </c>
      <c r="C2221" t="s">
        <v>102</v>
      </c>
      <c r="D2221" t="s">
        <v>16</v>
      </c>
      <c r="E2221" t="s">
        <v>45</v>
      </c>
      <c r="F2221" t="s">
        <v>84</v>
      </c>
      <c r="G2221">
        <v>80000</v>
      </c>
      <c r="H2221">
        <f t="shared" si="580"/>
        <v>71841.08</v>
      </c>
      <c r="I2221">
        <f t="shared" si="576"/>
        <v>2296</v>
      </c>
      <c r="J2221">
        <f t="shared" si="577"/>
        <v>5679.9999999999991</v>
      </c>
      <c r="K2221">
        <f t="shared" si="578"/>
        <v>851.51</v>
      </c>
      <c r="L2221">
        <f t="shared" si="581"/>
        <v>2432</v>
      </c>
      <c r="M2221">
        <f t="shared" si="582"/>
        <v>5672</v>
      </c>
      <c r="N2221">
        <v>3430.92</v>
      </c>
      <c r="O2221">
        <f t="shared" si="579"/>
        <v>20362.43</v>
      </c>
      <c r="P2221">
        <v>25</v>
      </c>
      <c r="Q2221">
        <v>0</v>
      </c>
      <c r="R2221">
        <v>0</v>
      </c>
      <c r="S2221">
        <v>2171.85</v>
      </c>
      <c r="T2221">
        <v>200</v>
      </c>
      <c r="U2221">
        <f>6564.09-V2221</f>
        <v>6564.09</v>
      </c>
      <c r="V2221">
        <v>0</v>
      </c>
      <c r="W2221">
        <f t="shared" si="572"/>
        <v>8960.94</v>
      </c>
      <c r="X2221">
        <f t="shared" si="573"/>
        <v>8158.92</v>
      </c>
      <c r="Y2221">
        <f t="shared" si="583"/>
        <v>11352</v>
      </c>
      <c r="Z2221">
        <f t="shared" si="575"/>
        <v>62880.14</v>
      </c>
      <c r="AA2221" t="s">
        <v>617</v>
      </c>
      <c r="AB2221">
        <v>20224</v>
      </c>
    </row>
    <row r="2222" spans="1:28" x14ac:dyDescent="0.25">
      <c r="A2222">
        <v>19</v>
      </c>
      <c r="B2222" t="s">
        <v>140</v>
      </c>
      <c r="C2222" t="s">
        <v>102</v>
      </c>
      <c r="D2222" t="s">
        <v>823</v>
      </c>
      <c r="E2222" t="s">
        <v>29</v>
      </c>
      <c r="F2222" t="s">
        <v>99</v>
      </c>
      <c r="G2222">
        <v>130000</v>
      </c>
      <c r="H2222">
        <f t="shared" si="580"/>
        <v>122317</v>
      </c>
      <c r="I2222">
        <f t="shared" si="576"/>
        <v>3731</v>
      </c>
      <c r="J2222">
        <f t="shared" si="577"/>
        <v>9230</v>
      </c>
      <c r="K2222">
        <f t="shared" si="578"/>
        <v>851.51</v>
      </c>
      <c r="L2222">
        <f t="shared" si="581"/>
        <v>3952</v>
      </c>
      <c r="M2222">
        <f t="shared" si="582"/>
        <v>9217</v>
      </c>
      <c r="N2222">
        <v>0</v>
      </c>
      <c r="O2222">
        <f t="shared" si="579"/>
        <v>26981.510000000002</v>
      </c>
      <c r="P2222">
        <v>25</v>
      </c>
      <c r="Q2222">
        <v>0</v>
      </c>
      <c r="R2222">
        <v>0</v>
      </c>
      <c r="S2222">
        <v>398.64</v>
      </c>
      <c r="T2222">
        <v>200</v>
      </c>
      <c r="U2222">
        <f>IF((H2222*12)&gt;867123.01,(79776+(((H2222*12)-867123.01)*0.25))/12,IF((H2222*12)&gt;624329.01,(31216+(((H2222*12)-624329.01)*0.2))/12,IF((H2222*12)&gt;416220.01,(((H2222*12)-416220.01)*0.15)/12,0)))</f>
        <v>19162.187291666665</v>
      </c>
      <c r="V2222">
        <v>0</v>
      </c>
      <c r="W2222">
        <f t="shared" si="572"/>
        <v>19785.827291666665</v>
      </c>
      <c r="X2222">
        <f t="shared" si="573"/>
        <v>7683</v>
      </c>
      <c r="Y2222">
        <f t="shared" si="583"/>
        <v>18447</v>
      </c>
      <c r="Z2222">
        <f t="shared" si="575"/>
        <v>102531.17270833334</v>
      </c>
      <c r="AA2222" t="s">
        <v>617</v>
      </c>
      <c r="AB2222">
        <v>20224</v>
      </c>
    </row>
    <row r="2223" spans="1:28" x14ac:dyDescent="0.25">
      <c r="A2223">
        <v>20</v>
      </c>
      <c r="B2223" t="s">
        <v>911</v>
      </c>
      <c r="C2223" t="s">
        <v>103</v>
      </c>
      <c r="D2223" t="s">
        <v>823</v>
      </c>
      <c r="E2223" t="s">
        <v>850</v>
      </c>
      <c r="F2223" t="s">
        <v>84</v>
      </c>
      <c r="G2223">
        <v>100000</v>
      </c>
      <c r="H2223">
        <f t="shared" si="580"/>
        <v>94090</v>
      </c>
      <c r="I2223">
        <f t="shared" si="576"/>
        <v>2870</v>
      </c>
      <c r="J2223">
        <f t="shared" si="577"/>
        <v>7099.9999999999991</v>
      </c>
      <c r="K2223">
        <f t="shared" si="578"/>
        <v>851.51</v>
      </c>
      <c r="L2223">
        <f t="shared" si="581"/>
        <v>3040</v>
      </c>
      <c r="M2223">
        <f t="shared" si="582"/>
        <v>7090.0000000000009</v>
      </c>
      <c r="N2223">
        <v>0</v>
      </c>
      <c r="O2223">
        <f t="shared" si="579"/>
        <v>20951.510000000002</v>
      </c>
      <c r="P2223">
        <v>25</v>
      </c>
      <c r="Q2223">
        <v>0</v>
      </c>
      <c r="R2223">
        <v>0</v>
      </c>
      <c r="S2223">
        <v>0</v>
      </c>
      <c r="T2223">
        <v>200</v>
      </c>
      <c r="U2223">
        <f>12105.37-V2223</f>
        <v>12105.37</v>
      </c>
      <c r="V2223">
        <v>0</v>
      </c>
      <c r="W2223">
        <f t="shared" si="572"/>
        <v>12330.37</v>
      </c>
      <c r="X2223">
        <f t="shared" si="573"/>
        <v>5910</v>
      </c>
      <c r="Y2223">
        <f t="shared" si="583"/>
        <v>14190</v>
      </c>
      <c r="Z2223">
        <f t="shared" si="575"/>
        <v>81759.63</v>
      </c>
      <c r="AA2223" t="s">
        <v>617</v>
      </c>
      <c r="AB2223">
        <v>20224</v>
      </c>
    </row>
    <row r="2224" spans="1:28" x14ac:dyDescent="0.25">
      <c r="A2224">
        <v>21</v>
      </c>
      <c r="B2224" t="s">
        <v>864</v>
      </c>
      <c r="C2224" t="s">
        <v>103</v>
      </c>
      <c r="D2224" t="s">
        <v>94</v>
      </c>
      <c r="E2224" t="s">
        <v>865</v>
      </c>
      <c r="F2224" t="s">
        <v>85</v>
      </c>
      <c r="G2224">
        <v>65000</v>
      </c>
      <c r="H2224">
        <f>+G2224-(I2224+L2224+N2224)</f>
        <v>61158.5</v>
      </c>
      <c r="I2224">
        <f t="shared" si="576"/>
        <v>1865.5</v>
      </c>
      <c r="J2224">
        <f t="shared" si="577"/>
        <v>4615</v>
      </c>
      <c r="K2224">
        <f t="shared" si="578"/>
        <v>715.00000000000011</v>
      </c>
      <c r="L2224">
        <f t="shared" si="581"/>
        <v>1976</v>
      </c>
      <c r="M2224">
        <f t="shared" si="582"/>
        <v>4608.5</v>
      </c>
      <c r="N2224">
        <v>0</v>
      </c>
      <c r="O2224">
        <f>+I2224+J2224+K2224+L2224+M2224+N2224</f>
        <v>13780</v>
      </c>
      <c r="P2224">
        <v>25</v>
      </c>
      <c r="Q2224">
        <v>0</v>
      </c>
      <c r="R2224">
        <v>0</v>
      </c>
      <c r="S2224">
        <v>1657.88</v>
      </c>
      <c r="T2224">
        <v>200</v>
      </c>
      <c r="U2224">
        <f>4427.55-V2224</f>
        <v>4427.55</v>
      </c>
      <c r="V2224">
        <v>0</v>
      </c>
      <c r="W2224">
        <f t="shared" si="572"/>
        <v>6310.43</v>
      </c>
      <c r="X2224">
        <f t="shared" si="573"/>
        <v>3841.5</v>
      </c>
      <c r="Y2224">
        <f t="shared" si="583"/>
        <v>9223.5</v>
      </c>
      <c r="Z2224">
        <f t="shared" si="575"/>
        <v>54848.07</v>
      </c>
      <c r="AA2224" t="s">
        <v>617</v>
      </c>
      <c r="AB2224">
        <v>20224</v>
      </c>
    </row>
    <row r="2225" spans="1:28" x14ac:dyDescent="0.25">
      <c r="A2225">
        <v>22</v>
      </c>
      <c r="B2225" t="s">
        <v>144</v>
      </c>
      <c r="C2225" t="s">
        <v>103</v>
      </c>
      <c r="D2225" t="s">
        <v>10</v>
      </c>
      <c r="E2225" t="s">
        <v>40</v>
      </c>
      <c r="F2225" t="s">
        <v>85</v>
      </c>
      <c r="G2225">
        <v>95000</v>
      </c>
      <c r="H2225">
        <f t="shared" si="580"/>
        <v>87670.04</v>
      </c>
      <c r="I2225">
        <f t="shared" si="576"/>
        <v>2726.5</v>
      </c>
      <c r="J2225">
        <f t="shared" si="577"/>
        <v>6744.9999999999991</v>
      </c>
      <c r="K2225">
        <f t="shared" si="578"/>
        <v>851.51</v>
      </c>
      <c r="L2225">
        <f t="shared" si="581"/>
        <v>2888</v>
      </c>
      <c r="M2225">
        <f t="shared" si="582"/>
        <v>6735.5</v>
      </c>
      <c r="N2225">
        <v>1715.46</v>
      </c>
      <c r="O2225">
        <f t="shared" si="579"/>
        <v>21661.97</v>
      </c>
      <c r="P2225">
        <v>25</v>
      </c>
      <c r="Q2225">
        <v>0</v>
      </c>
      <c r="R2225">
        <v>0</v>
      </c>
      <c r="S2225">
        <v>2372.58</v>
      </c>
      <c r="T2225">
        <v>200</v>
      </c>
      <c r="U2225">
        <v>10500.38</v>
      </c>
      <c r="V2225">
        <v>0</v>
      </c>
      <c r="W2225">
        <f t="shared" si="572"/>
        <v>13097.96</v>
      </c>
      <c r="X2225">
        <f t="shared" si="573"/>
        <v>7329.96</v>
      </c>
      <c r="Y2225">
        <f t="shared" si="583"/>
        <v>13480.5</v>
      </c>
      <c r="Z2225">
        <f t="shared" si="575"/>
        <v>74572.08</v>
      </c>
      <c r="AA2225" t="s">
        <v>617</v>
      </c>
      <c r="AB2225">
        <v>20224</v>
      </c>
    </row>
    <row r="2226" spans="1:28" x14ac:dyDescent="0.25">
      <c r="A2226">
        <v>23</v>
      </c>
      <c r="B2226" t="s">
        <v>145</v>
      </c>
      <c r="C2226" t="s">
        <v>102</v>
      </c>
      <c r="D2226" t="s">
        <v>10</v>
      </c>
      <c r="E2226" t="s">
        <v>50</v>
      </c>
      <c r="F2226" t="s">
        <v>84</v>
      </c>
      <c r="G2226">
        <v>95000</v>
      </c>
      <c r="H2226">
        <f t="shared" si="580"/>
        <v>85954.58</v>
      </c>
      <c r="I2226">
        <f t="shared" si="576"/>
        <v>2726.5</v>
      </c>
      <c r="J2226">
        <f t="shared" si="577"/>
        <v>6744.9999999999991</v>
      </c>
      <c r="K2226">
        <f t="shared" si="578"/>
        <v>851.51</v>
      </c>
      <c r="L2226">
        <f t="shared" si="581"/>
        <v>2888</v>
      </c>
      <c r="M2226">
        <f t="shared" si="582"/>
        <v>6735.5</v>
      </c>
      <c r="N2226">
        <v>3430.92</v>
      </c>
      <c r="O2226">
        <f t="shared" si="579"/>
        <v>23377.43</v>
      </c>
      <c r="P2226">
        <v>25</v>
      </c>
      <c r="Q2226">
        <v>0</v>
      </c>
      <c r="R2226">
        <v>0</v>
      </c>
      <c r="S2226">
        <v>355.94</v>
      </c>
      <c r="T2226">
        <v>200</v>
      </c>
      <c r="U2226">
        <v>10071.51</v>
      </c>
      <c r="V2226">
        <v>0</v>
      </c>
      <c r="W2226">
        <f t="shared" si="572"/>
        <v>10652.45</v>
      </c>
      <c r="X2226">
        <f t="shared" si="573"/>
        <v>9045.42</v>
      </c>
      <c r="Y2226">
        <f t="shared" si="583"/>
        <v>13480.5</v>
      </c>
      <c r="Z2226">
        <f t="shared" si="575"/>
        <v>75302.13</v>
      </c>
      <c r="AA2226" t="s">
        <v>617</v>
      </c>
      <c r="AB2226">
        <v>20224</v>
      </c>
    </row>
    <row r="2227" spans="1:28" x14ac:dyDescent="0.25">
      <c r="A2227">
        <v>24</v>
      </c>
      <c r="B2227" t="s">
        <v>866</v>
      </c>
      <c r="C2227" t="s">
        <v>102</v>
      </c>
      <c r="D2227" t="s">
        <v>10</v>
      </c>
      <c r="E2227" t="s">
        <v>44</v>
      </c>
      <c r="F2227" t="s">
        <v>84</v>
      </c>
      <c r="G2227">
        <v>80000</v>
      </c>
      <c r="H2227">
        <f t="shared" si="580"/>
        <v>75272</v>
      </c>
      <c r="I2227">
        <f t="shared" si="576"/>
        <v>2296</v>
      </c>
      <c r="J2227">
        <f t="shared" si="577"/>
        <v>5679.9999999999991</v>
      </c>
      <c r="K2227">
        <f t="shared" si="578"/>
        <v>851.51</v>
      </c>
      <c r="L2227">
        <f t="shared" si="581"/>
        <v>2432</v>
      </c>
      <c r="M2227">
        <f t="shared" si="582"/>
        <v>5672</v>
      </c>
      <c r="N2227">
        <v>0</v>
      </c>
      <c r="O2227">
        <f t="shared" si="579"/>
        <v>16931.509999999998</v>
      </c>
      <c r="P2227">
        <v>25</v>
      </c>
      <c r="Q2227">
        <v>0</v>
      </c>
      <c r="R2227">
        <v>0</v>
      </c>
      <c r="S2227">
        <v>1133.6199999999999</v>
      </c>
      <c r="T2227">
        <v>200</v>
      </c>
      <c r="U2227">
        <v>7400.87</v>
      </c>
      <c r="V2227">
        <v>0</v>
      </c>
      <c r="W2227">
        <f t="shared" si="572"/>
        <v>8759.49</v>
      </c>
      <c r="X2227">
        <f t="shared" si="573"/>
        <v>4728</v>
      </c>
      <c r="Y2227">
        <f t="shared" si="583"/>
        <v>11352</v>
      </c>
      <c r="Z2227">
        <f t="shared" si="575"/>
        <v>66512.509999999995</v>
      </c>
      <c r="AA2227" t="s">
        <v>617</v>
      </c>
      <c r="AB2227">
        <v>20224</v>
      </c>
    </row>
    <row r="2228" spans="1:28" x14ac:dyDescent="0.25">
      <c r="A2228">
        <v>25</v>
      </c>
      <c r="B2228" t="s">
        <v>148</v>
      </c>
      <c r="C2228" t="s">
        <v>103</v>
      </c>
      <c r="D2228" t="s">
        <v>10</v>
      </c>
      <c r="E2228" t="s">
        <v>44</v>
      </c>
      <c r="F2228" t="s">
        <v>84</v>
      </c>
      <c r="G2228">
        <v>80000</v>
      </c>
      <c r="H2228">
        <f t="shared" si="580"/>
        <v>75272</v>
      </c>
      <c r="I2228">
        <f t="shared" si="576"/>
        <v>2296</v>
      </c>
      <c r="J2228">
        <f t="shared" si="577"/>
        <v>5679.9999999999991</v>
      </c>
      <c r="K2228">
        <f t="shared" si="578"/>
        <v>851.51</v>
      </c>
      <c r="L2228">
        <f t="shared" si="581"/>
        <v>2432</v>
      </c>
      <c r="M2228">
        <f t="shared" si="582"/>
        <v>5672</v>
      </c>
      <c r="N2228">
        <v>0</v>
      </c>
      <c r="O2228">
        <f t="shared" si="579"/>
        <v>16931.509999999998</v>
      </c>
      <c r="P2228">
        <v>25</v>
      </c>
      <c r="Q2228">
        <v>0</v>
      </c>
      <c r="R2228">
        <v>0</v>
      </c>
      <c r="S2228">
        <v>1387.38</v>
      </c>
      <c r="T2228">
        <v>200</v>
      </c>
      <c r="U2228">
        <v>7400.87</v>
      </c>
      <c r="V2228">
        <v>0</v>
      </c>
      <c r="W2228">
        <f t="shared" si="572"/>
        <v>9013.25</v>
      </c>
      <c r="X2228">
        <f t="shared" si="573"/>
        <v>4728</v>
      </c>
      <c r="Y2228">
        <f t="shared" si="583"/>
        <v>11352</v>
      </c>
      <c r="Z2228">
        <f t="shared" si="575"/>
        <v>66258.75</v>
      </c>
      <c r="AA2228" t="s">
        <v>617</v>
      </c>
      <c r="AB2228">
        <v>20224</v>
      </c>
    </row>
    <row r="2229" spans="1:28" x14ac:dyDescent="0.25">
      <c r="A2229">
        <v>26</v>
      </c>
      <c r="B2229" t="s">
        <v>149</v>
      </c>
      <c r="C2229" t="s">
        <v>102</v>
      </c>
      <c r="D2229" t="s">
        <v>10</v>
      </c>
      <c r="E2229" t="s">
        <v>43</v>
      </c>
      <c r="F2229" t="s">
        <v>84</v>
      </c>
      <c r="G2229">
        <v>95000</v>
      </c>
      <c r="H2229">
        <f t="shared" si="580"/>
        <v>87670.04</v>
      </c>
      <c r="I2229">
        <f t="shared" si="576"/>
        <v>2726.5</v>
      </c>
      <c r="J2229">
        <f t="shared" si="577"/>
        <v>6744.9999999999991</v>
      </c>
      <c r="K2229">
        <f t="shared" si="578"/>
        <v>851.51</v>
      </c>
      <c r="L2229">
        <f t="shared" si="581"/>
        <v>2888</v>
      </c>
      <c r="M2229">
        <f t="shared" si="582"/>
        <v>6735.5</v>
      </c>
      <c r="N2229">
        <v>1715.46</v>
      </c>
      <c r="O2229">
        <f t="shared" si="579"/>
        <v>21661.97</v>
      </c>
      <c r="P2229">
        <v>25</v>
      </c>
      <c r="Q2229">
        <v>5000</v>
      </c>
      <c r="R2229">
        <v>0</v>
      </c>
      <c r="S2229">
        <v>2324.48</v>
      </c>
      <c r="T2229">
        <v>200</v>
      </c>
      <c r="U2229">
        <v>10500.38</v>
      </c>
      <c r="V2229">
        <v>0</v>
      </c>
      <c r="W2229">
        <f t="shared" si="572"/>
        <v>18049.86</v>
      </c>
      <c r="X2229">
        <f t="shared" si="573"/>
        <v>7329.96</v>
      </c>
      <c r="Y2229">
        <f t="shared" si="583"/>
        <v>13480.5</v>
      </c>
      <c r="Z2229">
        <f t="shared" si="575"/>
        <v>69620.179999999993</v>
      </c>
      <c r="AA2229" t="s">
        <v>617</v>
      </c>
      <c r="AB2229">
        <v>20224</v>
      </c>
    </row>
    <row r="2230" spans="1:28" x14ac:dyDescent="0.25">
      <c r="A2230">
        <v>27</v>
      </c>
      <c r="B2230" t="s">
        <v>151</v>
      </c>
      <c r="C2230" t="s">
        <v>102</v>
      </c>
      <c r="D2230" t="s">
        <v>793</v>
      </c>
      <c r="E2230" t="s">
        <v>66</v>
      </c>
      <c r="F2230" t="s">
        <v>84</v>
      </c>
      <c r="G2230">
        <v>80000</v>
      </c>
      <c r="H2230">
        <f t="shared" si="580"/>
        <v>75272</v>
      </c>
      <c r="I2230">
        <f t="shared" si="576"/>
        <v>2296</v>
      </c>
      <c r="J2230">
        <f t="shared" si="577"/>
        <v>5679.9999999999991</v>
      </c>
      <c r="K2230">
        <f t="shared" si="578"/>
        <v>851.51</v>
      </c>
      <c r="L2230">
        <f t="shared" si="581"/>
        <v>2432</v>
      </c>
      <c r="M2230">
        <f t="shared" si="582"/>
        <v>5672</v>
      </c>
      <c r="N2230">
        <v>0</v>
      </c>
      <c r="O2230">
        <f t="shared" si="579"/>
        <v>16931.509999999998</v>
      </c>
      <c r="P2230">
        <v>25</v>
      </c>
      <c r="Q2230">
        <v>4000</v>
      </c>
      <c r="R2230">
        <v>0</v>
      </c>
      <c r="S2230">
        <v>2498.6999999999998</v>
      </c>
      <c r="T2230">
        <v>200</v>
      </c>
      <c r="U2230">
        <v>7400.87</v>
      </c>
      <c r="V2230">
        <v>0</v>
      </c>
      <c r="W2230">
        <f t="shared" si="572"/>
        <v>14124.57</v>
      </c>
      <c r="X2230">
        <f t="shared" si="573"/>
        <v>4728</v>
      </c>
      <c r="Y2230">
        <f t="shared" si="583"/>
        <v>11352</v>
      </c>
      <c r="Z2230">
        <f t="shared" si="575"/>
        <v>61147.43</v>
      </c>
      <c r="AA2230" t="s">
        <v>617</v>
      </c>
      <c r="AB2230">
        <v>20224</v>
      </c>
    </row>
    <row r="2231" spans="1:28" x14ac:dyDescent="0.25">
      <c r="A2231">
        <v>28</v>
      </c>
      <c r="B2231" t="s">
        <v>153</v>
      </c>
      <c r="C2231" t="s">
        <v>102</v>
      </c>
      <c r="D2231" t="s">
        <v>17</v>
      </c>
      <c r="E2231" t="s">
        <v>877</v>
      </c>
      <c r="F2231" t="s">
        <v>84</v>
      </c>
      <c r="G2231">
        <v>95000</v>
      </c>
      <c r="H2231">
        <f t="shared" si="580"/>
        <v>87670.04</v>
      </c>
      <c r="I2231">
        <f t="shared" si="576"/>
        <v>2726.5</v>
      </c>
      <c r="J2231">
        <f t="shared" si="577"/>
        <v>6744.9999999999991</v>
      </c>
      <c r="K2231">
        <f t="shared" si="578"/>
        <v>851.51</v>
      </c>
      <c r="L2231">
        <f t="shared" si="581"/>
        <v>2888</v>
      </c>
      <c r="M2231">
        <f t="shared" si="582"/>
        <v>6735.5</v>
      </c>
      <c r="N2231">
        <v>1715.46</v>
      </c>
      <c r="O2231">
        <f t="shared" si="579"/>
        <v>21661.97</v>
      </c>
      <c r="P2231">
        <v>25</v>
      </c>
      <c r="Q2231">
        <v>4328.3500000000004</v>
      </c>
      <c r="R2231">
        <v>0</v>
      </c>
      <c r="S2231">
        <v>2187.8000000000002</v>
      </c>
      <c r="T2231">
        <v>200</v>
      </c>
      <c r="U2231">
        <v>10500.38</v>
      </c>
      <c r="V2231">
        <v>0</v>
      </c>
      <c r="W2231">
        <f t="shared" si="572"/>
        <v>17241.53</v>
      </c>
      <c r="X2231">
        <f t="shared" si="573"/>
        <v>7329.96</v>
      </c>
      <c r="Y2231">
        <f t="shared" si="583"/>
        <v>13480.5</v>
      </c>
      <c r="Z2231">
        <f t="shared" si="575"/>
        <v>70428.510000000009</v>
      </c>
      <c r="AA2231" t="s">
        <v>617</v>
      </c>
      <c r="AB2231">
        <v>20224</v>
      </c>
    </row>
    <row r="2232" spans="1:28" x14ac:dyDescent="0.25">
      <c r="A2232">
        <v>29</v>
      </c>
      <c r="B2232" t="s">
        <v>868</v>
      </c>
      <c r="C2232" t="s">
        <v>103</v>
      </c>
      <c r="D2232" t="s">
        <v>800</v>
      </c>
      <c r="E2232" t="s">
        <v>83</v>
      </c>
      <c r="F2232" t="s">
        <v>84</v>
      </c>
      <c r="G2232">
        <v>48000</v>
      </c>
      <c r="H2232">
        <f t="shared" si="580"/>
        <v>45163.199999999997</v>
      </c>
      <c r="I2232">
        <f t="shared" si="576"/>
        <v>1377.6</v>
      </c>
      <c r="J2232">
        <f t="shared" si="577"/>
        <v>3407.9999999999995</v>
      </c>
      <c r="K2232">
        <f t="shared" si="578"/>
        <v>528</v>
      </c>
      <c r="L2232">
        <f t="shared" si="581"/>
        <v>1459.2</v>
      </c>
      <c r="M2232">
        <f t="shared" si="582"/>
        <v>3403.2000000000003</v>
      </c>
      <c r="N2232">
        <v>0</v>
      </c>
      <c r="O2232">
        <f t="shared" si="579"/>
        <v>10176</v>
      </c>
      <c r="P2232">
        <v>25</v>
      </c>
      <c r="Q2232">
        <v>1000</v>
      </c>
      <c r="R2232">
        <v>0</v>
      </c>
      <c r="S2232">
        <v>2404.39</v>
      </c>
      <c r="T2232">
        <v>200</v>
      </c>
      <c r="U2232">
        <f>1571.73-V2232</f>
        <v>1571.73</v>
      </c>
      <c r="V2232">
        <v>0</v>
      </c>
      <c r="W2232">
        <f t="shared" si="572"/>
        <v>5201.12</v>
      </c>
      <c r="X2232">
        <f t="shared" si="573"/>
        <v>2836.8</v>
      </c>
      <c r="Y2232">
        <f t="shared" si="583"/>
        <v>6811.2</v>
      </c>
      <c r="Z2232">
        <f t="shared" si="575"/>
        <v>39962.080000000002</v>
      </c>
      <c r="AA2232" t="s">
        <v>617</v>
      </c>
      <c r="AB2232">
        <v>20224</v>
      </c>
    </row>
    <row r="2233" spans="1:28" x14ac:dyDescent="0.25">
      <c r="A2233">
        <v>30</v>
      </c>
      <c r="B2233" t="s">
        <v>124</v>
      </c>
      <c r="C2233" t="s">
        <v>103</v>
      </c>
      <c r="D2233" t="s">
        <v>10</v>
      </c>
      <c r="E2233" t="s">
        <v>706</v>
      </c>
      <c r="F2233" t="s">
        <v>84</v>
      </c>
      <c r="G2233">
        <v>48000</v>
      </c>
      <c r="H2233">
        <f>+G2233-(I2233+L2233+N2233)</f>
        <v>45163.199999999997</v>
      </c>
      <c r="I2233">
        <f t="shared" si="576"/>
        <v>1377.6</v>
      </c>
      <c r="J2233">
        <f t="shared" si="577"/>
        <v>3407.9999999999995</v>
      </c>
      <c r="K2233">
        <f t="shared" si="578"/>
        <v>528</v>
      </c>
      <c r="L2233">
        <f t="shared" si="581"/>
        <v>1459.2</v>
      </c>
      <c r="M2233">
        <f t="shared" si="582"/>
        <v>3403.2000000000003</v>
      </c>
      <c r="N2233">
        <v>0</v>
      </c>
      <c r="O2233">
        <f>+I2233+J2233+K2233+L2233+M2233+N2233</f>
        <v>10176</v>
      </c>
      <c r="P2233">
        <v>25</v>
      </c>
      <c r="Q2233">
        <v>0</v>
      </c>
      <c r="R2233">
        <v>0</v>
      </c>
      <c r="S2233">
        <v>1118.6500000000001</v>
      </c>
      <c r="T2233">
        <v>200</v>
      </c>
      <c r="U2233">
        <f>1571.73-V2233</f>
        <v>1571.73</v>
      </c>
      <c r="V2233">
        <v>0</v>
      </c>
      <c r="W2233">
        <f t="shared" si="572"/>
        <v>2915.38</v>
      </c>
      <c r="X2233">
        <f t="shared" si="573"/>
        <v>2836.8</v>
      </c>
      <c r="Y2233">
        <f t="shared" si="583"/>
        <v>6811.2</v>
      </c>
      <c r="Z2233">
        <f t="shared" si="575"/>
        <v>42247.82</v>
      </c>
      <c r="AA2233" t="s">
        <v>617</v>
      </c>
      <c r="AB2233">
        <v>20224</v>
      </c>
    </row>
    <row r="2234" spans="1:28" x14ac:dyDescent="0.25">
      <c r="A2234">
        <v>31</v>
      </c>
      <c r="B2234" t="s">
        <v>890</v>
      </c>
      <c r="C2234" t="s">
        <v>102</v>
      </c>
      <c r="D2234" t="s">
        <v>19</v>
      </c>
      <c r="E2234" t="s">
        <v>73</v>
      </c>
      <c r="F2234" t="s">
        <v>84</v>
      </c>
      <c r="G2234">
        <v>60000</v>
      </c>
      <c r="H2234">
        <f t="shared" si="580"/>
        <v>54738.54</v>
      </c>
      <c r="I2234">
        <f t="shared" si="576"/>
        <v>1722</v>
      </c>
      <c r="J2234">
        <f t="shared" si="577"/>
        <v>4260</v>
      </c>
      <c r="K2234">
        <f t="shared" si="578"/>
        <v>660.00000000000011</v>
      </c>
      <c r="L2234">
        <f t="shared" si="581"/>
        <v>1824</v>
      </c>
      <c r="M2234">
        <f t="shared" si="582"/>
        <v>4254</v>
      </c>
      <c r="N2234">
        <v>1715.46</v>
      </c>
      <c r="O2234">
        <f t="shared" si="579"/>
        <v>14435.46</v>
      </c>
      <c r="P2234">
        <v>25</v>
      </c>
      <c r="Q2234">
        <v>6500</v>
      </c>
      <c r="R2234">
        <v>0</v>
      </c>
      <c r="S2234">
        <v>29.99</v>
      </c>
      <c r="T2234">
        <v>200</v>
      </c>
      <c r="U2234">
        <f>2800.49-V2234</f>
        <v>2800.49</v>
      </c>
      <c r="V2234">
        <v>0</v>
      </c>
      <c r="W2234">
        <f t="shared" si="572"/>
        <v>9555.48</v>
      </c>
      <c r="X2234">
        <f t="shared" si="573"/>
        <v>5261.46</v>
      </c>
      <c r="Y2234">
        <f t="shared" si="583"/>
        <v>8514</v>
      </c>
      <c r="Z2234">
        <f t="shared" si="575"/>
        <v>45183.06</v>
      </c>
      <c r="AA2234" t="s">
        <v>617</v>
      </c>
      <c r="AB2234">
        <v>20224</v>
      </c>
    </row>
    <row r="2235" spans="1:28" x14ac:dyDescent="0.25">
      <c r="A2235">
        <v>32</v>
      </c>
      <c r="B2235" t="s">
        <v>157</v>
      </c>
      <c r="C2235" t="s">
        <v>102</v>
      </c>
      <c r="D2235" t="s">
        <v>10</v>
      </c>
      <c r="E2235" t="s">
        <v>46</v>
      </c>
      <c r="F2235" t="s">
        <v>84</v>
      </c>
      <c r="G2235">
        <v>60000</v>
      </c>
      <c r="H2235">
        <f t="shared" si="580"/>
        <v>56454</v>
      </c>
      <c r="I2235">
        <f t="shared" si="576"/>
        <v>1722</v>
      </c>
      <c r="J2235">
        <f t="shared" si="577"/>
        <v>4260</v>
      </c>
      <c r="K2235">
        <f t="shared" si="578"/>
        <v>660.00000000000011</v>
      </c>
      <c r="L2235">
        <f t="shared" si="581"/>
        <v>1824</v>
      </c>
      <c r="M2235">
        <f t="shared" si="582"/>
        <v>4254</v>
      </c>
      <c r="N2235">
        <v>0</v>
      </c>
      <c r="O2235">
        <f t="shared" si="579"/>
        <v>12720</v>
      </c>
      <c r="P2235">
        <v>25</v>
      </c>
      <c r="Q2235">
        <v>5592.26</v>
      </c>
      <c r="R2235">
        <v>0</v>
      </c>
      <c r="S2235">
        <v>1096.73</v>
      </c>
      <c r="T2235">
        <v>200</v>
      </c>
      <c r="U2235">
        <f>3486.68-V2235</f>
        <v>3486.68</v>
      </c>
      <c r="V2235">
        <v>0</v>
      </c>
      <c r="W2235">
        <f t="shared" si="572"/>
        <v>10400.67</v>
      </c>
      <c r="X2235">
        <f t="shared" si="573"/>
        <v>3546</v>
      </c>
      <c r="Y2235">
        <f t="shared" si="583"/>
        <v>8514</v>
      </c>
      <c r="Z2235">
        <f t="shared" si="575"/>
        <v>46053.33</v>
      </c>
      <c r="AA2235" t="s">
        <v>617</v>
      </c>
      <c r="AB2235">
        <v>20224</v>
      </c>
    </row>
    <row r="2236" spans="1:28" x14ac:dyDescent="0.25">
      <c r="A2236">
        <v>33</v>
      </c>
      <c r="B2236" t="s">
        <v>158</v>
      </c>
      <c r="C2236" t="s">
        <v>102</v>
      </c>
      <c r="D2236" t="s">
        <v>831</v>
      </c>
      <c r="E2236" t="s">
        <v>871</v>
      </c>
      <c r="F2236" t="s">
        <v>84</v>
      </c>
      <c r="G2236">
        <v>60000</v>
      </c>
      <c r="H2236">
        <f t="shared" si="580"/>
        <v>54738.54</v>
      </c>
      <c r="I2236">
        <f t="shared" si="576"/>
        <v>1722</v>
      </c>
      <c r="J2236">
        <f t="shared" si="577"/>
        <v>4260</v>
      </c>
      <c r="K2236">
        <f t="shared" si="578"/>
        <v>660.00000000000011</v>
      </c>
      <c r="L2236">
        <f t="shared" si="581"/>
        <v>1824</v>
      </c>
      <c r="M2236">
        <f t="shared" si="582"/>
        <v>4254</v>
      </c>
      <c r="N2236">
        <v>1715.46</v>
      </c>
      <c r="O2236">
        <f t="shared" si="579"/>
        <v>14435.46</v>
      </c>
      <c r="P2236">
        <v>25</v>
      </c>
      <c r="Q2236">
        <v>0</v>
      </c>
      <c r="R2236">
        <v>0</v>
      </c>
      <c r="S2236">
        <v>1537.14</v>
      </c>
      <c r="T2236">
        <v>200</v>
      </c>
      <c r="U2236">
        <f>3143.58-V2236</f>
        <v>3143.58</v>
      </c>
      <c r="V2236">
        <v>0</v>
      </c>
      <c r="W2236">
        <f t="shared" si="572"/>
        <v>4905.72</v>
      </c>
      <c r="X2236">
        <f t="shared" si="573"/>
        <v>5261.46</v>
      </c>
      <c r="Y2236">
        <f t="shared" si="583"/>
        <v>8514</v>
      </c>
      <c r="Z2236">
        <f t="shared" si="575"/>
        <v>49832.82</v>
      </c>
      <c r="AA2236" t="s">
        <v>617</v>
      </c>
      <c r="AB2236">
        <v>20224</v>
      </c>
    </row>
    <row r="2237" spans="1:28" x14ac:dyDescent="0.25">
      <c r="A2237">
        <v>34</v>
      </c>
      <c r="B2237" t="s">
        <v>159</v>
      </c>
      <c r="C2237" t="s">
        <v>103</v>
      </c>
      <c r="D2237" t="s">
        <v>21</v>
      </c>
      <c r="E2237" t="s">
        <v>68</v>
      </c>
      <c r="F2237" t="s">
        <v>84</v>
      </c>
      <c r="G2237">
        <v>60000</v>
      </c>
      <c r="H2237">
        <f t="shared" si="580"/>
        <v>54738.54</v>
      </c>
      <c r="I2237">
        <f t="shared" si="576"/>
        <v>1722</v>
      </c>
      <c r="J2237">
        <f t="shared" si="577"/>
        <v>4260</v>
      </c>
      <c r="K2237">
        <f t="shared" si="578"/>
        <v>660.00000000000011</v>
      </c>
      <c r="L2237">
        <f t="shared" si="581"/>
        <v>1824</v>
      </c>
      <c r="M2237">
        <f t="shared" si="582"/>
        <v>4254</v>
      </c>
      <c r="N2237">
        <v>1715.46</v>
      </c>
      <c r="O2237">
        <f t="shared" si="579"/>
        <v>14435.46</v>
      </c>
      <c r="P2237">
        <v>25</v>
      </c>
      <c r="Q2237">
        <v>3495.45</v>
      </c>
      <c r="R2237">
        <v>0</v>
      </c>
      <c r="S2237">
        <v>1017.89</v>
      </c>
      <c r="T2237">
        <v>200</v>
      </c>
      <c r="U2237">
        <f>3143.58-V2237</f>
        <v>3143.58</v>
      </c>
      <c r="V2237">
        <v>0</v>
      </c>
      <c r="W2237">
        <f t="shared" si="572"/>
        <v>7881.92</v>
      </c>
      <c r="X2237">
        <f t="shared" si="573"/>
        <v>5261.46</v>
      </c>
      <c r="Y2237">
        <f t="shared" si="583"/>
        <v>8514</v>
      </c>
      <c r="Z2237">
        <f t="shared" si="575"/>
        <v>46856.619999999995</v>
      </c>
      <c r="AA2237" t="s">
        <v>617</v>
      </c>
      <c r="AB2237">
        <v>20224</v>
      </c>
    </row>
    <row r="2238" spans="1:28" x14ac:dyDescent="0.25">
      <c r="A2238">
        <v>35</v>
      </c>
      <c r="B2238" t="s">
        <v>150</v>
      </c>
      <c r="C2238" t="s">
        <v>102</v>
      </c>
      <c r="D2238" t="s">
        <v>16</v>
      </c>
      <c r="E2238" t="s">
        <v>45</v>
      </c>
      <c r="F2238" t="s">
        <v>84</v>
      </c>
      <c r="G2238">
        <v>60000</v>
      </c>
      <c r="H2238">
        <f>+G2238-(I2238+L2238+N2238)</f>
        <v>56454</v>
      </c>
      <c r="I2238">
        <f t="shared" si="576"/>
        <v>1722</v>
      </c>
      <c r="J2238">
        <f t="shared" si="577"/>
        <v>4260</v>
      </c>
      <c r="K2238">
        <f t="shared" si="578"/>
        <v>660.00000000000011</v>
      </c>
      <c r="L2238">
        <f t="shared" si="581"/>
        <v>1824</v>
      </c>
      <c r="M2238">
        <f t="shared" si="582"/>
        <v>4254</v>
      </c>
      <c r="N2238">
        <v>0</v>
      </c>
      <c r="O2238">
        <f>+I2238+J2238+K2238+L2238+M2238+N2238</f>
        <v>12720</v>
      </c>
      <c r="P2238">
        <v>25</v>
      </c>
      <c r="Q2238">
        <v>0</v>
      </c>
      <c r="R2238">
        <v>0</v>
      </c>
      <c r="S2238">
        <v>1119.46</v>
      </c>
      <c r="T2238">
        <v>200</v>
      </c>
      <c r="U2238">
        <f>IF((H2238*12)&gt;867123.01,(79776+(((H2238*12)-867123.01)*0.25))/12,IF((H2238*12)&gt;624329.01,(31216+(((H2238*12)-624329.01)*0.2))/12,IF((H2238*12)&gt;416220.01,(((H2238*12)-416220.01)*0.15)/12,0)))</f>
        <v>3486.6498333333329</v>
      </c>
      <c r="V2238">
        <v>0</v>
      </c>
      <c r="W2238">
        <f t="shared" si="572"/>
        <v>4831.109833333333</v>
      </c>
      <c r="X2238">
        <f t="shared" si="573"/>
        <v>3546</v>
      </c>
      <c r="Y2238">
        <f t="shared" si="583"/>
        <v>8514</v>
      </c>
      <c r="Z2238">
        <f t="shared" si="575"/>
        <v>51622.890166666664</v>
      </c>
      <c r="AA2238" t="s">
        <v>617</v>
      </c>
      <c r="AB2238">
        <v>20224</v>
      </c>
    </row>
    <row r="2239" spans="1:28" x14ac:dyDescent="0.25">
      <c r="A2239">
        <v>36</v>
      </c>
      <c r="B2239" t="s">
        <v>160</v>
      </c>
      <c r="C2239" t="s">
        <v>102</v>
      </c>
      <c r="D2239" t="s">
        <v>4</v>
      </c>
      <c r="E2239" t="s">
        <v>93</v>
      </c>
      <c r="F2239" t="s">
        <v>84</v>
      </c>
      <c r="G2239">
        <v>60000</v>
      </c>
      <c r="H2239">
        <f t="shared" si="580"/>
        <v>56454</v>
      </c>
      <c r="I2239">
        <f t="shared" si="576"/>
        <v>1722</v>
      </c>
      <c r="J2239">
        <f t="shared" si="577"/>
        <v>4260</v>
      </c>
      <c r="K2239">
        <f t="shared" si="578"/>
        <v>660.00000000000011</v>
      </c>
      <c r="L2239">
        <f t="shared" si="581"/>
        <v>1824</v>
      </c>
      <c r="M2239">
        <f t="shared" si="582"/>
        <v>4254</v>
      </c>
      <c r="N2239">
        <v>0</v>
      </c>
      <c r="O2239">
        <f t="shared" si="579"/>
        <v>12720</v>
      </c>
      <c r="P2239">
        <v>25</v>
      </c>
      <c r="Q2239">
        <v>2458.4</v>
      </c>
      <c r="R2239">
        <v>0</v>
      </c>
      <c r="S2239">
        <v>1613.98</v>
      </c>
      <c r="T2239">
        <v>200</v>
      </c>
      <c r="U2239">
        <f>IF((H2239*12)&gt;867123.01,(79776+(((H2239*12)-867123.01)*0.25))/12,IF((H2239*12)&gt;624329.01,(31216+(((H2239*12)-624329.01)*0.2))/12,IF((H2239*12)&gt;416220.01,(((H2239*12)-416220.01)*0.15)/12,0)))</f>
        <v>3486.6498333333329</v>
      </c>
      <c r="V2239">
        <v>0</v>
      </c>
      <c r="W2239">
        <f t="shared" si="572"/>
        <v>7784.029833333333</v>
      </c>
      <c r="X2239">
        <f t="shared" si="573"/>
        <v>3546</v>
      </c>
      <c r="Y2239">
        <f t="shared" si="583"/>
        <v>8514</v>
      </c>
      <c r="Z2239">
        <f t="shared" si="575"/>
        <v>48669.970166666666</v>
      </c>
      <c r="AA2239" t="s">
        <v>617</v>
      </c>
      <c r="AB2239">
        <v>20224</v>
      </c>
    </row>
    <row r="2240" spans="1:28" x14ac:dyDescent="0.25">
      <c r="A2240">
        <v>37</v>
      </c>
      <c r="B2240" t="s">
        <v>806</v>
      </c>
      <c r="C2240" t="s">
        <v>102</v>
      </c>
      <c r="D2240" t="s">
        <v>12</v>
      </c>
      <c r="E2240" t="s">
        <v>75</v>
      </c>
      <c r="F2240" t="s">
        <v>99</v>
      </c>
      <c r="G2240">
        <v>65000</v>
      </c>
      <c r="H2240">
        <f t="shared" si="580"/>
        <v>61158.5</v>
      </c>
      <c r="I2240">
        <f t="shared" si="576"/>
        <v>1865.5</v>
      </c>
      <c r="J2240">
        <f t="shared" si="577"/>
        <v>4615</v>
      </c>
      <c r="K2240">
        <f t="shared" si="578"/>
        <v>715.00000000000011</v>
      </c>
      <c r="L2240">
        <f t="shared" si="581"/>
        <v>1976</v>
      </c>
      <c r="M2240">
        <f t="shared" si="582"/>
        <v>4608.5</v>
      </c>
      <c r="N2240">
        <v>0</v>
      </c>
      <c r="O2240">
        <f t="shared" si="579"/>
        <v>13780</v>
      </c>
      <c r="P2240">
        <v>25</v>
      </c>
      <c r="Q2240">
        <v>8537.7800000000007</v>
      </c>
      <c r="R2240">
        <v>0</v>
      </c>
      <c r="S2240">
        <v>925.67</v>
      </c>
      <c r="T2240">
        <v>200</v>
      </c>
      <c r="U2240">
        <v>4427.58</v>
      </c>
      <c r="V2240">
        <v>0</v>
      </c>
      <c r="W2240">
        <f t="shared" si="572"/>
        <v>14116.03</v>
      </c>
      <c r="X2240">
        <f t="shared" si="573"/>
        <v>3841.5</v>
      </c>
      <c r="Y2240">
        <f t="shared" si="583"/>
        <v>9223.5</v>
      </c>
      <c r="Z2240">
        <f t="shared" si="575"/>
        <v>47042.47</v>
      </c>
      <c r="AA2240" t="s">
        <v>617</v>
      </c>
      <c r="AB2240">
        <v>20224</v>
      </c>
    </row>
    <row r="2241" spans="1:28" x14ac:dyDescent="0.25">
      <c r="A2241">
        <v>38</v>
      </c>
      <c r="B2241" t="s">
        <v>162</v>
      </c>
      <c r="C2241" t="s">
        <v>102</v>
      </c>
      <c r="D2241" t="s">
        <v>15</v>
      </c>
      <c r="E2241" t="s">
        <v>92</v>
      </c>
      <c r="F2241" t="s">
        <v>99</v>
      </c>
      <c r="G2241">
        <v>70000</v>
      </c>
      <c r="H2241">
        <f t="shared" si="580"/>
        <v>60716.619999999995</v>
      </c>
      <c r="I2241">
        <f t="shared" si="576"/>
        <v>2009</v>
      </c>
      <c r="J2241">
        <f t="shared" si="577"/>
        <v>4970</v>
      </c>
      <c r="K2241">
        <f t="shared" si="578"/>
        <v>770.00000000000011</v>
      </c>
      <c r="L2241">
        <f t="shared" si="581"/>
        <v>2128</v>
      </c>
      <c r="M2241">
        <f t="shared" si="582"/>
        <v>4963</v>
      </c>
      <c r="N2241">
        <v>5146.38</v>
      </c>
      <c r="O2241">
        <f t="shared" si="579"/>
        <v>19986.38</v>
      </c>
      <c r="P2241">
        <v>25</v>
      </c>
      <c r="Q2241">
        <v>0</v>
      </c>
      <c r="R2241">
        <v>0</v>
      </c>
      <c r="S2241">
        <v>797.28</v>
      </c>
      <c r="T2241">
        <v>200</v>
      </c>
      <c r="U2241">
        <f>4339.2-V2241</f>
        <v>4339.2</v>
      </c>
      <c r="V2241">
        <v>0</v>
      </c>
      <c r="W2241">
        <f t="shared" si="572"/>
        <v>5361.48</v>
      </c>
      <c r="X2241">
        <f t="shared" si="573"/>
        <v>9283.380000000001</v>
      </c>
      <c r="Y2241">
        <f t="shared" si="583"/>
        <v>9933</v>
      </c>
      <c r="Z2241">
        <f t="shared" si="575"/>
        <v>55355.14</v>
      </c>
      <c r="AA2241" t="s">
        <v>617</v>
      </c>
      <c r="AB2241">
        <v>20224</v>
      </c>
    </row>
    <row r="2242" spans="1:28" x14ac:dyDescent="0.25">
      <c r="A2242">
        <v>39</v>
      </c>
      <c r="B2242" t="s">
        <v>807</v>
      </c>
      <c r="C2242" t="s">
        <v>102</v>
      </c>
      <c r="D2242" t="s">
        <v>808</v>
      </c>
      <c r="E2242" t="s">
        <v>62</v>
      </c>
      <c r="F2242" t="s">
        <v>99</v>
      </c>
      <c r="G2242">
        <v>125000</v>
      </c>
      <c r="H2242">
        <f>+G2242-(I2242+L2242+N2242)</f>
        <v>115897.04000000001</v>
      </c>
      <c r="I2242">
        <f t="shared" si="576"/>
        <v>3587.5</v>
      </c>
      <c r="J2242">
        <f t="shared" si="577"/>
        <v>8875</v>
      </c>
      <c r="K2242">
        <f t="shared" si="578"/>
        <v>851.51</v>
      </c>
      <c r="L2242">
        <f t="shared" si="581"/>
        <v>3800</v>
      </c>
      <c r="M2242">
        <f t="shared" si="582"/>
        <v>8862.5</v>
      </c>
      <c r="N2242">
        <v>1715.46</v>
      </c>
      <c r="O2242">
        <f>+I2242+J2242+K2242+L2242+M2242+N2242</f>
        <v>27691.97</v>
      </c>
      <c r="P2242">
        <v>25</v>
      </c>
      <c r="Q2242">
        <v>10736.72</v>
      </c>
      <c r="R2242">
        <v>0</v>
      </c>
      <c r="S2242">
        <v>0</v>
      </c>
      <c r="T2242">
        <v>200</v>
      </c>
      <c r="U2242">
        <v>17557.13</v>
      </c>
      <c r="V2242">
        <v>0</v>
      </c>
      <c r="W2242">
        <f t="shared" si="572"/>
        <v>28518.85</v>
      </c>
      <c r="X2242">
        <f t="shared" si="573"/>
        <v>9102.9599999999991</v>
      </c>
      <c r="Y2242">
        <f t="shared" si="583"/>
        <v>17737.5</v>
      </c>
      <c r="Z2242">
        <f t="shared" si="575"/>
        <v>87378.19</v>
      </c>
      <c r="AA2242" t="s">
        <v>617</v>
      </c>
      <c r="AB2242">
        <v>20224</v>
      </c>
    </row>
    <row r="2243" spans="1:28" x14ac:dyDescent="0.25">
      <c r="A2243">
        <v>40</v>
      </c>
      <c r="B2243" t="s">
        <v>809</v>
      </c>
      <c r="C2243" t="s">
        <v>102</v>
      </c>
      <c r="D2243" t="s">
        <v>808</v>
      </c>
      <c r="E2243" t="s">
        <v>62</v>
      </c>
      <c r="F2243" t="s">
        <v>99</v>
      </c>
      <c r="G2243">
        <v>80000</v>
      </c>
      <c r="H2243">
        <f>+G2243-(I2243+L2243+N2243)</f>
        <v>75272</v>
      </c>
      <c r="I2243">
        <f t="shared" si="576"/>
        <v>2296</v>
      </c>
      <c r="J2243">
        <f t="shared" si="577"/>
        <v>5679.9999999999991</v>
      </c>
      <c r="K2243">
        <f t="shared" si="578"/>
        <v>851.51</v>
      </c>
      <c r="L2243">
        <f t="shared" si="581"/>
        <v>2432</v>
      </c>
      <c r="M2243">
        <f t="shared" si="582"/>
        <v>5672</v>
      </c>
      <c r="N2243">
        <v>0</v>
      </c>
      <c r="O2243">
        <f>+I2243+J2243+K2243+L2243+M2243+N2243</f>
        <v>16931.509999999998</v>
      </c>
      <c r="P2243">
        <v>25</v>
      </c>
      <c r="Q2243">
        <v>1000</v>
      </c>
      <c r="R2243">
        <v>0</v>
      </c>
      <c r="S2243">
        <v>398.64</v>
      </c>
      <c r="T2243">
        <v>200</v>
      </c>
      <c r="U2243">
        <v>7400.87</v>
      </c>
      <c r="V2243">
        <v>0</v>
      </c>
      <c r="W2243">
        <f t="shared" si="572"/>
        <v>9024.51</v>
      </c>
      <c r="X2243">
        <f t="shared" si="573"/>
        <v>4728</v>
      </c>
      <c r="Y2243">
        <f t="shared" si="583"/>
        <v>11352</v>
      </c>
      <c r="Z2243">
        <f t="shared" si="575"/>
        <v>66247.490000000005</v>
      </c>
      <c r="AA2243" t="s">
        <v>617</v>
      </c>
      <c r="AB2243">
        <v>20224</v>
      </c>
    </row>
    <row r="2244" spans="1:28" x14ac:dyDescent="0.25">
      <c r="A2244">
        <v>41</v>
      </c>
      <c r="B2244" t="s">
        <v>906</v>
      </c>
      <c r="C2244" t="s">
        <v>102</v>
      </c>
      <c r="D2244" t="s">
        <v>808</v>
      </c>
      <c r="E2244" t="s">
        <v>62</v>
      </c>
      <c r="F2244" t="s">
        <v>99</v>
      </c>
      <c r="G2244">
        <v>110000</v>
      </c>
      <c r="H2244">
        <f>+G2244-(I2244+L2244+N2244)</f>
        <v>103499</v>
      </c>
      <c r="I2244">
        <f t="shared" si="576"/>
        <v>3157</v>
      </c>
      <c r="J2244">
        <f t="shared" si="577"/>
        <v>7809.9999999999991</v>
      </c>
      <c r="K2244">
        <f t="shared" si="578"/>
        <v>851.51</v>
      </c>
      <c r="L2244">
        <f t="shared" si="581"/>
        <v>3344</v>
      </c>
      <c r="M2244">
        <f t="shared" si="582"/>
        <v>7799.0000000000009</v>
      </c>
      <c r="N2244">
        <v>0</v>
      </c>
      <c r="O2244">
        <f>+I2244+J2244+K2244+L2244+M2244+N2244</f>
        <v>22961.510000000002</v>
      </c>
      <c r="P2244">
        <v>25</v>
      </c>
      <c r="Q2244">
        <v>0</v>
      </c>
      <c r="R2244">
        <v>0</v>
      </c>
      <c r="S2244">
        <v>0</v>
      </c>
      <c r="T2244">
        <v>200</v>
      </c>
      <c r="U2244">
        <v>14457.62</v>
      </c>
      <c r="V2244">
        <v>0</v>
      </c>
      <c r="W2244">
        <f t="shared" si="572"/>
        <v>14682.62</v>
      </c>
      <c r="X2244">
        <f t="shared" si="573"/>
        <v>6501</v>
      </c>
      <c r="Y2244">
        <f t="shared" si="583"/>
        <v>15609</v>
      </c>
      <c r="Z2244">
        <f t="shared" si="575"/>
        <v>88816.38</v>
      </c>
      <c r="AA2244" t="s">
        <v>617</v>
      </c>
      <c r="AB2244">
        <v>20224</v>
      </c>
    </row>
    <row r="2245" spans="1:28" x14ac:dyDescent="0.25">
      <c r="A2245">
        <v>42</v>
      </c>
      <c r="B2245" t="s">
        <v>813</v>
      </c>
      <c r="C2245" t="s">
        <v>103</v>
      </c>
      <c r="D2245" t="s">
        <v>808</v>
      </c>
      <c r="E2245" t="s">
        <v>92</v>
      </c>
      <c r="F2245" t="s">
        <v>99</v>
      </c>
      <c r="G2245">
        <v>80000</v>
      </c>
      <c r="H2245">
        <f t="shared" si="580"/>
        <v>75272</v>
      </c>
      <c r="I2245">
        <f t="shared" si="576"/>
        <v>2296</v>
      </c>
      <c r="J2245">
        <f t="shared" si="577"/>
        <v>5679.9999999999991</v>
      </c>
      <c r="K2245">
        <f t="shared" si="578"/>
        <v>851.51</v>
      </c>
      <c r="L2245">
        <f t="shared" si="581"/>
        <v>2432</v>
      </c>
      <c r="M2245">
        <f t="shared" si="582"/>
        <v>5672</v>
      </c>
      <c r="N2245">
        <v>0</v>
      </c>
      <c r="O2245">
        <f t="shared" si="579"/>
        <v>16931.509999999998</v>
      </c>
      <c r="P2245">
        <v>25</v>
      </c>
      <c r="Q2245">
        <v>0</v>
      </c>
      <c r="R2245">
        <v>0</v>
      </c>
      <c r="S2245">
        <v>0</v>
      </c>
      <c r="T2245">
        <v>200</v>
      </c>
      <c r="U2245">
        <v>7400.87</v>
      </c>
      <c r="V2245">
        <v>0</v>
      </c>
      <c r="W2245">
        <f t="shared" si="572"/>
        <v>7625.87</v>
      </c>
      <c r="X2245">
        <f t="shared" si="573"/>
        <v>4728</v>
      </c>
      <c r="Y2245">
        <f t="shared" si="583"/>
        <v>11352</v>
      </c>
      <c r="Z2245">
        <f t="shared" si="575"/>
        <v>67646.13</v>
      </c>
      <c r="AA2245" t="s">
        <v>617</v>
      </c>
      <c r="AB2245">
        <v>20224</v>
      </c>
    </row>
    <row r="2246" spans="1:28" x14ac:dyDescent="0.25">
      <c r="A2246">
        <v>43</v>
      </c>
      <c r="B2246" t="s">
        <v>874</v>
      </c>
      <c r="C2246" t="s">
        <v>103</v>
      </c>
      <c r="D2246" t="s">
        <v>10</v>
      </c>
      <c r="E2246" t="s">
        <v>32</v>
      </c>
      <c r="F2246" t="s">
        <v>84</v>
      </c>
      <c r="G2246">
        <v>46000</v>
      </c>
      <c r="H2246">
        <f t="shared" si="580"/>
        <v>43281.4</v>
      </c>
      <c r="I2246">
        <f t="shared" si="576"/>
        <v>1320.2</v>
      </c>
      <c r="J2246">
        <f t="shared" si="577"/>
        <v>3265.9999999999995</v>
      </c>
      <c r="K2246">
        <f t="shared" si="578"/>
        <v>506.00000000000006</v>
      </c>
      <c r="L2246">
        <f t="shared" si="581"/>
        <v>1398.4</v>
      </c>
      <c r="M2246">
        <f t="shared" si="582"/>
        <v>3261.4</v>
      </c>
      <c r="N2246">
        <v>0</v>
      </c>
      <c r="O2246">
        <f t="shared" si="579"/>
        <v>9752</v>
      </c>
      <c r="P2246">
        <v>25</v>
      </c>
      <c r="Q2246">
        <v>0</v>
      </c>
      <c r="R2246">
        <v>0</v>
      </c>
      <c r="S2246">
        <v>0</v>
      </c>
      <c r="T2246">
        <v>200</v>
      </c>
      <c r="U2246">
        <f>IF((H2246*12)&gt;867123.01,(79776+(((H2246*12)-867123.01)*0.25))/12,IF((H2246*12)&gt;624329.01,(31216+(((H2246*12)-624329.01)*0.2))/12,IF((H2246*12)&gt;416220.01,(((H2246*12)-416220.01)*0.15)/12,0)))</f>
        <v>1289.4598750000005</v>
      </c>
      <c r="V2246">
        <v>0</v>
      </c>
      <c r="W2246">
        <f t="shared" si="572"/>
        <v>1514.4598750000005</v>
      </c>
      <c r="X2246">
        <f t="shared" si="573"/>
        <v>2718.6000000000004</v>
      </c>
      <c r="Y2246">
        <f t="shared" si="583"/>
        <v>6527.4</v>
      </c>
      <c r="Z2246">
        <f t="shared" si="575"/>
        <v>41766.940125000001</v>
      </c>
      <c r="AA2246" t="s">
        <v>617</v>
      </c>
      <c r="AB2246">
        <v>20224</v>
      </c>
    </row>
    <row r="2247" spans="1:28" x14ac:dyDescent="0.25">
      <c r="A2247">
        <v>44</v>
      </c>
      <c r="B2247" t="s">
        <v>167</v>
      </c>
      <c r="C2247" t="s">
        <v>102</v>
      </c>
      <c r="D2247" t="s">
        <v>6</v>
      </c>
      <c r="E2247" t="s">
        <v>36</v>
      </c>
      <c r="F2247" t="s">
        <v>100</v>
      </c>
      <c r="G2247">
        <v>46000</v>
      </c>
      <c r="H2247">
        <f t="shared" si="580"/>
        <v>43281.4</v>
      </c>
      <c r="I2247">
        <f t="shared" si="576"/>
        <v>1320.2</v>
      </c>
      <c r="J2247">
        <f t="shared" si="577"/>
        <v>3265.9999999999995</v>
      </c>
      <c r="K2247">
        <f t="shared" si="578"/>
        <v>506.00000000000006</v>
      </c>
      <c r="L2247">
        <f t="shared" si="581"/>
        <v>1398.4</v>
      </c>
      <c r="M2247">
        <f t="shared" si="582"/>
        <v>3261.4</v>
      </c>
      <c r="N2247">
        <v>0</v>
      </c>
      <c r="O2247">
        <f t="shared" si="579"/>
        <v>9752</v>
      </c>
      <c r="P2247">
        <v>25</v>
      </c>
      <c r="Q2247">
        <v>5000</v>
      </c>
      <c r="R2247">
        <v>0</v>
      </c>
      <c r="S2247">
        <v>629.66</v>
      </c>
      <c r="T2247">
        <v>200</v>
      </c>
      <c r="U2247">
        <f>1289.46-V2247</f>
        <v>1289.46</v>
      </c>
      <c r="V2247">
        <v>0</v>
      </c>
      <c r="W2247">
        <f t="shared" si="572"/>
        <v>7144.12</v>
      </c>
      <c r="X2247">
        <f t="shared" si="573"/>
        <v>2718.6000000000004</v>
      </c>
      <c r="Y2247">
        <f t="shared" si="583"/>
        <v>6527.4</v>
      </c>
      <c r="Z2247">
        <f t="shared" si="575"/>
        <v>36137.279999999999</v>
      </c>
      <c r="AA2247" t="s">
        <v>617</v>
      </c>
      <c r="AB2247">
        <v>20224</v>
      </c>
    </row>
    <row r="2248" spans="1:28" x14ac:dyDescent="0.25">
      <c r="A2248">
        <v>45</v>
      </c>
      <c r="B2248" t="s">
        <v>169</v>
      </c>
      <c r="C2248" t="s">
        <v>102</v>
      </c>
      <c r="D2248" t="s">
        <v>6</v>
      </c>
      <c r="E2248" t="s">
        <v>36</v>
      </c>
      <c r="F2248" t="s">
        <v>100</v>
      </c>
      <c r="G2248">
        <v>36000</v>
      </c>
      <c r="H2248">
        <f t="shared" si="580"/>
        <v>33872.400000000001</v>
      </c>
      <c r="I2248">
        <f t="shared" si="576"/>
        <v>1033.2</v>
      </c>
      <c r="J2248">
        <f t="shared" si="577"/>
        <v>2555.9999999999995</v>
      </c>
      <c r="K2248">
        <f t="shared" si="578"/>
        <v>396.00000000000006</v>
      </c>
      <c r="L2248">
        <f t="shared" si="581"/>
        <v>1094.4000000000001</v>
      </c>
      <c r="M2248">
        <f t="shared" si="582"/>
        <v>2552.4</v>
      </c>
      <c r="N2248">
        <v>0</v>
      </c>
      <c r="O2248">
        <f t="shared" si="579"/>
        <v>7632</v>
      </c>
      <c r="P2248">
        <v>25</v>
      </c>
      <c r="Q2248">
        <v>0</v>
      </c>
      <c r="R2248">
        <v>0</v>
      </c>
      <c r="S2248">
        <v>0</v>
      </c>
      <c r="T2248">
        <v>200</v>
      </c>
      <c r="U2248">
        <v>0</v>
      </c>
      <c r="V2248">
        <v>0</v>
      </c>
      <c r="W2248">
        <f t="shared" si="572"/>
        <v>225</v>
      </c>
      <c r="X2248">
        <f t="shared" si="573"/>
        <v>2127.6000000000004</v>
      </c>
      <c r="Y2248">
        <f t="shared" si="583"/>
        <v>5108.3999999999996</v>
      </c>
      <c r="Z2248">
        <f t="shared" si="575"/>
        <v>33647.4</v>
      </c>
      <c r="AA2248" t="s">
        <v>617</v>
      </c>
      <c r="AB2248">
        <v>20224</v>
      </c>
    </row>
    <row r="2249" spans="1:28" x14ac:dyDescent="0.25">
      <c r="A2249">
        <v>46</v>
      </c>
      <c r="B2249" t="s">
        <v>170</v>
      </c>
      <c r="C2249" t="s">
        <v>102</v>
      </c>
      <c r="D2249" t="s">
        <v>17</v>
      </c>
      <c r="E2249" t="s">
        <v>36</v>
      </c>
      <c r="F2249" t="s">
        <v>100</v>
      </c>
      <c r="G2249">
        <v>46000</v>
      </c>
      <c r="H2249">
        <f t="shared" si="580"/>
        <v>39850.479999999996</v>
      </c>
      <c r="I2249">
        <f t="shared" si="576"/>
        <v>1320.2</v>
      </c>
      <c r="J2249">
        <f t="shared" si="577"/>
        <v>3265.9999999999995</v>
      </c>
      <c r="K2249">
        <f t="shared" si="578"/>
        <v>506.00000000000006</v>
      </c>
      <c r="L2249">
        <f t="shared" si="581"/>
        <v>1398.4</v>
      </c>
      <c r="M2249">
        <f t="shared" si="582"/>
        <v>3261.4</v>
      </c>
      <c r="N2249">
        <v>3430.92</v>
      </c>
      <c r="O2249">
        <f t="shared" si="579"/>
        <v>13182.92</v>
      </c>
      <c r="P2249">
        <v>25</v>
      </c>
      <c r="Q2249">
        <v>3395.29</v>
      </c>
      <c r="R2249">
        <v>0</v>
      </c>
      <c r="S2249">
        <v>1017.88</v>
      </c>
      <c r="T2249">
        <v>200</v>
      </c>
      <c r="U2249">
        <f>774.82-V2249</f>
        <v>774.82</v>
      </c>
      <c r="V2249">
        <v>0</v>
      </c>
      <c r="W2249">
        <f t="shared" si="572"/>
        <v>5412.99</v>
      </c>
      <c r="X2249">
        <f t="shared" si="573"/>
        <v>6149.52</v>
      </c>
      <c r="Y2249">
        <f t="shared" si="583"/>
        <v>6527.4</v>
      </c>
      <c r="Z2249">
        <f t="shared" si="575"/>
        <v>34437.49</v>
      </c>
      <c r="AA2249" t="s">
        <v>617</v>
      </c>
      <c r="AB2249">
        <v>20224</v>
      </c>
    </row>
    <row r="2250" spans="1:28" x14ac:dyDescent="0.25">
      <c r="A2250">
        <v>47</v>
      </c>
      <c r="B2250" t="s">
        <v>171</v>
      </c>
      <c r="C2250" t="s">
        <v>102</v>
      </c>
      <c r="D2250" t="s">
        <v>793</v>
      </c>
      <c r="E2250" t="s">
        <v>36</v>
      </c>
      <c r="F2250" t="s">
        <v>100</v>
      </c>
      <c r="G2250">
        <v>36000</v>
      </c>
      <c r="H2250">
        <f t="shared" si="580"/>
        <v>33872.400000000001</v>
      </c>
      <c r="I2250">
        <f t="shared" si="576"/>
        <v>1033.2</v>
      </c>
      <c r="J2250">
        <f t="shared" si="577"/>
        <v>2555.9999999999995</v>
      </c>
      <c r="K2250">
        <f t="shared" si="578"/>
        <v>396.00000000000006</v>
      </c>
      <c r="L2250">
        <f t="shared" si="581"/>
        <v>1094.4000000000001</v>
      </c>
      <c r="M2250">
        <f t="shared" si="582"/>
        <v>2552.4</v>
      </c>
      <c r="N2250">
        <v>0</v>
      </c>
      <c r="O2250">
        <f t="shared" si="579"/>
        <v>7632</v>
      </c>
      <c r="P2250">
        <v>25</v>
      </c>
      <c r="Q2250">
        <v>20790.740000000002</v>
      </c>
      <c r="R2250">
        <v>0</v>
      </c>
      <c r="S2250">
        <v>760.07</v>
      </c>
      <c r="T2250">
        <v>200</v>
      </c>
      <c r="U2250">
        <v>0</v>
      </c>
      <c r="V2250">
        <v>0</v>
      </c>
      <c r="W2250">
        <f t="shared" si="572"/>
        <v>21775.81</v>
      </c>
      <c r="X2250">
        <f t="shared" si="573"/>
        <v>2127.6000000000004</v>
      </c>
      <c r="Y2250">
        <f t="shared" si="583"/>
        <v>5108.3999999999996</v>
      </c>
      <c r="Z2250">
        <f t="shared" si="575"/>
        <v>12096.589999999997</v>
      </c>
      <c r="AA2250" t="s">
        <v>617</v>
      </c>
      <c r="AB2250">
        <v>20224</v>
      </c>
    </row>
    <row r="2251" spans="1:28" x14ac:dyDescent="0.25">
      <c r="A2251">
        <v>48</v>
      </c>
      <c r="B2251" t="s">
        <v>172</v>
      </c>
      <c r="C2251" t="s">
        <v>102</v>
      </c>
      <c r="D2251" t="s">
        <v>6</v>
      </c>
      <c r="E2251" t="s">
        <v>26</v>
      </c>
      <c r="F2251" t="s">
        <v>100</v>
      </c>
      <c r="G2251">
        <v>46000</v>
      </c>
      <c r="H2251">
        <f t="shared" si="580"/>
        <v>43281.4</v>
      </c>
      <c r="I2251">
        <f t="shared" si="576"/>
        <v>1320.2</v>
      </c>
      <c r="J2251">
        <f t="shared" si="577"/>
        <v>3265.9999999999995</v>
      </c>
      <c r="K2251">
        <f t="shared" si="578"/>
        <v>506.00000000000006</v>
      </c>
      <c r="L2251">
        <f t="shared" si="581"/>
        <v>1398.4</v>
      </c>
      <c r="M2251">
        <f t="shared" si="582"/>
        <v>3261.4</v>
      </c>
      <c r="N2251">
        <v>0</v>
      </c>
      <c r="O2251">
        <f t="shared" si="579"/>
        <v>9752</v>
      </c>
      <c r="P2251">
        <v>25</v>
      </c>
      <c r="Q2251">
        <v>0</v>
      </c>
      <c r="R2251">
        <v>0</v>
      </c>
      <c r="S2251">
        <v>501.14</v>
      </c>
      <c r="T2251">
        <v>200</v>
      </c>
      <c r="U2251">
        <f>1289.46-V2251</f>
        <v>1289.46</v>
      </c>
      <c r="V2251">
        <v>0</v>
      </c>
      <c r="W2251">
        <f t="shared" si="572"/>
        <v>2015.6</v>
      </c>
      <c r="X2251">
        <f t="shared" si="573"/>
        <v>2718.6000000000004</v>
      </c>
      <c r="Y2251">
        <f t="shared" si="583"/>
        <v>6527.4</v>
      </c>
      <c r="Z2251">
        <f t="shared" si="575"/>
        <v>41265.800000000003</v>
      </c>
      <c r="AA2251" t="s">
        <v>617</v>
      </c>
      <c r="AB2251">
        <v>20224</v>
      </c>
    </row>
    <row r="2252" spans="1:28" x14ac:dyDescent="0.25">
      <c r="A2252">
        <v>49</v>
      </c>
      <c r="B2252" t="s">
        <v>798</v>
      </c>
      <c r="C2252" t="s">
        <v>102</v>
      </c>
      <c r="D2252" t="s">
        <v>94</v>
      </c>
      <c r="E2252" t="s">
        <v>26</v>
      </c>
      <c r="F2252" t="s">
        <v>100</v>
      </c>
      <c r="G2252">
        <v>46000</v>
      </c>
      <c r="H2252">
        <f>+G2252-(I2252+L2252+N2252)</f>
        <v>43281.4</v>
      </c>
      <c r="I2252">
        <f t="shared" si="576"/>
        <v>1320.2</v>
      </c>
      <c r="J2252">
        <f t="shared" si="577"/>
        <v>3265.9999999999995</v>
      </c>
      <c r="K2252">
        <f t="shared" si="578"/>
        <v>506.00000000000006</v>
      </c>
      <c r="L2252">
        <f t="shared" si="581"/>
        <v>1398.4</v>
      </c>
      <c r="M2252">
        <f t="shared" si="582"/>
        <v>3261.4</v>
      </c>
      <c r="N2252">
        <v>0</v>
      </c>
      <c r="O2252">
        <f>+I2252+J2252+K2252+L2252+M2252+N2252</f>
        <v>9752</v>
      </c>
      <c r="P2252">
        <v>25</v>
      </c>
      <c r="Q2252">
        <v>0</v>
      </c>
      <c r="R2252">
        <v>0</v>
      </c>
      <c r="S2252">
        <v>1298.47</v>
      </c>
      <c r="T2252">
        <v>200</v>
      </c>
      <c r="U2252">
        <f>1289.46-V2252</f>
        <v>1289.46</v>
      </c>
      <c r="V2252">
        <v>0</v>
      </c>
      <c r="W2252">
        <f t="shared" si="572"/>
        <v>2812.9300000000003</v>
      </c>
      <c r="X2252">
        <f t="shared" si="573"/>
        <v>2718.6000000000004</v>
      </c>
      <c r="Y2252">
        <f t="shared" si="583"/>
        <v>6527.4</v>
      </c>
      <c r="Z2252">
        <f t="shared" si="575"/>
        <v>40468.47</v>
      </c>
      <c r="AA2252" t="s">
        <v>617</v>
      </c>
      <c r="AB2252">
        <v>20224</v>
      </c>
    </row>
    <row r="2253" spans="1:28" x14ac:dyDescent="0.25">
      <c r="A2253">
        <v>50</v>
      </c>
      <c r="B2253" t="s">
        <v>799</v>
      </c>
      <c r="C2253" t="s">
        <v>102</v>
      </c>
      <c r="D2253" t="s">
        <v>6</v>
      </c>
      <c r="E2253" t="s">
        <v>26</v>
      </c>
      <c r="F2253" t="s">
        <v>100</v>
      </c>
      <c r="G2253">
        <v>36000</v>
      </c>
      <c r="H2253">
        <f>+G2253-(I2253+L2253+N2253)</f>
        <v>33872.400000000001</v>
      </c>
      <c r="I2253">
        <f t="shared" si="576"/>
        <v>1033.2</v>
      </c>
      <c r="J2253">
        <f t="shared" si="577"/>
        <v>2555.9999999999995</v>
      </c>
      <c r="K2253">
        <f t="shared" si="578"/>
        <v>396.00000000000006</v>
      </c>
      <c r="L2253">
        <f t="shared" si="581"/>
        <v>1094.4000000000001</v>
      </c>
      <c r="M2253">
        <f t="shared" si="582"/>
        <v>2552.4</v>
      </c>
      <c r="N2253">
        <v>0</v>
      </c>
      <c r="O2253">
        <f>+I2253+J2253+K2253+L2253+M2253+N2253</f>
        <v>7632</v>
      </c>
      <c r="P2253">
        <v>25</v>
      </c>
      <c r="Q2253">
        <v>0</v>
      </c>
      <c r="R2253">
        <v>0</v>
      </c>
      <c r="S2253">
        <v>797.28</v>
      </c>
      <c r="T2253">
        <v>200</v>
      </c>
      <c r="U2253">
        <v>0</v>
      </c>
      <c r="V2253">
        <v>0</v>
      </c>
      <c r="W2253">
        <f t="shared" si="572"/>
        <v>1022.28</v>
      </c>
      <c r="X2253">
        <f t="shared" si="573"/>
        <v>2127.6000000000004</v>
      </c>
      <c r="Y2253">
        <f t="shared" si="583"/>
        <v>5108.3999999999996</v>
      </c>
      <c r="Z2253">
        <f t="shared" si="575"/>
        <v>32850.120000000003</v>
      </c>
      <c r="AA2253" t="s">
        <v>617</v>
      </c>
      <c r="AB2253">
        <v>20224</v>
      </c>
    </row>
    <row r="2254" spans="1:28" x14ac:dyDescent="0.25">
      <c r="A2254">
        <v>51</v>
      </c>
      <c r="B2254" t="s">
        <v>173</v>
      </c>
      <c r="C2254" t="s">
        <v>102</v>
      </c>
      <c r="D2254" t="s">
        <v>6</v>
      </c>
      <c r="E2254" t="s">
        <v>26</v>
      </c>
      <c r="F2254" t="s">
        <v>100</v>
      </c>
      <c r="G2254">
        <v>46000</v>
      </c>
      <c r="H2254">
        <f t="shared" si="580"/>
        <v>41565.94</v>
      </c>
      <c r="I2254">
        <f t="shared" si="576"/>
        <v>1320.2</v>
      </c>
      <c r="J2254">
        <f t="shared" si="577"/>
        <v>3265.9999999999995</v>
      </c>
      <c r="K2254">
        <f t="shared" si="578"/>
        <v>506.00000000000006</v>
      </c>
      <c r="L2254">
        <f t="shared" si="581"/>
        <v>1398.4</v>
      </c>
      <c r="M2254">
        <f t="shared" si="582"/>
        <v>3261.4</v>
      </c>
      <c r="N2254">
        <v>1715.46</v>
      </c>
      <c r="O2254">
        <f t="shared" si="579"/>
        <v>11467.46</v>
      </c>
      <c r="P2254">
        <v>25</v>
      </c>
      <c r="Q2254">
        <v>0</v>
      </c>
      <c r="R2254">
        <v>0</v>
      </c>
      <c r="S2254">
        <v>0</v>
      </c>
      <c r="T2254">
        <v>200</v>
      </c>
      <c r="U2254">
        <v>1032.1400000000001</v>
      </c>
      <c r="V2254">
        <v>0</v>
      </c>
      <c r="W2254">
        <f t="shared" si="572"/>
        <v>1257.1400000000001</v>
      </c>
      <c r="X2254">
        <f t="shared" si="573"/>
        <v>4434.0600000000004</v>
      </c>
      <c r="Y2254">
        <f t="shared" si="583"/>
        <v>6527.4</v>
      </c>
      <c r="Z2254">
        <f t="shared" si="575"/>
        <v>40308.800000000003</v>
      </c>
      <c r="AA2254" t="s">
        <v>617</v>
      </c>
      <c r="AB2254">
        <v>20224</v>
      </c>
    </row>
    <row r="2255" spans="1:28" x14ac:dyDescent="0.25">
      <c r="A2255">
        <v>52</v>
      </c>
      <c r="B2255" t="s">
        <v>177</v>
      </c>
      <c r="C2255" t="s">
        <v>102</v>
      </c>
      <c r="D2255" t="s">
        <v>22</v>
      </c>
      <c r="E2255" t="s">
        <v>26</v>
      </c>
      <c r="F2255" t="s">
        <v>100</v>
      </c>
      <c r="G2255">
        <v>46000</v>
      </c>
      <c r="H2255">
        <f t="shared" si="580"/>
        <v>43281.4</v>
      </c>
      <c r="I2255">
        <f t="shared" si="576"/>
        <v>1320.2</v>
      </c>
      <c r="J2255">
        <f t="shared" si="577"/>
        <v>3265.9999999999995</v>
      </c>
      <c r="K2255">
        <f t="shared" si="578"/>
        <v>506.00000000000006</v>
      </c>
      <c r="L2255">
        <f t="shared" si="581"/>
        <v>1398.4</v>
      </c>
      <c r="M2255">
        <f t="shared" si="582"/>
        <v>3261.4</v>
      </c>
      <c r="N2255">
        <v>0</v>
      </c>
      <c r="O2255">
        <f t="shared" si="579"/>
        <v>9752</v>
      </c>
      <c r="P2255">
        <v>25</v>
      </c>
      <c r="Q2255">
        <v>0</v>
      </c>
      <c r="R2255">
        <v>0</v>
      </c>
      <c r="S2255">
        <v>1160.28</v>
      </c>
      <c r="T2255">
        <v>200</v>
      </c>
      <c r="U2255">
        <f>1289.46-V2255</f>
        <v>1289.46</v>
      </c>
      <c r="V2255">
        <v>0</v>
      </c>
      <c r="W2255">
        <f t="shared" si="572"/>
        <v>2674.74</v>
      </c>
      <c r="X2255">
        <f t="shared" si="573"/>
        <v>2718.6000000000004</v>
      </c>
      <c r="Y2255">
        <f t="shared" si="583"/>
        <v>6527.4</v>
      </c>
      <c r="Z2255">
        <f t="shared" si="575"/>
        <v>40606.660000000003</v>
      </c>
      <c r="AA2255" t="s">
        <v>617</v>
      </c>
      <c r="AB2255">
        <v>20224</v>
      </c>
    </row>
    <row r="2256" spans="1:28" x14ac:dyDescent="0.25">
      <c r="A2256">
        <v>53</v>
      </c>
      <c r="B2256" t="s">
        <v>178</v>
      </c>
      <c r="C2256" t="s">
        <v>103</v>
      </c>
      <c r="D2256" t="s">
        <v>6</v>
      </c>
      <c r="E2256" t="s">
        <v>32</v>
      </c>
      <c r="F2256" t="s">
        <v>100</v>
      </c>
      <c r="G2256">
        <v>36000</v>
      </c>
      <c r="H2256">
        <f>+G2256-(I2256+L2256+N2256)</f>
        <v>33872.400000000001</v>
      </c>
      <c r="I2256">
        <f t="shared" si="576"/>
        <v>1033.2</v>
      </c>
      <c r="J2256">
        <f t="shared" si="577"/>
        <v>2555.9999999999995</v>
      </c>
      <c r="K2256">
        <f t="shared" si="578"/>
        <v>396.00000000000006</v>
      </c>
      <c r="L2256">
        <f t="shared" si="581"/>
        <v>1094.4000000000001</v>
      </c>
      <c r="M2256">
        <f t="shared" si="582"/>
        <v>2552.4</v>
      </c>
      <c r="N2256">
        <v>0</v>
      </c>
      <c r="O2256">
        <f>+I2256+J2256+K2256+L2256+M2256+N2256</f>
        <v>7632</v>
      </c>
      <c r="P2256">
        <v>25</v>
      </c>
      <c r="Q2256">
        <v>0</v>
      </c>
      <c r="R2256">
        <v>0</v>
      </c>
      <c r="S2256">
        <v>398.64</v>
      </c>
      <c r="T2256">
        <v>200</v>
      </c>
      <c r="U2256">
        <v>0</v>
      </c>
      <c r="V2256">
        <v>0</v>
      </c>
      <c r="W2256">
        <f t="shared" si="572"/>
        <v>623.64</v>
      </c>
      <c r="X2256">
        <f t="shared" si="573"/>
        <v>2127.6000000000004</v>
      </c>
      <c r="Y2256">
        <f t="shared" si="583"/>
        <v>5108.3999999999996</v>
      </c>
      <c r="Z2256">
        <f t="shared" si="575"/>
        <v>33248.76</v>
      </c>
      <c r="AA2256" t="s">
        <v>617</v>
      </c>
      <c r="AB2256">
        <v>20224</v>
      </c>
    </row>
    <row r="2257" spans="1:28" x14ac:dyDescent="0.25">
      <c r="A2257">
        <v>54</v>
      </c>
      <c r="B2257" t="s">
        <v>815</v>
      </c>
      <c r="C2257" t="s">
        <v>102</v>
      </c>
      <c r="D2257" t="s">
        <v>793</v>
      </c>
      <c r="E2257" t="s">
        <v>32</v>
      </c>
      <c r="F2257" t="s">
        <v>100</v>
      </c>
      <c r="G2257">
        <v>30000</v>
      </c>
      <c r="H2257">
        <f t="shared" si="580"/>
        <v>28227</v>
      </c>
      <c r="I2257">
        <f t="shared" si="576"/>
        <v>861</v>
      </c>
      <c r="J2257">
        <f t="shared" si="577"/>
        <v>2130</v>
      </c>
      <c r="K2257">
        <f t="shared" si="578"/>
        <v>330.00000000000006</v>
      </c>
      <c r="L2257">
        <f t="shared" si="581"/>
        <v>912</v>
      </c>
      <c r="M2257">
        <f t="shared" si="582"/>
        <v>2127</v>
      </c>
      <c r="N2257">
        <v>0</v>
      </c>
      <c r="O2257">
        <f t="shared" ref="O2257:O2262" si="584">+I2257+J2257+K2257+L2257+M2257+N2257</f>
        <v>6360</v>
      </c>
      <c r="P2257">
        <v>25</v>
      </c>
      <c r="Q2257">
        <v>4000</v>
      </c>
      <c r="R2257">
        <v>0</v>
      </c>
      <c r="S2257">
        <v>0</v>
      </c>
      <c r="T2257">
        <v>200</v>
      </c>
      <c r="U2257">
        <v>0</v>
      </c>
      <c r="V2257">
        <v>0</v>
      </c>
      <c r="W2257">
        <f t="shared" si="572"/>
        <v>4225</v>
      </c>
      <c r="X2257">
        <f t="shared" si="573"/>
        <v>1773</v>
      </c>
      <c r="Y2257">
        <f t="shared" si="583"/>
        <v>4257</v>
      </c>
      <c r="Z2257">
        <f t="shared" si="575"/>
        <v>24002</v>
      </c>
      <c r="AA2257" t="s">
        <v>617</v>
      </c>
      <c r="AB2257">
        <v>20224</v>
      </c>
    </row>
    <row r="2258" spans="1:28" x14ac:dyDescent="0.25">
      <c r="A2258">
        <v>55</v>
      </c>
      <c r="B2258" t="s">
        <v>816</v>
      </c>
      <c r="C2258" t="s">
        <v>103</v>
      </c>
      <c r="D2258" t="s">
        <v>6</v>
      </c>
      <c r="E2258" t="s">
        <v>32</v>
      </c>
      <c r="F2258" t="s">
        <v>100</v>
      </c>
      <c r="G2258">
        <v>30000</v>
      </c>
      <c r="H2258">
        <f>+G2258-(I2258+L2258+N2258)</f>
        <v>28227</v>
      </c>
      <c r="I2258">
        <f t="shared" si="576"/>
        <v>861</v>
      </c>
      <c r="J2258">
        <f t="shared" si="577"/>
        <v>2130</v>
      </c>
      <c r="K2258">
        <f t="shared" si="578"/>
        <v>330.00000000000006</v>
      </c>
      <c r="L2258">
        <f t="shared" si="581"/>
        <v>912</v>
      </c>
      <c r="M2258">
        <f t="shared" si="582"/>
        <v>2127</v>
      </c>
      <c r="N2258">
        <v>0</v>
      </c>
      <c r="O2258">
        <f t="shared" si="584"/>
        <v>6360</v>
      </c>
      <c r="P2258">
        <v>25</v>
      </c>
      <c r="Q2258">
        <v>0</v>
      </c>
      <c r="R2258">
        <v>0</v>
      </c>
      <c r="S2258">
        <v>585.28</v>
      </c>
      <c r="T2258">
        <v>200</v>
      </c>
      <c r="U2258">
        <v>0</v>
      </c>
      <c r="V2258">
        <v>0</v>
      </c>
      <c r="W2258">
        <f t="shared" si="572"/>
        <v>810.28</v>
      </c>
      <c r="X2258">
        <f t="shared" si="573"/>
        <v>1773</v>
      </c>
      <c r="Y2258">
        <f t="shared" si="583"/>
        <v>4257</v>
      </c>
      <c r="Z2258">
        <f t="shared" si="575"/>
        <v>27416.720000000001</v>
      </c>
      <c r="AA2258" t="s">
        <v>617</v>
      </c>
      <c r="AB2258">
        <v>20224</v>
      </c>
    </row>
    <row r="2259" spans="1:28" x14ac:dyDescent="0.25">
      <c r="A2259">
        <v>56</v>
      </c>
      <c r="B2259" t="s">
        <v>817</v>
      </c>
      <c r="C2259" t="s">
        <v>102</v>
      </c>
      <c r="D2259" t="s">
        <v>10</v>
      </c>
      <c r="E2259" t="s">
        <v>891</v>
      </c>
      <c r="F2259" t="s">
        <v>100</v>
      </c>
      <c r="G2259">
        <v>46000</v>
      </c>
      <c r="H2259">
        <f t="shared" si="580"/>
        <v>43281.4</v>
      </c>
      <c r="I2259">
        <f t="shared" si="576"/>
        <v>1320.2</v>
      </c>
      <c r="J2259">
        <f t="shared" si="577"/>
        <v>3265.9999999999995</v>
      </c>
      <c r="K2259">
        <f t="shared" si="578"/>
        <v>506.00000000000006</v>
      </c>
      <c r="L2259">
        <f t="shared" si="581"/>
        <v>1398.4</v>
      </c>
      <c r="M2259">
        <f t="shared" si="582"/>
        <v>3261.4</v>
      </c>
      <c r="N2259">
        <v>0</v>
      </c>
      <c r="O2259">
        <f t="shared" si="584"/>
        <v>9752</v>
      </c>
      <c r="P2259">
        <v>25</v>
      </c>
      <c r="Q2259">
        <v>1233.44</v>
      </c>
      <c r="R2259">
        <v>0</v>
      </c>
      <c r="S2259">
        <v>398.64</v>
      </c>
      <c r="T2259">
        <v>200</v>
      </c>
      <c r="U2259">
        <f>1289.46-V2259</f>
        <v>1289.46</v>
      </c>
      <c r="V2259">
        <v>0</v>
      </c>
      <c r="W2259">
        <f t="shared" si="572"/>
        <v>3146.54</v>
      </c>
      <c r="X2259">
        <f t="shared" si="573"/>
        <v>2718.6000000000004</v>
      </c>
      <c r="Y2259">
        <f t="shared" si="583"/>
        <v>6527.4</v>
      </c>
      <c r="Z2259">
        <f t="shared" si="575"/>
        <v>40134.86</v>
      </c>
      <c r="AA2259" t="s">
        <v>617</v>
      </c>
      <c r="AB2259">
        <v>20224</v>
      </c>
    </row>
    <row r="2260" spans="1:28" x14ac:dyDescent="0.25">
      <c r="A2260">
        <v>57</v>
      </c>
      <c r="B2260" t="s">
        <v>819</v>
      </c>
      <c r="C2260" t="s">
        <v>103</v>
      </c>
      <c r="D2260" t="s">
        <v>12</v>
      </c>
      <c r="E2260" t="s">
        <v>32</v>
      </c>
      <c r="F2260" t="s">
        <v>100</v>
      </c>
      <c r="G2260">
        <v>46000</v>
      </c>
      <c r="H2260">
        <f t="shared" si="580"/>
        <v>41565.94</v>
      </c>
      <c r="I2260">
        <f t="shared" si="576"/>
        <v>1320.2</v>
      </c>
      <c r="J2260">
        <f t="shared" si="577"/>
        <v>3265.9999999999995</v>
      </c>
      <c r="K2260">
        <f t="shared" si="578"/>
        <v>506.00000000000006</v>
      </c>
      <c r="L2260">
        <f t="shared" si="581"/>
        <v>1398.4</v>
      </c>
      <c r="M2260">
        <f t="shared" si="582"/>
        <v>3261.4</v>
      </c>
      <c r="N2260">
        <v>1715.46</v>
      </c>
      <c r="O2260">
        <f t="shared" si="584"/>
        <v>11467.46</v>
      </c>
      <c r="P2260">
        <v>25</v>
      </c>
      <c r="Q2260">
        <v>0</v>
      </c>
      <c r="R2260">
        <v>0</v>
      </c>
      <c r="S2260">
        <v>398.64</v>
      </c>
      <c r="T2260">
        <v>200</v>
      </c>
      <c r="U2260">
        <f>1032.14-V2260</f>
        <v>1032.1400000000001</v>
      </c>
      <c r="V2260">
        <v>0</v>
      </c>
      <c r="W2260">
        <f t="shared" si="572"/>
        <v>1655.7800000000002</v>
      </c>
      <c r="X2260">
        <f t="shared" si="573"/>
        <v>4434.0600000000004</v>
      </c>
      <c r="Y2260">
        <f t="shared" si="583"/>
        <v>6527.4</v>
      </c>
      <c r="Z2260">
        <f t="shared" si="575"/>
        <v>39910.160000000003</v>
      </c>
      <c r="AA2260" t="s">
        <v>617</v>
      </c>
      <c r="AB2260">
        <v>20224</v>
      </c>
    </row>
    <row r="2261" spans="1:28" x14ac:dyDescent="0.25">
      <c r="A2261">
        <v>58</v>
      </c>
      <c r="B2261" t="s">
        <v>820</v>
      </c>
      <c r="C2261" t="s">
        <v>102</v>
      </c>
      <c r="D2261" t="s">
        <v>94</v>
      </c>
      <c r="E2261" t="s">
        <v>32</v>
      </c>
      <c r="F2261" t="s">
        <v>100</v>
      </c>
      <c r="G2261">
        <v>46000</v>
      </c>
      <c r="H2261">
        <f t="shared" si="580"/>
        <v>43281.4</v>
      </c>
      <c r="I2261">
        <f t="shared" si="576"/>
        <v>1320.2</v>
      </c>
      <c r="J2261">
        <f t="shared" si="577"/>
        <v>3265.9999999999995</v>
      </c>
      <c r="K2261">
        <f t="shared" si="578"/>
        <v>506.00000000000006</v>
      </c>
      <c r="L2261">
        <f t="shared" si="581"/>
        <v>1398.4</v>
      </c>
      <c r="M2261">
        <f t="shared" si="582"/>
        <v>3261.4</v>
      </c>
      <c r="N2261">
        <v>0</v>
      </c>
      <c r="O2261">
        <f t="shared" si="584"/>
        <v>9752</v>
      </c>
      <c r="P2261">
        <v>25</v>
      </c>
      <c r="Q2261">
        <v>0</v>
      </c>
      <c r="R2261">
        <v>0</v>
      </c>
      <c r="S2261">
        <v>860.08</v>
      </c>
      <c r="T2261">
        <v>200</v>
      </c>
      <c r="U2261">
        <f>1289.46-V2261</f>
        <v>1289.46</v>
      </c>
      <c r="V2261">
        <v>0</v>
      </c>
      <c r="W2261">
        <f t="shared" si="572"/>
        <v>2374.54</v>
      </c>
      <c r="X2261">
        <f t="shared" si="573"/>
        <v>2718.6000000000004</v>
      </c>
      <c r="Y2261">
        <f t="shared" si="583"/>
        <v>6527.4</v>
      </c>
      <c r="Z2261">
        <f t="shared" si="575"/>
        <v>40906.86</v>
      </c>
      <c r="AA2261" t="s">
        <v>617</v>
      </c>
      <c r="AB2261">
        <v>20224</v>
      </c>
    </row>
    <row r="2262" spans="1:28" x14ac:dyDescent="0.25">
      <c r="A2262">
        <v>59</v>
      </c>
      <c r="B2262" t="s">
        <v>822</v>
      </c>
      <c r="C2262" t="s">
        <v>103</v>
      </c>
      <c r="D2262" t="s">
        <v>793</v>
      </c>
      <c r="E2262" t="s">
        <v>32</v>
      </c>
      <c r="F2262" t="s">
        <v>100</v>
      </c>
      <c r="G2262">
        <v>46000</v>
      </c>
      <c r="H2262">
        <f t="shared" si="580"/>
        <v>43281.4</v>
      </c>
      <c r="I2262">
        <f t="shared" si="576"/>
        <v>1320.2</v>
      </c>
      <c r="J2262">
        <f t="shared" si="577"/>
        <v>3265.9999999999995</v>
      </c>
      <c r="K2262">
        <f t="shared" si="578"/>
        <v>506.00000000000006</v>
      </c>
      <c r="L2262">
        <f t="shared" si="581"/>
        <v>1398.4</v>
      </c>
      <c r="M2262">
        <f t="shared" si="582"/>
        <v>3261.4</v>
      </c>
      <c r="N2262">
        <v>0</v>
      </c>
      <c r="O2262">
        <f t="shared" si="584"/>
        <v>9752</v>
      </c>
      <c r="P2262">
        <v>25</v>
      </c>
      <c r="Q2262">
        <v>10000</v>
      </c>
      <c r="R2262">
        <v>0</v>
      </c>
      <c r="S2262">
        <v>0</v>
      </c>
      <c r="T2262">
        <v>200</v>
      </c>
      <c r="U2262">
        <f>1289.46-V2262</f>
        <v>0</v>
      </c>
      <c r="V2262">
        <v>1289.46</v>
      </c>
      <c r="W2262">
        <f t="shared" si="572"/>
        <v>10225</v>
      </c>
      <c r="X2262">
        <f t="shared" si="573"/>
        <v>2718.6000000000004</v>
      </c>
      <c r="Y2262">
        <f t="shared" si="583"/>
        <v>6527.4</v>
      </c>
      <c r="Z2262">
        <f t="shared" si="575"/>
        <v>33056.400000000001</v>
      </c>
      <c r="AA2262" t="s">
        <v>617</v>
      </c>
      <c r="AB2262">
        <v>20224</v>
      </c>
    </row>
    <row r="2263" spans="1:28" x14ac:dyDescent="0.25">
      <c r="A2263">
        <v>60</v>
      </c>
      <c r="B2263" t="s">
        <v>179</v>
      </c>
      <c r="C2263" t="s">
        <v>103</v>
      </c>
      <c r="D2263" t="s">
        <v>800</v>
      </c>
      <c r="E2263" t="s">
        <v>32</v>
      </c>
      <c r="F2263" t="s">
        <v>100</v>
      </c>
      <c r="G2263">
        <v>46000</v>
      </c>
      <c r="H2263">
        <f t="shared" si="580"/>
        <v>43281.4</v>
      </c>
      <c r="I2263">
        <f t="shared" si="576"/>
        <v>1320.2</v>
      </c>
      <c r="J2263">
        <f t="shared" si="577"/>
        <v>3265.9999999999995</v>
      </c>
      <c r="K2263">
        <f t="shared" si="578"/>
        <v>506.00000000000006</v>
      </c>
      <c r="L2263">
        <f t="shared" si="581"/>
        <v>1398.4</v>
      </c>
      <c r="M2263">
        <f t="shared" si="582"/>
        <v>3261.4</v>
      </c>
      <c r="N2263">
        <v>0</v>
      </c>
      <c r="O2263">
        <f t="shared" si="579"/>
        <v>9752</v>
      </c>
      <c r="P2263">
        <v>25</v>
      </c>
      <c r="Q2263">
        <v>12500.8</v>
      </c>
      <c r="R2263">
        <v>0</v>
      </c>
      <c r="S2263">
        <v>458.62</v>
      </c>
      <c r="T2263">
        <v>200</v>
      </c>
      <c r="U2263">
        <f>1289.46-V2263</f>
        <v>1289.46</v>
      </c>
      <c r="V2263">
        <v>0</v>
      </c>
      <c r="W2263">
        <f t="shared" si="572"/>
        <v>14473.880000000001</v>
      </c>
      <c r="X2263">
        <f t="shared" si="573"/>
        <v>2718.6000000000004</v>
      </c>
      <c r="Y2263">
        <f t="shared" si="583"/>
        <v>6527.4</v>
      </c>
      <c r="Z2263">
        <f t="shared" si="575"/>
        <v>28807.519999999997</v>
      </c>
      <c r="AA2263" t="s">
        <v>617</v>
      </c>
      <c r="AB2263">
        <v>20224</v>
      </c>
    </row>
    <row r="2264" spans="1:28" x14ac:dyDescent="0.25">
      <c r="A2264">
        <v>61</v>
      </c>
      <c r="B2264" t="s">
        <v>180</v>
      </c>
      <c r="C2264" t="s">
        <v>103</v>
      </c>
      <c r="D2264" t="s">
        <v>22</v>
      </c>
      <c r="E2264" t="s">
        <v>32</v>
      </c>
      <c r="F2264" t="s">
        <v>100</v>
      </c>
      <c r="G2264">
        <v>36000</v>
      </c>
      <c r="H2264">
        <f t="shared" si="580"/>
        <v>32156.94</v>
      </c>
      <c r="I2264">
        <f t="shared" si="576"/>
        <v>1033.2</v>
      </c>
      <c r="J2264">
        <f t="shared" si="577"/>
        <v>2555.9999999999995</v>
      </c>
      <c r="K2264">
        <f t="shared" si="578"/>
        <v>396.00000000000006</v>
      </c>
      <c r="L2264">
        <f t="shared" si="581"/>
        <v>1094.4000000000001</v>
      </c>
      <c r="M2264">
        <f t="shared" si="582"/>
        <v>2552.4</v>
      </c>
      <c r="N2264">
        <v>1715.46</v>
      </c>
      <c r="O2264">
        <f t="shared" si="579"/>
        <v>9347.4599999999991</v>
      </c>
      <c r="P2264">
        <v>25</v>
      </c>
      <c r="Q2264">
        <v>0</v>
      </c>
      <c r="R2264">
        <v>0</v>
      </c>
      <c r="S2264">
        <v>1614.09</v>
      </c>
      <c r="T2264">
        <v>200</v>
      </c>
      <c r="U2264">
        <v>0</v>
      </c>
      <c r="V2264">
        <v>0</v>
      </c>
      <c r="W2264">
        <f t="shared" si="572"/>
        <v>1839.09</v>
      </c>
      <c r="X2264">
        <f t="shared" si="573"/>
        <v>3843.0600000000004</v>
      </c>
      <c r="Y2264">
        <f t="shared" si="583"/>
        <v>5108.3999999999996</v>
      </c>
      <c r="Z2264">
        <f t="shared" si="575"/>
        <v>30317.85</v>
      </c>
      <c r="AA2264" t="s">
        <v>617</v>
      </c>
      <c r="AB2264">
        <v>20224</v>
      </c>
    </row>
    <row r="2265" spans="1:28" x14ac:dyDescent="0.25">
      <c r="A2265">
        <v>62</v>
      </c>
      <c r="B2265" t="s">
        <v>183</v>
      </c>
      <c r="C2265" t="s">
        <v>103</v>
      </c>
      <c r="D2265" t="s">
        <v>22</v>
      </c>
      <c r="E2265" t="s">
        <v>52</v>
      </c>
      <c r="F2265" t="s">
        <v>100</v>
      </c>
      <c r="G2265">
        <v>36000</v>
      </c>
      <c r="H2265">
        <f t="shared" si="580"/>
        <v>33872.400000000001</v>
      </c>
      <c r="I2265">
        <f t="shared" si="576"/>
        <v>1033.2</v>
      </c>
      <c r="J2265">
        <f t="shared" si="577"/>
        <v>2555.9999999999995</v>
      </c>
      <c r="K2265">
        <f t="shared" si="578"/>
        <v>396.00000000000006</v>
      </c>
      <c r="L2265">
        <f t="shared" si="581"/>
        <v>1094.4000000000001</v>
      </c>
      <c r="M2265">
        <f t="shared" si="582"/>
        <v>2552.4</v>
      </c>
      <c r="N2265">
        <v>0</v>
      </c>
      <c r="O2265">
        <f t="shared" si="579"/>
        <v>7632</v>
      </c>
      <c r="P2265">
        <v>25</v>
      </c>
      <c r="Q2265">
        <v>1500</v>
      </c>
      <c r="R2265">
        <v>0</v>
      </c>
      <c r="S2265">
        <v>0</v>
      </c>
      <c r="T2265">
        <v>200</v>
      </c>
      <c r="U2265">
        <v>0</v>
      </c>
      <c r="V2265">
        <v>0</v>
      </c>
      <c r="W2265">
        <f t="shared" si="572"/>
        <v>1725</v>
      </c>
      <c r="X2265">
        <f t="shared" si="573"/>
        <v>2127.6000000000004</v>
      </c>
      <c r="Y2265">
        <f t="shared" si="583"/>
        <v>5108.3999999999996</v>
      </c>
      <c r="Z2265">
        <f t="shared" si="575"/>
        <v>32147.4</v>
      </c>
      <c r="AA2265" t="s">
        <v>617</v>
      </c>
      <c r="AB2265">
        <v>20224</v>
      </c>
    </row>
    <row r="2266" spans="1:28" x14ac:dyDescent="0.25">
      <c r="A2266">
        <v>63</v>
      </c>
      <c r="B2266" t="s">
        <v>185</v>
      </c>
      <c r="C2266" t="s">
        <v>103</v>
      </c>
      <c r="D2266" t="s">
        <v>22</v>
      </c>
      <c r="E2266" t="s">
        <v>789</v>
      </c>
      <c r="F2266" t="s">
        <v>100</v>
      </c>
      <c r="G2266">
        <v>46000</v>
      </c>
      <c r="H2266">
        <f t="shared" si="580"/>
        <v>41565.94</v>
      </c>
      <c r="I2266">
        <f t="shared" si="576"/>
        <v>1320.2</v>
      </c>
      <c r="J2266">
        <f t="shared" si="577"/>
        <v>3265.9999999999995</v>
      </c>
      <c r="K2266">
        <f t="shared" si="578"/>
        <v>506.00000000000006</v>
      </c>
      <c r="L2266">
        <f t="shared" si="581"/>
        <v>1398.4</v>
      </c>
      <c r="M2266">
        <f t="shared" si="582"/>
        <v>3261.4</v>
      </c>
      <c r="N2266">
        <v>1715.46</v>
      </c>
      <c r="O2266">
        <f t="shared" si="579"/>
        <v>11467.46</v>
      </c>
      <c r="P2266">
        <v>25</v>
      </c>
      <c r="Q2266">
        <v>200</v>
      </c>
      <c r="R2266">
        <v>0</v>
      </c>
      <c r="S2266">
        <v>1195.92</v>
      </c>
      <c r="T2266">
        <v>200</v>
      </c>
      <c r="U2266">
        <v>1032.1400000000001</v>
      </c>
      <c r="V2266">
        <v>0</v>
      </c>
      <c r="W2266">
        <f t="shared" si="572"/>
        <v>2653.0600000000004</v>
      </c>
      <c r="X2266">
        <f t="shared" si="573"/>
        <v>4434.0600000000004</v>
      </c>
      <c r="Y2266">
        <f t="shared" si="583"/>
        <v>6527.4</v>
      </c>
      <c r="Z2266">
        <f t="shared" si="575"/>
        <v>38912.879999999997</v>
      </c>
      <c r="AA2266" t="s">
        <v>617</v>
      </c>
      <c r="AB2266">
        <v>20224</v>
      </c>
    </row>
    <row r="2267" spans="1:28" x14ac:dyDescent="0.25">
      <c r="A2267">
        <v>64</v>
      </c>
      <c r="B2267" t="s">
        <v>186</v>
      </c>
      <c r="C2267" t="s">
        <v>102</v>
      </c>
      <c r="D2267" t="s">
        <v>17</v>
      </c>
      <c r="E2267" t="s">
        <v>36</v>
      </c>
      <c r="F2267" t="s">
        <v>100</v>
      </c>
      <c r="G2267">
        <v>46000</v>
      </c>
      <c r="H2267">
        <f t="shared" si="580"/>
        <v>43281.4</v>
      </c>
      <c r="I2267">
        <f t="shared" si="576"/>
        <v>1320.2</v>
      </c>
      <c r="J2267">
        <f t="shared" si="577"/>
        <v>3265.9999999999995</v>
      </c>
      <c r="K2267">
        <f t="shared" si="578"/>
        <v>506.00000000000006</v>
      </c>
      <c r="L2267">
        <f t="shared" si="581"/>
        <v>1398.4</v>
      </c>
      <c r="M2267">
        <f t="shared" si="582"/>
        <v>3261.4</v>
      </c>
      <c r="N2267">
        <v>0</v>
      </c>
      <c r="O2267">
        <f t="shared" si="579"/>
        <v>9752</v>
      </c>
      <c r="P2267">
        <v>25</v>
      </c>
      <c r="Q2267">
        <v>0</v>
      </c>
      <c r="R2267">
        <v>0</v>
      </c>
      <c r="S2267">
        <v>740.41</v>
      </c>
      <c r="T2267">
        <v>200</v>
      </c>
      <c r="U2267">
        <f>1289.46-V2267</f>
        <v>1289.46</v>
      </c>
      <c r="V2267">
        <v>0</v>
      </c>
      <c r="W2267">
        <f t="shared" ref="W2267:W2311" si="585">P2267+Q2267+R2267+S2267+T2267+U2267</f>
        <v>2254.87</v>
      </c>
      <c r="X2267">
        <f t="shared" ref="X2267:X2311" si="586">+I2267+L2267+N2267</f>
        <v>2718.6000000000004</v>
      </c>
      <c r="Y2267">
        <f t="shared" si="583"/>
        <v>6527.4</v>
      </c>
      <c r="Z2267">
        <f t="shared" ref="Z2267:Z2311" si="587">+G2267-(W2267+X2267)</f>
        <v>41026.53</v>
      </c>
      <c r="AA2267" t="s">
        <v>617</v>
      </c>
      <c r="AB2267">
        <v>20224</v>
      </c>
    </row>
    <row r="2268" spans="1:28" x14ac:dyDescent="0.25">
      <c r="A2268">
        <v>65</v>
      </c>
      <c r="B2268" t="s">
        <v>188</v>
      </c>
      <c r="C2268" t="s">
        <v>102</v>
      </c>
      <c r="D2268" t="s">
        <v>10</v>
      </c>
      <c r="E2268" t="s">
        <v>33</v>
      </c>
      <c r="F2268" t="s">
        <v>100</v>
      </c>
      <c r="G2268">
        <v>36000</v>
      </c>
      <c r="H2268">
        <f t="shared" si="580"/>
        <v>30441.48</v>
      </c>
      <c r="I2268">
        <f t="shared" ref="I2268:I2311" si="588">IF(G2268&lt;=374040,G2268*2.87%,9334.68)</f>
        <v>1033.2</v>
      </c>
      <c r="J2268">
        <f t="shared" ref="J2268:J2311" si="589">IF(G2268&lt;=374040,G2268*7.1%,23092.75)</f>
        <v>2555.9999999999995</v>
      </c>
      <c r="K2268">
        <f t="shared" ref="K2268:K2311" si="590">IF(G2268&lt;=74808,G2268*1.1%,851.51)</f>
        <v>396.00000000000006</v>
      </c>
      <c r="L2268">
        <f t="shared" si="581"/>
        <v>1094.4000000000001</v>
      </c>
      <c r="M2268">
        <f t="shared" si="582"/>
        <v>2552.4</v>
      </c>
      <c r="N2268">
        <v>3430.92</v>
      </c>
      <c r="O2268">
        <f t="shared" ref="O2268:O2311" si="591">+I2268+J2268+K2268+L2268+M2268+N2268</f>
        <v>11062.92</v>
      </c>
      <c r="P2268">
        <v>25</v>
      </c>
      <c r="Q2268">
        <v>0</v>
      </c>
      <c r="R2268">
        <v>0</v>
      </c>
      <c r="S2268">
        <v>1816.02</v>
      </c>
      <c r="T2268">
        <v>200</v>
      </c>
      <c r="U2268">
        <v>0</v>
      </c>
      <c r="V2268">
        <v>0</v>
      </c>
      <c r="W2268">
        <f t="shared" si="585"/>
        <v>2041.02</v>
      </c>
      <c r="X2268">
        <f t="shared" si="586"/>
        <v>5558.52</v>
      </c>
      <c r="Y2268">
        <f t="shared" si="583"/>
        <v>5108.3999999999996</v>
      </c>
      <c r="Z2268">
        <f t="shared" si="587"/>
        <v>28400.46</v>
      </c>
      <c r="AA2268" t="s">
        <v>617</v>
      </c>
      <c r="AB2268">
        <v>20224</v>
      </c>
    </row>
    <row r="2269" spans="1:28" x14ac:dyDescent="0.25">
      <c r="A2269">
        <v>66</v>
      </c>
      <c r="B2269" t="s">
        <v>190</v>
      </c>
      <c r="C2269" t="s">
        <v>102</v>
      </c>
      <c r="D2269" t="s">
        <v>801</v>
      </c>
      <c r="E2269" t="s">
        <v>38</v>
      </c>
      <c r="F2269" t="s">
        <v>100</v>
      </c>
      <c r="G2269">
        <v>36000</v>
      </c>
      <c r="H2269">
        <f t="shared" ref="H2269:H2311" si="592">+G2269-(I2269+L2269+N2269)</f>
        <v>33872.400000000001</v>
      </c>
      <c r="I2269">
        <f t="shared" si="588"/>
        <v>1033.2</v>
      </c>
      <c r="J2269">
        <f t="shared" si="589"/>
        <v>2555.9999999999995</v>
      </c>
      <c r="K2269">
        <f t="shared" si="590"/>
        <v>396.00000000000006</v>
      </c>
      <c r="L2269">
        <f t="shared" si="581"/>
        <v>1094.4000000000001</v>
      </c>
      <c r="M2269">
        <f t="shared" si="582"/>
        <v>2552.4</v>
      </c>
      <c r="N2269">
        <v>0</v>
      </c>
      <c r="O2269">
        <f t="shared" si="591"/>
        <v>7632</v>
      </c>
      <c r="P2269">
        <v>25</v>
      </c>
      <c r="Q2269">
        <v>6505.87</v>
      </c>
      <c r="R2269">
        <v>0</v>
      </c>
      <c r="S2269">
        <v>398.64</v>
      </c>
      <c r="T2269">
        <v>200</v>
      </c>
      <c r="U2269">
        <v>0</v>
      </c>
      <c r="V2269">
        <v>0</v>
      </c>
      <c r="W2269">
        <f t="shared" si="585"/>
        <v>7129.51</v>
      </c>
      <c r="X2269">
        <f t="shared" si="586"/>
        <v>2127.6000000000004</v>
      </c>
      <c r="Y2269">
        <f t="shared" si="583"/>
        <v>5108.3999999999996</v>
      </c>
      <c r="Z2269">
        <f t="shared" si="587"/>
        <v>26742.89</v>
      </c>
      <c r="AA2269" t="s">
        <v>617</v>
      </c>
      <c r="AB2269">
        <v>20224</v>
      </c>
    </row>
    <row r="2270" spans="1:28" x14ac:dyDescent="0.25">
      <c r="A2270">
        <v>67</v>
      </c>
      <c r="B2270" t="s">
        <v>851</v>
      </c>
      <c r="C2270" t="s">
        <v>103</v>
      </c>
      <c r="D2270" t="s">
        <v>94</v>
      </c>
      <c r="E2270" t="s">
        <v>852</v>
      </c>
      <c r="F2270" t="s">
        <v>100</v>
      </c>
      <c r="G2270">
        <v>46000</v>
      </c>
      <c r="H2270">
        <f t="shared" si="592"/>
        <v>43281.4</v>
      </c>
      <c r="I2270">
        <f t="shared" si="588"/>
        <v>1320.2</v>
      </c>
      <c r="J2270">
        <f t="shared" si="589"/>
        <v>3265.9999999999995</v>
      </c>
      <c r="K2270">
        <f t="shared" si="590"/>
        <v>506.00000000000006</v>
      </c>
      <c r="L2270">
        <f t="shared" ref="L2270:L2311" si="593">IF(G2270&lt;=187020,G2270*3.04%,4943.8)</f>
        <v>1398.4</v>
      </c>
      <c r="M2270">
        <f t="shared" ref="M2270:M2311" si="594">IF(G2270&lt;=187020,G2270*7.09%,11530.11)</f>
        <v>3261.4</v>
      </c>
      <c r="N2270">
        <v>0</v>
      </c>
      <c r="O2270">
        <f t="shared" si="591"/>
        <v>9752</v>
      </c>
      <c r="P2270">
        <v>25</v>
      </c>
      <c r="Q2270">
        <v>5011.18</v>
      </c>
      <c r="R2270">
        <v>0</v>
      </c>
      <c r="S2270">
        <v>66.010000000000005</v>
      </c>
      <c r="T2270">
        <v>200</v>
      </c>
      <c r="U2270">
        <f>IF((H2270*12)&gt;867123.01,(79776+(((H2270*12)-867123.01)*0.25))/12,IF((H2270*12)&gt;624329.01,(31216+(((H2270*12)-624329.01)*0.2))/12,IF((H2270*12)&gt;416220.01,(((H2270*12)-416220.01)*0.15)/12,0)))</f>
        <v>1289.4598750000005</v>
      </c>
      <c r="V2270">
        <v>0</v>
      </c>
      <c r="W2270">
        <f t="shared" si="585"/>
        <v>6591.649875000001</v>
      </c>
      <c r="X2270">
        <f t="shared" si="586"/>
        <v>2718.6000000000004</v>
      </c>
      <c r="Y2270">
        <f t="shared" si="583"/>
        <v>6527.4</v>
      </c>
      <c r="Z2270">
        <f t="shared" si="587"/>
        <v>36689.750124999999</v>
      </c>
      <c r="AA2270" t="s">
        <v>617</v>
      </c>
      <c r="AB2270">
        <v>20224</v>
      </c>
    </row>
    <row r="2271" spans="1:28" x14ac:dyDescent="0.25">
      <c r="A2271">
        <v>68</v>
      </c>
      <c r="B2271" t="s">
        <v>201</v>
      </c>
      <c r="C2271" t="s">
        <v>102</v>
      </c>
      <c r="D2271" t="s">
        <v>22</v>
      </c>
      <c r="E2271" t="s">
        <v>32</v>
      </c>
      <c r="F2271" t="s">
        <v>100</v>
      </c>
      <c r="G2271">
        <v>36000</v>
      </c>
      <c r="H2271">
        <f t="shared" si="592"/>
        <v>33872.400000000001</v>
      </c>
      <c r="I2271">
        <f t="shared" si="588"/>
        <v>1033.2</v>
      </c>
      <c r="J2271">
        <f t="shared" si="589"/>
        <v>2555.9999999999995</v>
      </c>
      <c r="K2271">
        <f t="shared" si="590"/>
        <v>396.00000000000006</v>
      </c>
      <c r="L2271">
        <f t="shared" si="593"/>
        <v>1094.4000000000001</v>
      </c>
      <c r="M2271">
        <f t="shared" si="594"/>
        <v>2552.4</v>
      </c>
      <c r="N2271">
        <v>0</v>
      </c>
      <c r="O2271">
        <f t="shared" si="591"/>
        <v>7632</v>
      </c>
      <c r="P2271">
        <v>25</v>
      </c>
      <c r="Q2271">
        <v>2125.4899999999998</v>
      </c>
      <c r="R2271">
        <v>0</v>
      </c>
      <c r="S2271">
        <v>0</v>
      </c>
      <c r="T2271">
        <v>200</v>
      </c>
      <c r="U2271">
        <v>0</v>
      </c>
      <c r="V2271">
        <v>0</v>
      </c>
      <c r="W2271">
        <f t="shared" si="585"/>
        <v>2350.4899999999998</v>
      </c>
      <c r="X2271">
        <f t="shared" si="586"/>
        <v>2127.6000000000004</v>
      </c>
      <c r="Y2271">
        <f t="shared" si="583"/>
        <v>5108.3999999999996</v>
      </c>
      <c r="Z2271">
        <f t="shared" si="587"/>
        <v>31521.91</v>
      </c>
      <c r="AA2271" t="s">
        <v>617</v>
      </c>
      <c r="AB2271">
        <v>20224</v>
      </c>
    </row>
    <row r="2272" spans="1:28" x14ac:dyDescent="0.25">
      <c r="A2272">
        <v>69</v>
      </c>
      <c r="B2272" t="s">
        <v>207</v>
      </c>
      <c r="C2272" t="s">
        <v>103</v>
      </c>
      <c r="D2272" t="s">
        <v>6</v>
      </c>
      <c r="E2272" t="s">
        <v>28</v>
      </c>
      <c r="F2272" t="s">
        <v>100</v>
      </c>
      <c r="G2272">
        <v>25000</v>
      </c>
      <c r="H2272">
        <f t="shared" si="592"/>
        <v>23522.5</v>
      </c>
      <c r="I2272">
        <f t="shared" si="588"/>
        <v>717.5</v>
      </c>
      <c r="J2272">
        <f t="shared" si="589"/>
        <v>1774.9999999999998</v>
      </c>
      <c r="K2272">
        <f t="shared" si="590"/>
        <v>275</v>
      </c>
      <c r="L2272">
        <f t="shared" si="593"/>
        <v>760</v>
      </c>
      <c r="M2272">
        <f t="shared" si="594"/>
        <v>1772.5000000000002</v>
      </c>
      <c r="N2272">
        <v>0</v>
      </c>
      <c r="O2272">
        <f t="shared" si="591"/>
        <v>5300</v>
      </c>
      <c r="P2272">
        <v>25</v>
      </c>
      <c r="Q2272">
        <v>12585.43</v>
      </c>
      <c r="R2272">
        <v>0</v>
      </c>
      <c r="S2272">
        <v>1328.8</v>
      </c>
      <c r="T2272">
        <v>200</v>
      </c>
      <c r="U2272">
        <v>0</v>
      </c>
      <c r="V2272">
        <v>0</v>
      </c>
      <c r="W2272">
        <f t="shared" si="585"/>
        <v>14139.23</v>
      </c>
      <c r="X2272">
        <f t="shared" si="586"/>
        <v>1477.5</v>
      </c>
      <c r="Y2272">
        <f t="shared" si="583"/>
        <v>3547.5</v>
      </c>
      <c r="Z2272">
        <f t="shared" si="587"/>
        <v>9383.27</v>
      </c>
      <c r="AA2272" t="s">
        <v>617</v>
      </c>
      <c r="AB2272">
        <v>20224</v>
      </c>
    </row>
    <row r="2273" spans="1:28" x14ac:dyDescent="0.25">
      <c r="A2273">
        <v>70</v>
      </c>
      <c r="B2273" t="s">
        <v>875</v>
      </c>
      <c r="C2273" t="s">
        <v>103</v>
      </c>
      <c r="D2273" t="s">
        <v>22</v>
      </c>
      <c r="E2273" t="s">
        <v>832</v>
      </c>
      <c r="F2273" t="s">
        <v>100</v>
      </c>
      <c r="G2273">
        <v>30000</v>
      </c>
      <c r="H2273">
        <f t="shared" si="592"/>
        <v>28227</v>
      </c>
      <c r="I2273">
        <f t="shared" si="588"/>
        <v>861</v>
      </c>
      <c r="J2273">
        <f t="shared" si="589"/>
        <v>2130</v>
      </c>
      <c r="K2273">
        <f t="shared" si="590"/>
        <v>330.00000000000006</v>
      </c>
      <c r="L2273">
        <f t="shared" si="593"/>
        <v>912</v>
      </c>
      <c r="M2273">
        <f t="shared" si="594"/>
        <v>2127</v>
      </c>
      <c r="N2273">
        <v>0</v>
      </c>
      <c r="O2273">
        <f t="shared" si="591"/>
        <v>6360</v>
      </c>
      <c r="P2273">
        <v>25</v>
      </c>
      <c r="Q2273">
        <v>3195.45</v>
      </c>
      <c r="R2273">
        <v>0</v>
      </c>
      <c r="S2273">
        <v>0</v>
      </c>
      <c r="T2273">
        <v>200</v>
      </c>
      <c r="U2273">
        <v>0</v>
      </c>
      <c r="V2273">
        <v>0</v>
      </c>
      <c r="W2273">
        <f t="shared" si="585"/>
        <v>3420.45</v>
      </c>
      <c r="X2273">
        <f t="shared" si="586"/>
        <v>1773</v>
      </c>
      <c r="Y2273">
        <f t="shared" si="583"/>
        <v>4257</v>
      </c>
      <c r="Z2273">
        <f t="shared" si="587"/>
        <v>24806.55</v>
      </c>
      <c r="AA2273" t="s">
        <v>617</v>
      </c>
      <c r="AB2273">
        <v>20224</v>
      </c>
    </row>
    <row r="2274" spans="1:28" x14ac:dyDescent="0.25">
      <c r="A2274">
        <v>71</v>
      </c>
      <c r="B2274" t="s">
        <v>812</v>
      </c>
      <c r="C2274" t="s">
        <v>102</v>
      </c>
      <c r="D2274" t="s">
        <v>808</v>
      </c>
      <c r="E2274" t="s">
        <v>619</v>
      </c>
      <c r="F2274" t="s">
        <v>85</v>
      </c>
      <c r="G2274">
        <v>30000</v>
      </c>
      <c r="H2274">
        <f t="shared" si="592"/>
        <v>28227</v>
      </c>
      <c r="I2274">
        <f t="shared" si="588"/>
        <v>861</v>
      </c>
      <c r="J2274">
        <f t="shared" si="589"/>
        <v>2130</v>
      </c>
      <c r="K2274">
        <f t="shared" si="590"/>
        <v>330.00000000000006</v>
      </c>
      <c r="L2274">
        <f t="shared" si="593"/>
        <v>912</v>
      </c>
      <c r="M2274">
        <f t="shared" si="594"/>
        <v>2127</v>
      </c>
      <c r="N2274">
        <v>0</v>
      </c>
      <c r="O2274">
        <f t="shared" si="591"/>
        <v>6360</v>
      </c>
      <c r="P2274">
        <v>25</v>
      </c>
      <c r="Q2274">
        <v>500</v>
      </c>
      <c r="R2274">
        <v>0</v>
      </c>
      <c r="S2274">
        <v>0</v>
      </c>
      <c r="T2274">
        <v>200</v>
      </c>
      <c r="U2274">
        <v>0</v>
      </c>
      <c r="V2274">
        <v>0</v>
      </c>
      <c r="W2274">
        <f t="shared" si="585"/>
        <v>725</v>
      </c>
      <c r="X2274">
        <f t="shared" si="586"/>
        <v>1773</v>
      </c>
      <c r="Y2274">
        <f t="shared" si="583"/>
        <v>4257</v>
      </c>
      <c r="Z2274">
        <f t="shared" si="587"/>
        <v>27502</v>
      </c>
      <c r="AA2274" t="s">
        <v>617</v>
      </c>
      <c r="AB2274">
        <v>20224</v>
      </c>
    </row>
    <row r="2275" spans="1:28" x14ac:dyDescent="0.25">
      <c r="A2275">
        <v>72</v>
      </c>
      <c r="B2275" t="s">
        <v>833</v>
      </c>
      <c r="C2275" t="s">
        <v>102</v>
      </c>
      <c r="D2275" t="s">
        <v>22</v>
      </c>
      <c r="E2275" t="s">
        <v>33</v>
      </c>
      <c r="F2275" t="s">
        <v>100</v>
      </c>
      <c r="G2275">
        <v>30000</v>
      </c>
      <c r="H2275">
        <f t="shared" si="592"/>
        <v>28227</v>
      </c>
      <c r="I2275">
        <f t="shared" si="588"/>
        <v>861</v>
      </c>
      <c r="J2275">
        <f t="shared" si="589"/>
        <v>2130</v>
      </c>
      <c r="K2275">
        <f t="shared" si="590"/>
        <v>330.00000000000006</v>
      </c>
      <c r="L2275">
        <f t="shared" si="593"/>
        <v>912</v>
      </c>
      <c r="M2275">
        <f t="shared" si="594"/>
        <v>2127</v>
      </c>
      <c r="N2275">
        <v>0</v>
      </c>
      <c r="O2275">
        <f t="shared" si="591"/>
        <v>6360</v>
      </c>
      <c r="P2275">
        <v>25</v>
      </c>
      <c r="Q2275">
        <v>3996.21</v>
      </c>
      <c r="R2275">
        <v>0</v>
      </c>
      <c r="S2275">
        <v>0</v>
      </c>
      <c r="T2275">
        <v>200</v>
      </c>
      <c r="U2275">
        <v>0</v>
      </c>
      <c r="V2275">
        <v>0</v>
      </c>
      <c r="W2275">
        <f t="shared" si="585"/>
        <v>4221.21</v>
      </c>
      <c r="X2275">
        <f t="shared" si="586"/>
        <v>1773</v>
      </c>
      <c r="Y2275">
        <f t="shared" si="583"/>
        <v>4257</v>
      </c>
      <c r="Z2275">
        <f t="shared" si="587"/>
        <v>24005.79</v>
      </c>
      <c r="AA2275" t="s">
        <v>617</v>
      </c>
      <c r="AB2275">
        <v>20224</v>
      </c>
    </row>
    <row r="2276" spans="1:28" x14ac:dyDescent="0.25">
      <c r="A2276">
        <v>73</v>
      </c>
      <c r="B2276" t="s">
        <v>878</v>
      </c>
      <c r="C2276" t="s">
        <v>103</v>
      </c>
      <c r="D2276" t="s">
        <v>94</v>
      </c>
      <c r="E2276" t="s">
        <v>835</v>
      </c>
      <c r="F2276" t="s">
        <v>100</v>
      </c>
      <c r="G2276">
        <v>30000</v>
      </c>
      <c r="H2276">
        <f t="shared" si="592"/>
        <v>28227</v>
      </c>
      <c r="I2276">
        <f t="shared" si="588"/>
        <v>861</v>
      </c>
      <c r="J2276">
        <f t="shared" si="589"/>
        <v>2130</v>
      </c>
      <c r="K2276">
        <f t="shared" si="590"/>
        <v>330.00000000000006</v>
      </c>
      <c r="L2276">
        <f t="shared" si="593"/>
        <v>912</v>
      </c>
      <c r="M2276">
        <f t="shared" si="594"/>
        <v>2127</v>
      </c>
      <c r="N2276">
        <v>0</v>
      </c>
      <c r="O2276">
        <f t="shared" si="591"/>
        <v>6360</v>
      </c>
      <c r="P2276">
        <v>25</v>
      </c>
      <c r="Q2276">
        <v>7426.75</v>
      </c>
      <c r="R2276">
        <v>0</v>
      </c>
      <c r="S2276">
        <v>0</v>
      </c>
      <c r="T2276">
        <v>200</v>
      </c>
      <c r="U2276">
        <v>0</v>
      </c>
      <c r="V2276">
        <v>0</v>
      </c>
      <c r="W2276">
        <f t="shared" si="585"/>
        <v>7651.75</v>
      </c>
      <c r="X2276">
        <f t="shared" si="586"/>
        <v>1773</v>
      </c>
      <c r="Y2276">
        <f t="shared" si="583"/>
        <v>4257</v>
      </c>
      <c r="Z2276">
        <f t="shared" si="587"/>
        <v>20575.25</v>
      </c>
      <c r="AA2276" t="s">
        <v>617</v>
      </c>
      <c r="AB2276">
        <v>20224</v>
      </c>
    </row>
    <row r="2277" spans="1:28" x14ac:dyDescent="0.25">
      <c r="A2277">
        <v>74</v>
      </c>
      <c r="B2277" t="s">
        <v>836</v>
      </c>
      <c r="C2277" t="s">
        <v>102</v>
      </c>
      <c r="D2277" t="s">
        <v>94</v>
      </c>
      <c r="E2277" t="s">
        <v>52</v>
      </c>
      <c r="F2277" t="s">
        <v>100</v>
      </c>
      <c r="G2277">
        <v>26000</v>
      </c>
      <c r="H2277">
        <f t="shared" si="592"/>
        <v>22747.94</v>
      </c>
      <c r="I2277">
        <f t="shared" si="588"/>
        <v>746.2</v>
      </c>
      <c r="J2277">
        <f t="shared" si="589"/>
        <v>1845.9999999999998</v>
      </c>
      <c r="K2277">
        <f t="shared" si="590"/>
        <v>286.00000000000006</v>
      </c>
      <c r="L2277">
        <f t="shared" si="593"/>
        <v>790.4</v>
      </c>
      <c r="M2277">
        <f t="shared" si="594"/>
        <v>1843.4</v>
      </c>
      <c r="N2277">
        <v>1715.46</v>
      </c>
      <c r="O2277">
        <f t="shared" si="591"/>
        <v>7227.46</v>
      </c>
      <c r="P2277">
        <v>25</v>
      </c>
      <c r="Q2277">
        <v>1000</v>
      </c>
      <c r="R2277">
        <v>0</v>
      </c>
      <c r="S2277">
        <v>0</v>
      </c>
      <c r="T2277">
        <v>200</v>
      </c>
      <c r="U2277">
        <v>0</v>
      </c>
      <c r="V2277">
        <v>0</v>
      </c>
      <c r="W2277">
        <f t="shared" si="585"/>
        <v>1225</v>
      </c>
      <c r="X2277">
        <f t="shared" si="586"/>
        <v>3252.06</v>
      </c>
      <c r="Y2277">
        <f t="shared" si="583"/>
        <v>3689.3999999999996</v>
      </c>
      <c r="Z2277">
        <f t="shared" si="587"/>
        <v>21522.940000000002</v>
      </c>
      <c r="AA2277" t="s">
        <v>617</v>
      </c>
      <c r="AB2277">
        <v>20224</v>
      </c>
    </row>
    <row r="2278" spans="1:28" x14ac:dyDescent="0.25">
      <c r="A2278">
        <v>75</v>
      </c>
      <c r="B2278" t="s">
        <v>837</v>
      </c>
      <c r="C2278" t="s">
        <v>103</v>
      </c>
      <c r="D2278" t="s">
        <v>94</v>
      </c>
      <c r="E2278" t="s">
        <v>52</v>
      </c>
      <c r="F2278" t="s">
        <v>100</v>
      </c>
      <c r="G2278">
        <v>26000</v>
      </c>
      <c r="H2278">
        <f t="shared" si="592"/>
        <v>24463.4</v>
      </c>
      <c r="I2278">
        <f t="shared" si="588"/>
        <v>746.2</v>
      </c>
      <c r="J2278">
        <f t="shared" si="589"/>
        <v>1845.9999999999998</v>
      </c>
      <c r="K2278">
        <f t="shared" si="590"/>
        <v>286.00000000000006</v>
      </c>
      <c r="L2278">
        <f t="shared" si="593"/>
        <v>790.4</v>
      </c>
      <c r="M2278">
        <f t="shared" si="594"/>
        <v>1843.4</v>
      </c>
      <c r="N2278">
        <v>0</v>
      </c>
      <c r="O2278">
        <f t="shared" si="591"/>
        <v>5512</v>
      </c>
      <c r="P2278">
        <v>25</v>
      </c>
      <c r="Q2278">
        <v>1000</v>
      </c>
      <c r="R2278">
        <v>0</v>
      </c>
      <c r="S2278">
        <v>0</v>
      </c>
      <c r="T2278">
        <v>200</v>
      </c>
      <c r="U2278">
        <v>0</v>
      </c>
      <c r="V2278">
        <v>0</v>
      </c>
      <c r="W2278">
        <f t="shared" si="585"/>
        <v>1225</v>
      </c>
      <c r="X2278">
        <f t="shared" si="586"/>
        <v>1536.6</v>
      </c>
      <c r="Y2278">
        <f t="shared" si="583"/>
        <v>3689.3999999999996</v>
      </c>
      <c r="Z2278">
        <f t="shared" si="587"/>
        <v>23238.400000000001</v>
      </c>
      <c r="AA2278" t="s">
        <v>617</v>
      </c>
      <c r="AB2278">
        <v>20224</v>
      </c>
    </row>
    <row r="2279" spans="1:28" x14ac:dyDescent="0.25">
      <c r="A2279">
        <v>76</v>
      </c>
      <c r="B2279" t="s">
        <v>838</v>
      </c>
      <c r="C2279" t="s">
        <v>102</v>
      </c>
      <c r="D2279" t="s">
        <v>839</v>
      </c>
      <c r="E2279" t="s">
        <v>33</v>
      </c>
      <c r="F2279" t="s">
        <v>100</v>
      </c>
      <c r="G2279">
        <v>26000</v>
      </c>
      <c r="H2279">
        <f t="shared" si="592"/>
        <v>24463.4</v>
      </c>
      <c r="I2279">
        <f t="shared" si="588"/>
        <v>746.2</v>
      </c>
      <c r="J2279">
        <f t="shared" si="589"/>
        <v>1845.9999999999998</v>
      </c>
      <c r="K2279">
        <f t="shared" si="590"/>
        <v>286.00000000000006</v>
      </c>
      <c r="L2279">
        <f t="shared" si="593"/>
        <v>790.4</v>
      </c>
      <c r="M2279">
        <f t="shared" si="594"/>
        <v>1843.4</v>
      </c>
      <c r="N2279">
        <v>0</v>
      </c>
      <c r="O2279">
        <f t="shared" si="591"/>
        <v>5512</v>
      </c>
      <c r="P2279">
        <v>25</v>
      </c>
      <c r="Q2279">
        <v>0</v>
      </c>
      <c r="R2279">
        <v>0</v>
      </c>
      <c r="S2279">
        <v>349.4</v>
      </c>
      <c r="T2279">
        <v>200</v>
      </c>
      <c r="U2279">
        <v>0</v>
      </c>
      <c r="V2279">
        <v>0</v>
      </c>
      <c r="W2279">
        <f t="shared" si="585"/>
        <v>574.4</v>
      </c>
      <c r="X2279">
        <f t="shared" si="586"/>
        <v>1536.6</v>
      </c>
      <c r="Y2279">
        <f t="shared" si="583"/>
        <v>3689.3999999999996</v>
      </c>
      <c r="Z2279">
        <f t="shared" si="587"/>
        <v>23889</v>
      </c>
      <c r="AA2279" t="s">
        <v>617</v>
      </c>
      <c r="AB2279">
        <v>20224</v>
      </c>
    </row>
    <row r="2280" spans="1:28" x14ac:dyDescent="0.25">
      <c r="A2280">
        <v>77</v>
      </c>
      <c r="B2280" t="s">
        <v>840</v>
      </c>
      <c r="C2280" t="s">
        <v>102</v>
      </c>
      <c r="D2280" t="s">
        <v>839</v>
      </c>
      <c r="E2280" t="s">
        <v>33</v>
      </c>
      <c r="F2280" t="s">
        <v>100</v>
      </c>
      <c r="G2280">
        <v>26000</v>
      </c>
      <c r="H2280">
        <f t="shared" si="592"/>
        <v>24463.4</v>
      </c>
      <c r="I2280">
        <f t="shared" si="588"/>
        <v>746.2</v>
      </c>
      <c r="J2280">
        <f t="shared" si="589"/>
        <v>1845.9999999999998</v>
      </c>
      <c r="K2280">
        <f t="shared" si="590"/>
        <v>286.00000000000006</v>
      </c>
      <c r="L2280">
        <f t="shared" si="593"/>
        <v>790.4</v>
      </c>
      <c r="M2280">
        <f t="shared" si="594"/>
        <v>1843.4</v>
      </c>
      <c r="N2280">
        <v>0</v>
      </c>
      <c r="O2280">
        <f t="shared" si="591"/>
        <v>5512</v>
      </c>
      <c r="P2280">
        <v>25</v>
      </c>
      <c r="Q2280">
        <v>0</v>
      </c>
      <c r="R2280">
        <v>0</v>
      </c>
      <c r="S2280">
        <v>237.5</v>
      </c>
      <c r="T2280">
        <v>200</v>
      </c>
      <c r="U2280">
        <v>0</v>
      </c>
      <c r="V2280">
        <v>0</v>
      </c>
      <c r="W2280">
        <f t="shared" si="585"/>
        <v>462.5</v>
      </c>
      <c r="X2280">
        <f t="shared" si="586"/>
        <v>1536.6</v>
      </c>
      <c r="Y2280">
        <f t="shared" si="583"/>
        <v>3689.3999999999996</v>
      </c>
      <c r="Z2280">
        <f t="shared" si="587"/>
        <v>24000.9</v>
      </c>
      <c r="AA2280" t="s">
        <v>617</v>
      </c>
      <c r="AB2280">
        <v>20224</v>
      </c>
    </row>
    <row r="2281" spans="1:28" x14ac:dyDescent="0.25">
      <c r="A2281">
        <v>78</v>
      </c>
      <c r="B2281" t="s">
        <v>904</v>
      </c>
      <c r="C2281" t="s">
        <v>103</v>
      </c>
      <c r="D2281" t="s">
        <v>94</v>
      </c>
      <c r="E2281" t="s">
        <v>32</v>
      </c>
      <c r="F2281" t="s">
        <v>100</v>
      </c>
      <c r="G2281">
        <v>30000</v>
      </c>
      <c r="H2281">
        <f t="shared" si="592"/>
        <v>28227</v>
      </c>
      <c r="I2281">
        <f t="shared" si="588"/>
        <v>861</v>
      </c>
      <c r="J2281">
        <f t="shared" si="589"/>
        <v>2130</v>
      </c>
      <c r="K2281">
        <f t="shared" si="590"/>
        <v>330.00000000000006</v>
      </c>
      <c r="L2281">
        <f t="shared" si="593"/>
        <v>912</v>
      </c>
      <c r="M2281">
        <f t="shared" si="594"/>
        <v>2127</v>
      </c>
      <c r="N2281">
        <v>0</v>
      </c>
      <c r="O2281">
        <f t="shared" si="591"/>
        <v>6360</v>
      </c>
      <c r="P2281">
        <v>25</v>
      </c>
      <c r="Q2281">
        <v>0</v>
      </c>
      <c r="R2281">
        <v>0</v>
      </c>
      <c r="S2281">
        <v>0</v>
      </c>
      <c r="T2281">
        <v>200</v>
      </c>
      <c r="U2281">
        <v>0</v>
      </c>
      <c r="V2281">
        <v>0</v>
      </c>
      <c r="W2281">
        <f t="shared" si="585"/>
        <v>225</v>
      </c>
      <c r="X2281">
        <f t="shared" si="586"/>
        <v>1773</v>
      </c>
      <c r="Y2281">
        <f t="shared" si="583"/>
        <v>4257</v>
      </c>
      <c r="Z2281">
        <f t="shared" si="587"/>
        <v>28002</v>
      </c>
      <c r="AA2281" t="s">
        <v>617</v>
      </c>
      <c r="AB2281">
        <v>20224</v>
      </c>
    </row>
    <row r="2282" spans="1:28" x14ac:dyDescent="0.25">
      <c r="A2282">
        <v>79</v>
      </c>
      <c r="B2282" t="s">
        <v>842</v>
      </c>
      <c r="C2282" t="s">
        <v>102</v>
      </c>
      <c r="D2282" t="s">
        <v>823</v>
      </c>
      <c r="E2282" t="s">
        <v>843</v>
      </c>
      <c r="F2282" t="s">
        <v>100</v>
      </c>
      <c r="G2282">
        <v>36000</v>
      </c>
      <c r="H2282">
        <f t="shared" si="592"/>
        <v>33872.400000000001</v>
      </c>
      <c r="I2282">
        <f t="shared" si="588"/>
        <v>1033.2</v>
      </c>
      <c r="J2282">
        <f t="shared" si="589"/>
        <v>2555.9999999999995</v>
      </c>
      <c r="K2282">
        <f t="shared" si="590"/>
        <v>396.00000000000006</v>
      </c>
      <c r="L2282">
        <f t="shared" si="593"/>
        <v>1094.4000000000001</v>
      </c>
      <c r="M2282">
        <f t="shared" si="594"/>
        <v>2552.4</v>
      </c>
      <c r="N2282">
        <v>0</v>
      </c>
      <c r="O2282">
        <f t="shared" si="591"/>
        <v>7632</v>
      </c>
      <c r="P2282">
        <v>25</v>
      </c>
      <c r="Q2282">
        <v>0</v>
      </c>
      <c r="R2282">
        <v>0</v>
      </c>
      <c r="S2282">
        <v>843.35</v>
      </c>
      <c r="T2282">
        <v>200</v>
      </c>
      <c r="U2282">
        <v>0</v>
      </c>
      <c r="V2282">
        <v>0</v>
      </c>
      <c r="W2282">
        <f t="shared" si="585"/>
        <v>1068.3499999999999</v>
      </c>
      <c r="X2282">
        <f t="shared" si="586"/>
        <v>2127.6000000000004</v>
      </c>
      <c r="Y2282">
        <f t="shared" si="583"/>
        <v>5108.3999999999996</v>
      </c>
      <c r="Z2282">
        <f t="shared" si="587"/>
        <v>32804.050000000003</v>
      </c>
      <c r="AA2282" t="s">
        <v>617</v>
      </c>
      <c r="AB2282">
        <v>20224</v>
      </c>
    </row>
    <row r="2283" spans="1:28" x14ac:dyDescent="0.25">
      <c r="A2283">
        <v>80</v>
      </c>
      <c r="B2283" t="s">
        <v>845</v>
      </c>
      <c r="C2283" t="s">
        <v>103</v>
      </c>
      <c r="D2283" t="s">
        <v>94</v>
      </c>
      <c r="E2283" t="s">
        <v>52</v>
      </c>
      <c r="F2283" t="s">
        <v>100</v>
      </c>
      <c r="G2283">
        <v>30000</v>
      </c>
      <c r="H2283">
        <f t="shared" si="592"/>
        <v>28227</v>
      </c>
      <c r="I2283">
        <f t="shared" si="588"/>
        <v>861</v>
      </c>
      <c r="J2283">
        <f t="shared" si="589"/>
        <v>2130</v>
      </c>
      <c r="K2283">
        <f t="shared" si="590"/>
        <v>330.00000000000006</v>
      </c>
      <c r="L2283">
        <f t="shared" si="593"/>
        <v>912</v>
      </c>
      <c r="M2283">
        <f t="shared" si="594"/>
        <v>2127</v>
      </c>
      <c r="N2283">
        <v>0</v>
      </c>
      <c r="O2283">
        <f t="shared" si="591"/>
        <v>6360</v>
      </c>
      <c r="P2283">
        <v>25</v>
      </c>
      <c r="Q2283">
        <v>0</v>
      </c>
      <c r="R2283">
        <v>0</v>
      </c>
      <c r="S2283">
        <v>0</v>
      </c>
      <c r="T2283">
        <v>200</v>
      </c>
      <c r="U2283">
        <v>0</v>
      </c>
      <c r="V2283">
        <v>0</v>
      </c>
      <c r="W2283">
        <f t="shared" si="585"/>
        <v>225</v>
      </c>
      <c r="X2283">
        <f t="shared" si="586"/>
        <v>1773</v>
      </c>
      <c r="Y2283">
        <f t="shared" si="583"/>
        <v>4257</v>
      </c>
      <c r="Z2283">
        <f t="shared" si="587"/>
        <v>28002</v>
      </c>
      <c r="AA2283" t="s">
        <v>617</v>
      </c>
      <c r="AB2283">
        <v>20224</v>
      </c>
    </row>
    <row r="2284" spans="1:28" x14ac:dyDescent="0.25">
      <c r="A2284">
        <v>81</v>
      </c>
      <c r="B2284" t="s">
        <v>848</v>
      </c>
      <c r="C2284" t="s">
        <v>103</v>
      </c>
      <c r="D2284" t="s">
        <v>94</v>
      </c>
      <c r="E2284" t="s">
        <v>52</v>
      </c>
      <c r="F2284" t="s">
        <v>100</v>
      </c>
      <c r="G2284">
        <v>46000</v>
      </c>
      <c r="H2284">
        <f t="shared" si="592"/>
        <v>43281.4</v>
      </c>
      <c r="I2284">
        <f t="shared" si="588"/>
        <v>1320.2</v>
      </c>
      <c r="J2284">
        <f t="shared" si="589"/>
        <v>3265.9999999999995</v>
      </c>
      <c r="K2284">
        <f t="shared" si="590"/>
        <v>506.00000000000006</v>
      </c>
      <c r="L2284">
        <f t="shared" si="593"/>
        <v>1398.4</v>
      </c>
      <c r="M2284">
        <f t="shared" si="594"/>
        <v>3261.4</v>
      </c>
      <c r="N2284">
        <v>0</v>
      </c>
      <c r="O2284">
        <f t="shared" si="591"/>
        <v>9752</v>
      </c>
      <c r="P2284">
        <v>25</v>
      </c>
      <c r="Q2284">
        <v>0</v>
      </c>
      <c r="R2284">
        <v>0</v>
      </c>
      <c r="S2284">
        <v>0</v>
      </c>
      <c r="T2284">
        <v>200</v>
      </c>
      <c r="U2284">
        <f>IF((H2284*12)&gt;867123.01,(79776+(((H2284*12)-867123.01)*0.25))/12,IF((H2284*12)&gt;624329.01,(31216+(((H2284*12)-624329.01)*0.2))/12,IF((H2284*12)&gt;416220.01,(((H2284*12)-416220.01)*0.15)/12,0)))</f>
        <v>1289.4598750000005</v>
      </c>
      <c r="V2284">
        <v>0</v>
      </c>
      <c r="W2284">
        <f t="shared" si="585"/>
        <v>1514.4598750000005</v>
      </c>
      <c r="X2284">
        <f t="shared" si="586"/>
        <v>2718.6000000000004</v>
      </c>
      <c r="Y2284">
        <f t="shared" ref="Y2284:Y2311" si="595">+J2284+M2284</f>
        <v>6527.4</v>
      </c>
      <c r="Z2284">
        <f t="shared" si="587"/>
        <v>41766.940125000001</v>
      </c>
      <c r="AA2284" t="s">
        <v>617</v>
      </c>
      <c r="AB2284">
        <v>20224</v>
      </c>
    </row>
    <row r="2285" spans="1:28" x14ac:dyDescent="0.25">
      <c r="A2285">
        <v>82</v>
      </c>
      <c r="B2285" t="s">
        <v>174</v>
      </c>
      <c r="C2285" t="s">
        <v>102</v>
      </c>
      <c r="D2285" t="s">
        <v>94</v>
      </c>
      <c r="E2285" t="s">
        <v>26</v>
      </c>
      <c r="F2285" t="s">
        <v>100</v>
      </c>
      <c r="G2285">
        <v>46000</v>
      </c>
      <c r="H2285">
        <f t="shared" si="592"/>
        <v>43281.4</v>
      </c>
      <c r="I2285">
        <f t="shared" si="588"/>
        <v>1320.2</v>
      </c>
      <c r="J2285">
        <f t="shared" si="589"/>
        <v>3265.9999999999995</v>
      </c>
      <c r="K2285">
        <f t="shared" si="590"/>
        <v>506.00000000000006</v>
      </c>
      <c r="L2285">
        <f t="shared" si="593"/>
        <v>1398.4</v>
      </c>
      <c r="M2285">
        <f t="shared" si="594"/>
        <v>3261.4</v>
      </c>
      <c r="N2285">
        <v>0</v>
      </c>
      <c r="O2285">
        <f t="shared" si="591"/>
        <v>9752</v>
      </c>
      <c r="P2285">
        <v>25</v>
      </c>
      <c r="Q2285">
        <v>0</v>
      </c>
      <c r="R2285">
        <v>0</v>
      </c>
      <c r="S2285">
        <v>1649.06</v>
      </c>
      <c r="T2285">
        <v>200</v>
      </c>
      <c r="U2285">
        <f>1289.46-V2285</f>
        <v>0</v>
      </c>
      <c r="V2285">
        <v>1289.46</v>
      </c>
      <c r="W2285">
        <f t="shared" si="585"/>
        <v>1874.06</v>
      </c>
      <c r="X2285">
        <f t="shared" si="586"/>
        <v>2718.6000000000004</v>
      </c>
      <c r="Y2285">
        <f t="shared" si="595"/>
        <v>6527.4</v>
      </c>
      <c r="Z2285">
        <f t="shared" si="587"/>
        <v>41407.339999999997</v>
      </c>
      <c r="AA2285" t="s">
        <v>617</v>
      </c>
      <c r="AB2285">
        <v>20224</v>
      </c>
    </row>
    <row r="2286" spans="1:28" x14ac:dyDescent="0.25">
      <c r="A2286">
        <v>83</v>
      </c>
      <c r="B2286" t="s">
        <v>853</v>
      </c>
      <c r="C2286" t="s">
        <v>103</v>
      </c>
      <c r="D2286" t="s">
        <v>94</v>
      </c>
      <c r="E2286" t="s">
        <v>854</v>
      </c>
      <c r="F2286" t="s">
        <v>100</v>
      </c>
      <c r="G2286">
        <v>46000</v>
      </c>
      <c r="H2286">
        <f t="shared" si="592"/>
        <v>43281.4</v>
      </c>
      <c r="I2286">
        <f t="shared" si="588"/>
        <v>1320.2</v>
      </c>
      <c r="J2286">
        <f t="shared" si="589"/>
        <v>3265.9999999999995</v>
      </c>
      <c r="K2286">
        <f t="shared" si="590"/>
        <v>506.00000000000006</v>
      </c>
      <c r="L2286">
        <f t="shared" si="593"/>
        <v>1398.4</v>
      </c>
      <c r="M2286">
        <f t="shared" si="594"/>
        <v>3261.4</v>
      </c>
      <c r="N2286">
        <v>0</v>
      </c>
      <c r="O2286">
        <f t="shared" si="591"/>
        <v>9752</v>
      </c>
      <c r="P2286">
        <v>25</v>
      </c>
      <c r="Q2286">
        <v>0</v>
      </c>
      <c r="R2286">
        <v>0</v>
      </c>
      <c r="S2286">
        <v>2119.69</v>
      </c>
      <c r="T2286">
        <v>200</v>
      </c>
      <c r="U2286">
        <f>1289.46-V2286</f>
        <v>0</v>
      </c>
      <c r="V2286">
        <v>1289.46</v>
      </c>
      <c r="W2286">
        <f t="shared" si="585"/>
        <v>2344.69</v>
      </c>
      <c r="X2286">
        <f t="shared" si="586"/>
        <v>2718.6000000000004</v>
      </c>
      <c r="Y2286">
        <f t="shared" si="595"/>
        <v>6527.4</v>
      </c>
      <c r="Z2286">
        <f t="shared" si="587"/>
        <v>40936.71</v>
      </c>
      <c r="AA2286" t="s">
        <v>617</v>
      </c>
      <c r="AB2286">
        <v>20224</v>
      </c>
    </row>
    <row r="2287" spans="1:28" x14ac:dyDescent="0.25">
      <c r="A2287">
        <v>84</v>
      </c>
      <c r="B2287" t="s">
        <v>855</v>
      </c>
      <c r="C2287" t="s">
        <v>103</v>
      </c>
      <c r="D2287" t="s">
        <v>94</v>
      </c>
      <c r="E2287" t="s">
        <v>52</v>
      </c>
      <c r="F2287" t="s">
        <v>100</v>
      </c>
      <c r="G2287">
        <v>36000</v>
      </c>
      <c r="H2287">
        <f t="shared" si="592"/>
        <v>33872.400000000001</v>
      </c>
      <c r="I2287">
        <f t="shared" si="588"/>
        <v>1033.2</v>
      </c>
      <c r="J2287">
        <f t="shared" si="589"/>
        <v>2555.9999999999995</v>
      </c>
      <c r="K2287">
        <f t="shared" si="590"/>
        <v>396.00000000000006</v>
      </c>
      <c r="L2287">
        <f t="shared" si="593"/>
        <v>1094.4000000000001</v>
      </c>
      <c r="M2287">
        <f t="shared" si="594"/>
        <v>2552.4</v>
      </c>
      <c r="N2287">
        <v>0</v>
      </c>
      <c r="O2287">
        <f t="shared" si="591"/>
        <v>7632</v>
      </c>
      <c r="P2287">
        <v>25</v>
      </c>
      <c r="Q2287">
        <v>0</v>
      </c>
      <c r="R2287">
        <v>0</v>
      </c>
      <c r="S2287">
        <v>1622.48</v>
      </c>
      <c r="T2287">
        <v>200</v>
      </c>
      <c r="U2287">
        <f>IF((H2287*12)&gt;867123.01,(79776+(((H2287*12)-867123.01)*0.25))/12,IF((H2287*12)&gt;624329.01,(31216+(((H2287*12)-624329.01)*0.2))/12,IF((H2287*12)&gt;416220.01,(((H2287*12)-416220.01)*0.15)/12,0)))</f>
        <v>0</v>
      </c>
      <c r="V2287">
        <v>0</v>
      </c>
      <c r="W2287">
        <f t="shared" si="585"/>
        <v>1847.48</v>
      </c>
      <c r="X2287">
        <f t="shared" si="586"/>
        <v>2127.6000000000004</v>
      </c>
      <c r="Y2287">
        <f t="shared" si="595"/>
        <v>5108.3999999999996</v>
      </c>
      <c r="Z2287">
        <f t="shared" si="587"/>
        <v>32024.92</v>
      </c>
      <c r="AA2287" t="s">
        <v>617</v>
      </c>
      <c r="AB2287">
        <v>20224</v>
      </c>
    </row>
    <row r="2288" spans="1:28" x14ac:dyDescent="0.25">
      <c r="A2288">
        <v>85</v>
      </c>
      <c r="B2288" t="s">
        <v>856</v>
      </c>
      <c r="C2288" t="s">
        <v>102</v>
      </c>
      <c r="D2288" t="s">
        <v>6</v>
      </c>
      <c r="E2288" t="s">
        <v>26</v>
      </c>
      <c r="F2288" t="s">
        <v>100</v>
      </c>
      <c r="G2288">
        <v>36000</v>
      </c>
      <c r="H2288">
        <f t="shared" si="592"/>
        <v>33872.400000000001</v>
      </c>
      <c r="I2288">
        <f t="shared" si="588"/>
        <v>1033.2</v>
      </c>
      <c r="J2288">
        <f t="shared" si="589"/>
        <v>2555.9999999999995</v>
      </c>
      <c r="K2288">
        <f t="shared" si="590"/>
        <v>396.00000000000006</v>
      </c>
      <c r="L2288">
        <f t="shared" si="593"/>
        <v>1094.4000000000001</v>
      </c>
      <c r="M2288">
        <f t="shared" si="594"/>
        <v>2552.4</v>
      </c>
      <c r="N2288">
        <v>0</v>
      </c>
      <c r="O2288">
        <f t="shared" si="591"/>
        <v>7632</v>
      </c>
      <c r="P2288">
        <v>25</v>
      </c>
      <c r="Q2288">
        <v>0</v>
      </c>
      <c r="R2288">
        <v>0</v>
      </c>
      <c r="S2288">
        <v>0</v>
      </c>
      <c r="T2288">
        <v>200</v>
      </c>
      <c r="U2288">
        <f>IF((H2288*12)&gt;867123.01,(79776+(((H2288*12)-867123.01)*0.25))/12,IF((H2288*12)&gt;624329.01,(31216+(((H2288*12)-624329.01)*0.2))/12,IF((H2288*12)&gt;416220.01,(((H2288*12)-416220.01)*0.15)/12,0)))</f>
        <v>0</v>
      </c>
      <c r="V2288">
        <v>0</v>
      </c>
      <c r="W2288">
        <f t="shared" si="585"/>
        <v>225</v>
      </c>
      <c r="X2288">
        <f t="shared" si="586"/>
        <v>2127.6000000000004</v>
      </c>
      <c r="Y2288">
        <f t="shared" si="595"/>
        <v>5108.3999999999996</v>
      </c>
      <c r="Z2288">
        <f t="shared" si="587"/>
        <v>33647.4</v>
      </c>
      <c r="AA2288" t="s">
        <v>617</v>
      </c>
      <c r="AB2288">
        <v>20224</v>
      </c>
    </row>
    <row r="2289" spans="1:28" x14ac:dyDescent="0.25">
      <c r="A2289">
        <v>86</v>
      </c>
      <c r="B2289" t="s">
        <v>857</v>
      </c>
      <c r="C2289" t="s">
        <v>103</v>
      </c>
      <c r="D2289" t="s">
        <v>858</v>
      </c>
      <c r="E2289" t="s">
        <v>859</v>
      </c>
      <c r="F2289" t="s">
        <v>100</v>
      </c>
      <c r="G2289">
        <v>30000</v>
      </c>
      <c r="H2289">
        <f t="shared" si="592"/>
        <v>28227</v>
      </c>
      <c r="I2289">
        <f t="shared" si="588"/>
        <v>861</v>
      </c>
      <c r="J2289">
        <f t="shared" si="589"/>
        <v>2130</v>
      </c>
      <c r="K2289">
        <f t="shared" si="590"/>
        <v>330.00000000000006</v>
      </c>
      <c r="L2289">
        <f t="shared" si="593"/>
        <v>912</v>
      </c>
      <c r="M2289">
        <f t="shared" si="594"/>
        <v>2127</v>
      </c>
      <c r="N2289">
        <v>0</v>
      </c>
      <c r="O2289">
        <f t="shared" si="591"/>
        <v>6360</v>
      </c>
      <c r="P2289">
        <v>25</v>
      </c>
      <c r="Q2289">
        <v>500</v>
      </c>
      <c r="R2289">
        <v>0</v>
      </c>
      <c r="S2289">
        <v>183.37</v>
      </c>
      <c r="T2289">
        <v>200</v>
      </c>
      <c r="U2289">
        <v>0</v>
      </c>
      <c r="V2289">
        <v>0</v>
      </c>
      <c r="W2289">
        <f t="shared" si="585"/>
        <v>908.37</v>
      </c>
      <c r="X2289">
        <f t="shared" si="586"/>
        <v>1773</v>
      </c>
      <c r="Y2289">
        <f t="shared" si="595"/>
        <v>4257</v>
      </c>
      <c r="Z2289">
        <f t="shared" si="587"/>
        <v>27318.63</v>
      </c>
      <c r="AA2289" t="s">
        <v>617</v>
      </c>
      <c r="AB2289">
        <v>20224</v>
      </c>
    </row>
    <row r="2290" spans="1:28" x14ac:dyDescent="0.25">
      <c r="A2290">
        <v>87</v>
      </c>
      <c r="B2290" t="s">
        <v>202</v>
      </c>
      <c r="C2290" t="s">
        <v>102</v>
      </c>
      <c r="D2290" t="s">
        <v>22</v>
      </c>
      <c r="E2290" t="s">
        <v>37</v>
      </c>
      <c r="F2290" t="s">
        <v>100</v>
      </c>
      <c r="G2290">
        <v>25000</v>
      </c>
      <c r="H2290">
        <f t="shared" si="592"/>
        <v>23522.5</v>
      </c>
      <c r="I2290">
        <f t="shared" si="588"/>
        <v>717.5</v>
      </c>
      <c r="J2290">
        <f t="shared" si="589"/>
        <v>1774.9999999999998</v>
      </c>
      <c r="K2290">
        <f t="shared" si="590"/>
        <v>275</v>
      </c>
      <c r="L2290">
        <f t="shared" si="593"/>
        <v>760</v>
      </c>
      <c r="M2290">
        <f t="shared" si="594"/>
        <v>1772.5000000000002</v>
      </c>
      <c r="N2290">
        <v>0</v>
      </c>
      <c r="O2290">
        <f t="shared" si="591"/>
        <v>5300</v>
      </c>
      <c r="P2290">
        <v>25</v>
      </c>
      <c r="Q2290">
        <v>1000</v>
      </c>
      <c r="R2290">
        <v>0</v>
      </c>
      <c r="S2290">
        <v>0</v>
      </c>
      <c r="T2290">
        <v>200</v>
      </c>
      <c r="U2290">
        <f t="shared" ref="U2290:U2303" si="596">IF((H2290*12)&gt;867123.01,(79776+(((H2290*12)-867123.01)*0.25))/12,IF((H2290*12)&gt;624329.01,(31216+(((H2290*12)-624329.01)*0.2))/12,IF((H2290*12)&gt;416220.01,(((H2290*12)-416220.01)*0.15)/12,0)))</f>
        <v>0</v>
      </c>
      <c r="V2290">
        <v>0</v>
      </c>
      <c r="W2290">
        <f t="shared" si="585"/>
        <v>1225</v>
      </c>
      <c r="X2290">
        <f t="shared" si="586"/>
        <v>1477.5</v>
      </c>
      <c r="Y2290">
        <f t="shared" si="595"/>
        <v>3547.5</v>
      </c>
      <c r="Z2290">
        <f t="shared" si="587"/>
        <v>22297.5</v>
      </c>
      <c r="AA2290" t="s">
        <v>617</v>
      </c>
      <c r="AB2290">
        <v>20224</v>
      </c>
    </row>
    <row r="2291" spans="1:28" x14ac:dyDescent="0.25">
      <c r="A2291">
        <v>88</v>
      </c>
      <c r="B2291" t="s">
        <v>203</v>
      </c>
      <c r="C2291" t="s">
        <v>102</v>
      </c>
      <c r="D2291" t="s">
        <v>6</v>
      </c>
      <c r="E2291" t="s">
        <v>37</v>
      </c>
      <c r="F2291" t="s">
        <v>100</v>
      </c>
      <c r="G2291">
        <v>15000</v>
      </c>
      <c r="H2291">
        <f t="shared" si="592"/>
        <v>14113.5</v>
      </c>
      <c r="I2291">
        <f t="shared" si="588"/>
        <v>430.5</v>
      </c>
      <c r="J2291">
        <f t="shared" si="589"/>
        <v>1065</v>
      </c>
      <c r="K2291">
        <f t="shared" si="590"/>
        <v>165.00000000000003</v>
      </c>
      <c r="L2291">
        <f t="shared" si="593"/>
        <v>456</v>
      </c>
      <c r="M2291">
        <f t="shared" si="594"/>
        <v>1063.5</v>
      </c>
      <c r="N2291">
        <v>0</v>
      </c>
      <c r="O2291">
        <f t="shared" si="591"/>
        <v>3180</v>
      </c>
      <c r="P2291">
        <v>25</v>
      </c>
      <c r="Q2291">
        <v>0</v>
      </c>
      <c r="R2291">
        <v>0</v>
      </c>
      <c r="S2291">
        <v>0</v>
      </c>
      <c r="T2291">
        <v>200</v>
      </c>
      <c r="U2291">
        <f t="shared" si="596"/>
        <v>0</v>
      </c>
      <c r="V2291">
        <v>0</v>
      </c>
      <c r="W2291">
        <f t="shared" si="585"/>
        <v>225</v>
      </c>
      <c r="X2291">
        <f t="shared" si="586"/>
        <v>886.5</v>
      </c>
      <c r="Y2291">
        <f t="shared" si="595"/>
        <v>2128.5</v>
      </c>
      <c r="Z2291">
        <f t="shared" si="587"/>
        <v>13888.5</v>
      </c>
      <c r="AA2291" t="s">
        <v>617</v>
      </c>
      <c r="AB2291">
        <v>20224</v>
      </c>
    </row>
    <row r="2292" spans="1:28" x14ac:dyDescent="0.25">
      <c r="A2292">
        <v>89</v>
      </c>
      <c r="B2292" t="s">
        <v>204</v>
      </c>
      <c r="C2292" t="s">
        <v>102</v>
      </c>
      <c r="D2292" t="s">
        <v>6</v>
      </c>
      <c r="E2292" t="s">
        <v>37</v>
      </c>
      <c r="F2292" t="s">
        <v>100</v>
      </c>
      <c r="G2292">
        <v>15000</v>
      </c>
      <c r="H2292">
        <f t="shared" si="592"/>
        <v>14113.5</v>
      </c>
      <c r="I2292">
        <f t="shared" si="588"/>
        <v>430.5</v>
      </c>
      <c r="J2292">
        <f t="shared" si="589"/>
        <v>1065</v>
      </c>
      <c r="K2292">
        <f t="shared" si="590"/>
        <v>165.00000000000003</v>
      </c>
      <c r="L2292">
        <f t="shared" si="593"/>
        <v>456</v>
      </c>
      <c r="M2292">
        <f t="shared" si="594"/>
        <v>1063.5</v>
      </c>
      <c r="N2292">
        <v>0</v>
      </c>
      <c r="O2292">
        <f t="shared" si="591"/>
        <v>3180</v>
      </c>
      <c r="P2292">
        <v>25</v>
      </c>
      <c r="Q2292">
        <v>0</v>
      </c>
      <c r="R2292">
        <v>0</v>
      </c>
      <c r="S2292">
        <v>0</v>
      </c>
      <c r="T2292">
        <v>200</v>
      </c>
      <c r="U2292">
        <f t="shared" si="596"/>
        <v>0</v>
      </c>
      <c r="V2292">
        <v>0</v>
      </c>
      <c r="W2292">
        <f t="shared" si="585"/>
        <v>225</v>
      </c>
      <c r="X2292">
        <f t="shared" si="586"/>
        <v>886.5</v>
      </c>
      <c r="Y2292">
        <f t="shared" si="595"/>
        <v>2128.5</v>
      </c>
      <c r="Z2292">
        <f t="shared" si="587"/>
        <v>13888.5</v>
      </c>
      <c r="AA2292" t="s">
        <v>617</v>
      </c>
      <c r="AB2292">
        <v>20224</v>
      </c>
    </row>
    <row r="2293" spans="1:28" x14ac:dyDescent="0.25">
      <c r="A2293">
        <v>90</v>
      </c>
      <c r="B2293" t="s">
        <v>205</v>
      </c>
      <c r="C2293" t="s">
        <v>102</v>
      </c>
      <c r="D2293" t="s">
        <v>6</v>
      </c>
      <c r="E2293" t="s">
        <v>37</v>
      </c>
      <c r="F2293" t="s">
        <v>100</v>
      </c>
      <c r="G2293">
        <v>25000</v>
      </c>
      <c r="H2293">
        <f t="shared" si="592"/>
        <v>23522.5</v>
      </c>
      <c r="I2293">
        <f t="shared" si="588"/>
        <v>717.5</v>
      </c>
      <c r="J2293">
        <f t="shared" si="589"/>
        <v>1774.9999999999998</v>
      </c>
      <c r="K2293">
        <f t="shared" si="590"/>
        <v>275</v>
      </c>
      <c r="L2293">
        <f t="shared" si="593"/>
        <v>760</v>
      </c>
      <c r="M2293">
        <f t="shared" si="594"/>
        <v>1772.5000000000002</v>
      </c>
      <c r="N2293">
        <v>0</v>
      </c>
      <c r="O2293">
        <f t="shared" si="591"/>
        <v>5300</v>
      </c>
      <c r="P2293">
        <v>25</v>
      </c>
      <c r="Q2293">
        <v>0</v>
      </c>
      <c r="R2293">
        <v>0</v>
      </c>
      <c r="S2293">
        <v>0</v>
      </c>
      <c r="T2293">
        <v>200</v>
      </c>
      <c r="U2293">
        <f t="shared" si="596"/>
        <v>0</v>
      </c>
      <c r="V2293">
        <v>0</v>
      </c>
      <c r="W2293">
        <f t="shared" si="585"/>
        <v>225</v>
      </c>
      <c r="X2293">
        <f t="shared" si="586"/>
        <v>1477.5</v>
      </c>
      <c r="Y2293">
        <f t="shared" si="595"/>
        <v>3547.5</v>
      </c>
      <c r="Z2293">
        <f t="shared" si="587"/>
        <v>23297.5</v>
      </c>
      <c r="AA2293" t="s">
        <v>617</v>
      </c>
      <c r="AB2293">
        <v>20224</v>
      </c>
    </row>
    <row r="2294" spans="1:28" x14ac:dyDescent="0.25">
      <c r="A2294">
        <v>91</v>
      </c>
      <c r="B2294" t="s">
        <v>810</v>
      </c>
      <c r="C2294" t="s">
        <v>102</v>
      </c>
      <c r="D2294" t="s">
        <v>94</v>
      </c>
      <c r="E2294" t="s">
        <v>37</v>
      </c>
      <c r="F2294" t="s">
        <v>100</v>
      </c>
      <c r="G2294">
        <v>25000</v>
      </c>
      <c r="H2294">
        <f t="shared" si="592"/>
        <v>23522.5</v>
      </c>
      <c r="I2294">
        <f t="shared" si="588"/>
        <v>717.5</v>
      </c>
      <c r="J2294">
        <f t="shared" si="589"/>
        <v>1774.9999999999998</v>
      </c>
      <c r="K2294">
        <f t="shared" si="590"/>
        <v>275</v>
      </c>
      <c r="L2294">
        <f t="shared" si="593"/>
        <v>760</v>
      </c>
      <c r="M2294">
        <f t="shared" si="594"/>
        <v>1772.5000000000002</v>
      </c>
      <c r="N2294">
        <v>0</v>
      </c>
      <c r="O2294">
        <f t="shared" si="591"/>
        <v>5300</v>
      </c>
      <c r="P2294">
        <v>25</v>
      </c>
      <c r="Q2294">
        <v>1000</v>
      </c>
      <c r="R2294">
        <v>0</v>
      </c>
      <c r="S2294">
        <v>0</v>
      </c>
      <c r="T2294">
        <v>200</v>
      </c>
      <c r="U2294">
        <f t="shared" si="596"/>
        <v>0</v>
      </c>
      <c r="V2294">
        <v>0</v>
      </c>
      <c r="W2294">
        <f t="shared" si="585"/>
        <v>1225</v>
      </c>
      <c r="X2294">
        <f t="shared" si="586"/>
        <v>1477.5</v>
      </c>
      <c r="Y2294">
        <f t="shared" si="595"/>
        <v>3547.5</v>
      </c>
      <c r="Z2294">
        <f t="shared" si="587"/>
        <v>22297.5</v>
      </c>
      <c r="AA2294" t="s">
        <v>617</v>
      </c>
      <c r="AB2294">
        <v>20224</v>
      </c>
    </row>
    <row r="2295" spans="1:28" x14ac:dyDescent="0.25">
      <c r="A2295">
        <v>92</v>
      </c>
      <c r="B2295" t="s">
        <v>193</v>
      </c>
      <c r="C2295" t="s">
        <v>103</v>
      </c>
      <c r="D2295" t="s">
        <v>22</v>
      </c>
      <c r="E2295" t="s">
        <v>54</v>
      </c>
      <c r="F2295" t="s">
        <v>100</v>
      </c>
      <c r="G2295">
        <v>30000</v>
      </c>
      <c r="H2295">
        <f t="shared" si="592"/>
        <v>26511.54</v>
      </c>
      <c r="I2295">
        <f t="shared" si="588"/>
        <v>861</v>
      </c>
      <c r="J2295">
        <f t="shared" si="589"/>
        <v>2130</v>
      </c>
      <c r="K2295">
        <f t="shared" si="590"/>
        <v>330.00000000000006</v>
      </c>
      <c r="L2295">
        <f t="shared" si="593"/>
        <v>912</v>
      </c>
      <c r="M2295">
        <f t="shared" si="594"/>
        <v>2127</v>
      </c>
      <c r="N2295">
        <v>1715.46</v>
      </c>
      <c r="O2295">
        <f t="shared" si="591"/>
        <v>8075.46</v>
      </c>
      <c r="P2295">
        <v>25</v>
      </c>
      <c r="Q2295">
        <v>500</v>
      </c>
      <c r="R2295">
        <v>0</v>
      </c>
      <c r="S2295">
        <v>0</v>
      </c>
      <c r="T2295">
        <v>200</v>
      </c>
      <c r="U2295">
        <f t="shared" si="596"/>
        <v>0</v>
      </c>
      <c r="V2295">
        <v>0</v>
      </c>
      <c r="W2295">
        <f t="shared" si="585"/>
        <v>725</v>
      </c>
      <c r="X2295">
        <f t="shared" si="586"/>
        <v>3488.46</v>
      </c>
      <c r="Y2295">
        <f t="shared" si="595"/>
        <v>4257</v>
      </c>
      <c r="Z2295">
        <f t="shared" si="587"/>
        <v>25786.54</v>
      </c>
      <c r="AA2295" t="s">
        <v>617</v>
      </c>
      <c r="AB2295">
        <v>20224</v>
      </c>
    </row>
    <row r="2296" spans="1:28" x14ac:dyDescent="0.25">
      <c r="A2296">
        <v>93</v>
      </c>
      <c r="B2296" t="s">
        <v>197</v>
      </c>
      <c r="C2296" t="s">
        <v>103</v>
      </c>
      <c r="D2296" t="s">
        <v>94</v>
      </c>
      <c r="E2296" t="s">
        <v>54</v>
      </c>
      <c r="F2296" t="s">
        <v>100</v>
      </c>
      <c r="G2296">
        <v>30000</v>
      </c>
      <c r="H2296">
        <f t="shared" si="592"/>
        <v>28227</v>
      </c>
      <c r="I2296">
        <f t="shared" si="588"/>
        <v>861</v>
      </c>
      <c r="J2296">
        <f t="shared" si="589"/>
        <v>2130</v>
      </c>
      <c r="K2296">
        <f t="shared" si="590"/>
        <v>330.00000000000006</v>
      </c>
      <c r="L2296">
        <f t="shared" si="593"/>
        <v>912</v>
      </c>
      <c r="M2296">
        <f t="shared" si="594"/>
        <v>2127</v>
      </c>
      <c r="N2296">
        <v>0</v>
      </c>
      <c r="O2296">
        <f t="shared" si="591"/>
        <v>6360</v>
      </c>
      <c r="P2296">
        <v>25</v>
      </c>
      <c r="Q2296">
        <v>0</v>
      </c>
      <c r="R2296">
        <v>0</v>
      </c>
      <c r="S2296">
        <v>0</v>
      </c>
      <c r="T2296">
        <v>200</v>
      </c>
      <c r="U2296">
        <f t="shared" si="596"/>
        <v>0</v>
      </c>
      <c r="V2296">
        <v>0</v>
      </c>
      <c r="W2296">
        <f t="shared" si="585"/>
        <v>225</v>
      </c>
      <c r="X2296">
        <f t="shared" si="586"/>
        <v>1773</v>
      </c>
      <c r="Y2296">
        <f t="shared" si="595"/>
        <v>4257</v>
      </c>
      <c r="Z2296">
        <f t="shared" si="587"/>
        <v>28002</v>
      </c>
      <c r="AA2296" t="s">
        <v>617</v>
      </c>
      <c r="AB2296">
        <v>20224</v>
      </c>
    </row>
    <row r="2297" spans="1:28" x14ac:dyDescent="0.25">
      <c r="A2297">
        <v>94</v>
      </c>
      <c r="B2297" t="s">
        <v>895</v>
      </c>
      <c r="C2297" t="s">
        <v>103</v>
      </c>
      <c r="D2297" t="s">
        <v>22</v>
      </c>
      <c r="E2297" t="s">
        <v>54</v>
      </c>
      <c r="F2297" t="s">
        <v>100</v>
      </c>
      <c r="G2297">
        <v>30000</v>
      </c>
      <c r="H2297">
        <f t="shared" si="592"/>
        <v>28227</v>
      </c>
      <c r="I2297">
        <f t="shared" si="588"/>
        <v>861</v>
      </c>
      <c r="J2297">
        <f t="shared" si="589"/>
        <v>2130</v>
      </c>
      <c r="K2297">
        <f t="shared" si="590"/>
        <v>330.00000000000006</v>
      </c>
      <c r="L2297">
        <f t="shared" si="593"/>
        <v>912</v>
      </c>
      <c r="M2297">
        <f t="shared" si="594"/>
        <v>2127</v>
      </c>
      <c r="N2297">
        <v>0</v>
      </c>
      <c r="O2297">
        <f t="shared" si="591"/>
        <v>6360</v>
      </c>
      <c r="P2297">
        <v>25</v>
      </c>
      <c r="Q2297">
        <v>3397.87</v>
      </c>
      <c r="R2297">
        <v>0</v>
      </c>
      <c r="S2297">
        <v>0</v>
      </c>
      <c r="T2297">
        <v>200</v>
      </c>
      <c r="U2297">
        <f t="shared" si="596"/>
        <v>0</v>
      </c>
      <c r="V2297">
        <v>0</v>
      </c>
      <c r="W2297">
        <f t="shared" si="585"/>
        <v>3622.87</v>
      </c>
      <c r="X2297">
        <f t="shared" si="586"/>
        <v>1773</v>
      </c>
      <c r="Y2297">
        <f t="shared" si="595"/>
        <v>4257</v>
      </c>
      <c r="Z2297">
        <f t="shared" si="587"/>
        <v>24604.13</v>
      </c>
      <c r="AA2297" t="s">
        <v>617</v>
      </c>
      <c r="AB2297">
        <v>20224</v>
      </c>
    </row>
    <row r="2298" spans="1:28" x14ac:dyDescent="0.25">
      <c r="A2298">
        <v>95</v>
      </c>
      <c r="B2298" t="s">
        <v>200</v>
      </c>
      <c r="C2298" t="s">
        <v>103</v>
      </c>
      <c r="D2298" t="s">
        <v>19</v>
      </c>
      <c r="E2298" t="s">
        <v>60</v>
      </c>
      <c r="F2298" t="s">
        <v>100</v>
      </c>
      <c r="G2298">
        <v>35000</v>
      </c>
      <c r="H2298">
        <f t="shared" si="592"/>
        <v>32931.5</v>
      </c>
      <c r="I2298">
        <f t="shared" si="588"/>
        <v>1004.5</v>
      </c>
      <c r="J2298">
        <f t="shared" si="589"/>
        <v>2485</v>
      </c>
      <c r="K2298">
        <f t="shared" si="590"/>
        <v>385.00000000000006</v>
      </c>
      <c r="L2298">
        <f t="shared" si="593"/>
        <v>1064</v>
      </c>
      <c r="M2298">
        <f t="shared" si="594"/>
        <v>2481.5</v>
      </c>
      <c r="N2298">
        <v>0</v>
      </c>
      <c r="O2298">
        <f t="shared" si="591"/>
        <v>7420</v>
      </c>
      <c r="P2298">
        <v>25</v>
      </c>
      <c r="Q2298">
        <v>17474.189999999999</v>
      </c>
      <c r="R2298">
        <v>0</v>
      </c>
      <c r="S2298">
        <v>1685.24</v>
      </c>
      <c r="T2298">
        <v>200</v>
      </c>
      <c r="U2298">
        <f t="shared" si="596"/>
        <v>0</v>
      </c>
      <c r="V2298">
        <v>0</v>
      </c>
      <c r="W2298">
        <f t="shared" si="585"/>
        <v>19384.43</v>
      </c>
      <c r="X2298">
        <f t="shared" si="586"/>
        <v>2068.5</v>
      </c>
      <c r="Y2298">
        <f t="shared" si="595"/>
        <v>4966.5</v>
      </c>
      <c r="Z2298">
        <f t="shared" si="587"/>
        <v>13547.07</v>
      </c>
      <c r="AA2298" t="s">
        <v>617</v>
      </c>
      <c r="AB2298">
        <v>20224</v>
      </c>
    </row>
    <row r="2299" spans="1:28" x14ac:dyDescent="0.25">
      <c r="A2299">
        <v>96</v>
      </c>
      <c r="B2299" t="s">
        <v>910</v>
      </c>
      <c r="C2299">
        <v>0</v>
      </c>
      <c r="D2299" t="s">
        <v>10</v>
      </c>
      <c r="E2299" t="s">
        <v>54</v>
      </c>
      <c r="F2299" t="s">
        <v>100</v>
      </c>
      <c r="G2299">
        <v>25000</v>
      </c>
      <c r="H2299">
        <f t="shared" si="592"/>
        <v>23522.5</v>
      </c>
      <c r="I2299">
        <f t="shared" si="588"/>
        <v>717.5</v>
      </c>
      <c r="J2299">
        <f t="shared" si="589"/>
        <v>1774.9999999999998</v>
      </c>
      <c r="K2299">
        <f t="shared" si="590"/>
        <v>275</v>
      </c>
      <c r="L2299">
        <f t="shared" si="593"/>
        <v>760</v>
      </c>
      <c r="M2299">
        <f t="shared" si="594"/>
        <v>1772.5000000000002</v>
      </c>
      <c r="N2299">
        <v>0</v>
      </c>
      <c r="O2299">
        <f t="shared" si="591"/>
        <v>5300</v>
      </c>
      <c r="P2299">
        <v>25</v>
      </c>
      <c r="Q2299">
        <v>0</v>
      </c>
      <c r="R2299">
        <v>0</v>
      </c>
      <c r="S2299">
        <v>169.98</v>
      </c>
      <c r="T2299">
        <v>200</v>
      </c>
      <c r="U2299">
        <f t="shared" si="596"/>
        <v>0</v>
      </c>
      <c r="V2299">
        <v>0</v>
      </c>
      <c r="W2299">
        <f t="shared" si="585"/>
        <v>394.98</v>
      </c>
      <c r="X2299">
        <f t="shared" si="586"/>
        <v>1477.5</v>
      </c>
      <c r="Y2299">
        <f t="shared" si="595"/>
        <v>3547.5</v>
      </c>
      <c r="Z2299">
        <f t="shared" si="587"/>
        <v>23127.52</v>
      </c>
      <c r="AA2299" t="s">
        <v>617</v>
      </c>
      <c r="AB2299">
        <v>20224</v>
      </c>
    </row>
    <row r="2300" spans="1:28" x14ac:dyDescent="0.25">
      <c r="A2300">
        <v>97</v>
      </c>
      <c r="B2300" t="s">
        <v>892</v>
      </c>
      <c r="C2300" t="s">
        <v>103</v>
      </c>
      <c r="D2300" t="s">
        <v>22</v>
      </c>
      <c r="E2300" t="s">
        <v>880</v>
      </c>
      <c r="F2300" t="s">
        <v>84</v>
      </c>
      <c r="G2300">
        <v>26000</v>
      </c>
      <c r="H2300">
        <f t="shared" si="592"/>
        <v>24463.4</v>
      </c>
      <c r="I2300">
        <f t="shared" si="588"/>
        <v>746.2</v>
      </c>
      <c r="J2300">
        <f t="shared" si="589"/>
        <v>1845.9999999999998</v>
      </c>
      <c r="K2300">
        <f t="shared" si="590"/>
        <v>286.00000000000006</v>
      </c>
      <c r="L2300">
        <f t="shared" si="593"/>
        <v>790.4</v>
      </c>
      <c r="M2300">
        <f t="shared" si="594"/>
        <v>1843.4</v>
      </c>
      <c r="N2300">
        <v>0</v>
      </c>
      <c r="O2300">
        <f t="shared" si="591"/>
        <v>5512</v>
      </c>
      <c r="P2300">
        <v>25</v>
      </c>
      <c r="Q2300">
        <v>0</v>
      </c>
      <c r="R2300">
        <v>0</v>
      </c>
      <c r="S2300">
        <v>0</v>
      </c>
      <c r="T2300">
        <v>200</v>
      </c>
      <c r="U2300">
        <f t="shared" si="596"/>
        <v>0</v>
      </c>
      <c r="V2300">
        <v>0</v>
      </c>
      <c r="W2300">
        <f t="shared" si="585"/>
        <v>225</v>
      </c>
      <c r="X2300">
        <f t="shared" si="586"/>
        <v>1536.6</v>
      </c>
      <c r="Y2300">
        <f t="shared" si="595"/>
        <v>3689.3999999999996</v>
      </c>
      <c r="Z2300">
        <f t="shared" si="587"/>
        <v>24238.400000000001</v>
      </c>
      <c r="AA2300" t="s">
        <v>617</v>
      </c>
      <c r="AB2300">
        <v>20224</v>
      </c>
    </row>
    <row r="2301" spans="1:28" x14ac:dyDescent="0.25">
      <c r="A2301">
        <v>98</v>
      </c>
      <c r="B2301" t="s">
        <v>881</v>
      </c>
      <c r="C2301" t="s">
        <v>103</v>
      </c>
      <c r="D2301" t="s">
        <v>22</v>
      </c>
      <c r="E2301" t="s">
        <v>54</v>
      </c>
      <c r="F2301" t="s">
        <v>84</v>
      </c>
      <c r="G2301">
        <v>25000</v>
      </c>
      <c r="H2301">
        <f t="shared" si="592"/>
        <v>23522.5</v>
      </c>
      <c r="I2301">
        <f t="shared" si="588"/>
        <v>717.5</v>
      </c>
      <c r="J2301">
        <f t="shared" si="589"/>
        <v>1774.9999999999998</v>
      </c>
      <c r="K2301">
        <f t="shared" si="590"/>
        <v>275</v>
      </c>
      <c r="L2301">
        <f t="shared" si="593"/>
        <v>760</v>
      </c>
      <c r="M2301">
        <f t="shared" si="594"/>
        <v>1772.5000000000002</v>
      </c>
      <c r="N2301">
        <v>0</v>
      </c>
      <c r="O2301">
        <f t="shared" si="591"/>
        <v>5300</v>
      </c>
      <c r="P2301">
        <v>25</v>
      </c>
      <c r="Q2301">
        <v>0</v>
      </c>
      <c r="R2301">
        <v>0</v>
      </c>
      <c r="S2301">
        <v>31.4</v>
      </c>
      <c r="T2301">
        <v>200</v>
      </c>
      <c r="U2301">
        <f t="shared" si="596"/>
        <v>0</v>
      </c>
      <c r="V2301">
        <v>0</v>
      </c>
      <c r="W2301">
        <f t="shared" si="585"/>
        <v>256.39999999999998</v>
      </c>
      <c r="X2301">
        <f t="shared" si="586"/>
        <v>1477.5</v>
      </c>
      <c r="Y2301">
        <f t="shared" si="595"/>
        <v>3547.5</v>
      </c>
      <c r="Z2301">
        <f t="shared" si="587"/>
        <v>23266.1</v>
      </c>
      <c r="AA2301" t="s">
        <v>617</v>
      </c>
      <c r="AB2301">
        <v>20224</v>
      </c>
    </row>
    <row r="2302" spans="1:28" x14ac:dyDescent="0.25">
      <c r="A2302">
        <v>99</v>
      </c>
      <c r="B2302" t="s">
        <v>907</v>
      </c>
      <c r="C2302" t="s">
        <v>103</v>
      </c>
      <c r="D2302" t="s">
        <v>22</v>
      </c>
      <c r="E2302" t="s">
        <v>883</v>
      </c>
      <c r="F2302" t="s">
        <v>84</v>
      </c>
      <c r="G2302">
        <v>20000</v>
      </c>
      <c r="H2302">
        <f t="shared" si="592"/>
        <v>18818</v>
      </c>
      <c r="I2302">
        <f t="shared" si="588"/>
        <v>574</v>
      </c>
      <c r="J2302">
        <f t="shared" si="589"/>
        <v>1419.9999999999998</v>
      </c>
      <c r="K2302">
        <f t="shared" si="590"/>
        <v>220.00000000000003</v>
      </c>
      <c r="L2302">
        <f t="shared" si="593"/>
        <v>608</v>
      </c>
      <c r="M2302">
        <f t="shared" si="594"/>
        <v>1418</v>
      </c>
      <c r="N2302">
        <v>0</v>
      </c>
      <c r="O2302">
        <f t="shared" si="591"/>
        <v>4240</v>
      </c>
      <c r="P2302">
        <v>25</v>
      </c>
      <c r="Q2302">
        <v>0</v>
      </c>
      <c r="R2302">
        <v>0</v>
      </c>
      <c r="S2302">
        <v>40</v>
      </c>
      <c r="T2302">
        <v>200</v>
      </c>
      <c r="U2302">
        <f t="shared" si="596"/>
        <v>0</v>
      </c>
      <c r="V2302">
        <v>0</v>
      </c>
      <c r="W2302">
        <f t="shared" si="585"/>
        <v>265</v>
      </c>
      <c r="X2302">
        <f t="shared" si="586"/>
        <v>1182</v>
      </c>
      <c r="Y2302">
        <f t="shared" si="595"/>
        <v>2838</v>
      </c>
      <c r="Z2302">
        <f t="shared" si="587"/>
        <v>18553</v>
      </c>
      <c r="AA2302" t="s">
        <v>617</v>
      </c>
      <c r="AB2302">
        <v>20224</v>
      </c>
    </row>
    <row r="2303" spans="1:28" x14ac:dyDescent="0.25">
      <c r="A2303">
        <v>100</v>
      </c>
      <c r="B2303" t="s">
        <v>905</v>
      </c>
      <c r="C2303" t="s">
        <v>102</v>
      </c>
      <c r="D2303" t="s">
        <v>17</v>
      </c>
      <c r="E2303" t="s">
        <v>32</v>
      </c>
      <c r="F2303" t="s">
        <v>84</v>
      </c>
      <c r="G2303">
        <v>36000</v>
      </c>
      <c r="H2303">
        <f t="shared" si="592"/>
        <v>33872.400000000001</v>
      </c>
      <c r="I2303">
        <f t="shared" si="588"/>
        <v>1033.2</v>
      </c>
      <c r="J2303">
        <f t="shared" si="589"/>
        <v>2555.9999999999995</v>
      </c>
      <c r="K2303">
        <f t="shared" si="590"/>
        <v>396.00000000000006</v>
      </c>
      <c r="L2303">
        <f t="shared" si="593"/>
        <v>1094.4000000000001</v>
      </c>
      <c r="M2303">
        <f t="shared" si="594"/>
        <v>2552.4</v>
      </c>
      <c r="N2303">
        <v>0</v>
      </c>
      <c r="O2303">
        <f t="shared" si="591"/>
        <v>7632</v>
      </c>
      <c r="P2303">
        <v>25</v>
      </c>
      <c r="Q2303">
        <v>0</v>
      </c>
      <c r="R2303">
        <v>0</v>
      </c>
      <c r="S2303">
        <v>0</v>
      </c>
      <c r="T2303">
        <v>200</v>
      </c>
      <c r="U2303">
        <f t="shared" si="596"/>
        <v>0</v>
      </c>
      <c r="V2303">
        <v>0</v>
      </c>
      <c r="W2303">
        <f t="shared" si="585"/>
        <v>225</v>
      </c>
      <c r="X2303">
        <f t="shared" si="586"/>
        <v>2127.6000000000004</v>
      </c>
      <c r="Y2303">
        <f t="shared" si="595"/>
        <v>5108.3999999999996</v>
      </c>
      <c r="Z2303">
        <f t="shared" si="587"/>
        <v>33647.4</v>
      </c>
      <c r="AA2303" t="s">
        <v>617</v>
      </c>
      <c r="AB2303">
        <v>20224</v>
      </c>
    </row>
    <row r="2304" spans="1:28" x14ac:dyDescent="0.25">
      <c r="A2304">
        <v>101</v>
      </c>
      <c r="B2304" t="s">
        <v>884</v>
      </c>
      <c r="C2304" t="s">
        <v>102</v>
      </c>
      <c r="D2304" t="s">
        <v>893</v>
      </c>
      <c r="E2304" t="s">
        <v>32</v>
      </c>
      <c r="F2304" t="s">
        <v>84</v>
      </c>
      <c r="G2304">
        <v>46000</v>
      </c>
      <c r="H2304">
        <f t="shared" si="592"/>
        <v>43281.4</v>
      </c>
      <c r="I2304">
        <f t="shared" si="588"/>
        <v>1320.2</v>
      </c>
      <c r="J2304">
        <f t="shared" si="589"/>
        <v>3265.9999999999995</v>
      </c>
      <c r="K2304">
        <f t="shared" si="590"/>
        <v>506.00000000000006</v>
      </c>
      <c r="L2304">
        <f t="shared" si="593"/>
        <v>1398.4</v>
      </c>
      <c r="M2304">
        <f t="shared" si="594"/>
        <v>3261.4</v>
      </c>
      <c r="N2304">
        <v>0</v>
      </c>
      <c r="O2304">
        <f t="shared" si="591"/>
        <v>9752</v>
      </c>
      <c r="P2304">
        <v>25</v>
      </c>
      <c r="Q2304">
        <v>0</v>
      </c>
      <c r="R2304">
        <v>0</v>
      </c>
      <c r="S2304">
        <v>0</v>
      </c>
      <c r="T2304">
        <v>200</v>
      </c>
      <c r="U2304">
        <f>1289.46-V2304</f>
        <v>0</v>
      </c>
      <c r="V2304">
        <v>1289.46</v>
      </c>
      <c r="W2304">
        <f t="shared" si="585"/>
        <v>225</v>
      </c>
      <c r="X2304">
        <f t="shared" si="586"/>
        <v>2718.6000000000004</v>
      </c>
      <c r="Y2304">
        <f t="shared" si="595"/>
        <v>6527.4</v>
      </c>
      <c r="Z2304">
        <f t="shared" si="587"/>
        <v>43056.4</v>
      </c>
      <c r="AA2304" t="s">
        <v>617</v>
      </c>
      <c r="AB2304">
        <v>20224</v>
      </c>
    </row>
    <row r="2305" spans="1:28" x14ac:dyDescent="0.25">
      <c r="A2305">
        <v>102</v>
      </c>
      <c r="B2305" t="s">
        <v>885</v>
      </c>
      <c r="C2305" t="s">
        <v>103</v>
      </c>
      <c r="D2305" t="s">
        <v>22</v>
      </c>
      <c r="E2305" t="s">
        <v>80</v>
      </c>
      <c r="F2305" t="s">
        <v>84</v>
      </c>
      <c r="G2305">
        <v>130000</v>
      </c>
      <c r="H2305">
        <f t="shared" si="592"/>
        <v>122317</v>
      </c>
      <c r="I2305">
        <f t="shared" si="588"/>
        <v>3731</v>
      </c>
      <c r="J2305">
        <f t="shared" si="589"/>
        <v>9230</v>
      </c>
      <c r="K2305">
        <f t="shared" si="590"/>
        <v>851.51</v>
      </c>
      <c r="L2305">
        <f t="shared" si="593"/>
        <v>3952</v>
      </c>
      <c r="M2305">
        <f t="shared" si="594"/>
        <v>9217</v>
      </c>
      <c r="N2305">
        <v>0</v>
      </c>
      <c r="O2305">
        <f t="shared" si="591"/>
        <v>26981.510000000002</v>
      </c>
      <c r="P2305">
        <v>25</v>
      </c>
      <c r="Q2305">
        <v>0</v>
      </c>
      <c r="R2305">
        <v>0</v>
      </c>
      <c r="S2305">
        <v>76.599999999999994</v>
      </c>
      <c r="T2305">
        <v>200</v>
      </c>
      <c r="U2305">
        <f t="shared" ref="U2305:U2311" si="597">IF((H2305*12)&gt;867123.01,(79776+(((H2305*12)-867123.01)*0.25))/12,IF((H2305*12)&gt;624329.01,(31216+(((H2305*12)-624329.01)*0.2))/12,IF((H2305*12)&gt;416220.01,(((H2305*12)-416220.01)*0.15)/12,0)))</f>
        <v>19162.187291666665</v>
      </c>
      <c r="V2305">
        <v>0</v>
      </c>
      <c r="W2305">
        <f t="shared" si="585"/>
        <v>19463.787291666664</v>
      </c>
      <c r="X2305">
        <f t="shared" si="586"/>
        <v>7683</v>
      </c>
      <c r="Y2305">
        <f t="shared" si="595"/>
        <v>18447</v>
      </c>
      <c r="Z2305">
        <f t="shared" si="587"/>
        <v>102853.21270833333</v>
      </c>
      <c r="AA2305" t="s">
        <v>617</v>
      </c>
      <c r="AB2305">
        <v>20224</v>
      </c>
    </row>
    <row r="2306" spans="1:28" x14ac:dyDescent="0.25">
      <c r="A2306">
        <v>103</v>
      </c>
      <c r="B2306" t="s">
        <v>898</v>
      </c>
      <c r="C2306" t="s">
        <v>103</v>
      </c>
      <c r="D2306" t="s">
        <v>22</v>
      </c>
      <c r="E2306" t="s">
        <v>54</v>
      </c>
      <c r="F2306" t="s">
        <v>84</v>
      </c>
      <c r="G2306">
        <v>25000</v>
      </c>
      <c r="H2306">
        <f t="shared" si="592"/>
        <v>23522.5</v>
      </c>
      <c r="I2306">
        <f t="shared" si="588"/>
        <v>717.5</v>
      </c>
      <c r="J2306">
        <f t="shared" si="589"/>
        <v>1774.9999999999998</v>
      </c>
      <c r="K2306">
        <f t="shared" si="590"/>
        <v>275</v>
      </c>
      <c r="L2306">
        <f t="shared" si="593"/>
        <v>760</v>
      </c>
      <c r="M2306">
        <f t="shared" si="594"/>
        <v>1772.5000000000002</v>
      </c>
      <c r="N2306">
        <v>0</v>
      </c>
      <c r="O2306">
        <f t="shared" si="591"/>
        <v>5300</v>
      </c>
      <c r="P2306">
        <v>25</v>
      </c>
      <c r="Q2306">
        <v>0</v>
      </c>
      <c r="R2306">
        <v>0</v>
      </c>
      <c r="S2306">
        <v>1652.7</v>
      </c>
      <c r="T2306">
        <v>200</v>
      </c>
      <c r="U2306">
        <f t="shared" si="597"/>
        <v>0</v>
      </c>
      <c r="V2306">
        <v>0</v>
      </c>
      <c r="W2306">
        <f t="shared" si="585"/>
        <v>1877.7</v>
      </c>
      <c r="X2306">
        <f t="shared" si="586"/>
        <v>1477.5</v>
      </c>
      <c r="Y2306">
        <f t="shared" si="595"/>
        <v>3547.5</v>
      </c>
      <c r="Z2306">
        <f t="shared" si="587"/>
        <v>21644.799999999999</v>
      </c>
      <c r="AA2306" t="s">
        <v>617</v>
      </c>
      <c r="AB2306">
        <v>20224</v>
      </c>
    </row>
    <row r="2307" spans="1:28" x14ac:dyDescent="0.25">
      <c r="A2307">
        <v>104</v>
      </c>
      <c r="B2307" t="s">
        <v>899</v>
      </c>
      <c r="C2307" t="s">
        <v>102</v>
      </c>
      <c r="D2307" t="s">
        <v>22</v>
      </c>
      <c r="E2307" t="s">
        <v>37</v>
      </c>
      <c r="F2307" t="s">
        <v>84</v>
      </c>
      <c r="G2307">
        <v>25000</v>
      </c>
      <c r="H2307">
        <f t="shared" si="592"/>
        <v>23522.5</v>
      </c>
      <c r="I2307">
        <f t="shared" si="588"/>
        <v>717.5</v>
      </c>
      <c r="J2307">
        <f t="shared" si="589"/>
        <v>1774.9999999999998</v>
      </c>
      <c r="K2307">
        <f t="shared" si="590"/>
        <v>275</v>
      </c>
      <c r="L2307">
        <f t="shared" si="593"/>
        <v>760</v>
      </c>
      <c r="M2307">
        <f t="shared" si="594"/>
        <v>1772.5000000000002</v>
      </c>
      <c r="N2307">
        <v>0</v>
      </c>
      <c r="O2307">
        <f t="shared" si="591"/>
        <v>5300</v>
      </c>
      <c r="P2307">
        <v>25</v>
      </c>
      <c r="Q2307">
        <v>5000</v>
      </c>
      <c r="R2307">
        <v>0</v>
      </c>
      <c r="S2307">
        <v>5</v>
      </c>
      <c r="T2307">
        <v>200</v>
      </c>
      <c r="U2307">
        <f t="shared" si="597"/>
        <v>0</v>
      </c>
      <c r="V2307">
        <v>0</v>
      </c>
      <c r="W2307">
        <f t="shared" si="585"/>
        <v>5230</v>
      </c>
      <c r="X2307">
        <f t="shared" si="586"/>
        <v>1477.5</v>
      </c>
      <c r="Y2307">
        <f t="shared" si="595"/>
        <v>3547.5</v>
      </c>
      <c r="Z2307">
        <f t="shared" si="587"/>
        <v>18292.5</v>
      </c>
      <c r="AA2307" t="s">
        <v>617</v>
      </c>
      <c r="AB2307">
        <v>20224</v>
      </c>
    </row>
    <row r="2308" spans="1:28" x14ac:dyDescent="0.25">
      <c r="A2308">
        <v>105</v>
      </c>
      <c r="B2308" t="s">
        <v>900</v>
      </c>
      <c r="C2308" t="s">
        <v>102</v>
      </c>
      <c r="D2308" t="s">
        <v>22</v>
      </c>
      <c r="E2308" t="s">
        <v>37</v>
      </c>
      <c r="F2308" t="s">
        <v>84</v>
      </c>
      <c r="G2308">
        <v>25000</v>
      </c>
      <c r="H2308">
        <f t="shared" si="592"/>
        <v>23522.5</v>
      </c>
      <c r="I2308">
        <f t="shared" si="588"/>
        <v>717.5</v>
      </c>
      <c r="J2308">
        <f t="shared" si="589"/>
        <v>1774.9999999999998</v>
      </c>
      <c r="K2308">
        <f t="shared" si="590"/>
        <v>275</v>
      </c>
      <c r="L2308">
        <f t="shared" si="593"/>
        <v>760</v>
      </c>
      <c r="M2308">
        <f t="shared" si="594"/>
        <v>1772.5000000000002</v>
      </c>
      <c r="N2308">
        <v>0</v>
      </c>
      <c r="O2308">
        <f t="shared" si="591"/>
        <v>5300</v>
      </c>
      <c r="P2308">
        <v>25</v>
      </c>
      <c r="Q2308">
        <v>1500</v>
      </c>
      <c r="R2308">
        <v>0</v>
      </c>
      <c r="S2308">
        <v>0</v>
      </c>
      <c r="T2308">
        <v>200</v>
      </c>
      <c r="U2308">
        <f t="shared" si="597"/>
        <v>0</v>
      </c>
      <c r="V2308">
        <v>0</v>
      </c>
      <c r="W2308">
        <f t="shared" si="585"/>
        <v>1725</v>
      </c>
      <c r="X2308">
        <f t="shared" si="586"/>
        <v>1477.5</v>
      </c>
      <c r="Y2308">
        <f t="shared" si="595"/>
        <v>3547.5</v>
      </c>
      <c r="Z2308">
        <f t="shared" si="587"/>
        <v>21797.5</v>
      </c>
      <c r="AA2308" t="s">
        <v>617</v>
      </c>
      <c r="AB2308">
        <v>20224</v>
      </c>
    </row>
    <row r="2309" spans="1:28" x14ac:dyDescent="0.25">
      <c r="A2309">
        <v>106</v>
      </c>
      <c r="B2309" t="s">
        <v>901</v>
      </c>
      <c r="C2309" t="s">
        <v>102</v>
      </c>
      <c r="D2309" t="s">
        <v>801</v>
      </c>
      <c r="E2309" t="s">
        <v>33</v>
      </c>
      <c r="F2309" t="s">
        <v>84</v>
      </c>
      <c r="G2309">
        <v>30000</v>
      </c>
      <c r="H2309">
        <f t="shared" si="592"/>
        <v>28227</v>
      </c>
      <c r="I2309">
        <f t="shared" si="588"/>
        <v>861</v>
      </c>
      <c r="J2309">
        <f t="shared" si="589"/>
        <v>2130</v>
      </c>
      <c r="K2309">
        <f t="shared" si="590"/>
        <v>330.00000000000006</v>
      </c>
      <c r="L2309">
        <f t="shared" si="593"/>
        <v>912</v>
      </c>
      <c r="M2309">
        <f t="shared" si="594"/>
        <v>2127</v>
      </c>
      <c r="N2309">
        <v>0</v>
      </c>
      <c r="O2309">
        <f t="shared" si="591"/>
        <v>6360</v>
      </c>
      <c r="P2309">
        <v>25</v>
      </c>
      <c r="Q2309">
        <v>2500</v>
      </c>
      <c r="R2309">
        <v>0</v>
      </c>
      <c r="S2309">
        <v>524.83000000000004</v>
      </c>
      <c r="T2309">
        <v>200</v>
      </c>
      <c r="U2309">
        <f t="shared" si="597"/>
        <v>0</v>
      </c>
      <c r="V2309">
        <v>0</v>
      </c>
      <c r="W2309">
        <f t="shared" si="585"/>
        <v>3249.83</v>
      </c>
      <c r="X2309">
        <f t="shared" si="586"/>
        <v>1773</v>
      </c>
      <c r="Y2309">
        <f t="shared" si="595"/>
        <v>4257</v>
      </c>
      <c r="Z2309">
        <f t="shared" si="587"/>
        <v>24977.17</v>
      </c>
      <c r="AA2309" t="s">
        <v>617</v>
      </c>
      <c r="AB2309">
        <v>20224</v>
      </c>
    </row>
    <row r="2310" spans="1:28" x14ac:dyDescent="0.25">
      <c r="A2310">
        <v>107</v>
      </c>
      <c r="B2310" t="s">
        <v>902</v>
      </c>
      <c r="C2310" t="s">
        <v>102</v>
      </c>
      <c r="D2310" t="s">
        <v>22</v>
      </c>
      <c r="E2310" t="s">
        <v>37</v>
      </c>
      <c r="F2310" t="s">
        <v>84</v>
      </c>
      <c r="G2310">
        <v>25000</v>
      </c>
      <c r="H2310">
        <f t="shared" si="592"/>
        <v>23522.5</v>
      </c>
      <c r="I2310">
        <f t="shared" si="588"/>
        <v>717.5</v>
      </c>
      <c r="J2310">
        <f t="shared" si="589"/>
        <v>1774.9999999999998</v>
      </c>
      <c r="K2310">
        <f t="shared" si="590"/>
        <v>275</v>
      </c>
      <c r="L2310">
        <f t="shared" si="593"/>
        <v>760</v>
      </c>
      <c r="M2310">
        <f t="shared" si="594"/>
        <v>1772.5000000000002</v>
      </c>
      <c r="N2310">
        <v>0</v>
      </c>
      <c r="O2310">
        <f t="shared" si="591"/>
        <v>5300</v>
      </c>
      <c r="P2310">
        <v>25</v>
      </c>
      <c r="Q2310">
        <v>0</v>
      </c>
      <c r="R2310">
        <v>0</v>
      </c>
      <c r="S2310">
        <v>0</v>
      </c>
      <c r="T2310">
        <v>200</v>
      </c>
      <c r="U2310">
        <f t="shared" si="597"/>
        <v>0</v>
      </c>
      <c r="V2310">
        <v>0</v>
      </c>
      <c r="W2310">
        <f t="shared" si="585"/>
        <v>225</v>
      </c>
      <c r="X2310">
        <f t="shared" si="586"/>
        <v>1477.5</v>
      </c>
      <c r="Y2310">
        <f t="shared" si="595"/>
        <v>3547.5</v>
      </c>
      <c r="Z2310">
        <f t="shared" si="587"/>
        <v>23297.5</v>
      </c>
      <c r="AA2310" t="s">
        <v>617</v>
      </c>
      <c r="AB2310">
        <v>20224</v>
      </c>
    </row>
    <row r="2311" spans="1:28" x14ac:dyDescent="0.25">
      <c r="A2311">
        <v>108</v>
      </c>
      <c r="B2311" t="s">
        <v>903</v>
      </c>
      <c r="C2311" t="s">
        <v>102</v>
      </c>
      <c r="D2311" t="s">
        <v>22</v>
      </c>
      <c r="E2311" t="s">
        <v>37</v>
      </c>
      <c r="F2311" t="s">
        <v>84</v>
      </c>
      <c r="G2311">
        <v>25000</v>
      </c>
      <c r="H2311">
        <f t="shared" si="592"/>
        <v>23522.5</v>
      </c>
      <c r="I2311">
        <f t="shared" si="588"/>
        <v>717.5</v>
      </c>
      <c r="J2311">
        <f t="shared" si="589"/>
        <v>1774.9999999999998</v>
      </c>
      <c r="K2311">
        <f t="shared" si="590"/>
        <v>275</v>
      </c>
      <c r="L2311">
        <f t="shared" si="593"/>
        <v>760</v>
      </c>
      <c r="M2311">
        <f t="shared" si="594"/>
        <v>1772.5000000000002</v>
      </c>
      <c r="N2311">
        <v>0</v>
      </c>
      <c r="O2311">
        <f t="shared" si="591"/>
        <v>5300</v>
      </c>
      <c r="P2311">
        <v>25</v>
      </c>
      <c r="Q2311">
        <v>0</v>
      </c>
      <c r="R2311">
        <v>0</v>
      </c>
      <c r="S2311">
        <v>5</v>
      </c>
      <c r="T2311">
        <v>200</v>
      </c>
      <c r="U2311">
        <f t="shared" si="597"/>
        <v>0</v>
      </c>
      <c r="V2311">
        <v>0</v>
      </c>
      <c r="W2311">
        <f t="shared" si="585"/>
        <v>230</v>
      </c>
      <c r="X2311">
        <f t="shared" si="586"/>
        <v>1477.5</v>
      </c>
      <c r="Y2311">
        <f t="shared" si="595"/>
        <v>3547.5</v>
      </c>
      <c r="Z2311">
        <f t="shared" si="587"/>
        <v>23292.5</v>
      </c>
      <c r="AA2311" t="s">
        <v>617</v>
      </c>
      <c r="AB2311">
        <v>20224</v>
      </c>
    </row>
    <row r="2312" spans="1:28" x14ac:dyDescent="0.25">
      <c r="A2312">
        <v>109</v>
      </c>
      <c r="B2312" t="s">
        <v>804</v>
      </c>
      <c r="C2312" t="s">
        <v>103</v>
      </c>
      <c r="D2312" t="s">
        <v>823</v>
      </c>
      <c r="E2312" t="s">
        <v>27</v>
      </c>
      <c r="F2312" t="s">
        <v>98</v>
      </c>
      <c r="G2312">
        <v>360000</v>
      </c>
      <c r="H2312">
        <f>+G2312-(I2312+L2312+N2312)</f>
        <v>342069.38</v>
      </c>
      <c r="I2312">
        <f>IF(G2312&lt;=374040,G2312*2.87%,9334.68)</f>
        <v>10332</v>
      </c>
      <c r="J2312">
        <f>IF(G2312&lt;=374040,G2312*7.1%,23092.75)</f>
        <v>25559.999999999996</v>
      </c>
      <c r="K2312">
        <f>IF(G2312&lt;=74808,G2312*1.1%,851.51)</f>
        <v>851.51</v>
      </c>
      <c r="L2312">
        <v>5883.16</v>
      </c>
      <c r="M2312">
        <v>13720.92</v>
      </c>
      <c r="N2312">
        <v>1715.46</v>
      </c>
      <c r="O2312">
        <f>+I2312+J2312+K2312+L2312+M2312+N2312</f>
        <v>58063.049999999996</v>
      </c>
      <c r="P2312">
        <v>25</v>
      </c>
      <c r="Q2312">
        <v>0</v>
      </c>
      <c r="R2312">
        <v>0</v>
      </c>
      <c r="S2312">
        <v>1328.8</v>
      </c>
      <c r="T2312">
        <v>0</v>
      </c>
      <c r="U2312">
        <f>74100.21-V2312</f>
        <v>74100.210000000006</v>
      </c>
      <c r="V2312">
        <v>0</v>
      </c>
      <c r="W2312">
        <f t="shared" ref="W2312:W2375" si="598">P2312+Q2312+R2312+S2312+T2312+U2312</f>
        <v>75454.010000000009</v>
      </c>
      <c r="X2312">
        <f t="shared" ref="X2312:X2375" si="599">+I2312+L2312+N2312</f>
        <v>17930.62</v>
      </c>
      <c r="Y2312">
        <f t="shared" ref="Y2312:Y2328" si="600">+J2312+M2312</f>
        <v>39280.92</v>
      </c>
      <c r="Z2312">
        <f t="shared" ref="Z2312:Z2375" si="601">+G2312-(W2312+X2312)</f>
        <v>266615.37</v>
      </c>
      <c r="AA2312" t="s">
        <v>621</v>
      </c>
      <c r="AB2312">
        <v>2024</v>
      </c>
    </row>
    <row r="2313" spans="1:28" x14ac:dyDescent="0.25">
      <c r="A2313">
        <v>1</v>
      </c>
      <c r="B2313" t="s">
        <v>784</v>
      </c>
      <c r="C2313" t="s">
        <v>102</v>
      </c>
      <c r="D2313" t="s">
        <v>19</v>
      </c>
      <c r="E2313" t="s">
        <v>71</v>
      </c>
      <c r="F2313" t="s">
        <v>98</v>
      </c>
      <c r="G2313">
        <v>300000</v>
      </c>
      <c r="H2313">
        <f>+G2313-(I2313+L2313+N2313)</f>
        <v>285506.84000000003</v>
      </c>
      <c r="I2313">
        <f t="shared" ref="I2313:I2376" si="602">IF(G2313&lt;=374040,G2313*2.87%,9334.68)</f>
        <v>8610</v>
      </c>
      <c r="J2313">
        <f t="shared" ref="J2313:J2376" si="603">IF(G2313&lt;=374040,G2313*7.1%,23092.75)</f>
        <v>21299.999999999996</v>
      </c>
      <c r="K2313">
        <f t="shared" ref="K2313:K2377" si="604">IF(G2313&lt;=74808,G2313*1.1%,851.51)</f>
        <v>851.51</v>
      </c>
      <c r="L2313">
        <v>5883.16</v>
      </c>
      <c r="M2313">
        <v>13720.92</v>
      </c>
      <c r="N2313">
        <v>0</v>
      </c>
      <c r="O2313">
        <f t="shared" ref="O2313:O2376" si="605">+I2313+J2313+K2313+L2313+M2313+N2313</f>
        <v>50365.59</v>
      </c>
      <c r="P2313">
        <v>25</v>
      </c>
      <c r="Q2313">
        <v>0</v>
      </c>
      <c r="R2313">
        <v>0</v>
      </c>
      <c r="S2313">
        <v>0</v>
      </c>
      <c r="T2313">
        <v>0</v>
      </c>
      <c r="U2313">
        <v>33944.93</v>
      </c>
      <c r="V2313">
        <v>26014.65</v>
      </c>
      <c r="W2313">
        <f t="shared" si="598"/>
        <v>33969.93</v>
      </c>
      <c r="X2313">
        <f t="shared" si="599"/>
        <v>14493.16</v>
      </c>
      <c r="Y2313">
        <f t="shared" si="600"/>
        <v>35020.92</v>
      </c>
      <c r="Z2313">
        <f t="shared" si="601"/>
        <v>251536.91</v>
      </c>
      <c r="AA2313" t="s">
        <v>621</v>
      </c>
      <c r="AB2313">
        <v>2024</v>
      </c>
    </row>
    <row r="2314" spans="1:28" x14ac:dyDescent="0.25">
      <c r="A2314">
        <v>2</v>
      </c>
      <c r="B2314" t="s">
        <v>110</v>
      </c>
      <c r="C2314" t="s">
        <v>103</v>
      </c>
      <c r="D2314" t="s">
        <v>10</v>
      </c>
      <c r="E2314" t="s">
        <v>53</v>
      </c>
      <c r="F2314" t="s">
        <v>98</v>
      </c>
      <c r="G2314">
        <v>300000</v>
      </c>
      <c r="H2314">
        <f t="shared" ref="H2314:H2377" si="606">+G2314-(I2314+L2314+N2314)</f>
        <v>285506.84000000003</v>
      </c>
      <c r="I2314">
        <f t="shared" si="602"/>
        <v>8610</v>
      </c>
      <c r="J2314">
        <f t="shared" si="603"/>
        <v>21299.999999999996</v>
      </c>
      <c r="K2314">
        <f t="shared" si="604"/>
        <v>851.51</v>
      </c>
      <c r="L2314">
        <v>5883.16</v>
      </c>
      <c r="M2314">
        <v>13720.92</v>
      </c>
      <c r="N2314">
        <v>0</v>
      </c>
      <c r="O2314">
        <f t="shared" si="605"/>
        <v>50365.59</v>
      </c>
      <c r="P2314">
        <v>25</v>
      </c>
      <c r="Q2314">
        <v>0</v>
      </c>
      <c r="R2314">
        <v>0</v>
      </c>
      <c r="S2314">
        <v>1328.8</v>
      </c>
      <c r="T2314">
        <v>0</v>
      </c>
      <c r="U2314">
        <f>+(59959.58-V2314)</f>
        <v>59959.58</v>
      </c>
      <c r="V2314">
        <v>0</v>
      </c>
      <c r="W2314">
        <f t="shared" si="598"/>
        <v>61313.380000000005</v>
      </c>
      <c r="X2314">
        <f t="shared" si="599"/>
        <v>14493.16</v>
      </c>
      <c r="Y2314">
        <f t="shared" si="600"/>
        <v>35020.92</v>
      </c>
      <c r="Z2314">
        <f t="shared" si="601"/>
        <v>224193.46</v>
      </c>
      <c r="AA2314" t="s">
        <v>621</v>
      </c>
      <c r="AB2314">
        <v>2024</v>
      </c>
    </row>
    <row r="2315" spans="1:28" x14ac:dyDescent="0.25">
      <c r="A2315">
        <v>3</v>
      </c>
      <c r="B2315" t="s">
        <v>115</v>
      </c>
      <c r="C2315" t="s">
        <v>103</v>
      </c>
      <c r="D2315" t="s">
        <v>886</v>
      </c>
      <c r="E2315" t="s">
        <v>887</v>
      </c>
      <c r="F2315" t="s">
        <v>84</v>
      </c>
      <c r="G2315">
        <v>185000</v>
      </c>
      <c r="H2315">
        <f>+G2315-(I2315+L2315+N2315)</f>
        <v>167204.66</v>
      </c>
      <c r="I2315">
        <f t="shared" si="602"/>
        <v>5309.5</v>
      </c>
      <c r="J2315">
        <f t="shared" si="603"/>
        <v>13134.999999999998</v>
      </c>
      <c r="K2315">
        <f t="shared" si="604"/>
        <v>851.51</v>
      </c>
      <c r="L2315">
        <f t="shared" ref="L2315:L2378" si="607">IF(G2315&lt;=187020,G2315*3.04%,4943.8)</f>
        <v>5624</v>
      </c>
      <c r="M2315">
        <f t="shared" ref="M2315:M2378" si="608">IF(G2315&lt;=187020,G2315*7.09%,11530.11)</f>
        <v>13116.5</v>
      </c>
      <c r="N2315">
        <v>6861.84</v>
      </c>
      <c r="O2315">
        <f t="shared" si="605"/>
        <v>44898.349999999991</v>
      </c>
      <c r="P2315">
        <v>25</v>
      </c>
      <c r="Q2315">
        <v>48648.800000000003</v>
      </c>
      <c r="R2315">
        <v>0</v>
      </c>
      <c r="S2315">
        <v>1328.8</v>
      </c>
      <c r="T2315">
        <v>200</v>
      </c>
      <c r="U2315">
        <v>30384.03</v>
      </c>
      <c r="V2315">
        <v>0</v>
      </c>
      <c r="W2315">
        <f t="shared" si="598"/>
        <v>80586.63</v>
      </c>
      <c r="X2315">
        <f t="shared" si="599"/>
        <v>17795.34</v>
      </c>
      <c r="Y2315">
        <f t="shared" si="600"/>
        <v>26251.5</v>
      </c>
      <c r="Z2315">
        <f t="shared" si="601"/>
        <v>86618.03</v>
      </c>
      <c r="AA2315" t="s">
        <v>621</v>
      </c>
      <c r="AB2315">
        <v>2024</v>
      </c>
    </row>
    <row r="2316" spans="1:28" x14ac:dyDescent="0.25">
      <c r="A2316">
        <v>4</v>
      </c>
      <c r="B2316" t="s">
        <v>116</v>
      </c>
      <c r="C2316" t="s">
        <v>102</v>
      </c>
      <c r="D2316" t="s">
        <v>4</v>
      </c>
      <c r="E2316" t="s">
        <v>91</v>
      </c>
      <c r="F2316" t="s">
        <v>84</v>
      </c>
      <c r="G2316">
        <v>185000</v>
      </c>
      <c r="H2316">
        <f t="shared" si="606"/>
        <v>174066.5</v>
      </c>
      <c r="I2316">
        <f t="shared" si="602"/>
        <v>5309.5</v>
      </c>
      <c r="J2316">
        <f t="shared" si="603"/>
        <v>13134.999999999998</v>
      </c>
      <c r="K2316">
        <f t="shared" si="604"/>
        <v>851.51</v>
      </c>
      <c r="L2316">
        <f t="shared" si="607"/>
        <v>5624</v>
      </c>
      <c r="M2316">
        <f t="shared" si="608"/>
        <v>13116.5</v>
      </c>
      <c r="N2316">
        <v>0</v>
      </c>
      <c r="O2316">
        <f t="shared" si="605"/>
        <v>38036.509999999995</v>
      </c>
      <c r="P2316">
        <v>25</v>
      </c>
      <c r="Q2316">
        <v>20227.560000000001</v>
      </c>
      <c r="R2316">
        <v>0</v>
      </c>
      <c r="S2316">
        <v>1328.8</v>
      </c>
      <c r="T2316">
        <v>200</v>
      </c>
      <c r="U2316">
        <v>32099.49</v>
      </c>
      <c r="V2316">
        <v>0</v>
      </c>
      <c r="W2316">
        <f t="shared" si="598"/>
        <v>53880.850000000006</v>
      </c>
      <c r="X2316">
        <f t="shared" si="599"/>
        <v>10933.5</v>
      </c>
      <c r="Y2316">
        <f t="shared" si="600"/>
        <v>26251.5</v>
      </c>
      <c r="Z2316">
        <f t="shared" si="601"/>
        <v>120185.65</v>
      </c>
      <c r="AA2316" t="s">
        <v>621</v>
      </c>
      <c r="AB2316">
        <v>2024</v>
      </c>
    </row>
    <row r="2317" spans="1:28" x14ac:dyDescent="0.25">
      <c r="A2317">
        <v>5</v>
      </c>
      <c r="B2317" t="s">
        <v>117</v>
      </c>
      <c r="C2317" t="s">
        <v>102</v>
      </c>
      <c r="D2317" t="s">
        <v>793</v>
      </c>
      <c r="E2317" t="s">
        <v>794</v>
      </c>
      <c r="F2317" t="s">
        <v>84</v>
      </c>
      <c r="G2317">
        <v>185000</v>
      </c>
      <c r="H2317">
        <f t="shared" si="606"/>
        <v>170635.58</v>
      </c>
      <c r="I2317">
        <f t="shared" si="602"/>
        <v>5309.5</v>
      </c>
      <c r="J2317">
        <f t="shared" si="603"/>
        <v>13134.999999999998</v>
      </c>
      <c r="K2317">
        <f t="shared" si="604"/>
        <v>851.51</v>
      </c>
      <c r="L2317">
        <f t="shared" si="607"/>
        <v>5624</v>
      </c>
      <c r="M2317">
        <f t="shared" si="608"/>
        <v>13116.5</v>
      </c>
      <c r="N2317">
        <v>3430.92</v>
      </c>
      <c r="O2317">
        <f t="shared" si="605"/>
        <v>41467.429999999993</v>
      </c>
      <c r="P2317">
        <v>25</v>
      </c>
      <c r="Q2317">
        <v>0</v>
      </c>
      <c r="R2317">
        <v>0</v>
      </c>
      <c r="S2317">
        <v>2657.6</v>
      </c>
      <c r="T2317">
        <v>200</v>
      </c>
      <c r="U2317">
        <v>31670.63</v>
      </c>
      <c r="V2317">
        <v>0</v>
      </c>
      <c r="W2317">
        <f t="shared" si="598"/>
        <v>34553.230000000003</v>
      </c>
      <c r="X2317">
        <f t="shared" si="599"/>
        <v>14364.42</v>
      </c>
      <c r="Y2317">
        <f t="shared" si="600"/>
        <v>26251.5</v>
      </c>
      <c r="Z2317">
        <f t="shared" si="601"/>
        <v>136082.35</v>
      </c>
      <c r="AA2317" t="s">
        <v>621</v>
      </c>
      <c r="AB2317">
        <v>2024</v>
      </c>
    </row>
    <row r="2318" spans="1:28" x14ac:dyDescent="0.25">
      <c r="A2318">
        <v>6</v>
      </c>
      <c r="B2318" t="s">
        <v>119</v>
      </c>
      <c r="C2318" t="s">
        <v>103</v>
      </c>
      <c r="D2318" t="s">
        <v>10</v>
      </c>
      <c r="E2318" t="s">
        <v>824</v>
      </c>
      <c r="F2318" t="s">
        <v>84</v>
      </c>
      <c r="G2318">
        <v>185000</v>
      </c>
      <c r="H2318">
        <f t="shared" si="606"/>
        <v>174066.5</v>
      </c>
      <c r="I2318">
        <f t="shared" si="602"/>
        <v>5309.5</v>
      </c>
      <c r="J2318">
        <f t="shared" si="603"/>
        <v>13134.999999999998</v>
      </c>
      <c r="K2318">
        <f t="shared" si="604"/>
        <v>851.51</v>
      </c>
      <c r="L2318">
        <f t="shared" si="607"/>
        <v>5624</v>
      </c>
      <c r="M2318">
        <f t="shared" si="608"/>
        <v>13116.5</v>
      </c>
      <c r="N2318">
        <v>0</v>
      </c>
      <c r="O2318">
        <f t="shared" si="605"/>
        <v>38036.509999999995</v>
      </c>
      <c r="P2318">
        <v>25</v>
      </c>
      <c r="Q2318">
        <v>13280.57</v>
      </c>
      <c r="R2318">
        <v>0</v>
      </c>
      <c r="S2318">
        <v>1328.8</v>
      </c>
      <c r="T2318">
        <v>200</v>
      </c>
      <c r="U2318">
        <v>32099.49</v>
      </c>
      <c r="V2318">
        <v>0</v>
      </c>
      <c r="W2318">
        <f t="shared" si="598"/>
        <v>46933.86</v>
      </c>
      <c r="X2318">
        <f t="shared" si="599"/>
        <v>10933.5</v>
      </c>
      <c r="Y2318">
        <f t="shared" si="600"/>
        <v>26251.5</v>
      </c>
      <c r="Z2318">
        <f t="shared" si="601"/>
        <v>127132.64</v>
      </c>
      <c r="AA2318" t="s">
        <v>621</v>
      </c>
      <c r="AB2318">
        <v>2024</v>
      </c>
    </row>
    <row r="2319" spans="1:28" x14ac:dyDescent="0.25">
      <c r="A2319">
        <v>7</v>
      </c>
      <c r="B2319" t="s">
        <v>121</v>
      </c>
      <c r="C2319" t="s">
        <v>102</v>
      </c>
      <c r="D2319" t="s">
        <v>21</v>
      </c>
      <c r="E2319" t="s">
        <v>48</v>
      </c>
      <c r="F2319" t="s">
        <v>84</v>
      </c>
      <c r="G2319">
        <v>155000</v>
      </c>
      <c r="H2319">
        <f t="shared" si="606"/>
        <v>144124.04</v>
      </c>
      <c r="I2319">
        <f t="shared" si="602"/>
        <v>4448.5</v>
      </c>
      <c r="J2319">
        <f t="shared" si="603"/>
        <v>11004.999999999998</v>
      </c>
      <c r="K2319">
        <f t="shared" si="604"/>
        <v>851.51</v>
      </c>
      <c r="L2319">
        <f t="shared" si="607"/>
        <v>4712</v>
      </c>
      <c r="M2319">
        <f t="shared" si="608"/>
        <v>10989.5</v>
      </c>
      <c r="N2319">
        <v>1715.46</v>
      </c>
      <c r="O2319">
        <f t="shared" si="605"/>
        <v>33721.97</v>
      </c>
      <c r="P2319">
        <v>25</v>
      </c>
      <c r="Q2319">
        <v>11889.9</v>
      </c>
      <c r="R2319">
        <v>0</v>
      </c>
      <c r="S2319">
        <v>782.99</v>
      </c>
      <c r="T2319">
        <v>200</v>
      </c>
      <c r="U2319">
        <v>24613.88</v>
      </c>
      <c r="V2319">
        <v>0</v>
      </c>
      <c r="W2319">
        <f t="shared" si="598"/>
        <v>37511.770000000004</v>
      </c>
      <c r="X2319">
        <f t="shared" si="599"/>
        <v>10875.96</v>
      </c>
      <c r="Y2319">
        <f t="shared" si="600"/>
        <v>21994.5</v>
      </c>
      <c r="Z2319">
        <f t="shared" si="601"/>
        <v>106612.26999999999</v>
      </c>
      <c r="AA2319" t="s">
        <v>621</v>
      </c>
      <c r="AB2319">
        <v>2024</v>
      </c>
    </row>
    <row r="2320" spans="1:28" x14ac:dyDescent="0.25">
      <c r="A2320">
        <v>8</v>
      </c>
      <c r="B2320" t="s">
        <v>137</v>
      </c>
      <c r="C2320" t="s">
        <v>102</v>
      </c>
      <c r="D2320" t="s">
        <v>22</v>
      </c>
      <c r="E2320" t="s">
        <v>788</v>
      </c>
      <c r="F2320" t="s">
        <v>85</v>
      </c>
      <c r="G2320">
        <v>140000</v>
      </c>
      <c r="H2320">
        <f>+G2320-(I2320+L2320+N2320)</f>
        <v>130010.54000000001</v>
      </c>
      <c r="I2320">
        <f t="shared" si="602"/>
        <v>4018</v>
      </c>
      <c r="J2320">
        <f t="shared" si="603"/>
        <v>9940</v>
      </c>
      <c r="K2320">
        <f t="shared" si="604"/>
        <v>851.51</v>
      </c>
      <c r="L2320">
        <f t="shared" si="607"/>
        <v>4256</v>
      </c>
      <c r="M2320">
        <f t="shared" si="608"/>
        <v>9926</v>
      </c>
      <c r="N2320">
        <v>1715.46</v>
      </c>
      <c r="O2320">
        <f>+I2320+J2320+K2320+L2320+M2320+N2320</f>
        <v>30706.97</v>
      </c>
      <c r="P2320">
        <v>25</v>
      </c>
      <c r="Q2320">
        <v>4694.38</v>
      </c>
      <c r="R2320">
        <v>0</v>
      </c>
      <c r="S2320">
        <v>0</v>
      </c>
      <c r="T2320">
        <v>200</v>
      </c>
      <c r="U2320">
        <f>21085.5-V2320</f>
        <v>0</v>
      </c>
      <c r="V2320">
        <v>21085.5</v>
      </c>
      <c r="W2320">
        <f t="shared" si="598"/>
        <v>4919.38</v>
      </c>
      <c r="X2320">
        <f t="shared" si="599"/>
        <v>9989.4599999999991</v>
      </c>
      <c r="Y2320">
        <f t="shared" si="600"/>
        <v>19866</v>
      </c>
      <c r="Z2320">
        <f t="shared" si="601"/>
        <v>125091.16</v>
      </c>
      <c r="AA2320" t="s">
        <v>621</v>
      </c>
      <c r="AB2320">
        <v>2024</v>
      </c>
    </row>
    <row r="2321" spans="1:28" x14ac:dyDescent="0.25">
      <c r="A2321">
        <v>9</v>
      </c>
      <c r="B2321" t="s">
        <v>123</v>
      </c>
      <c r="C2321" t="s">
        <v>102</v>
      </c>
      <c r="D2321" t="s">
        <v>10</v>
      </c>
      <c r="E2321" t="s">
        <v>826</v>
      </c>
      <c r="F2321" t="s">
        <v>84</v>
      </c>
      <c r="G2321">
        <v>145000</v>
      </c>
      <c r="H2321">
        <f t="shared" si="606"/>
        <v>136430.5</v>
      </c>
      <c r="I2321">
        <f t="shared" si="602"/>
        <v>4161.5</v>
      </c>
      <c r="J2321">
        <f t="shared" si="603"/>
        <v>10294.999999999998</v>
      </c>
      <c r="K2321">
        <f t="shared" si="604"/>
        <v>851.51</v>
      </c>
      <c r="L2321">
        <f t="shared" si="607"/>
        <v>4408</v>
      </c>
      <c r="M2321">
        <f t="shared" si="608"/>
        <v>10280.5</v>
      </c>
      <c r="N2321">
        <v>0</v>
      </c>
      <c r="O2321">
        <f t="shared" si="605"/>
        <v>29996.51</v>
      </c>
      <c r="P2321">
        <v>25</v>
      </c>
      <c r="Q2321">
        <v>6000</v>
      </c>
      <c r="R2321">
        <v>0</v>
      </c>
      <c r="S2321">
        <v>250.03</v>
      </c>
      <c r="T2321">
        <v>200</v>
      </c>
      <c r="U2321">
        <f>IF((H2321*12)&gt;867123.01,(79776+(((H2321*12)-867123.01)*0.25))/12,IF((H2321*12)&gt;624329.01,(31216+(((H2321*12)-624329.01)*0.2))/12,IF((H2321*12)&gt;416220.01,(((H2321*12)-416220.01)*0.15)/12,0)))</f>
        <v>22690.562291666665</v>
      </c>
      <c r="V2321">
        <v>0</v>
      </c>
      <c r="W2321">
        <f t="shared" si="598"/>
        <v>29165.592291666664</v>
      </c>
      <c r="X2321">
        <f t="shared" si="599"/>
        <v>8569.5</v>
      </c>
      <c r="Y2321">
        <f t="shared" si="600"/>
        <v>20575.5</v>
      </c>
      <c r="Z2321">
        <f t="shared" si="601"/>
        <v>107264.90770833334</v>
      </c>
      <c r="AA2321" t="s">
        <v>621</v>
      </c>
      <c r="AB2321">
        <v>2024</v>
      </c>
    </row>
    <row r="2322" spans="1:28" x14ac:dyDescent="0.25">
      <c r="A2322">
        <v>10</v>
      </c>
      <c r="B2322" t="s">
        <v>125</v>
      </c>
      <c r="C2322" t="s">
        <v>102</v>
      </c>
      <c r="D2322" t="s">
        <v>94</v>
      </c>
      <c r="E2322" t="s">
        <v>65</v>
      </c>
      <c r="F2322" t="s">
        <v>85</v>
      </c>
      <c r="G2322">
        <v>96000</v>
      </c>
      <c r="H2322">
        <f t="shared" si="606"/>
        <v>88610.94</v>
      </c>
      <c r="I2322">
        <f t="shared" si="602"/>
        <v>2755.2</v>
      </c>
      <c r="J2322">
        <f t="shared" si="603"/>
        <v>6815.9999999999991</v>
      </c>
      <c r="K2322">
        <f t="shared" si="604"/>
        <v>851.51</v>
      </c>
      <c r="L2322">
        <f t="shared" si="607"/>
        <v>2918.4</v>
      </c>
      <c r="M2322">
        <f t="shared" si="608"/>
        <v>6806.4000000000005</v>
      </c>
      <c r="N2322">
        <v>1715.46</v>
      </c>
      <c r="O2322">
        <f t="shared" si="605"/>
        <v>21862.969999999998</v>
      </c>
      <c r="P2322">
        <v>25</v>
      </c>
      <c r="Q2322">
        <v>3000</v>
      </c>
      <c r="R2322">
        <v>0</v>
      </c>
      <c r="S2322">
        <v>797.28</v>
      </c>
      <c r="T2322">
        <v>200</v>
      </c>
      <c r="U2322">
        <v>10735.6</v>
      </c>
      <c r="V2322">
        <v>0</v>
      </c>
      <c r="W2322">
        <f t="shared" si="598"/>
        <v>14757.880000000001</v>
      </c>
      <c r="X2322">
        <f t="shared" si="599"/>
        <v>7389.06</v>
      </c>
      <c r="Y2322">
        <f t="shared" si="600"/>
        <v>13622.4</v>
      </c>
      <c r="Z2322">
        <f t="shared" si="601"/>
        <v>73853.06</v>
      </c>
      <c r="AA2322" t="s">
        <v>621</v>
      </c>
      <c r="AB2322">
        <v>2024</v>
      </c>
    </row>
    <row r="2323" spans="1:28" x14ac:dyDescent="0.25">
      <c r="A2323">
        <v>11</v>
      </c>
      <c r="B2323" t="s">
        <v>126</v>
      </c>
      <c r="C2323" t="s">
        <v>103</v>
      </c>
      <c r="D2323" t="s">
        <v>94</v>
      </c>
      <c r="E2323" t="s">
        <v>58</v>
      </c>
      <c r="F2323" t="s">
        <v>84</v>
      </c>
      <c r="G2323">
        <v>60000</v>
      </c>
      <c r="H2323">
        <f t="shared" si="606"/>
        <v>56454</v>
      </c>
      <c r="I2323">
        <f t="shared" si="602"/>
        <v>1722</v>
      </c>
      <c r="J2323">
        <f t="shared" si="603"/>
        <v>4260</v>
      </c>
      <c r="K2323">
        <f t="shared" si="604"/>
        <v>660.00000000000011</v>
      </c>
      <c r="L2323">
        <f t="shared" si="607"/>
        <v>1824</v>
      </c>
      <c r="M2323">
        <f t="shared" si="608"/>
        <v>4254</v>
      </c>
      <c r="N2323">
        <v>0</v>
      </c>
      <c r="O2323">
        <f t="shared" si="605"/>
        <v>12720</v>
      </c>
      <c r="P2323">
        <v>25</v>
      </c>
      <c r="Q2323">
        <v>500</v>
      </c>
      <c r="R2323">
        <v>0</v>
      </c>
      <c r="S2323">
        <v>1145.04</v>
      </c>
      <c r="T2323">
        <v>200</v>
      </c>
      <c r="U2323">
        <f>3486.68-V2323</f>
        <v>296.64999999999964</v>
      </c>
      <c r="V2323">
        <v>3190.03</v>
      </c>
      <c r="W2323">
        <f t="shared" si="598"/>
        <v>2166.6899999999996</v>
      </c>
      <c r="X2323">
        <f t="shared" si="599"/>
        <v>3546</v>
      </c>
      <c r="Y2323">
        <f t="shared" si="600"/>
        <v>8514</v>
      </c>
      <c r="Z2323">
        <f t="shared" si="601"/>
        <v>54287.31</v>
      </c>
      <c r="AA2323" t="s">
        <v>621</v>
      </c>
      <c r="AB2323">
        <v>2024</v>
      </c>
    </row>
    <row r="2324" spans="1:28" x14ac:dyDescent="0.25">
      <c r="A2324">
        <v>12</v>
      </c>
      <c r="B2324" t="s">
        <v>128</v>
      </c>
      <c r="C2324" t="s">
        <v>102</v>
      </c>
      <c r="D2324" t="s">
        <v>12</v>
      </c>
      <c r="E2324" t="s">
        <v>862</v>
      </c>
      <c r="F2324" t="s">
        <v>84</v>
      </c>
      <c r="G2324">
        <v>155000</v>
      </c>
      <c r="H2324">
        <f t="shared" si="606"/>
        <v>142408.57999999999</v>
      </c>
      <c r="I2324">
        <f t="shared" si="602"/>
        <v>4448.5</v>
      </c>
      <c r="J2324">
        <f t="shared" si="603"/>
        <v>11004.999999999998</v>
      </c>
      <c r="K2324">
        <f t="shared" si="604"/>
        <v>851.51</v>
      </c>
      <c r="L2324">
        <f t="shared" si="607"/>
        <v>4712</v>
      </c>
      <c r="M2324">
        <f t="shared" si="608"/>
        <v>10989.5</v>
      </c>
      <c r="N2324">
        <v>3430.92</v>
      </c>
      <c r="O2324">
        <f t="shared" si="605"/>
        <v>35437.43</v>
      </c>
      <c r="P2324">
        <v>25</v>
      </c>
      <c r="Q2324">
        <v>0</v>
      </c>
      <c r="R2324">
        <v>0</v>
      </c>
      <c r="S2324">
        <v>1581.89</v>
      </c>
      <c r="T2324">
        <v>200</v>
      </c>
      <c r="U2324">
        <v>24185.01</v>
      </c>
      <c r="V2324">
        <v>0</v>
      </c>
      <c r="W2324">
        <f t="shared" si="598"/>
        <v>25991.899999999998</v>
      </c>
      <c r="X2324">
        <f t="shared" si="599"/>
        <v>12591.42</v>
      </c>
      <c r="Y2324">
        <f t="shared" si="600"/>
        <v>21994.5</v>
      </c>
      <c r="Z2324">
        <f t="shared" si="601"/>
        <v>116416.68</v>
      </c>
      <c r="AA2324" t="s">
        <v>621</v>
      </c>
      <c r="AB2324">
        <v>2024</v>
      </c>
    </row>
    <row r="2325" spans="1:28" x14ac:dyDescent="0.25">
      <c r="A2325">
        <v>13</v>
      </c>
      <c r="B2325" t="s">
        <v>129</v>
      </c>
      <c r="C2325" t="s">
        <v>102</v>
      </c>
      <c r="D2325" t="s">
        <v>16</v>
      </c>
      <c r="E2325" t="s">
        <v>79</v>
      </c>
      <c r="F2325" t="s">
        <v>84</v>
      </c>
      <c r="G2325">
        <v>80000</v>
      </c>
      <c r="H2325">
        <f t="shared" si="606"/>
        <v>75272</v>
      </c>
      <c r="I2325">
        <f t="shared" si="602"/>
        <v>2296</v>
      </c>
      <c r="J2325">
        <f t="shared" si="603"/>
        <v>5679.9999999999991</v>
      </c>
      <c r="K2325">
        <f t="shared" si="604"/>
        <v>851.51</v>
      </c>
      <c r="L2325">
        <f t="shared" si="607"/>
        <v>2432</v>
      </c>
      <c r="M2325">
        <f t="shared" si="608"/>
        <v>5672</v>
      </c>
      <c r="N2325">
        <v>0</v>
      </c>
      <c r="O2325">
        <f>+I2325+J2325+K2325+L2325+M2325+N2325</f>
        <v>16931.509999999998</v>
      </c>
      <c r="P2325">
        <v>25</v>
      </c>
      <c r="Q2325">
        <v>500</v>
      </c>
      <c r="R2325">
        <v>0</v>
      </c>
      <c r="S2325">
        <v>907.97</v>
      </c>
      <c r="T2325">
        <v>200</v>
      </c>
      <c r="U2325">
        <v>7400.87</v>
      </c>
      <c r="V2325">
        <v>0</v>
      </c>
      <c r="W2325">
        <f t="shared" si="598"/>
        <v>9033.84</v>
      </c>
      <c r="X2325">
        <f t="shared" si="599"/>
        <v>4728</v>
      </c>
      <c r="Y2325">
        <f t="shared" si="600"/>
        <v>11352</v>
      </c>
      <c r="Z2325">
        <f t="shared" si="601"/>
        <v>66238.16</v>
      </c>
      <c r="AA2325" t="s">
        <v>621</v>
      </c>
      <c r="AB2325">
        <v>2024</v>
      </c>
    </row>
    <row r="2326" spans="1:28" x14ac:dyDescent="0.25">
      <c r="A2326">
        <v>14</v>
      </c>
      <c r="B2326" t="s">
        <v>130</v>
      </c>
      <c r="C2326" t="s">
        <v>102</v>
      </c>
      <c r="D2326" t="s">
        <v>16</v>
      </c>
      <c r="E2326" t="s">
        <v>61</v>
      </c>
      <c r="F2326" t="s">
        <v>84</v>
      </c>
      <c r="G2326">
        <v>80000</v>
      </c>
      <c r="H2326">
        <f t="shared" si="606"/>
        <v>70125.62</v>
      </c>
      <c r="I2326">
        <f t="shared" si="602"/>
        <v>2296</v>
      </c>
      <c r="J2326">
        <f t="shared" si="603"/>
        <v>5679.9999999999991</v>
      </c>
      <c r="K2326">
        <f t="shared" si="604"/>
        <v>851.51</v>
      </c>
      <c r="L2326">
        <f t="shared" si="607"/>
        <v>2432</v>
      </c>
      <c r="M2326">
        <f t="shared" si="608"/>
        <v>5672</v>
      </c>
      <c r="N2326">
        <v>5146.38</v>
      </c>
      <c r="O2326">
        <f>+I2326+J2326+K2326+L2326+M2326+N2326</f>
        <v>22077.89</v>
      </c>
      <c r="P2326">
        <v>25</v>
      </c>
      <c r="Q2326">
        <v>1200</v>
      </c>
      <c r="R2326">
        <v>0</v>
      </c>
      <c r="S2326">
        <v>1516.88</v>
      </c>
      <c r="T2326">
        <v>200</v>
      </c>
      <c r="U2326">
        <f>6221-V2326</f>
        <v>0</v>
      </c>
      <c r="V2326">
        <v>6221</v>
      </c>
      <c r="W2326">
        <f t="shared" si="598"/>
        <v>2941.88</v>
      </c>
      <c r="X2326">
        <f t="shared" si="599"/>
        <v>9874.380000000001</v>
      </c>
      <c r="Y2326">
        <f t="shared" si="600"/>
        <v>11352</v>
      </c>
      <c r="Z2326">
        <f t="shared" si="601"/>
        <v>67183.739999999991</v>
      </c>
      <c r="AA2326" t="s">
        <v>621</v>
      </c>
      <c r="AB2326">
        <v>2024</v>
      </c>
    </row>
    <row r="2327" spans="1:28" x14ac:dyDescent="0.25">
      <c r="A2327">
        <v>15</v>
      </c>
      <c r="B2327" t="s">
        <v>146</v>
      </c>
      <c r="C2327">
        <v>0</v>
      </c>
      <c r="D2327" t="s">
        <v>10</v>
      </c>
      <c r="E2327" t="s">
        <v>908</v>
      </c>
      <c r="F2327" t="s">
        <v>84</v>
      </c>
      <c r="G2327">
        <v>5333.33</v>
      </c>
      <c r="H2327">
        <f t="shared" si="606"/>
        <v>5018.1301970000004</v>
      </c>
      <c r="I2327">
        <f t="shared" si="602"/>
        <v>153.06657100000001</v>
      </c>
      <c r="J2327">
        <f t="shared" si="603"/>
        <v>378.66642999999993</v>
      </c>
      <c r="K2327">
        <f t="shared" si="604"/>
        <v>58.666630000000005</v>
      </c>
      <c r="L2327">
        <f t="shared" si="607"/>
        <v>162.13323199999999</v>
      </c>
      <c r="M2327">
        <f t="shared" si="608"/>
        <v>378.13309700000002</v>
      </c>
      <c r="N2327">
        <v>0</v>
      </c>
      <c r="O2327">
        <f>+SUM(I2327:N2327)</f>
        <v>1130.66596</v>
      </c>
      <c r="P2327">
        <v>25</v>
      </c>
      <c r="Q2327">
        <v>0</v>
      </c>
      <c r="R2327">
        <v>0</v>
      </c>
      <c r="S2327">
        <v>0</v>
      </c>
      <c r="T2327">
        <v>200</v>
      </c>
      <c r="U2327">
        <v>0</v>
      </c>
      <c r="V2327">
        <v>0</v>
      </c>
      <c r="W2327">
        <f t="shared" si="598"/>
        <v>225</v>
      </c>
      <c r="X2327">
        <f t="shared" si="599"/>
        <v>315.19980299999997</v>
      </c>
      <c r="Y2327">
        <f t="shared" si="600"/>
        <v>756.7995269999999</v>
      </c>
      <c r="Z2327">
        <f t="shared" si="601"/>
        <v>4793.1301970000004</v>
      </c>
      <c r="AA2327" t="s">
        <v>621</v>
      </c>
      <c r="AB2327">
        <v>2024</v>
      </c>
    </row>
    <row r="2328" spans="1:28" x14ac:dyDescent="0.25">
      <c r="A2328">
        <v>16</v>
      </c>
      <c r="B2328" t="s">
        <v>131</v>
      </c>
      <c r="C2328" t="s">
        <v>102</v>
      </c>
      <c r="D2328" t="s">
        <v>6</v>
      </c>
      <c r="E2328" t="s">
        <v>863</v>
      </c>
      <c r="F2328" t="s">
        <v>84</v>
      </c>
      <c r="G2328">
        <v>95000</v>
      </c>
      <c r="H2328">
        <f t="shared" si="606"/>
        <v>85954.58</v>
      </c>
      <c r="I2328">
        <f t="shared" si="602"/>
        <v>2726.5</v>
      </c>
      <c r="J2328">
        <f t="shared" si="603"/>
        <v>6744.9999999999991</v>
      </c>
      <c r="K2328">
        <f t="shared" si="604"/>
        <v>851.51</v>
      </c>
      <c r="L2328">
        <f t="shared" si="607"/>
        <v>2888</v>
      </c>
      <c r="M2328">
        <f t="shared" si="608"/>
        <v>6735.5</v>
      </c>
      <c r="N2328">
        <v>3430.92</v>
      </c>
      <c r="O2328">
        <f t="shared" si="605"/>
        <v>23377.43</v>
      </c>
      <c r="P2328">
        <v>25</v>
      </c>
      <c r="Q2328">
        <v>0</v>
      </c>
      <c r="R2328">
        <v>0</v>
      </c>
      <c r="S2328">
        <v>4394.3999999999996</v>
      </c>
      <c r="T2328">
        <v>200</v>
      </c>
      <c r="U2328">
        <f>10071.51-V2328</f>
        <v>0</v>
      </c>
      <c r="V2328">
        <v>10071.51</v>
      </c>
      <c r="W2328">
        <f t="shared" si="598"/>
        <v>4619.3999999999996</v>
      </c>
      <c r="X2328">
        <f t="shared" si="599"/>
        <v>9045.42</v>
      </c>
      <c r="Y2328">
        <f t="shared" si="600"/>
        <v>13480.5</v>
      </c>
      <c r="Z2328">
        <f t="shared" si="601"/>
        <v>81335.179999999993</v>
      </c>
      <c r="AA2328" t="s">
        <v>621</v>
      </c>
      <c r="AB2328">
        <v>2024</v>
      </c>
    </row>
    <row r="2329" spans="1:28" x14ac:dyDescent="0.25">
      <c r="A2329">
        <v>17</v>
      </c>
      <c r="B2329" t="s">
        <v>132</v>
      </c>
      <c r="C2329" t="s">
        <v>102</v>
      </c>
      <c r="D2329" t="s">
        <v>4</v>
      </c>
      <c r="E2329" t="s">
        <v>24</v>
      </c>
      <c r="F2329" t="s">
        <v>84</v>
      </c>
      <c r="G2329">
        <v>95000</v>
      </c>
      <c r="H2329">
        <f t="shared" si="606"/>
        <v>85954.58</v>
      </c>
      <c r="I2329">
        <f t="shared" si="602"/>
        <v>2726.5</v>
      </c>
      <c r="J2329">
        <f t="shared" si="603"/>
        <v>6744.9999999999991</v>
      </c>
      <c r="K2329">
        <f t="shared" si="604"/>
        <v>851.51</v>
      </c>
      <c r="L2329">
        <f t="shared" si="607"/>
        <v>2888</v>
      </c>
      <c r="M2329">
        <f t="shared" si="608"/>
        <v>6735.5</v>
      </c>
      <c r="N2329">
        <v>3430.92</v>
      </c>
      <c r="O2329">
        <f t="shared" si="605"/>
        <v>23377.43</v>
      </c>
      <c r="P2329">
        <v>25</v>
      </c>
      <c r="Q2329">
        <v>10686.79</v>
      </c>
      <c r="R2329">
        <v>0</v>
      </c>
      <c r="S2329">
        <v>2366.4299999999998</v>
      </c>
      <c r="T2329">
        <v>200</v>
      </c>
      <c r="U2329">
        <f>10071.51-V2329</f>
        <v>0</v>
      </c>
      <c r="V2329">
        <v>10071.51</v>
      </c>
      <c r="W2329">
        <f t="shared" si="598"/>
        <v>13278.220000000001</v>
      </c>
      <c r="X2329">
        <f t="shared" si="599"/>
        <v>9045.42</v>
      </c>
      <c r="Y2329">
        <f>+J2329++K2329+M2329</f>
        <v>14332.009999999998</v>
      </c>
      <c r="Z2329">
        <f t="shared" si="601"/>
        <v>72676.36</v>
      </c>
      <c r="AA2329" t="s">
        <v>621</v>
      </c>
      <c r="AB2329">
        <v>2024</v>
      </c>
    </row>
    <row r="2330" spans="1:28" x14ac:dyDescent="0.25">
      <c r="A2330">
        <v>18</v>
      </c>
      <c r="B2330" t="s">
        <v>133</v>
      </c>
      <c r="C2330" t="s">
        <v>103</v>
      </c>
      <c r="D2330" t="s">
        <v>828</v>
      </c>
      <c r="E2330" t="s">
        <v>829</v>
      </c>
      <c r="F2330" t="s">
        <v>84</v>
      </c>
      <c r="G2330">
        <v>95000</v>
      </c>
      <c r="H2330">
        <f t="shared" si="606"/>
        <v>89385.5</v>
      </c>
      <c r="I2330">
        <f t="shared" si="602"/>
        <v>2726.5</v>
      </c>
      <c r="J2330">
        <f t="shared" si="603"/>
        <v>6744.9999999999991</v>
      </c>
      <c r="K2330">
        <f t="shared" si="604"/>
        <v>851.51</v>
      </c>
      <c r="L2330">
        <f t="shared" si="607"/>
        <v>2888</v>
      </c>
      <c r="M2330">
        <f t="shared" si="608"/>
        <v>6735.5</v>
      </c>
      <c r="N2330">
        <v>0</v>
      </c>
      <c r="O2330">
        <f t="shared" si="605"/>
        <v>19946.510000000002</v>
      </c>
      <c r="P2330">
        <v>25</v>
      </c>
      <c r="Q2330">
        <v>200</v>
      </c>
      <c r="R2330">
        <v>0</v>
      </c>
      <c r="S2330">
        <v>2160.63</v>
      </c>
      <c r="T2330">
        <v>200</v>
      </c>
      <c r="U2330">
        <v>10929.24</v>
      </c>
      <c r="V2330">
        <v>0</v>
      </c>
      <c r="W2330">
        <f t="shared" si="598"/>
        <v>13514.869999999999</v>
      </c>
      <c r="X2330">
        <f t="shared" si="599"/>
        <v>5614.5</v>
      </c>
      <c r="Y2330">
        <f t="shared" ref="Y2330:Y2393" si="609">+J2330+M2330</f>
        <v>13480.5</v>
      </c>
      <c r="Z2330">
        <f t="shared" si="601"/>
        <v>75870.63</v>
      </c>
      <c r="AA2330" t="s">
        <v>621</v>
      </c>
      <c r="AB2330">
        <v>2024</v>
      </c>
    </row>
    <row r="2331" spans="1:28" x14ac:dyDescent="0.25">
      <c r="A2331">
        <v>19</v>
      </c>
      <c r="B2331" t="s">
        <v>134</v>
      </c>
      <c r="C2331" t="s">
        <v>102</v>
      </c>
      <c r="D2331" t="s">
        <v>16</v>
      </c>
      <c r="E2331" t="s">
        <v>45</v>
      </c>
      <c r="F2331" t="s">
        <v>84</v>
      </c>
      <c r="G2331">
        <v>80000</v>
      </c>
      <c r="H2331">
        <f t="shared" si="606"/>
        <v>71841.08</v>
      </c>
      <c r="I2331">
        <f t="shared" si="602"/>
        <v>2296</v>
      </c>
      <c r="J2331">
        <f t="shared" si="603"/>
        <v>5679.9999999999991</v>
      </c>
      <c r="K2331">
        <f t="shared" si="604"/>
        <v>851.51</v>
      </c>
      <c r="L2331">
        <f t="shared" si="607"/>
        <v>2432</v>
      </c>
      <c r="M2331">
        <f t="shared" si="608"/>
        <v>5672</v>
      </c>
      <c r="N2331">
        <v>3430.92</v>
      </c>
      <c r="O2331">
        <f t="shared" si="605"/>
        <v>20362.43</v>
      </c>
      <c r="P2331">
        <v>25</v>
      </c>
      <c r="Q2331">
        <v>0</v>
      </c>
      <c r="R2331">
        <v>0</v>
      </c>
      <c r="S2331">
        <v>2047.89</v>
      </c>
      <c r="T2331">
        <v>200</v>
      </c>
      <c r="U2331">
        <f>6564.09-V2331</f>
        <v>0</v>
      </c>
      <c r="V2331">
        <v>6564.09</v>
      </c>
      <c r="W2331">
        <f t="shared" si="598"/>
        <v>2272.8900000000003</v>
      </c>
      <c r="X2331">
        <f t="shared" si="599"/>
        <v>8158.92</v>
      </c>
      <c r="Y2331">
        <f t="shared" si="609"/>
        <v>11352</v>
      </c>
      <c r="Z2331">
        <f t="shared" si="601"/>
        <v>69568.19</v>
      </c>
      <c r="AA2331" t="s">
        <v>621</v>
      </c>
      <c r="AB2331">
        <v>2024</v>
      </c>
    </row>
    <row r="2332" spans="1:28" x14ac:dyDescent="0.25">
      <c r="A2332">
        <v>20</v>
      </c>
      <c r="B2332" t="s">
        <v>140</v>
      </c>
      <c r="C2332" t="s">
        <v>102</v>
      </c>
      <c r="D2332" t="s">
        <v>823</v>
      </c>
      <c r="E2332" t="s">
        <v>29</v>
      </c>
      <c r="F2332" t="s">
        <v>99</v>
      </c>
      <c r="G2332">
        <v>130000</v>
      </c>
      <c r="H2332">
        <f t="shared" si="606"/>
        <v>122317</v>
      </c>
      <c r="I2332">
        <f t="shared" si="602"/>
        <v>3731</v>
      </c>
      <c r="J2332">
        <f t="shared" si="603"/>
        <v>9230</v>
      </c>
      <c r="K2332">
        <f t="shared" si="604"/>
        <v>851.51</v>
      </c>
      <c r="L2332">
        <f t="shared" si="607"/>
        <v>3952</v>
      </c>
      <c r="M2332">
        <f t="shared" si="608"/>
        <v>9217</v>
      </c>
      <c r="N2332">
        <v>0</v>
      </c>
      <c r="O2332">
        <f t="shared" si="605"/>
        <v>26981.510000000002</v>
      </c>
      <c r="P2332">
        <v>25</v>
      </c>
      <c r="Q2332">
        <v>0</v>
      </c>
      <c r="R2332">
        <v>0</v>
      </c>
      <c r="S2332">
        <v>398.64</v>
      </c>
      <c r="T2332">
        <v>200</v>
      </c>
      <c r="U2332">
        <f>IF((H2332*12)&gt;867123.01,(79776+(((H2332*12)-867123.01)*0.25))/12,IF((H2332*12)&gt;624329.01,(31216+(((H2332*12)-624329.01)*0.2))/12,IF((H2332*12)&gt;416220.01,(((H2332*12)-416220.01)*0.15)/12,0)))</f>
        <v>19162.187291666665</v>
      </c>
      <c r="V2332">
        <v>0</v>
      </c>
      <c r="W2332">
        <f t="shared" si="598"/>
        <v>19785.827291666665</v>
      </c>
      <c r="X2332">
        <f t="shared" si="599"/>
        <v>7683</v>
      </c>
      <c r="Y2332">
        <f t="shared" si="609"/>
        <v>18447</v>
      </c>
      <c r="Z2332">
        <f t="shared" si="601"/>
        <v>102531.17270833334</v>
      </c>
      <c r="AA2332" t="s">
        <v>621</v>
      </c>
      <c r="AB2332">
        <v>2024</v>
      </c>
    </row>
    <row r="2333" spans="1:28" x14ac:dyDescent="0.25">
      <c r="A2333">
        <v>21</v>
      </c>
      <c r="B2333" t="s">
        <v>888</v>
      </c>
      <c r="C2333" t="s">
        <v>103</v>
      </c>
      <c r="D2333" t="s">
        <v>823</v>
      </c>
      <c r="E2333" t="s">
        <v>850</v>
      </c>
      <c r="F2333" t="s">
        <v>84</v>
      </c>
      <c r="G2333">
        <v>100000</v>
      </c>
      <c r="H2333">
        <f t="shared" si="606"/>
        <v>94090</v>
      </c>
      <c r="I2333">
        <f t="shared" si="602"/>
        <v>2870</v>
      </c>
      <c r="J2333">
        <f t="shared" si="603"/>
        <v>7099.9999999999991</v>
      </c>
      <c r="K2333">
        <f t="shared" si="604"/>
        <v>851.51</v>
      </c>
      <c r="L2333">
        <f t="shared" si="607"/>
        <v>3040</v>
      </c>
      <c r="M2333">
        <f t="shared" si="608"/>
        <v>7090.0000000000009</v>
      </c>
      <c r="N2333">
        <v>0</v>
      </c>
      <c r="O2333">
        <f t="shared" si="605"/>
        <v>20951.510000000002</v>
      </c>
      <c r="P2333">
        <v>25</v>
      </c>
      <c r="Q2333">
        <v>0</v>
      </c>
      <c r="R2333">
        <v>0</v>
      </c>
      <c r="S2333">
        <v>0</v>
      </c>
      <c r="T2333">
        <v>200</v>
      </c>
      <c r="U2333">
        <f>12105.37-V2333</f>
        <v>0</v>
      </c>
      <c r="V2333">
        <v>12105.37</v>
      </c>
      <c r="W2333">
        <f t="shared" si="598"/>
        <v>225</v>
      </c>
      <c r="X2333">
        <f t="shared" si="599"/>
        <v>5910</v>
      </c>
      <c r="Y2333">
        <f t="shared" si="609"/>
        <v>14190</v>
      </c>
      <c r="Z2333">
        <f t="shared" si="601"/>
        <v>93865</v>
      </c>
      <c r="AA2333" t="s">
        <v>621</v>
      </c>
      <c r="AB2333">
        <v>2024</v>
      </c>
    </row>
    <row r="2334" spans="1:28" x14ac:dyDescent="0.25">
      <c r="A2334">
        <v>22</v>
      </c>
      <c r="B2334" t="s">
        <v>864</v>
      </c>
      <c r="C2334" t="s">
        <v>103</v>
      </c>
      <c r="D2334" t="s">
        <v>94</v>
      </c>
      <c r="E2334" t="s">
        <v>865</v>
      </c>
      <c r="F2334" t="s">
        <v>85</v>
      </c>
      <c r="G2334">
        <v>65000</v>
      </c>
      <c r="H2334">
        <f>+G2334-(I2334+L2334+N2334)</f>
        <v>61158.5</v>
      </c>
      <c r="I2334">
        <f t="shared" si="602"/>
        <v>1865.5</v>
      </c>
      <c r="J2334">
        <f t="shared" si="603"/>
        <v>4615</v>
      </c>
      <c r="K2334">
        <f t="shared" si="604"/>
        <v>715.00000000000011</v>
      </c>
      <c r="L2334">
        <f t="shared" si="607"/>
        <v>1976</v>
      </c>
      <c r="M2334">
        <f t="shared" si="608"/>
        <v>4608.5</v>
      </c>
      <c r="N2334">
        <v>0</v>
      </c>
      <c r="O2334">
        <f>+I2334+J2334+K2334+L2334+M2334+N2334</f>
        <v>13780</v>
      </c>
      <c r="P2334">
        <v>25</v>
      </c>
      <c r="Q2334">
        <v>0</v>
      </c>
      <c r="R2334">
        <v>0</v>
      </c>
      <c r="S2334">
        <v>1575.28</v>
      </c>
      <c r="T2334">
        <v>200</v>
      </c>
      <c r="U2334">
        <f>4427.55-V2334</f>
        <v>3294.7700000000004</v>
      </c>
      <c r="V2334">
        <v>1132.78</v>
      </c>
      <c r="W2334">
        <f t="shared" si="598"/>
        <v>5095.05</v>
      </c>
      <c r="X2334">
        <f t="shared" si="599"/>
        <v>3841.5</v>
      </c>
      <c r="Y2334">
        <f t="shared" si="609"/>
        <v>9223.5</v>
      </c>
      <c r="Z2334">
        <f t="shared" si="601"/>
        <v>56063.45</v>
      </c>
      <c r="AA2334" t="s">
        <v>621</v>
      </c>
      <c r="AB2334">
        <v>2024</v>
      </c>
    </row>
    <row r="2335" spans="1:28" x14ac:dyDescent="0.25">
      <c r="A2335">
        <v>23</v>
      </c>
      <c r="B2335" t="s">
        <v>144</v>
      </c>
      <c r="C2335" t="s">
        <v>103</v>
      </c>
      <c r="D2335" t="s">
        <v>10</v>
      </c>
      <c r="E2335" t="s">
        <v>40</v>
      </c>
      <c r="F2335" t="s">
        <v>85</v>
      </c>
      <c r="G2335">
        <v>95000</v>
      </c>
      <c r="H2335">
        <f t="shared" si="606"/>
        <v>87670.04</v>
      </c>
      <c r="I2335">
        <f t="shared" si="602"/>
        <v>2726.5</v>
      </c>
      <c r="J2335">
        <f t="shared" si="603"/>
        <v>6744.9999999999991</v>
      </c>
      <c r="K2335">
        <f t="shared" si="604"/>
        <v>851.51</v>
      </c>
      <c r="L2335">
        <f t="shared" si="607"/>
        <v>2888</v>
      </c>
      <c r="M2335">
        <f t="shared" si="608"/>
        <v>6735.5</v>
      </c>
      <c r="N2335">
        <v>1715.46</v>
      </c>
      <c r="O2335">
        <f t="shared" si="605"/>
        <v>21661.97</v>
      </c>
      <c r="P2335">
        <v>25</v>
      </c>
      <c r="Q2335">
        <v>0</v>
      </c>
      <c r="R2335">
        <v>0</v>
      </c>
      <c r="S2335">
        <v>2320.79</v>
      </c>
      <c r="T2335">
        <v>200</v>
      </c>
      <c r="U2335">
        <v>10500.38</v>
      </c>
      <c r="V2335">
        <v>0</v>
      </c>
      <c r="W2335">
        <f t="shared" si="598"/>
        <v>13046.169999999998</v>
      </c>
      <c r="X2335">
        <f t="shared" si="599"/>
        <v>7329.96</v>
      </c>
      <c r="Y2335">
        <f t="shared" si="609"/>
        <v>13480.5</v>
      </c>
      <c r="Z2335">
        <f t="shared" si="601"/>
        <v>74623.87</v>
      </c>
      <c r="AA2335" t="s">
        <v>621</v>
      </c>
      <c r="AB2335">
        <v>2024</v>
      </c>
    </row>
    <row r="2336" spans="1:28" x14ac:dyDescent="0.25">
      <c r="A2336">
        <v>24</v>
      </c>
      <c r="B2336" t="s">
        <v>145</v>
      </c>
      <c r="C2336" t="s">
        <v>102</v>
      </c>
      <c r="D2336" t="s">
        <v>10</v>
      </c>
      <c r="E2336" t="s">
        <v>50</v>
      </c>
      <c r="F2336" t="s">
        <v>84</v>
      </c>
      <c r="G2336">
        <v>95000</v>
      </c>
      <c r="H2336">
        <f t="shared" si="606"/>
        <v>85954.58</v>
      </c>
      <c r="I2336">
        <f t="shared" si="602"/>
        <v>2726.5</v>
      </c>
      <c r="J2336">
        <f t="shared" si="603"/>
        <v>6744.9999999999991</v>
      </c>
      <c r="K2336">
        <f t="shared" si="604"/>
        <v>851.51</v>
      </c>
      <c r="L2336">
        <f t="shared" si="607"/>
        <v>2888</v>
      </c>
      <c r="M2336">
        <f t="shared" si="608"/>
        <v>6735.5</v>
      </c>
      <c r="N2336">
        <v>3430.92</v>
      </c>
      <c r="O2336">
        <f t="shared" si="605"/>
        <v>23377.43</v>
      </c>
      <c r="P2336">
        <v>25</v>
      </c>
      <c r="Q2336">
        <v>0</v>
      </c>
      <c r="R2336">
        <v>0</v>
      </c>
      <c r="S2336">
        <v>239.95</v>
      </c>
      <c r="T2336">
        <v>200</v>
      </c>
      <c r="U2336">
        <v>10071.51</v>
      </c>
      <c r="V2336">
        <v>0</v>
      </c>
      <c r="W2336">
        <f t="shared" si="598"/>
        <v>10536.460000000001</v>
      </c>
      <c r="X2336">
        <f t="shared" si="599"/>
        <v>9045.42</v>
      </c>
      <c r="Y2336">
        <f t="shared" si="609"/>
        <v>13480.5</v>
      </c>
      <c r="Z2336">
        <f t="shared" si="601"/>
        <v>75418.12</v>
      </c>
      <c r="AA2336" t="s">
        <v>621</v>
      </c>
      <c r="AB2336">
        <v>2024</v>
      </c>
    </row>
    <row r="2337" spans="1:28" x14ac:dyDescent="0.25">
      <c r="A2337">
        <v>25</v>
      </c>
      <c r="B2337" t="s">
        <v>866</v>
      </c>
      <c r="C2337" t="s">
        <v>102</v>
      </c>
      <c r="D2337" t="s">
        <v>10</v>
      </c>
      <c r="E2337" t="s">
        <v>44</v>
      </c>
      <c r="F2337" t="s">
        <v>84</v>
      </c>
      <c r="G2337">
        <v>80000</v>
      </c>
      <c r="H2337">
        <f t="shared" si="606"/>
        <v>75272</v>
      </c>
      <c r="I2337">
        <f t="shared" si="602"/>
        <v>2296</v>
      </c>
      <c r="J2337">
        <f t="shared" si="603"/>
        <v>5679.9999999999991</v>
      </c>
      <c r="K2337">
        <f t="shared" si="604"/>
        <v>851.51</v>
      </c>
      <c r="L2337">
        <f t="shared" si="607"/>
        <v>2432</v>
      </c>
      <c r="M2337">
        <f t="shared" si="608"/>
        <v>5672</v>
      </c>
      <c r="N2337">
        <v>0</v>
      </c>
      <c r="O2337">
        <f t="shared" si="605"/>
        <v>16931.509999999998</v>
      </c>
      <c r="P2337">
        <v>25</v>
      </c>
      <c r="Q2337">
        <v>0</v>
      </c>
      <c r="R2337">
        <v>0</v>
      </c>
      <c r="S2337">
        <v>968.73</v>
      </c>
      <c r="T2337">
        <v>200</v>
      </c>
      <c r="U2337">
        <v>7400.87</v>
      </c>
      <c r="V2337">
        <v>0</v>
      </c>
      <c r="W2337">
        <f t="shared" si="598"/>
        <v>8594.6</v>
      </c>
      <c r="X2337">
        <f t="shared" si="599"/>
        <v>4728</v>
      </c>
      <c r="Y2337">
        <f t="shared" si="609"/>
        <v>11352</v>
      </c>
      <c r="Z2337">
        <f t="shared" si="601"/>
        <v>66677.399999999994</v>
      </c>
      <c r="AA2337" t="s">
        <v>621</v>
      </c>
      <c r="AB2337">
        <v>2024</v>
      </c>
    </row>
    <row r="2338" spans="1:28" x14ac:dyDescent="0.25">
      <c r="A2338">
        <v>26</v>
      </c>
      <c r="B2338" t="s">
        <v>148</v>
      </c>
      <c r="C2338" t="s">
        <v>103</v>
      </c>
      <c r="D2338" t="s">
        <v>10</v>
      </c>
      <c r="E2338" t="s">
        <v>44</v>
      </c>
      <c r="F2338" t="s">
        <v>84</v>
      </c>
      <c r="G2338">
        <v>80000</v>
      </c>
      <c r="H2338">
        <f t="shared" si="606"/>
        <v>75272</v>
      </c>
      <c r="I2338">
        <f t="shared" si="602"/>
        <v>2296</v>
      </c>
      <c r="J2338">
        <f t="shared" si="603"/>
        <v>5679.9999999999991</v>
      </c>
      <c r="K2338">
        <f t="shared" si="604"/>
        <v>851.51</v>
      </c>
      <c r="L2338">
        <f t="shared" si="607"/>
        <v>2432</v>
      </c>
      <c r="M2338">
        <f t="shared" si="608"/>
        <v>5672</v>
      </c>
      <c r="N2338">
        <v>0</v>
      </c>
      <c r="O2338">
        <f t="shared" si="605"/>
        <v>16931.509999999998</v>
      </c>
      <c r="P2338">
        <v>25</v>
      </c>
      <c r="Q2338">
        <v>0</v>
      </c>
      <c r="R2338">
        <v>0</v>
      </c>
      <c r="S2338">
        <v>1317.35</v>
      </c>
      <c r="T2338">
        <v>200</v>
      </c>
      <c r="U2338">
        <v>7400.87</v>
      </c>
      <c r="V2338">
        <v>0</v>
      </c>
      <c r="W2338">
        <f t="shared" si="598"/>
        <v>8943.2199999999993</v>
      </c>
      <c r="X2338">
        <f t="shared" si="599"/>
        <v>4728</v>
      </c>
      <c r="Y2338">
        <f t="shared" si="609"/>
        <v>11352</v>
      </c>
      <c r="Z2338">
        <f t="shared" si="601"/>
        <v>66328.78</v>
      </c>
      <c r="AA2338" t="s">
        <v>621</v>
      </c>
      <c r="AB2338">
        <v>2024</v>
      </c>
    </row>
    <row r="2339" spans="1:28" x14ac:dyDescent="0.25">
      <c r="A2339">
        <v>27</v>
      </c>
      <c r="B2339" t="s">
        <v>149</v>
      </c>
      <c r="C2339" t="s">
        <v>102</v>
      </c>
      <c r="D2339" t="s">
        <v>10</v>
      </c>
      <c r="E2339" t="s">
        <v>43</v>
      </c>
      <c r="F2339" t="s">
        <v>84</v>
      </c>
      <c r="G2339">
        <v>95000</v>
      </c>
      <c r="H2339">
        <f t="shared" si="606"/>
        <v>87670.04</v>
      </c>
      <c r="I2339">
        <f t="shared" si="602"/>
        <v>2726.5</v>
      </c>
      <c r="J2339">
        <f t="shared" si="603"/>
        <v>6744.9999999999991</v>
      </c>
      <c r="K2339">
        <f t="shared" si="604"/>
        <v>851.51</v>
      </c>
      <c r="L2339">
        <f t="shared" si="607"/>
        <v>2888</v>
      </c>
      <c r="M2339">
        <f t="shared" si="608"/>
        <v>6735.5</v>
      </c>
      <c r="N2339">
        <v>1715.46</v>
      </c>
      <c r="O2339">
        <f t="shared" si="605"/>
        <v>21661.97</v>
      </c>
      <c r="P2339">
        <v>25</v>
      </c>
      <c r="Q2339">
        <v>5000</v>
      </c>
      <c r="R2339">
        <v>0</v>
      </c>
      <c r="S2339">
        <v>2108.17</v>
      </c>
      <c r="T2339">
        <v>200</v>
      </c>
      <c r="U2339">
        <v>0</v>
      </c>
      <c r="V2339">
        <v>10500.38</v>
      </c>
      <c r="W2339">
        <f t="shared" si="598"/>
        <v>7333.17</v>
      </c>
      <c r="X2339">
        <f t="shared" si="599"/>
        <v>7329.96</v>
      </c>
      <c r="Y2339">
        <f t="shared" si="609"/>
        <v>13480.5</v>
      </c>
      <c r="Z2339">
        <f t="shared" si="601"/>
        <v>80336.87</v>
      </c>
      <c r="AA2339" t="s">
        <v>621</v>
      </c>
      <c r="AB2339">
        <v>2024</v>
      </c>
    </row>
    <row r="2340" spans="1:28" x14ac:dyDescent="0.25">
      <c r="A2340">
        <v>28</v>
      </c>
      <c r="B2340" t="s">
        <v>151</v>
      </c>
      <c r="C2340" t="s">
        <v>102</v>
      </c>
      <c r="D2340" t="s">
        <v>793</v>
      </c>
      <c r="E2340" t="s">
        <v>66</v>
      </c>
      <c r="F2340" t="s">
        <v>84</v>
      </c>
      <c r="G2340">
        <v>80000</v>
      </c>
      <c r="H2340">
        <f t="shared" si="606"/>
        <v>75272</v>
      </c>
      <c r="I2340">
        <f t="shared" si="602"/>
        <v>2296</v>
      </c>
      <c r="J2340">
        <f t="shared" si="603"/>
        <v>5679.9999999999991</v>
      </c>
      <c r="K2340">
        <f t="shared" si="604"/>
        <v>851.51</v>
      </c>
      <c r="L2340">
        <f t="shared" si="607"/>
        <v>2432</v>
      </c>
      <c r="M2340">
        <f t="shared" si="608"/>
        <v>5672</v>
      </c>
      <c r="N2340">
        <v>0</v>
      </c>
      <c r="O2340">
        <f t="shared" si="605"/>
        <v>16931.509999999998</v>
      </c>
      <c r="P2340">
        <v>25</v>
      </c>
      <c r="Q2340">
        <v>4000</v>
      </c>
      <c r="R2340">
        <v>0</v>
      </c>
      <c r="S2340">
        <v>2412.71</v>
      </c>
      <c r="T2340">
        <v>200</v>
      </c>
      <c r="U2340">
        <v>7400.87</v>
      </c>
      <c r="V2340">
        <v>0</v>
      </c>
      <c r="W2340">
        <f t="shared" si="598"/>
        <v>14038.58</v>
      </c>
      <c r="X2340">
        <f t="shared" si="599"/>
        <v>4728</v>
      </c>
      <c r="Y2340">
        <f t="shared" si="609"/>
        <v>11352</v>
      </c>
      <c r="Z2340">
        <f t="shared" si="601"/>
        <v>61233.42</v>
      </c>
      <c r="AA2340" t="s">
        <v>621</v>
      </c>
      <c r="AB2340">
        <v>2024</v>
      </c>
    </row>
    <row r="2341" spans="1:28" x14ac:dyDescent="0.25">
      <c r="A2341">
        <v>29</v>
      </c>
      <c r="B2341" t="s">
        <v>153</v>
      </c>
      <c r="C2341" t="s">
        <v>102</v>
      </c>
      <c r="D2341" t="s">
        <v>17</v>
      </c>
      <c r="E2341" t="s">
        <v>877</v>
      </c>
      <c r="F2341" t="s">
        <v>84</v>
      </c>
      <c r="G2341">
        <v>95000</v>
      </c>
      <c r="H2341">
        <f t="shared" si="606"/>
        <v>87670.04</v>
      </c>
      <c r="I2341">
        <f t="shared" si="602"/>
        <v>2726.5</v>
      </c>
      <c r="J2341">
        <f t="shared" si="603"/>
        <v>6744.9999999999991</v>
      </c>
      <c r="K2341">
        <f t="shared" si="604"/>
        <v>851.51</v>
      </c>
      <c r="L2341">
        <f t="shared" si="607"/>
        <v>2888</v>
      </c>
      <c r="M2341">
        <f t="shared" si="608"/>
        <v>6735.5</v>
      </c>
      <c r="N2341">
        <v>1715.46</v>
      </c>
      <c r="O2341">
        <f t="shared" si="605"/>
        <v>21661.97</v>
      </c>
      <c r="P2341">
        <v>25</v>
      </c>
      <c r="Q2341">
        <v>4328.3500000000004</v>
      </c>
      <c r="R2341">
        <v>0</v>
      </c>
      <c r="S2341">
        <v>1824.58</v>
      </c>
      <c r="T2341">
        <v>200</v>
      </c>
      <c r="U2341">
        <v>10500.38</v>
      </c>
      <c r="V2341">
        <v>0</v>
      </c>
      <c r="W2341">
        <f t="shared" si="598"/>
        <v>16878.309999999998</v>
      </c>
      <c r="X2341">
        <f t="shared" si="599"/>
        <v>7329.96</v>
      </c>
      <c r="Y2341">
        <f t="shared" si="609"/>
        <v>13480.5</v>
      </c>
      <c r="Z2341">
        <f t="shared" si="601"/>
        <v>70791.73000000001</v>
      </c>
      <c r="AA2341" t="s">
        <v>621</v>
      </c>
      <c r="AB2341">
        <v>2024</v>
      </c>
    </row>
    <row r="2342" spans="1:28" x14ac:dyDescent="0.25">
      <c r="A2342">
        <v>30</v>
      </c>
      <c r="B2342" t="s">
        <v>868</v>
      </c>
      <c r="C2342" t="s">
        <v>103</v>
      </c>
      <c r="D2342" t="s">
        <v>800</v>
      </c>
      <c r="E2342" t="s">
        <v>83</v>
      </c>
      <c r="F2342" t="s">
        <v>84</v>
      </c>
      <c r="G2342">
        <v>48000</v>
      </c>
      <c r="H2342">
        <f t="shared" si="606"/>
        <v>45163.199999999997</v>
      </c>
      <c r="I2342">
        <f t="shared" si="602"/>
        <v>1377.6</v>
      </c>
      <c r="J2342">
        <f t="shared" si="603"/>
        <v>3407.9999999999995</v>
      </c>
      <c r="K2342">
        <f t="shared" si="604"/>
        <v>528</v>
      </c>
      <c r="L2342">
        <f t="shared" si="607"/>
        <v>1459.2</v>
      </c>
      <c r="M2342">
        <f t="shared" si="608"/>
        <v>3403.2000000000003</v>
      </c>
      <c r="N2342">
        <v>0</v>
      </c>
      <c r="O2342">
        <f t="shared" si="605"/>
        <v>10176</v>
      </c>
      <c r="P2342">
        <v>25</v>
      </c>
      <c r="Q2342">
        <v>1000</v>
      </c>
      <c r="R2342">
        <v>0</v>
      </c>
      <c r="S2342">
        <v>2434.39</v>
      </c>
      <c r="T2342">
        <v>200</v>
      </c>
      <c r="U2342">
        <f>1571.73-V2342</f>
        <v>0</v>
      </c>
      <c r="V2342">
        <v>1571.73</v>
      </c>
      <c r="W2342">
        <f t="shared" si="598"/>
        <v>3659.39</v>
      </c>
      <c r="X2342">
        <f t="shared" si="599"/>
        <v>2836.8</v>
      </c>
      <c r="Y2342">
        <f t="shared" si="609"/>
        <v>6811.2</v>
      </c>
      <c r="Z2342">
        <f t="shared" si="601"/>
        <v>41503.81</v>
      </c>
      <c r="AA2342" t="s">
        <v>621</v>
      </c>
      <c r="AB2342">
        <v>2024</v>
      </c>
    </row>
    <row r="2343" spans="1:28" x14ac:dyDescent="0.25">
      <c r="A2343">
        <v>31</v>
      </c>
      <c r="B2343" t="s">
        <v>124</v>
      </c>
      <c r="C2343" t="s">
        <v>103</v>
      </c>
      <c r="D2343" t="s">
        <v>10</v>
      </c>
      <c r="E2343" t="s">
        <v>706</v>
      </c>
      <c r="F2343" t="s">
        <v>84</v>
      </c>
      <c r="G2343">
        <v>48000</v>
      </c>
      <c r="H2343">
        <f>+G2343-(I2343+L2343+N2343)</f>
        <v>45163.199999999997</v>
      </c>
      <c r="I2343">
        <f t="shared" si="602"/>
        <v>1377.6</v>
      </c>
      <c r="J2343">
        <f t="shared" si="603"/>
        <v>3407.9999999999995</v>
      </c>
      <c r="K2343">
        <f t="shared" si="604"/>
        <v>528</v>
      </c>
      <c r="L2343">
        <f t="shared" si="607"/>
        <v>1459.2</v>
      </c>
      <c r="M2343">
        <f t="shared" si="608"/>
        <v>3403.2000000000003</v>
      </c>
      <c r="N2343">
        <v>0</v>
      </c>
      <c r="O2343">
        <f>+I2343+J2343+K2343+L2343+M2343+N2343</f>
        <v>10176</v>
      </c>
      <c r="P2343">
        <v>25</v>
      </c>
      <c r="Q2343">
        <v>0</v>
      </c>
      <c r="R2343">
        <v>0</v>
      </c>
      <c r="S2343">
        <v>1044.6099999999999</v>
      </c>
      <c r="T2343">
        <v>200</v>
      </c>
      <c r="U2343">
        <f>1571.73-V2343</f>
        <v>0</v>
      </c>
      <c r="V2343">
        <v>1571.73</v>
      </c>
      <c r="W2343">
        <f t="shared" si="598"/>
        <v>1269.6099999999999</v>
      </c>
      <c r="X2343">
        <f t="shared" si="599"/>
        <v>2836.8</v>
      </c>
      <c r="Y2343">
        <f t="shared" si="609"/>
        <v>6811.2</v>
      </c>
      <c r="Z2343">
        <f t="shared" si="601"/>
        <v>43893.59</v>
      </c>
      <c r="AA2343" t="s">
        <v>621</v>
      </c>
      <c r="AB2343">
        <v>2024</v>
      </c>
    </row>
    <row r="2344" spans="1:28" x14ac:dyDescent="0.25">
      <c r="A2344">
        <v>32</v>
      </c>
      <c r="B2344" t="s">
        <v>890</v>
      </c>
      <c r="C2344" t="s">
        <v>102</v>
      </c>
      <c r="D2344" t="s">
        <v>19</v>
      </c>
      <c r="E2344" t="s">
        <v>73</v>
      </c>
      <c r="F2344" t="s">
        <v>84</v>
      </c>
      <c r="G2344">
        <v>60000</v>
      </c>
      <c r="H2344">
        <f t="shared" si="606"/>
        <v>54738.54</v>
      </c>
      <c r="I2344">
        <f t="shared" si="602"/>
        <v>1722</v>
      </c>
      <c r="J2344">
        <f t="shared" si="603"/>
        <v>4260</v>
      </c>
      <c r="K2344">
        <f t="shared" si="604"/>
        <v>660.00000000000011</v>
      </c>
      <c r="L2344">
        <f t="shared" si="607"/>
        <v>1824</v>
      </c>
      <c r="M2344">
        <f t="shared" si="608"/>
        <v>4254</v>
      </c>
      <c r="N2344">
        <v>1715.46</v>
      </c>
      <c r="O2344">
        <f t="shared" si="605"/>
        <v>14435.46</v>
      </c>
      <c r="P2344">
        <v>25</v>
      </c>
      <c r="Q2344">
        <v>6500</v>
      </c>
      <c r="R2344">
        <v>0</v>
      </c>
      <c r="S2344">
        <v>206.01</v>
      </c>
      <c r="T2344">
        <v>200</v>
      </c>
      <c r="U2344">
        <f>2800.49-V2344</f>
        <v>0</v>
      </c>
      <c r="V2344">
        <v>2800.49</v>
      </c>
      <c r="W2344">
        <f t="shared" si="598"/>
        <v>6931.01</v>
      </c>
      <c r="X2344">
        <f t="shared" si="599"/>
        <v>5261.46</v>
      </c>
      <c r="Y2344">
        <f t="shared" si="609"/>
        <v>8514</v>
      </c>
      <c r="Z2344">
        <f t="shared" si="601"/>
        <v>47807.53</v>
      </c>
      <c r="AA2344" t="s">
        <v>621</v>
      </c>
      <c r="AB2344">
        <v>2024</v>
      </c>
    </row>
    <row r="2345" spans="1:28" x14ac:dyDescent="0.25">
      <c r="A2345">
        <v>33</v>
      </c>
      <c r="B2345" t="s">
        <v>157</v>
      </c>
      <c r="C2345" t="s">
        <v>102</v>
      </c>
      <c r="D2345" t="s">
        <v>10</v>
      </c>
      <c r="E2345" t="s">
        <v>46</v>
      </c>
      <c r="F2345" t="s">
        <v>84</v>
      </c>
      <c r="G2345">
        <v>60000</v>
      </c>
      <c r="H2345">
        <f t="shared" si="606"/>
        <v>56454</v>
      </c>
      <c r="I2345">
        <f t="shared" si="602"/>
        <v>1722</v>
      </c>
      <c r="J2345">
        <f t="shared" si="603"/>
        <v>4260</v>
      </c>
      <c r="K2345">
        <f t="shared" si="604"/>
        <v>660.00000000000011</v>
      </c>
      <c r="L2345">
        <f t="shared" si="607"/>
        <v>1824</v>
      </c>
      <c r="M2345">
        <f t="shared" si="608"/>
        <v>4254</v>
      </c>
      <c r="N2345">
        <v>0</v>
      </c>
      <c r="O2345">
        <f t="shared" si="605"/>
        <v>12720</v>
      </c>
      <c r="P2345">
        <v>25</v>
      </c>
      <c r="Q2345">
        <v>5592.26</v>
      </c>
      <c r="R2345">
        <v>0</v>
      </c>
      <c r="S2345">
        <v>958.73</v>
      </c>
      <c r="T2345">
        <v>200</v>
      </c>
      <c r="U2345">
        <f>3486.68-V2345</f>
        <v>0</v>
      </c>
      <c r="V2345">
        <v>3486.68</v>
      </c>
      <c r="W2345">
        <f t="shared" si="598"/>
        <v>6775.99</v>
      </c>
      <c r="X2345">
        <f t="shared" si="599"/>
        <v>3546</v>
      </c>
      <c r="Y2345">
        <f t="shared" si="609"/>
        <v>8514</v>
      </c>
      <c r="Z2345">
        <f t="shared" si="601"/>
        <v>49678.01</v>
      </c>
      <c r="AA2345" t="s">
        <v>621</v>
      </c>
      <c r="AB2345">
        <v>2024</v>
      </c>
    </row>
    <row r="2346" spans="1:28" x14ac:dyDescent="0.25">
      <c r="A2346">
        <v>34</v>
      </c>
      <c r="B2346" t="s">
        <v>158</v>
      </c>
      <c r="C2346" t="s">
        <v>102</v>
      </c>
      <c r="D2346" t="s">
        <v>831</v>
      </c>
      <c r="E2346" t="s">
        <v>871</v>
      </c>
      <c r="F2346" t="s">
        <v>84</v>
      </c>
      <c r="G2346">
        <v>60000</v>
      </c>
      <c r="H2346">
        <f t="shared" si="606"/>
        <v>54738.54</v>
      </c>
      <c r="I2346">
        <f t="shared" si="602"/>
        <v>1722</v>
      </c>
      <c r="J2346">
        <f t="shared" si="603"/>
        <v>4260</v>
      </c>
      <c r="K2346">
        <f t="shared" si="604"/>
        <v>660.00000000000011</v>
      </c>
      <c r="L2346">
        <f t="shared" si="607"/>
        <v>1824</v>
      </c>
      <c r="M2346">
        <f t="shared" si="608"/>
        <v>4254</v>
      </c>
      <c r="N2346">
        <v>1715.46</v>
      </c>
      <c r="O2346">
        <f t="shared" si="605"/>
        <v>14435.46</v>
      </c>
      <c r="P2346">
        <v>25</v>
      </c>
      <c r="Q2346">
        <v>0</v>
      </c>
      <c r="R2346">
        <v>0</v>
      </c>
      <c r="S2346">
        <v>1401.21</v>
      </c>
      <c r="T2346">
        <v>200</v>
      </c>
      <c r="U2346">
        <f>3143.58-V2346</f>
        <v>2033.6</v>
      </c>
      <c r="V2346">
        <v>1109.98</v>
      </c>
      <c r="W2346">
        <f t="shared" si="598"/>
        <v>3659.81</v>
      </c>
      <c r="X2346">
        <f t="shared" si="599"/>
        <v>5261.46</v>
      </c>
      <c r="Y2346">
        <f t="shared" si="609"/>
        <v>8514</v>
      </c>
      <c r="Z2346">
        <f t="shared" si="601"/>
        <v>51078.729999999996</v>
      </c>
      <c r="AA2346" t="s">
        <v>621</v>
      </c>
      <c r="AB2346">
        <v>2024</v>
      </c>
    </row>
    <row r="2347" spans="1:28" x14ac:dyDescent="0.25">
      <c r="A2347">
        <v>35</v>
      </c>
      <c r="B2347" t="s">
        <v>159</v>
      </c>
      <c r="C2347" t="s">
        <v>103</v>
      </c>
      <c r="D2347" t="s">
        <v>21</v>
      </c>
      <c r="E2347" t="s">
        <v>68</v>
      </c>
      <c r="F2347" t="s">
        <v>84</v>
      </c>
      <c r="G2347">
        <v>60000</v>
      </c>
      <c r="H2347">
        <f t="shared" si="606"/>
        <v>54738.54</v>
      </c>
      <c r="I2347">
        <f t="shared" si="602"/>
        <v>1722</v>
      </c>
      <c r="J2347">
        <f t="shared" si="603"/>
        <v>4260</v>
      </c>
      <c r="K2347">
        <f t="shared" si="604"/>
        <v>660.00000000000011</v>
      </c>
      <c r="L2347">
        <f t="shared" si="607"/>
        <v>1824</v>
      </c>
      <c r="M2347">
        <f t="shared" si="608"/>
        <v>4254</v>
      </c>
      <c r="N2347">
        <v>1715.46</v>
      </c>
      <c r="O2347">
        <f t="shared" si="605"/>
        <v>14435.46</v>
      </c>
      <c r="P2347">
        <v>25</v>
      </c>
      <c r="Q2347">
        <v>3495.45</v>
      </c>
      <c r="R2347">
        <v>0</v>
      </c>
      <c r="S2347">
        <v>855.95</v>
      </c>
      <c r="T2347">
        <v>200</v>
      </c>
      <c r="U2347">
        <f>3143.58-V2347</f>
        <v>0</v>
      </c>
      <c r="V2347">
        <v>3143.58</v>
      </c>
      <c r="W2347">
        <f t="shared" si="598"/>
        <v>4576.3999999999996</v>
      </c>
      <c r="X2347">
        <f t="shared" si="599"/>
        <v>5261.46</v>
      </c>
      <c r="Y2347">
        <f t="shared" si="609"/>
        <v>8514</v>
      </c>
      <c r="Z2347">
        <f t="shared" si="601"/>
        <v>50162.14</v>
      </c>
      <c r="AA2347" t="s">
        <v>621</v>
      </c>
      <c r="AB2347">
        <v>2024</v>
      </c>
    </row>
    <row r="2348" spans="1:28" x14ac:dyDescent="0.25">
      <c r="A2348">
        <v>36</v>
      </c>
      <c r="B2348" t="s">
        <v>150</v>
      </c>
      <c r="C2348" t="s">
        <v>102</v>
      </c>
      <c r="D2348" t="s">
        <v>16</v>
      </c>
      <c r="E2348" t="s">
        <v>45</v>
      </c>
      <c r="F2348" t="s">
        <v>84</v>
      </c>
      <c r="G2348">
        <v>60000</v>
      </c>
      <c r="H2348">
        <f>+G2348-(I2348+L2348+N2348)</f>
        <v>56454</v>
      </c>
      <c r="I2348">
        <f t="shared" si="602"/>
        <v>1722</v>
      </c>
      <c r="J2348">
        <f t="shared" si="603"/>
        <v>4260</v>
      </c>
      <c r="K2348">
        <f t="shared" si="604"/>
        <v>660.00000000000011</v>
      </c>
      <c r="L2348">
        <f t="shared" si="607"/>
        <v>1824</v>
      </c>
      <c r="M2348">
        <f t="shared" si="608"/>
        <v>4254</v>
      </c>
      <c r="N2348">
        <v>0</v>
      </c>
      <c r="O2348">
        <f>+I2348+J2348+K2348+L2348+M2348+N2348</f>
        <v>12720</v>
      </c>
      <c r="P2348">
        <v>25</v>
      </c>
      <c r="Q2348">
        <v>0</v>
      </c>
      <c r="R2348">
        <v>0</v>
      </c>
      <c r="S2348">
        <v>814.57</v>
      </c>
      <c r="T2348">
        <v>200</v>
      </c>
      <c r="U2348">
        <f>IF((H2348*12)&gt;867123.01,(79776+(((H2348*12)-867123.01)*0.25))/12,IF((H2348*12)&gt;624329.01,(31216+(((H2348*12)-624329.01)*0.2))/12,IF((H2348*12)&gt;416220.01,(((H2348*12)-416220.01)*0.15)/12,0)))</f>
        <v>3486.6498333333329</v>
      </c>
      <c r="V2348">
        <v>0</v>
      </c>
      <c r="W2348">
        <f t="shared" si="598"/>
        <v>4526.2198333333326</v>
      </c>
      <c r="X2348">
        <f t="shared" si="599"/>
        <v>3546</v>
      </c>
      <c r="Y2348">
        <f t="shared" si="609"/>
        <v>8514</v>
      </c>
      <c r="Z2348">
        <f t="shared" si="601"/>
        <v>51927.780166666664</v>
      </c>
      <c r="AA2348" t="s">
        <v>621</v>
      </c>
      <c r="AB2348">
        <v>2024</v>
      </c>
    </row>
    <row r="2349" spans="1:28" x14ac:dyDescent="0.25">
      <c r="A2349">
        <v>37</v>
      </c>
      <c r="B2349" t="s">
        <v>160</v>
      </c>
      <c r="C2349" t="s">
        <v>102</v>
      </c>
      <c r="D2349" t="s">
        <v>4</v>
      </c>
      <c r="E2349" t="s">
        <v>93</v>
      </c>
      <c r="F2349" t="s">
        <v>84</v>
      </c>
      <c r="G2349">
        <v>60000</v>
      </c>
      <c r="H2349">
        <f t="shared" si="606"/>
        <v>56454</v>
      </c>
      <c r="I2349">
        <f t="shared" si="602"/>
        <v>1722</v>
      </c>
      <c r="J2349">
        <f t="shared" si="603"/>
        <v>4260</v>
      </c>
      <c r="K2349">
        <f t="shared" si="604"/>
        <v>660.00000000000011</v>
      </c>
      <c r="L2349">
        <f t="shared" si="607"/>
        <v>1824</v>
      </c>
      <c r="M2349">
        <f t="shared" si="608"/>
        <v>4254</v>
      </c>
      <c r="N2349">
        <v>0</v>
      </c>
      <c r="O2349">
        <f t="shared" si="605"/>
        <v>12720</v>
      </c>
      <c r="P2349">
        <v>25</v>
      </c>
      <c r="Q2349">
        <v>2458.4</v>
      </c>
      <c r="R2349">
        <v>0</v>
      </c>
      <c r="S2349">
        <v>1860.53</v>
      </c>
      <c r="T2349">
        <v>200</v>
      </c>
      <c r="U2349">
        <f>IF((H2349*12)&gt;867123.01,(79776+(((H2349*12)-867123.01)*0.25))/12,IF((H2349*12)&gt;624329.01,(31216+(((H2349*12)-624329.01)*0.2))/12,IF((H2349*12)&gt;416220.01,(((H2349*12)-416220.01)*0.15)/12,0)))</f>
        <v>3486.6498333333329</v>
      </c>
      <c r="V2349">
        <v>0</v>
      </c>
      <c r="W2349">
        <f t="shared" si="598"/>
        <v>8030.5798333333332</v>
      </c>
      <c r="X2349">
        <f t="shared" si="599"/>
        <v>3546</v>
      </c>
      <c r="Y2349">
        <f t="shared" si="609"/>
        <v>8514</v>
      </c>
      <c r="Z2349">
        <f t="shared" si="601"/>
        <v>48423.420166666663</v>
      </c>
      <c r="AA2349" t="s">
        <v>621</v>
      </c>
      <c r="AB2349">
        <v>2024</v>
      </c>
    </row>
    <row r="2350" spans="1:28" x14ac:dyDescent="0.25">
      <c r="A2350">
        <v>38</v>
      </c>
      <c r="B2350" t="s">
        <v>806</v>
      </c>
      <c r="C2350" t="s">
        <v>102</v>
      </c>
      <c r="D2350" t="s">
        <v>12</v>
      </c>
      <c r="E2350" t="s">
        <v>75</v>
      </c>
      <c r="F2350" t="s">
        <v>99</v>
      </c>
      <c r="G2350">
        <v>65000</v>
      </c>
      <c r="H2350">
        <f t="shared" si="606"/>
        <v>61158.5</v>
      </c>
      <c r="I2350">
        <f t="shared" si="602"/>
        <v>1865.5</v>
      </c>
      <c r="J2350">
        <f t="shared" si="603"/>
        <v>4615</v>
      </c>
      <c r="K2350">
        <f t="shared" si="604"/>
        <v>715.00000000000011</v>
      </c>
      <c r="L2350">
        <f t="shared" si="607"/>
        <v>1976</v>
      </c>
      <c r="M2350">
        <f t="shared" si="608"/>
        <v>4608.5</v>
      </c>
      <c r="N2350">
        <v>0</v>
      </c>
      <c r="O2350">
        <f t="shared" si="605"/>
        <v>13780</v>
      </c>
      <c r="P2350">
        <v>25</v>
      </c>
      <c r="Q2350">
        <v>8537.7800000000007</v>
      </c>
      <c r="R2350">
        <v>0</v>
      </c>
      <c r="S2350">
        <v>1004.61</v>
      </c>
      <c r="T2350">
        <v>200</v>
      </c>
      <c r="U2350">
        <v>0</v>
      </c>
      <c r="V2350">
        <v>4427.58</v>
      </c>
      <c r="W2350">
        <f t="shared" si="598"/>
        <v>9767.3900000000012</v>
      </c>
      <c r="X2350">
        <f t="shared" si="599"/>
        <v>3841.5</v>
      </c>
      <c r="Y2350">
        <f t="shared" si="609"/>
        <v>9223.5</v>
      </c>
      <c r="Z2350">
        <f t="shared" si="601"/>
        <v>51391.11</v>
      </c>
      <c r="AA2350" t="s">
        <v>621</v>
      </c>
      <c r="AB2350">
        <v>2024</v>
      </c>
    </row>
    <row r="2351" spans="1:28" x14ac:dyDescent="0.25">
      <c r="A2351">
        <v>39</v>
      </c>
      <c r="B2351" t="s">
        <v>162</v>
      </c>
      <c r="C2351" t="s">
        <v>102</v>
      </c>
      <c r="D2351" t="s">
        <v>15</v>
      </c>
      <c r="E2351" t="s">
        <v>92</v>
      </c>
      <c r="F2351" t="s">
        <v>99</v>
      </c>
      <c r="G2351">
        <v>70000</v>
      </c>
      <c r="H2351">
        <f t="shared" si="606"/>
        <v>60716.619999999995</v>
      </c>
      <c r="I2351">
        <f t="shared" si="602"/>
        <v>2009</v>
      </c>
      <c r="J2351">
        <f t="shared" si="603"/>
        <v>4970</v>
      </c>
      <c r="K2351">
        <f t="shared" si="604"/>
        <v>770.00000000000011</v>
      </c>
      <c r="L2351">
        <f t="shared" si="607"/>
        <v>2128</v>
      </c>
      <c r="M2351">
        <f t="shared" si="608"/>
        <v>4963</v>
      </c>
      <c r="N2351">
        <v>5146.38</v>
      </c>
      <c r="O2351">
        <f t="shared" si="605"/>
        <v>19986.38</v>
      </c>
      <c r="P2351">
        <v>25</v>
      </c>
      <c r="Q2351">
        <v>0</v>
      </c>
      <c r="R2351">
        <v>0</v>
      </c>
      <c r="S2351">
        <v>797.28</v>
      </c>
      <c r="T2351">
        <v>200</v>
      </c>
      <c r="U2351">
        <f>4339.2-V2351</f>
        <v>0</v>
      </c>
      <c r="V2351">
        <v>4339.2</v>
      </c>
      <c r="W2351">
        <f t="shared" si="598"/>
        <v>1022.28</v>
      </c>
      <c r="X2351">
        <f t="shared" si="599"/>
        <v>9283.380000000001</v>
      </c>
      <c r="Y2351">
        <f t="shared" si="609"/>
        <v>9933</v>
      </c>
      <c r="Z2351">
        <f t="shared" si="601"/>
        <v>59694.34</v>
      </c>
      <c r="AA2351" t="s">
        <v>621</v>
      </c>
      <c r="AB2351">
        <v>2024</v>
      </c>
    </row>
    <row r="2352" spans="1:28" x14ac:dyDescent="0.25">
      <c r="A2352">
        <v>40</v>
      </c>
      <c r="B2352" t="s">
        <v>807</v>
      </c>
      <c r="C2352" t="s">
        <v>102</v>
      </c>
      <c r="D2352" t="s">
        <v>808</v>
      </c>
      <c r="E2352" t="s">
        <v>62</v>
      </c>
      <c r="F2352" t="s">
        <v>99</v>
      </c>
      <c r="G2352">
        <v>125000</v>
      </c>
      <c r="H2352">
        <f>+G2352-(I2352+L2352+N2352)</f>
        <v>115897.04000000001</v>
      </c>
      <c r="I2352">
        <f t="shared" si="602"/>
        <v>3587.5</v>
      </c>
      <c r="J2352">
        <f t="shared" si="603"/>
        <v>8875</v>
      </c>
      <c r="K2352">
        <f t="shared" si="604"/>
        <v>851.51</v>
      </c>
      <c r="L2352">
        <f t="shared" si="607"/>
        <v>3800</v>
      </c>
      <c r="M2352">
        <f t="shared" si="608"/>
        <v>8862.5</v>
      </c>
      <c r="N2352">
        <v>1715.46</v>
      </c>
      <c r="O2352">
        <f>+I2352+J2352+K2352+L2352+M2352+N2352</f>
        <v>27691.97</v>
      </c>
      <c r="P2352">
        <v>25</v>
      </c>
      <c r="Q2352">
        <v>10736.72</v>
      </c>
      <c r="R2352">
        <v>0</v>
      </c>
      <c r="S2352">
        <v>415.93</v>
      </c>
      <c r="T2352">
        <v>200</v>
      </c>
      <c r="U2352">
        <v>17557.13</v>
      </c>
      <c r="V2352">
        <v>0</v>
      </c>
      <c r="W2352">
        <f t="shared" si="598"/>
        <v>28934.78</v>
      </c>
      <c r="X2352">
        <f t="shared" si="599"/>
        <v>9102.9599999999991</v>
      </c>
      <c r="Y2352">
        <f t="shared" si="609"/>
        <v>17737.5</v>
      </c>
      <c r="Z2352">
        <f t="shared" si="601"/>
        <v>86962.260000000009</v>
      </c>
      <c r="AA2352" t="s">
        <v>621</v>
      </c>
      <c r="AB2352">
        <v>2024</v>
      </c>
    </row>
    <row r="2353" spans="1:28" x14ac:dyDescent="0.25">
      <c r="A2353">
        <v>41</v>
      </c>
      <c r="B2353" t="s">
        <v>809</v>
      </c>
      <c r="C2353" t="s">
        <v>102</v>
      </c>
      <c r="D2353" t="s">
        <v>808</v>
      </c>
      <c r="E2353" t="s">
        <v>62</v>
      </c>
      <c r="F2353" t="s">
        <v>99</v>
      </c>
      <c r="G2353">
        <v>80000</v>
      </c>
      <c r="H2353">
        <f>+G2353-(I2353+L2353+N2353)</f>
        <v>75272</v>
      </c>
      <c r="I2353">
        <f t="shared" si="602"/>
        <v>2296</v>
      </c>
      <c r="J2353">
        <f t="shared" si="603"/>
        <v>5679.9999999999991</v>
      </c>
      <c r="K2353">
        <f t="shared" si="604"/>
        <v>851.51</v>
      </c>
      <c r="L2353">
        <f t="shared" si="607"/>
        <v>2432</v>
      </c>
      <c r="M2353">
        <f t="shared" si="608"/>
        <v>5672</v>
      </c>
      <c r="N2353">
        <v>0</v>
      </c>
      <c r="O2353">
        <f>+I2353+J2353+K2353+L2353+M2353+N2353</f>
        <v>16931.509999999998</v>
      </c>
      <c r="P2353">
        <v>25</v>
      </c>
      <c r="Q2353">
        <v>1000</v>
      </c>
      <c r="R2353">
        <v>0</v>
      </c>
      <c r="S2353">
        <v>398.64</v>
      </c>
      <c r="T2353">
        <v>200</v>
      </c>
      <c r="U2353">
        <v>7400.87</v>
      </c>
      <c r="V2353">
        <v>0</v>
      </c>
      <c r="W2353">
        <f t="shared" si="598"/>
        <v>9024.51</v>
      </c>
      <c r="X2353">
        <f t="shared" si="599"/>
        <v>4728</v>
      </c>
      <c r="Y2353">
        <f t="shared" si="609"/>
        <v>11352</v>
      </c>
      <c r="Z2353">
        <f t="shared" si="601"/>
        <v>66247.490000000005</v>
      </c>
      <c r="AA2353" t="s">
        <v>621</v>
      </c>
      <c r="AB2353">
        <v>2024</v>
      </c>
    </row>
    <row r="2354" spans="1:28" x14ac:dyDescent="0.25">
      <c r="A2354">
        <v>42</v>
      </c>
      <c r="B2354" t="s">
        <v>906</v>
      </c>
      <c r="C2354" t="s">
        <v>102</v>
      </c>
      <c r="D2354" t="s">
        <v>808</v>
      </c>
      <c r="E2354" t="s">
        <v>62</v>
      </c>
      <c r="F2354" t="s">
        <v>99</v>
      </c>
      <c r="G2354">
        <v>110000</v>
      </c>
      <c r="H2354">
        <f>+G2354-(I2354+L2354+N2354)</f>
        <v>103499</v>
      </c>
      <c r="I2354">
        <f t="shared" si="602"/>
        <v>3157</v>
      </c>
      <c r="J2354">
        <f t="shared" si="603"/>
        <v>7809.9999999999991</v>
      </c>
      <c r="K2354">
        <f t="shared" si="604"/>
        <v>851.51</v>
      </c>
      <c r="L2354">
        <f t="shared" si="607"/>
        <v>3344</v>
      </c>
      <c r="M2354">
        <f t="shared" si="608"/>
        <v>7799.0000000000009</v>
      </c>
      <c r="N2354">
        <v>0</v>
      </c>
      <c r="O2354">
        <f>+I2354+J2354+K2354+L2354+M2354+N2354</f>
        <v>22961.510000000002</v>
      </c>
      <c r="P2354">
        <v>25</v>
      </c>
      <c r="Q2354">
        <v>0</v>
      </c>
      <c r="R2354">
        <v>0</v>
      </c>
      <c r="S2354">
        <v>0</v>
      </c>
      <c r="T2354">
        <v>200</v>
      </c>
      <c r="U2354">
        <v>14457.62</v>
      </c>
      <c r="V2354">
        <v>0</v>
      </c>
      <c r="W2354">
        <f t="shared" si="598"/>
        <v>14682.62</v>
      </c>
      <c r="X2354">
        <f t="shared" si="599"/>
        <v>6501</v>
      </c>
      <c r="Y2354">
        <f t="shared" si="609"/>
        <v>15609</v>
      </c>
      <c r="Z2354">
        <f t="shared" si="601"/>
        <v>88816.38</v>
      </c>
      <c r="AA2354" t="s">
        <v>621</v>
      </c>
      <c r="AB2354">
        <v>2024</v>
      </c>
    </row>
    <row r="2355" spans="1:28" x14ac:dyDescent="0.25">
      <c r="A2355">
        <v>43</v>
      </c>
      <c r="B2355" t="s">
        <v>813</v>
      </c>
      <c r="C2355" t="s">
        <v>103</v>
      </c>
      <c r="D2355" t="s">
        <v>808</v>
      </c>
      <c r="E2355" t="s">
        <v>92</v>
      </c>
      <c r="F2355" t="s">
        <v>99</v>
      </c>
      <c r="G2355">
        <v>80000</v>
      </c>
      <c r="H2355">
        <f t="shared" si="606"/>
        <v>75272</v>
      </c>
      <c r="I2355">
        <f t="shared" si="602"/>
        <v>2296</v>
      </c>
      <c r="J2355">
        <f t="shared" si="603"/>
        <v>5679.9999999999991</v>
      </c>
      <c r="K2355">
        <f t="shared" si="604"/>
        <v>851.51</v>
      </c>
      <c r="L2355">
        <f t="shared" si="607"/>
        <v>2432</v>
      </c>
      <c r="M2355">
        <f t="shared" si="608"/>
        <v>5672</v>
      </c>
      <c r="N2355">
        <v>0</v>
      </c>
      <c r="O2355">
        <f t="shared" si="605"/>
        <v>16931.509999999998</v>
      </c>
      <c r="P2355">
        <v>25</v>
      </c>
      <c r="Q2355">
        <v>0</v>
      </c>
      <c r="R2355">
        <v>0</v>
      </c>
      <c r="S2355">
        <v>0</v>
      </c>
      <c r="T2355">
        <v>200</v>
      </c>
      <c r="U2355">
        <v>7400.87</v>
      </c>
      <c r="V2355">
        <v>0</v>
      </c>
      <c r="W2355">
        <f t="shared" si="598"/>
        <v>7625.87</v>
      </c>
      <c r="X2355">
        <f t="shared" si="599"/>
        <v>4728</v>
      </c>
      <c r="Y2355">
        <f t="shared" si="609"/>
        <v>11352</v>
      </c>
      <c r="Z2355">
        <f t="shared" si="601"/>
        <v>67646.13</v>
      </c>
      <c r="AA2355" t="s">
        <v>621</v>
      </c>
      <c r="AB2355">
        <v>2024</v>
      </c>
    </row>
    <row r="2356" spans="1:28" x14ac:dyDescent="0.25">
      <c r="A2356">
        <v>44</v>
      </c>
      <c r="B2356" t="s">
        <v>874</v>
      </c>
      <c r="C2356" t="s">
        <v>103</v>
      </c>
      <c r="D2356" t="s">
        <v>10</v>
      </c>
      <c r="E2356" t="s">
        <v>32</v>
      </c>
      <c r="F2356" t="s">
        <v>84</v>
      </c>
      <c r="G2356">
        <v>46000</v>
      </c>
      <c r="H2356">
        <f t="shared" si="606"/>
        <v>43281.4</v>
      </c>
      <c r="I2356">
        <f t="shared" si="602"/>
        <v>1320.2</v>
      </c>
      <c r="J2356">
        <f t="shared" si="603"/>
        <v>3265.9999999999995</v>
      </c>
      <c r="K2356">
        <f t="shared" si="604"/>
        <v>506.00000000000006</v>
      </c>
      <c r="L2356">
        <f t="shared" si="607"/>
        <v>1398.4</v>
      </c>
      <c r="M2356">
        <f t="shared" si="608"/>
        <v>3261.4</v>
      </c>
      <c r="N2356">
        <v>0</v>
      </c>
      <c r="O2356">
        <f t="shared" si="605"/>
        <v>9752</v>
      </c>
      <c r="P2356">
        <v>25</v>
      </c>
      <c r="Q2356">
        <v>0</v>
      </c>
      <c r="R2356">
        <v>0</v>
      </c>
      <c r="S2356">
        <v>0</v>
      </c>
      <c r="T2356">
        <v>200</v>
      </c>
      <c r="U2356">
        <f>IF((H2356*12)&gt;867123.01,(79776+(((H2356*12)-867123.01)*0.25))/12,IF((H2356*12)&gt;624329.01,(31216+(((H2356*12)-624329.01)*0.2))/12,IF((H2356*12)&gt;416220.01,(((H2356*12)-416220.01)*0.15)/12,0)))</f>
        <v>1289.4598750000005</v>
      </c>
      <c r="V2356">
        <v>0</v>
      </c>
      <c r="W2356">
        <f t="shared" si="598"/>
        <v>1514.4598750000005</v>
      </c>
      <c r="X2356">
        <f t="shared" si="599"/>
        <v>2718.6000000000004</v>
      </c>
      <c r="Y2356">
        <f t="shared" si="609"/>
        <v>6527.4</v>
      </c>
      <c r="Z2356">
        <f t="shared" si="601"/>
        <v>41766.940125000001</v>
      </c>
      <c r="AA2356" t="s">
        <v>621</v>
      </c>
      <c r="AB2356">
        <v>2024</v>
      </c>
    </row>
    <row r="2357" spans="1:28" x14ac:dyDescent="0.25">
      <c r="A2357">
        <v>45</v>
      </c>
      <c r="B2357" t="s">
        <v>167</v>
      </c>
      <c r="C2357" t="s">
        <v>102</v>
      </c>
      <c r="D2357" t="s">
        <v>6</v>
      </c>
      <c r="E2357" t="s">
        <v>36</v>
      </c>
      <c r="F2357" t="s">
        <v>100</v>
      </c>
      <c r="G2357">
        <v>46000</v>
      </c>
      <c r="H2357">
        <f t="shared" si="606"/>
        <v>43281.4</v>
      </c>
      <c r="I2357">
        <f t="shared" si="602"/>
        <v>1320.2</v>
      </c>
      <c r="J2357">
        <f t="shared" si="603"/>
        <v>3265.9999999999995</v>
      </c>
      <c r="K2357">
        <f t="shared" si="604"/>
        <v>506.00000000000006</v>
      </c>
      <c r="L2357">
        <f t="shared" si="607"/>
        <v>1398.4</v>
      </c>
      <c r="M2357">
        <f t="shared" si="608"/>
        <v>3261.4</v>
      </c>
      <c r="N2357">
        <v>0</v>
      </c>
      <c r="O2357">
        <f t="shared" si="605"/>
        <v>9752</v>
      </c>
      <c r="P2357">
        <v>25</v>
      </c>
      <c r="Q2357">
        <v>5608.51</v>
      </c>
      <c r="R2357">
        <v>0</v>
      </c>
      <c r="S2357">
        <v>313.26</v>
      </c>
      <c r="T2357">
        <v>200</v>
      </c>
      <c r="U2357">
        <f>1289.46-V2357</f>
        <v>0</v>
      </c>
      <c r="V2357">
        <v>1289.46</v>
      </c>
      <c r="W2357">
        <f t="shared" si="598"/>
        <v>6146.77</v>
      </c>
      <c r="X2357">
        <f t="shared" si="599"/>
        <v>2718.6000000000004</v>
      </c>
      <c r="Y2357">
        <f t="shared" si="609"/>
        <v>6527.4</v>
      </c>
      <c r="Z2357">
        <f t="shared" si="601"/>
        <v>37134.629999999997</v>
      </c>
      <c r="AA2357" t="s">
        <v>621</v>
      </c>
      <c r="AB2357">
        <v>2024</v>
      </c>
    </row>
    <row r="2358" spans="1:28" x14ac:dyDescent="0.25">
      <c r="A2358">
        <v>46</v>
      </c>
      <c r="B2358" t="s">
        <v>169</v>
      </c>
      <c r="C2358" t="s">
        <v>102</v>
      </c>
      <c r="D2358" t="s">
        <v>6</v>
      </c>
      <c r="E2358" t="s">
        <v>36</v>
      </c>
      <c r="F2358" t="s">
        <v>100</v>
      </c>
      <c r="G2358">
        <v>36000</v>
      </c>
      <c r="H2358">
        <f t="shared" si="606"/>
        <v>33872.400000000001</v>
      </c>
      <c r="I2358">
        <f t="shared" si="602"/>
        <v>1033.2</v>
      </c>
      <c r="J2358">
        <f t="shared" si="603"/>
        <v>2555.9999999999995</v>
      </c>
      <c r="K2358">
        <f t="shared" si="604"/>
        <v>396.00000000000006</v>
      </c>
      <c r="L2358">
        <f t="shared" si="607"/>
        <v>1094.4000000000001</v>
      </c>
      <c r="M2358">
        <f t="shared" si="608"/>
        <v>2552.4</v>
      </c>
      <c r="N2358">
        <v>0</v>
      </c>
      <c r="O2358">
        <f t="shared" si="605"/>
        <v>7632</v>
      </c>
      <c r="P2358">
        <v>25</v>
      </c>
      <c r="Q2358">
        <v>0</v>
      </c>
      <c r="R2358">
        <v>0</v>
      </c>
      <c r="S2358">
        <v>0</v>
      </c>
      <c r="T2358">
        <v>200</v>
      </c>
      <c r="U2358">
        <v>0</v>
      </c>
      <c r="V2358">
        <v>0</v>
      </c>
      <c r="W2358">
        <f t="shared" si="598"/>
        <v>225</v>
      </c>
      <c r="X2358">
        <f t="shared" si="599"/>
        <v>2127.6000000000004</v>
      </c>
      <c r="Y2358">
        <f t="shared" si="609"/>
        <v>5108.3999999999996</v>
      </c>
      <c r="Z2358">
        <f t="shared" si="601"/>
        <v>33647.4</v>
      </c>
      <c r="AA2358" t="s">
        <v>621</v>
      </c>
      <c r="AB2358">
        <v>2024</v>
      </c>
    </row>
    <row r="2359" spans="1:28" x14ac:dyDescent="0.25">
      <c r="A2359">
        <v>47</v>
      </c>
      <c r="B2359" t="s">
        <v>170</v>
      </c>
      <c r="C2359" t="s">
        <v>102</v>
      </c>
      <c r="D2359" t="s">
        <v>17</v>
      </c>
      <c r="E2359" t="s">
        <v>36</v>
      </c>
      <c r="F2359" t="s">
        <v>100</v>
      </c>
      <c r="G2359">
        <v>46000</v>
      </c>
      <c r="H2359">
        <f t="shared" si="606"/>
        <v>39850.479999999996</v>
      </c>
      <c r="I2359">
        <f t="shared" si="602"/>
        <v>1320.2</v>
      </c>
      <c r="J2359">
        <f t="shared" si="603"/>
        <v>3265.9999999999995</v>
      </c>
      <c r="K2359">
        <f t="shared" si="604"/>
        <v>506.00000000000006</v>
      </c>
      <c r="L2359">
        <f t="shared" si="607"/>
        <v>1398.4</v>
      </c>
      <c r="M2359">
        <f t="shared" si="608"/>
        <v>3261.4</v>
      </c>
      <c r="N2359">
        <v>3430.92</v>
      </c>
      <c r="O2359">
        <f t="shared" si="605"/>
        <v>13182.92</v>
      </c>
      <c r="P2359">
        <v>25</v>
      </c>
      <c r="Q2359">
        <v>3395.29</v>
      </c>
      <c r="R2359">
        <v>0</v>
      </c>
      <c r="S2359">
        <v>965.09</v>
      </c>
      <c r="T2359">
        <v>200</v>
      </c>
      <c r="U2359">
        <f>774.82-V2359</f>
        <v>0</v>
      </c>
      <c r="V2359">
        <v>774.82</v>
      </c>
      <c r="W2359">
        <f t="shared" si="598"/>
        <v>4585.38</v>
      </c>
      <c r="X2359">
        <f t="shared" si="599"/>
        <v>6149.52</v>
      </c>
      <c r="Y2359">
        <f t="shared" si="609"/>
        <v>6527.4</v>
      </c>
      <c r="Z2359">
        <f t="shared" si="601"/>
        <v>35265.1</v>
      </c>
      <c r="AA2359" t="s">
        <v>621</v>
      </c>
      <c r="AB2359">
        <v>2024</v>
      </c>
    </row>
    <row r="2360" spans="1:28" x14ac:dyDescent="0.25">
      <c r="A2360">
        <v>48</v>
      </c>
      <c r="B2360" t="s">
        <v>171</v>
      </c>
      <c r="C2360" t="s">
        <v>102</v>
      </c>
      <c r="D2360" t="s">
        <v>793</v>
      </c>
      <c r="E2360" t="s">
        <v>36</v>
      </c>
      <c r="F2360" t="s">
        <v>100</v>
      </c>
      <c r="G2360">
        <v>36000</v>
      </c>
      <c r="H2360">
        <f t="shared" si="606"/>
        <v>33872.400000000001</v>
      </c>
      <c r="I2360">
        <f t="shared" si="602"/>
        <v>1033.2</v>
      </c>
      <c r="J2360">
        <f t="shared" si="603"/>
        <v>2555.9999999999995</v>
      </c>
      <c r="K2360">
        <f t="shared" si="604"/>
        <v>396.00000000000006</v>
      </c>
      <c r="L2360">
        <f t="shared" si="607"/>
        <v>1094.4000000000001</v>
      </c>
      <c r="M2360">
        <f t="shared" si="608"/>
        <v>2552.4</v>
      </c>
      <c r="N2360">
        <v>0</v>
      </c>
      <c r="O2360">
        <f t="shared" si="605"/>
        <v>7632</v>
      </c>
      <c r="P2360">
        <v>25</v>
      </c>
      <c r="Q2360">
        <v>20790.740000000002</v>
      </c>
      <c r="R2360">
        <v>0</v>
      </c>
      <c r="S2360">
        <v>531.91999999999996</v>
      </c>
      <c r="T2360">
        <v>200</v>
      </c>
      <c r="U2360">
        <v>0</v>
      </c>
      <c r="V2360">
        <v>0</v>
      </c>
      <c r="W2360">
        <f t="shared" si="598"/>
        <v>21547.66</v>
      </c>
      <c r="X2360">
        <f t="shared" si="599"/>
        <v>2127.6000000000004</v>
      </c>
      <c r="Y2360">
        <f t="shared" si="609"/>
        <v>5108.3999999999996</v>
      </c>
      <c r="Z2360">
        <f t="shared" si="601"/>
        <v>12324.739999999998</v>
      </c>
      <c r="AA2360" t="s">
        <v>621</v>
      </c>
      <c r="AB2360">
        <v>2024</v>
      </c>
    </row>
    <row r="2361" spans="1:28" x14ac:dyDescent="0.25">
      <c r="A2361">
        <v>49</v>
      </c>
      <c r="B2361" t="s">
        <v>172</v>
      </c>
      <c r="C2361" t="s">
        <v>102</v>
      </c>
      <c r="D2361" t="s">
        <v>6</v>
      </c>
      <c r="E2361" t="s">
        <v>26</v>
      </c>
      <c r="F2361" t="s">
        <v>100</v>
      </c>
      <c r="G2361">
        <v>46000</v>
      </c>
      <c r="H2361">
        <f t="shared" si="606"/>
        <v>43281.4</v>
      </c>
      <c r="I2361">
        <f t="shared" si="602"/>
        <v>1320.2</v>
      </c>
      <c r="J2361">
        <f t="shared" si="603"/>
        <v>3265.9999999999995</v>
      </c>
      <c r="K2361">
        <f t="shared" si="604"/>
        <v>506.00000000000006</v>
      </c>
      <c r="L2361">
        <f t="shared" si="607"/>
        <v>1398.4</v>
      </c>
      <c r="M2361">
        <f t="shared" si="608"/>
        <v>3261.4</v>
      </c>
      <c r="N2361">
        <v>0</v>
      </c>
      <c r="O2361">
        <f t="shared" si="605"/>
        <v>9752</v>
      </c>
      <c r="P2361">
        <v>25</v>
      </c>
      <c r="Q2361">
        <v>0</v>
      </c>
      <c r="R2361">
        <v>0</v>
      </c>
      <c r="S2361">
        <v>398.64</v>
      </c>
      <c r="T2361">
        <v>200</v>
      </c>
      <c r="U2361">
        <f>1289.46-V2361</f>
        <v>0</v>
      </c>
      <c r="V2361">
        <v>1289.46</v>
      </c>
      <c r="W2361">
        <f t="shared" si="598"/>
        <v>623.64</v>
      </c>
      <c r="X2361">
        <f t="shared" si="599"/>
        <v>2718.6000000000004</v>
      </c>
      <c r="Y2361">
        <f t="shared" si="609"/>
        <v>6527.4</v>
      </c>
      <c r="Z2361">
        <f t="shared" si="601"/>
        <v>42657.760000000002</v>
      </c>
      <c r="AA2361" t="s">
        <v>621</v>
      </c>
      <c r="AB2361">
        <v>2024</v>
      </c>
    </row>
    <row r="2362" spans="1:28" x14ac:dyDescent="0.25">
      <c r="A2362">
        <v>50</v>
      </c>
      <c r="B2362" t="s">
        <v>798</v>
      </c>
      <c r="C2362" t="s">
        <v>102</v>
      </c>
      <c r="D2362" t="s">
        <v>94</v>
      </c>
      <c r="E2362" t="s">
        <v>26</v>
      </c>
      <c r="F2362" t="s">
        <v>100</v>
      </c>
      <c r="G2362">
        <v>46000</v>
      </c>
      <c r="H2362">
        <f>+G2362-(I2362+L2362+N2362)</f>
        <v>43281.4</v>
      </c>
      <c r="I2362">
        <f t="shared" si="602"/>
        <v>1320.2</v>
      </c>
      <c r="J2362">
        <f t="shared" si="603"/>
        <v>3265.9999999999995</v>
      </c>
      <c r="K2362">
        <f t="shared" si="604"/>
        <v>506.00000000000006</v>
      </c>
      <c r="L2362">
        <f t="shared" si="607"/>
        <v>1398.4</v>
      </c>
      <c r="M2362">
        <f t="shared" si="608"/>
        <v>3261.4</v>
      </c>
      <c r="N2362">
        <v>0</v>
      </c>
      <c r="O2362">
        <f>+I2362+J2362+K2362+L2362+M2362+N2362</f>
        <v>9752</v>
      </c>
      <c r="P2362">
        <v>25</v>
      </c>
      <c r="Q2362">
        <v>0</v>
      </c>
      <c r="R2362">
        <v>0</v>
      </c>
      <c r="S2362">
        <v>1298.47</v>
      </c>
      <c r="T2362">
        <v>200</v>
      </c>
      <c r="U2362">
        <f>1289.46-V2362</f>
        <v>0</v>
      </c>
      <c r="V2362">
        <v>1289.46</v>
      </c>
      <c r="W2362">
        <f t="shared" si="598"/>
        <v>1523.47</v>
      </c>
      <c r="X2362">
        <f t="shared" si="599"/>
        <v>2718.6000000000004</v>
      </c>
      <c r="Y2362">
        <f t="shared" si="609"/>
        <v>6527.4</v>
      </c>
      <c r="Z2362">
        <f t="shared" si="601"/>
        <v>41757.93</v>
      </c>
      <c r="AA2362" t="s">
        <v>621</v>
      </c>
      <c r="AB2362">
        <v>2024</v>
      </c>
    </row>
    <row r="2363" spans="1:28" x14ac:dyDescent="0.25">
      <c r="A2363">
        <v>51</v>
      </c>
      <c r="B2363" t="s">
        <v>799</v>
      </c>
      <c r="C2363" t="s">
        <v>102</v>
      </c>
      <c r="D2363" t="s">
        <v>6</v>
      </c>
      <c r="E2363" t="s">
        <v>26</v>
      </c>
      <c r="F2363" t="s">
        <v>100</v>
      </c>
      <c r="G2363">
        <v>36000</v>
      </c>
      <c r="H2363">
        <f>+G2363-(I2363+L2363+N2363)</f>
        <v>33872.400000000001</v>
      </c>
      <c r="I2363">
        <f t="shared" si="602"/>
        <v>1033.2</v>
      </c>
      <c r="J2363">
        <f t="shared" si="603"/>
        <v>2555.9999999999995</v>
      </c>
      <c r="K2363">
        <f t="shared" si="604"/>
        <v>396.00000000000006</v>
      </c>
      <c r="L2363">
        <f t="shared" si="607"/>
        <v>1094.4000000000001</v>
      </c>
      <c r="M2363">
        <f t="shared" si="608"/>
        <v>2552.4</v>
      </c>
      <c r="N2363">
        <v>0</v>
      </c>
      <c r="O2363">
        <f>+I2363+J2363+K2363+L2363+M2363+N2363</f>
        <v>7632</v>
      </c>
      <c r="P2363">
        <v>25</v>
      </c>
      <c r="Q2363">
        <v>0</v>
      </c>
      <c r="R2363">
        <v>0</v>
      </c>
      <c r="S2363">
        <v>797.28</v>
      </c>
      <c r="T2363">
        <v>200</v>
      </c>
      <c r="U2363">
        <v>0</v>
      </c>
      <c r="V2363">
        <v>0</v>
      </c>
      <c r="W2363">
        <f t="shared" si="598"/>
        <v>1022.28</v>
      </c>
      <c r="X2363">
        <f t="shared" si="599"/>
        <v>2127.6000000000004</v>
      </c>
      <c r="Y2363">
        <f t="shared" si="609"/>
        <v>5108.3999999999996</v>
      </c>
      <c r="Z2363">
        <f t="shared" si="601"/>
        <v>32850.120000000003</v>
      </c>
      <c r="AA2363" t="s">
        <v>621</v>
      </c>
      <c r="AB2363">
        <v>2024</v>
      </c>
    </row>
    <row r="2364" spans="1:28" x14ac:dyDescent="0.25">
      <c r="A2364">
        <v>52</v>
      </c>
      <c r="B2364" t="s">
        <v>173</v>
      </c>
      <c r="C2364" t="s">
        <v>102</v>
      </c>
      <c r="D2364" t="s">
        <v>6</v>
      </c>
      <c r="E2364" t="s">
        <v>26</v>
      </c>
      <c r="F2364" t="s">
        <v>100</v>
      </c>
      <c r="G2364">
        <v>46000</v>
      </c>
      <c r="H2364">
        <f t="shared" si="606"/>
        <v>41565.94</v>
      </c>
      <c r="I2364">
        <f t="shared" si="602"/>
        <v>1320.2</v>
      </c>
      <c r="J2364">
        <f t="shared" si="603"/>
        <v>3265.9999999999995</v>
      </c>
      <c r="K2364">
        <f t="shared" si="604"/>
        <v>506.00000000000006</v>
      </c>
      <c r="L2364">
        <f t="shared" si="607"/>
        <v>1398.4</v>
      </c>
      <c r="M2364">
        <f t="shared" si="608"/>
        <v>3261.4</v>
      </c>
      <c r="N2364">
        <v>1715.46</v>
      </c>
      <c r="O2364">
        <f t="shared" si="605"/>
        <v>11467.46</v>
      </c>
      <c r="P2364">
        <v>25</v>
      </c>
      <c r="Q2364">
        <v>0</v>
      </c>
      <c r="R2364">
        <v>0</v>
      </c>
      <c r="S2364">
        <v>0</v>
      </c>
      <c r="T2364">
        <v>200</v>
      </c>
      <c r="U2364">
        <v>0</v>
      </c>
      <c r="V2364">
        <v>1032.1400000000001</v>
      </c>
      <c r="W2364">
        <f t="shared" si="598"/>
        <v>225</v>
      </c>
      <c r="X2364">
        <f t="shared" si="599"/>
        <v>4434.0600000000004</v>
      </c>
      <c r="Y2364">
        <f t="shared" si="609"/>
        <v>6527.4</v>
      </c>
      <c r="Z2364">
        <f t="shared" si="601"/>
        <v>41340.94</v>
      </c>
      <c r="AA2364" t="s">
        <v>621</v>
      </c>
      <c r="AB2364">
        <v>2024</v>
      </c>
    </row>
    <row r="2365" spans="1:28" x14ac:dyDescent="0.25">
      <c r="A2365">
        <v>53</v>
      </c>
      <c r="B2365" t="s">
        <v>177</v>
      </c>
      <c r="C2365" t="s">
        <v>102</v>
      </c>
      <c r="D2365" t="s">
        <v>22</v>
      </c>
      <c r="E2365" t="s">
        <v>26</v>
      </c>
      <c r="F2365" t="s">
        <v>100</v>
      </c>
      <c r="G2365">
        <v>46000</v>
      </c>
      <c r="H2365">
        <f t="shared" si="606"/>
        <v>43281.4</v>
      </c>
      <c r="I2365">
        <f t="shared" si="602"/>
        <v>1320.2</v>
      </c>
      <c r="J2365">
        <f t="shared" si="603"/>
        <v>3265.9999999999995</v>
      </c>
      <c r="K2365">
        <f t="shared" si="604"/>
        <v>506.00000000000006</v>
      </c>
      <c r="L2365">
        <f t="shared" si="607"/>
        <v>1398.4</v>
      </c>
      <c r="M2365">
        <f t="shared" si="608"/>
        <v>3261.4</v>
      </c>
      <c r="N2365">
        <v>0</v>
      </c>
      <c r="O2365">
        <f t="shared" si="605"/>
        <v>9752</v>
      </c>
      <c r="P2365">
        <v>25</v>
      </c>
      <c r="Q2365">
        <v>0</v>
      </c>
      <c r="R2365">
        <v>0</v>
      </c>
      <c r="S2365">
        <v>1260.9000000000001</v>
      </c>
      <c r="T2365">
        <v>200</v>
      </c>
      <c r="U2365">
        <f>1289.46-V2365</f>
        <v>0</v>
      </c>
      <c r="V2365">
        <v>1289.46</v>
      </c>
      <c r="W2365">
        <f t="shared" si="598"/>
        <v>1485.9</v>
      </c>
      <c r="X2365">
        <f t="shared" si="599"/>
        <v>2718.6000000000004</v>
      </c>
      <c r="Y2365">
        <f t="shared" si="609"/>
        <v>6527.4</v>
      </c>
      <c r="Z2365">
        <f t="shared" si="601"/>
        <v>41795.5</v>
      </c>
      <c r="AA2365" t="s">
        <v>621</v>
      </c>
      <c r="AB2365">
        <v>2024</v>
      </c>
    </row>
    <row r="2366" spans="1:28" x14ac:dyDescent="0.25">
      <c r="A2366">
        <v>54</v>
      </c>
      <c r="B2366" t="s">
        <v>178</v>
      </c>
      <c r="C2366" t="s">
        <v>103</v>
      </c>
      <c r="D2366" t="s">
        <v>6</v>
      </c>
      <c r="E2366" t="s">
        <v>32</v>
      </c>
      <c r="F2366" t="s">
        <v>100</v>
      </c>
      <c r="G2366">
        <v>36000</v>
      </c>
      <c r="H2366">
        <f>+G2366-(I2366+L2366+N2366)</f>
        <v>33872.400000000001</v>
      </c>
      <c r="I2366">
        <f t="shared" si="602"/>
        <v>1033.2</v>
      </c>
      <c r="J2366">
        <f t="shared" si="603"/>
        <v>2555.9999999999995</v>
      </c>
      <c r="K2366">
        <f t="shared" si="604"/>
        <v>396.00000000000006</v>
      </c>
      <c r="L2366">
        <f t="shared" si="607"/>
        <v>1094.4000000000001</v>
      </c>
      <c r="M2366">
        <f t="shared" si="608"/>
        <v>2552.4</v>
      </c>
      <c r="N2366">
        <v>0</v>
      </c>
      <c r="O2366">
        <f>+I2366+J2366+K2366+L2366+M2366+N2366</f>
        <v>7632</v>
      </c>
      <c r="P2366">
        <v>25</v>
      </c>
      <c r="Q2366">
        <v>0</v>
      </c>
      <c r="R2366">
        <v>0</v>
      </c>
      <c r="S2366">
        <v>398.64</v>
      </c>
      <c r="T2366">
        <v>200</v>
      </c>
      <c r="U2366">
        <v>0</v>
      </c>
      <c r="V2366">
        <v>0</v>
      </c>
      <c r="W2366">
        <f t="shared" si="598"/>
        <v>623.64</v>
      </c>
      <c r="X2366">
        <f t="shared" si="599"/>
        <v>2127.6000000000004</v>
      </c>
      <c r="Y2366">
        <f t="shared" si="609"/>
        <v>5108.3999999999996</v>
      </c>
      <c r="Z2366">
        <f t="shared" si="601"/>
        <v>33248.76</v>
      </c>
      <c r="AA2366" t="s">
        <v>621</v>
      </c>
      <c r="AB2366">
        <v>2024</v>
      </c>
    </row>
    <row r="2367" spans="1:28" x14ac:dyDescent="0.25">
      <c r="A2367">
        <v>55</v>
      </c>
      <c r="B2367" t="s">
        <v>815</v>
      </c>
      <c r="C2367" t="s">
        <v>102</v>
      </c>
      <c r="D2367" t="s">
        <v>793</v>
      </c>
      <c r="E2367" t="s">
        <v>32</v>
      </c>
      <c r="F2367" t="s">
        <v>100</v>
      </c>
      <c r="G2367">
        <v>30000</v>
      </c>
      <c r="H2367">
        <f t="shared" si="606"/>
        <v>28227</v>
      </c>
      <c r="I2367">
        <f t="shared" si="602"/>
        <v>861</v>
      </c>
      <c r="J2367">
        <f t="shared" si="603"/>
        <v>2130</v>
      </c>
      <c r="K2367">
        <f t="shared" si="604"/>
        <v>330.00000000000006</v>
      </c>
      <c r="L2367">
        <f t="shared" si="607"/>
        <v>912</v>
      </c>
      <c r="M2367">
        <f t="shared" si="608"/>
        <v>2127</v>
      </c>
      <c r="N2367">
        <v>0</v>
      </c>
      <c r="O2367">
        <f t="shared" ref="O2367:O2372" si="610">+I2367+J2367+K2367+L2367+M2367+N2367</f>
        <v>6360</v>
      </c>
      <c r="P2367">
        <v>25</v>
      </c>
      <c r="Q2367">
        <v>4000</v>
      </c>
      <c r="R2367">
        <v>0</v>
      </c>
      <c r="S2367">
        <v>0</v>
      </c>
      <c r="T2367">
        <v>200</v>
      </c>
      <c r="U2367">
        <v>0</v>
      </c>
      <c r="V2367">
        <v>0</v>
      </c>
      <c r="W2367">
        <f t="shared" si="598"/>
        <v>4225</v>
      </c>
      <c r="X2367">
        <f t="shared" si="599"/>
        <v>1773</v>
      </c>
      <c r="Y2367">
        <f t="shared" si="609"/>
        <v>4257</v>
      </c>
      <c r="Z2367">
        <f t="shared" si="601"/>
        <v>24002</v>
      </c>
      <c r="AA2367" t="s">
        <v>621</v>
      </c>
      <c r="AB2367">
        <v>2024</v>
      </c>
    </row>
    <row r="2368" spans="1:28" x14ac:dyDescent="0.25">
      <c r="A2368">
        <v>56</v>
      </c>
      <c r="B2368" t="s">
        <v>816</v>
      </c>
      <c r="C2368" t="s">
        <v>103</v>
      </c>
      <c r="D2368" t="s">
        <v>6</v>
      </c>
      <c r="E2368" t="s">
        <v>32</v>
      </c>
      <c r="F2368" t="s">
        <v>100</v>
      </c>
      <c r="G2368">
        <v>30000</v>
      </c>
      <c r="H2368">
        <f>+G2368-(I2368+L2368+N2368)</f>
        <v>28227</v>
      </c>
      <c r="I2368">
        <f t="shared" si="602"/>
        <v>861</v>
      </c>
      <c r="J2368">
        <f t="shared" si="603"/>
        <v>2130</v>
      </c>
      <c r="K2368">
        <f t="shared" si="604"/>
        <v>330.00000000000006</v>
      </c>
      <c r="L2368">
        <f t="shared" si="607"/>
        <v>912</v>
      </c>
      <c r="M2368">
        <f t="shared" si="608"/>
        <v>2127</v>
      </c>
      <c r="N2368">
        <v>0</v>
      </c>
      <c r="O2368">
        <f t="shared" si="610"/>
        <v>6360</v>
      </c>
      <c r="P2368">
        <v>25</v>
      </c>
      <c r="Q2368">
        <v>0</v>
      </c>
      <c r="R2368">
        <v>0</v>
      </c>
      <c r="S2368">
        <v>460.34</v>
      </c>
      <c r="T2368">
        <v>200</v>
      </c>
      <c r="U2368">
        <v>0</v>
      </c>
      <c r="V2368">
        <v>0</v>
      </c>
      <c r="W2368">
        <f t="shared" si="598"/>
        <v>685.33999999999992</v>
      </c>
      <c r="X2368">
        <f t="shared" si="599"/>
        <v>1773</v>
      </c>
      <c r="Y2368">
        <f t="shared" si="609"/>
        <v>4257</v>
      </c>
      <c r="Z2368">
        <f t="shared" si="601"/>
        <v>27541.66</v>
      </c>
      <c r="AA2368" t="s">
        <v>621</v>
      </c>
      <c r="AB2368">
        <v>2024</v>
      </c>
    </row>
    <row r="2369" spans="1:28" x14ac:dyDescent="0.25">
      <c r="A2369">
        <v>57</v>
      </c>
      <c r="B2369" t="s">
        <v>817</v>
      </c>
      <c r="C2369" t="s">
        <v>102</v>
      </c>
      <c r="D2369" t="s">
        <v>10</v>
      </c>
      <c r="E2369" t="s">
        <v>891</v>
      </c>
      <c r="F2369" t="s">
        <v>100</v>
      </c>
      <c r="G2369">
        <v>46000</v>
      </c>
      <c r="H2369">
        <f t="shared" si="606"/>
        <v>43281.4</v>
      </c>
      <c r="I2369">
        <f t="shared" si="602"/>
        <v>1320.2</v>
      </c>
      <c r="J2369">
        <f t="shared" si="603"/>
        <v>3265.9999999999995</v>
      </c>
      <c r="K2369">
        <f t="shared" si="604"/>
        <v>506.00000000000006</v>
      </c>
      <c r="L2369">
        <f t="shared" si="607"/>
        <v>1398.4</v>
      </c>
      <c r="M2369">
        <f t="shared" si="608"/>
        <v>3261.4</v>
      </c>
      <c r="N2369">
        <v>0</v>
      </c>
      <c r="O2369">
        <f t="shared" si="610"/>
        <v>9752</v>
      </c>
      <c r="P2369">
        <v>25</v>
      </c>
      <c r="Q2369">
        <v>1233.44</v>
      </c>
      <c r="R2369">
        <v>0</v>
      </c>
      <c r="S2369">
        <v>398.64</v>
      </c>
      <c r="T2369">
        <v>200</v>
      </c>
      <c r="U2369">
        <f>1289.46-V2369</f>
        <v>0</v>
      </c>
      <c r="V2369">
        <v>1289.46</v>
      </c>
      <c r="W2369">
        <f t="shared" si="598"/>
        <v>1857.08</v>
      </c>
      <c r="X2369">
        <f t="shared" si="599"/>
        <v>2718.6000000000004</v>
      </c>
      <c r="Y2369">
        <f t="shared" si="609"/>
        <v>6527.4</v>
      </c>
      <c r="Z2369">
        <f t="shared" si="601"/>
        <v>41424.32</v>
      </c>
      <c r="AA2369" t="s">
        <v>621</v>
      </c>
      <c r="AB2369">
        <v>2024</v>
      </c>
    </row>
    <row r="2370" spans="1:28" x14ac:dyDescent="0.25">
      <c r="A2370">
        <v>58</v>
      </c>
      <c r="B2370" t="s">
        <v>819</v>
      </c>
      <c r="C2370" t="s">
        <v>103</v>
      </c>
      <c r="D2370" t="s">
        <v>12</v>
      </c>
      <c r="E2370" t="s">
        <v>32</v>
      </c>
      <c r="F2370" t="s">
        <v>100</v>
      </c>
      <c r="G2370">
        <v>46000</v>
      </c>
      <c r="H2370">
        <f t="shared" si="606"/>
        <v>41565.94</v>
      </c>
      <c r="I2370">
        <f t="shared" si="602"/>
        <v>1320.2</v>
      </c>
      <c r="J2370">
        <f t="shared" si="603"/>
        <v>3265.9999999999995</v>
      </c>
      <c r="K2370">
        <f t="shared" si="604"/>
        <v>506.00000000000006</v>
      </c>
      <c r="L2370">
        <f t="shared" si="607"/>
        <v>1398.4</v>
      </c>
      <c r="M2370">
        <f t="shared" si="608"/>
        <v>3261.4</v>
      </c>
      <c r="N2370">
        <v>1715.46</v>
      </c>
      <c r="O2370">
        <f t="shared" si="610"/>
        <v>11467.46</v>
      </c>
      <c r="P2370">
        <v>25</v>
      </c>
      <c r="Q2370">
        <v>0</v>
      </c>
      <c r="R2370">
        <v>0</v>
      </c>
      <c r="S2370">
        <v>398.64</v>
      </c>
      <c r="T2370">
        <v>200</v>
      </c>
      <c r="U2370">
        <f>1032.14-V2370</f>
        <v>0</v>
      </c>
      <c r="V2370">
        <v>1032.1400000000001</v>
      </c>
      <c r="W2370">
        <f t="shared" si="598"/>
        <v>623.64</v>
      </c>
      <c r="X2370">
        <f t="shared" si="599"/>
        <v>4434.0600000000004</v>
      </c>
      <c r="Y2370">
        <f t="shared" si="609"/>
        <v>6527.4</v>
      </c>
      <c r="Z2370">
        <f t="shared" si="601"/>
        <v>40942.300000000003</v>
      </c>
      <c r="AA2370" t="s">
        <v>621</v>
      </c>
      <c r="AB2370">
        <v>2024</v>
      </c>
    </row>
    <row r="2371" spans="1:28" x14ac:dyDescent="0.25">
      <c r="A2371">
        <v>59</v>
      </c>
      <c r="B2371" t="s">
        <v>820</v>
      </c>
      <c r="C2371" t="s">
        <v>102</v>
      </c>
      <c r="D2371" t="s">
        <v>94</v>
      </c>
      <c r="E2371" t="s">
        <v>32</v>
      </c>
      <c r="F2371" t="s">
        <v>100</v>
      </c>
      <c r="G2371">
        <v>46000</v>
      </c>
      <c r="H2371">
        <f t="shared" si="606"/>
        <v>43281.4</v>
      </c>
      <c r="I2371">
        <f t="shared" si="602"/>
        <v>1320.2</v>
      </c>
      <c r="J2371">
        <f t="shared" si="603"/>
        <v>3265.9999999999995</v>
      </c>
      <c r="K2371">
        <f t="shared" si="604"/>
        <v>506.00000000000006</v>
      </c>
      <c r="L2371">
        <f t="shared" si="607"/>
        <v>1398.4</v>
      </c>
      <c r="M2371">
        <f t="shared" si="608"/>
        <v>3261.4</v>
      </c>
      <c r="N2371">
        <v>0</v>
      </c>
      <c r="O2371">
        <f t="shared" si="610"/>
        <v>9752</v>
      </c>
      <c r="P2371">
        <v>25</v>
      </c>
      <c r="Q2371">
        <v>0</v>
      </c>
      <c r="R2371">
        <v>0</v>
      </c>
      <c r="S2371">
        <v>958.28</v>
      </c>
      <c r="T2371">
        <v>200</v>
      </c>
      <c r="U2371">
        <f>1289.46-V2371</f>
        <v>0</v>
      </c>
      <c r="V2371">
        <v>1289.46</v>
      </c>
      <c r="W2371">
        <f t="shared" si="598"/>
        <v>1183.28</v>
      </c>
      <c r="X2371">
        <f t="shared" si="599"/>
        <v>2718.6000000000004</v>
      </c>
      <c r="Y2371">
        <f t="shared" si="609"/>
        <v>6527.4</v>
      </c>
      <c r="Z2371">
        <f t="shared" si="601"/>
        <v>42098.12</v>
      </c>
      <c r="AA2371" t="s">
        <v>621</v>
      </c>
      <c r="AB2371">
        <v>2024</v>
      </c>
    </row>
    <row r="2372" spans="1:28" x14ac:dyDescent="0.25">
      <c r="A2372">
        <v>60</v>
      </c>
      <c r="B2372" t="s">
        <v>822</v>
      </c>
      <c r="C2372" t="s">
        <v>103</v>
      </c>
      <c r="D2372" t="s">
        <v>793</v>
      </c>
      <c r="E2372" t="s">
        <v>32</v>
      </c>
      <c r="F2372" t="s">
        <v>100</v>
      </c>
      <c r="G2372">
        <v>46000</v>
      </c>
      <c r="H2372">
        <f t="shared" si="606"/>
        <v>43281.4</v>
      </c>
      <c r="I2372">
        <f t="shared" si="602"/>
        <v>1320.2</v>
      </c>
      <c r="J2372">
        <f t="shared" si="603"/>
        <v>3265.9999999999995</v>
      </c>
      <c r="K2372">
        <f t="shared" si="604"/>
        <v>506.00000000000006</v>
      </c>
      <c r="L2372">
        <f t="shared" si="607"/>
        <v>1398.4</v>
      </c>
      <c r="M2372">
        <f t="shared" si="608"/>
        <v>3261.4</v>
      </c>
      <c r="N2372">
        <v>0</v>
      </c>
      <c r="O2372">
        <f t="shared" si="610"/>
        <v>9752</v>
      </c>
      <c r="P2372">
        <v>25</v>
      </c>
      <c r="Q2372">
        <v>10000</v>
      </c>
      <c r="R2372">
        <v>0</v>
      </c>
      <c r="S2372">
        <v>0</v>
      </c>
      <c r="T2372">
        <v>200</v>
      </c>
      <c r="U2372">
        <f t="shared" ref="U2372:U2373" si="611">1289.46-V2372</f>
        <v>0</v>
      </c>
      <c r="V2372">
        <v>1289.46</v>
      </c>
      <c r="W2372">
        <f t="shared" si="598"/>
        <v>10225</v>
      </c>
      <c r="X2372">
        <f t="shared" si="599"/>
        <v>2718.6000000000004</v>
      </c>
      <c r="Y2372">
        <f t="shared" si="609"/>
        <v>6527.4</v>
      </c>
      <c r="Z2372">
        <f t="shared" si="601"/>
        <v>33056.400000000001</v>
      </c>
      <c r="AA2372" t="s">
        <v>621</v>
      </c>
      <c r="AB2372">
        <v>2024</v>
      </c>
    </row>
    <row r="2373" spans="1:28" x14ac:dyDescent="0.25">
      <c r="A2373">
        <v>61</v>
      </c>
      <c r="B2373" t="s">
        <v>179</v>
      </c>
      <c r="C2373" t="s">
        <v>103</v>
      </c>
      <c r="D2373" t="s">
        <v>800</v>
      </c>
      <c r="E2373" t="s">
        <v>32</v>
      </c>
      <c r="F2373" t="s">
        <v>100</v>
      </c>
      <c r="G2373">
        <v>46000</v>
      </c>
      <c r="H2373">
        <f t="shared" si="606"/>
        <v>43281.4</v>
      </c>
      <c r="I2373">
        <f t="shared" si="602"/>
        <v>1320.2</v>
      </c>
      <c r="J2373">
        <f t="shared" si="603"/>
        <v>3265.9999999999995</v>
      </c>
      <c r="K2373">
        <f t="shared" si="604"/>
        <v>506.00000000000006</v>
      </c>
      <c r="L2373">
        <f t="shared" si="607"/>
        <v>1398.4</v>
      </c>
      <c r="M2373">
        <f t="shared" si="608"/>
        <v>3261.4</v>
      </c>
      <c r="N2373">
        <v>0</v>
      </c>
      <c r="O2373">
        <f t="shared" si="605"/>
        <v>9752</v>
      </c>
      <c r="P2373">
        <v>25</v>
      </c>
      <c r="Q2373">
        <v>16500.8</v>
      </c>
      <c r="R2373">
        <v>0</v>
      </c>
      <c r="S2373">
        <v>398.64</v>
      </c>
      <c r="T2373">
        <v>200</v>
      </c>
      <c r="U2373">
        <f t="shared" si="611"/>
        <v>0</v>
      </c>
      <c r="V2373">
        <v>1289.46</v>
      </c>
      <c r="W2373">
        <f t="shared" si="598"/>
        <v>17124.439999999999</v>
      </c>
      <c r="X2373">
        <f t="shared" si="599"/>
        <v>2718.6000000000004</v>
      </c>
      <c r="Y2373">
        <f t="shared" si="609"/>
        <v>6527.4</v>
      </c>
      <c r="Z2373">
        <f t="shared" si="601"/>
        <v>26156.959999999999</v>
      </c>
      <c r="AA2373" t="s">
        <v>621</v>
      </c>
      <c r="AB2373">
        <v>2024</v>
      </c>
    </row>
    <row r="2374" spans="1:28" x14ac:dyDescent="0.25">
      <c r="A2374">
        <v>62</v>
      </c>
      <c r="B2374" t="s">
        <v>180</v>
      </c>
      <c r="C2374" t="s">
        <v>103</v>
      </c>
      <c r="D2374" t="s">
        <v>22</v>
      </c>
      <c r="E2374" t="s">
        <v>32</v>
      </c>
      <c r="F2374" t="s">
        <v>100</v>
      </c>
      <c r="G2374">
        <v>36000</v>
      </c>
      <c r="H2374">
        <f t="shared" si="606"/>
        <v>32156.94</v>
      </c>
      <c r="I2374">
        <f t="shared" si="602"/>
        <v>1033.2</v>
      </c>
      <c r="J2374">
        <f t="shared" si="603"/>
        <v>2555.9999999999995</v>
      </c>
      <c r="K2374">
        <f t="shared" si="604"/>
        <v>396.00000000000006</v>
      </c>
      <c r="L2374">
        <f t="shared" si="607"/>
        <v>1094.4000000000001</v>
      </c>
      <c r="M2374">
        <f t="shared" si="608"/>
        <v>2552.4</v>
      </c>
      <c r="N2374">
        <v>1715.46</v>
      </c>
      <c r="O2374">
        <f t="shared" si="605"/>
        <v>9347.4599999999991</v>
      </c>
      <c r="P2374">
        <v>25</v>
      </c>
      <c r="Q2374">
        <v>0</v>
      </c>
      <c r="R2374">
        <v>0</v>
      </c>
      <c r="S2374">
        <v>1985.07</v>
      </c>
      <c r="T2374">
        <v>200</v>
      </c>
      <c r="U2374">
        <v>0</v>
      </c>
      <c r="V2374">
        <v>0</v>
      </c>
      <c r="W2374">
        <f t="shared" si="598"/>
        <v>2210.0699999999997</v>
      </c>
      <c r="X2374">
        <f t="shared" si="599"/>
        <v>3843.0600000000004</v>
      </c>
      <c r="Y2374">
        <f t="shared" si="609"/>
        <v>5108.3999999999996</v>
      </c>
      <c r="Z2374">
        <f t="shared" si="601"/>
        <v>29946.87</v>
      </c>
      <c r="AA2374" t="s">
        <v>621</v>
      </c>
      <c r="AB2374">
        <v>2024</v>
      </c>
    </row>
    <row r="2375" spans="1:28" x14ac:dyDescent="0.25">
      <c r="A2375">
        <v>63</v>
      </c>
      <c r="B2375" t="s">
        <v>183</v>
      </c>
      <c r="C2375" t="s">
        <v>103</v>
      </c>
      <c r="D2375" t="s">
        <v>22</v>
      </c>
      <c r="E2375" t="s">
        <v>52</v>
      </c>
      <c r="F2375" t="s">
        <v>100</v>
      </c>
      <c r="G2375">
        <v>36000</v>
      </c>
      <c r="H2375">
        <f t="shared" si="606"/>
        <v>33872.400000000001</v>
      </c>
      <c r="I2375">
        <f t="shared" si="602"/>
        <v>1033.2</v>
      </c>
      <c r="J2375">
        <f t="shared" si="603"/>
        <v>2555.9999999999995</v>
      </c>
      <c r="K2375">
        <f t="shared" si="604"/>
        <v>396.00000000000006</v>
      </c>
      <c r="L2375">
        <f t="shared" si="607"/>
        <v>1094.4000000000001</v>
      </c>
      <c r="M2375">
        <f t="shared" si="608"/>
        <v>2552.4</v>
      </c>
      <c r="N2375">
        <v>0</v>
      </c>
      <c r="O2375">
        <f t="shared" si="605"/>
        <v>7632</v>
      </c>
      <c r="P2375">
        <v>25</v>
      </c>
      <c r="Q2375">
        <v>1500</v>
      </c>
      <c r="R2375">
        <v>0</v>
      </c>
      <c r="S2375">
        <v>119.98</v>
      </c>
      <c r="T2375">
        <v>200</v>
      </c>
      <c r="U2375">
        <v>0</v>
      </c>
      <c r="V2375">
        <v>0</v>
      </c>
      <c r="W2375">
        <f t="shared" si="598"/>
        <v>1844.98</v>
      </c>
      <c r="X2375">
        <f t="shared" si="599"/>
        <v>2127.6000000000004</v>
      </c>
      <c r="Y2375">
        <f t="shared" si="609"/>
        <v>5108.3999999999996</v>
      </c>
      <c r="Z2375">
        <f t="shared" si="601"/>
        <v>32027.42</v>
      </c>
      <c r="AA2375" t="s">
        <v>621</v>
      </c>
      <c r="AB2375">
        <v>2024</v>
      </c>
    </row>
    <row r="2376" spans="1:28" x14ac:dyDescent="0.25">
      <c r="A2376">
        <v>64</v>
      </c>
      <c r="B2376" t="s">
        <v>185</v>
      </c>
      <c r="C2376" t="s">
        <v>103</v>
      </c>
      <c r="D2376" t="s">
        <v>22</v>
      </c>
      <c r="E2376" t="s">
        <v>789</v>
      </c>
      <c r="F2376" t="s">
        <v>100</v>
      </c>
      <c r="G2376">
        <v>46000</v>
      </c>
      <c r="H2376">
        <f t="shared" si="606"/>
        <v>41565.94</v>
      </c>
      <c r="I2376">
        <f t="shared" si="602"/>
        <v>1320.2</v>
      </c>
      <c r="J2376">
        <f t="shared" si="603"/>
        <v>3265.9999999999995</v>
      </c>
      <c r="K2376">
        <f t="shared" si="604"/>
        <v>506.00000000000006</v>
      </c>
      <c r="L2376">
        <f t="shared" si="607"/>
        <v>1398.4</v>
      </c>
      <c r="M2376">
        <f t="shared" si="608"/>
        <v>3261.4</v>
      </c>
      <c r="N2376">
        <v>1715.46</v>
      </c>
      <c r="O2376">
        <f t="shared" si="605"/>
        <v>11467.46</v>
      </c>
      <c r="P2376">
        <v>25</v>
      </c>
      <c r="Q2376">
        <v>200</v>
      </c>
      <c r="R2376">
        <v>0</v>
      </c>
      <c r="S2376">
        <v>1255.9100000000001</v>
      </c>
      <c r="T2376">
        <v>200</v>
      </c>
      <c r="U2376">
        <v>0</v>
      </c>
      <c r="V2376">
        <v>0</v>
      </c>
      <c r="W2376">
        <f t="shared" ref="W2376:W2422" si="612">P2376+Q2376+R2376+S2376+T2376+U2376</f>
        <v>1680.91</v>
      </c>
      <c r="X2376">
        <f t="shared" ref="X2376:X2422" si="613">+I2376+L2376+N2376</f>
        <v>4434.0600000000004</v>
      </c>
      <c r="Y2376">
        <f t="shared" si="609"/>
        <v>6527.4</v>
      </c>
      <c r="Z2376">
        <f t="shared" ref="Z2376:Z2422" si="614">+G2376-(W2376+X2376)</f>
        <v>39885.03</v>
      </c>
      <c r="AA2376" t="s">
        <v>621</v>
      </c>
      <c r="AB2376">
        <v>2024</v>
      </c>
    </row>
    <row r="2377" spans="1:28" x14ac:dyDescent="0.25">
      <c r="A2377">
        <v>65</v>
      </c>
      <c r="B2377" t="s">
        <v>186</v>
      </c>
      <c r="C2377" t="s">
        <v>102</v>
      </c>
      <c r="D2377" t="s">
        <v>17</v>
      </c>
      <c r="E2377" t="s">
        <v>36</v>
      </c>
      <c r="F2377" t="s">
        <v>100</v>
      </c>
      <c r="G2377">
        <v>46000</v>
      </c>
      <c r="H2377">
        <f t="shared" si="606"/>
        <v>43281.4</v>
      </c>
      <c r="I2377">
        <f t="shared" ref="I2377:I2422" si="615">IF(G2377&lt;=374040,G2377*2.87%,9334.68)</f>
        <v>1320.2</v>
      </c>
      <c r="J2377">
        <f t="shared" ref="J2377:J2422" si="616">IF(G2377&lt;=374040,G2377*7.1%,23092.75)</f>
        <v>3265.9999999999995</v>
      </c>
      <c r="K2377">
        <f t="shared" si="604"/>
        <v>506.00000000000006</v>
      </c>
      <c r="L2377">
        <f t="shared" si="607"/>
        <v>1398.4</v>
      </c>
      <c r="M2377">
        <f t="shared" si="608"/>
        <v>3261.4</v>
      </c>
      <c r="N2377">
        <v>0</v>
      </c>
      <c r="O2377">
        <f t="shared" ref="O2377:O2422" si="617">+I2377+J2377+K2377+L2377+M2377+N2377</f>
        <v>9752</v>
      </c>
      <c r="P2377">
        <v>25</v>
      </c>
      <c r="Q2377">
        <v>0</v>
      </c>
      <c r="R2377">
        <v>0</v>
      </c>
      <c r="S2377">
        <v>563.62</v>
      </c>
      <c r="T2377">
        <v>200</v>
      </c>
      <c r="U2377">
        <f>1289.46-V2377</f>
        <v>0</v>
      </c>
      <c r="V2377">
        <v>1289.46</v>
      </c>
      <c r="W2377">
        <f t="shared" si="612"/>
        <v>788.62</v>
      </c>
      <c r="X2377">
        <f t="shared" si="613"/>
        <v>2718.6000000000004</v>
      </c>
      <c r="Y2377">
        <f t="shared" si="609"/>
        <v>6527.4</v>
      </c>
      <c r="Z2377">
        <f t="shared" si="614"/>
        <v>42492.78</v>
      </c>
      <c r="AA2377" t="s">
        <v>621</v>
      </c>
      <c r="AB2377">
        <v>2024</v>
      </c>
    </row>
    <row r="2378" spans="1:28" x14ac:dyDescent="0.25">
      <c r="A2378">
        <v>66</v>
      </c>
      <c r="B2378" t="s">
        <v>188</v>
      </c>
      <c r="C2378" t="s">
        <v>102</v>
      </c>
      <c r="D2378" t="s">
        <v>10</v>
      </c>
      <c r="E2378" t="s">
        <v>33</v>
      </c>
      <c r="F2378" t="s">
        <v>100</v>
      </c>
      <c r="G2378">
        <v>36000</v>
      </c>
      <c r="H2378">
        <f t="shared" ref="H2378:H2422" si="618">+G2378-(I2378+L2378+N2378)</f>
        <v>30441.48</v>
      </c>
      <c r="I2378">
        <f t="shared" si="615"/>
        <v>1033.2</v>
      </c>
      <c r="J2378">
        <f t="shared" si="616"/>
        <v>2555.9999999999995</v>
      </c>
      <c r="K2378">
        <f t="shared" ref="K2378:K2422" si="619">IF(G2378&lt;=74808,G2378*1.1%,851.51)</f>
        <v>396.00000000000006</v>
      </c>
      <c r="L2378">
        <f t="shared" si="607"/>
        <v>1094.4000000000001</v>
      </c>
      <c r="M2378">
        <f t="shared" si="608"/>
        <v>2552.4</v>
      </c>
      <c r="N2378">
        <v>3430.92</v>
      </c>
      <c r="O2378">
        <f t="shared" si="617"/>
        <v>11062.92</v>
      </c>
      <c r="P2378">
        <v>25</v>
      </c>
      <c r="Q2378">
        <v>0</v>
      </c>
      <c r="R2378">
        <v>0</v>
      </c>
      <c r="S2378">
        <v>1365.94</v>
      </c>
      <c r="T2378">
        <v>200</v>
      </c>
      <c r="U2378">
        <v>0</v>
      </c>
      <c r="V2378">
        <v>0</v>
      </c>
      <c r="W2378">
        <f t="shared" si="612"/>
        <v>1590.94</v>
      </c>
      <c r="X2378">
        <f t="shared" si="613"/>
        <v>5558.52</v>
      </c>
      <c r="Y2378">
        <f t="shared" si="609"/>
        <v>5108.3999999999996</v>
      </c>
      <c r="Z2378">
        <f t="shared" si="614"/>
        <v>28850.54</v>
      </c>
      <c r="AA2378" t="s">
        <v>621</v>
      </c>
      <c r="AB2378">
        <v>2024</v>
      </c>
    </row>
    <row r="2379" spans="1:28" x14ac:dyDescent="0.25">
      <c r="A2379">
        <v>67</v>
      </c>
      <c r="B2379" t="s">
        <v>190</v>
      </c>
      <c r="C2379" t="s">
        <v>102</v>
      </c>
      <c r="D2379" t="s">
        <v>801</v>
      </c>
      <c r="E2379" t="s">
        <v>38</v>
      </c>
      <c r="F2379" t="s">
        <v>100</v>
      </c>
      <c r="G2379">
        <v>36000</v>
      </c>
      <c r="H2379">
        <f t="shared" si="618"/>
        <v>33872.400000000001</v>
      </c>
      <c r="I2379">
        <f t="shared" si="615"/>
        <v>1033.2</v>
      </c>
      <c r="J2379">
        <f t="shared" si="616"/>
        <v>2555.9999999999995</v>
      </c>
      <c r="K2379">
        <f t="shared" si="619"/>
        <v>396.00000000000006</v>
      </c>
      <c r="L2379">
        <f t="shared" ref="L2379:L2422" si="620">IF(G2379&lt;=187020,G2379*3.04%,4943.8)</f>
        <v>1094.4000000000001</v>
      </c>
      <c r="M2379">
        <f t="shared" ref="M2379:M2422" si="621">IF(G2379&lt;=187020,G2379*7.09%,11530.11)</f>
        <v>2552.4</v>
      </c>
      <c r="N2379">
        <v>0</v>
      </c>
      <c r="O2379">
        <f t="shared" si="617"/>
        <v>7632</v>
      </c>
      <c r="P2379">
        <v>25</v>
      </c>
      <c r="Q2379">
        <v>6505.87</v>
      </c>
      <c r="R2379">
        <v>0</v>
      </c>
      <c r="S2379">
        <v>398.64</v>
      </c>
      <c r="T2379">
        <v>200</v>
      </c>
      <c r="U2379">
        <v>0</v>
      </c>
      <c r="V2379">
        <v>0</v>
      </c>
      <c r="W2379">
        <f t="shared" si="612"/>
        <v>7129.51</v>
      </c>
      <c r="X2379">
        <f t="shared" si="613"/>
        <v>2127.6000000000004</v>
      </c>
      <c r="Y2379">
        <f t="shared" si="609"/>
        <v>5108.3999999999996</v>
      </c>
      <c r="Z2379">
        <f t="shared" si="614"/>
        <v>26742.89</v>
      </c>
      <c r="AA2379" t="s">
        <v>621</v>
      </c>
      <c r="AB2379">
        <v>2024</v>
      </c>
    </row>
    <row r="2380" spans="1:28" x14ac:dyDescent="0.25">
      <c r="A2380">
        <v>68</v>
      </c>
      <c r="B2380" t="s">
        <v>851</v>
      </c>
      <c r="C2380" t="s">
        <v>103</v>
      </c>
      <c r="D2380" t="s">
        <v>94</v>
      </c>
      <c r="E2380" t="s">
        <v>852</v>
      </c>
      <c r="F2380" t="s">
        <v>100</v>
      </c>
      <c r="G2380">
        <v>46000</v>
      </c>
      <c r="H2380">
        <f t="shared" si="618"/>
        <v>43281.4</v>
      </c>
      <c r="I2380">
        <f t="shared" si="615"/>
        <v>1320.2</v>
      </c>
      <c r="J2380">
        <f t="shared" si="616"/>
        <v>3265.9999999999995</v>
      </c>
      <c r="K2380">
        <f t="shared" si="619"/>
        <v>506.00000000000006</v>
      </c>
      <c r="L2380">
        <f t="shared" si="620"/>
        <v>1398.4</v>
      </c>
      <c r="M2380">
        <f t="shared" si="621"/>
        <v>3261.4</v>
      </c>
      <c r="N2380">
        <v>0</v>
      </c>
      <c r="O2380">
        <f t="shared" si="617"/>
        <v>9752</v>
      </c>
      <c r="P2380">
        <v>25</v>
      </c>
      <c r="Q2380">
        <v>5011.18</v>
      </c>
      <c r="R2380">
        <v>0</v>
      </c>
      <c r="S2380">
        <v>419.92</v>
      </c>
      <c r="T2380">
        <v>200</v>
      </c>
      <c r="U2380">
        <f>IF((H2380*12)&gt;867123.01,(79776+(((H2380*12)-867123.01)*0.25))/12,IF((H2380*12)&gt;624329.01,(31216+(((H2380*12)-624329.01)*0.2))/12,IF((H2380*12)&gt;416220.01,(((H2380*12)-416220.01)*0.15)/12,0)))</f>
        <v>1289.4598750000005</v>
      </c>
      <c r="V2380">
        <v>0</v>
      </c>
      <c r="W2380">
        <f t="shared" si="612"/>
        <v>6945.5598750000008</v>
      </c>
      <c r="X2380">
        <f t="shared" si="613"/>
        <v>2718.6000000000004</v>
      </c>
      <c r="Y2380">
        <f t="shared" si="609"/>
        <v>6527.4</v>
      </c>
      <c r="Z2380">
        <f t="shared" si="614"/>
        <v>36335.840125000002</v>
      </c>
      <c r="AA2380" t="s">
        <v>621</v>
      </c>
      <c r="AB2380">
        <v>2024</v>
      </c>
    </row>
    <row r="2381" spans="1:28" x14ac:dyDescent="0.25">
      <c r="A2381">
        <v>69</v>
      </c>
      <c r="B2381" t="s">
        <v>201</v>
      </c>
      <c r="C2381" t="s">
        <v>102</v>
      </c>
      <c r="D2381" t="s">
        <v>22</v>
      </c>
      <c r="E2381" t="s">
        <v>32</v>
      </c>
      <c r="F2381" t="s">
        <v>100</v>
      </c>
      <c r="G2381">
        <v>36000</v>
      </c>
      <c r="H2381">
        <f t="shared" si="618"/>
        <v>33872.400000000001</v>
      </c>
      <c r="I2381">
        <f t="shared" si="615"/>
        <v>1033.2</v>
      </c>
      <c r="J2381">
        <f t="shared" si="616"/>
        <v>2555.9999999999995</v>
      </c>
      <c r="K2381">
        <f t="shared" si="619"/>
        <v>396.00000000000006</v>
      </c>
      <c r="L2381">
        <f t="shared" si="620"/>
        <v>1094.4000000000001</v>
      </c>
      <c r="M2381">
        <f t="shared" si="621"/>
        <v>2552.4</v>
      </c>
      <c r="N2381">
        <v>0</v>
      </c>
      <c r="O2381">
        <f t="shared" si="617"/>
        <v>7632</v>
      </c>
      <c r="P2381">
        <v>25</v>
      </c>
      <c r="Q2381">
        <v>2125.4899999999998</v>
      </c>
      <c r="R2381">
        <v>0</v>
      </c>
      <c r="S2381">
        <v>0</v>
      </c>
      <c r="T2381">
        <v>200</v>
      </c>
      <c r="U2381">
        <v>0</v>
      </c>
      <c r="V2381">
        <v>0</v>
      </c>
      <c r="W2381">
        <f t="shared" si="612"/>
        <v>2350.4899999999998</v>
      </c>
      <c r="X2381">
        <f t="shared" si="613"/>
        <v>2127.6000000000004</v>
      </c>
      <c r="Y2381">
        <f t="shared" si="609"/>
        <v>5108.3999999999996</v>
      </c>
      <c r="Z2381">
        <f t="shared" si="614"/>
        <v>31521.91</v>
      </c>
      <c r="AA2381" t="s">
        <v>621</v>
      </c>
      <c r="AB2381">
        <v>2024</v>
      </c>
    </row>
    <row r="2382" spans="1:28" x14ac:dyDescent="0.25">
      <c r="A2382">
        <v>70</v>
      </c>
      <c r="B2382" t="s">
        <v>207</v>
      </c>
      <c r="C2382" t="s">
        <v>103</v>
      </c>
      <c r="D2382" t="s">
        <v>6</v>
      </c>
      <c r="E2382" t="s">
        <v>28</v>
      </c>
      <c r="F2382" t="s">
        <v>100</v>
      </c>
      <c r="G2382">
        <v>25000</v>
      </c>
      <c r="H2382">
        <f t="shared" si="618"/>
        <v>23522.5</v>
      </c>
      <c r="I2382">
        <f t="shared" si="615"/>
        <v>717.5</v>
      </c>
      <c r="J2382">
        <f t="shared" si="616"/>
        <v>1774.9999999999998</v>
      </c>
      <c r="K2382">
        <f t="shared" si="619"/>
        <v>275</v>
      </c>
      <c r="L2382">
        <f t="shared" si="620"/>
        <v>760</v>
      </c>
      <c r="M2382">
        <f t="shared" si="621"/>
        <v>1772.5000000000002</v>
      </c>
      <c r="N2382">
        <v>0</v>
      </c>
      <c r="O2382">
        <f t="shared" si="617"/>
        <v>5300</v>
      </c>
      <c r="P2382">
        <v>25</v>
      </c>
      <c r="Q2382">
        <v>9635.91</v>
      </c>
      <c r="R2382">
        <v>0</v>
      </c>
      <c r="S2382">
        <v>1328.8</v>
      </c>
      <c r="T2382">
        <v>200</v>
      </c>
      <c r="U2382">
        <v>0</v>
      </c>
      <c r="V2382">
        <v>0</v>
      </c>
      <c r="W2382">
        <f t="shared" si="612"/>
        <v>11189.71</v>
      </c>
      <c r="X2382">
        <f t="shared" si="613"/>
        <v>1477.5</v>
      </c>
      <c r="Y2382">
        <f t="shared" si="609"/>
        <v>3547.5</v>
      </c>
      <c r="Z2382">
        <f t="shared" si="614"/>
        <v>12332.79</v>
      </c>
      <c r="AA2382" t="s">
        <v>621</v>
      </c>
      <c r="AB2382">
        <v>2024</v>
      </c>
    </row>
    <row r="2383" spans="1:28" x14ac:dyDescent="0.25">
      <c r="A2383">
        <v>71</v>
      </c>
      <c r="B2383" t="s">
        <v>875</v>
      </c>
      <c r="C2383" t="s">
        <v>103</v>
      </c>
      <c r="D2383" t="s">
        <v>22</v>
      </c>
      <c r="E2383" t="s">
        <v>832</v>
      </c>
      <c r="F2383" t="s">
        <v>100</v>
      </c>
      <c r="G2383">
        <v>30000</v>
      </c>
      <c r="H2383">
        <f t="shared" si="618"/>
        <v>28227</v>
      </c>
      <c r="I2383">
        <f t="shared" si="615"/>
        <v>861</v>
      </c>
      <c r="J2383">
        <f t="shared" si="616"/>
        <v>2130</v>
      </c>
      <c r="K2383">
        <f t="shared" si="619"/>
        <v>330.00000000000006</v>
      </c>
      <c r="L2383">
        <f t="shared" si="620"/>
        <v>912</v>
      </c>
      <c r="M2383">
        <f t="shared" si="621"/>
        <v>2127</v>
      </c>
      <c r="N2383">
        <v>0</v>
      </c>
      <c r="O2383">
        <f t="shared" si="617"/>
        <v>6360</v>
      </c>
      <c r="P2383">
        <v>25</v>
      </c>
      <c r="Q2383">
        <v>2995.75</v>
      </c>
      <c r="R2383">
        <v>0</v>
      </c>
      <c r="S2383">
        <v>0</v>
      </c>
      <c r="T2383">
        <v>200</v>
      </c>
      <c r="U2383">
        <v>0</v>
      </c>
      <c r="V2383">
        <v>0</v>
      </c>
      <c r="W2383">
        <f t="shared" si="612"/>
        <v>3220.75</v>
      </c>
      <c r="X2383">
        <f t="shared" si="613"/>
        <v>1773</v>
      </c>
      <c r="Y2383">
        <f t="shared" si="609"/>
        <v>4257</v>
      </c>
      <c r="Z2383">
        <f t="shared" si="614"/>
        <v>25006.25</v>
      </c>
      <c r="AA2383" t="s">
        <v>621</v>
      </c>
      <c r="AB2383">
        <v>2024</v>
      </c>
    </row>
    <row r="2384" spans="1:28" x14ac:dyDescent="0.25">
      <c r="A2384">
        <v>72</v>
      </c>
      <c r="B2384" t="s">
        <v>812</v>
      </c>
      <c r="C2384" t="s">
        <v>102</v>
      </c>
      <c r="D2384" t="s">
        <v>808</v>
      </c>
      <c r="E2384" t="s">
        <v>619</v>
      </c>
      <c r="F2384" t="s">
        <v>85</v>
      </c>
      <c r="G2384">
        <v>30000</v>
      </c>
      <c r="H2384">
        <f t="shared" si="618"/>
        <v>28227</v>
      </c>
      <c r="I2384">
        <f t="shared" si="615"/>
        <v>861</v>
      </c>
      <c r="J2384">
        <f t="shared" si="616"/>
        <v>2130</v>
      </c>
      <c r="K2384">
        <f t="shared" si="619"/>
        <v>330.00000000000006</v>
      </c>
      <c r="L2384">
        <f t="shared" si="620"/>
        <v>912</v>
      </c>
      <c r="M2384">
        <f t="shared" si="621"/>
        <v>2127</v>
      </c>
      <c r="N2384">
        <v>0</v>
      </c>
      <c r="O2384">
        <f t="shared" si="617"/>
        <v>6360</v>
      </c>
      <c r="P2384">
        <v>25</v>
      </c>
      <c r="Q2384">
        <v>500</v>
      </c>
      <c r="R2384">
        <v>0</v>
      </c>
      <c r="S2384">
        <v>0</v>
      </c>
      <c r="T2384">
        <v>200</v>
      </c>
      <c r="U2384">
        <v>0</v>
      </c>
      <c r="V2384">
        <v>0</v>
      </c>
      <c r="W2384">
        <f t="shared" si="612"/>
        <v>725</v>
      </c>
      <c r="X2384">
        <f t="shared" si="613"/>
        <v>1773</v>
      </c>
      <c r="Y2384">
        <f t="shared" si="609"/>
        <v>4257</v>
      </c>
      <c r="Z2384">
        <f t="shared" si="614"/>
        <v>27502</v>
      </c>
      <c r="AA2384" t="s">
        <v>621</v>
      </c>
      <c r="AB2384">
        <v>2024</v>
      </c>
    </row>
    <row r="2385" spans="1:28" x14ac:dyDescent="0.25">
      <c r="A2385">
        <v>73</v>
      </c>
      <c r="B2385" t="s">
        <v>833</v>
      </c>
      <c r="C2385" t="s">
        <v>102</v>
      </c>
      <c r="D2385" t="s">
        <v>22</v>
      </c>
      <c r="E2385" t="s">
        <v>33</v>
      </c>
      <c r="F2385" t="s">
        <v>100</v>
      </c>
      <c r="G2385">
        <v>30000</v>
      </c>
      <c r="H2385">
        <f t="shared" si="618"/>
        <v>28227</v>
      </c>
      <c r="I2385">
        <f t="shared" si="615"/>
        <v>861</v>
      </c>
      <c r="J2385">
        <f t="shared" si="616"/>
        <v>2130</v>
      </c>
      <c r="K2385">
        <f t="shared" si="619"/>
        <v>330.00000000000006</v>
      </c>
      <c r="L2385">
        <f t="shared" si="620"/>
        <v>912</v>
      </c>
      <c r="M2385">
        <f t="shared" si="621"/>
        <v>2127</v>
      </c>
      <c r="N2385">
        <v>0</v>
      </c>
      <c r="O2385">
        <f t="shared" si="617"/>
        <v>6360</v>
      </c>
      <c r="P2385">
        <v>25</v>
      </c>
      <c r="Q2385">
        <v>3996.21</v>
      </c>
      <c r="R2385">
        <v>0</v>
      </c>
      <c r="S2385">
        <v>0</v>
      </c>
      <c r="T2385">
        <v>200</v>
      </c>
      <c r="U2385">
        <v>0</v>
      </c>
      <c r="V2385">
        <v>0</v>
      </c>
      <c r="W2385">
        <f t="shared" si="612"/>
        <v>4221.21</v>
      </c>
      <c r="X2385">
        <f t="shared" si="613"/>
        <v>1773</v>
      </c>
      <c r="Y2385">
        <f t="shared" si="609"/>
        <v>4257</v>
      </c>
      <c r="Z2385">
        <f t="shared" si="614"/>
        <v>24005.79</v>
      </c>
      <c r="AA2385" t="s">
        <v>621</v>
      </c>
      <c r="AB2385">
        <v>2024</v>
      </c>
    </row>
    <row r="2386" spans="1:28" x14ac:dyDescent="0.25">
      <c r="A2386">
        <v>74</v>
      </c>
      <c r="B2386" t="s">
        <v>878</v>
      </c>
      <c r="C2386" t="s">
        <v>103</v>
      </c>
      <c r="D2386" t="s">
        <v>94</v>
      </c>
      <c r="E2386" t="s">
        <v>835</v>
      </c>
      <c r="F2386" t="s">
        <v>100</v>
      </c>
      <c r="G2386">
        <v>30000</v>
      </c>
      <c r="H2386">
        <f t="shared" si="618"/>
        <v>28227</v>
      </c>
      <c r="I2386">
        <f t="shared" si="615"/>
        <v>861</v>
      </c>
      <c r="J2386">
        <f t="shared" si="616"/>
        <v>2130</v>
      </c>
      <c r="K2386">
        <f t="shared" si="619"/>
        <v>330.00000000000006</v>
      </c>
      <c r="L2386">
        <f t="shared" si="620"/>
        <v>912</v>
      </c>
      <c r="M2386">
        <f t="shared" si="621"/>
        <v>2127</v>
      </c>
      <c r="N2386">
        <v>0</v>
      </c>
      <c r="O2386">
        <f t="shared" si="617"/>
        <v>6360</v>
      </c>
      <c r="P2386">
        <v>25</v>
      </c>
      <c r="Q2386">
        <v>7426.75</v>
      </c>
      <c r="R2386">
        <v>0</v>
      </c>
      <c r="S2386">
        <v>0</v>
      </c>
      <c r="T2386">
        <v>200</v>
      </c>
      <c r="U2386">
        <v>0</v>
      </c>
      <c r="V2386">
        <v>0</v>
      </c>
      <c r="W2386">
        <f t="shared" si="612"/>
        <v>7651.75</v>
      </c>
      <c r="X2386">
        <f t="shared" si="613"/>
        <v>1773</v>
      </c>
      <c r="Y2386">
        <f t="shared" si="609"/>
        <v>4257</v>
      </c>
      <c r="Z2386">
        <f t="shared" si="614"/>
        <v>20575.25</v>
      </c>
      <c r="AA2386" t="s">
        <v>621</v>
      </c>
      <c r="AB2386">
        <v>2024</v>
      </c>
    </row>
    <row r="2387" spans="1:28" x14ac:dyDescent="0.25">
      <c r="A2387">
        <v>75</v>
      </c>
      <c r="B2387" t="s">
        <v>836</v>
      </c>
      <c r="C2387" t="s">
        <v>102</v>
      </c>
      <c r="D2387" t="s">
        <v>94</v>
      </c>
      <c r="E2387" t="s">
        <v>52</v>
      </c>
      <c r="F2387" t="s">
        <v>100</v>
      </c>
      <c r="G2387">
        <v>26000</v>
      </c>
      <c r="H2387">
        <f t="shared" si="618"/>
        <v>22747.94</v>
      </c>
      <c r="I2387">
        <f t="shared" si="615"/>
        <v>746.2</v>
      </c>
      <c r="J2387">
        <f t="shared" si="616"/>
        <v>1845.9999999999998</v>
      </c>
      <c r="K2387">
        <f t="shared" si="619"/>
        <v>286.00000000000006</v>
      </c>
      <c r="L2387">
        <f t="shared" si="620"/>
        <v>790.4</v>
      </c>
      <c r="M2387">
        <f t="shared" si="621"/>
        <v>1843.4</v>
      </c>
      <c r="N2387">
        <v>1715.46</v>
      </c>
      <c r="O2387">
        <f t="shared" si="617"/>
        <v>7227.46</v>
      </c>
      <c r="P2387">
        <v>25</v>
      </c>
      <c r="Q2387">
        <v>1000</v>
      </c>
      <c r="R2387">
        <v>0</v>
      </c>
      <c r="S2387">
        <v>0</v>
      </c>
      <c r="T2387">
        <v>200</v>
      </c>
      <c r="U2387">
        <v>0</v>
      </c>
      <c r="V2387">
        <v>0</v>
      </c>
      <c r="W2387">
        <f t="shared" si="612"/>
        <v>1225</v>
      </c>
      <c r="X2387">
        <f t="shared" si="613"/>
        <v>3252.06</v>
      </c>
      <c r="Y2387">
        <f t="shared" si="609"/>
        <v>3689.3999999999996</v>
      </c>
      <c r="Z2387">
        <f t="shared" si="614"/>
        <v>21522.940000000002</v>
      </c>
      <c r="AA2387" t="s">
        <v>621</v>
      </c>
      <c r="AB2387">
        <v>2024</v>
      </c>
    </row>
    <row r="2388" spans="1:28" x14ac:dyDescent="0.25">
      <c r="A2388">
        <v>76</v>
      </c>
      <c r="B2388" t="s">
        <v>837</v>
      </c>
      <c r="C2388" t="s">
        <v>103</v>
      </c>
      <c r="D2388" t="s">
        <v>94</v>
      </c>
      <c r="E2388" t="s">
        <v>52</v>
      </c>
      <c r="F2388" t="s">
        <v>100</v>
      </c>
      <c r="G2388">
        <v>26000</v>
      </c>
      <c r="H2388">
        <f t="shared" si="618"/>
        <v>24463.4</v>
      </c>
      <c r="I2388">
        <f t="shared" si="615"/>
        <v>746.2</v>
      </c>
      <c r="J2388">
        <f t="shared" si="616"/>
        <v>1845.9999999999998</v>
      </c>
      <c r="K2388">
        <f t="shared" si="619"/>
        <v>286.00000000000006</v>
      </c>
      <c r="L2388">
        <f t="shared" si="620"/>
        <v>790.4</v>
      </c>
      <c r="M2388">
        <f t="shared" si="621"/>
        <v>1843.4</v>
      </c>
      <c r="N2388">
        <v>0</v>
      </c>
      <c r="O2388">
        <f t="shared" si="617"/>
        <v>5512</v>
      </c>
      <c r="P2388">
        <v>25</v>
      </c>
      <c r="Q2388">
        <v>1000</v>
      </c>
      <c r="R2388">
        <v>0</v>
      </c>
      <c r="S2388">
        <v>0</v>
      </c>
      <c r="T2388">
        <v>200</v>
      </c>
      <c r="U2388">
        <v>0</v>
      </c>
      <c r="V2388">
        <v>0</v>
      </c>
      <c r="W2388">
        <f t="shared" si="612"/>
        <v>1225</v>
      </c>
      <c r="X2388">
        <f t="shared" si="613"/>
        <v>1536.6</v>
      </c>
      <c r="Y2388">
        <f t="shared" si="609"/>
        <v>3689.3999999999996</v>
      </c>
      <c r="Z2388">
        <f t="shared" si="614"/>
        <v>23238.400000000001</v>
      </c>
      <c r="AA2388" t="s">
        <v>621</v>
      </c>
      <c r="AB2388">
        <v>2024</v>
      </c>
    </row>
    <row r="2389" spans="1:28" x14ac:dyDescent="0.25">
      <c r="A2389">
        <v>77</v>
      </c>
      <c r="B2389" t="s">
        <v>838</v>
      </c>
      <c r="C2389" t="s">
        <v>102</v>
      </c>
      <c r="D2389" t="s">
        <v>839</v>
      </c>
      <c r="E2389" t="s">
        <v>33</v>
      </c>
      <c r="F2389" t="s">
        <v>100</v>
      </c>
      <c r="G2389">
        <v>26000</v>
      </c>
      <c r="H2389">
        <f t="shared" si="618"/>
        <v>24463.4</v>
      </c>
      <c r="I2389">
        <f t="shared" si="615"/>
        <v>746.2</v>
      </c>
      <c r="J2389">
        <f t="shared" si="616"/>
        <v>1845.9999999999998</v>
      </c>
      <c r="K2389">
        <f t="shared" si="619"/>
        <v>286.00000000000006</v>
      </c>
      <c r="L2389">
        <f t="shared" si="620"/>
        <v>790.4</v>
      </c>
      <c r="M2389">
        <f t="shared" si="621"/>
        <v>1843.4</v>
      </c>
      <c r="N2389">
        <v>0</v>
      </c>
      <c r="O2389">
        <f t="shared" si="617"/>
        <v>5512</v>
      </c>
      <c r="P2389">
        <v>25</v>
      </c>
      <c r="Q2389">
        <v>0</v>
      </c>
      <c r="R2389">
        <v>0</v>
      </c>
      <c r="S2389">
        <v>216</v>
      </c>
      <c r="T2389">
        <v>200</v>
      </c>
      <c r="U2389">
        <v>0</v>
      </c>
      <c r="V2389">
        <v>0</v>
      </c>
      <c r="W2389">
        <f t="shared" si="612"/>
        <v>441</v>
      </c>
      <c r="X2389">
        <f t="shared" si="613"/>
        <v>1536.6</v>
      </c>
      <c r="Y2389">
        <f t="shared" si="609"/>
        <v>3689.3999999999996</v>
      </c>
      <c r="Z2389">
        <f t="shared" si="614"/>
        <v>24022.400000000001</v>
      </c>
      <c r="AA2389" t="s">
        <v>621</v>
      </c>
      <c r="AB2389">
        <v>2024</v>
      </c>
    </row>
    <row r="2390" spans="1:28" x14ac:dyDescent="0.25">
      <c r="A2390">
        <v>78</v>
      </c>
      <c r="B2390" t="s">
        <v>840</v>
      </c>
      <c r="C2390" t="s">
        <v>102</v>
      </c>
      <c r="D2390" t="s">
        <v>839</v>
      </c>
      <c r="E2390" t="s">
        <v>33</v>
      </c>
      <c r="F2390" t="s">
        <v>100</v>
      </c>
      <c r="G2390">
        <v>26000</v>
      </c>
      <c r="H2390">
        <f t="shared" si="618"/>
        <v>24463.4</v>
      </c>
      <c r="I2390">
        <f t="shared" si="615"/>
        <v>746.2</v>
      </c>
      <c r="J2390">
        <f t="shared" si="616"/>
        <v>1845.9999999999998</v>
      </c>
      <c r="K2390">
        <f t="shared" si="619"/>
        <v>286.00000000000006</v>
      </c>
      <c r="L2390">
        <f t="shared" si="620"/>
        <v>790.4</v>
      </c>
      <c r="M2390">
        <f t="shared" si="621"/>
        <v>1843.4</v>
      </c>
      <c r="N2390">
        <v>0</v>
      </c>
      <c r="O2390">
        <f t="shared" si="617"/>
        <v>5512</v>
      </c>
      <c r="P2390">
        <v>25</v>
      </c>
      <c r="Q2390">
        <v>0</v>
      </c>
      <c r="R2390">
        <v>0</v>
      </c>
      <c r="S2390">
        <v>0</v>
      </c>
      <c r="T2390">
        <v>200</v>
      </c>
      <c r="U2390">
        <v>0</v>
      </c>
      <c r="V2390">
        <v>0</v>
      </c>
      <c r="W2390">
        <f t="shared" si="612"/>
        <v>225</v>
      </c>
      <c r="X2390">
        <f t="shared" si="613"/>
        <v>1536.6</v>
      </c>
      <c r="Y2390">
        <f t="shared" si="609"/>
        <v>3689.3999999999996</v>
      </c>
      <c r="Z2390">
        <f t="shared" si="614"/>
        <v>24238.400000000001</v>
      </c>
      <c r="AA2390" t="s">
        <v>621</v>
      </c>
      <c r="AB2390">
        <v>2024</v>
      </c>
    </row>
    <row r="2391" spans="1:28" x14ac:dyDescent="0.25">
      <c r="A2391">
        <v>79</v>
      </c>
      <c r="B2391" t="s">
        <v>904</v>
      </c>
      <c r="C2391" t="s">
        <v>103</v>
      </c>
      <c r="D2391" t="s">
        <v>94</v>
      </c>
      <c r="E2391" t="s">
        <v>32</v>
      </c>
      <c r="F2391" t="s">
        <v>100</v>
      </c>
      <c r="G2391">
        <v>30000</v>
      </c>
      <c r="H2391">
        <f t="shared" si="618"/>
        <v>28227</v>
      </c>
      <c r="I2391">
        <f t="shared" si="615"/>
        <v>861</v>
      </c>
      <c r="J2391">
        <f t="shared" si="616"/>
        <v>2130</v>
      </c>
      <c r="K2391">
        <f t="shared" si="619"/>
        <v>330.00000000000006</v>
      </c>
      <c r="L2391">
        <f t="shared" si="620"/>
        <v>912</v>
      </c>
      <c r="M2391">
        <f t="shared" si="621"/>
        <v>2127</v>
      </c>
      <c r="N2391">
        <v>0</v>
      </c>
      <c r="O2391">
        <f t="shared" si="617"/>
        <v>6360</v>
      </c>
      <c r="P2391">
        <v>25</v>
      </c>
      <c r="Q2391">
        <v>0</v>
      </c>
      <c r="R2391">
        <v>0</v>
      </c>
      <c r="S2391">
        <v>0</v>
      </c>
      <c r="T2391">
        <v>200</v>
      </c>
      <c r="U2391">
        <v>0</v>
      </c>
      <c r="V2391">
        <v>0</v>
      </c>
      <c r="W2391">
        <f t="shared" si="612"/>
        <v>225</v>
      </c>
      <c r="X2391">
        <f t="shared" si="613"/>
        <v>1773</v>
      </c>
      <c r="Y2391">
        <f t="shared" si="609"/>
        <v>4257</v>
      </c>
      <c r="Z2391">
        <f t="shared" si="614"/>
        <v>28002</v>
      </c>
      <c r="AA2391" t="s">
        <v>621</v>
      </c>
      <c r="AB2391">
        <v>2024</v>
      </c>
    </row>
    <row r="2392" spans="1:28" x14ac:dyDescent="0.25">
      <c r="A2392">
        <v>80</v>
      </c>
      <c r="B2392" t="s">
        <v>842</v>
      </c>
      <c r="C2392" t="s">
        <v>102</v>
      </c>
      <c r="D2392" t="s">
        <v>823</v>
      </c>
      <c r="E2392" t="s">
        <v>843</v>
      </c>
      <c r="F2392" t="s">
        <v>100</v>
      </c>
      <c r="G2392">
        <v>36000</v>
      </c>
      <c r="H2392">
        <f t="shared" si="618"/>
        <v>33872.400000000001</v>
      </c>
      <c r="I2392">
        <f t="shared" si="615"/>
        <v>1033.2</v>
      </c>
      <c r="J2392">
        <f t="shared" si="616"/>
        <v>2555.9999999999995</v>
      </c>
      <c r="K2392">
        <f t="shared" si="619"/>
        <v>396.00000000000006</v>
      </c>
      <c r="L2392">
        <f t="shared" si="620"/>
        <v>1094.4000000000001</v>
      </c>
      <c r="M2392">
        <f t="shared" si="621"/>
        <v>2552.4</v>
      </c>
      <c r="N2392">
        <v>0</v>
      </c>
      <c r="O2392">
        <f t="shared" si="617"/>
        <v>7632</v>
      </c>
      <c r="P2392">
        <v>25</v>
      </c>
      <c r="Q2392">
        <v>0</v>
      </c>
      <c r="R2392">
        <v>0</v>
      </c>
      <c r="S2392">
        <v>507.95</v>
      </c>
      <c r="T2392">
        <v>200</v>
      </c>
      <c r="U2392">
        <v>0</v>
      </c>
      <c r="V2392">
        <v>0</v>
      </c>
      <c r="W2392">
        <f t="shared" si="612"/>
        <v>732.95</v>
      </c>
      <c r="X2392">
        <f t="shared" si="613"/>
        <v>2127.6000000000004</v>
      </c>
      <c r="Y2392">
        <f t="shared" si="609"/>
        <v>5108.3999999999996</v>
      </c>
      <c r="Z2392">
        <f t="shared" si="614"/>
        <v>33139.449999999997</v>
      </c>
      <c r="AA2392" t="s">
        <v>621</v>
      </c>
      <c r="AB2392">
        <v>2024</v>
      </c>
    </row>
    <row r="2393" spans="1:28" x14ac:dyDescent="0.25">
      <c r="A2393">
        <v>81</v>
      </c>
      <c r="B2393" t="s">
        <v>845</v>
      </c>
      <c r="C2393" t="s">
        <v>103</v>
      </c>
      <c r="D2393" t="s">
        <v>94</v>
      </c>
      <c r="E2393" t="s">
        <v>52</v>
      </c>
      <c r="F2393" t="s">
        <v>100</v>
      </c>
      <c r="G2393">
        <v>30000</v>
      </c>
      <c r="H2393">
        <f t="shared" si="618"/>
        <v>28227</v>
      </c>
      <c r="I2393">
        <f t="shared" si="615"/>
        <v>861</v>
      </c>
      <c r="J2393">
        <f t="shared" si="616"/>
        <v>2130</v>
      </c>
      <c r="K2393">
        <f t="shared" si="619"/>
        <v>330.00000000000006</v>
      </c>
      <c r="L2393">
        <f t="shared" si="620"/>
        <v>912</v>
      </c>
      <c r="M2393">
        <f t="shared" si="621"/>
        <v>2127</v>
      </c>
      <c r="N2393">
        <v>0</v>
      </c>
      <c r="O2393">
        <f t="shared" si="617"/>
        <v>6360</v>
      </c>
      <c r="P2393">
        <v>25</v>
      </c>
      <c r="Q2393">
        <v>0</v>
      </c>
      <c r="R2393">
        <v>0</v>
      </c>
      <c r="S2393">
        <v>0</v>
      </c>
      <c r="T2393">
        <v>200</v>
      </c>
      <c r="U2393">
        <v>0</v>
      </c>
      <c r="V2393">
        <v>0</v>
      </c>
      <c r="W2393">
        <f t="shared" si="612"/>
        <v>225</v>
      </c>
      <c r="X2393">
        <f t="shared" si="613"/>
        <v>1773</v>
      </c>
      <c r="Y2393">
        <f t="shared" si="609"/>
        <v>4257</v>
      </c>
      <c r="Z2393">
        <f t="shared" si="614"/>
        <v>28002</v>
      </c>
      <c r="AA2393" t="s">
        <v>621</v>
      </c>
      <c r="AB2393">
        <v>2024</v>
      </c>
    </row>
    <row r="2394" spans="1:28" x14ac:dyDescent="0.25">
      <c r="A2394">
        <v>82</v>
      </c>
      <c r="B2394" t="s">
        <v>848</v>
      </c>
      <c r="C2394" t="s">
        <v>103</v>
      </c>
      <c r="D2394" t="s">
        <v>94</v>
      </c>
      <c r="E2394" t="s">
        <v>52</v>
      </c>
      <c r="F2394" t="s">
        <v>100</v>
      </c>
      <c r="G2394">
        <v>46000</v>
      </c>
      <c r="H2394">
        <f t="shared" si="618"/>
        <v>43281.4</v>
      </c>
      <c r="I2394">
        <f t="shared" si="615"/>
        <v>1320.2</v>
      </c>
      <c r="J2394">
        <f t="shared" si="616"/>
        <v>3265.9999999999995</v>
      </c>
      <c r="K2394">
        <f t="shared" si="619"/>
        <v>506.00000000000006</v>
      </c>
      <c r="L2394">
        <f t="shared" si="620"/>
        <v>1398.4</v>
      </c>
      <c r="M2394">
        <f t="shared" si="621"/>
        <v>3261.4</v>
      </c>
      <c r="N2394">
        <v>0</v>
      </c>
      <c r="O2394">
        <f t="shared" si="617"/>
        <v>9752</v>
      </c>
      <c r="P2394">
        <v>25</v>
      </c>
      <c r="Q2394">
        <v>0</v>
      </c>
      <c r="R2394">
        <v>0</v>
      </c>
      <c r="S2394">
        <v>0</v>
      </c>
      <c r="T2394">
        <v>200</v>
      </c>
      <c r="U2394">
        <f>IF((H2394*12)&gt;867123.01,(79776+(((H2394*12)-867123.01)*0.25))/12,IF((H2394*12)&gt;624329.01,(31216+(((H2394*12)-624329.01)*0.2))/12,IF((H2394*12)&gt;416220.01,(((H2394*12)-416220.01)*0.15)/12,0)))</f>
        <v>1289.4598750000005</v>
      </c>
      <c r="V2394">
        <v>0</v>
      </c>
      <c r="W2394">
        <f t="shared" si="612"/>
        <v>1514.4598750000005</v>
      </c>
      <c r="X2394">
        <f t="shared" si="613"/>
        <v>2718.6000000000004</v>
      </c>
      <c r="Y2394">
        <f t="shared" ref="Y2394:Y2422" si="622">+J2394+M2394</f>
        <v>6527.4</v>
      </c>
      <c r="Z2394">
        <f t="shared" si="614"/>
        <v>41766.940125000001</v>
      </c>
      <c r="AA2394" t="s">
        <v>621</v>
      </c>
      <c r="AB2394">
        <v>2024</v>
      </c>
    </row>
    <row r="2395" spans="1:28" x14ac:dyDescent="0.25">
      <c r="A2395">
        <v>83</v>
      </c>
      <c r="B2395" t="s">
        <v>174</v>
      </c>
      <c r="C2395" t="s">
        <v>102</v>
      </c>
      <c r="D2395" t="s">
        <v>94</v>
      </c>
      <c r="E2395" t="s">
        <v>26</v>
      </c>
      <c r="F2395" t="s">
        <v>100</v>
      </c>
      <c r="G2395">
        <v>46000</v>
      </c>
      <c r="H2395">
        <f t="shared" si="618"/>
        <v>43281.4</v>
      </c>
      <c r="I2395">
        <f t="shared" si="615"/>
        <v>1320.2</v>
      </c>
      <c r="J2395">
        <f t="shared" si="616"/>
        <v>3265.9999999999995</v>
      </c>
      <c r="K2395">
        <f t="shared" si="619"/>
        <v>506.00000000000006</v>
      </c>
      <c r="L2395">
        <f t="shared" si="620"/>
        <v>1398.4</v>
      </c>
      <c r="M2395">
        <f t="shared" si="621"/>
        <v>3261.4</v>
      </c>
      <c r="N2395">
        <v>0</v>
      </c>
      <c r="O2395">
        <f t="shared" si="617"/>
        <v>9752</v>
      </c>
      <c r="P2395">
        <v>25</v>
      </c>
      <c r="Q2395">
        <v>0</v>
      </c>
      <c r="R2395">
        <v>0</v>
      </c>
      <c r="S2395">
        <v>1446.48</v>
      </c>
      <c r="T2395">
        <v>200</v>
      </c>
      <c r="U2395">
        <f>1289.46-V2395</f>
        <v>0</v>
      </c>
      <c r="V2395">
        <v>1289.46</v>
      </c>
      <c r="W2395">
        <f t="shared" si="612"/>
        <v>1671.48</v>
      </c>
      <c r="X2395">
        <f t="shared" si="613"/>
        <v>2718.6000000000004</v>
      </c>
      <c r="Y2395">
        <f t="shared" si="622"/>
        <v>6527.4</v>
      </c>
      <c r="Z2395">
        <f t="shared" si="614"/>
        <v>41609.919999999998</v>
      </c>
      <c r="AA2395" t="s">
        <v>621</v>
      </c>
      <c r="AB2395">
        <v>2024</v>
      </c>
    </row>
    <row r="2396" spans="1:28" x14ac:dyDescent="0.25">
      <c r="A2396">
        <v>84</v>
      </c>
      <c r="B2396" t="s">
        <v>853</v>
      </c>
      <c r="C2396" t="s">
        <v>103</v>
      </c>
      <c r="D2396" t="s">
        <v>94</v>
      </c>
      <c r="E2396" t="s">
        <v>854</v>
      </c>
      <c r="F2396" t="s">
        <v>100</v>
      </c>
      <c r="G2396">
        <v>46000</v>
      </c>
      <c r="H2396">
        <f t="shared" si="618"/>
        <v>43281.4</v>
      </c>
      <c r="I2396">
        <f t="shared" si="615"/>
        <v>1320.2</v>
      </c>
      <c r="J2396">
        <f t="shared" si="616"/>
        <v>3265.9999999999995</v>
      </c>
      <c r="K2396">
        <f t="shared" si="619"/>
        <v>506.00000000000006</v>
      </c>
      <c r="L2396">
        <f t="shared" si="620"/>
        <v>1398.4</v>
      </c>
      <c r="M2396">
        <f t="shared" si="621"/>
        <v>3261.4</v>
      </c>
      <c r="N2396">
        <v>0</v>
      </c>
      <c r="O2396">
        <f t="shared" si="617"/>
        <v>9752</v>
      </c>
      <c r="P2396">
        <v>25</v>
      </c>
      <c r="Q2396">
        <v>0</v>
      </c>
      <c r="R2396">
        <v>0</v>
      </c>
      <c r="S2396">
        <v>250.17</v>
      </c>
      <c r="T2396">
        <v>200</v>
      </c>
      <c r="U2396">
        <f>1289.46-V2396</f>
        <v>0</v>
      </c>
      <c r="V2396">
        <v>1289.46</v>
      </c>
      <c r="W2396">
        <f t="shared" si="612"/>
        <v>475.16999999999996</v>
      </c>
      <c r="X2396">
        <f t="shared" si="613"/>
        <v>2718.6000000000004</v>
      </c>
      <c r="Y2396">
        <f t="shared" si="622"/>
        <v>6527.4</v>
      </c>
      <c r="Z2396">
        <f t="shared" si="614"/>
        <v>42806.229999999996</v>
      </c>
      <c r="AA2396" t="s">
        <v>621</v>
      </c>
      <c r="AB2396">
        <v>2024</v>
      </c>
    </row>
    <row r="2397" spans="1:28" x14ac:dyDescent="0.25">
      <c r="A2397">
        <v>85</v>
      </c>
      <c r="B2397" t="s">
        <v>855</v>
      </c>
      <c r="C2397" t="s">
        <v>103</v>
      </c>
      <c r="D2397" t="s">
        <v>94</v>
      </c>
      <c r="E2397" t="s">
        <v>52</v>
      </c>
      <c r="F2397" t="s">
        <v>100</v>
      </c>
      <c r="G2397">
        <v>36000</v>
      </c>
      <c r="H2397">
        <f t="shared" si="618"/>
        <v>33872.400000000001</v>
      </c>
      <c r="I2397">
        <f t="shared" si="615"/>
        <v>1033.2</v>
      </c>
      <c r="J2397">
        <f t="shared" si="616"/>
        <v>2555.9999999999995</v>
      </c>
      <c r="K2397">
        <f t="shared" si="619"/>
        <v>396.00000000000006</v>
      </c>
      <c r="L2397">
        <f t="shared" si="620"/>
        <v>1094.4000000000001</v>
      </c>
      <c r="M2397">
        <f t="shared" si="621"/>
        <v>2552.4</v>
      </c>
      <c r="N2397">
        <v>0</v>
      </c>
      <c r="O2397">
        <f t="shared" si="617"/>
        <v>7632</v>
      </c>
      <c r="P2397">
        <v>25</v>
      </c>
      <c r="Q2397">
        <v>0</v>
      </c>
      <c r="R2397">
        <v>0</v>
      </c>
      <c r="S2397">
        <v>1510.48</v>
      </c>
      <c r="T2397">
        <v>200</v>
      </c>
      <c r="U2397">
        <f t="shared" ref="U2397:U2414" si="623">IF((H2397*12)&gt;867123.01,(79776+(((H2397*12)-867123.01)*0.25))/12,IF((H2397*12)&gt;624329.01,(31216+(((H2397*12)-624329.01)*0.2))/12,IF((H2397*12)&gt;416220.01,(((H2397*12)-416220.01)*0.15)/12,0)))</f>
        <v>0</v>
      </c>
      <c r="V2397" t="s">
        <v>909</v>
      </c>
      <c r="W2397">
        <f t="shared" si="612"/>
        <v>1735.48</v>
      </c>
      <c r="X2397">
        <f t="shared" si="613"/>
        <v>2127.6000000000004</v>
      </c>
      <c r="Y2397">
        <f t="shared" si="622"/>
        <v>5108.3999999999996</v>
      </c>
      <c r="Z2397">
        <f t="shared" si="614"/>
        <v>32136.92</v>
      </c>
      <c r="AA2397" t="s">
        <v>621</v>
      </c>
      <c r="AB2397">
        <v>2024</v>
      </c>
    </row>
    <row r="2398" spans="1:28" x14ac:dyDescent="0.25">
      <c r="A2398">
        <v>86</v>
      </c>
      <c r="B2398" t="s">
        <v>856</v>
      </c>
      <c r="C2398" t="s">
        <v>102</v>
      </c>
      <c r="D2398" t="s">
        <v>6</v>
      </c>
      <c r="E2398" t="s">
        <v>26</v>
      </c>
      <c r="F2398" t="s">
        <v>100</v>
      </c>
      <c r="G2398">
        <v>36000</v>
      </c>
      <c r="H2398">
        <f t="shared" si="618"/>
        <v>33872.400000000001</v>
      </c>
      <c r="I2398">
        <f t="shared" si="615"/>
        <v>1033.2</v>
      </c>
      <c r="J2398">
        <f t="shared" si="616"/>
        <v>2555.9999999999995</v>
      </c>
      <c r="K2398">
        <f t="shared" si="619"/>
        <v>396.00000000000006</v>
      </c>
      <c r="L2398">
        <f t="shared" si="620"/>
        <v>1094.4000000000001</v>
      </c>
      <c r="M2398">
        <f t="shared" si="621"/>
        <v>2552.4</v>
      </c>
      <c r="N2398">
        <v>0</v>
      </c>
      <c r="O2398">
        <f t="shared" si="617"/>
        <v>7632</v>
      </c>
      <c r="P2398">
        <v>25</v>
      </c>
      <c r="Q2398">
        <v>0</v>
      </c>
      <c r="R2398">
        <v>0</v>
      </c>
      <c r="S2398">
        <v>0</v>
      </c>
      <c r="T2398">
        <v>200</v>
      </c>
      <c r="U2398">
        <f t="shared" si="623"/>
        <v>0</v>
      </c>
      <c r="V2398">
        <v>0</v>
      </c>
      <c r="W2398">
        <f t="shared" si="612"/>
        <v>225</v>
      </c>
      <c r="X2398">
        <f t="shared" si="613"/>
        <v>2127.6000000000004</v>
      </c>
      <c r="Y2398">
        <f t="shared" si="622"/>
        <v>5108.3999999999996</v>
      </c>
      <c r="Z2398">
        <f t="shared" si="614"/>
        <v>33647.4</v>
      </c>
      <c r="AA2398" t="s">
        <v>621</v>
      </c>
      <c r="AB2398">
        <v>2024</v>
      </c>
    </row>
    <row r="2399" spans="1:28" x14ac:dyDescent="0.25">
      <c r="A2399">
        <v>87</v>
      </c>
      <c r="B2399" t="s">
        <v>857</v>
      </c>
      <c r="C2399" t="s">
        <v>103</v>
      </c>
      <c r="D2399" t="s">
        <v>858</v>
      </c>
      <c r="E2399" t="s">
        <v>859</v>
      </c>
      <c r="F2399" t="s">
        <v>100</v>
      </c>
      <c r="G2399">
        <v>30000</v>
      </c>
      <c r="H2399">
        <f t="shared" si="618"/>
        <v>28227</v>
      </c>
      <c r="I2399">
        <f t="shared" si="615"/>
        <v>861</v>
      </c>
      <c r="J2399">
        <f t="shared" si="616"/>
        <v>2130</v>
      </c>
      <c r="K2399">
        <f t="shared" si="619"/>
        <v>330.00000000000006</v>
      </c>
      <c r="L2399">
        <f t="shared" si="620"/>
        <v>912</v>
      </c>
      <c r="M2399">
        <f t="shared" si="621"/>
        <v>2127</v>
      </c>
      <c r="N2399">
        <v>0</v>
      </c>
      <c r="O2399">
        <f t="shared" si="617"/>
        <v>6360</v>
      </c>
      <c r="P2399">
        <v>25</v>
      </c>
      <c r="Q2399">
        <v>500</v>
      </c>
      <c r="R2399">
        <v>0</v>
      </c>
      <c r="S2399">
        <v>313.14999999999998</v>
      </c>
      <c r="T2399">
        <v>200</v>
      </c>
      <c r="U2399">
        <f t="shared" si="623"/>
        <v>0</v>
      </c>
      <c r="V2399">
        <v>0</v>
      </c>
      <c r="W2399">
        <f t="shared" si="612"/>
        <v>1038.1500000000001</v>
      </c>
      <c r="X2399">
        <f t="shared" si="613"/>
        <v>1773</v>
      </c>
      <c r="Y2399">
        <f t="shared" si="622"/>
        <v>4257</v>
      </c>
      <c r="Z2399">
        <f t="shared" si="614"/>
        <v>27188.85</v>
      </c>
      <c r="AA2399" t="s">
        <v>621</v>
      </c>
      <c r="AB2399">
        <v>2024</v>
      </c>
    </row>
    <row r="2400" spans="1:28" x14ac:dyDescent="0.25">
      <c r="A2400">
        <v>88</v>
      </c>
      <c r="B2400" t="s">
        <v>176</v>
      </c>
      <c r="C2400" t="s">
        <v>102</v>
      </c>
      <c r="D2400" t="s">
        <v>94</v>
      </c>
      <c r="E2400" t="s">
        <v>26</v>
      </c>
      <c r="F2400" t="s">
        <v>100</v>
      </c>
      <c r="G2400">
        <v>36000</v>
      </c>
      <c r="H2400">
        <f t="shared" si="618"/>
        <v>33872.400000000001</v>
      </c>
      <c r="I2400">
        <f t="shared" si="615"/>
        <v>1033.2</v>
      </c>
      <c r="J2400">
        <f t="shared" si="616"/>
        <v>2555.9999999999995</v>
      </c>
      <c r="K2400">
        <f t="shared" si="619"/>
        <v>396.00000000000006</v>
      </c>
      <c r="L2400">
        <f t="shared" si="620"/>
        <v>1094.4000000000001</v>
      </c>
      <c r="M2400">
        <f t="shared" si="621"/>
        <v>2552.4</v>
      </c>
      <c r="N2400">
        <v>0</v>
      </c>
      <c r="O2400">
        <f t="shared" si="617"/>
        <v>7632</v>
      </c>
      <c r="P2400">
        <v>25</v>
      </c>
      <c r="Q2400">
        <v>0</v>
      </c>
      <c r="R2400">
        <v>0</v>
      </c>
      <c r="S2400">
        <v>532.83000000000004</v>
      </c>
      <c r="T2400">
        <v>200</v>
      </c>
      <c r="U2400">
        <f t="shared" si="623"/>
        <v>0</v>
      </c>
      <c r="V2400">
        <v>0</v>
      </c>
      <c r="W2400">
        <f t="shared" si="612"/>
        <v>757.83</v>
      </c>
      <c r="X2400">
        <f t="shared" si="613"/>
        <v>2127.6000000000004</v>
      </c>
      <c r="Y2400">
        <f t="shared" si="622"/>
        <v>5108.3999999999996</v>
      </c>
      <c r="Z2400">
        <f t="shared" si="614"/>
        <v>33114.57</v>
      </c>
      <c r="AA2400" t="s">
        <v>621</v>
      </c>
      <c r="AB2400">
        <v>2024</v>
      </c>
    </row>
    <row r="2401" spans="1:28" x14ac:dyDescent="0.25">
      <c r="A2401">
        <v>89</v>
      </c>
      <c r="B2401" t="s">
        <v>202</v>
      </c>
      <c r="C2401" t="s">
        <v>102</v>
      </c>
      <c r="D2401" t="s">
        <v>22</v>
      </c>
      <c r="E2401" t="s">
        <v>37</v>
      </c>
      <c r="F2401" t="s">
        <v>100</v>
      </c>
      <c r="G2401">
        <v>25000</v>
      </c>
      <c r="H2401">
        <f t="shared" si="618"/>
        <v>23522.5</v>
      </c>
      <c r="I2401">
        <f t="shared" si="615"/>
        <v>717.5</v>
      </c>
      <c r="J2401">
        <f t="shared" si="616"/>
        <v>1774.9999999999998</v>
      </c>
      <c r="K2401">
        <f t="shared" si="619"/>
        <v>275</v>
      </c>
      <c r="L2401">
        <f t="shared" si="620"/>
        <v>760</v>
      </c>
      <c r="M2401">
        <f t="shared" si="621"/>
        <v>1772.5000000000002</v>
      </c>
      <c r="N2401">
        <v>0</v>
      </c>
      <c r="O2401">
        <f t="shared" si="617"/>
        <v>5300</v>
      </c>
      <c r="P2401">
        <v>25</v>
      </c>
      <c r="Q2401">
        <v>1607.27</v>
      </c>
      <c r="R2401">
        <v>0</v>
      </c>
      <c r="S2401">
        <v>0</v>
      </c>
      <c r="T2401">
        <v>200</v>
      </c>
      <c r="U2401">
        <f t="shared" si="623"/>
        <v>0</v>
      </c>
      <c r="V2401">
        <v>0</v>
      </c>
      <c r="W2401">
        <f t="shared" si="612"/>
        <v>1832.27</v>
      </c>
      <c r="X2401">
        <f t="shared" si="613"/>
        <v>1477.5</v>
      </c>
      <c r="Y2401">
        <f t="shared" si="622"/>
        <v>3547.5</v>
      </c>
      <c r="Z2401">
        <f t="shared" si="614"/>
        <v>21690.23</v>
      </c>
      <c r="AA2401" t="s">
        <v>621</v>
      </c>
      <c r="AB2401">
        <v>2024</v>
      </c>
    </row>
    <row r="2402" spans="1:28" x14ac:dyDescent="0.25">
      <c r="A2402">
        <v>90</v>
      </c>
      <c r="B2402" t="s">
        <v>203</v>
      </c>
      <c r="C2402" t="s">
        <v>102</v>
      </c>
      <c r="D2402" t="s">
        <v>6</v>
      </c>
      <c r="E2402" t="s">
        <v>37</v>
      </c>
      <c r="F2402" t="s">
        <v>100</v>
      </c>
      <c r="G2402">
        <v>15000</v>
      </c>
      <c r="H2402">
        <f t="shared" si="618"/>
        <v>14113.5</v>
      </c>
      <c r="I2402">
        <f t="shared" si="615"/>
        <v>430.5</v>
      </c>
      <c r="J2402">
        <f t="shared" si="616"/>
        <v>1065</v>
      </c>
      <c r="K2402">
        <f t="shared" si="619"/>
        <v>165.00000000000003</v>
      </c>
      <c r="L2402">
        <f t="shared" si="620"/>
        <v>456</v>
      </c>
      <c r="M2402">
        <f t="shared" si="621"/>
        <v>1063.5</v>
      </c>
      <c r="N2402">
        <v>0</v>
      </c>
      <c r="O2402">
        <f t="shared" si="617"/>
        <v>3180</v>
      </c>
      <c r="P2402">
        <v>25</v>
      </c>
      <c r="Q2402">
        <v>0</v>
      </c>
      <c r="R2402">
        <v>0</v>
      </c>
      <c r="S2402">
        <v>0</v>
      </c>
      <c r="T2402">
        <v>200</v>
      </c>
      <c r="U2402">
        <f t="shared" si="623"/>
        <v>0</v>
      </c>
      <c r="V2402">
        <v>0</v>
      </c>
      <c r="W2402">
        <f t="shared" si="612"/>
        <v>225</v>
      </c>
      <c r="X2402">
        <f t="shared" si="613"/>
        <v>886.5</v>
      </c>
      <c r="Y2402">
        <f t="shared" si="622"/>
        <v>2128.5</v>
      </c>
      <c r="Z2402">
        <f t="shared" si="614"/>
        <v>13888.5</v>
      </c>
      <c r="AA2402" t="s">
        <v>621</v>
      </c>
      <c r="AB2402">
        <v>2024</v>
      </c>
    </row>
    <row r="2403" spans="1:28" x14ac:dyDescent="0.25">
      <c r="A2403">
        <v>91</v>
      </c>
      <c r="B2403" t="s">
        <v>204</v>
      </c>
      <c r="C2403" t="s">
        <v>102</v>
      </c>
      <c r="D2403" t="s">
        <v>6</v>
      </c>
      <c r="E2403" t="s">
        <v>37</v>
      </c>
      <c r="F2403" t="s">
        <v>100</v>
      </c>
      <c r="G2403">
        <v>15000</v>
      </c>
      <c r="H2403">
        <f t="shared" si="618"/>
        <v>14113.5</v>
      </c>
      <c r="I2403">
        <f t="shared" si="615"/>
        <v>430.5</v>
      </c>
      <c r="J2403">
        <f t="shared" si="616"/>
        <v>1065</v>
      </c>
      <c r="K2403">
        <f t="shared" si="619"/>
        <v>165.00000000000003</v>
      </c>
      <c r="L2403">
        <f t="shared" si="620"/>
        <v>456</v>
      </c>
      <c r="M2403">
        <f t="shared" si="621"/>
        <v>1063.5</v>
      </c>
      <c r="N2403">
        <v>0</v>
      </c>
      <c r="O2403">
        <f t="shared" si="617"/>
        <v>3180</v>
      </c>
      <c r="P2403">
        <v>25</v>
      </c>
      <c r="Q2403">
        <v>0</v>
      </c>
      <c r="R2403">
        <v>0</v>
      </c>
      <c r="S2403">
        <v>0</v>
      </c>
      <c r="T2403">
        <v>200</v>
      </c>
      <c r="U2403">
        <f t="shared" si="623"/>
        <v>0</v>
      </c>
      <c r="V2403">
        <v>0</v>
      </c>
      <c r="W2403">
        <f t="shared" si="612"/>
        <v>225</v>
      </c>
      <c r="X2403">
        <f t="shared" si="613"/>
        <v>886.5</v>
      </c>
      <c r="Y2403">
        <f t="shared" si="622"/>
        <v>2128.5</v>
      </c>
      <c r="Z2403">
        <f t="shared" si="614"/>
        <v>13888.5</v>
      </c>
      <c r="AA2403" t="s">
        <v>621</v>
      </c>
      <c r="AB2403">
        <v>2024</v>
      </c>
    </row>
    <row r="2404" spans="1:28" x14ac:dyDescent="0.25">
      <c r="A2404">
        <v>92</v>
      </c>
      <c r="B2404" t="s">
        <v>205</v>
      </c>
      <c r="C2404" t="s">
        <v>102</v>
      </c>
      <c r="D2404" t="s">
        <v>6</v>
      </c>
      <c r="E2404" t="s">
        <v>37</v>
      </c>
      <c r="F2404" t="s">
        <v>100</v>
      </c>
      <c r="G2404">
        <v>25000</v>
      </c>
      <c r="H2404">
        <f t="shared" si="618"/>
        <v>23522.5</v>
      </c>
      <c r="I2404">
        <f t="shared" si="615"/>
        <v>717.5</v>
      </c>
      <c r="J2404">
        <f t="shared" si="616"/>
        <v>1774.9999999999998</v>
      </c>
      <c r="K2404">
        <f t="shared" si="619"/>
        <v>275</v>
      </c>
      <c r="L2404">
        <f t="shared" si="620"/>
        <v>760</v>
      </c>
      <c r="M2404">
        <f t="shared" si="621"/>
        <v>1772.5000000000002</v>
      </c>
      <c r="N2404">
        <v>0</v>
      </c>
      <c r="O2404">
        <f t="shared" si="617"/>
        <v>5300</v>
      </c>
      <c r="P2404">
        <v>25</v>
      </c>
      <c r="Q2404">
        <v>0</v>
      </c>
      <c r="R2404">
        <v>0</v>
      </c>
      <c r="S2404">
        <v>0</v>
      </c>
      <c r="T2404">
        <v>200</v>
      </c>
      <c r="U2404">
        <f t="shared" si="623"/>
        <v>0</v>
      </c>
      <c r="V2404">
        <v>0</v>
      </c>
      <c r="W2404">
        <f t="shared" si="612"/>
        <v>225</v>
      </c>
      <c r="X2404">
        <f t="shared" si="613"/>
        <v>1477.5</v>
      </c>
      <c r="Y2404">
        <f t="shared" si="622"/>
        <v>3547.5</v>
      </c>
      <c r="Z2404">
        <f t="shared" si="614"/>
        <v>23297.5</v>
      </c>
      <c r="AA2404" t="s">
        <v>621</v>
      </c>
      <c r="AB2404">
        <v>2024</v>
      </c>
    </row>
    <row r="2405" spans="1:28" x14ac:dyDescent="0.25">
      <c r="A2405">
        <v>93</v>
      </c>
      <c r="B2405" t="s">
        <v>810</v>
      </c>
      <c r="C2405" t="s">
        <v>102</v>
      </c>
      <c r="D2405" t="s">
        <v>94</v>
      </c>
      <c r="E2405" t="s">
        <v>37</v>
      </c>
      <c r="F2405" t="s">
        <v>100</v>
      </c>
      <c r="G2405">
        <v>25000</v>
      </c>
      <c r="H2405">
        <f t="shared" si="618"/>
        <v>23522.5</v>
      </c>
      <c r="I2405">
        <f t="shared" si="615"/>
        <v>717.5</v>
      </c>
      <c r="J2405">
        <f t="shared" si="616"/>
        <v>1774.9999999999998</v>
      </c>
      <c r="K2405">
        <f t="shared" si="619"/>
        <v>275</v>
      </c>
      <c r="L2405">
        <f t="shared" si="620"/>
        <v>760</v>
      </c>
      <c r="M2405">
        <f t="shared" si="621"/>
        <v>1772.5000000000002</v>
      </c>
      <c r="N2405">
        <v>0</v>
      </c>
      <c r="O2405">
        <f t="shared" si="617"/>
        <v>5300</v>
      </c>
      <c r="P2405">
        <v>25</v>
      </c>
      <c r="Q2405">
        <v>1000</v>
      </c>
      <c r="R2405">
        <v>0</v>
      </c>
      <c r="S2405">
        <v>0</v>
      </c>
      <c r="T2405">
        <v>200</v>
      </c>
      <c r="U2405">
        <f t="shared" si="623"/>
        <v>0</v>
      </c>
      <c r="V2405">
        <v>0</v>
      </c>
      <c r="W2405">
        <f t="shared" si="612"/>
        <v>1225</v>
      </c>
      <c r="X2405">
        <f t="shared" si="613"/>
        <v>1477.5</v>
      </c>
      <c r="Y2405">
        <f t="shared" si="622"/>
        <v>3547.5</v>
      </c>
      <c r="Z2405">
        <f t="shared" si="614"/>
        <v>22297.5</v>
      </c>
      <c r="AA2405" t="s">
        <v>621</v>
      </c>
      <c r="AB2405">
        <v>2024</v>
      </c>
    </row>
    <row r="2406" spans="1:28" x14ac:dyDescent="0.25">
      <c r="A2406">
        <v>94</v>
      </c>
      <c r="B2406" t="s">
        <v>193</v>
      </c>
      <c r="C2406" t="s">
        <v>103</v>
      </c>
      <c r="D2406" t="s">
        <v>22</v>
      </c>
      <c r="E2406" t="s">
        <v>54</v>
      </c>
      <c r="F2406" t="s">
        <v>100</v>
      </c>
      <c r="G2406">
        <v>30000</v>
      </c>
      <c r="H2406">
        <f t="shared" si="618"/>
        <v>26511.54</v>
      </c>
      <c r="I2406">
        <f t="shared" si="615"/>
        <v>861</v>
      </c>
      <c r="J2406">
        <f t="shared" si="616"/>
        <v>2130</v>
      </c>
      <c r="K2406">
        <f t="shared" si="619"/>
        <v>330.00000000000006</v>
      </c>
      <c r="L2406">
        <f t="shared" si="620"/>
        <v>912</v>
      </c>
      <c r="M2406">
        <f t="shared" si="621"/>
        <v>2127</v>
      </c>
      <c r="N2406">
        <v>1715.46</v>
      </c>
      <c r="O2406">
        <f t="shared" si="617"/>
        <v>8075.46</v>
      </c>
      <c r="P2406">
        <v>25</v>
      </c>
      <c r="Q2406">
        <v>500</v>
      </c>
      <c r="R2406">
        <v>0</v>
      </c>
      <c r="S2406">
        <v>0</v>
      </c>
      <c r="T2406">
        <v>200</v>
      </c>
      <c r="U2406">
        <f t="shared" si="623"/>
        <v>0</v>
      </c>
      <c r="V2406">
        <v>0</v>
      </c>
      <c r="W2406">
        <f t="shared" si="612"/>
        <v>725</v>
      </c>
      <c r="X2406">
        <f t="shared" si="613"/>
        <v>3488.46</v>
      </c>
      <c r="Y2406">
        <f t="shared" si="622"/>
        <v>4257</v>
      </c>
      <c r="Z2406">
        <f t="shared" si="614"/>
        <v>25786.54</v>
      </c>
      <c r="AA2406" t="s">
        <v>621</v>
      </c>
      <c r="AB2406">
        <v>2024</v>
      </c>
    </row>
    <row r="2407" spans="1:28" x14ac:dyDescent="0.25">
      <c r="A2407">
        <v>95</v>
      </c>
      <c r="B2407" t="s">
        <v>197</v>
      </c>
      <c r="C2407" t="s">
        <v>103</v>
      </c>
      <c r="D2407" t="s">
        <v>94</v>
      </c>
      <c r="E2407" t="s">
        <v>54</v>
      </c>
      <c r="F2407" t="s">
        <v>100</v>
      </c>
      <c r="G2407">
        <v>30000</v>
      </c>
      <c r="H2407">
        <f t="shared" si="618"/>
        <v>28227</v>
      </c>
      <c r="I2407">
        <f t="shared" si="615"/>
        <v>861</v>
      </c>
      <c r="J2407">
        <f t="shared" si="616"/>
        <v>2130</v>
      </c>
      <c r="K2407">
        <f t="shared" si="619"/>
        <v>330.00000000000006</v>
      </c>
      <c r="L2407">
        <f t="shared" si="620"/>
        <v>912</v>
      </c>
      <c r="M2407">
        <f t="shared" si="621"/>
        <v>2127</v>
      </c>
      <c r="N2407">
        <v>0</v>
      </c>
      <c r="O2407">
        <f t="shared" si="617"/>
        <v>6360</v>
      </c>
      <c r="P2407">
        <v>25</v>
      </c>
      <c r="Q2407">
        <v>0</v>
      </c>
      <c r="R2407">
        <v>0</v>
      </c>
      <c r="S2407">
        <v>0</v>
      </c>
      <c r="T2407">
        <v>200</v>
      </c>
      <c r="U2407">
        <f t="shared" si="623"/>
        <v>0</v>
      </c>
      <c r="V2407">
        <v>0</v>
      </c>
      <c r="W2407">
        <f t="shared" si="612"/>
        <v>225</v>
      </c>
      <c r="X2407">
        <f t="shared" si="613"/>
        <v>1773</v>
      </c>
      <c r="Y2407">
        <f t="shared" si="622"/>
        <v>4257</v>
      </c>
      <c r="Z2407">
        <f t="shared" si="614"/>
        <v>28002</v>
      </c>
      <c r="AA2407" t="s">
        <v>621</v>
      </c>
      <c r="AB2407">
        <v>2024</v>
      </c>
    </row>
    <row r="2408" spans="1:28" x14ac:dyDescent="0.25">
      <c r="A2408">
        <v>96</v>
      </c>
      <c r="B2408" t="s">
        <v>895</v>
      </c>
      <c r="C2408" t="s">
        <v>103</v>
      </c>
      <c r="D2408" t="s">
        <v>22</v>
      </c>
      <c r="E2408" t="s">
        <v>54</v>
      </c>
      <c r="F2408" t="s">
        <v>100</v>
      </c>
      <c r="G2408">
        <v>30000</v>
      </c>
      <c r="H2408">
        <f t="shared" si="618"/>
        <v>28227</v>
      </c>
      <c r="I2408">
        <f t="shared" si="615"/>
        <v>861</v>
      </c>
      <c r="J2408">
        <f t="shared" si="616"/>
        <v>2130</v>
      </c>
      <c r="K2408">
        <f t="shared" si="619"/>
        <v>330.00000000000006</v>
      </c>
      <c r="L2408">
        <f t="shared" si="620"/>
        <v>912</v>
      </c>
      <c r="M2408">
        <f t="shared" si="621"/>
        <v>2127</v>
      </c>
      <c r="N2408">
        <v>0</v>
      </c>
      <c r="O2408">
        <f t="shared" si="617"/>
        <v>6360</v>
      </c>
      <c r="P2408">
        <v>25</v>
      </c>
      <c r="Q2408">
        <v>4777.8999999999996</v>
      </c>
      <c r="R2408">
        <v>0</v>
      </c>
      <c r="S2408">
        <v>0</v>
      </c>
      <c r="T2408">
        <v>200</v>
      </c>
      <c r="U2408">
        <f t="shared" si="623"/>
        <v>0</v>
      </c>
      <c r="V2408">
        <v>0</v>
      </c>
      <c r="W2408">
        <f t="shared" si="612"/>
        <v>5002.8999999999996</v>
      </c>
      <c r="X2408">
        <f t="shared" si="613"/>
        <v>1773</v>
      </c>
      <c r="Y2408">
        <f t="shared" si="622"/>
        <v>4257</v>
      </c>
      <c r="Z2408">
        <f t="shared" si="614"/>
        <v>23224.1</v>
      </c>
      <c r="AA2408" t="s">
        <v>621</v>
      </c>
      <c r="AB2408">
        <v>2024</v>
      </c>
    </row>
    <row r="2409" spans="1:28" x14ac:dyDescent="0.25">
      <c r="A2409">
        <v>97</v>
      </c>
      <c r="B2409" t="s">
        <v>200</v>
      </c>
      <c r="C2409" t="s">
        <v>103</v>
      </c>
      <c r="D2409" t="s">
        <v>19</v>
      </c>
      <c r="E2409" t="s">
        <v>60</v>
      </c>
      <c r="F2409" t="s">
        <v>100</v>
      </c>
      <c r="G2409">
        <v>35000</v>
      </c>
      <c r="H2409">
        <f t="shared" si="618"/>
        <v>32931.5</v>
      </c>
      <c r="I2409">
        <f t="shared" si="615"/>
        <v>1004.5</v>
      </c>
      <c r="J2409">
        <f t="shared" si="616"/>
        <v>2485</v>
      </c>
      <c r="K2409">
        <f t="shared" si="619"/>
        <v>385.00000000000006</v>
      </c>
      <c r="L2409">
        <f t="shared" si="620"/>
        <v>1064</v>
      </c>
      <c r="M2409">
        <f t="shared" si="621"/>
        <v>2481.5</v>
      </c>
      <c r="N2409">
        <v>0</v>
      </c>
      <c r="O2409">
        <f t="shared" si="617"/>
        <v>7420</v>
      </c>
      <c r="P2409">
        <v>25</v>
      </c>
      <c r="Q2409">
        <v>17474.189999999999</v>
      </c>
      <c r="R2409">
        <v>0</v>
      </c>
      <c r="S2409">
        <v>1634.45</v>
      </c>
      <c r="T2409">
        <v>200</v>
      </c>
      <c r="U2409">
        <f t="shared" si="623"/>
        <v>0</v>
      </c>
      <c r="V2409">
        <v>0</v>
      </c>
      <c r="W2409">
        <f t="shared" si="612"/>
        <v>19333.64</v>
      </c>
      <c r="X2409">
        <f t="shared" si="613"/>
        <v>2068.5</v>
      </c>
      <c r="Y2409">
        <f t="shared" si="622"/>
        <v>4966.5</v>
      </c>
      <c r="Z2409">
        <f t="shared" si="614"/>
        <v>13597.86</v>
      </c>
      <c r="AA2409" t="s">
        <v>621</v>
      </c>
      <c r="AB2409">
        <v>2024</v>
      </c>
    </row>
    <row r="2410" spans="1:28" x14ac:dyDescent="0.25">
      <c r="A2410">
        <v>98</v>
      </c>
      <c r="B2410" t="s">
        <v>910</v>
      </c>
      <c r="C2410">
        <v>0</v>
      </c>
      <c r="D2410" t="s">
        <v>10</v>
      </c>
      <c r="E2410" t="s">
        <v>54</v>
      </c>
      <c r="F2410" t="s">
        <v>100</v>
      </c>
      <c r="G2410">
        <v>25000</v>
      </c>
      <c r="H2410">
        <f t="shared" si="618"/>
        <v>23522.5</v>
      </c>
      <c r="I2410">
        <f t="shared" si="615"/>
        <v>717.5</v>
      </c>
      <c r="J2410">
        <f t="shared" si="616"/>
        <v>1774.9999999999998</v>
      </c>
      <c r="K2410">
        <f t="shared" si="619"/>
        <v>275</v>
      </c>
      <c r="L2410">
        <f t="shared" si="620"/>
        <v>760</v>
      </c>
      <c r="M2410">
        <f t="shared" si="621"/>
        <v>1772.5000000000002</v>
      </c>
      <c r="N2410">
        <v>0</v>
      </c>
      <c r="O2410">
        <f t="shared" si="617"/>
        <v>5300</v>
      </c>
      <c r="P2410">
        <v>25</v>
      </c>
      <c r="Q2410">
        <v>0</v>
      </c>
      <c r="R2410">
        <v>0</v>
      </c>
      <c r="S2410">
        <v>0</v>
      </c>
      <c r="T2410">
        <v>200</v>
      </c>
      <c r="U2410">
        <f t="shared" si="623"/>
        <v>0</v>
      </c>
      <c r="V2410">
        <v>0</v>
      </c>
      <c r="W2410">
        <f t="shared" si="612"/>
        <v>225</v>
      </c>
      <c r="X2410">
        <f t="shared" si="613"/>
        <v>1477.5</v>
      </c>
      <c r="Y2410">
        <f t="shared" si="622"/>
        <v>3547.5</v>
      </c>
      <c r="Z2410">
        <f t="shared" si="614"/>
        <v>23297.5</v>
      </c>
      <c r="AA2410" t="s">
        <v>621</v>
      </c>
      <c r="AB2410">
        <v>2024</v>
      </c>
    </row>
    <row r="2411" spans="1:28" x14ac:dyDescent="0.25">
      <c r="A2411">
        <v>99</v>
      </c>
      <c r="B2411" t="s">
        <v>892</v>
      </c>
      <c r="C2411" t="s">
        <v>103</v>
      </c>
      <c r="D2411" t="s">
        <v>22</v>
      </c>
      <c r="E2411" t="s">
        <v>880</v>
      </c>
      <c r="F2411" t="s">
        <v>84</v>
      </c>
      <c r="G2411">
        <v>26000</v>
      </c>
      <c r="H2411">
        <f t="shared" si="618"/>
        <v>24463.4</v>
      </c>
      <c r="I2411">
        <f t="shared" si="615"/>
        <v>746.2</v>
      </c>
      <c r="J2411">
        <f t="shared" si="616"/>
        <v>1845.9999999999998</v>
      </c>
      <c r="K2411">
        <f t="shared" si="619"/>
        <v>286.00000000000006</v>
      </c>
      <c r="L2411">
        <f t="shared" si="620"/>
        <v>790.4</v>
      </c>
      <c r="M2411">
        <f t="shared" si="621"/>
        <v>1843.4</v>
      </c>
      <c r="N2411">
        <v>0</v>
      </c>
      <c r="O2411">
        <f t="shared" si="617"/>
        <v>5512</v>
      </c>
      <c r="P2411">
        <v>25</v>
      </c>
      <c r="Q2411">
        <v>0</v>
      </c>
      <c r="R2411">
        <v>0</v>
      </c>
      <c r="S2411">
        <v>0</v>
      </c>
      <c r="T2411">
        <v>200</v>
      </c>
      <c r="U2411">
        <f t="shared" si="623"/>
        <v>0</v>
      </c>
      <c r="V2411">
        <v>0</v>
      </c>
      <c r="W2411">
        <f t="shared" si="612"/>
        <v>225</v>
      </c>
      <c r="X2411">
        <f t="shared" si="613"/>
        <v>1536.6</v>
      </c>
      <c r="Y2411">
        <f t="shared" si="622"/>
        <v>3689.3999999999996</v>
      </c>
      <c r="Z2411">
        <f t="shared" si="614"/>
        <v>24238.400000000001</v>
      </c>
      <c r="AA2411" t="s">
        <v>621</v>
      </c>
      <c r="AB2411">
        <v>2024</v>
      </c>
    </row>
    <row r="2412" spans="1:28" x14ac:dyDescent="0.25">
      <c r="A2412">
        <v>100</v>
      </c>
      <c r="B2412" t="s">
        <v>881</v>
      </c>
      <c r="C2412" t="s">
        <v>103</v>
      </c>
      <c r="D2412" t="s">
        <v>22</v>
      </c>
      <c r="E2412" t="s">
        <v>54</v>
      </c>
      <c r="F2412" t="s">
        <v>84</v>
      </c>
      <c r="G2412">
        <v>25000</v>
      </c>
      <c r="H2412">
        <f t="shared" si="618"/>
        <v>23522.5</v>
      </c>
      <c r="I2412">
        <f t="shared" si="615"/>
        <v>717.5</v>
      </c>
      <c r="J2412">
        <f t="shared" si="616"/>
        <v>1774.9999999999998</v>
      </c>
      <c r="K2412">
        <f t="shared" si="619"/>
        <v>275</v>
      </c>
      <c r="L2412">
        <f t="shared" si="620"/>
        <v>760</v>
      </c>
      <c r="M2412">
        <f t="shared" si="621"/>
        <v>1772.5000000000002</v>
      </c>
      <c r="N2412">
        <v>0</v>
      </c>
      <c r="O2412">
        <f t="shared" si="617"/>
        <v>5300</v>
      </c>
      <c r="P2412">
        <v>25</v>
      </c>
      <c r="Q2412">
        <v>0</v>
      </c>
      <c r="R2412">
        <v>0</v>
      </c>
      <c r="S2412">
        <v>55</v>
      </c>
      <c r="T2412">
        <v>200</v>
      </c>
      <c r="U2412">
        <f t="shared" si="623"/>
        <v>0</v>
      </c>
      <c r="V2412">
        <v>0</v>
      </c>
      <c r="W2412">
        <f t="shared" si="612"/>
        <v>280</v>
      </c>
      <c r="X2412">
        <f t="shared" si="613"/>
        <v>1477.5</v>
      </c>
      <c r="Y2412">
        <f t="shared" si="622"/>
        <v>3547.5</v>
      </c>
      <c r="Z2412">
        <f t="shared" si="614"/>
        <v>23242.5</v>
      </c>
      <c r="AA2412" t="s">
        <v>621</v>
      </c>
      <c r="AB2412">
        <v>2024</v>
      </c>
    </row>
    <row r="2413" spans="1:28" x14ac:dyDescent="0.25">
      <c r="A2413">
        <v>101</v>
      </c>
      <c r="B2413" t="s">
        <v>907</v>
      </c>
      <c r="C2413" t="s">
        <v>103</v>
      </c>
      <c r="D2413" t="s">
        <v>22</v>
      </c>
      <c r="E2413" t="s">
        <v>883</v>
      </c>
      <c r="F2413" t="s">
        <v>84</v>
      </c>
      <c r="G2413">
        <v>20000</v>
      </c>
      <c r="H2413">
        <f t="shared" si="618"/>
        <v>18818</v>
      </c>
      <c r="I2413">
        <f t="shared" si="615"/>
        <v>574</v>
      </c>
      <c r="J2413">
        <f t="shared" si="616"/>
        <v>1419.9999999999998</v>
      </c>
      <c r="K2413">
        <f t="shared" si="619"/>
        <v>220.00000000000003</v>
      </c>
      <c r="L2413">
        <f t="shared" si="620"/>
        <v>608</v>
      </c>
      <c r="M2413">
        <f t="shared" si="621"/>
        <v>1418</v>
      </c>
      <c r="N2413">
        <v>0</v>
      </c>
      <c r="O2413">
        <f t="shared" si="617"/>
        <v>4240</v>
      </c>
      <c r="P2413">
        <v>25</v>
      </c>
      <c r="Q2413">
        <v>0</v>
      </c>
      <c r="R2413">
        <v>0</v>
      </c>
      <c r="S2413">
        <v>0</v>
      </c>
      <c r="T2413">
        <v>200</v>
      </c>
      <c r="U2413">
        <f t="shared" si="623"/>
        <v>0</v>
      </c>
      <c r="V2413">
        <v>0</v>
      </c>
      <c r="W2413">
        <f t="shared" si="612"/>
        <v>225</v>
      </c>
      <c r="X2413">
        <f t="shared" si="613"/>
        <v>1182</v>
      </c>
      <c r="Y2413">
        <f t="shared" si="622"/>
        <v>2838</v>
      </c>
      <c r="Z2413">
        <f t="shared" si="614"/>
        <v>18593</v>
      </c>
      <c r="AA2413" t="s">
        <v>621</v>
      </c>
      <c r="AB2413">
        <v>2024</v>
      </c>
    </row>
    <row r="2414" spans="1:28" x14ac:dyDescent="0.25">
      <c r="A2414">
        <v>102</v>
      </c>
      <c r="B2414" t="s">
        <v>905</v>
      </c>
      <c r="C2414" t="s">
        <v>102</v>
      </c>
      <c r="D2414" t="s">
        <v>17</v>
      </c>
      <c r="E2414" t="s">
        <v>32</v>
      </c>
      <c r="F2414" t="s">
        <v>84</v>
      </c>
      <c r="G2414">
        <v>36000</v>
      </c>
      <c r="H2414">
        <f t="shared" si="618"/>
        <v>33872.400000000001</v>
      </c>
      <c r="I2414">
        <f t="shared" si="615"/>
        <v>1033.2</v>
      </c>
      <c r="J2414">
        <f t="shared" si="616"/>
        <v>2555.9999999999995</v>
      </c>
      <c r="K2414">
        <f t="shared" si="619"/>
        <v>396.00000000000006</v>
      </c>
      <c r="L2414">
        <f t="shared" si="620"/>
        <v>1094.4000000000001</v>
      </c>
      <c r="M2414">
        <f t="shared" si="621"/>
        <v>2552.4</v>
      </c>
      <c r="N2414">
        <v>0</v>
      </c>
      <c r="O2414">
        <f t="shared" si="617"/>
        <v>7632</v>
      </c>
      <c r="P2414">
        <v>25</v>
      </c>
      <c r="Q2414">
        <v>0</v>
      </c>
      <c r="R2414">
        <v>0</v>
      </c>
      <c r="S2414">
        <v>0</v>
      </c>
      <c r="T2414">
        <v>200</v>
      </c>
      <c r="U2414">
        <f t="shared" si="623"/>
        <v>0</v>
      </c>
      <c r="V2414">
        <v>0</v>
      </c>
      <c r="W2414">
        <f t="shared" si="612"/>
        <v>225</v>
      </c>
      <c r="X2414">
        <f t="shared" si="613"/>
        <v>2127.6000000000004</v>
      </c>
      <c r="Y2414">
        <f t="shared" si="622"/>
        <v>5108.3999999999996</v>
      </c>
      <c r="Z2414">
        <f t="shared" si="614"/>
        <v>33647.4</v>
      </c>
      <c r="AA2414" t="s">
        <v>621</v>
      </c>
      <c r="AB2414">
        <v>2024</v>
      </c>
    </row>
    <row r="2415" spans="1:28" x14ac:dyDescent="0.25">
      <c r="A2415">
        <v>103</v>
      </c>
      <c r="B2415" t="s">
        <v>884</v>
      </c>
      <c r="C2415" t="s">
        <v>102</v>
      </c>
      <c r="D2415" t="s">
        <v>893</v>
      </c>
      <c r="E2415" t="s">
        <v>32</v>
      </c>
      <c r="F2415" t="s">
        <v>84</v>
      </c>
      <c r="G2415">
        <v>46000</v>
      </c>
      <c r="H2415">
        <f t="shared" si="618"/>
        <v>43281.4</v>
      </c>
      <c r="I2415">
        <f t="shared" si="615"/>
        <v>1320.2</v>
      </c>
      <c r="J2415">
        <f t="shared" si="616"/>
        <v>3265.9999999999995</v>
      </c>
      <c r="K2415">
        <f t="shared" si="619"/>
        <v>506.00000000000006</v>
      </c>
      <c r="L2415">
        <f t="shared" si="620"/>
        <v>1398.4</v>
      </c>
      <c r="M2415">
        <f t="shared" si="621"/>
        <v>3261.4</v>
      </c>
      <c r="N2415">
        <v>0</v>
      </c>
      <c r="O2415">
        <f t="shared" si="617"/>
        <v>9752</v>
      </c>
      <c r="P2415">
        <v>25</v>
      </c>
      <c r="Q2415">
        <v>0</v>
      </c>
      <c r="R2415">
        <v>0</v>
      </c>
      <c r="S2415">
        <v>0</v>
      </c>
      <c r="T2415">
        <v>200</v>
      </c>
      <c r="U2415">
        <f>1289.46-V2415</f>
        <v>0</v>
      </c>
      <c r="V2415">
        <v>1289.46</v>
      </c>
      <c r="W2415">
        <f t="shared" si="612"/>
        <v>225</v>
      </c>
      <c r="X2415">
        <f t="shared" si="613"/>
        <v>2718.6000000000004</v>
      </c>
      <c r="Y2415">
        <f t="shared" si="622"/>
        <v>6527.4</v>
      </c>
      <c r="Z2415">
        <f t="shared" si="614"/>
        <v>43056.4</v>
      </c>
      <c r="AA2415" t="s">
        <v>621</v>
      </c>
      <c r="AB2415">
        <v>2024</v>
      </c>
    </row>
    <row r="2416" spans="1:28" x14ac:dyDescent="0.25">
      <c r="A2416">
        <v>104</v>
      </c>
      <c r="B2416" t="s">
        <v>885</v>
      </c>
      <c r="C2416" t="s">
        <v>103</v>
      </c>
      <c r="D2416" t="s">
        <v>22</v>
      </c>
      <c r="E2416" t="s">
        <v>80</v>
      </c>
      <c r="F2416" t="s">
        <v>84</v>
      </c>
      <c r="G2416">
        <v>130000</v>
      </c>
      <c r="H2416">
        <f t="shared" si="618"/>
        <v>122317</v>
      </c>
      <c r="I2416">
        <f t="shared" si="615"/>
        <v>3731</v>
      </c>
      <c r="J2416">
        <f t="shared" si="616"/>
        <v>9230</v>
      </c>
      <c r="K2416">
        <f t="shared" si="619"/>
        <v>851.51</v>
      </c>
      <c r="L2416">
        <f t="shared" si="620"/>
        <v>3952</v>
      </c>
      <c r="M2416">
        <f t="shared" si="621"/>
        <v>9217</v>
      </c>
      <c r="N2416">
        <v>0</v>
      </c>
      <c r="O2416">
        <f t="shared" si="617"/>
        <v>26981.510000000002</v>
      </c>
      <c r="P2416">
        <v>25</v>
      </c>
      <c r="Q2416">
        <v>0</v>
      </c>
      <c r="R2416">
        <v>0</v>
      </c>
      <c r="S2416">
        <v>0</v>
      </c>
      <c r="T2416">
        <v>200</v>
      </c>
      <c r="U2416">
        <f t="shared" ref="U2416:U2422" si="624">IF((H2416*12)&gt;867123.01,(79776+(((H2416*12)-867123.01)*0.25))/12,IF((H2416*12)&gt;624329.01,(31216+(((H2416*12)-624329.01)*0.2))/12,IF((H2416*12)&gt;416220.01,(((H2416*12)-416220.01)*0.15)/12,0)))</f>
        <v>19162.187291666665</v>
      </c>
      <c r="V2416">
        <v>0</v>
      </c>
      <c r="W2416">
        <f t="shared" si="612"/>
        <v>19387.187291666665</v>
      </c>
      <c r="X2416">
        <f t="shared" si="613"/>
        <v>7683</v>
      </c>
      <c r="Y2416">
        <f t="shared" si="622"/>
        <v>18447</v>
      </c>
      <c r="Z2416">
        <f t="shared" si="614"/>
        <v>102929.81270833334</v>
      </c>
      <c r="AA2416" t="s">
        <v>621</v>
      </c>
      <c r="AB2416">
        <v>2024</v>
      </c>
    </row>
    <row r="2417" spans="1:28" x14ac:dyDescent="0.25">
      <c r="A2417">
        <v>105</v>
      </c>
      <c r="B2417" t="s">
        <v>898</v>
      </c>
      <c r="C2417" t="s">
        <v>103</v>
      </c>
      <c r="D2417" t="s">
        <v>22</v>
      </c>
      <c r="E2417" t="s">
        <v>54</v>
      </c>
      <c r="F2417" t="s">
        <v>84</v>
      </c>
      <c r="G2417">
        <v>25000</v>
      </c>
      <c r="H2417">
        <f t="shared" si="618"/>
        <v>23522.5</v>
      </c>
      <c r="I2417">
        <f t="shared" si="615"/>
        <v>717.5</v>
      </c>
      <c r="J2417">
        <f t="shared" si="616"/>
        <v>1774.9999999999998</v>
      </c>
      <c r="K2417">
        <f t="shared" si="619"/>
        <v>275</v>
      </c>
      <c r="L2417">
        <f t="shared" si="620"/>
        <v>760</v>
      </c>
      <c r="M2417">
        <f t="shared" si="621"/>
        <v>1772.5000000000002</v>
      </c>
      <c r="N2417">
        <v>0</v>
      </c>
      <c r="O2417">
        <f t="shared" si="617"/>
        <v>5300</v>
      </c>
      <c r="P2417">
        <v>25</v>
      </c>
      <c r="Q2417">
        <v>0</v>
      </c>
      <c r="R2417">
        <v>0</v>
      </c>
      <c r="S2417">
        <v>1745.2</v>
      </c>
      <c r="T2417">
        <v>200</v>
      </c>
      <c r="U2417">
        <f t="shared" si="624"/>
        <v>0</v>
      </c>
      <c r="V2417">
        <v>0</v>
      </c>
      <c r="W2417">
        <f t="shared" si="612"/>
        <v>1970.2</v>
      </c>
      <c r="X2417">
        <f t="shared" si="613"/>
        <v>1477.5</v>
      </c>
      <c r="Y2417">
        <f t="shared" si="622"/>
        <v>3547.5</v>
      </c>
      <c r="Z2417">
        <f t="shared" si="614"/>
        <v>21552.3</v>
      </c>
      <c r="AA2417" t="s">
        <v>621</v>
      </c>
      <c r="AB2417">
        <v>2024</v>
      </c>
    </row>
    <row r="2418" spans="1:28" x14ac:dyDescent="0.25">
      <c r="A2418">
        <v>106</v>
      </c>
      <c r="B2418" t="s">
        <v>899</v>
      </c>
      <c r="C2418" t="s">
        <v>102</v>
      </c>
      <c r="D2418" t="s">
        <v>22</v>
      </c>
      <c r="E2418" t="s">
        <v>37</v>
      </c>
      <c r="F2418" t="s">
        <v>84</v>
      </c>
      <c r="G2418">
        <v>25000</v>
      </c>
      <c r="H2418">
        <f t="shared" si="618"/>
        <v>23522.5</v>
      </c>
      <c r="I2418">
        <f t="shared" si="615"/>
        <v>717.5</v>
      </c>
      <c r="J2418">
        <f t="shared" si="616"/>
        <v>1774.9999999999998</v>
      </c>
      <c r="K2418">
        <f t="shared" si="619"/>
        <v>275</v>
      </c>
      <c r="L2418">
        <f t="shared" si="620"/>
        <v>760</v>
      </c>
      <c r="M2418">
        <f t="shared" si="621"/>
        <v>1772.5000000000002</v>
      </c>
      <c r="N2418">
        <v>0</v>
      </c>
      <c r="O2418">
        <f t="shared" si="617"/>
        <v>5300</v>
      </c>
      <c r="P2418">
        <v>25</v>
      </c>
      <c r="Q2418">
        <v>5000</v>
      </c>
      <c r="R2418">
        <v>0</v>
      </c>
      <c r="S2418">
        <v>0</v>
      </c>
      <c r="T2418">
        <v>200</v>
      </c>
      <c r="U2418">
        <f t="shared" si="624"/>
        <v>0</v>
      </c>
      <c r="V2418">
        <v>0</v>
      </c>
      <c r="W2418">
        <f t="shared" si="612"/>
        <v>5225</v>
      </c>
      <c r="X2418">
        <f t="shared" si="613"/>
        <v>1477.5</v>
      </c>
      <c r="Y2418">
        <f t="shared" si="622"/>
        <v>3547.5</v>
      </c>
      <c r="Z2418">
        <f t="shared" si="614"/>
        <v>18297.5</v>
      </c>
      <c r="AA2418" t="s">
        <v>621</v>
      </c>
      <c r="AB2418">
        <v>2024</v>
      </c>
    </row>
    <row r="2419" spans="1:28" x14ac:dyDescent="0.25">
      <c r="A2419">
        <v>107</v>
      </c>
      <c r="B2419" t="s">
        <v>900</v>
      </c>
      <c r="C2419" t="s">
        <v>102</v>
      </c>
      <c r="D2419" t="s">
        <v>22</v>
      </c>
      <c r="E2419" t="s">
        <v>37</v>
      </c>
      <c r="F2419" t="s">
        <v>84</v>
      </c>
      <c r="G2419">
        <v>25000</v>
      </c>
      <c r="H2419">
        <f t="shared" si="618"/>
        <v>23522.5</v>
      </c>
      <c r="I2419">
        <f t="shared" si="615"/>
        <v>717.5</v>
      </c>
      <c r="J2419">
        <f t="shared" si="616"/>
        <v>1774.9999999999998</v>
      </c>
      <c r="K2419">
        <f t="shared" si="619"/>
        <v>275</v>
      </c>
      <c r="L2419">
        <f t="shared" si="620"/>
        <v>760</v>
      </c>
      <c r="M2419">
        <f t="shared" si="621"/>
        <v>1772.5000000000002</v>
      </c>
      <c r="N2419">
        <v>0</v>
      </c>
      <c r="O2419">
        <f t="shared" si="617"/>
        <v>5300</v>
      </c>
      <c r="P2419">
        <v>25</v>
      </c>
      <c r="Q2419">
        <v>1500</v>
      </c>
      <c r="R2419">
        <v>0</v>
      </c>
      <c r="S2419">
        <v>0</v>
      </c>
      <c r="T2419">
        <v>200</v>
      </c>
      <c r="U2419">
        <f t="shared" si="624"/>
        <v>0</v>
      </c>
      <c r="V2419">
        <v>0</v>
      </c>
      <c r="W2419">
        <f t="shared" si="612"/>
        <v>1725</v>
      </c>
      <c r="X2419">
        <f t="shared" si="613"/>
        <v>1477.5</v>
      </c>
      <c r="Y2419">
        <f t="shared" si="622"/>
        <v>3547.5</v>
      </c>
      <c r="Z2419">
        <f t="shared" si="614"/>
        <v>21797.5</v>
      </c>
      <c r="AA2419" t="s">
        <v>621</v>
      </c>
      <c r="AB2419">
        <v>2024</v>
      </c>
    </row>
    <row r="2420" spans="1:28" x14ac:dyDescent="0.25">
      <c r="A2420">
        <v>108</v>
      </c>
      <c r="B2420" t="s">
        <v>901</v>
      </c>
      <c r="C2420" t="s">
        <v>102</v>
      </c>
      <c r="D2420" t="s">
        <v>801</v>
      </c>
      <c r="E2420" t="s">
        <v>33</v>
      </c>
      <c r="F2420" t="s">
        <v>84</v>
      </c>
      <c r="G2420">
        <v>30000</v>
      </c>
      <c r="H2420">
        <f t="shared" si="618"/>
        <v>28227</v>
      </c>
      <c r="I2420">
        <f t="shared" si="615"/>
        <v>861</v>
      </c>
      <c r="J2420">
        <f t="shared" si="616"/>
        <v>2130</v>
      </c>
      <c r="K2420">
        <f t="shared" si="619"/>
        <v>330.00000000000006</v>
      </c>
      <c r="L2420">
        <f t="shared" si="620"/>
        <v>912</v>
      </c>
      <c r="M2420">
        <f t="shared" si="621"/>
        <v>2127</v>
      </c>
      <c r="N2420">
        <v>0</v>
      </c>
      <c r="O2420">
        <f t="shared" si="617"/>
        <v>6360</v>
      </c>
      <c r="P2420">
        <v>25</v>
      </c>
      <c r="Q2420">
        <v>4000</v>
      </c>
      <c r="R2420">
        <v>0</v>
      </c>
      <c r="S2420">
        <v>334.73</v>
      </c>
      <c r="T2420">
        <v>200</v>
      </c>
      <c r="U2420">
        <f t="shared" si="624"/>
        <v>0</v>
      </c>
      <c r="V2420">
        <v>0</v>
      </c>
      <c r="W2420">
        <f t="shared" si="612"/>
        <v>4559.7299999999996</v>
      </c>
      <c r="X2420">
        <f t="shared" si="613"/>
        <v>1773</v>
      </c>
      <c r="Y2420">
        <f t="shared" si="622"/>
        <v>4257</v>
      </c>
      <c r="Z2420">
        <f t="shared" si="614"/>
        <v>23667.27</v>
      </c>
      <c r="AA2420" t="s">
        <v>621</v>
      </c>
      <c r="AB2420">
        <v>2024</v>
      </c>
    </row>
    <row r="2421" spans="1:28" x14ac:dyDescent="0.25">
      <c r="A2421">
        <v>109</v>
      </c>
      <c r="B2421" t="s">
        <v>902</v>
      </c>
      <c r="C2421" t="s">
        <v>102</v>
      </c>
      <c r="D2421" t="s">
        <v>22</v>
      </c>
      <c r="E2421" t="s">
        <v>37</v>
      </c>
      <c r="F2421" t="s">
        <v>84</v>
      </c>
      <c r="G2421">
        <v>25000</v>
      </c>
      <c r="H2421">
        <f t="shared" si="618"/>
        <v>23522.5</v>
      </c>
      <c r="I2421">
        <f t="shared" si="615"/>
        <v>717.5</v>
      </c>
      <c r="J2421">
        <f t="shared" si="616"/>
        <v>1774.9999999999998</v>
      </c>
      <c r="K2421">
        <f t="shared" si="619"/>
        <v>275</v>
      </c>
      <c r="L2421">
        <f t="shared" si="620"/>
        <v>760</v>
      </c>
      <c r="M2421">
        <f t="shared" si="621"/>
        <v>1772.5000000000002</v>
      </c>
      <c r="N2421">
        <v>0</v>
      </c>
      <c r="O2421">
        <f t="shared" si="617"/>
        <v>5300</v>
      </c>
      <c r="P2421">
        <v>25</v>
      </c>
      <c r="Q2421">
        <v>0</v>
      </c>
      <c r="R2421">
        <v>0</v>
      </c>
      <c r="S2421">
        <v>0</v>
      </c>
      <c r="T2421">
        <v>200</v>
      </c>
      <c r="U2421">
        <f t="shared" si="624"/>
        <v>0</v>
      </c>
      <c r="V2421">
        <v>0</v>
      </c>
      <c r="W2421">
        <f t="shared" si="612"/>
        <v>225</v>
      </c>
      <c r="X2421">
        <f t="shared" si="613"/>
        <v>1477.5</v>
      </c>
      <c r="Y2421">
        <f t="shared" si="622"/>
        <v>3547.5</v>
      </c>
      <c r="Z2421">
        <f t="shared" si="614"/>
        <v>23297.5</v>
      </c>
      <c r="AA2421" t="s">
        <v>621</v>
      </c>
      <c r="AB2421">
        <v>2024</v>
      </c>
    </row>
    <row r="2422" spans="1:28" x14ac:dyDescent="0.25">
      <c r="A2422">
        <v>110</v>
      </c>
      <c r="B2422" t="s">
        <v>903</v>
      </c>
      <c r="C2422" t="s">
        <v>102</v>
      </c>
      <c r="D2422" t="s">
        <v>22</v>
      </c>
      <c r="E2422" t="s">
        <v>37</v>
      </c>
      <c r="F2422" t="s">
        <v>84</v>
      </c>
      <c r="G2422">
        <v>25000</v>
      </c>
      <c r="H2422">
        <f t="shared" si="618"/>
        <v>23522.5</v>
      </c>
      <c r="I2422">
        <f t="shared" si="615"/>
        <v>717.5</v>
      </c>
      <c r="J2422">
        <f t="shared" si="616"/>
        <v>1774.9999999999998</v>
      </c>
      <c r="K2422">
        <f t="shared" si="619"/>
        <v>275</v>
      </c>
      <c r="L2422">
        <f t="shared" si="620"/>
        <v>760</v>
      </c>
      <c r="M2422">
        <f t="shared" si="621"/>
        <v>1772.5000000000002</v>
      </c>
      <c r="N2422">
        <v>0</v>
      </c>
      <c r="O2422">
        <f t="shared" si="617"/>
        <v>5300</v>
      </c>
      <c r="P2422">
        <v>25</v>
      </c>
      <c r="Q2422">
        <v>0</v>
      </c>
      <c r="R2422">
        <v>0</v>
      </c>
      <c r="S2422">
        <v>0</v>
      </c>
      <c r="T2422">
        <v>200</v>
      </c>
      <c r="U2422">
        <f t="shared" si="624"/>
        <v>0</v>
      </c>
      <c r="V2422">
        <v>0</v>
      </c>
      <c r="W2422">
        <f t="shared" si="612"/>
        <v>225</v>
      </c>
      <c r="X2422">
        <f t="shared" si="613"/>
        <v>1477.5</v>
      </c>
      <c r="Y2422">
        <f t="shared" si="622"/>
        <v>3547.5</v>
      </c>
      <c r="Z2422">
        <f t="shared" si="614"/>
        <v>23297.5</v>
      </c>
      <c r="AA2422" t="s">
        <v>621</v>
      </c>
      <c r="AB2422">
        <v>2024</v>
      </c>
    </row>
    <row r="2423" spans="1:28" x14ac:dyDescent="0.25">
      <c r="A2423">
        <v>111</v>
      </c>
      <c r="B2423" t="s">
        <v>804</v>
      </c>
      <c r="C2423" t="s">
        <v>103</v>
      </c>
      <c r="D2423" t="s">
        <v>823</v>
      </c>
      <c r="E2423" t="s">
        <v>27</v>
      </c>
      <c r="F2423" t="s">
        <v>98</v>
      </c>
      <c r="G2423">
        <v>360000</v>
      </c>
      <c r="H2423">
        <f>+G2423-(I2423+L2423+N2423)</f>
        <v>342069.38</v>
      </c>
      <c r="I2423">
        <f>IF(G2423&lt;=374040,G2423*2.87%,9334.68)</f>
        <v>10332</v>
      </c>
      <c r="J2423">
        <f>IF(G2423&lt;=374040,G2423*7.1%,23092.75)</f>
        <v>25559.999999999996</v>
      </c>
      <c r="K2423">
        <f>IF(G2423&lt;=74808,G2423*1.1%,851.51)</f>
        <v>851.51</v>
      </c>
      <c r="L2423">
        <v>5883.16</v>
      </c>
      <c r="M2423">
        <v>13720.92</v>
      </c>
      <c r="N2423">
        <v>1715.46</v>
      </c>
      <c r="O2423">
        <f>+I2423+J2423+K2423+L2423+M2423+N2423</f>
        <v>58063.049999999996</v>
      </c>
      <c r="P2423">
        <v>25</v>
      </c>
      <c r="Q2423">
        <v>0</v>
      </c>
      <c r="R2423">
        <v>0</v>
      </c>
      <c r="S2423">
        <v>1328.8</v>
      </c>
      <c r="T2423">
        <v>0</v>
      </c>
      <c r="U2423">
        <v>74100.210000000006</v>
      </c>
      <c r="V2423">
        <v>0</v>
      </c>
      <c r="W2423">
        <f>P2423+Q2423+R2423+S2423+T2423+U2423</f>
        <v>75454.010000000009</v>
      </c>
      <c r="X2423">
        <f>+I2423+L2423+N2423</f>
        <v>17930.62</v>
      </c>
      <c r="Y2423">
        <f>+J2423+M2423</f>
        <v>39280.92</v>
      </c>
      <c r="Z2423">
        <f>+G2423-(W2423+X2423)</f>
        <v>266615.37</v>
      </c>
      <c r="AA2423" t="s">
        <v>623</v>
      </c>
      <c r="AB2423">
        <v>2024</v>
      </c>
    </row>
    <row r="2424" spans="1:28" x14ac:dyDescent="0.25">
      <c r="A2424">
        <v>1</v>
      </c>
      <c r="B2424" t="s">
        <v>784</v>
      </c>
      <c r="C2424" t="s">
        <v>102</v>
      </c>
      <c r="D2424" t="s">
        <v>19</v>
      </c>
      <c r="E2424" t="s">
        <v>71</v>
      </c>
      <c r="F2424" t="s">
        <v>98</v>
      </c>
      <c r="G2424">
        <v>300000</v>
      </c>
      <c r="H2424">
        <f>+G2424-(I2424+L2424+N2424)</f>
        <v>285506.84000000003</v>
      </c>
      <c r="I2424">
        <f t="shared" ref="I2424:I2487" si="625">IF(G2424&lt;=374040,G2424*2.87%,9334.68)</f>
        <v>8610</v>
      </c>
      <c r="J2424">
        <f t="shared" ref="J2424:J2487" si="626">IF(G2424&lt;=374040,G2424*7.1%,23092.75)</f>
        <v>21299.999999999996</v>
      </c>
      <c r="K2424">
        <f t="shared" ref="K2424:K2488" si="627">IF(G2424&lt;=74808,G2424*1.1%,851.51)</f>
        <v>851.51</v>
      </c>
      <c r="L2424">
        <v>5883.16</v>
      </c>
      <c r="M2424">
        <v>13720.92</v>
      </c>
      <c r="N2424">
        <v>0</v>
      </c>
      <c r="O2424">
        <f t="shared" ref="O2424:O2487" si="628">+I2424+J2424+K2424+L2424+M2424+N2424</f>
        <v>50365.59</v>
      </c>
      <c r="P2424">
        <v>25</v>
      </c>
      <c r="Q2424">
        <v>0</v>
      </c>
      <c r="R2424">
        <v>0</v>
      </c>
      <c r="S2424">
        <v>0</v>
      </c>
      <c r="T2424">
        <v>0</v>
      </c>
      <c r="U2424">
        <v>59959.58</v>
      </c>
      <c r="V2424">
        <v>0</v>
      </c>
      <c r="W2424">
        <f>P2424+Q2424+R2424+S2424+T2424+U2424</f>
        <v>59984.58</v>
      </c>
      <c r="X2424">
        <f t="shared" ref="X2424:X2487" si="629">+I2424+L2424+N2424</f>
        <v>14493.16</v>
      </c>
      <c r="Y2424">
        <f t="shared" ref="Y2424:Y2438" si="630">+J2424+M2424</f>
        <v>35020.92</v>
      </c>
      <c r="Z2424">
        <f t="shared" ref="Z2424:Z2488" si="631">+G2424-(W2424+X2424)</f>
        <v>225522.26</v>
      </c>
      <c r="AA2424" t="s">
        <v>623</v>
      </c>
      <c r="AB2424">
        <v>2024</v>
      </c>
    </row>
    <row r="2425" spans="1:28" x14ac:dyDescent="0.25">
      <c r="A2425">
        <v>2</v>
      </c>
      <c r="B2425" t="s">
        <v>110</v>
      </c>
      <c r="C2425" t="s">
        <v>103</v>
      </c>
      <c r="D2425" t="s">
        <v>10</v>
      </c>
      <c r="E2425" t="s">
        <v>53</v>
      </c>
      <c r="F2425" t="s">
        <v>98</v>
      </c>
      <c r="G2425">
        <v>300000</v>
      </c>
      <c r="H2425">
        <f t="shared" ref="H2425:H2488" si="632">+G2425-(I2425+L2425+N2425)</f>
        <v>285506.84000000003</v>
      </c>
      <c r="I2425">
        <f t="shared" si="625"/>
        <v>8610</v>
      </c>
      <c r="J2425">
        <f t="shared" si="626"/>
        <v>21299.999999999996</v>
      </c>
      <c r="K2425">
        <f t="shared" si="627"/>
        <v>851.51</v>
      </c>
      <c r="L2425">
        <v>5883.16</v>
      </c>
      <c r="M2425">
        <v>13720.92</v>
      </c>
      <c r="N2425">
        <v>0</v>
      </c>
      <c r="O2425">
        <f t="shared" si="628"/>
        <v>50365.59</v>
      </c>
      <c r="P2425">
        <v>25</v>
      </c>
      <c r="Q2425">
        <v>0</v>
      </c>
      <c r="R2425">
        <v>0</v>
      </c>
      <c r="S2425">
        <v>1328.8</v>
      </c>
      <c r="T2425">
        <v>0</v>
      </c>
      <c r="U2425">
        <v>59959.58</v>
      </c>
      <c r="V2425">
        <v>0</v>
      </c>
      <c r="W2425">
        <f t="shared" ref="W2425:W2488" si="633">P2425+Q2425+R2425+S2425+T2425+U2425</f>
        <v>61313.380000000005</v>
      </c>
      <c r="X2425">
        <f t="shared" si="629"/>
        <v>14493.16</v>
      </c>
      <c r="Y2425">
        <f t="shared" si="630"/>
        <v>35020.92</v>
      </c>
      <c r="Z2425">
        <f t="shared" si="631"/>
        <v>224193.46</v>
      </c>
      <c r="AA2425" t="s">
        <v>623</v>
      </c>
      <c r="AB2425">
        <v>2024</v>
      </c>
    </row>
    <row r="2426" spans="1:28" x14ac:dyDescent="0.25">
      <c r="A2426">
        <v>3</v>
      </c>
      <c r="B2426" t="s">
        <v>115</v>
      </c>
      <c r="C2426" t="s">
        <v>103</v>
      </c>
      <c r="D2426" t="s">
        <v>886</v>
      </c>
      <c r="E2426" t="s">
        <v>887</v>
      </c>
      <c r="F2426" t="s">
        <v>84</v>
      </c>
      <c r="G2426">
        <v>185000</v>
      </c>
      <c r="H2426">
        <f>+G2426-(I2426+L2426+N2426)</f>
        <v>167204.66</v>
      </c>
      <c r="I2426">
        <f t="shared" si="625"/>
        <v>5309.5</v>
      </c>
      <c r="J2426">
        <f t="shared" si="626"/>
        <v>13134.999999999998</v>
      </c>
      <c r="K2426">
        <f t="shared" si="627"/>
        <v>851.51</v>
      </c>
      <c r="L2426">
        <f t="shared" ref="L2426:L2489" si="634">IF(G2426&lt;=187020,G2426*3.04%,4943.8)</f>
        <v>5624</v>
      </c>
      <c r="M2426">
        <f t="shared" ref="M2426:M2489" si="635">IF(G2426&lt;=187020,G2426*7.09%,11530.11)</f>
        <v>13116.5</v>
      </c>
      <c r="N2426">
        <v>6861.84</v>
      </c>
      <c r="O2426">
        <f t="shared" si="628"/>
        <v>44898.349999999991</v>
      </c>
      <c r="P2426">
        <v>25</v>
      </c>
      <c r="Q2426">
        <v>48648.800000000003</v>
      </c>
      <c r="R2426">
        <v>0</v>
      </c>
      <c r="S2426">
        <v>1328.8</v>
      </c>
      <c r="T2426">
        <v>200</v>
      </c>
      <c r="U2426">
        <v>30384.03</v>
      </c>
      <c r="V2426">
        <v>0</v>
      </c>
      <c r="W2426">
        <f t="shared" si="633"/>
        <v>80586.63</v>
      </c>
      <c r="X2426">
        <f t="shared" si="629"/>
        <v>17795.34</v>
      </c>
      <c r="Y2426">
        <f t="shared" si="630"/>
        <v>26251.5</v>
      </c>
      <c r="Z2426">
        <f t="shared" si="631"/>
        <v>86618.03</v>
      </c>
      <c r="AA2426" t="s">
        <v>623</v>
      </c>
      <c r="AB2426">
        <v>2024</v>
      </c>
    </row>
    <row r="2427" spans="1:28" x14ac:dyDescent="0.25">
      <c r="A2427">
        <v>4</v>
      </c>
      <c r="B2427" t="s">
        <v>116</v>
      </c>
      <c r="C2427" t="s">
        <v>102</v>
      </c>
      <c r="D2427" t="s">
        <v>4</v>
      </c>
      <c r="E2427" t="s">
        <v>91</v>
      </c>
      <c r="F2427" t="s">
        <v>84</v>
      </c>
      <c r="G2427">
        <v>185000</v>
      </c>
      <c r="H2427">
        <f t="shared" si="632"/>
        <v>174066.5</v>
      </c>
      <c r="I2427">
        <f t="shared" si="625"/>
        <v>5309.5</v>
      </c>
      <c r="J2427">
        <f t="shared" si="626"/>
        <v>13134.999999999998</v>
      </c>
      <c r="K2427">
        <f t="shared" si="627"/>
        <v>851.51</v>
      </c>
      <c r="L2427">
        <f t="shared" si="634"/>
        <v>5624</v>
      </c>
      <c r="M2427">
        <f t="shared" si="635"/>
        <v>13116.5</v>
      </c>
      <c r="N2427">
        <v>0</v>
      </c>
      <c r="O2427">
        <f t="shared" si="628"/>
        <v>38036.509999999995</v>
      </c>
      <c r="P2427">
        <v>25</v>
      </c>
      <c r="Q2427">
        <v>18441</v>
      </c>
      <c r="R2427">
        <v>0</v>
      </c>
      <c r="S2427">
        <v>1328.8</v>
      </c>
      <c r="T2427">
        <v>200</v>
      </c>
      <c r="U2427">
        <v>32099.49</v>
      </c>
      <c r="V2427">
        <v>0</v>
      </c>
      <c r="W2427">
        <f t="shared" si="633"/>
        <v>52094.29</v>
      </c>
      <c r="X2427">
        <f t="shared" si="629"/>
        <v>10933.5</v>
      </c>
      <c r="Y2427">
        <f t="shared" si="630"/>
        <v>26251.5</v>
      </c>
      <c r="Z2427">
        <f t="shared" si="631"/>
        <v>121972.20999999999</v>
      </c>
      <c r="AA2427" t="s">
        <v>623</v>
      </c>
      <c r="AB2427">
        <v>2024</v>
      </c>
    </row>
    <row r="2428" spans="1:28" x14ac:dyDescent="0.25">
      <c r="A2428">
        <v>5</v>
      </c>
      <c r="B2428" t="s">
        <v>117</v>
      </c>
      <c r="C2428" t="s">
        <v>102</v>
      </c>
      <c r="D2428" t="s">
        <v>793</v>
      </c>
      <c r="E2428" t="s">
        <v>794</v>
      </c>
      <c r="F2428" t="s">
        <v>84</v>
      </c>
      <c r="G2428">
        <v>185000</v>
      </c>
      <c r="H2428">
        <f t="shared" si="632"/>
        <v>170635.58</v>
      </c>
      <c r="I2428">
        <f t="shared" si="625"/>
        <v>5309.5</v>
      </c>
      <c r="J2428">
        <f t="shared" si="626"/>
        <v>13134.999999999998</v>
      </c>
      <c r="K2428">
        <f t="shared" si="627"/>
        <v>851.51</v>
      </c>
      <c r="L2428">
        <f t="shared" si="634"/>
        <v>5624</v>
      </c>
      <c r="M2428">
        <f t="shared" si="635"/>
        <v>13116.5</v>
      </c>
      <c r="N2428">
        <v>3430.92</v>
      </c>
      <c r="O2428">
        <f t="shared" si="628"/>
        <v>41467.429999999993</v>
      </c>
      <c r="P2428">
        <v>25</v>
      </c>
      <c r="Q2428">
        <v>0</v>
      </c>
      <c r="R2428">
        <v>0</v>
      </c>
      <c r="S2428">
        <v>2657.6</v>
      </c>
      <c r="T2428">
        <v>200</v>
      </c>
      <c r="U2428">
        <v>31670.63</v>
      </c>
      <c r="V2428">
        <v>0</v>
      </c>
      <c r="W2428">
        <f t="shared" si="633"/>
        <v>34553.230000000003</v>
      </c>
      <c r="X2428">
        <f t="shared" si="629"/>
        <v>14364.42</v>
      </c>
      <c r="Y2428">
        <f t="shared" si="630"/>
        <v>26251.5</v>
      </c>
      <c r="Z2428">
        <f t="shared" si="631"/>
        <v>136082.35</v>
      </c>
      <c r="AA2428" t="s">
        <v>623</v>
      </c>
      <c r="AB2428">
        <v>2024</v>
      </c>
    </row>
    <row r="2429" spans="1:28" x14ac:dyDescent="0.25">
      <c r="A2429">
        <v>6</v>
      </c>
      <c r="B2429" t="s">
        <v>119</v>
      </c>
      <c r="C2429" t="s">
        <v>103</v>
      </c>
      <c r="D2429" t="s">
        <v>10</v>
      </c>
      <c r="E2429" t="s">
        <v>824</v>
      </c>
      <c r="F2429" t="s">
        <v>84</v>
      </c>
      <c r="G2429">
        <v>185000</v>
      </c>
      <c r="H2429">
        <f t="shared" si="632"/>
        <v>174066.5</v>
      </c>
      <c r="I2429">
        <f t="shared" si="625"/>
        <v>5309.5</v>
      </c>
      <c r="J2429">
        <f t="shared" si="626"/>
        <v>13134.999999999998</v>
      </c>
      <c r="K2429">
        <f t="shared" si="627"/>
        <v>851.51</v>
      </c>
      <c r="L2429">
        <f t="shared" si="634"/>
        <v>5624</v>
      </c>
      <c r="M2429">
        <f t="shared" si="635"/>
        <v>13116.5</v>
      </c>
      <c r="N2429">
        <v>0</v>
      </c>
      <c r="O2429">
        <f t="shared" si="628"/>
        <v>38036.509999999995</v>
      </c>
      <c r="P2429">
        <v>25</v>
      </c>
      <c r="Q2429">
        <v>13280.57</v>
      </c>
      <c r="R2429">
        <v>0</v>
      </c>
      <c r="S2429">
        <v>1328.8</v>
      </c>
      <c r="T2429">
        <v>200</v>
      </c>
      <c r="U2429">
        <v>32099.49</v>
      </c>
      <c r="V2429">
        <v>0</v>
      </c>
      <c r="W2429">
        <f t="shared" si="633"/>
        <v>46933.86</v>
      </c>
      <c r="X2429">
        <f t="shared" si="629"/>
        <v>10933.5</v>
      </c>
      <c r="Y2429">
        <f t="shared" si="630"/>
        <v>26251.5</v>
      </c>
      <c r="Z2429">
        <f t="shared" si="631"/>
        <v>127132.64</v>
      </c>
      <c r="AA2429" t="s">
        <v>623</v>
      </c>
      <c r="AB2429">
        <v>2024</v>
      </c>
    </row>
    <row r="2430" spans="1:28" x14ac:dyDescent="0.25">
      <c r="A2430">
        <v>7</v>
      </c>
      <c r="B2430" t="s">
        <v>121</v>
      </c>
      <c r="C2430" t="s">
        <v>102</v>
      </c>
      <c r="D2430" t="s">
        <v>21</v>
      </c>
      <c r="E2430" t="s">
        <v>48</v>
      </c>
      <c r="F2430" t="s">
        <v>84</v>
      </c>
      <c r="G2430">
        <v>155000</v>
      </c>
      <c r="H2430">
        <f t="shared" si="632"/>
        <v>144124.04</v>
      </c>
      <c r="I2430">
        <f t="shared" si="625"/>
        <v>4448.5</v>
      </c>
      <c r="J2430">
        <f t="shared" si="626"/>
        <v>11004.999999999998</v>
      </c>
      <c r="K2430">
        <f t="shared" si="627"/>
        <v>851.51</v>
      </c>
      <c r="L2430">
        <f t="shared" si="634"/>
        <v>4712</v>
      </c>
      <c r="M2430">
        <f t="shared" si="635"/>
        <v>10989.5</v>
      </c>
      <c r="N2430">
        <v>1715.46</v>
      </c>
      <c r="O2430">
        <f t="shared" si="628"/>
        <v>33721.97</v>
      </c>
      <c r="P2430">
        <v>25</v>
      </c>
      <c r="Q2430">
        <v>10389.9</v>
      </c>
      <c r="R2430">
        <v>0</v>
      </c>
      <c r="S2430">
        <v>758.57</v>
      </c>
      <c r="T2430">
        <v>200</v>
      </c>
      <c r="U2430">
        <v>24613.88</v>
      </c>
      <c r="V2430">
        <v>0</v>
      </c>
      <c r="W2430">
        <f t="shared" si="633"/>
        <v>35987.35</v>
      </c>
      <c r="X2430">
        <f t="shared" si="629"/>
        <v>10875.96</v>
      </c>
      <c r="Y2430">
        <f t="shared" si="630"/>
        <v>21994.5</v>
      </c>
      <c r="Z2430">
        <f t="shared" si="631"/>
        <v>108136.69</v>
      </c>
      <c r="AA2430" t="s">
        <v>623</v>
      </c>
      <c r="AB2430">
        <v>2024</v>
      </c>
    </row>
    <row r="2431" spans="1:28" x14ac:dyDescent="0.25">
      <c r="A2431">
        <v>8</v>
      </c>
      <c r="B2431" t="s">
        <v>137</v>
      </c>
      <c r="C2431" t="s">
        <v>102</v>
      </c>
      <c r="D2431" t="s">
        <v>22</v>
      </c>
      <c r="E2431" t="s">
        <v>788</v>
      </c>
      <c r="F2431" t="s">
        <v>85</v>
      </c>
      <c r="G2431">
        <v>140000</v>
      </c>
      <c r="H2431">
        <f>+G2431-(I2431+L2431+N2431)</f>
        <v>130010.54000000001</v>
      </c>
      <c r="I2431">
        <f t="shared" si="625"/>
        <v>4018</v>
      </c>
      <c r="J2431">
        <f t="shared" si="626"/>
        <v>9940</v>
      </c>
      <c r="K2431">
        <f t="shared" si="627"/>
        <v>851.51</v>
      </c>
      <c r="L2431">
        <f t="shared" si="634"/>
        <v>4256</v>
      </c>
      <c r="M2431">
        <f t="shared" si="635"/>
        <v>9926</v>
      </c>
      <c r="N2431">
        <v>1715.46</v>
      </c>
      <c r="O2431">
        <f>+I2431+J2431+K2431+L2431+M2431+N2431</f>
        <v>30706.97</v>
      </c>
      <c r="P2431">
        <v>25</v>
      </c>
      <c r="Q2431">
        <v>4694.38</v>
      </c>
      <c r="R2431">
        <v>0</v>
      </c>
      <c r="S2431">
        <v>270.02</v>
      </c>
      <c r="T2431">
        <v>200</v>
      </c>
      <c r="U2431">
        <v>21085.5</v>
      </c>
      <c r="V2431">
        <v>0</v>
      </c>
      <c r="W2431">
        <f t="shared" si="633"/>
        <v>26274.9</v>
      </c>
      <c r="X2431">
        <f t="shared" si="629"/>
        <v>9989.4599999999991</v>
      </c>
      <c r="Y2431">
        <f>+J2431+M2431</f>
        <v>19866</v>
      </c>
      <c r="Z2431">
        <f t="shared" si="631"/>
        <v>103735.64</v>
      </c>
      <c r="AA2431" t="s">
        <v>623</v>
      </c>
      <c r="AB2431">
        <v>2024</v>
      </c>
    </row>
    <row r="2432" spans="1:28" x14ac:dyDescent="0.25">
      <c r="A2432">
        <v>9</v>
      </c>
      <c r="B2432" t="s">
        <v>123</v>
      </c>
      <c r="C2432" t="s">
        <v>102</v>
      </c>
      <c r="D2432" t="s">
        <v>10</v>
      </c>
      <c r="E2432" t="s">
        <v>826</v>
      </c>
      <c r="F2432" t="s">
        <v>84</v>
      </c>
      <c r="G2432">
        <v>145000</v>
      </c>
      <c r="H2432">
        <f t="shared" si="632"/>
        <v>136430.5</v>
      </c>
      <c r="I2432">
        <f t="shared" si="625"/>
        <v>4161.5</v>
      </c>
      <c r="J2432">
        <f t="shared" si="626"/>
        <v>10294.999999999998</v>
      </c>
      <c r="K2432">
        <f t="shared" si="627"/>
        <v>851.51</v>
      </c>
      <c r="L2432">
        <f t="shared" si="634"/>
        <v>4408</v>
      </c>
      <c r="M2432">
        <f t="shared" si="635"/>
        <v>10280.5</v>
      </c>
      <c r="N2432">
        <v>0</v>
      </c>
      <c r="O2432">
        <f t="shared" si="628"/>
        <v>29996.51</v>
      </c>
      <c r="P2432">
        <v>25</v>
      </c>
      <c r="Q2432">
        <v>6000</v>
      </c>
      <c r="R2432">
        <v>0</v>
      </c>
      <c r="S2432">
        <v>524.04999999999995</v>
      </c>
      <c r="T2432">
        <v>200</v>
      </c>
      <c r="U2432">
        <f>IF((H2432*12)&gt;867123.01,(79776+(((H2432*12)-867123.01)*0.25))/12,IF((H2432*12)&gt;624329.01,(31216+(((H2432*12)-624329.01)*0.2))/12,IF((H2432*12)&gt;416220.01,(((H2432*12)-416220.01)*0.15)/12,0)))</f>
        <v>22690.562291666665</v>
      </c>
      <c r="V2432">
        <v>0</v>
      </c>
      <c r="W2432">
        <f t="shared" si="633"/>
        <v>29439.612291666665</v>
      </c>
      <c r="X2432">
        <f t="shared" si="629"/>
        <v>8569.5</v>
      </c>
      <c r="Y2432">
        <f t="shared" si="630"/>
        <v>20575.5</v>
      </c>
      <c r="Z2432">
        <f t="shared" si="631"/>
        <v>106990.88770833334</v>
      </c>
      <c r="AA2432" t="s">
        <v>623</v>
      </c>
      <c r="AB2432">
        <v>2024</v>
      </c>
    </row>
    <row r="2433" spans="1:28" x14ac:dyDescent="0.25">
      <c r="A2433">
        <v>10</v>
      </c>
      <c r="B2433" t="s">
        <v>125</v>
      </c>
      <c r="C2433" t="s">
        <v>102</v>
      </c>
      <c r="D2433" t="s">
        <v>94</v>
      </c>
      <c r="E2433" t="s">
        <v>65</v>
      </c>
      <c r="F2433" t="s">
        <v>85</v>
      </c>
      <c r="G2433">
        <v>96000</v>
      </c>
      <c r="H2433">
        <f t="shared" si="632"/>
        <v>88610.94</v>
      </c>
      <c r="I2433">
        <f t="shared" si="625"/>
        <v>2755.2</v>
      </c>
      <c r="J2433">
        <f t="shared" si="626"/>
        <v>6815.9999999999991</v>
      </c>
      <c r="K2433">
        <f t="shared" si="627"/>
        <v>851.51</v>
      </c>
      <c r="L2433">
        <f t="shared" si="634"/>
        <v>2918.4</v>
      </c>
      <c r="M2433">
        <f t="shared" si="635"/>
        <v>6806.4000000000005</v>
      </c>
      <c r="N2433">
        <v>1715.46</v>
      </c>
      <c r="O2433">
        <f t="shared" si="628"/>
        <v>21862.969999999998</v>
      </c>
      <c r="P2433">
        <v>25</v>
      </c>
      <c r="Q2433">
        <v>3000</v>
      </c>
      <c r="R2433">
        <v>0</v>
      </c>
      <c r="S2433">
        <v>797.28</v>
      </c>
      <c r="T2433">
        <v>200</v>
      </c>
      <c r="U2433">
        <v>10735.6</v>
      </c>
      <c r="V2433">
        <v>0</v>
      </c>
      <c r="W2433">
        <f t="shared" si="633"/>
        <v>14757.880000000001</v>
      </c>
      <c r="X2433">
        <f t="shared" si="629"/>
        <v>7389.06</v>
      </c>
      <c r="Y2433">
        <f t="shared" si="630"/>
        <v>13622.4</v>
      </c>
      <c r="Z2433">
        <f t="shared" si="631"/>
        <v>73853.06</v>
      </c>
      <c r="AA2433" t="s">
        <v>623</v>
      </c>
      <c r="AB2433">
        <v>2024</v>
      </c>
    </row>
    <row r="2434" spans="1:28" x14ac:dyDescent="0.25">
      <c r="A2434">
        <v>11</v>
      </c>
      <c r="B2434" t="s">
        <v>126</v>
      </c>
      <c r="C2434" t="s">
        <v>103</v>
      </c>
      <c r="D2434" t="s">
        <v>94</v>
      </c>
      <c r="E2434" t="s">
        <v>58</v>
      </c>
      <c r="F2434" t="s">
        <v>84</v>
      </c>
      <c r="G2434">
        <v>60000</v>
      </c>
      <c r="H2434">
        <f t="shared" si="632"/>
        <v>56454</v>
      </c>
      <c r="I2434">
        <f t="shared" si="625"/>
        <v>1722</v>
      </c>
      <c r="J2434">
        <f t="shared" si="626"/>
        <v>4260</v>
      </c>
      <c r="K2434">
        <f t="shared" si="627"/>
        <v>660.00000000000011</v>
      </c>
      <c r="L2434">
        <f t="shared" si="634"/>
        <v>1824</v>
      </c>
      <c r="M2434">
        <f t="shared" si="635"/>
        <v>4254</v>
      </c>
      <c r="N2434">
        <v>0</v>
      </c>
      <c r="O2434">
        <f t="shared" si="628"/>
        <v>12720</v>
      </c>
      <c r="P2434">
        <v>25</v>
      </c>
      <c r="Q2434">
        <v>500</v>
      </c>
      <c r="R2434">
        <v>0</v>
      </c>
      <c r="S2434">
        <v>933.27</v>
      </c>
      <c r="T2434">
        <v>200</v>
      </c>
      <c r="U2434">
        <v>3486.68</v>
      </c>
      <c r="V2434">
        <v>0</v>
      </c>
      <c r="W2434">
        <f t="shared" si="633"/>
        <v>5144.95</v>
      </c>
      <c r="X2434">
        <f t="shared" si="629"/>
        <v>3546</v>
      </c>
      <c r="Y2434">
        <f t="shared" si="630"/>
        <v>8514</v>
      </c>
      <c r="Z2434">
        <f t="shared" si="631"/>
        <v>51309.05</v>
      </c>
      <c r="AA2434" t="s">
        <v>623</v>
      </c>
      <c r="AB2434">
        <v>2024</v>
      </c>
    </row>
    <row r="2435" spans="1:28" x14ac:dyDescent="0.25">
      <c r="A2435">
        <v>12</v>
      </c>
      <c r="B2435" t="s">
        <v>128</v>
      </c>
      <c r="C2435" t="s">
        <v>102</v>
      </c>
      <c r="D2435" t="s">
        <v>12</v>
      </c>
      <c r="E2435" t="s">
        <v>862</v>
      </c>
      <c r="F2435" t="s">
        <v>84</v>
      </c>
      <c r="G2435">
        <v>155000</v>
      </c>
      <c r="H2435">
        <f t="shared" si="632"/>
        <v>142408.57999999999</v>
      </c>
      <c r="I2435">
        <f t="shared" si="625"/>
        <v>4448.5</v>
      </c>
      <c r="J2435">
        <f t="shared" si="626"/>
        <v>11004.999999999998</v>
      </c>
      <c r="K2435">
        <f t="shared" si="627"/>
        <v>851.51</v>
      </c>
      <c r="L2435">
        <f t="shared" si="634"/>
        <v>4712</v>
      </c>
      <c r="M2435">
        <f t="shared" si="635"/>
        <v>10989.5</v>
      </c>
      <c r="N2435">
        <v>3430.92</v>
      </c>
      <c r="O2435">
        <f t="shared" si="628"/>
        <v>35437.43</v>
      </c>
      <c r="P2435">
        <v>25</v>
      </c>
      <c r="Q2435">
        <v>0</v>
      </c>
      <c r="R2435">
        <v>0</v>
      </c>
      <c r="S2435">
        <v>1251.92</v>
      </c>
      <c r="T2435">
        <v>200</v>
      </c>
      <c r="U2435">
        <v>24185.01</v>
      </c>
      <c r="V2435">
        <v>0</v>
      </c>
      <c r="W2435">
        <f>P2435+Q2435+R2435+S2435+T2435+U2435</f>
        <v>25661.93</v>
      </c>
      <c r="X2435">
        <f t="shared" si="629"/>
        <v>12591.42</v>
      </c>
      <c r="Y2435">
        <f t="shared" si="630"/>
        <v>21994.5</v>
      </c>
      <c r="Z2435">
        <f t="shared" si="631"/>
        <v>116746.65</v>
      </c>
      <c r="AA2435" t="s">
        <v>623</v>
      </c>
      <c r="AB2435">
        <v>2024</v>
      </c>
    </row>
    <row r="2436" spans="1:28" x14ac:dyDescent="0.25">
      <c r="A2436">
        <v>13</v>
      </c>
      <c r="B2436" t="s">
        <v>129</v>
      </c>
      <c r="C2436" t="s">
        <v>102</v>
      </c>
      <c r="D2436" t="s">
        <v>16</v>
      </c>
      <c r="E2436" t="s">
        <v>79</v>
      </c>
      <c r="F2436" t="s">
        <v>84</v>
      </c>
      <c r="G2436">
        <v>80000</v>
      </c>
      <c r="H2436">
        <f t="shared" si="632"/>
        <v>75272</v>
      </c>
      <c r="I2436">
        <f t="shared" si="625"/>
        <v>2296</v>
      </c>
      <c r="J2436">
        <f t="shared" si="626"/>
        <v>5679.9999999999991</v>
      </c>
      <c r="K2436">
        <f t="shared" si="627"/>
        <v>851.51</v>
      </c>
      <c r="L2436">
        <f t="shared" si="634"/>
        <v>2432</v>
      </c>
      <c r="M2436">
        <f t="shared" si="635"/>
        <v>5672</v>
      </c>
      <c r="N2436">
        <v>0</v>
      </c>
      <c r="O2436">
        <f t="shared" si="628"/>
        <v>16931.509999999998</v>
      </c>
      <c r="P2436">
        <v>25</v>
      </c>
      <c r="Q2436">
        <v>500</v>
      </c>
      <c r="R2436">
        <v>0</v>
      </c>
      <c r="S2436">
        <v>856.18</v>
      </c>
      <c r="T2436">
        <v>200</v>
      </c>
      <c r="U2436">
        <v>7400.87</v>
      </c>
      <c r="V2436">
        <v>0</v>
      </c>
      <c r="W2436">
        <f t="shared" si="633"/>
        <v>8982.0499999999993</v>
      </c>
      <c r="X2436">
        <f t="shared" si="629"/>
        <v>4728</v>
      </c>
      <c r="Y2436">
        <f t="shared" si="630"/>
        <v>11352</v>
      </c>
      <c r="Z2436">
        <f t="shared" si="631"/>
        <v>66289.95</v>
      </c>
      <c r="AA2436" t="s">
        <v>623</v>
      </c>
      <c r="AB2436">
        <v>2024</v>
      </c>
    </row>
    <row r="2437" spans="1:28" x14ac:dyDescent="0.25">
      <c r="A2437">
        <v>14</v>
      </c>
      <c r="B2437" t="s">
        <v>130</v>
      </c>
      <c r="C2437" t="s">
        <v>102</v>
      </c>
      <c r="D2437" t="s">
        <v>16</v>
      </c>
      <c r="E2437" t="s">
        <v>61</v>
      </c>
      <c r="F2437" t="s">
        <v>84</v>
      </c>
      <c r="G2437">
        <v>80000</v>
      </c>
      <c r="H2437">
        <f t="shared" si="632"/>
        <v>70125.62</v>
      </c>
      <c r="I2437">
        <f t="shared" si="625"/>
        <v>2296</v>
      </c>
      <c r="J2437">
        <f t="shared" si="626"/>
        <v>5679.9999999999991</v>
      </c>
      <c r="K2437">
        <f t="shared" si="627"/>
        <v>851.51</v>
      </c>
      <c r="L2437">
        <f t="shared" si="634"/>
        <v>2432</v>
      </c>
      <c r="M2437">
        <f t="shared" si="635"/>
        <v>5672</v>
      </c>
      <c r="N2437">
        <v>5146.38</v>
      </c>
      <c r="O2437">
        <f t="shared" si="628"/>
        <v>22077.89</v>
      </c>
      <c r="P2437">
        <v>25</v>
      </c>
      <c r="Q2437">
        <v>1200</v>
      </c>
      <c r="R2437">
        <v>0</v>
      </c>
      <c r="S2437">
        <v>1886.28</v>
      </c>
      <c r="T2437">
        <v>200</v>
      </c>
      <c r="U2437">
        <v>6221</v>
      </c>
      <c r="V2437">
        <v>0</v>
      </c>
      <c r="W2437">
        <f t="shared" si="633"/>
        <v>9532.2799999999988</v>
      </c>
      <c r="X2437">
        <f t="shared" si="629"/>
        <v>9874.380000000001</v>
      </c>
      <c r="Y2437">
        <f t="shared" si="630"/>
        <v>11352</v>
      </c>
      <c r="Z2437">
        <f t="shared" si="631"/>
        <v>60593.34</v>
      </c>
      <c r="AA2437" t="s">
        <v>623</v>
      </c>
      <c r="AB2437">
        <v>2024</v>
      </c>
    </row>
    <row r="2438" spans="1:28" x14ac:dyDescent="0.25">
      <c r="A2438">
        <v>15</v>
      </c>
      <c r="B2438" t="s">
        <v>131</v>
      </c>
      <c r="C2438" t="s">
        <v>102</v>
      </c>
      <c r="D2438" t="s">
        <v>6</v>
      </c>
      <c r="E2438" t="s">
        <v>863</v>
      </c>
      <c r="F2438" t="s">
        <v>84</v>
      </c>
      <c r="G2438">
        <v>95000</v>
      </c>
      <c r="H2438">
        <f t="shared" si="632"/>
        <v>85954.58</v>
      </c>
      <c r="I2438">
        <f t="shared" si="625"/>
        <v>2726.5</v>
      </c>
      <c r="J2438">
        <f t="shared" si="626"/>
        <v>6744.9999999999991</v>
      </c>
      <c r="K2438">
        <f t="shared" si="627"/>
        <v>851.51</v>
      </c>
      <c r="L2438">
        <f t="shared" si="634"/>
        <v>2888</v>
      </c>
      <c r="M2438">
        <f t="shared" si="635"/>
        <v>6735.5</v>
      </c>
      <c r="N2438">
        <v>3430.92</v>
      </c>
      <c r="O2438">
        <f t="shared" si="628"/>
        <v>23377.43</v>
      </c>
      <c r="P2438">
        <v>25</v>
      </c>
      <c r="Q2438">
        <v>0</v>
      </c>
      <c r="R2438">
        <v>0</v>
      </c>
      <c r="S2438">
        <v>4499.8</v>
      </c>
      <c r="T2438">
        <v>200</v>
      </c>
      <c r="U2438">
        <v>10071.51</v>
      </c>
      <c r="V2438">
        <v>0</v>
      </c>
      <c r="W2438">
        <f t="shared" si="633"/>
        <v>14796.310000000001</v>
      </c>
      <c r="X2438">
        <f t="shared" si="629"/>
        <v>9045.42</v>
      </c>
      <c r="Y2438">
        <f t="shared" si="630"/>
        <v>13480.5</v>
      </c>
      <c r="Z2438">
        <f t="shared" si="631"/>
        <v>71158.26999999999</v>
      </c>
      <c r="AA2438" t="s">
        <v>623</v>
      </c>
      <c r="AB2438">
        <v>2024</v>
      </c>
    </row>
    <row r="2439" spans="1:28" x14ac:dyDescent="0.25">
      <c r="A2439">
        <v>16</v>
      </c>
      <c r="B2439" t="s">
        <v>132</v>
      </c>
      <c r="C2439" t="s">
        <v>102</v>
      </c>
      <c r="D2439" t="s">
        <v>4</v>
      </c>
      <c r="E2439" t="s">
        <v>24</v>
      </c>
      <c r="F2439" t="s">
        <v>84</v>
      </c>
      <c r="G2439">
        <v>95000</v>
      </c>
      <c r="H2439">
        <f t="shared" si="632"/>
        <v>85954.58</v>
      </c>
      <c r="I2439">
        <f t="shared" si="625"/>
        <v>2726.5</v>
      </c>
      <c r="J2439">
        <f t="shared" si="626"/>
        <v>6744.9999999999991</v>
      </c>
      <c r="K2439">
        <f t="shared" si="627"/>
        <v>851.51</v>
      </c>
      <c r="L2439">
        <f t="shared" si="634"/>
        <v>2888</v>
      </c>
      <c r="M2439">
        <f t="shared" si="635"/>
        <v>6735.5</v>
      </c>
      <c r="N2439">
        <v>3430.92</v>
      </c>
      <c r="O2439">
        <f t="shared" si="628"/>
        <v>23377.43</v>
      </c>
      <c r="P2439">
        <v>25</v>
      </c>
      <c r="Q2439">
        <v>10686.79</v>
      </c>
      <c r="R2439">
        <v>0</v>
      </c>
      <c r="S2439">
        <v>2602.4</v>
      </c>
      <c r="T2439">
        <v>200</v>
      </c>
      <c r="U2439">
        <v>10071.51</v>
      </c>
      <c r="V2439">
        <v>0</v>
      </c>
      <c r="W2439">
        <f t="shared" si="633"/>
        <v>23585.7</v>
      </c>
      <c r="X2439">
        <f t="shared" si="629"/>
        <v>9045.42</v>
      </c>
      <c r="Y2439">
        <f>+J2439++K2439+M2439</f>
        <v>14332.009999999998</v>
      </c>
      <c r="Z2439">
        <f t="shared" si="631"/>
        <v>62368.88</v>
      </c>
      <c r="AA2439" t="s">
        <v>623</v>
      </c>
      <c r="AB2439">
        <v>2024</v>
      </c>
    </row>
    <row r="2440" spans="1:28" x14ac:dyDescent="0.25">
      <c r="A2440">
        <v>17</v>
      </c>
      <c r="B2440" t="s">
        <v>133</v>
      </c>
      <c r="C2440" t="s">
        <v>103</v>
      </c>
      <c r="D2440" t="s">
        <v>828</v>
      </c>
      <c r="E2440" t="s">
        <v>829</v>
      </c>
      <c r="F2440" t="s">
        <v>84</v>
      </c>
      <c r="G2440">
        <v>95000</v>
      </c>
      <c r="H2440">
        <f t="shared" si="632"/>
        <v>89385.5</v>
      </c>
      <c r="I2440">
        <f t="shared" si="625"/>
        <v>2726.5</v>
      </c>
      <c r="J2440">
        <f t="shared" si="626"/>
        <v>6744.9999999999991</v>
      </c>
      <c r="K2440">
        <f t="shared" si="627"/>
        <v>851.51</v>
      </c>
      <c r="L2440">
        <f t="shared" si="634"/>
        <v>2888</v>
      </c>
      <c r="M2440">
        <f t="shared" si="635"/>
        <v>6735.5</v>
      </c>
      <c r="N2440">
        <v>0</v>
      </c>
      <c r="O2440">
        <f t="shared" si="628"/>
        <v>19946.510000000002</v>
      </c>
      <c r="P2440">
        <v>25</v>
      </c>
      <c r="Q2440">
        <v>200</v>
      </c>
      <c r="R2440">
        <v>0</v>
      </c>
      <c r="S2440">
        <v>2194.65</v>
      </c>
      <c r="T2440">
        <v>200</v>
      </c>
      <c r="U2440">
        <v>10929.24</v>
      </c>
      <c r="V2440">
        <v>0</v>
      </c>
      <c r="W2440">
        <f t="shared" si="633"/>
        <v>13548.89</v>
      </c>
      <c r="X2440">
        <f t="shared" si="629"/>
        <v>5614.5</v>
      </c>
      <c r="Y2440">
        <f t="shared" ref="Y2440:Y2491" si="636">+J2440+M2440</f>
        <v>13480.5</v>
      </c>
      <c r="Z2440">
        <f t="shared" si="631"/>
        <v>75836.61</v>
      </c>
      <c r="AA2440" t="s">
        <v>623</v>
      </c>
      <c r="AB2440">
        <v>2024</v>
      </c>
    </row>
    <row r="2441" spans="1:28" x14ac:dyDescent="0.25">
      <c r="A2441">
        <v>18</v>
      </c>
      <c r="B2441" t="s">
        <v>134</v>
      </c>
      <c r="C2441" t="s">
        <v>102</v>
      </c>
      <c r="D2441" t="s">
        <v>16</v>
      </c>
      <c r="E2441" t="s">
        <v>45</v>
      </c>
      <c r="F2441" t="s">
        <v>84</v>
      </c>
      <c r="G2441">
        <v>80000</v>
      </c>
      <c r="H2441">
        <f t="shared" si="632"/>
        <v>71841.08</v>
      </c>
      <c r="I2441">
        <f t="shared" si="625"/>
        <v>2296</v>
      </c>
      <c r="J2441">
        <f t="shared" si="626"/>
        <v>5679.9999999999991</v>
      </c>
      <c r="K2441">
        <f t="shared" si="627"/>
        <v>851.51</v>
      </c>
      <c r="L2441">
        <f t="shared" si="634"/>
        <v>2432</v>
      </c>
      <c r="M2441">
        <f t="shared" si="635"/>
        <v>5672</v>
      </c>
      <c r="N2441">
        <v>3430.92</v>
      </c>
      <c r="O2441">
        <f t="shared" si="628"/>
        <v>20362.43</v>
      </c>
      <c r="P2441">
        <v>25</v>
      </c>
      <c r="Q2441">
        <v>0</v>
      </c>
      <c r="R2441">
        <v>0</v>
      </c>
      <c r="S2441">
        <v>2143.9</v>
      </c>
      <c r="T2441">
        <v>200</v>
      </c>
      <c r="U2441">
        <v>6564.09</v>
      </c>
      <c r="V2441">
        <v>0</v>
      </c>
      <c r="W2441">
        <f t="shared" si="633"/>
        <v>8932.99</v>
      </c>
      <c r="X2441">
        <f t="shared" si="629"/>
        <v>8158.92</v>
      </c>
      <c r="Y2441">
        <f t="shared" si="636"/>
        <v>11352</v>
      </c>
      <c r="Z2441">
        <f t="shared" si="631"/>
        <v>62908.09</v>
      </c>
      <c r="AA2441" t="s">
        <v>623</v>
      </c>
      <c r="AB2441">
        <v>2024</v>
      </c>
    </row>
    <row r="2442" spans="1:28" x14ac:dyDescent="0.25">
      <c r="A2442">
        <v>19</v>
      </c>
      <c r="B2442" t="s">
        <v>140</v>
      </c>
      <c r="C2442" t="s">
        <v>102</v>
      </c>
      <c r="D2442" t="s">
        <v>823</v>
      </c>
      <c r="E2442" t="s">
        <v>29</v>
      </c>
      <c r="F2442" t="s">
        <v>99</v>
      </c>
      <c r="G2442">
        <v>130000</v>
      </c>
      <c r="H2442">
        <f t="shared" si="632"/>
        <v>122317</v>
      </c>
      <c r="I2442">
        <f t="shared" si="625"/>
        <v>3731</v>
      </c>
      <c r="J2442">
        <f t="shared" si="626"/>
        <v>9230</v>
      </c>
      <c r="K2442">
        <f t="shared" si="627"/>
        <v>851.51</v>
      </c>
      <c r="L2442">
        <f t="shared" si="634"/>
        <v>3952</v>
      </c>
      <c r="M2442">
        <f t="shared" si="635"/>
        <v>9217</v>
      </c>
      <c r="N2442">
        <v>0</v>
      </c>
      <c r="O2442">
        <f t="shared" si="628"/>
        <v>26981.510000000002</v>
      </c>
      <c r="P2442">
        <v>25</v>
      </c>
      <c r="Q2442">
        <v>0</v>
      </c>
      <c r="R2442">
        <v>0</v>
      </c>
      <c r="S2442">
        <v>398.64</v>
      </c>
      <c r="T2442">
        <v>200</v>
      </c>
      <c r="U2442">
        <f t="shared" ref="U2442:U2444" si="637">IF((H2442*12)&gt;867123.01,(79776+(((H2442*12)-867123.01)*0.25))/12,IF((H2442*12)&gt;624329.01,(31216+(((H2442*12)-624329.01)*0.2))/12,IF((H2442*12)&gt;416220.01,(((H2442*12)-416220.01)*0.15)/12,0)))</f>
        <v>19162.187291666665</v>
      </c>
      <c r="V2442">
        <v>0</v>
      </c>
      <c r="W2442">
        <f t="shared" si="633"/>
        <v>19785.827291666665</v>
      </c>
      <c r="X2442">
        <f t="shared" si="629"/>
        <v>7683</v>
      </c>
      <c r="Y2442">
        <f t="shared" si="636"/>
        <v>18447</v>
      </c>
      <c r="Z2442">
        <f t="shared" si="631"/>
        <v>102531.17270833334</v>
      </c>
      <c r="AA2442" t="s">
        <v>623</v>
      </c>
      <c r="AB2442">
        <v>2024</v>
      </c>
    </row>
    <row r="2443" spans="1:28" x14ac:dyDescent="0.25">
      <c r="A2443">
        <v>20</v>
      </c>
      <c r="B2443" t="s">
        <v>888</v>
      </c>
      <c r="C2443" t="s">
        <v>103</v>
      </c>
      <c r="D2443" t="s">
        <v>823</v>
      </c>
      <c r="E2443" t="s">
        <v>850</v>
      </c>
      <c r="F2443" t="s">
        <v>84</v>
      </c>
      <c r="G2443">
        <v>100000</v>
      </c>
      <c r="H2443">
        <f t="shared" si="632"/>
        <v>94090</v>
      </c>
      <c r="I2443">
        <f t="shared" si="625"/>
        <v>2870</v>
      </c>
      <c r="J2443">
        <f t="shared" si="626"/>
        <v>7099.9999999999991</v>
      </c>
      <c r="K2443">
        <f t="shared" si="627"/>
        <v>851.51</v>
      </c>
      <c r="L2443">
        <f t="shared" si="634"/>
        <v>3040</v>
      </c>
      <c r="M2443">
        <f t="shared" si="635"/>
        <v>7090.0000000000009</v>
      </c>
      <c r="N2443">
        <v>0</v>
      </c>
      <c r="O2443">
        <f t="shared" si="628"/>
        <v>20951.510000000002</v>
      </c>
      <c r="P2443">
        <v>25</v>
      </c>
      <c r="Q2443">
        <v>0</v>
      </c>
      <c r="R2443">
        <v>0</v>
      </c>
      <c r="S2443">
        <v>0</v>
      </c>
      <c r="T2443">
        <v>200</v>
      </c>
      <c r="U2443">
        <v>12105.37</v>
      </c>
      <c r="V2443">
        <v>0</v>
      </c>
      <c r="W2443">
        <f t="shared" si="633"/>
        <v>12330.37</v>
      </c>
      <c r="X2443">
        <f t="shared" si="629"/>
        <v>5910</v>
      </c>
      <c r="Y2443">
        <f t="shared" si="636"/>
        <v>14190</v>
      </c>
      <c r="Z2443">
        <f t="shared" si="631"/>
        <v>81759.63</v>
      </c>
      <c r="AA2443" t="s">
        <v>623</v>
      </c>
      <c r="AB2443">
        <v>2024</v>
      </c>
    </row>
    <row r="2444" spans="1:28" x14ac:dyDescent="0.25">
      <c r="A2444">
        <v>21</v>
      </c>
      <c r="B2444" t="s">
        <v>864</v>
      </c>
      <c r="C2444" t="s">
        <v>103</v>
      </c>
      <c r="D2444" t="s">
        <v>94</v>
      </c>
      <c r="E2444" t="s">
        <v>865</v>
      </c>
      <c r="F2444" t="s">
        <v>85</v>
      </c>
      <c r="G2444">
        <v>65000</v>
      </c>
      <c r="H2444">
        <f>+G2444-(I2444+L2444+N2444)</f>
        <v>61158.5</v>
      </c>
      <c r="I2444">
        <f t="shared" si="625"/>
        <v>1865.5</v>
      </c>
      <c r="J2444">
        <f t="shared" si="626"/>
        <v>4615</v>
      </c>
      <c r="K2444">
        <f t="shared" si="627"/>
        <v>715.00000000000011</v>
      </c>
      <c r="L2444">
        <f t="shared" si="634"/>
        <v>1976</v>
      </c>
      <c r="M2444">
        <f t="shared" si="635"/>
        <v>4608.5</v>
      </c>
      <c r="N2444">
        <v>0</v>
      </c>
      <c r="O2444">
        <f>+I2444+J2444+K2444+L2444+M2444+N2444</f>
        <v>13780</v>
      </c>
      <c r="P2444">
        <v>25</v>
      </c>
      <c r="Q2444">
        <v>0</v>
      </c>
      <c r="R2444">
        <v>0</v>
      </c>
      <c r="S2444">
        <v>1541.28</v>
      </c>
      <c r="T2444">
        <v>200</v>
      </c>
      <c r="U2444">
        <f t="shared" si="637"/>
        <v>4427.5498333333335</v>
      </c>
      <c r="V2444">
        <v>0</v>
      </c>
      <c r="W2444">
        <f t="shared" si="633"/>
        <v>6193.8298333333332</v>
      </c>
      <c r="X2444">
        <f t="shared" si="629"/>
        <v>3841.5</v>
      </c>
      <c r="Y2444">
        <f>+J2444+M2444</f>
        <v>9223.5</v>
      </c>
      <c r="Z2444">
        <f t="shared" si="631"/>
        <v>54964.670166666663</v>
      </c>
      <c r="AA2444" t="s">
        <v>623</v>
      </c>
      <c r="AB2444">
        <v>2024</v>
      </c>
    </row>
    <row r="2445" spans="1:28" x14ac:dyDescent="0.25">
      <c r="A2445">
        <v>22</v>
      </c>
      <c r="B2445" t="s">
        <v>144</v>
      </c>
      <c r="C2445" t="s">
        <v>103</v>
      </c>
      <c r="D2445" t="s">
        <v>10</v>
      </c>
      <c r="E2445" t="s">
        <v>40</v>
      </c>
      <c r="F2445" t="s">
        <v>85</v>
      </c>
      <c r="G2445">
        <v>95000</v>
      </c>
      <c r="H2445">
        <f t="shared" si="632"/>
        <v>87670.04</v>
      </c>
      <c r="I2445">
        <f t="shared" si="625"/>
        <v>2726.5</v>
      </c>
      <c r="J2445">
        <f t="shared" si="626"/>
        <v>6744.9999999999991</v>
      </c>
      <c r="K2445">
        <f t="shared" si="627"/>
        <v>851.51</v>
      </c>
      <c r="L2445">
        <f t="shared" si="634"/>
        <v>2888</v>
      </c>
      <c r="M2445">
        <f t="shared" si="635"/>
        <v>6735.5</v>
      </c>
      <c r="N2445">
        <v>1715.46</v>
      </c>
      <c r="O2445">
        <f t="shared" si="628"/>
        <v>21661.97</v>
      </c>
      <c r="P2445">
        <v>25</v>
      </c>
      <c r="Q2445">
        <v>0</v>
      </c>
      <c r="R2445">
        <v>0</v>
      </c>
      <c r="S2445">
        <v>2283.02</v>
      </c>
      <c r="T2445">
        <v>200</v>
      </c>
      <c r="U2445">
        <v>10500.38</v>
      </c>
      <c r="V2445">
        <v>0</v>
      </c>
      <c r="W2445">
        <f t="shared" si="633"/>
        <v>13008.4</v>
      </c>
      <c r="X2445">
        <f t="shared" si="629"/>
        <v>7329.96</v>
      </c>
      <c r="Y2445">
        <f t="shared" si="636"/>
        <v>13480.5</v>
      </c>
      <c r="Z2445">
        <f t="shared" si="631"/>
        <v>74661.64</v>
      </c>
      <c r="AA2445" t="s">
        <v>623</v>
      </c>
      <c r="AB2445">
        <v>2024</v>
      </c>
    </row>
    <row r="2446" spans="1:28" x14ac:dyDescent="0.25">
      <c r="A2446">
        <v>23</v>
      </c>
      <c r="B2446" t="s">
        <v>145</v>
      </c>
      <c r="C2446" t="s">
        <v>102</v>
      </c>
      <c r="D2446" t="s">
        <v>10</v>
      </c>
      <c r="E2446" t="s">
        <v>50</v>
      </c>
      <c r="F2446" t="s">
        <v>84</v>
      </c>
      <c r="G2446">
        <v>95000</v>
      </c>
      <c r="H2446">
        <f t="shared" si="632"/>
        <v>85954.58</v>
      </c>
      <c r="I2446">
        <f t="shared" si="625"/>
        <v>2726.5</v>
      </c>
      <c r="J2446">
        <f t="shared" si="626"/>
        <v>6744.9999999999991</v>
      </c>
      <c r="K2446">
        <f t="shared" si="627"/>
        <v>851.51</v>
      </c>
      <c r="L2446">
        <f t="shared" si="634"/>
        <v>2888</v>
      </c>
      <c r="M2446">
        <f t="shared" si="635"/>
        <v>6735.5</v>
      </c>
      <c r="N2446">
        <v>3430.92</v>
      </c>
      <c r="O2446">
        <f t="shared" si="628"/>
        <v>23377.43</v>
      </c>
      <c r="P2446">
        <v>25</v>
      </c>
      <c r="Q2446">
        <v>0</v>
      </c>
      <c r="R2446">
        <v>0</v>
      </c>
      <c r="S2446">
        <v>359.93</v>
      </c>
      <c r="T2446">
        <v>200</v>
      </c>
      <c r="U2446">
        <v>10071.51</v>
      </c>
      <c r="V2446">
        <v>0</v>
      </c>
      <c r="W2446">
        <f t="shared" si="633"/>
        <v>10656.44</v>
      </c>
      <c r="X2446">
        <f t="shared" si="629"/>
        <v>9045.42</v>
      </c>
      <c r="Y2446">
        <f t="shared" si="636"/>
        <v>13480.5</v>
      </c>
      <c r="Z2446">
        <f t="shared" si="631"/>
        <v>75298.14</v>
      </c>
      <c r="AA2446" t="s">
        <v>623</v>
      </c>
      <c r="AB2446">
        <v>2024</v>
      </c>
    </row>
    <row r="2447" spans="1:28" x14ac:dyDescent="0.25">
      <c r="A2447">
        <v>24</v>
      </c>
      <c r="B2447" t="s">
        <v>146</v>
      </c>
      <c r="C2447" t="s">
        <v>102</v>
      </c>
      <c r="D2447" t="s">
        <v>10</v>
      </c>
      <c r="E2447" t="s">
        <v>44</v>
      </c>
      <c r="F2447" t="s">
        <v>84</v>
      </c>
      <c r="G2447">
        <v>80000</v>
      </c>
      <c r="H2447">
        <f t="shared" si="632"/>
        <v>75272</v>
      </c>
      <c r="I2447">
        <f t="shared" si="625"/>
        <v>2296</v>
      </c>
      <c r="J2447">
        <f t="shared" si="626"/>
        <v>5679.9999999999991</v>
      </c>
      <c r="K2447">
        <f t="shared" si="627"/>
        <v>851.51</v>
      </c>
      <c r="L2447">
        <f t="shared" si="634"/>
        <v>2432</v>
      </c>
      <c r="M2447">
        <f t="shared" si="635"/>
        <v>5672</v>
      </c>
      <c r="N2447">
        <v>0</v>
      </c>
      <c r="O2447">
        <f t="shared" si="628"/>
        <v>16931.509999999998</v>
      </c>
      <c r="P2447">
        <v>25</v>
      </c>
      <c r="Q2447">
        <v>0</v>
      </c>
      <c r="R2447">
        <v>0</v>
      </c>
      <c r="S2447">
        <v>1101.54</v>
      </c>
      <c r="T2447">
        <v>200</v>
      </c>
      <c r="U2447">
        <v>7400.87</v>
      </c>
      <c r="V2447">
        <v>0</v>
      </c>
      <c r="W2447">
        <f t="shared" si="633"/>
        <v>8727.41</v>
      </c>
      <c r="X2447">
        <f t="shared" si="629"/>
        <v>4728</v>
      </c>
      <c r="Y2447">
        <f t="shared" si="636"/>
        <v>11352</v>
      </c>
      <c r="Z2447">
        <f t="shared" si="631"/>
        <v>66544.59</v>
      </c>
      <c r="AA2447" t="s">
        <v>623</v>
      </c>
      <c r="AB2447">
        <v>2024</v>
      </c>
    </row>
    <row r="2448" spans="1:28" x14ac:dyDescent="0.25">
      <c r="A2448">
        <v>25</v>
      </c>
      <c r="B2448" t="s">
        <v>866</v>
      </c>
      <c r="C2448" t="s">
        <v>102</v>
      </c>
      <c r="D2448" t="s">
        <v>10</v>
      </c>
      <c r="E2448" t="s">
        <v>44</v>
      </c>
      <c r="F2448" t="s">
        <v>84</v>
      </c>
      <c r="G2448">
        <v>80000</v>
      </c>
      <c r="H2448">
        <f t="shared" si="632"/>
        <v>75272</v>
      </c>
      <c r="I2448">
        <f t="shared" si="625"/>
        <v>2296</v>
      </c>
      <c r="J2448">
        <f t="shared" si="626"/>
        <v>5679.9999999999991</v>
      </c>
      <c r="K2448">
        <f t="shared" si="627"/>
        <v>851.51</v>
      </c>
      <c r="L2448">
        <f t="shared" si="634"/>
        <v>2432</v>
      </c>
      <c r="M2448">
        <f t="shared" si="635"/>
        <v>5672</v>
      </c>
      <c r="N2448">
        <v>0</v>
      </c>
      <c r="O2448">
        <f t="shared" si="628"/>
        <v>16931.509999999998</v>
      </c>
      <c r="P2448">
        <v>25</v>
      </c>
      <c r="Q2448">
        <v>0</v>
      </c>
      <c r="R2448">
        <v>0</v>
      </c>
      <c r="S2448">
        <v>1028.72</v>
      </c>
      <c r="T2448">
        <v>200</v>
      </c>
      <c r="U2448">
        <v>7400.87</v>
      </c>
      <c r="V2448">
        <v>0</v>
      </c>
      <c r="W2448">
        <f t="shared" si="633"/>
        <v>8654.59</v>
      </c>
      <c r="X2448">
        <f t="shared" si="629"/>
        <v>4728</v>
      </c>
      <c r="Y2448">
        <f t="shared" si="636"/>
        <v>11352</v>
      </c>
      <c r="Z2448">
        <f t="shared" si="631"/>
        <v>66617.41</v>
      </c>
      <c r="AA2448" t="s">
        <v>623</v>
      </c>
      <c r="AB2448">
        <v>2024</v>
      </c>
    </row>
    <row r="2449" spans="1:28" x14ac:dyDescent="0.25">
      <c r="A2449">
        <v>26</v>
      </c>
      <c r="B2449" t="s">
        <v>148</v>
      </c>
      <c r="C2449" t="s">
        <v>103</v>
      </c>
      <c r="D2449" t="s">
        <v>10</v>
      </c>
      <c r="E2449" t="s">
        <v>44</v>
      </c>
      <c r="F2449" t="s">
        <v>84</v>
      </c>
      <c r="G2449">
        <v>80000</v>
      </c>
      <c r="H2449">
        <f t="shared" si="632"/>
        <v>75272</v>
      </c>
      <c r="I2449">
        <f t="shared" si="625"/>
        <v>2296</v>
      </c>
      <c r="J2449">
        <f t="shared" si="626"/>
        <v>5679.9999999999991</v>
      </c>
      <c r="K2449">
        <f t="shared" si="627"/>
        <v>851.51</v>
      </c>
      <c r="L2449">
        <f t="shared" si="634"/>
        <v>2432</v>
      </c>
      <c r="M2449">
        <f t="shared" si="635"/>
        <v>5672</v>
      </c>
      <c r="N2449">
        <v>0</v>
      </c>
      <c r="O2449">
        <f t="shared" si="628"/>
        <v>16931.509999999998</v>
      </c>
      <c r="P2449">
        <v>25</v>
      </c>
      <c r="Q2449">
        <v>0</v>
      </c>
      <c r="R2449">
        <v>0</v>
      </c>
      <c r="S2449">
        <v>1347.38</v>
      </c>
      <c r="T2449">
        <v>200</v>
      </c>
      <c r="U2449">
        <v>7400.87</v>
      </c>
      <c r="V2449">
        <v>0</v>
      </c>
      <c r="W2449">
        <f t="shared" si="633"/>
        <v>8973.25</v>
      </c>
      <c r="X2449">
        <f t="shared" si="629"/>
        <v>4728</v>
      </c>
      <c r="Y2449">
        <f t="shared" si="636"/>
        <v>11352</v>
      </c>
      <c r="Z2449">
        <f t="shared" si="631"/>
        <v>66298.75</v>
      </c>
      <c r="AA2449" t="s">
        <v>623</v>
      </c>
      <c r="AB2449">
        <v>2024</v>
      </c>
    </row>
    <row r="2450" spans="1:28" x14ac:dyDescent="0.25">
      <c r="A2450">
        <v>27</v>
      </c>
      <c r="B2450" t="s">
        <v>149</v>
      </c>
      <c r="C2450" t="s">
        <v>102</v>
      </c>
      <c r="D2450" t="s">
        <v>10</v>
      </c>
      <c r="E2450" t="s">
        <v>43</v>
      </c>
      <c r="F2450" t="s">
        <v>84</v>
      </c>
      <c r="G2450">
        <v>95000</v>
      </c>
      <c r="H2450">
        <f t="shared" si="632"/>
        <v>87670.04</v>
      </c>
      <c r="I2450">
        <f t="shared" si="625"/>
        <v>2726.5</v>
      </c>
      <c r="J2450">
        <f t="shared" si="626"/>
        <v>6744.9999999999991</v>
      </c>
      <c r="K2450">
        <f t="shared" si="627"/>
        <v>851.51</v>
      </c>
      <c r="L2450">
        <f t="shared" si="634"/>
        <v>2888</v>
      </c>
      <c r="M2450">
        <f t="shared" si="635"/>
        <v>6735.5</v>
      </c>
      <c r="N2450">
        <v>1715.46</v>
      </c>
      <c r="O2450">
        <f t="shared" si="628"/>
        <v>21661.97</v>
      </c>
      <c r="P2450">
        <v>25</v>
      </c>
      <c r="Q2450">
        <v>5000</v>
      </c>
      <c r="R2450">
        <v>0</v>
      </c>
      <c r="S2450">
        <v>2226.91</v>
      </c>
      <c r="T2450">
        <v>200</v>
      </c>
      <c r="U2450">
        <v>10500.38</v>
      </c>
      <c r="V2450">
        <v>0</v>
      </c>
      <c r="W2450">
        <f t="shared" si="633"/>
        <v>17952.29</v>
      </c>
      <c r="X2450">
        <f t="shared" si="629"/>
        <v>7329.96</v>
      </c>
      <c r="Y2450">
        <f t="shared" si="636"/>
        <v>13480.5</v>
      </c>
      <c r="Z2450">
        <f t="shared" si="631"/>
        <v>69717.75</v>
      </c>
      <c r="AA2450" t="s">
        <v>623</v>
      </c>
      <c r="AB2450">
        <v>2024</v>
      </c>
    </row>
    <row r="2451" spans="1:28" x14ac:dyDescent="0.25">
      <c r="A2451">
        <v>28</v>
      </c>
      <c r="B2451" t="s">
        <v>151</v>
      </c>
      <c r="C2451" t="s">
        <v>102</v>
      </c>
      <c r="D2451" t="s">
        <v>793</v>
      </c>
      <c r="E2451" t="s">
        <v>66</v>
      </c>
      <c r="F2451" t="s">
        <v>84</v>
      </c>
      <c r="G2451">
        <v>80000</v>
      </c>
      <c r="H2451">
        <f t="shared" si="632"/>
        <v>75272</v>
      </c>
      <c r="I2451">
        <f t="shared" si="625"/>
        <v>2296</v>
      </c>
      <c r="J2451">
        <f t="shared" si="626"/>
        <v>5679.9999999999991</v>
      </c>
      <c r="K2451">
        <f t="shared" si="627"/>
        <v>851.51</v>
      </c>
      <c r="L2451">
        <f t="shared" si="634"/>
        <v>2432</v>
      </c>
      <c r="M2451">
        <f t="shared" si="635"/>
        <v>5672</v>
      </c>
      <c r="N2451">
        <v>0</v>
      </c>
      <c r="O2451">
        <f t="shared" si="628"/>
        <v>16931.509999999998</v>
      </c>
      <c r="P2451">
        <v>25</v>
      </c>
      <c r="Q2451">
        <v>4000</v>
      </c>
      <c r="R2451">
        <v>0</v>
      </c>
      <c r="S2451">
        <v>2348.73</v>
      </c>
      <c r="T2451">
        <v>200</v>
      </c>
      <c r="U2451">
        <v>7400.87</v>
      </c>
      <c r="V2451">
        <v>0</v>
      </c>
      <c r="W2451">
        <f t="shared" si="633"/>
        <v>13974.599999999999</v>
      </c>
      <c r="X2451">
        <f t="shared" si="629"/>
        <v>4728</v>
      </c>
      <c r="Y2451">
        <f t="shared" si="636"/>
        <v>11352</v>
      </c>
      <c r="Z2451">
        <f t="shared" si="631"/>
        <v>61297.4</v>
      </c>
      <c r="AA2451" t="s">
        <v>623</v>
      </c>
      <c r="AB2451">
        <v>2024</v>
      </c>
    </row>
    <row r="2452" spans="1:28" x14ac:dyDescent="0.25">
      <c r="A2452">
        <v>29</v>
      </c>
      <c r="B2452" t="s">
        <v>153</v>
      </c>
      <c r="C2452" t="s">
        <v>102</v>
      </c>
      <c r="D2452" t="s">
        <v>17</v>
      </c>
      <c r="E2452" t="s">
        <v>877</v>
      </c>
      <c r="F2452" t="s">
        <v>84</v>
      </c>
      <c r="G2452">
        <v>95000</v>
      </c>
      <c r="H2452">
        <f t="shared" si="632"/>
        <v>87670.04</v>
      </c>
      <c r="I2452">
        <f t="shared" si="625"/>
        <v>2726.5</v>
      </c>
      <c r="J2452">
        <f t="shared" si="626"/>
        <v>6744.9999999999991</v>
      </c>
      <c r="K2452">
        <f t="shared" si="627"/>
        <v>851.51</v>
      </c>
      <c r="L2452">
        <f t="shared" si="634"/>
        <v>2888</v>
      </c>
      <c r="M2452">
        <f t="shared" si="635"/>
        <v>6735.5</v>
      </c>
      <c r="N2452">
        <v>1715.46</v>
      </c>
      <c r="O2452">
        <f t="shared" si="628"/>
        <v>21661.97</v>
      </c>
      <c r="P2452">
        <v>25</v>
      </c>
      <c r="Q2452">
        <v>4328.3500000000004</v>
      </c>
      <c r="R2452">
        <v>0</v>
      </c>
      <c r="S2452">
        <v>2194.5300000000002</v>
      </c>
      <c r="T2452">
        <v>200</v>
      </c>
      <c r="U2452">
        <v>10500.38</v>
      </c>
      <c r="V2452">
        <v>0</v>
      </c>
      <c r="W2452">
        <f t="shared" si="633"/>
        <v>17248.260000000002</v>
      </c>
      <c r="X2452">
        <f t="shared" si="629"/>
        <v>7329.96</v>
      </c>
      <c r="Y2452">
        <f t="shared" si="636"/>
        <v>13480.5</v>
      </c>
      <c r="Z2452">
        <f t="shared" si="631"/>
        <v>70421.78</v>
      </c>
      <c r="AA2452" t="s">
        <v>623</v>
      </c>
      <c r="AB2452">
        <v>2024</v>
      </c>
    </row>
    <row r="2453" spans="1:28" x14ac:dyDescent="0.25">
      <c r="A2453">
        <v>30</v>
      </c>
      <c r="B2453" t="s">
        <v>868</v>
      </c>
      <c r="C2453" t="s">
        <v>103</v>
      </c>
      <c r="D2453" t="s">
        <v>800</v>
      </c>
      <c r="E2453" t="s">
        <v>83</v>
      </c>
      <c r="F2453" t="s">
        <v>84</v>
      </c>
      <c r="G2453">
        <v>48000</v>
      </c>
      <c r="H2453">
        <f t="shared" si="632"/>
        <v>45163.199999999997</v>
      </c>
      <c r="I2453">
        <f t="shared" si="625"/>
        <v>1377.6</v>
      </c>
      <c r="J2453">
        <f t="shared" si="626"/>
        <v>3407.9999999999995</v>
      </c>
      <c r="K2453">
        <f t="shared" si="627"/>
        <v>528</v>
      </c>
      <c r="L2453">
        <f t="shared" si="634"/>
        <v>1459.2</v>
      </c>
      <c r="M2453">
        <f t="shared" si="635"/>
        <v>3403.2000000000003</v>
      </c>
      <c r="N2453">
        <v>0</v>
      </c>
      <c r="O2453">
        <f t="shared" si="628"/>
        <v>10176</v>
      </c>
      <c r="P2453">
        <v>25</v>
      </c>
      <c r="Q2453">
        <v>1000</v>
      </c>
      <c r="R2453">
        <v>0</v>
      </c>
      <c r="S2453">
        <v>2134.44</v>
      </c>
      <c r="T2453">
        <v>200</v>
      </c>
      <c r="U2453">
        <v>1571.73</v>
      </c>
      <c r="V2453">
        <v>0</v>
      </c>
      <c r="W2453">
        <f t="shared" si="633"/>
        <v>4931.17</v>
      </c>
      <c r="X2453">
        <f t="shared" si="629"/>
        <v>2836.8</v>
      </c>
      <c r="Y2453">
        <f t="shared" si="636"/>
        <v>6811.2</v>
      </c>
      <c r="Z2453">
        <f t="shared" si="631"/>
        <v>40232.03</v>
      </c>
      <c r="AA2453" t="s">
        <v>623</v>
      </c>
      <c r="AB2453">
        <v>2024</v>
      </c>
    </row>
    <row r="2454" spans="1:28" x14ac:dyDescent="0.25">
      <c r="A2454">
        <v>31</v>
      </c>
      <c r="B2454" t="s">
        <v>124</v>
      </c>
      <c r="C2454" t="s">
        <v>103</v>
      </c>
      <c r="D2454" t="s">
        <v>10</v>
      </c>
      <c r="E2454" t="s">
        <v>706</v>
      </c>
      <c r="F2454" t="s">
        <v>84</v>
      </c>
      <c r="G2454">
        <v>48000</v>
      </c>
      <c r="H2454">
        <f>+G2454-(I2454+L2454+N2454)</f>
        <v>45163.199999999997</v>
      </c>
      <c r="I2454">
        <f t="shared" si="625"/>
        <v>1377.6</v>
      </c>
      <c r="J2454">
        <f t="shared" si="626"/>
        <v>3407.9999999999995</v>
      </c>
      <c r="K2454">
        <f t="shared" si="627"/>
        <v>528</v>
      </c>
      <c r="L2454">
        <f t="shared" si="634"/>
        <v>1459.2</v>
      </c>
      <c r="M2454">
        <f t="shared" si="635"/>
        <v>3403.2000000000003</v>
      </c>
      <c r="N2454">
        <v>0</v>
      </c>
      <c r="O2454">
        <f>+I2454+J2454+K2454+L2454+M2454+N2454</f>
        <v>10176</v>
      </c>
      <c r="P2454">
        <v>25</v>
      </c>
      <c r="Q2454">
        <v>0</v>
      </c>
      <c r="R2454">
        <v>0</v>
      </c>
      <c r="S2454">
        <v>1306.21</v>
      </c>
      <c r="T2454">
        <v>200</v>
      </c>
      <c r="U2454">
        <v>1571.73</v>
      </c>
      <c r="V2454">
        <v>0</v>
      </c>
      <c r="W2454">
        <f t="shared" si="633"/>
        <v>3102.94</v>
      </c>
      <c r="X2454">
        <f t="shared" si="629"/>
        <v>2836.8</v>
      </c>
      <c r="Y2454">
        <f>+J2454+M2454</f>
        <v>6811.2</v>
      </c>
      <c r="Z2454">
        <f t="shared" si="631"/>
        <v>42060.26</v>
      </c>
      <c r="AA2454" t="s">
        <v>623</v>
      </c>
      <c r="AB2454">
        <v>2024</v>
      </c>
    </row>
    <row r="2455" spans="1:28" x14ac:dyDescent="0.25">
      <c r="A2455">
        <v>32</v>
      </c>
      <c r="B2455" t="s">
        <v>890</v>
      </c>
      <c r="C2455" t="s">
        <v>102</v>
      </c>
      <c r="D2455" t="s">
        <v>19</v>
      </c>
      <c r="E2455" t="s">
        <v>73</v>
      </c>
      <c r="F2455" t="s">
        <v>84</v>
      </c>
      <c r="G2455">
        <v>60000</v>
      </c>
      <c r="H2455">
        <f t="shared" si="632"/>
        <v>54738.54</v>
      </c>
      <c r="I2455">
        <f t="shared" si="625"/>
        <v>1722</v>
      </c>
      <c r="J2455">
        <f t="shared" si="626"/>
        <v>4260</v>
      </c>
      <c r="K2455">
        <f t="shared" si="627"/>
        <v>660.00000000000011</v>
      </c>
      <c r="L2455">
        <f t="shared" si="634"/>
        <v>1824</v>
      </c>
      <c r="M2455">
        <f t="shared" si="635"/>
        <v>4254</v>
      </c>
      <c r="N2455">
        <v>1715.46</v>
      </c>
      <c r="O2455">
        <f t="shared" si="628"/>
        <v>14435.46</v>
      </c>
      <c r="P2455">
        <v>25</v>
      </c>
      <c r="Q2455">
        <v>6500</v>
      </c>
      <c r="R2455">
        <v>0</v>
      </c>
      <c r="S2455">
        <v>109.98</v>
      </c>
      <c r="T2455">
        <v>200</v>
      </c>
      <c r="U2455">
        <v>2800.49</v>
      </c>
      <c r="V2455">
        <v>0</v>
      </c>
      <c r="W2455">
        <f t="shared" si="633"/>
        <v>9635.4699999999993</v>
      </c>
      <c r="X2455">
        <f t="shared" si="629"/>
        <v>5261.46</v>
      </c>
      <c r="Y2455">
        <f t="shared" si="636"/>
        <v>8514</v>
      </c>
      <c r="Z2455">
        <f t="shared" si="631"/>
        <v>45103.07</v>
      </c>
      <c r="AA2455" t="s">
        <v>623</v>
      </c>
      <c r="AB2455">
        <v>2024</v>
      </c>
    </row>
    <row r="2456" spans="1:28" x14ac:dyDescent="0.25">
      <c r="A2456">
        <v>33</v>
      </c>
      <c r="B2456" t="s">
        <v>157</v>
      </c>
      <c r="C2456" t="s">
        <v>102</v>
      </c>
      <c r="D2456" t="s">
        <v>10</v>
      </c>
      <c r="E2456" t="s">
        <v>46</v>
      </c>
      <c r="F2456" t="s">
        <v>84</v>
      </c>
      <c r="G2456">
        <v>60000</v>
      </c>
      <c r="H2456">
        <f t="shared" si="632"/>
        <v>56454</v>
      </c>
      <c r="I2456">
        <f t="shared" si="625"/>
        <v>1722</v>
      </c>
      <c r="J2456">
        <f t="shared" si="626"/>
        <v>4260</v>
      </c>
      <c r="K2456">
        <f t="shared" si="627"/>
        <v>660.00000000000011</v>
      </c>
      <c r="L2456">
        <f t="shared" si="634"/>
        <v>1824</v>
      </c>
      <c r="M2456">
        <f t="shared" si="635"/>
        <v>4254</v>
      </c>
      <c r="N2456">
        <v>0</v>
      </c>
      <c r="O2456">
        <f t="shared" si="628"/>
        <v>12720</v>
      </c>
      <c r="P2456">
        <v>25</v>
      </c>
      <c r="Q2456">
        <v>5592.26</v>
      </c>
      <c r="R2456">
        <v>0</v>
      </c>
      <c r="S2456">
        <v>1020.72</v>
      </c>
      <c r="T2456">
        <v>200</v>
      </c>
      <c r="U2456">
        <v>3486.68</v>
      </c>
      <c r="V2456">
        <v>0</v>
      </c>
      <c r="W2456">
        <f t="shared" si="633"/>
        <v>10324.66</v>
      </c>
      <c r="X2456">
        <f t="shared" si="629"/>
        <v>3546</v>
      </c>
      <c r="Y2456">
        <f t="shared" si="636"/>
        <v>8514</v>
      </c>
      <c r="Z2456">
        <f t="shared" si="631"/>
        <v>46129.34</v>
      </c>
      <c r="AA2456" t="s">
        <v>623</v>
      </c>
      <c r="AB2456">
        <v>2024</v>
      </c>
    </row>
    <row r="2457" spans="1:28" x14ac:dyDescent="0.25">
      <c r="A2457">
        <v>34</v>
      </c>
      <c r="B2457" t="s">
        <v>158</v>
      </c>
      <c r="C2457" t="s">
        <v>102</v>
      </c>
      <c r="D2457" t="s">
        <v>831</v>
      </c>
      <c r="E2457" t="s">
        <v>871</v>
      </c>
      <c r="F2457" t="s">
        <v>84</v>
      </c>
      <c r="G2457">
        <v>60000</v>
      </c>
      <c r="H2457">
        <f t="shared" si="632"/>
        <v>54738.54</v>
      </c>
      <c r="I2457">
        <f t="shared" si="625"/>
        <v>1722</v>
      </c>
      <c r="J2457">
        <f t="shared" si="626"/>
        <v>4260</v>
      </c>
      <c r="K2457">
        <f t="shared" si="627"/>
        <v>660.00000000000011</v>
      </c>
      <c r="L2457">
        <f t="shared" si="634"/>
        <v>1824</v>
      </c>
      <c r="M2457">
        <f t="shared" si="635"/>
        <v>4254</v>
      </c>
      <c r="N2457">
        <v>1715.46</v>
      </c>
      <c r="O2457">
        <f t="shared" si="628"/>
        <v>14435.46</v>
      </c>
      <c r="P2457">
        <v>25</v>
      </c>
      <c r="Q2457">
        <v>0</v>
      </c>
      <c r="R2457">
        <v>0</v>
      </c>
      <c r="S2457">
        <v>1467.22</v>
      </c>
      <c r="T2457">
        <v>200</v>
      </c>
      <c r="U2457">
        <v>3143.58</v>
      </c>
      <c r="V2457">
        <v>0</v>
      </c>
      <c r="W2457">
        <f t="shared" si="633"/>
        <v>4835.8</v>
      </c>
      <c r="X2457">
        <f t="shared" si="629"/>
        <v>5261.46</v>
      </c>
      <c r="Y2457">
        <f t="shared" si="636"/>
        <v>8514</v>
      </c>
      <c r="Z2457">
        <f t="shared" si="631"/>
        <v>49902.74</v>
      </c>
      <c r="AA2457" t="s">
        <v>623</v>
      </c>
      <c r="AB2457">
        <v>2024</v>
      </c>
    </row>
    <row r="2458" spans="1:28" x14ac:dyDescent="0.25">
      <c r="A2458">
        <v>35</v>
      </c>
      <c r="B2458" t="s">
        <v>159</v>
      </c>
      <c r="C2458" t="s">
        <v>103</v>
      </c>
      <c r="D2458" t="s">
        <v>21</v>
      </c>
      <c r="E2458" t="s">
        <v>68</v>
      </c>
      <c r="F2458" t="s">
        <v>84</v>
      </c>
      <c r="G2458">
        <v>60000</v>
      </c>
      <c r="H2458">
        <f t="shared" si="632"/>
        <v>54738.54</v>
      </c>
      <c r="I2458">
        <f t="shared" si="625"/>
        <v>1722</v>
      </c>
      <c r="J2458">
        <f t="shared" si="626"/>
        <v>4260</v>
      </c>
      <c r="K2458">
        <f t="shared" si="627"/>
        <v>660.00000000000011</v>
      </c>
      <c r="L2458">
        <f t="shared" si="634"/>
        <v>1824</v>
      </c>
      <c r="M2458">
        <f t="shared" si="635"/>
        <v>4254</v>
      </c>
      <c r="N2458">
        <v>1715.46</v>
      </c>
      <c r="O2458">
        <f t="shared" si="628"/>
        <v>14435.46</v>
      </c>
      <c r="P2458">
        <v>25</v>
      </c>
      <c r="Q2458">
        <v>3495.45</v>
      </c>
      <c r="R2458">
        <v>0</v>
      </c>
      <c r="S2458">
        <v>549.96</v>
      </c>
      <c r="T2458">
        <v>200</v>
      </c>
      <c r="U2458">
        <v>3143.58</v>
      </c>
      <c r="V2458">
        <v>0</v>
      </c>
      <c r="W2458">
        <f t="shared" si="633"/>
        <v>7413.99</v>
      </c>
      <c r="X2458">
        <f t="shared" si="629"/>
        <v>5261.46</v>
      </c>
      <c r="Y2458">
        <f t="shared" si="636"/>
        <v>8514</v>
      </c>
      <c r="Z2458">
        <f t="shared" si="631"/>
        <v>47324.55</v>
      </c>
      <c r="AA2458" t="s">
        <v>623</v>
      </c>
      <c r="AB2458">
        <v>2024</v>
      </c>
    </row>
    <row r="2459" spans="1:28" x14ac:dyDescent="0.25">
      <c r="A2459">
        <v>36</v>
      </c>
      <c r="B2459" t="s">
        <v>150</v>
      </c>
      <c r="C2459" t="s">
        <v>102</v>
      </c>
      <c r="D2459" t="s">
        <v>16</v>
      </c>
      <c r="E2459" t="s">
        <v>45</v>
      </c>
      <c r="F2459" t="s">
        <v>84</v>
      </c>
      <c r="G2459">
        <v>60000</v>
      </c>
      <c r="H2459">
        <f>+G2459-(I2459+L2459+N2459)</f>
        <v>56454</v>
      </c>
      <c r="I2459">
        <f t="shared" si="625"/>
        <v>1722</v>
      </c>
      <c r="J2459">
        <f t="shared" si="626"/>
        <v>4260</v>
      </c>
      <c r="K2459">
        <f t="shared" si="627"/>
        <v>660.00000000000011</v>
      </c>
      <c r="L2459">
        <f t="shared" si="634"/>
        <v>1824</v>
      </c>
      <c r="M2459">
        <f t="shared" si="635"/>
        <v>4254</v>
      </c>
      <c r="N2459">
        <v>0</v>
      </c>
      <c r="O2459">
        <f>+I2459+J2459+K2459+L2459+M2459+N2459</f>
        <v>12720</v>
      </c>
      <c r="P2459">
        <v>25</v>
      </c>
      <c r="Q2459">
        <v>0</v>
      </c>
      <c r="R2459">
        <v>0</v>
      </c>
      <c r="S2459">
        <v>1223.01</v>
      </c>
      <c r="T2459">
        <v>200</v>
      </c>
      <c r="U2459">
        <f>IF((H2459*12)&gt;867123.01,(79776+(((H2459*12)-867123.01)*0.25))/12,IF((H2459*12)&gt;624329.01,(31216+(((H2459*12)-624329.01)*0.2))/12,IF((H2459*12)&gt;416220.01,(((H2459*12)-416220.01)*0.15)/12,0)))</f>
        <v>3486.6498333333329</v>
      </c>
      <c r="V2459">
        <v>0</v>
      </c>
      <c r="W2459">
        <f t="shared" si="633"/>
        <v>4934.6598333333332</v>
      </c>
      <c r="X2459">
        <f t="shared" si="629"/>
        <v>3546</v>
      </c>
      <c r="Y2459">
        <f>+J2459+M2459</f>
        <v>8514</v>
      </c>
      <c r="Z2459">
        <f t="shared" si="631"/>
        <v>51519.340166666669</v>
      </c>
      <c r="AA2459" t="s">
        <v>623</v>
      </c>
      <c r="AB2459">
        <v>2024</v>
      </c>
    </row>
    <row r="2460" spans="1:28" x14ac:dyDescent="0.25">
      <c r="A2460">
        <v>37</v>
      </c>
      <c r="B2460" t="s">
        <v>160</v>
      </c>
      <c r="C2460" t="s">
        <v>102</v>
      </c>
      <c r="D2460" t="s">
        <v>4</v>
      </c>
      <c r="E2460" t="s">
        <v>93</v>
      </c>
      <c r="F2460" t="s">
        <v>84</v>
      </c>
      <c r="G2460">
        <v>60000</v>
      </c>
      <c r="H2460">
        <f t="shared" si="632"/>
        <v>56454</v>
      </c>
      <c r="I2460">
        <f t="shared" si="625"/>
        <v>1722</v>
      </c>
      <c r="J2460">
        <f t="shared" si="626"/>
        <v>4260</v>
      </c>
      <c r="K2460">
        <f t="shared" si="627"/>
        <v>660.00000000000011</v>
      </c>
      <c r="L2460">
        <f t="shared" si="634"/>
        <v>1824</v>
      </c>
      <c r="M2460">
        <f t="shared" si="635"/>
        <v>4254</v>
      </c>
      <c r="N2460">
        <v>0</v>
      </c>
      <c r="O2460">
        <f t="shared" si="628"/>
        <v>12720</v>
      </c>
      <c r="P2460">
        <v>25</v>
      </c>
      <c r="Q2460">
        <v>2458.4</v>
      </c>
      <c r="R2460">
        <v>0</v>
      </c>
      <c r="S2460">
        <v>1594.56</v>
      </c>
      <c r="T2460">
        <v>200</v>
      </c>
      <c r="U2460">
        <f>IF((H2460*12)&gt;867123.01,(79776+(((H2460*12)-867123.01)*0.25))/12,IF((H2460*12)&gt;624329.01,(31216+(((H2460*12)-624329.01)*0.2))/12,IF((H2460*12)&gt;416220.01,(((H2460*12)-416220.01)*0.15)/12,0)))</f>
        <v>3486.6498333333329</v>
      </c>
      <c r="V2460">
        <v>0</v>
      </c>
      <c r="W2460">
        <f t="shared" si="633"/>
        <v>7764.609833333333</v>
      </c>
      <c r="X2460">
        <f t="shared" si="629"/>
        <v>3546</v>
      </c>
      <c r="Y2460">
        <f t="shared" si="636"/>
        <v>8514</v>
      </c>
      <c r="Z2460">
        <f t="shared" si="631"/>
        <v>48689.390166666664</v>
      </c>
      <c r="AA2460" t="s">
        <v>623</v>
      </c>
      <c r="AB2460">
        <v>2024</v>
      </c>
    </row>
    <row r="2461" spans="1:28" x14ac:dyDescent="0.25">
      <c r="A2461">
        <v>38</v>
      </c>
      <c r="B2461" t="s">
        <v>806</v>
      </c>
      <c r="C2461" t="s">
        <v>102</v>
      </c>
      <c r="D2461" t="s">
        <v>12</v>
      </c>
      <c r="E2461" t="s">
        <v>75</v>
      </c>
      <c r="F2461" t="s">
        <v>99</v>
      </c>
      <c r="G2461">
        <v>65000</v>
      </c>
      <c r="H2461">
        <f t="shared" si="632"/>
        <v>61158.5</v>
      </c>
      <c r="I2461">
        <f t="shared" si="625"/>
        <v>1865.5</v>
      </c>
      <c r="J2461">
        <f t="shared" si="626"/>
        <v>4615</v>
      </c>
      <c r="K2461">
        <f t="shared" si="627"/>
        <v>715.00000000000011</v>
      </c>
      <c r="L2461">
        <f t="shared" si="634"/>
        <v>1976</v>
      </c>
      <c r="M2461">
        <f t="shared" si="635"/>
        <v>4608.5</v>
      </c>
      <c r="N2461">
        <v>0</v>
      </c>
      <c r="O2461">
        <f t="shared" si="628"/>
        <v>13780</v>
      </c>
      <c r="P2461">
        <v>25</v>
      </c>
      <c r="Q2461">
        <v>8537.7800000000007</v>
      </c>
      <c r="R2461">
        <v>0</v>
      </c>
      <c r="S2461">
        <v>1298.6300000000001</v>
      </c>
      <c r="T2461">
        <v>200</v>
      </c>
      <c r="U2461">
        <f>IF((H2461*12)&gt;867123.01,(79776+(((H2461*12)-867123.01)*0.25))/12,IF((H2461*12)&gt;624329.01,(31216+(((H2461*12)-624329.01)*0.2))/12,IF((H2461*12)&gt;416220.01,(((H2461*12)-416220.01)*0.15)/12,0)))</f>
        <v>4427.5498333333335</v>
      </c>
      <c r="V2461">
        <v>0</v>
      </c>
      <c r="W2461">
        <f t="shared" si="633"/>
        <v>14488.959833333334</v>
      </c>
      <c r="X2461">
        <f t="shared" si="629"/>
        <v>3841.5</v>
      </c>
      <c r="Y2461">
        <f t="shared" si="636"/>
        <v>9223.5</v>
      </c>
      <c r="Z2461">
        <f t="shared" si="631"/>
        <v>46669.540166666666</v>
      </c>
      <c r="AA2461" t="s">
        <v>623</v>
      </c>
      <c r="AB2461">
        <v>2024</v>
      </c>
    </row>
    <row r="2462" spans="1:28" x14ac:dyDescent="0.25">
      <c r="A2462">
        <v>39</v>
      </c>
      <c r="B2462" t="s">
        <v>162</v>
      </c>
      <c r="C2462" t="s">
        <v>102</v>
      </c>
      <c r="D2462" t="s">
        <v>15</v>
      </c>
      <c r="E2462" t="s">
        <v>92</v>
      </c>
      <c r="F2462" t="s">
        <v>99</v>
      </c>
      <c r="G2462">
        <v>70000</v>
      </c>
      <c r="H2462">
        <f t="shared" si="632"/>
        <v>60716.619999999995</v>
      </c>
      <c r="I2462">
        <f t="shared" si="625"/>
        <v>2009</v>
      </c>
      <c r="J2462">
        <f t="shared" si="626"/>
        <v>4970</v>
      </c>
      <c r="K2462">
        <f t="shared" si="627"/>
        <v>770.00000000000011</v>
      </c>
      <c r="L2462">
        <f t="shared" si="634"/>
        <v>2128</v>
      </c>
      <c r="M2462">
        <f t="shared" si="635"/>
        <v>4963</v>
      </c>
      <c r="N2462">
        <v>5146.38</v>
      </c>
      <c r="O2462">
        <f t="shared" si="628"/>
        <v>19986.38</v>
      </c>
      <c r="P2462">
        <v>25</v>
      </c>
      <c r="Q2462">
        <v>0</v>
      </c>
      <c r="R2462">
        <v>0</v>
      </c>
      <c r="S2462">
        <v>885.68</v>
      </c>
      <c r="T2462">
        <v>200</v>
      </c>
      <c r="U2462">
        <v>4339.2</v>
      </c>
      <c r="V2462">
        <v>0</v>
      </c>
      <c r="W2462">
        <f t="shared" si="633"/>
        <v>5449.8799999999992</v>
      </c>
      <c r="X2462">
        <f t="shared" si="629"/>
        <v>9283.380000000001</v>
      </c>
      <c r="Y2462">
        <f t="shared" si="636"/>
        <v>9933</v>
      </c>
      <c r="Z2462">
        <f t="shared" si="631"/>
        <v>55266.74</v>
      </c>
      <c r="AA2462" t="s">
        <v>623</v>
      </c>
      <c r="AB2462">
        <v>2024</v>
      </c>
    </row>
    <row r="2463" spans="1:28" x14ac:dyDescent="0.25">
      <c r="A2463">
        <v>40</v>
      </c>
      <c r="B2463" t="s">
        <v>807</v>
      </c>
      <c r="C2463" t="s">
        <v>102</v>
      </c>
      <c r="D2463" t="s">
        <v>808</v>
      </c>
      <c r="E2463" t="s">
        <v>62</v>
      </c>
      <c r="F2463" t="s">
        <v>99</v>
      </c>
      <c r="G2463">
        <v>125000</v>
      </c>
      <c r="H2463">
        <f>+G2463-(I2463+L2463+N2463)</f>
        <v>115897.04000000001</v>
      </c>
      <c r="I2463">
        <f t="shared" si="625"/>
        <v>3587.5</v>
      </c>
      <c r="J2463">
        <f t="shared" si="626"/>
        <v>8875</v>
      </c>
      <c r="K2463">
        <f t="shared" si="627"/>
        <v>851.51</v>
      </c>
      <c r="L2463">
        <f t="shared" si="634"/>
        <v>3800</v>
      </c>
      <c r="M2463">
        <f t="shared" si="635"/>
        <v>8862.5</v>
      </c>
      <c r="N2463">
        <v>1715.46</v>
      </c>
      <c r="O2463">
        <f>+I2463+J2463+K2463+L2463+M2463+N2463</f>
        <v>27691.97</v>
      </c>
      <c r="P2463">
        <v>25</v>
      </c>
      <c r="Q2463">
        <v>10736.72</v>
      </c>
      <c r="R2463">
        <v>0</v>
      </c>
      <c r="S2463">
        <v>479.91</v>
      </c>
      <c r="T2463">
        <v>200</v>
      </c>
      <c r="U2463">
        <v>17557.13</v>
      </c>
      <c r="V2463">
        <v>0</v>
      </c>
      <c r="W2463">
        <f t="shared" si="633"/>
        <v>28998.760000000002</v>
      </c>
      <c r="X2463">
        <f t="shared" si="629"/>
        <v>9102.9599999999991</v>
      </c>
      <c r="Y2463">
        <f>+J2463+M2463</f>
        <v>17737.5</v>
      </c>
      <c r="Z2463">
        <f t="shared" si="631"/>
        <v>86898.28</v>
      </c>
      <c r="AA2463" t="s">
        <v>623</v>
      </c>
      <c r="AB2463">
        <v>2024</v>
      </c>
    </row>
    <row r="2464" spans="1:28" x14ac:dyDescent="0.25">
      <c r="A2464">
        <v>41</v>
      </c>
      <c r="B2464" t="s">
        <v>809</v>
      </c>
      <c r="C2464" t="s">
        <v>102</v>
      </c>
      <c r="D2464" t="s">
        <v>808</v>
      </c>
      <c r="E2464" t="s">
        <v>62</v>
      </c>
      <c r="F2464" t="s">
        <v>99</v>
      </c>
      <c r="G2464">
        <v>80000</v>
      </c>
      <c r="H2464">
        <f>+G2464-(I2464+L2464+N2464)</f>
        <v>75272</v>
      </c>
      <c r="I2464">
        <f t="shared" si="625"/>
        <v>2296</v>
      </c>
      <c r="J2464">
        <f t="shared" si="626"/>
        <v>5679.9999999999991</v>
      </c>
      <c r="K2464">
        <f t="shared" si="627"/>
        <v>851.51</v>
      </c>
      <c r="L2464">
        <f t="shared" si="634"/>
        <v>2432</v>
      </c>
      <c r="M2464">
        <f t="shared" si="635"/>
        <v>5672</v>
      </c>
      <c r="N2464">
        <v>0</v>
      </c>
      <c r="O2464">
        <f>+I2464+J2464+K2464+L2464+M2464+N2464</f>
        <v>16931.509999999998</v>
      </c>
      <c r="P2464">
        <v>25</v>
      </c>
      <c r="Q2464">
        <v>1000</v>
      </c>
      <c r="R2464">
        <v>0</v>
      </c>
      <c r="S2464">
        <v>398.64</v>
      </c>
      <c r="T2464">
        <v>200</v>
      </c>
      <c r="U2464">
        <v>7400.87</v>
      </c>
      <c r="V2464">
        <v>0</v>
      </c>
      <c r="W2464">
        <f t="shared" si="633"/>
        <v>9024.51</v>
      </c>
      <c r="X2464">
        <f t="shared" si="629"/>
        <v>4728</v>
      </c>
      <c r="Y2464">
        <f>+J2464+M2464</f>
        <v>11352</v>
      </c>
      <c r="Z2464">
        <f t="shared" si="631"/>
        <v>66247.490000000005</v>
      </c>
      <c r="AA2464" t="s">
        <v>623</v>
      </c>
      <c r="AB2464">
        <v>2024</v>
      </c>
    </row>
    <row r="2465" spans="1:28" x14ac:dyDescent="0.25">
      <c r="A2465">
        <v>42</v>
      </c>
      <c r="B2465" t="s">
        <v>906</v>
      </c>
      <c r="C2465" t="s">
        <v>102</v>
      </c>
      <c r="D2465" t="s">
        <v>808</v>
      </c>
      <c r="E2465" t="s">
        <v>62</v>
      </c>
      <c r="F2465" t="s">
        <v>99</v>
      </c>
      <c r="G2465">
        <v>110000</v>
      </c>
      <c r="H2465">
        <f>+G2465-(I2465+L2465+N2465)</f>
        <v>103499</v>
      </c>
      <c r="I2465">
        <f t="shared" si="625"/>
        <v>3157</v>
      </c>
      <c r="J2465">
        <f t="shared" si="626"/>
        <v>7809.9999999999991</v>
      </c>
      <c r="K2465">
        <f t="shared" si="627"/>
        <v>851.51</v>
      </c>
      <c r="L2465">
        <f t="shared" si="634"/>
        <v>3344</v>
      </c>
      <c r="M2465">
        <f t="shared" si="635"/>
        <v>7799.0000000000009</v>
      </c>
      <c r="N2465">
        <v>0</v>
      </c>
      <c r="O2465">
        <f>+I2465+J2465+K2465+L2465+M2465+N2465</f>
        <v>22961.510000000002</v>
      </c>
      <c r="P2465">
        <v>25</v>
      </c>
      <c r="Q2465">
        <v>0</v>
      </c>
      <c r="R2465">
        <v>0</v>
      </c>
      <c r="S2465">
        <v>0</v>
      </c>
      <c r="T2465">
        <v>200</v>
      </c>
      <c r="U2465">
        <v>14457.62</v>
      </c>
      <c r="V2465">
        <v>0</v>
      </c>
      <c r="W2465">
        <f t="shared" si="633"/>
        <v>14682.62</v>
      </c>
      <c r="X2465">
        <f t="shared" si="629"/>
        <v>6501</v>
      </c>
      <c r="Y2465">
        <f>+J2465+M2465</f>
        <v>15609</v>
      </c>
      <c r="Z2465">
        <f t="shared" si="631"/>
        <v>88816.38</v>
      </c>
      <c r="AA2465" t="s">
        <v>623</v>
      </c>
      <c r="AB2465">
        <v>2024</v>
      </c>
    </row>
    <row r="2466" spans="1:28" x14ac:dyDescent="0.25">
      <c r="A2466">
        <v>43</v>
      </c>
      <c r="B2466" t="s">
        <v>813</v>
      </c>
      <c r="C2466" t="s">
        <v>103</v>
      </c>
      <c r="D2466" t="s">
        <v>808</v>
      </c>
      <c r="E2466" t="s">
        <v>92</v>
      </c>
      <c r="F2466" t="s">
        <v>99</v>
      </c>
      <c r="G2466">
        <v>80000</v>
      </c>
      <c r="H2466">
        <f t="shared" si="632"/>
        <v>75272</v>
      </c>
      <c r="I2466">
        <f t="shared" si="625"/>
        <v>2296</v>
      </c>
      <c r="J2466">
        <f t="shared" si="626"/>
        <v>5679.9999999999991</v>
      </c>
      <c r="K2466">
        <f t="shared" si="627"/>
        <v>851.51</v>
      </c>
      <c r="L2466">
        <f t="shared" si="634"/>
        <v>2432</v>
      </c>
      <c r="M2466">
        <f t="shared" si="635"/>
        <v>5672</v>
      </c>
      <c r="N2466">
        <v>0</v>
      </c>
      <c r="O2466">
        <f t="shared" si="628"/>
        <v>16931.509999999998</v>
      </c>
      <c r="P2466">
        <v>25</v>
      </c>
      <c r="Q2466">
        <v>0</v>
      </c>
      <c r="R2466">
        <v>0</v>
      </c>
      <c r="S2466">
        <v>0</v>
      </c>
      <c r="T2466">
        <v>200</v>
      </c>
      <c r="U2466">
        <v>7400.87</v>
      </c>
      <c r="V2466">
        <v>0</v>
      </c>
      <c r="W2466">
        <f>P2466+Q2466+R2466+S2466+T2466+U2466</f>
        <v>7625.87</v>
      </c>
      <c r="X2466">
        <f t="shared" si="629"/>
        <v>4728</v>
      </c>
      <c r="Y2466">
        <f t="shared" si="636"/>
        <v>11352</v>
      </c>
      <c r="Z2466">
        <f t="shared" si="631"/>
        <v>67646.13</v>
      </c>
      <c r="AA2466" t="s">
        <v>623</v>
      </c>
      <c r="AB2466">
        <v>2024</v>
      </c>
    </row>
    <row r="2467" spans="1:28" x14ac:dyDescent="0.25">
      <c r="A2467">
        <v>44</v>
      </c>
      <c r="B2467" t="s">
        <v>874</v>
      </c>
      <c r="C2467" t="s">
        <v>103</v>
      </c>
      <c r="D2467" t="s">
        <v>10</v>
      </c>
      <c r="E2467" t="s">
        <v>32</v>
      </c>
      <c r="F2467" t="s">
        <v>84</v>
      </c>
      <c r="G2467">
        <v>46000</v>
      </c>
      <c r="H2467">
        <f t="shared" si="632"/>
        <v>43281.4</v>
      </c>
      <c r="I2467">
        <f t="shared" si="625"/>
        <v>1320.2</v>
      </c>
      <c r="J2467">
        <f t="shared" si="626"/>
        <v>3265.9999999999995</v>
      </c>
      <c r="K2467">
        <f t="shared" si="627"/>
        <v>506.00000000000006</v>
      </c>
      <c r="L2467">
        <f t="shared" si="634"/>
        <v>1398.4</v>
      </c>
      <c r="M2467">
        <f t="shared" si="635"/>
        <v>3261.4</v>
      </c>
      <c r="N2467">
        <v>0</v>
      </c>
      <c r="O2467">
        <f t="shared" si="628"/>
        <v>9752</v>
      </c>
      <c r="P2467">
        <v>25</v>
      </c>
      <c r="Q2467">
        <v>0</v>
      </c>
      <c r="R2467">
        <v>0</v>
      </c>
      <c r="S2467">
        <v>0</v>
      </c>
      <c r="T2467">
        <v>200</v>
      </c>
      <c r="U2467">
        <f>IF((H2467*12)&gt;867123.01,(79776+(((H2467*12)-867123.01)*0.25))/12,IF((H2467*12)&gt;624329.01,(31216+(((H2467*12)-624329.01)*0.2))/12,IF((H2467*12)&gt;416220.01,(((H2467*12)-416220.01)*0.15)/12,0)))</f>
        <v>1289.4598750000005</v>
      </c>
      <c r="V2467">
        <v>0</v>
      </c>
      <c r="W2467">
        <f t="shared" si="633"/>
        <v>1514.4598750000005</v>
      </c>
      <c r="X2467">
        <f t="shared" si="629"/>
        <v>2718.6000000000004</v>
      </c>
      <c r="Y2467">
        <f t="shared" si="636"/>
        <v>6527.4</v>
      </c>
      <c r="Z2467">
        <f t="shared" si="631"/>
        <v>41766.940125000001</v>
      </c>
      <c r="AA2467" t="s">
        <v>623</v>
      </c>
      <c r="AB2467">
        <v>2024</v>
      </c>
    </row>
    <row r="2468" spans="1:28" x14ac:dyDescent="0.25">
      <c r="A2468">
        <v>45</v>
      </c>
      <c r="B2468" t="s">
        <v>167</v>
      </c>
      <c r="C2468" t="s">
        <v>102</v>
      </c>
      <c r="D2468" t="s">
        <v>6</v>
      </c>
      <c r="E2468" t="s">
        <v>36</v>
      </c>
      <c r="F2468" t="s">
        <v>100</v>
      </c>
      <c r="G2468">
        <v>46000</v>
      </c>
      <c r="H2468">
        <f t="shared" si="632"/>
        <v>43281.4</v>
      </c>
      <c r="I2468">
        <f t="shared" si="625"/>
        <v>1320.2</v>
      </c>
      <c r="J2468">
        <f t="shared" si="626"/>
        <v>3265.9999999999995</v>
      </c>
      <c r="K2468">
        <f t="shared" si="627"/>
        <v>506.00000000000006</v>
      </c>
      <c r="L2468">
        <f t="shared" si="634"/>
        <v>1398.4</v>
      </c>
      <c r="M2468">
        <f t="shared" si="635"/>
        <v>3261.4</v>
      </c>
      <c r="N2468">
        <v>0</v>
      </c>
      <c r="O2468">
        <f t="shared" si="628"/>
        <v>9752</v>
      </c>
      <c r="P2468">
        <v>25</v>
      </c>
      <c r="Q2468">
        <v>5667.2</v>
      </c>
      <c r="R2468">
        <v>0</v>
      </c>
      <c r="S2468">
        <v>521.75</v>
      </c>
      <c r="T2468">
        <v>200</v>
      </c>
      <c r="U2468">
        <v>1289.46</v>
      </c>
      <c r="V2468">
        <v>0</v>
      </c>
      <c r="W2468">
        <f t="shared" si="633"/>
        <v>7703.41</v>
      </c>
      <c r="X2468">
        <f t="shared" si="629"/>
        <v>2718.6000000000004</v>
      </c>
      <c r="Y2468">
        <f t="shared" si="636"/>
        <v>6527.4</v>
      </c>
      <c r="Z2468">
        <f t="shared" si="631"/>
        <v>35577.99</v>
      </c>
      <c r="AA2468" t="s">
        <v>623</v>
      </c>
      <c r="AB2468">
        <v>2024</v>
      </c>
    </row>
    <row r="2469" spans="1:28" x14ac:dyDescent="0.25">
      <c r="A2469">
        <v>46</v>
      </c>
      <c r="B2469" t="s">
        <v>169</v>
      </c>
      <c r="C2469" t="s">
        <v>102</v>
      </c>
      <c r="D2469" t="s">
        <v>6</v>
      </c>
      <c r="E2469" t="s">
        <v>36</v>
      </c>
      <c r="F2469" t="s">
        <v>100</v>
      </c>
      <c r="G2469">
        <v>36000</v>
      </c>
      <c r="H2469">
        <f t="shared" si="632"/>
        <v>33872.400000000001</v>
      </c>
      <c r="I2469">
        <f t="shared" si="625"/>
        <v>1033.2</v>
      </c>
      <c r="J2469">
        <f t="shared" si="626"/>
        <v>2555.9999999999995</v>
      </c>
      <c r="K2469">
        <f t="shared" si="627"/>
        <v>396.00000000000006</v>
      </c>
      <c r="L2469">
        <f t="shared" si="634"/>
        <v>1094.4000000000001</v>
      </c>
      <c r="M2469">
        <f t="shared" si="635"/>
        <v>2552.4</v>
      </c>
      <c r="N2469">
        <v>0</v>
      </c>
      <c r="O2469">
        <f t="shared" si="628"/>
        <v>7632</v>
      </c>
      <c r="P2469">
        <v>25</v>
      </c>
      <c r="Q2469">
        <v>0</v>
      </c>
      <c r="R2469">
        <v>0</v>
      </c>
      <c r="S2469">
        <v>0</v>
      </c>
      <c r="T2469">
        <v>200</v>
      </c>
      <c r="U2469">
        <v>0</v>
      </c>
      <c r="V2469">
        <v>0</v>
      </c>
      <c r="W2469">
        <f t="shared" si="633"/>
        <v>225</v>
      </c>
      <c r="X2469">
        <f t="shared" si="629"/>
        <v>2127.6000000000004</v>
      </c>
      <c r="Y2469">
        <f t="shared" si="636"/>
        <v>5108.3999999999996</v>
      </c>
      <c r="Z2469">
        <f t="shared" si="631"/>
        <v>33647.4</v>
      </c>
      <c r="AA2469" t="s">
        <v>623</v>
      </c>
      <c r="AB2469">
        <v>2024</v>
      </c>
    </row>
    <row r="2470" spans="1:28" x14ac:dyDescent="0.25">
      <c r="A2470">
        <v>47</v>
      </c>
      <c r="B2470" t="s">
        <v>170</v>
      </c>
      <c r="C2470" t="s">
        <v>102</v>
      </c>
      <c r="D2470" t="s">
        <v>17</v>
      </c>
      <c r="E2470" t="s">
        <v>36</v>
      </c>
      <c r="F2470" t="s">
        <v>100</v>
      </c>
      <c r="G2470">
        <v>46000</v>
      </c>
      <c r="H2470">
        <f t="shared" si="632"/>
        <v>39850.479999999996</v>
      </c>
      <c r="I2470">
        <f t="shared" si="625"/>
        <v>1320.2</v>
      </c>
      <c r="J2470">
        <f t="shared" si="626"/>
        <v>3265.9999999999995</v>
      </c>
      <c r="K2470">
        <f t="shared" si="627"/>
        <v>506.00000000000006</v>
      </c>
      <c r="L2470">
        <f t="shared" si="634"/>
        <v>1398.4</v>
      </c>
      <c r="M2470">
        <f t="shared" si="635"/>
        <v>3261.4</v>
      </c>
      <c r="N2470">
        <v>3430.92</v>
      </c>
      <c r="O2470">
        <f t="shared" si="628"/>
        <v>13182.92</v>
      </c>
      <c r="P2470">
        <v>25</v>
      </c>
      <c r="Q2470">
        <v>3395.29</v>
      </c>
      <c r="R2470">
        <v>0</v>
      </c>
      <c r="S2470">
        <v>879.68</v>
      </c>
      <c r="T2470">
        <v>200</v>
      </c>
      <c r="U2470">
        <v>774.82</v>
      </c>
      <c r="V2470">
        <v>0</v>
      </c>
      <c r="W2470">
        <f t="shared" si="633"/>
        <v>5274.79</v>
      </c>
      <c r="X2470">
        <f t="shared" si="629"/>
        <v>6149.52</v>
      </c>
      <c r="Y2470">
        <f t="shared" si="636"/>
        <v>6527.4</v>
      </c>
      <c r="Z2470">
        <f t="shared" si="631"/>
        <v>34575.69</v>
      </c>
      <c r="AA2470" t="s">
        <v>623</v>
      </c>
      <c r="AB2470">
        <v>2024</v>
      </c>
    </row>
    <row r="2471" spans="1:28" x14ac:dyDescent="0.25">
      <c r="A2471">
        <v>48</v>
      </c>
      <c r="B2471" t="s">
        <v>171</v>
      </c>
      <c r="C2471" t="s">
        <v>102</v>
      </c>
      <c r="D2471" t="s">
        <v>793</v>
      </c>
      <c r="E2471" t="s">
        <v>36</v>
      </c>
      <c r="F2471" t="s">
        <v>100</v>
      </c>
      <c r="G2471">
        <v>36000</v>
      </c>
      <c r="H2471">
        <f t="shared" si="632"/>
        <v>33872.400000000001</v>
      </c>
      <c r="I2471">
        <f t="shared" si="625"/>
        <v>1033.2</v>
      </c>
      <c r="J2471">
        <f t="shared" si="626"/>
        <v>2555.9999999999995</v>
      </c>
      <c r="K2471">
        <f t="shared" si="627"/>
        <v>396.00000000000006</v>
      </c>
      <c r="L2471">
        <f t="shared" si="634"/>
        <v>1094.4000000000001</v>
      </c>
      <c r="M2471">
        <f t="shared" si="635"/>
        <v>2552.4</v>
      </c>
      <c r="N2471">
        <v>0</v>
      </c>
      <c r="O2471">
        <f t="shared" si="628"/>
        <v>7632</v>
      </c>
      <c r="P2471">
        <v>25</v>
      </c>
      <c r="Q2471">
        <v>20790.740000000002</v>
      </c>
      <c r="R2471">
        <v>0</v>
      </c>
      <c r="S2471">
        <v>445.94</v>
      </c>
      <c r="T2471">
        <v>200</v>
      </c>
      <c r="U2471">
        <v>0</v>
      </c>
      <c r="V2471">
        <v>0</v>
      </c>
      <c r="W2471">
        <f t="shared" si="633"/>
        <v>21461.68</v>
      </c>
      <c r="X2471">
        <f t="shared" si="629"/>
        <v>2127.6000000000004</v>
      </c>
      <c r="Y2471">
        <f t="shared" si="636"/>
        <v>5108.3999999999996</v>
      </c>
      <c r="Z2471">
        <f t="shared" si="631"/>
        <v>12410.720000000001</v>
      </c>
      <c r="AA2471" t="s">
        <v>623</v>
      </c>
      <c r="AB2471">
        <v>2024</v>
      </c>
    </row>
    <row r="2472" spans="1:28" x14ac:dyDescent="0.25">
      <c r="A2472">
        <v>49</v>
      </c>
      <c r="B2472" t="s">
        <v>172</v>
      </c>
      <c r="C2472" t="s">
        <v>102</v>
      </c>
      <c r="D2472" t="s">
        <v>6</v>
      </c>
      <c r="E2472" t="s">
        <v>26</v>
      </c>
      <c r="F2472" t="s">
        <v>100</v>
      </c>
      <c r="G2472">
        <v>46000</v>
      </c>
      <c r="H2472">
        <f t="shared" si="632"/>
        <v>43281.4</v>
      </c>
      <c r="I2472">
        <f t="shared" si="625"/>
        <v>1320.2</v>
      </c>
      <c r="J2472">
        <f t="shared" si="626"/>
        <v>3265.9999999999995</v>
      </c>
      <c r="K2472">
        <f t="shared" si="627"/>
        <v>506.00000000000006</v>
      </c>
      <c r="L2472">
        <f t="shared" si="634"/>
        <v>1398.4</v>
      </c>
      <c r="M2472">
        <f t="shared" si="635"/>
        <v>3261.4</v>
      </c>
      <c r="N2472">
        <v>0</v>
      </c>
      <c r="O2472">
        <f t="shared" si="628"/>
        <v>9752</v>
      </c>
      <c r="P2472">
        <v>25</v>
      </c>
      <c r="Q2472">
        <v>0</v>
      </c>
      <c r="R2472">
        <v>0</v>
      </c>
      <c r="S2472">
        <v>416.24</v>
      </c>
      <c r="T2472">
        <v>200</v>
      </c>
      <c r="U2472">
        <v>1289.46</v>
      </c>
      <c r="V2472">
        <v>0</v>
      </c>
      <c r="W2472">
        <f t="shared" si="633"/>
        <v>1930.7</v>
      </c>
      <c r="X2472">
        <f t="shared" si="629"/>
        <v>2718.6000000000004</v>
      </c>
      <c r="Y2472">
        <f t="shared" si="636"/>
        <v>6527.4</v>
      </c>
      <c r="Z2472">
        <f t="shared" si="631"/>
        <v>41350.699999999997</v>
      </c>
      <c r="AA2472" t="s">
        <v>623</v>
      </c>
      <c r="AB2472">
        <v>2024</v>
      </c>
    </row>
    <row r="2473" spans="1:28" x14ac:dyDescent="0.25">
      <c r="A2473">
        <v>50</v>
      </c>
      <c r="B2473" t="s">
        <v>798</v>
      </c>
      <c r="C2473" t="s">
        <v>102</v>
      </c>
      <c r="D2473" t="s">
        <v>94</v>
      </c>
      <c r="E2473" t="s">
        <v>26</v>
      </c>
      <c r="F2473" t="s">
        <v>100</v>
      </c>
      <c r="G2473">
        <v>46000</v>
      </c>
      <c r="H2473">
        <f>+G2473-(I2473+L2473+N2473)</f>
        <v>43281.4</v>
      </c>
      <c r="I2473">
        <f t="shared" si="625"/>
        <v>1320.2</v>
      </c>
      <c r="J2473">
        <f t="shared" si="626"/>
        <v>3265.9999999999995</v>
      </c>
      <c r="K2473">
        <f t="shared" si="627"/>
        <v>506.00000000000006</v>
      </c>
      <c r="L2473">
        <f t="shared" si="634"/>
        <v>1398.4</v>
      </c>
      <c r="M2473">
        <f t="shared" si="635"/>
        <v>3261.4</v>
      </c>
      <c r="N2473">
        <v>0</v>
      </c>
      <c r="O2473">
        <f>+I2473+J2473+K2473+L2473+M2473+N2473</f>
        <v>9752</v>
      </c>
      <c r="P2473">
        <v>25</v>
      </c>
      <c r="Q2473">
        <v>0</v>
      </c>
      <c r="R2473">
        <v>0</v>
      </c>
      <c r="S2473">
        <v>1238.48</v>
      </c>
      <c r="T2473">
        <v>200</v>
      </c>
      <c r="U2473">
        <v>1289.46</v>
      </c>
      <c r="V2473">
        <v>0</v>
      </c>
      <c r="W2473">
        <f t="shared" si="633"/>
        <v>2752.94</v>
      </c>
      <c r="X2473">
        <f t="shared" si="629"/>
        <v>2718.6000000000004</v>
      </c>
      <c r="Y2473">
        <f>+J2473+M2473</f>
        <v>6527.4</v>
      </c>
      <c r="Z2473">
        <f t="shared" si="631"/>
        <v>40528.46</v>
      </c>
      <c r="AA2473" t="s">
        <v>623</v>
      </c>
      <c r="AB2473">
        <v>2024</v>
      </c>
    </row>
    <row r="2474" spans="1:28" x14ac:dyDescent="0.25">
      <c r="A2474">
        <v>51</v>
      </c>
      <c r="B2474" t="s">
        <v>799</v>
      </c>
      <c r="C2474" t="s">
        <v>102</v>
      </c>
      <c r="D2474" t="s">
        <v>6</v>
      </c>
      <c r="E2474" t="s">
        <v>26</v>
      </c>
      <c r="F2474" t="s">
        <v>100</v>
      </c>
      <c r="G2474">
        <v>36000</v>
      </c>
      <c r="H2474">
        <f>+G2474-(I2474+L2474+N2474)</f>
        <v>33872.400000000001</v>
      </c>
      <c r="I2474">
        <f t="shared" si="625"/>
        <v>1033.2</v>
      </c>
      <c r="J2474">
        <f t="shared" si="626"/>
        <v>2555.9999999999995</v>
      </c>
      <c r="K2474">
        <f t="shared" si="627"/>
        <v>396.00000000000006</v>
      </c>
      <c r="L2474">
        <f t="shared" si="634"/>
        <v>1094.4000000000001</v>
      </c>
      <c r="M2474">
        <f t="shared" si="635"/>
        <v>2552.4</v>
      </c>
      <c r="N2474">
        <v>0</v>
      </c>
      <c r="O2474">
        <f>+I2474+J2474+K2474+L2474+M2474+N2474</f>
        <v>7632</v>
      </c>
      <c r="P2474">
        <v>25</v>
      </c>
      <c r="Q2474">
        <v>0</v>
      </c>
      <c r="R2474">
        <v>0</v>
      </c>
      <c r="S2474">
        <v>797.28</v>
      </c>
      <c r="T2474">
        <v>200</v>
      </c>
      <c r="U2474">
        <v>0</v>
      </c>
      <c r="V2474">
        <v>0</v>
      </c>
      <c r="W2474">
        <f t="shared" si="633"/>
        <v>1022.28</v>
      </c>
      <c r="X2474">
        <f t="shared" si="629"/>
        <v>2127.6000000000004</v>
      </c>
      <c r="Y2474">
        <f>+J2474+M2474</f>
        <v>5108.3999999999996</v>
      </c>
      <c r="Z2474">
        <f t="shared" si="631"/>
        <v>32850.120000000003</v>
      </c>
      <c r="AA2474" t="s">
        <v>623</v>
      </c>
      <c r="AB2474">
        <v>2024</v>
      </c>
    </row>
    <row r="2475" spans="1:28" x14ac:dyDescent="0.25">
      <c r="A2475">
        <v>52</v>
      </c>
      <c r="B2475" t="s">
        <v>173</v>
      </c>
      <c r="C2475" t="s">
        <v>102</v>
      </c>
      <c r="D2475" t="s">
        <v>6</v>
      </c>
      <c r="E2475" t="s">
        <v>26</v>
      </c>
      <c r="F2475" t="s">
        <v>100</v>
      </c>
      <c r="G2475">
        <v>46000</v>
      </c>
      <c r="H2475">
        <f t="shared" si="632"/>
        <v>41565.94</v>
      </c>
      <c r="I2475">
        <f t="shared" si="625"/>
        <v>1320.2</v>
      </c>
      <c r="J2475">
        <f t="shared" si="626"/>
        <v>3265.9999999999995</v>
      </c>
      <c r="K2475">
        <f t="shared" si="627"/>
        <v>506.00000000000006</v>
      </c>
      <c r="L2475">
        <f t="shared" si="634"/>
        <v>1398.4</v>
      </c>
      <c r="M2475">
        <f t="shared" si="635"/>
        <v>3261.4</v>
      </c>
      <c r="N2475">
        <v>1715.46</v>
      </c>
      <c r="O2475">
        <f t="shared" si="628"/>
        <v>11467.46</v>
      </c>
      <c r="P2475">
        <v>25</v>
      </c>
      <c r="Q2475">
        <v>0</v>
      </c>
      <c r="R2475">
        <v>0</v>
      </c>
      <c r="S2475">
        <v>0</v>
      </c>
      <c r="T2475">
        <v>200</v>
      </c>
      <c r="U2475">
        <v>1032.05</v>
      </c>
      <c r="V2475">
        <v>0</v>
      </c>
      <c r="W2475">
        <f t="shared" si="633"/>
        <v>1257.05</v>
      </c>
      <c r="X2475">
        <f t="shared" si="629"/>
        <v>4434.0600000000004</v>
      </c>
      <c r="Y2475">
        <f t="shared" si="636"/>
        <v>6527.4</v>
      </c>
      <c r="Z2475">
        <f t="shared" si="631"/>
        <v>40308.89</v>
      </c>
      <c r="AA2475" t="s">
        <v>623</v>
      </c>
      <c r="AB2475">
        <v>2024</v>
      </c>
    </row>
    <row r="2476" spans="1:28" x14ac:dyDescent="0.25">
      <c r="A2476">
        <v>53</v>
      </c>
      <c r="B2476" t="s">
        <v>177</v>
      </c>
      <c r="C2476" t="s">
        <v>102</v>
      </c>
      <c r="D2476" t="s">
        <v>22</v>
      </c>
      <c r="E2476" t="s">
        <v>26</v>
      </c>
      <c r="F2476" t="s">
        <v>100</v>
      </c>
      <c r="G2476">
        <v>46000</v>
      </c>
      <c r="H2476">
        <f t="shared" si="632"/>
        <v>43281.4</v>
      </c>
      <c r="I2476">
        <f t="shared" si="625"/>
        <v>1320.2</v>
      </c>
      <c r="J2476">
        <f t="shared" si="626"/>
        <v>3265.9999999999995</v>
      </c>
      <c r="K2476">
        <f t="shared" si="627"/>
        <v>506.00000000000006</v>
      </c>
      <c r="L2476">
        <f t="shared" si="634"/>
        <v>1398.4</v>
      </c>
      <c r="M2476">
        <f t="shared" si="635"/>
        <v>3261.4</v>
      </c>
      <c r="N2476">
        <v>0</v>
      </c>
      <c r="O2476">
        <f t="shared" si="628"/>
        <v>9752</v>
      </c>
      <c r="P2476">
        <v>25</v>
      </c>
      <c r="Q2476">
        <v>0</v>
      </c>
      <c r="R2476">
        <v>0</v>
      </c>
      <c r="S2476">
        <v>1359.9</v>
      </c>
      <c r="T2476">
        <v>200</v>
      </c>
      <c r="U2476">
        <v>1289.46</v>
      </c>
      <c r="V2476">
        <v>0</v>
      </c>
      <c r="W2476">
        <f t="shared" si="633"/>
        <v>2874.36</v>
      </c>
      <c r="X2476">
        <f t="shared" si="629"/>
        <v>2718.6000000000004</v>
      </c>
      <c r="Y2476">
        <f t="shared" si="636"/>
        <v>6527.4</v>
      </c>
      <c r="Z2476">
        <f t="shared" si="631"/>
        <v>40407.040000000001</v>
      </c>
      <c r="AA2476" t="s">
        <v>623</v>
      </c>
      <c r="AB2476">
        <v>2024</v>
      </c>
    </row>
    <row r="2477" spans="1:28" x14ac:dyDescent="0.25">
      <c r="A2477">
        <v>54</v>
      </c>
      <c r="B2477" t="s">
        <v>178</v>
      </c>
      <c r="C2477" t="s">
        <v>103</v>
      </c>
      <c r="D2477" t="s">
        <v>6</v>
      </c>
      <c r="E2477" t="s">
        <v>32</v>
      </c>
      <c r="F2477" t="s">
        <v>100</v>
      </c>
      <c r="G2477">
        <v>36000</v>
      </c>
      <c r="H2477">
        <f>+G2477-(I2477+L2477+N2477)</f>
        <v>33872.400000000001</v>
      </c>
      <c r="I2477">
        <f t="shared" si="625"/>
        <v>1033.2</v>
      </c>
      <c r="J2477">
        <f t="shared" si="626"/>
        <v>2555.9999999999995</v>
      </c>
      <c r="K2477">
        <f t="shared" si="627"/>
        <v>396.00000000000006</v>
      </c>
      <c r="L2477">
        <f t="shared" si="634"/>
        <v>1094.4000000000001</v>
      </c>
      <c r="M2477">
        <f t="shared" si="635"/>
        <v>2552.4</v>
      </c>
      <c r="N2477">
        <v>0</v>
      </c>
      <c r="O2477">
        <f>+I2477+J2477+K2477+L2477+M2477+N2477</f>
        <v>7632</v>
      </c>
      <c r="P2477">
        <v>25</v>
      </c>
      <c r="Q2477">
        <v>0</v>
      </c>
      <c r="R2477">
        <v>0</v>
      </c>
      <c r="S2477">
        <v>398.64</v>
      </c>
      <c r="T2477">
        <v>200</v>
      </c>
      <c r="U2477">
        <v>0</v>
      </c>
      <c r="V2477">
        <v>0</v>
      </c>
      <c r="W2477">
        <f t="shared" si="633"/>
        <v>623.64</v>
      </c>
      <c r="X2477">
        <f t="shared" si="629"/>
        <v>2127.6000000000004</v>
      </c>
      <c r="Y2477">
        <f t="shared" si="636"/>
        <v>5108.3999999999996</v>
      </c>
      <c r="Z2477">
        <f t="shared" si="631"/>
        <v>33248.76</v>
      </c>
      <c r="AA2477" t="s">
        <v>623</v>
      </c>
      <c r="AB2477">
        <v>2024</v>
      </c>
    </row>
    <row r="2478" spans="1:28" x14ac:dyDescent="0.25">
      <c r="A2478">
        <v>55</v>
      </c>
      <c r="B2478" t="s">
        <v>815</v>
      </c>
      <c r="C2478" t="s">
        <v>102</v>
      </c>
      <c r="D2478" t="s">
        <v>793</v>
      </c>
      <c r="E2478" t="s">
        <v>32</v>
      </c>
      <c r="F2478" t="s">
        <v>100</v>
      </c>
      <c r="G2478">
        <v>30000</v>
      </c>
      <c r="H2478">
        <f t="shared" si="632"/>
        <v>28227</v>
      </c>
      <c r="I2478">
        <f t="shared" si="625"/>
        <v>861</v>
      </c>
      <c r="J2478">
        <f t="shared" si="626"/>
        <v>2130</v>
      </c>
      <c r="K2478">
        <f t="shared" si="627"/>
        <v>330.00000000000006</v>
      </c>
      <c r="L2478">
        <f t="shared" si="634"/>
        <v>912</v>
      </c>
      <c r="M2478">
        <f t="shared" si="635"/>
        <v>2127</v>
      </c>
      <c r="N2478">
        <v>0</v>
      </c>
      <c r="O2478">
        <f t="shared" ref="O2478:O2483" si="638">+I2478+J2478+K2478+L2478+M2478+N2478</f>
        <v>6360</v>
      </c>
      <c r="P2478">
        <v>25</v>
      </c>
      <c r="Q2478">
        <v>4000</v>
      </c>
      <c r="R2478">
        <v>0</v>
      </c>
      <c r="S2478">
        <v>0</v>
      </c>
      <c r="T2478">
        <v>200</v>
      </c>
      <c r="U2478">
        <v>0</v>
      </c>
      <c r="V2478">
        <v>0</v>
      </c>
      <c r="W2478">
        <f t="shared" si="633"/>
        <v>4225</v>
      </c>
      <c r="X2478">
        <f t="shared" si="629"/>
        <v>1773</v>
      </c>
      <c r="Y2478">
        <f t="shared" si="636"/>
        <v>4257</v>
      </c>
      <c r="Z2478">
        <f t="shared" si="631"/>
        <v>24002</v>
      </c>
      <c r="AA2478" t="s">
        <v>623</v>
      </c>
      <c r="AB2478">
        <v>2024</v>
      </c>
    </row>
    <row r="2479" spans="1:28" x14ac:dyDescent="0.25">
      <c r="A2479">
        <v>56</v>
      </c>
      <c r="B2479" t="s">
        <v>816</v>
      </c>
      <c r="C2479" t="s">
        <v>103</v>
      </c>
      <c r="D2479" t="s">
        <v>6</v>
      </c>
      <c r="E2479" t="s">
        <v>32</v>
      </c>
      <c r="F2479" t="s">
        <v>100</v>
      </c>
      <c r="G2479">
        <v>30000</v>
      </c>
      <c r="H2479">
        <f>+G2479-(I2479+L2479+N2479)</f>
        <v>28227</v>
      </c>
      <c r="I2479">
        <f t="shared" si="625"/>
        <v>861</v>
      </c>
      <c r="J2479">
        <f t="shared" si="626"/>
        <v>2130</v>
      </c>
      <c r="K2479">
        <f t="shared" si="627"/>
        <v>330.00000000000006</v>
      </c>
      <c r="L2479">
        <f t="shared" si="634"/>
        <v>912</v>
      </c>
      <c r="M2479">
        <f t="shared" si="635"/>
        <v>2127</v>
      </c>
      <c r="N2479">
        <v>0</v>
      </c>
      <c r="O2479">
        <f t="shared" si="638"/>
        <v>6360</v>
      </c>
      <c r="P2479">
        <v>25</v>
      </c>
      <c r="Q2479">
        <v>0</v>
      </c>
      <c r="R2479">
        <v>0</v>
      </c>
      <c r="S2479">
        <v>458.57</v>
      </c>
      <c r="T2479">
        <v>200</v>
      </c>
      <c r="U2479">
        <v>0</v>
      </c>
      <c r="V2479">
        <v>0</v>
      </c>
      <c r="W2479">
        <f t="shared" si="633"/>
        <v>683.56999999999994</v>
      </c>
      <c r="X2479">
        <f t="shared" si="629"/>
        <v>1773</v>
      </c>
      <c r="Y2479">
        <f t="shared" si="636"/>
        <v>4257</v>
      </c>
      <c r="Z2479">
        <f t="shared" si="631"/>
        <v>27543.43</v>
      </c>
      <c r="AA2479" t="s">
        <v>623</v>
      </c>
      <c r="AB2479">
        <v>2024</v>
      </c>
    </row>
    <row r="2480" spans="1:28" x14ac:dyDescent="0.25">
      <c r="A2480">
        <v>57</v>
      </c>
      <c r="B2480" t="s">
        <v>817</v>
      </c>
      <c r="C2480" t="s">
        <v>102</v>
      </c>
      <c r="D2480" t="s">
        <v>10</v>
      </c>
      <c r="E2480" t="s">
        <v>891</v>
      </c>
      <c r="F2480" t="s">
        <v>100</v>
      </c>
      <c r="G2480">
        <v>46000</v>
      </c>
      <c r="H2480">
        <f t="shared" si="632"/>
        <v>43281.4</v>
      </c>
      <c r="I2480">
        <f t="shared" si="625"/>
        <v>1320.2</v>
      </c>
      <c r="J2480">
        <f t="shared" si="626"/>
        <v>3265.9999999999995</v>
      </c>
      <c r="K2480">
        <f t="shared" si="627"/>
        <v>506.00000000000006</v>
      </c>
      <c r="L2480">
        <f t="shared" si="634"/>
        <v>1398.4</v>
      </c>
      <c r="M2480">
        <f t="shared" si="635"/>
        <v>3261.4</v>
      </c>
      <c r="N2480">
        <v>0</v>
      </c>
      <c r="O2480">
        <f t="shared" si="638"/>
        <v>9752</v>
      </c>
      <c r="P2480">
        <v>25</v>
      </c>
      <c r="Q2480">
        <v>1233.44</v>
      </c>
      <c r="R2480">
        <v>0</v>
      </c>
      <c r="S2480">
        <v>398.64</v>
      </c>
      <c r="T2480">
        <v>200</v>
      </c>
      <c r="U2480">
        <v>1289.46</v>
      </c>
      <c r="V2480">
        <v>0</v>
      </c>
      <c r="W2480">
        <f t="shared" si="633"/>
        <v>3146.54</v>
      </c>
      <c r="X2480">
        <f t="shared" si="629"/>
        <v>2718.6000000000004</v>
      </c>
      <c r="Y2480">
        <f t="shared" si="636"/>
        <v>6527.4</v>
      </c>
      <c r="Z2480">
        <f t="shared" si="631"/>
        <v>40134.86</v>
      </c>
      <c r="AA2480" t="s">
        <v>623</v>
      </c>
      <c r="AB2480">
        <v>2024</v>
      </c>
    </row>
    <row r="2481" spans="1:28" x14ac:dyDescent="0.25">
      <c r="A2481">
        <v>58</v>
      </c>
      <c r="B2481" t="s">
        <v>819</v>
      </c>
      <c r="C2481" t="s">
        <v>103</v>
      </c>
      <c r="D2481" t="s">
        <v>12</v>
      </c>
      <c r="E2481" t="s">
        <v>32</v>
      </c>
      <c r="F2481" t="s">
        <v>100</v>
      </c>
      <c r="G2481">
        <v>46000</v>
      </c>
      <c r="H2481">
        <f t="shared" si="632"/>
        <v>41565.94</v>
      </c>
      <c r="I2481">
        <f t="shared" si="625"/>
        <v>1320.2</v>
      </c>
      <c r="J2481">
        <f t="shared" si="626"/>
        <v>3265.9999999999995</v>
      </c>
      <c r="K2481">
        <f t="shared" si="627"/>
        <v>506.00000000000006</v>
      </c>
      <c r="L2481">
        <f t="shared" si="634"/>
        <v>1398.4</v>
      </c>
      <c r="M2481">
        <f t="shared" si="635"/>
        <v>3261.4</v>
      </c>
      <c r="N2481">
        <v>1715.46</v>
      </c>
      <c r="O2481">
        <f t="shared" si="638"/>
        <v>11467.46</v>
      </c>
      <c r="P2481">
        <v>25</v>
      </c>
      <c r="Q2481">
        <v>0</v>
      </c>
      <c r="R2481">
        <v>0</v>
      </c>
      <c r="S2481">
        <v>398.64</v>
      </c>
      <c r="T2481">
        <v>200</v>
      </c>
      <c r="U2481">
        <f>IF((H2481*12)&gt;867123.01,(79776+(((H2481*12)-867123.01)*0.25))/12,IF((H2481*12)&gt;624329.01,(31216+(((H2481*12)-624329.01)*0.2))/12,IF((H2481*12)&gt;416220.01,(((H2481*12)-416220.01)*0.15)/12,0)))</f>
        <v>1032.1408750000003</v>
      </c>
      <c r="V2481">
        <v>0</v>
      </c>
      <c r="W2481">
        <f t="shared" si="633"/>
        <v>1655.7808750000004</v>
      </c>
      <c r="X2481">
        <f t="shared" si="629"/>
        <v>4434.0600000000004</v>
      </c>
      <c r="Y2481">
        <f t="shared" si="636"/>
        <v>6527.4</v>
      </c>
      <c r="Z2481">
        <f t="shared" si="631"/>
        <v>39910.159124999998</v>
      </c>
      <c r="AA2481" t="s">
        <v>623</v>
      </c>
      <c r="AB2481">
        <v>2024</v>
      </c>
    </row>
    <row r="2482" spans="1:28" x14ac:dyDescent="0.25">
      <c r="A2482">
        <v>59</v>
      </c>
      <c r="B2482" t="s">
        <v>820</v>
      </c>
      <c r="C2482" t="s">
        <v>102</v>
      </c>
      <c r="D2482" t="s">
        <v>94</v>
      </c>
      <c r="E2482" t="s">
        <v>32</v>
      </c>
      <c r="F2482" t="s">
        <v>100</v>
      </c>
      <c r="G2482">
        <v>46000</v>
      </c>
      <c r="H2482">
        <f t="shared" si="632"/>
        <v>43281.4</v>
      </c>
      <c r="I2482">
        <f t="shared" si="625"/>
        <v>1320.2</v>
      </c>
      <c r="J2482">
        <f t="shared" si="626"/>
        <v>3265.9999999999995</v>
      </c>
      <c r="K2482">
        <f t="shared" si="627"/>
        <v>506.00000000000006</v>
      </c>
      <c r="L2482">
        <f t="shared" si="634"/>
        <v>1398.4</v>
      </c>
      <c r="M2482">
        <f t="shared" si="635"/>
        <v>3261.4</v>
      </c>
      <c r="N2482">
        <v>0</v>
      </c>
      <c r="O2482">
        <f t="shared" si="638"/>
        <v>9752</v>
      </c>
      <c r="P2482">
        <v>25</v>
      </c>
      <c r="Q2482">
        <v>0</v>
      </c>
      <c r="R2482">
        <v>0</v>
      </c>
      <c r="S2482">
        <v>966.09</v>
      </c>
      <c r="T2482">
        <v>200</v>
      </c>
      <c r="U2482">
        <v>1289.46</v>
      </c>
      <c r="V2482">
        <v>0</v>
      </c>
      <c r="W2482">
        <f t="shared" si="633"/>
        <v>2480.5500000000002</v>
      </c>
      <c r="X2482">
        <f t="shared" si="629"/>
        <v>2718.6000000000004</v>
      </c>
      <c r="Y2482">
        <f t="shared" si="636"/>
        <v>6527.4</v>
      </c>
      <c r="Z2482">
        <f t="shared" si="631"/>
        <v>40800.85</v>
      </c>
      <c r="AA2482" t="s">
        <v>623</v>
      </c>
      <c r="AB2482">
        <v>2024</v>
      </c>
    </row>
    <row r="2483" spans="1:28" x14ac:dyDescent="0.25">
      <c r="A2483">
        <v>60</v>
      </c>
      <c r="B2483" t="s">
        <v>822</v>
      </c>
      <c r="C2483" t="s">
        <v>103</v>
      </c>
      <c r="D2483" t="s">
        <v>793</v>
      </c>
      <c r="E2483" t="s">
        <v>32</v>
      </c>
      <c r="F2483" t="s">
        <v>100</v>
      </c>
      <c r="G2483">
        <v>46000</v>
      </c>
      <c r="H2483">
        <f t="shared" si="632"/>
        <v>43281.4</v>
      </c>
      <c r="I2483">
        <f t="shared" si="625"/>
        <v>1320.2</v>
      </c>
      <c r="J2483">
        <f t="shared" si="626"/>
        <v>3265.9999999999995</v>
      </c>
      <c r="K2483">
        <f t="shared" si="627"/>
        <v>506.00000000000006</v>
      </c>
      <c r="L2483">
        <f t="shared" si="634"/>
        <v>1398.4</v>
      </c>
      <c r="M2483">
        <f t="shared" si="635"/>
        <v>3261.4</v>
      </c>
      <c r="N2483">
        <v>0</v>
      </c>
      <c r="O2483">
        <f t="shared" si="638"/>
        <v>9752</v>
      </c>
      <c r="P2483">
        <v>25</v>
      </c>
      <c r="Q2483">
        <v>10000</v>
      </c>
      <c r="R2483">
        <v>0</v>
      </c>
      <c r="S2483">
        <v>0</v>
      </c>
      <c r="T2483">
        <v>200</v>
      </c>
      <c r="U2483">
        <v>1289.46</v>
      </c>
      <c r="V2483">
        <v>0</v>
      </c>
      <c r="W2483">
        <f t="shared" si="633"/>
        <v>11514.46</v>
      </c>
      <c r="X2483">
        <f t="shared" si="629"/>
        <v>2718.6000000000004</v>
      </c>
      <c r="Y2483">
        <f t="shared" si="636"/>
        <v>6527.4</v>
      </c>
      <c r="Z2483">
        <f t="shared" si="631"/>
        <v>31766.940000000002</v>
      </c>
      <c r="AA2483" t="s">
        <v>623</v>
      </c>
      <c r="AB2483">
        <v>2024</v>
      </c>
    </row>
    <row r="2484" spans="1:28" x14ac:dyDescent="0.25">
      <c r="A2484">
        <v>61</v>
      </c>
      <c r="B2484" t="s">
        <v>179</v>
      </c>
      <c r="C2484" t="s">
        <v>103</v>
      </c>
      <c r="D2484" t="s">
        <v>800</v>
      </c>
      <c r="E2484" t="s">
        <v>32</v>
      </c>
      <c r="F2484" t="s">
        <v>100</v>
      </c>
      <c r="G2484">
        <v>46000</v>
      </c>
      <c r="H2484">
        <f t="shared" si="632"/>
        <v>43281.4</v>
      </c>
      <c r="I2484">
        <f t="shared" si="625"/>
        <v>1320.2</v>
      </c>
      <c r="J2484">
        <f t="shared" si="626"/>
        <v>3265.9999999999995</v>
      </c>
      <c r="K2484">
        <f t="shared" si="627"/>
        <v>506.00000000000006</v>
      </c>
      <c r="L2484">
        <f t="shared" si="634"/>
        <v>1398.4</v>
      </c>
      <c r="M2484">
        <f t="shared" si="635"/>
        <v>3261.4</v>
      </c>
      <c r="N2484">
        <v>0</v>
      </c>
      <c r="O2484">
        <f t="shared" si="628"/>
        <v>9752</v>
      </c>
      <c r="P2484">
        <v>25</v>
      </c>
      <c r="Q2484">
        <v>11000</v>
      </c>
      <c r="R2484">
        <v>0</v>
      </c>
      <c r="S2484">
        <v>398.64</v>
      </c>
      <c r="T2484">
        <v>200</v>
      </c>
      <c r="U2484">
        <v>1289.46</v>
      </c>
      <c r="V2484">
        <v>0</v>
      </c>
      <c r="W2484">
        <f t="shared" si="633"/>
        <v>12913.099999999999</v>
      </c>
      <c r="X2484">
        <f t="shared" si="629"/>
        <v>2718.6000000000004</v>
      </c>
      <c r="Y2484">
        <f t="shared" si="636"/>
        <v>6527.4</v>
      </c>
      <c r="Z2484">
        <f t="shared" si="631"/>
        <v>30368.300000000003</v>
      </c>
      <c r="AA2484" t="s">
        <v>623</v>
      </c>
      <c r="AB2484">
        <v>2024</v>
      </c>
    </row>
    <row r="2485" spans="1:28" x14ac:dyDescent="0.25">
      <c r="A2485">
        <v>62</v>
      </c>
      <c r="B2485" t="s">
        <v>180</v>
      </c>
      <c r="C2485" t="s">
        <v>103</v>
      </c>
      <c r="D2485" t="s">
        <v>22</v>
      </c>
      <c r="E2485" t="s">
        <v>32</v>
      </c>
      <c r="F2485" t="s">
        <v>100</v>
      </c>
      <c r="G2485">
        <v>36000</v>
      </c>
      <c r="H2485">
        <f t="shared" si="632"/>
        <v>32156.94</v>
      </c>
      <c r="I2485">
        <f t="shared" si="625"/>
        <v>1033.2</v>
      </c>
      <c r="J2485">
        <f t="shared" si="626"/>
        <v>2555.9999999999995</v>
      </c>
      <c r="K2485">
        <f t="shared" si="627"/>
        <v>396.00000000000006</v>
      </c>
      <c r="L2485">
        <f t="shared" si="634"/>
        <v>1094.4000000000001</v>
      </c>
      <c r="M2485">
        <f t="shared" si="635"/>
        <v>2552.4</v>
      </c>
      <c r="N2485">
        <v>1715.46</v>
      </c>
      <c r="O2485">
        <f t="shared" si="628"/>
        <v>9347.4599999999991</v>
      </c>
      <c r="P2485">
        <v>25</v>
      </c>
      <c r="Q2485">
        <v>0</v>
      </c>
      <c r="R2485">
        <v>0</v>
      </c>
      <c r="S2485">
        <v>1928.09</v>
      </c>
      <c r="T2485">
        <v>200</v>
      </c>
      <c r="U2485">
        <v>0</v>
      </c>
      <c r="V2485">
        <v>0</v>
      </c>
      <c r="W2485">
        <f t="shared" si="633"/>
        <v>2153.09</v>
      </c>
      <c r="X2485">
        <f t="shared" si="629"/>
        <v>3843.0600000000004</v>
      </c>
      <c r="Y2485">
        <f t="shared" si="636"/>
        <v>5108.3999999999996</v>
      </c>
      <c r="Z2485">
        <f t="shared" si="631"/>
        <v>30003.85</v>
      </c>
      <c r="AA2485" t="s">
        <v>623</v>
      </c>
      <c r="AB2485">
        <v>2024</v>
      </c>
    </row>
    <row r="2486" spans="1:28" x14ac:dyDescent="0.25">
      <c r="A2486">
        <v>63</v>
      </c>
      <c r="B2486" t="s">
        <v>183</v>
      </c>
      <c r="C2486" t="s">
        <v>103</v>
      </c>
      <c r="D2486" t="s">
        <v>22</v>
      </c>
      <c r="E2486" t="s">
        <v>52</v>
      </c>
      <c r="F2486" t="s">
        <v>100</v>
      </c>
      <c r="G2486">
        <v>36000</v>
      </c>
      <c r="H2486">
        <f t="shared" si="632"/>
        <v>33872.400000000001</v>
      </c>
      <c r="I2486">
        <f t="shared" si="625"/>
        <v>1033.2</v>
      </c>
      <c r="J2486">
        <f t="shared" si="626"/>
        <v>2555.9999999999995</v>
      </c>
      <c r="K2486">
        <f t="shared" si="627"/>
        <v>396.00000000000006</v>
      </c>
      <c r="L2486">
        <f t="shared" si="634"/>
        <v>1094.4000000000001</v>
      </c>
      <c r="M2486">
        <f t="shared" si="635"/>
        <v>2552.4</v>
      </c>
      <c r="N2486">
        <v>0</v>
      </c>
      <c r="O2486">
        <f t="shared" si="628"/>
        <v>7632</v>
      </c>
      <c r="P2486">
        <v>25</v>
      </c>
      <c r="Q2486">
        <v>1500</v>
      </c>
      <c r="R2486">
        <v>0</v>
      </c>
      <c r="S2486">
        <v>0</v>
      </c>
      <c r="T2486">
        <v>200</v>
      </c>
      <c r="U2486">
        <v>0</v>
      </c>
      <c r="V2486">
        <v>0</v>
      </c>
      <c r="W2486">
        <f t="shared" si="633"/>
        <v>1725</v>
      </c>
      <c r="X2486">
        <f t="shared" si="629"/>
        <v>2127.6000000000004</v>
      </c>
      <c r="Y2486">
        <f t="shared" si="636"/>
        <v>5108.3999999999996</v>
      </c>
      <c r="Z2486">
        <f t="shared" si="631"/>
        <v>32147.4</v>
      </c>
      <c r="AA2486" t="s">
        <v>623</v>
      </c>
      <c r="AB2486">
        <v>2024</v>
      </c>
    </row>
    <row r="2487" spans="1:28" x14ac:dyDescent="0.25">
      <c r="A2487">
        <v>64</v>
      </c>
      <c r="B2487" t="s">
        <v>185</v>
      </c>
      <c r="C2487" t="s">
        <v>103</v>
      </c>
      <c r="D2487" t="s">
        <v>22</v>
      </c>
      <c r="E2487" t="s">
        <v>789</v>
      </c>
      <c r="F2487" t="s">
        <v>100</v>
      </c>
      <c r="G2487">
        <v>46000</v>
      </c>
      <c r="H2487">
        <f t="shared" si="632"/>
        <v>43281.4</v>
      </c>
      <c r="I2487">
        <f t="shared" si="625"/>
        <v>1320.2</v>
      </c>
      <c r="J2487">
        <f t="shared" si="626"/>
        <v>3265.9999999999995</v>
      </c>
      <c r="K2487">
        <f t="shared" si="627"/>
        <v>506.00000000000006</v>
      </c>
      <c r="L2487">
        <f t="shared" si="634"/>
        <v>1398.4</v>
      </c>
      <c r="M2487">
        <f t="shared" si="635"/>
        <v>3261.4</v>
      </c>
      <c r="N2487">
        <v>0</v>
      </c>
      <c r="O2487">
        <f t="shared" si="628"/>
        <v>9752</v>
      </c>
      <c r="P2487">
        <v>25</v>
      </c>
      <c r="Q2487">
        <v>200</v>
      </c>
      <c r="R2487">
        <v>0</v>
      </c>
      <c r="S2487">
        <v>1296.1199999999999</v>
      </c>
      <c r="T2487">
        <v>200</v>
      </c>
      <c r="U2487">
        <v>1289.46</v>
      </c>
      <c r="V2487">
        <v>0</v>
      </c>
      <c r="W2487">
        <f t="shared" si="633"/>
        <v>3010.58</v>
      </c>
      <c r="X2487">
        <f t="shared" si="629"/>
        <v>2718.6000000000004</v>
      </c>
      <c r="Y2487">
        <f t="shared" si="636"/>
        <v>6527.4</v>
      </c>
      <c r="Z2487">
        <f t="shared" si="631"/>
        <v>40270.82</v>
      </c>
      <c r="AA2487" t="s">
        <v>623</v>
      </c>
      <c r="AB2487">
        <v>2024</v>
      </c>
    </row>
    <row r="2488" spans="1:28" x14ac:dyDescent="0.25">
      <c r="A2488">
        <v>65</v>
      </c>
      <c r="B2488" t="s">
        <v>186</v>
      </c>
      <c r="C2488" t="s">
        <v>102</v>
      </c>
      <c r="D2488" t="s">
        <v>17</v>
      </c>
      <c r="E2488" t="s">
        <v>36</v>
      </c>
      <c r="F2488" t="s">
        <v>100</v>
      </c>
      <c r="G2488">
        <v>46000</v>
      </c>
      <c r="H2488">
        <f t="shared" si="632"/>
        <v>43281.4</v>
      </c>
      <c r="I2488">
        <f t="shared" ref="I2488:I2532" si="639">IF(G2488&lt;=374040,G2488*2.87%,9334.68)</f>
        <v>1320.2</v>
      </c>
      <c r="J2488">
        <f t="shared" ref="J2488:J2532" si="640">IF(G2488&lt;=374040,G2488*7.1%,23092.75)</f>
        <v>3265.9999999999995</v>
      </c>
      <c r="K2488">
        <f t="shared" si="627"/>
        <v>506.00000000000006</v>
      </c>
      <c r="L2488">
        <f t="shared" si="634"/>
        <v>1398.4</v>
      </c>
      <c r="M2488">
        <f t="shared" si="635"/>
        <v>3261.4</v>
      </c>
      <c r="N2488">
        <v>0</v>
      </c>
      <c r="O2488">
        <f t="shared" ref="O2488:O2532" si="641">+I2488+J2488+K2488+L2488+M2488+N2488</f>
        <v>9752</v>
      </c>
      <c r="P2488">
        <v>25</v>
      </c>
      <c r="Q2488">
        <v>0</v>
      </c>
      <c r="R2488">
        <v>0</v>
      </c>
      <c r="S2488">
        <v>899.78</v>
      </c>
      <c r="T2488">
        <v>200</v>
      </c>
      <c r="U2488">
        <v>1289.46</v>
      </c>
      <c r="V2488">
        <v>0</v>
      </c>
      <c r="W2488">
        <f t="shared" si="633"/>
        <v>2414.2399999999998</v>
      </c>
      <c r="X2488">
        <f t="shared" ref="X2488:X2532" si="642">+I2488+L2488+N2488</f>
        <v>2718.6000000000004</v>
      </c>
      <c r="Y2488">
        <f t="shared" si="636"/>
        <v>6527.4</v>
      </c>
      <c r="Z2488">
        <f t="shared" si="631"/>
        <v>40867.160000000003</v>
      </c>
      <c r="AA2488" t="s">
        <v>623</v>
      </c>
      <c r="AB2488">
        <v>2024</v>
      </c>
    </row>
    <row r="2489" spans="1:28" x14ac:dyDescent="0.25">
      <c r="A2489">
        <v>66</v>
      </c>
      <c r="B2489" t="s">
        <v>188</v>
      </c>
      <c r="C2489" t="s">
        <v>102</v>
      </c>
      <c r="D2489" t="s">
        <v>10</v>
      </c>
      <c r="E2489" t="s">
        <v>33</v>
      </c>
      <c r="F2489" t="s">
        <v>100</v>
      </c>
      <c r="G2489">
        <v>36000</v>
      </c>
      <c r="H2489">
        <f t="shared" ref="H2489:H2532" si="643">+G2489-(I2489+L2489+N2489)</f>
        <v>30441.48</v>
      </c>
      <c r="I2489">
        <f t="shared" si="639"/>
        <v>1033.2</v>
      </c>
      <c r="J2489">
        <f t="shared" si="640"/>
        <v>2555.9999999999995</v>
      </c>
      <c r="K2489">
        <f t="shared" ref="K2489:K2532" si="644">IF(G2489&lt;=74808,G2489*1.1%,851.51)</f>
        <v>396.00000000000006</v>
      </c>
      <c r="L2489">
        <f t="shared" si="634"/>
        <v>1094.4000000000001</v>
      </c>
      <c r="M2489">
        <f t="shared" si="635"/>
        <v>2552.4</v>
      </c>
      <c r="N2489">
        <v>3430.92</v>
      </c>
      <c r="O2489">
        <f t="shared" si="641"/>
        <v>11062.92</v>
      </c>
      <c r="P2489">
        <v>25</v>
      </c>
      <c r="Q2489">
        <v>0</v>
      </c>
      <c r="R2489">
        <v>0</v>
      </c>
      <c r="S2489">
        <v>1594.56</v>
      </c>
      <c r="T2489">
        <v>200</v>
      </c>
      <c r="U2489">
        <v>0</v>
      </c>
      <c r="V2489">
        <v>0</v>
      </c>
      <c r="W2489">
        <f t="shared" ref="W2489:W2532" si="645">P2489+Q2489+R2489+S2489+T2489+U2489</f>
        <v>1819.56</v>
      </c>
      <c r="X2489">
        <f t="shared" si="642"/>
        <v>5558.52</v>
      </c>
      <c r="Y2489">
        <f t="shared" si="636"/>
        <v>5108.3999999999996</v>
      </c>
      <c r="Z2489">
        <f t="shared" ref="Z2489:Z2532" si="646">+G2489-(W2489+X2489)</f>
        <v>28621.919999999998</v>
      </c>
      <c r="AA2489" t="s">
        <v>623</v>
      </c>
      <c r="AB2489">
        <v>2024</v>
      </c>
    </row>
    <row r="2490" spans="1:28" x14ac:dyDescent="0.25">
      <c r="A2490">
        <v>67</v>
      </c>
      <c r="B2490" t="s">
        <v>190</v>
      </c>
      <c r="C2490" t="s">
        <v>102</v>
      </c>
      <c r="D2490" t="s">
        <v>801</v>
      </c>
      <c r="E2490" t="s">
        <v>38</v>
      </c>
      <c r="F2490" t="s">
        <v>100</v>
      </c>
      <c r="G2490">
        <v>36000</v>
      </c>
      <c r="H2490">
        <f t="shared" si="643"/>
        <v>33872.400000000001</v>
      </c>
      <c r="I2490">
        <f t="shared" si="639"/>
        <v>1033.2</v>
      </c>
      <c r="J2490">
        <f t="shared" si="640"/>
        <v>2555.9999999999995</v>
      </c>
      <c r="K2490">
        <f t="shared" si="644"/>
        <v>396.00000000000006</v>
      </c>
      <c r="L2490">
        <f t="shared" ref="L2490:L2532" si="647">IF(G2490&lt;=187020,G2490*3.04%,4943.8)</f>
        <v>1094.4000000000001</v>
      </c>
      <c r="M2490">
        <f t="shared" ref="M2490:M2532" si="648">IF(G2490&lt;=187020,G2490*7.09%,11530.11)</f>
        <v>2552.4</v>
      </c>
      <c r="N2490">
        <v>0</v>
      </c>
      <c r="O2490">
        <f t="shared" si="641"/>
        <v>7632</v>
      </c>
      <c r="P2490">
        <v>25</v>
      </c>
      <c r="Q2490">
        <v>6505.87</v>
      </c>
      <c r="R2490">
        <v>0</v>
      </c>
      <c r="S2490">
        <v>398.64</v>
      </c>
      <c r="T2490">
        <v>200</v>
      </c>
      <c r="U2490">
        <v>0</v>
      </c>
      <c r="V2490">
        <v>0</v>
      </c>
      <c r="W2490">
        <f t="shared" si="645"/>
        <v>7129.51</v>
      </c>
      <c r="X2490">
        <f t="shared" si="642"/>
        <v>2127.6000000000004</v>
      </c>
      <c r="Y2490">
        <f t="shared" si="636"/>
        <v>5108.3999999999996</v>
      </c>
      <c r="Z2490">
        <f t="shared" si="646"/>
        <v>26742.89</v>
      </c>
      <c r="AA2490" t="s">
        <v>623</v>
      </c>
      <c r="AB2490">
        <v>2024</v>
      </c>
    </row>
    <row r="2491" spans="1:28" x14ac:dyDescent="0.25">
      <c r="A2491">
        <v>68</v>
      </c>
      <c r="B2491" t="s">
        <v>851</v>
      </c>
      <c r="C2491" t="s">
        <v>103</v>
      </c>
      <c r="D2491" t="s">
        <v>94</v>
      </c>
      <c r="E2491" t="s">
        <v>852</v>
      </c>
      <c r="F2491" t="s">
        <v>100</v>
      </c>
      <c r="G2491">
        <v>46000</v>
      </c>
      <c r="H2491">
        <f t="shared" si="643"/>
        <v>43281.4</v>
      </c>
      <c r="I2491">
        <f t="shared" si="639"/>
        <v>1320.2</v>
      </c>
      <c r="J2491">
        <f t="shared" si="640"/>
        <v>3265.9999999999995</v>
      </c>
      <c r="K2491">
        <f t="shared" si="644"/>
        <v>506.00000000000006</v>
      </c>
      <c r="L2491">
        <f t="shared" si="647"/>
        <v>1398.4</v>
      </c>
      <c r="M2491">
        <f t="shared" si="648"/>
        <v>3261.4</v>
      </c>
      <c r="N2491">
        <v>0</v>
      </c>
      <c r="O2491">
        <f t="shared" si="641"/>
        <v>9752</v>
      </c>
      <c r="P2491">
        <v>25</v>
      </c>
      <c r="Q2491">
        <v>5011.18</v>
      </c>
      <c r="R2491">
        <v>0</v>
      </c>
      <c r="S2491">
        <v>239.95</v>
      </c>
      <c r="T2491">
        <v>200</v>
      </c>
      <c r="U2491">
        <f>IF((H2491*12)&gt;867123.01,(79776+(((H2491*12)-867123.01)*0.25))/12,IF((H2491*12)&gt;624329.01,(31216+(((H2491*12)-624329.01)*0.2))/12,IF((H2491*12)&gt;416220.01,(((H2491*12)-416220.01)*0.15)/12,0)))</f>
        <v>1289.4598750000005</v>
      </c>
      <c r="V2491">
        <v>0</v>
      </c>
      <c r="W2491">
        <f t="shared" si="645"/>
        <v>6765.5898750000006</v>
      </c>
      <c r="X2491">
        <f t="shared" si="642"/>
        <v>2718.6000000000004</v>
      </c>
      <c r="Y2491">
        <f t="shared" si="636"/>
        <v>6527.4</v>
      </c>
      <c r="Z2491">
        <f t="shared" si="646"/>
        <v>36515.810125000004</v>
      </c>
      <c r="AA2491" t="s">
        <v>623</v>
      </c>
      <c r="AB2491">
        <v>2024</v>
      </c>
    </row>
    <row r="2492" spans="1:28" x14ac:dyDescent="0.25">
      <c r="A2492">
        <v>69</v>
      </c>
      <c r="B2492" t="s">
        <v>201</v>
      </c>
      <c r="C2492" t="s">
        <v>102</v>
      </c>
      <c r="D2492" t="s">
        <v>22</v>
      </c>
      <c r="E2492" t="s">
        <v>32</v>
      </c>
      <c r="F2492" t="s">
        <v>100</v>
      </c>
      <c r="G2492">
        <v>36000</v>
      </c>
      <c r="H2492">
        <f t="shared" si="643"/>
        <v>33872.400000000001</v>
      </c>
      <c r="I2492">
        <f t="shared" si="639"/>
        <v>1033.2</v>
      </c>
      <c r="J2492">
        <f t="shared" si="640"/>
        <v>2555.9999999999995</v>
      </c>
      <c r="K2492">
        <f t="shared" si="644"/>
        <v>396.00000000000006</v>
      </c>
      <c r="L2492">
        <f t="shared" si="647"/>
        <v>1094.4000000000001</v>
      </c>
      <c r="M2492">
        <f t="shared" si="648"/>
        <v>2552.4</v>
      </c>
      <c r="N2492">
        <v>0</v>
      </c>
      <c r="O2492">
        <f t="shared" si="641"/>
        <v>7632</v>
      </c>
      <c r="P2492">
        <v>25</v>
      </c>
      <c r="Q2492">
        <v>2125.4899999999998</v>
      </c>
      <c r="R2492">
        <v>0</v>
      </c>
      <c r="S2492">
        <v>0</v>
      </c>
      <c r="T2492">
        <v>200</v>
      </c>
      <c r="U2492">
        <v>0</v>
      </c>
      <c r="V2492">
        <v>0</v>
      </c>
      <c r="W2492">
        <f t="shared" si="645"/>
        <v>2350.4899999999998</v>
      </c>
      <c r="X2492">
        <f t="shared" si="642"/>
        <v>2127.6000000000004</v>
      </c>
      <c r="Y2492">
        <f>+J2492+M2492</f>
        <v>5108.3999999999996</v>
      </c>
      <c r="Z2492">
        <f t="shared" si="646"/>
        <v>31521.91</v>
      </c>
      <c r="AA2492" t="s">
        <v>623</v>
      </c>
      <c r="AB2492">
        <v>2024</v>
      </c>
    </row>
    <row r="2493" spans="1:28" x14ac:dyDescent="0.25">
      <c r="A2493">
        <v>70</v>
      </c>
      <c r="B2493" t="s">
        <v>207</v>
      </c>
      <c r="C2493" t="s">
        <v>103</v>
      </c>
      <c r="D2493" t="s">
        <v>6</v>
      </c>
      <c r="E2493" t="s">
        <v>28</v>
      </c>
      <c r="F2493" t="s">
        <v>100</v>
      </c>
      <c r="G2493">
        <v>25000</v>
      </c>
      <c r="H2493">
        <f t="shared" si="643"/>
        <v>23522.5</v>
      </c>
      <c r="I2493">
        <f t="shared" si="639"/>
        <v>717.5</v>
      </c>
      <c r="J2493">
        <f t="shared" si="640"/>
        <v>1774.9999999999998</v>
      </c>
      <c r="K2493">
        <f t="shared" si="644"/>
        <v>275</v>
      </c>
      <c r="L2493">
        <f t="shared" si="647"/>
        <v>760</v>
      </c>
      <c r="M2493">
        <f t="shared" si="648"/>
        <v>1772.5000000000002</v>
      </c>
      <c r="N2493">
        <v>0</v>
      </c>
      <c r="O2493">
        <f t="shared" si="641"/>
        <v>5300</v>
      </c>
      <c r="P2493">
        <v>25</v>
      </c>
      <c r="Q2493">
        <v>9635.91</v>
      </c>
      <c r="R2493">
        <v>0</v>
      </c>
      <c r="S2493">
        <v>1328.8</v>
      </c>
      <c r="T2493">
        <v>200</v>
      </c>
      <c r="U2493">
        <v>0</v>
      </c>
      <c r="V2493">
        <v>0</v>
      </c>
      <c r="W2493">
        <f t="shared" si="645"/>
        <v>11189.71</v>
      </c>
      <c r="X2493">
        <f t="shared" si="642"/>
        <v>1477.5</v>
      </c>
      <c r="Y2493">
        <f>+J2493+M2493</f>
        <v>3547.5</v>
      </c>
      <c r="Z2493">
        <f t="shared" si="646"/>
        <v>12332.79</v>
      </c>
      <c r="AA2493" t="s">
        <v>623</v>
      </c>
      <c r="AB2493">
        <v>2024</v>
      </c>
    </row>
    <row r="2494" spans="1:28" x14ac:dyDescent="0.25">
      <c r="A2494">
        <v>71</v>
      </c>
      <c r="B2494" t="s">
        <v>875</v>
      </c>
      <c r="C2494" t="s">
        <v>103</v>
      </c>
      <c r="D2494" t="s">
        <v>22</v>
      </c>
      <c r="E2494" t="s">
        <v>832</v>
      </c>
      <c r="F2494" t="s">
        <v>100</v>
      </c>
      <c r="G2494">
        <v>30000</v>
      </c>
      <c r="H2494">
        <f t="shared" si="643"/>
        <v>28227</v>
      </c>
      <c r="I2494">
        <f t="shared" si="639"/>
        <v>861</v>
      </c>
      <c r="J2494">
        <f t="shared" si="640"/>
        <v>2130</v>
      </c>
      <c r="K2494">
        <f t="shared" si="644"/>
        <v>330.00000000000006</v>
      </c>
      <c r="L2494">
        <f t="shared" si="647"/>
        <v>912</v>
      </c>
      <c r="M2494">
        <f t="shared" si="648"/>
        <v>2127</v>
      </c>
      <c r="N2494">
        <v>0</v>
      </c>
      <c r="O2494">
        <f t="shared" si="641"/>
        <v>6360</v>
      </c>
      <c r="P2494">
        <v>25</v>
      </c>
      <c r="Q2494">
        <v>2995.75</v>
      </c>
      <c r="R2494">
        <v>0</v>
      </c>
      <c r="S2494">
        <v>0</v>
      </c>
      <c r="T2494">
        <v>200</v>
      </c>
      <c r="U2494">
        <v>0</v>
      </c>
      <c r="V2494">
        <v>0</v>
      </c>
      <c r="W2494">
        <f t="shared" si="645"/>
        <v>3220.75</v>
      </c>
      <c r="X2494">
        <f t="shared" si="642"/>
        <v>1773</v>
      </c>
      <c r="Y2494">
        <f>+J2494+M2494</f>
        <v>4257</v>
      </c>
      <c r="Z2494">
        <f t="shared" si="646"/>
        <v>25006.25</v>
      </c>
      <c r="AA2494" t="s">
        <v>623</v>
      </c>
      <c r="AB2494">
        <v>2024</v>
      </c>
    </row>
    <row r="2495" spans="1:28" x14ac:dyDescent="0.25">
      <c r="A2495">
        <v>72</v>
      </c>
      <c r="B2495" t="s">
        <v>812</v>
      </c>
      <c r="C2495" t="s">
        <v>102</v>
      </c>
      <c r="D2495" t="s">
        <v>808</v>
      </c>
      <c r="E2495" t="s">
        <v>619</v>
      </c>
      <c r="F2495" t="s">
        <v>85</v>
      </c>
      <c r="G2495">
        <v>30000</v>
      </c>
      <c r="H2495">
        <f t="shared" si="643"/>
        <v>28227</v>
      </c>
      <c r="I2495">
        <f t="shared" si="639"/>
        <v>861</v>
      </c>
      <c r="J2495">
        <f t="shared" si="640"/>
        <v>2130</v>
      </c>
      <c r="K2495">
        <f t="shared" si="644"/>
        <v>330.00000000000006</v>
      </c>
      <c r="L2495">
        <f t="shared" si="647"/>
        <v>912</v>
      </c>
      <c r="M2495">
        <f t="shared" si="648"/>
        <v>2127</v>
      </c>
      <c r="N2495">
        <v>0</v>
      </c>
      <c r="O2495">
        <f t="shared" si="641"/>
        <v>6360</v>
      </c>
      <c r="P2495">
        <v>25</v>
      </c>
      <c r="Q2495">
        <v>500</v>
      </c>
      <c r="R2495">
        <v>0</v>
      </c>
      <c r="S2495">
        <v>0</v>
      </c>
      <c r="T2495">
        <v>200</v>
      </c>
      <c r="U2495">
        <v>0</v>
      </c>
      <c r="V2495">
        <v>0</v>
      </c>
      <c r="W2495">
        <f t="shared" si="645"/>
        <v>725</v>
      </c>
      <c r="X2495">
        <f t="shared" si="642"/>
        <v>1773</v>
      </c>
      <c r="Y2495">
        <f t="shared" ref="Y2495:Y2532" si="649">+J2495+M2495</f>
        <v>4257</v>
      </c>
      <c r="Z2495">
        <f t="shared" si="646"/>
        <v>27502</v>
      </c>
      <c r="AA2495" t="s">
        <v>623</v>
      </c>
      <c r="AB2495">
        <v>2024</v>
      </c>
    </row>
    <row r="2496" spans="1:28" x14ac:dyDescent="0.25">
      <c r="A2496">
        <v>73</v>
      </c>
      <c r="B2496" t="s">
        <v>833</v>
      </c>
      <c r="C2496" t="s">
        <v>102</v>
      </c>
      <c r="D2496" t="s">
        <v>22</v>
      </c>
      <c r="E2496" t="s">
        <v>33</v>
      </c>
      <c r="F2496" t="s">
        <v>100</v>
      </c>
      <c r="G2496">
        <v>30000</v>
      </c>
      <c r="H2496">
        <f t="shared" si="643"/>
        <v>28227</v>
      </c>
      <c r="I2496">
        <f t="shared" si="639"/>
        <v>861</v>
      </c>
      <c r="J2496">
        <f t="shared" si="640"/>
        <v>2130</v>
      </c>
      <c r="K2496">
        <f t="shared" si="644"/>
        <v>330.00000000000006</v>
      </c>
      <c r="L2496">
        <f t="shared" si="647"/>
        <v>912</v>
      </c>
      <c r="M2496">
        <f t="shared" si="648"/>
        <v>2127</v>
      </c>
      <c r="N2496">
        <v>0</v>
      </c>
      <c r="O2496">
        <f t="shared" si="641"/>
        <v>6360</v>
      </c>
      <c r="P2496">
        <v>25</v>
      </c>
      <c r="Q2496">
        <v>4000</v>
      </c>
      <c r="R2496">
        <v>0</v>
      </c>
      <c r="S2496">
        <v>0</v>
      </c>
      <c r="T2496">
        <v>200</v>
      </c>
      <c r="U2496">
        <v>0</v>
      </c>
      <c r="V2496">
        <v>0</v>
      </c>
      <c r="W2496">
        <f t="shared" si="645"/>
        <v>4225</v>
      </c>
      <c r="X2496">
        <f t="shared" si="642"/>
        <v>1773</v>
      </c>
      <c r="Y2496">
        <f t="shared" si="649"/>
        <v>4257</v>
      </c>
      <c r="Z2496">
        <f t="shared" si="646"/>
        <v>24002</v>
      </c>
      <c r="AA2496" t="s">
        <v>623</v>
      </c>
      <c r="AB2496">
        <v>2024</v>
      </c>
    </row>
    <row r="2497" spans="1:28" x14ac:dyDescent="0.25">
      <c r="A2497">
        <v>74</v>
      </c>
      <c r="B2497" t="s">
        <v>878</v>
      </c>
      <c r="C2497" t="s">
        <v>103</v>
      </c>
      <c r="D2497" t="s">
        <v>94</v>
      </c>
      <c r="E2497" t="s">
        <v>835</v>
      </c>
      <c r="F2497" t="s">
        <v>100</v>
      </c>
      <c r="G2497">
        <v>30000</v>
      </c>
      <c r="H2497">
        <f t="shared" si="643"/>
        <v>28227</v>
      </c>
      <c r="I2497">
        <f t="shared" si="639"/>
        <v>861</v>
      </c>
      <c r="J2497">
        <f t="shared" si="640"/>
        <v>2130</v>
      </c>
      <c r="K2497">
        <f t="shared" si="644"/>
        <v>330.00000000000006</v>
      </c>
      <c r="L2497">
        <f t="shared" si="647"/>
        <v>912</v>
      </c>
      <c r="M2497">
        <f t="shared" si="648"/>
        <v>2127</v>
      </c>
      <c r="N2497">
        <v>0</v>
      </c>
      <c r="O2497">
        <f t="shared" si="641"/>
        <v>6360</v>
      </c>
      <c r="P2497">
        <v>25</v>
      </c>
      <c r="Q2497">
        <v>7426.75</v>
      </c>
      <c r="R2497">
        <v>0</v>
      </c>
      <c r="S2497">
        <v>0</v>
      </c>
      <c r="T2497">
        <v>200</v>
      </c>
      <c r="U2497">
        <v>0</v>
      </c>
      <c r="V2497">
        <v>0</v>
      </c>
      <c r="W2497">
        <f t="shared" si="645"/>
        <v>7651.75</v>
      </c>
      <c r="X2497">
        <f t="shared" si="642"/>
        <v>1773</v>
      </c>
      <c r="Y2497">
        <f t="shared" si="649"/>
        <v>4257</v>
      </c>
      <c r="Z2497">
        <f t="shared" si="646"/>
        <v>20575.25</v>
      </c>
      <c r="AA2497" t="s">
        <v>623</v>
      </c>
      <c r="AB2497">
        <v>2024</v>
      </c>
    </row>
    <row r="2498" spans="1:28" x14ac:dyDescent="0.25">
      <c r="A2498">
        <v>75</v>
      </c>
      <c r="B2498" t="s">
        <v>836</v>
      </c>
      <c r="C2498" t="s">
        <v>102</v>
      </c>
      <c r="D2498" t="s">
        <v>94</v>
      </c>
      <c r="E2498" t="s">
        <v>52</v>
      </c>
      <c r="F2498" t="s">
        <v>100</v>
      </c>
      <c r="G2498">
        <v>26000</v>
      </c>
      <c r="H2498">
        <f t="shared" si="643"/>
        <v>22747.94</v>
      </c>
      <c r="I2498">
        <f t="shared" si="639"/>
        <v>746.2</v>
      </c>
      <c r="J2498">
        <f t="shared" si="640"/>
        <v>1845.9999999999998</v>
      </c>
      <c r="K2498">
        <f t="shared" si="644"/>
        <v>286.00000000000006</v>
      </c>
      <c r="L2498">
        <f t="shared" si="647"/>
        <v>790.4</v>
      </c>
      <c r="M2498">
        <f t="shared" si="648"/>
        <v>1843.4</v>
      </c>
      <c r="N2498">
        <v>1715.46</v>
      </c>
      <c r="O2498">
        <f t="shared" si="641"/>
        <v>7227.46</v>
      </c>
      <c r="P2498">
        <v>25</v>
      </c>
      <c r="Q2498">
        <v>1000</v>
      </c>
      <c r="R2498">
        <v>0</v>
      </c>
      <c r="S2498">
        <v>0</v>
      </c>
      <c r="T2498">
        <v>200</v>
      </c>
      <c r="U2498">
        <v>0</v>
      </c>
      <c r="V2498">
        <v>0</v>
      </c>
      <c r="W2498">
        <f t="shared" si="645"/>
        <v>1225</v>
      </c>
      <c r="X2498">
        <f t="shared" si="642"/>
        <v>3252.06</v>
      </c>
      <c r="Y2498">
        <f t="shared" si="649"/>
        <v>3689.3999999999996</v>
      </c>
      <c r="Z2498">
        <f t="shared" si="646"/>
        <v>21522.940000000002</v>
      </c>
      <c r="AA2498" t="s">
        <v>623</v>
      </c>
      <c r="AB2498">
        <v>2024</v>
      </c>
    </row>
    <row r="2499" spans="1:28" x14ac:dyDescent="0.25">
      <c r="A2499">
        <v>76</v>
      </c>
      <c r="B2499" t="s">
        <v>837</v>
      </c>
      <c r="C2499" t="s">
        <v>103</v>
      </c>
      <c r="D2499" t="s">
        <v>94</v>
      </c>
      <c r="E2499" t="s">
        <v>52</v>
      </c>
      <c r="F2499" t="s">
        <v>100</v>
      </c>
      <c r="G2499">
        <v>26000</v>
      </c>
      <c r="H2499">
        <f t="shared" si="643"/>
        <v>24463.4</v>
      </c>
      <c r="I2499">
        <f t="shared" si="639"/>
        <v>746.2</v>
      </c>
      <c r="J2499">
        <f t="shared" si="640"/>
        <v>1845.9999999999998</v>
      </c>
      <c r="K2499">
        <f t="shared" si="644"/>
        <v>286.00000000000006</v>
      </c>
      <c r="L2499">
        <f t="shared" si="647"/>
        <v>790.4</v>
      </c>
      <c r="M2499">
        <f t="shared" si="648"/>
        <v>1843.4</v>
      </c>
      <c r="N2499">
        <v>0</v>
      </c>
      <c r="O2499">
        <f t="shared" si="641"/>
        <v>5512</v>
      </c>
      <c r="P2499">
        <v>25</v>
      </c>
      <c r="Q2499">
        <v>1000</v>
      </c>
      <c r="R2499">
        <v>0</v>
      </c>
      <c r="S2499">
        <v>0</v>
      </c>
      <c r="T2499">
        <v>200</v>
      </c>
      <c r="U2499">
        <v>0</v>
      </c>
      <c r="V2499">
        <v>0</v>
      </c>
      <c r="W2499">
        <f t="shared" si="645"/>
        <v>1225</v>
      </c>
      <c r="X2499">
        <f t="shared" si="642"/>
        <v>1536.6</v>
      </c>
      <c r="Y2499">
        <f t="shared" si="649"/>
        <v>3689.3999999999996</v>
      </c>
      <c r="Z2499">
        <f t="shared" si="646"/>
        <v>23238.400000000001</v>
      </c>
      <c r="AA2499" t="s">
        <v>623</v>
      </c>
      <c r="AB2499">
        <v>2024</v>
      </c>
    </row>
    <row r="2500" spans="1:28" x14ac:dyDescent="0.25">
      <c r="A2500">
        <v>77</v>
      </c>
      <c r="B2500" t="s">
        <v>838</v>
      </c>
      <c r="C2500" t="s">
        <v>102</v>
      </c>
      <c r="D2500" t="s">
        <v>839</v>
      </c>
      <c r="E2500" t="s">
        <v>33</v>
      </c>
      <c r="F2500" t="s">
        <v>100</v>
      </c>
      <c r="G2500">
        <v>26000</v>
      </c>
      <c r="H2500">
        <f t="shared" si="643"/>
        <v>24463.4</v>
      </c>
      <c r="I2500">
        <f t="shared" si="639"/>
        <v>746.2</v>
      </c>
      <c r="J2500">
        <f t="shared" si="640"/>
        <v>1845.9999999999998</v>
      </c>
      <c r="K2500">
        <f t="shared" si="644"/>
        <v>286.00000000000006</v>
      </c>
      <c r="L2500">
        <f t="shared" si="647"/>
        <v>790.4</v>
      </c>
      <c r="M2500">
        <f t="shared" si="648"/>
        <v>1843.4</v>
      </c>
      <c r="N2500">
        <v>0</v>
      </c>
      <c r="O2500">
        <f t="shared" si="641"/>
        <v>5512</v>
      </c>
      <c r="P2500">
        <v>25</v>
      </c>
      <c r="Q2500">
        <v>0</v>
      </c>
      <c r="R2500">
        <v>0</v>
      </c>
      <c r="S2500">
        <v>349.4</v>
      </c>
      <c r="T2500">
        <v>200</v>
      </c>
      <c r="U2500">
        <v>0</v>
      </c>
      <c r="V2500">
        <v>0</v>
      </c>
      <c r="W2500">
        <f t="shared" si="645"/>
        <v>574.4</v>
      </c>
      <c r="X2500">
        <f t="shared" si="642"/>
        <v>1536.6</v>
      </c>
      <c r="Y2500">
        <f t="shared" si="649"/>
        <v>3689.3999999999996</v>
      </c>
      <c r="Z2500">
        <f t="shared" si="646"/>
        <v>23889</v>
      </c>
      <c r="AA2500" t="s">
        <v>623</v>
      </c>
      <c r="AB2500">
        <v>2024</v>
      </c>
    </row>
    <row r="2501" spans="1:28" x14ac:dyDescent="0.25">
      <c r="A2501">
        <v>78</v>
      </c>
      <c r="B2501" t="s">
        <v>840</v>
      </c>
      <c r="C2501" t="s">
        <v>102</v>
      </c>
      <c r="D2501" t="s">
        <v>839</v>
      </c>
      <c r="E2501" t="s">
        <v>33</v>
      </c>
      <c r="F2501" t="s">
        <v>100</v>
      </c>
      <c r="G2501">
        <v>26000</v>
      </c>
      <c r="H2501">
        <f t="shared" si="643"/>
        <v>24463.4</v>
      </c>
      <c r="I2501">
        <f t="shared" si="639"/>
        <v>746.2</v>
      </c>
      <c r="J2501">
        <f t="shared" si="640"/>
        <v>1845.9999999999998</v>
      </c>
      <c r="K2501">
        <f t="shared" si="644"/>
        <v>286.00000000000006</v>
      </c>
      <c r="L2501">
        <f t="shared" si="647"/>
        <v>790.4</v>
      </c>
      <c r="M2501">
        <f t="shared" si="648"/>
        <v>1843.4</v>
      </c>
      <c r="N2501">
        <v>0</v>
      </c>
      <c r="O2501">
        <f t="shared" si="641"/>
        <v>5512</v>
      </c>
      <c r="P2501">
        <v>25</v>
      </c>
      <c r="Q2501">
        <v>0</v>
      </c>
      <c r="R2501">
        <v>0</v>
      </c>
      <c r="S2501">
        <v>0</v>
      </c>
      <c r="T2501">
        <v>200</v>
      </c>
      <c r="U2501">
        <v>0</v>
      </c>
      <c r="V2501">
        <v>0</v>
      </c>
      <c r="W2501">
        <f t="shared" si="645"/>
        <v>225</v>
      </c>
      <c r="X2501">
        <f t="shared" si="642"/>
        <v>1536.6</v>
      </c>
      <c r="Y2501">
        <f t="shared" si="649"/>
        <v>3689.3999999999996</v>
      </c>
      <c r="Z2501">
        <f t="shared" si="646"/>
        <v>24238.400000000001</v>
      </c>
      <c r="AA2501" t="s">
        <v>623</v>
      </c>
      <c r="AB2501">
        <v>2024</v>
      </c>
    </row>
    <row r="2502" spans="1:28" x14ac:dyDescent="0.25">
      <c r="A2502">
        <v>79</v>
      </c>
      <c r="B2502" t="s">
        <v>904</v>
      </c>
      <c r="C2502" t="s">
        <v>103</v>
      </c>
      <c r="D2502" t="s">
        <v>94</v>
      </c>
      <c r="E2502" t="s">
        <v>32</v>
      </c>
      <c r="F2502" t="s">
        <v>100</v>
      </c>
      <c r="G2502">
        <v>30000</v>
      </c>
      <c r="H2502">
        <f t="shared" si="643"/>
        <v>28227</v>
      </c>
      <c r="I2502">
        <f t="shared" si="639"/>
        <v>861</v>
      </c>
      <c r="J2502">
        <f t="shared" si="640"/>
        <v>2130</v>
      </c>
      <c r="K2502">
        <f t="shared" si="644"/>
        <v>330.00000000000006</v>
      </c>
      <c r="L2502">
        <f t="shared" si="647"/>
        <v>912</v>
      </c>
      <c r="M2502">
        <f t="shared" si="648"/>
        <v>2127</v>
      </c>
      <c r="N2502">
        <v>0</v>
      </c>
      <c r="O2502">
        <f t="shared" si="641"/>
        <v>6360</v>
      </c>
      <c r="P2502">
        <v>25</v>
      </c>
      <c r="Q2502">
        <v>0</v>
      </c>
      <c r="R2502">
        <v>0</v>
      </c>
      <c r="S2502">
        <v>0</v>
      </c>
      <c r="T2502">
        <v>200</v>
      </c>
      <c r="U2502">
        <v>0</v>
      </c>
      <c r="V2502">
        <v>0</v>
      </c>
      <c r="W2502">
        <f t="shared" si="645"/>
        <v>225</v>
      </c>
      <c r="X2502">
        <f t="shared" si="642"/>
        <v>1773</v>
      </c>
      <c r="Y2502">
        <f t="shared" si="649"/>
        <v>4257</v>
      </c>
      <c r="Z2502">
        <f t="shared" si="646"/>
        <v>28002</v>
      </c>
      <c r="AA2502" t="s">
        <v>623</v>
      </c>
      <c r="AB2502">
        <v>2024</v>
      </c>
    </row>
    <row r="2503" spans="1:28" x14ac:dyDescent="0.25">
      <c r="A2503">
        <v>80</v>
      </c>
      <c r="B2503" t="s">
        <v>842</v>
      </c>
      <c r="C2503" t="s">
        <v>102</v>
      </c>
      <c r="D2503" t="s">
        <v>823</v>
      </c>
      <c r="E2503" t="s">
        <v>843</v>
      </c>
      <c r="F2503" t="s">
        <v>100</v>
      </c>
      <c r="G2503">
        <v>36000</v>
      </c>
      <c r="H2503">
        <f t="shared" si="643"/>
        <v>33872.400000000001</v>
      </c>
      <c r="I2503">
        <f t="shared" si="639"/>
        <v>1033.2</v>
      </c>
      <c r="J2503">
        <f t="shared" si="640"/>
        <v>2555.9999999999995</v>
      </c>
      <c r="K2503">
        <f t="shared" si="644"/>
        <v>396.00000000000006</v>
      </c>
      <c r="L2503">
        <f t="shared" si="647"/>
        <v>1094.4000000000001</v>
      </c>
      <c r="M2503">
        <f t="shared" si="648"/>
        <v>2552.4</v>
      </c>
      <c r="N2503">
        <v>0</v>
      </c>
      <c r="O2503">
        <f t="shared" si="641"/>
        <v>7632</v>
      </c>
      <c r="P2503">
        <v>25</v>
      </c>
      <c r="Q2503">
        <v>0</v>
      </c>
      <c r="R2503">
        <v>0</v>
      </c>
      <c r="S2503">
        <v>532.92999999999995</v>
      </c>
      <c r="T2503">
        <v>200</v>
      </c>
      <c r="U2503">
        <v>0</v>
      </c>
      <c r="V2503">
        <v>0</v>
      </c>
      <c r="W2503">
        <f t="shared" si="645"/>
        <v>757.93</v>
      </c>
      <c r="X2503">
        <f t="shared" si="642"/>
        <v>2127.6000000000004</v>
      </c>
      <c r="Y2503">
        <f t="shared" si="649"/>
        <v>5108.3999999999996</v>
      </c>
      <c r="Z2503">
        <f t="shared" si="646"/>
        <v>33114.47</v>
      </c>
      <c r="AA2503" t="s">
        <v>623</v>
      </c>
      <c r="AB2503">
        <v>2024</v>
      </c>
    </row>
    <row r="2504" spans="1:28" x14ac:dyDescent="0.25">
      <c r="A2504">
        <v>81</v>
      </c>
      <c r="B2504" t="s">
        <v>845</v>
      </c>
      <c r="C2504" t="s">
        <v>103</v>
      </c>
      <c r="D2504" t="s">
        <v>94</v>
      </c>
      <c r="E2504" t="s">
        <v>52</v>
      </c>
      <c r="F2504" t="s">
        <v>100</v>
      </c>
      <c r="G2504">
        <v>30000</v>
      </c>
      <c r="H2504">
        <f t="shared" si="643"/>
        <v>28227</v>
      </c>
      <c r="I2504">
        <f t="shared" si="639"/>
        <v>861</v>
      </c>
      <c r="J2504">
        <f t="shared" si="640"/>
        <v>2130</v>
      </c>
      <c r="K2504">
        <f t="shared" si="644"/>
        <v>330.00000000000006</v>
      </c>
      <c r="L2504">
        <f t="shared" si="647"/>
        <v>912</v>
      </c>
      <c r="M2504">
        <f t="shared" si="648"/>
        <v>2127</v>
      </c>
      <c r="N2504">
        <v>0</v>
      </c>
      <c r="O2504">
        <f t="shared" si="641"/>
        <v>6360</v>
      </c>
      <c r="P2504">
        <v>25</v>
      </c>
      <c r="Q2504">
        <v>0</v>
      </c>
      <c r="R2504">
        <v>0</v>
      </c>
      <c r="S2504">
        <v>0</v>
      </c>
      <c r="T2504">
        <v>200</v>
      </c>
      <c r="U2504">
        <v>0</v>
      </c>
      <c r="V2504">
        <v>0</v>
      </c>
      <c r="W2504">
        <f t="shared" si="645"/>
        <v>225</v>
      </c>
      <c r="X2504">
        <f t="shared" si="642"/>
        <v>1773</v>
      </c>
      <c r="Y2504">
        <f t="shared" si="649"/>
        <v>4257</v>
      </c>
      <c r="Z2504">
        <f t="shared" si="646"/>
        <v>28002</v>
      </c>
      <c r="AA2504" t="s">
        <v>623</v>
      </c>
      <c r="AB2504">
        <v>2024</v>
      </c>
    </row>
    <row r="2505" spans="1:28" x14ac:dyDescent="0.25">
      <c r="A2505">
        <v>82</v>
      </c>
      <c r="B2505" t="s">
        <v>848</v>
      </c>
      <c r="C2505" t="s">
        <v>103</v>
      </c>
      <c r="D2505" t="s">
        <v>94</v>
      </c>
      <c r="E2505" t="s">
        <v>52</v>
      </c>
      <c r="F2505" t="s">
        <v>100</v>
      </c>
      <c r="G2505">
        <v>46000</v>
      </c>
      <c r="H2505">
        <f t="shared" si="643"/>
        <v>43281.4</v>
      </c>
      <c r="I2505">
        <f t="shared" si="639"/>
        <v>1320.2</v>
      </c>
      <c r="J2505">
        <f t="shared" si="640"/>
        <v>3265.9999999999995</v>
      </c>
      <c r="K2505">
        <f t="shared" si="644"/>
        <v>506.00000000000006</v>
      </c>
      <c r="L2505">
        <f t="shared" si="647"/>
        <v>1398.4</v>
      </c>
      <c r="M2505">
        <f t="shared" si="648"/>
        <v>3261.4</v>
      </c>
      <c r="N2505">
        <v>0</v>
      </c>
      <c r="O2505">
        <f t="shared" si="641"/>
        <v>9752</v>
      </c>
      <c r="P2505">
        <v>25</v>
      </c>
      <c r="Q2505">
        <v>0</v>
      </c>
      <c r="R2505">
        <v>0</v>
      </c>
      <c r="S2505">
        <v>0</v>
      </c>
      <c r="T2505">
        <v>200</v>
      </c>
      <c r="U2505">
        <f>IF((H2505*12)&gt;867123.01,(79776+(((H2505*12)-867123.01)*0.25))/12,IF((H2505*12)&gt;624329.01,(31216+(((H2505*12)-624329.01)*0.2))/12,IF((H2505*12)&gt;416220.01,(((H2505*12)-416220.01)*0.15)/12,0)))</f>
        <v>1289.4598750000005</v>
      </c>
      <c r="V2505">
        <v>0</v>
      </c>
      <c r="W2505">
        <f t="shared" si="645"/>
        <v>1514.4598750000005</v>
      </c>
      <c r="X2505">
        <f t="shared" si="642"/>
        <v>2718.6000000000004</v>
      </c>
      <c r="Y2505">
        <f t="shared" si="649"/>
        <v>6527.4</v>
      </c>
      <c r="Z2505">
        <f t="shared" si="646"/>
        <v>41766.940125000001</v>
      </c>
      <c r="AA2505" t="s">
        <v>623</v>
      </c>
      <c r="AB2505">
        <v>2024</v>
      </c>
    </row>
    <row r="2506" spans="1:28" x14ac:dyDescent="0.25">
      <c r="A2506">
        <v>83</v>
      </c>
      <c r="B2506" t="s">
        <v>174</v>
      </c>
      <c r="C2506" t="s">
        <v>102</v>
      </c>
      <c r="D2506" t="s">
        <v>94</v>
      </c>
      <c r="E2506" t="s">
        <v>26</v>
      </c>
      <c r="F2506" t="s">
        <v>100</v>
      </c>
      <c r="G2506">
        <v>46000</v>
      </c>
      <c r="H2506">
        <f t="shared" si="643"/>
        <v>43281.4</v>
      </c>
      <c r="I2506">
        <f t="shared" si="639"/>
        <v>1320.2</v>
      </c>
      <c r="J2506">
        <f t="shared" si="640"/>
        <v>3265.9999999999995</v>
      </c>
      <c r="K2506">
        <f t="shared" si="644"/>
        <v>506.00000000000006</v>
      </c>
      <c r="L2506">
        <f t="shared" si="647"/>
        <v>1398.4</v>
      </c>
      <c r="M2506">
        <f t="shared" si="648"/>
        <v>3261.4</v>
      </c>
      <c r="N2506">
        <v>0</v>
      </c>
      <c r="O2506">
        <f t="shared" si="641"/>
        <v>9752</v>
      </c>
      <c r="P2506">
        <v>25</v>
      </c>
      <c r="Q2506">
        <v>0</v>
      </c>
      <c r="R2506">
        <v>0</v>
      </c>
      <c r="S2506">
        <v>1661.65</v>
      </c>
      <c r="T2506">
        <v>200</v>
      </c>
      <c r="U2506">
        <v>1289.46</v>
      </c>
      <c r="V2506">
        <v>0</v>
      </c>
      <c r="W2506">
        <f t="shared" si="645"/>
        <v>3176.11</v>
      </c>
      <c r="X2506">
        <f t="shared" si="642"/>
        <v>2718.6000000000004</v>
      </c>
      <c r="Y2506">
        <f t="shared" si="649"/>
        <v>6527.4</v>
      </c>
      <c r="Z2506">
        <f t="shared" si="646"/>
        <v>40105.29</v>
      </c>
      <c r="AA2506" t="s">
        <v>623</v>
      </c>
      <c r="AB2506">
        <v>2024</v>
      </c>
    </row>
    <row r="2507" spans="1:28" x14ac:dyDescent="0.25">
      <c r="A2507">
        <v>84</v>
      </c>
      <c r="B2507" t="s">
        <v>853</v>
      </c>
      <c r="C2507" t="s">
        <v>103</v>
      </c>
      <c r="D2507" t="s">
        <v>94</v>
      </c>
      <c r="E2507" t="s">
        <v>854</v>
      </c>
      <c r="F2507" t="s">
        <v>100</v>
      </c>
      <c r="G2507">
        <v>46000</v>
      </c>
      <c r="H2507">
        <f t="shared" si="643"/>
        <v>43281.4</v>
      </c>
      <c r="I2507">
        <f t="shared" si="639"/>
        <v>1320.2</v>
      </c>
      <c r="J2507">
        <f t="shared" si="640"/>
        <v>3265.9999999999995</v>
      </c>
      <c r="K2507">
        <f t="shared" si="644"/>
        <v>506.00000000000006</v>
      </c>
      <c r="L2507">
        <f t="shared" si="647"/>
        <v>1398.4</v>
      </c>
      <c r="M2507">
        <f t="shared" si="648"/>
        <v>3261.4</v>
      </c>
      <c r="N2507">
        <v>0</v>
      </c>
      <c r="O2507">
        <f t="shared" si="641"/>
        <v>9752</v>
      </c>
      <c r="P2507">
        <v>25</v>
      </c>
      <c r="Q2507">
        <v>0</v>
      </c>
      <c r="R2507">
        <v>0</v>
      </c>
      <c r="S2507">
        <v>119.98</v>
      </c>
      <c r="T2507">
        <v>200</v>
      </c>
      <c r="U2507">
        <f>IF((H2507*12)&gt;867123.01,(79776+(((H2507*12)-867123.01)*0.25))/12,IF((H2507*12)&gt;624329.01,(31216+(((H2507*12)-624329.01)*0.2))/12,IF((H2507*12)&gt;416220.01,(((H2507*12)-416220.01)*0.15)/12,0)))</f>
        <v>1289.4598750000005</v>
      </c>
      <c r="V2507">
        <v>0</v>
      </c>
      <c r="W2507">
        <f t="shared" si="645"/>
        <v>1634.4398750000005</v>
      </c>
      <c r="X2507">
        <f t="shared" si="642"/>
        <v>2718.6000000000004</v>
      </c>
      <c r="Y2507">
        <f t="shared" si="649"/>
        <v>6527.4</v>
      </c>
      <c r="Z2507">
        <f t="shared" si="646"/>
        <v>41646.960124999998</v>
      </c>
      <c r="AA2507" t="s">
        <v>623</v>
      </c>
      <c r="AB2507">
        <v>2024</v>
      </c>
    </row>
    <row r="2508" spans="1:28" x14ac:dyDescent="0.25">
      <c r="A2508">
        <v>85</v>
      </c>
      <c r="B2508" t="s">
        <v>855</v>
      </c>
      <c r="C2508" t="s">
        <v>103</v>
      </c>
      <c r="D2508" t="s">
        <v>94</v>
      </c>
      <c r="E2508" t="s">
        <v>52</v>
      </c>
      <c r="F2508" t="s">
        <v>100</v>
      </c>
      <c r="G2508">
        <v>36000</v>
      </c>
      <c r="H2508">
        <f t="shared" si="643"/>
        <v>33872.400000000001</v>
      </c>
      <c r="I2508">
        <f t="shared" si="639"/>
        <v>1033.2</v>
      </c>
      <c r="J2508">
        <f t="shared" si="640"/>
        <v>2555.9999999999995</v>
      </c>
      <c r="K2508">
        <f t="shared" si="644"/>
        <v>396.00000000000006</v>
      </c>
      <c r="L2508">
        <f t="shared" si="647"/>
        <v>1094.4000000000001</v>
      </c>
      <c r="M2508">
        <f t="shared" si="648"/>
        <v>2552.4</v>
      </c>
      <c r="N2508">
        <v>0</v>
      </c>
      <c r="O2508">
        <f t="shared" si="641"/>
        <v>7632</v>
      </c>
      <c r="P2508">
        <v>25</v>
      </c>
      <c r="Q2508">
        <v>0</v>
      </c>
      <c r="R2508">
        <v>0</v>
      </c>
      <c r="S2508">
        <v>1509.3</v>
      </c>
      <c r="T2508">
        <v>200</v>
      </c>
      <c r="U2508">
        <f t="shared" ref="U2508:U2532" si="650">IF((H2508*12)&gt;867123.01,(79776+(((H2508*12)-867123.01)*0.25))/12,IF((H2508*12)&gt;624329.01,(31216+(((H2508*12)-624329.01)*0.2))/12,IF((H2508*12)&gt;416220.01,(((H2508*12)-416220.01)*0.15)/12,0)))</f>
        <v>0</v>
      </c>
      <c r="V2508">
        <v>0</v>
      </c>
      <c r="W2508">
        <f t="shared" si="645"/>
        <v>1734.3</v>
      </c>
      <c r="X2508">
        <f t="shared" si="642"/>
        <v>2127.6000000000004</v>
      </c>
      <c r="Y2508">
        <f t="shared" si="649"/>
        <v>5108.3999999999996</v>
      </c>
      <c r="Z2508">
        <f t="shared" si="646"/>
        <v>32138.1</v>
      </c>
      <c r="AA2508" t="s">
        <v>623</v>
      </c>
      <c r="AB2508">
        <v>2024</v>
      </c>
    </row>
    <row r="2509" spans="1:28" x14ac:dyDescent="0.25">
      <c r="A2509">
        <v>86</v>
      </c>
      <c r="B2509" t="s">
        <v>856</v>
      </c>
      <c r="C2509" t="s">
        <v>102</v>
      </c>
      <c r="D2509" t="s">
        <v>6</v>
      </c>
      <c r="E2509" t="s">
        <v>26</v>
      </c>
      <c r="F2509" t="s">
        <v>100</v>
      </c>
      <c r="G2509">
        <v>36000</v>
      </c>
      <c r="H2509">
        <f t="shared" si="643"/>
        <v>33872.400000000001</v>
      </c>
      <c r="I2509">
        <f t="shared" si="639"/>
        <v>1033.2</v>
      </c>
      <c r="J2509">
        <f t="shared" si="640"/>
        <v>2555.9999999999995</v>
      </c>
      <c r="K2509">
        <f t="shared" si="644"/>
        <v>396.00000000000006</v>
      </c>
      <c r="L2509">
        <f t="shared" si="647"/>
        <v>1094.4000000000001</v>
      </c>
      <c r="M2509">
        <f t="shared" si="648"/>
        <v>2552.4</v>
      </c>
      <c r="N2509">
        <v>0</v>
      </c>
      <c r="O2509">
        <f t="shared" si="641"/>
        <v>7632</v>
      </c>
      <c r="P2509">
        <v>25</v>
      </c>
      <c r="Q2509">
        <v>0</v>
      </c>
      <c r="R2509">
        <v>0</v>
      </c>
      <c r="S2509">
        <v>0</v>
      </c>
      <c r="T2509">
        <v>200</v>
      </c>
      <c r="U2509">
        <f t="shared" si="650"/>
        <v>0</v>
      </c>
      <c r="V2509">
        <v>0</v>
      </c>
      <c r="W2509">
        <f t="shared" si="645"/>
        <v>225</v>
      </c>
      <c r="X2509">
        <f t="shared" si="642"/>
        <v>2127.6000000000004</v>
      </c>
      <c r="Y2509">
        <f t="shared" si="649"/>
        <v>5108.3999999999996</v>
      </c>
      <c r="Z2509">
        <f t="shared" si="646"/>
        <v>33647.4</v>
      </c>
      <c r="AA2509" t="s">
        <v>623</v>
      </c>
      <c r="AB2509">
        <v>2024</v>
      </c>
    </row>
    <row r="2510" spans="1:28" x14ac:dyDescent="0.25">
      <c r="A2510">
        <v>87</v>
      </c>
      <c r="B2510" t="s">
        <v>857</v>
      </c>
      <c r="C2510" t="s">
        <v>103</v>
      </c>
      <c r="D2510" t="s">
        <v>858</v>
      </c>
      <c r="E2510" t="s">
        <v>859</v>
      </c>
      <c r="F2510" t="s">
        <v>100</v>
      </c>
      <c r="G2510">
        <v>30000</v>
      </c>
      <c r="H2510">
        <f t="shared" si="643"/>
        <v>28227</v>
      </c>
      <c r="I2510">
        <f t="shared" si="639"/>
        <v>861</v>
      </c>
      <c r="J2510">
        <f t="shared" si="640"/>
        <v>2130</v>
      </c>
      <c r="K2510">
        <f t="shared" si="644"/>
        <v>330.00000000000006</v>
      </c>
      <c r="L2510">
        <f t="shared" si="647"/>
        <v>912</v>
      </c>
      <c r="M2510">
        <f t="shared" si="648"/>
        <v>2127</v>
      </c>
      <c r="N2510">
        <v>0</v>
      </c>
      <c r="O2510">
        <f t="shared" si="641"/>
        <v>6360</v>
      </c>
      <c r="P2510">
        <v>25</v>
      </c>
      <c r="Q2510">
        <v>500</v>
      </c>
      <c r="R2510">
        <v>0</v>
      </c>
      <c r="S2510">
        <v>251.96</v>
      </c>
      <c r="T2510">
        <v>200</v>
      </c>
      <c r="U2510">
        <f t="shared" si="650"/>
        <v>0</v>
      </c>
      <c r="V2510">
        <v>0</v>
      </c>
      <c r="W2510">
        <f t="shared" si="645"/>
        <v>976.96</v>
      </c>
      <c r="X2510">
        <f t="shared" si="642"/>
        <v>1773</v>
      </c>
      <c r="Y2510">
        <f t="shared" si="649"/>
        <v>4257</v>
      </c>
      <c r="Z2510">
        <f t="shared" si="646"/>
        <v>27250.04</v>
      </c>
      <c r="AA2510" t="s">
        <v>623</v>
      </c>
      <c r="AB2510">
        <v>2024</v>
      </c>
    </row>
    <row r="2511" spans="1:28" x14ac:dyDescent="0.25">
      <c r="A2511">
        <v>88</v>
      </c>
      <c r="B2511" t="s">
        <v>176</v>
      </c>
      <c r="C2511" t="s">
        <v>102</v>
      </c>
      <c r="D2511" t="s">
        <v>94</v>
      </c>
      <c r="E2511" t="s">
        <v>26</v>
      </c>
      <c r="F2511" t="s">
        <v>100</v>
      </c>
      <c r="G2511">
        <v>36000</v>
      </c>
      <c r="H2511">
        <f t="shared" si="643"/>
        <v>33872.400000000001</v>
      </c>
      <c r="I2511">
        <f t="shared" si="639"/>
        <v>1033.2</v>
      </c>
      <c r="J2511">
        <f t="shared" si="640"/>
        <v>2555.9999999999995</v>
      </c>
      <c r="K2511">
        <f t="shared" si="644"/>
        <v>396.00000000000006</v>
      </c>
      <c r="L2511">
        <f t="shared" si="647"/>
        <v>1094.4000000000001</v>
      </c>
      <c r="M2511">
        <f t="shared" si="648"/>
        <v>2552.4</v>
      </c>
      <c r="N2511">
        <v>0</v>
      </c>
      <c r="O2511">
        <f t="shared" si="641"/>
        <v>7632</v>
      </c>
      <c r="P2511">
        <v>25</v>
      </c>
      <c r="Q2511">
        <v>0</v>
      </c>
      <c r="R2511">
        <v>0</v>
      </c>
      <c r="S2511">
        <v>418.65</v>
      </c>
      <c r="T2511">
        <v>200</v>
      </c>
      <c r="U2511">
        <f t="shared" si="650"/>
        <v>0</v>
      </c>
      <c r="V2511">
        <v>0</v>
      </c>
      <c r="W2511">
        <f t="shared" si="645"/>
        <v>643.65</v>
      </c>
      <c r="X2511">
        <f t="shared" si="642"/>
        <v>2127.6000000000004</v>
      </c>
      <c r="Y2511">
        <f t="shared" si="649"/>
        <v>5108.3999999999996</v>
      </c>
      <c r="Z2511">
        <f t="shared" si="646"/>
        <v>33228.75</v>
      </c>
      <c r="AA2511" t="s">
        <v>623</v>
      </c>
      <c r="AB2511">
        <v>2024</v>
      </c>
    </row>
    <row r="2512" spans="1:28" x14ac:dyDescent="0.25">
      <c r="A2512">
        <v>89</v>
      </c>
      <c r="B2512" t="s">
        <v>202</v>
      </c>
      <c r="C2512" t="s">
        <v>102</v>
      </c>
      <c r="D2512" t="s">
        <v>22</v>
      </c>
      <c r="E2512" t="s">
        <v>37</v>
      </c>
      <c r="F2512" t="s">
        <v>100</v>
      </c>
      <c r="G2512">
        <v>25000</v>
      </c>
      <c r="H2512">
        <f t="shared" si="643"/>
        <v>23522.5</v>
      </c>
      <c r="I2512">
        <f t="shared" si="639"/>
        <v>717.5</v>
      </c>
      <c r="J2512">
        <f t="shared" si="640"/>
        <v>1774.9999999999998</v>
      </c>
      <c r="K2512">
        <f t="shared" si="644"/>
        <v>275</v>
      </c>
      <c r="L2512">
        <f t="shared" si="647"/>
        <v>760</v>
      </c>
      <c r="M2512">
        <f t="shared" si="648"/>
        <v>1772.5000000000002</v>
      </c>
      <c r="N2512">
        <v>0</v>
      </c>
      <c r="O2512">
        <f t="shared" si="641"/>
        <v>5300</v>
      </c>
      <c r="P2512">
        <v>25</v>
      </c>
      <c r="Q2512">
        <v>1607.27</v>
      </c>
      <c r="R2512">
        <v>0</v>
      </c>
      <c r="S2512">
        <v>0</v>
      </c>
      <c r="T2512">
        <v>200</v>
      </c>
      <c r="U2512">
        <f t="shared" si="650"/>
        <v>0</v>
      </c>
      <c r="V2512">
        <v>0</v>
      </c>
      <c r="W2512">
        <f t="shared" si="645"/>
        <v>1832.27</v>
      </c>
      <c r="X2512">
        <f t="shared" si="642"/>
        <v>1477.5</v>
      </c>
      <c r="Y2512">
        <f t="shared" si="649"/>
        <v>3547.5</v>
      </c>
      <c r="Z2512">
        <f t="shared" si="646"/>
        <v>21690.23</v>
      </c>
      <c r="AA2512" t="s">
        <v>623</v>
      </c>
      <c r="AB2512">
        <v>2024</v>
      </c>
    </row>
    <row r="2513" spans="1:28" x14ac:dyDescent="0.25">
      <c r="A2513">
        <v>90</v>
      </c>
      <c r="B2513" t="s">
        <v>203</v>
      </c>
      <c r="C2513" t="s">
        <v>102</v>
      </c>
      <c r="D2513" t="s">
        <v>6</v>
      </c>
      <c r="E2513" t="s">
        <v>37</v>
      </c>
      <c r="F2513" t="s">
        <v>100</v>
      </c>
      <c r="G2513">
        <v>15000</v>
      </c>
      <c r="H2513">
        <f t="shared" si="643"/>
        <v>14113.5</v>
      </c>
      <c r="I2513">
        <f t="shared" si="639"/>
        <v>430.5</v>
      </c>
      <c r="J2513">
        <f t="shared" si="640"/>
        <v>1065</v>
      </c>
      <c r="K2513">
        <f t="shared" si="644"/>
        <v>165.00000000000003</v>
      </c>
      <c r="L2513">
        <f t="shared" si="647"/>
        <v>456</v>
      </c>
      <c r="M2513">
        <f t="shared" si="648"/>
        <v>1063.5</v>
      </c>
      <c r="N2513">
        <v>0</v>
      </c>
      <c r="O2513">
        <f t="shared" si="641"/>
        <v>3180</v>
      </c>
      <c r="P2513">
        <v>25</v>
      </c>
      <c r="Q2513">
        <v>0</v>
      </c>
      <c r="R2513">
        <v>0</v>
      </c>
      <c r="S2513">
        <v>0</v>
      </c>
      <c r="T2513">
        <v>200</v>
      </c>
      <c r="U2513">
        <f t="shared" si="650"/>
        <v>0</v>
      </c>
      <c r="V2513">
        <v>0</v>
      </c>
      <c r="W2513">
        <f t="shared" si="645"/>
        <v>225</v>
      </c>
      <c r="X2513">
        <f t="shared" si="642"/>
        <v>886.5</v>
      </c>
      <c r="Y2513">
        <f t="shared" si="649"/>
        <v>2128.5</v>
      </c>
      <c r="Z2513">
        <f t="shared" si="646"/>
        <v>13888.5</v>
      </c>
      <c r="AA2513" t="s">
        <v>623</v>
      </c>
      <c r="AB2513">
        <v>2024</v>
      </c>
    </row>
    <row r="2514" spans="1:28" x14ac:dyDescent="0.25">
      <c r="A2514">
        <v>91</v>
      </c>
      <c r="B2514" t="s">
        <v>204</v>
      </c>
      <c r="C2514" t="s">
        <v>102</v>
      </c>
      <c r="D2514" t="s">
        <v>6</v>
      </c>
      <c r="E2514" t="s">
        <v>37</v>
      </c>
      <c r="F2514" t="s">
        <v>100</v>
      </c>
      <c r="G2514">
        <v>15000</v>
      </c>
      <c r="H2514">
        <f t="shared" si="643"/>
        <v>14113.5</v>
      </c>
      <c r="I2514">
        <f t="shared" si="639"/>
        <v>430.5</v>
      </c>
      <c r="J2514">
        <f t="shared" si="640"/>
        <v>1065</v>
      </c>
      <c r="K2514">
        <f t="shared" si="644"/>
        <v>165.00000000000003</v>
      </c>
      <c r="L2514">
        <f t="shared" si="647"/>
        <v>456</v>
      </c>
      <c r="M2514">
        <f t="shared" si="648"/>
        <v>1063.5</v>
      </c>
      <c r="N2514">
        <v>0</v>
      </c>
      <c r="O2514">
        <f t="shared" si="641"/>
        <v>3180</v>
      </c>
      <c r="P2514">
        <v>25</v>
      </c>
      <c r="Q2514">
        <v>0</v>
      </c>
      <c r="R2514">
        <v>0</v>
      </c>
      <c r="S2514">
        <v>0</v>
      </c>
      <c r="T2514">
        <v>200</v>
      </c>
      <c r="U2514">
        <f t="shared" si="650"/>
        <v>0</v>
      </c>
      <c r="V2514">
        <v>0</v>
      </c>
      <c r="W2514">
        <f t="shared" si="645"/>
        <v>225</v>
      </c>
      <c r="X2514">
        <f t="shared" si="642"/>
        <v>886.5</v>
      </c>
      <c r="Y2514">
        <f t="shared" si="649"/>
        <v>2128.5</v>
      </c>
      <c r="Z2514">
        <f t="shared" si="646"/>
        <v>13888.5</v>
      </c>
      <c r="AA2514" t="s">
        <v>623</v>
      </c>
      <c r="AB2514">
        <v>2024</v>
      </c>
    </row>
    <row r="2515" spans="1:28" x14ac:dyDescent="0.25">
      <c r="A2515">
        <v>92</v>
      </c>
      <c r="B2515" t="s">
        <v>205</v>
      </c>
      <c r="C2515" t="s">
        <v>102</v>
      </c>
      <c r="D2515" t="s">
        <v>6</v>
      </c>
      <c r="E2515" t="s">
        <v>37</v>
      </c>
      <c r="F2515" t="s">
        <v>100</v>
      </c>
      <c r="G2515">
        <v>25000</v>
      </c>
      <c r="H2515">
        <f t="shared" si="643"/>
        <v>23522.5</v>
      </c>
      <c r="I2515">
        <f t="shared" si="639"/>
        <v>717.5</v>
      </c>
      <c r="J2515">
        <f t="shared" si="640"/>
        <v>1774.9999999999998</v>
      </c>
      <c r="K2515">
        <f t="shared" si="644"/>
        <v>275</v>
      </c>
      <c r="L2515">
        <f t="shared" si="647"/>
        <v>760</v>
      </c>
      <c r="M2515">
        <f t="shared" si="648"/>
        <v>1772.5000000000002</v>
      </c>
      <c r="N2515">
        <v>0</v>
      </c>
      <c r="O2515">
        <f t="shared" si="641"/>
        <v>5300</v>
      </c>
      <c r="P2515">
        <v>25</v>
      </c>
      <c r="Q2515">
        <v>0</v>
      </c>
      <c r="R2515">
        <v>0</v>
      </c>
      <c r="S2515">
        <v>0</v>
      </c>
      <c r="T2515">
        <v>200</v>
      </c>
      <c r="U2515">
        <f t="shared" si="650"/>
        <v>0</v>
      </c>
      <c r="V2515">
        <v>0</v>
      </c>
      <c r="W2515">
        <f t="shared" si="645"/>
        <v>225</v>
      </c>
      <c r="X2515">
        <f t="shared" si="642"/>
        <v>1477.5</v>
      </c>
      <c r="Y2515">
        <f t="shared" si="649"/>
        <v>3547.5</v>
      </c>
      <c r="Z2515">
        <f t="shared" si="646"/>
        <v>23297.5</v>
      </c>
      <c r="AA2515" t="s">
        <v>623</v>
      </c>
      <c r="AB2515">
        <v>2024</v>
      </c>
    </row>
    <row r="2516" spans="1:28" x14ac:dyDescent="0.25">
      <c r="A2516">
        <v>93</v>
      </c>
      <c r="B2516" t="s">
        <v>810</v>
      </c>
      <c r="C2516" t="s">
        <v>102</v>
      </c>
      <c r="D2516" t="s">
        <v>94</v>
      </c>
      <c r="E2516" t="s">
        <v>37</v>
      </c>
      <c r="F2516" t="s">
        <v>100</v>
      </c>
      <c r="G2516">
        <v>25000</v>
      </c>
      <c r="H2516">
        <f t="shared" si="643"/>
        <v>23522.5</v>
      </c>
      <c r="I2516">
        <f t="shared" si="639"/>
        <v>717.5</v>
      </c>
      <c r="J2516">
        <f t="shared" si="640"/>
        <v>1774.9999999999998</v>
      </c>
      <c r="K2516">
        <f t="shared" si="644"/>
        <v>275</v>
      </c>
      <c r="L2516">
        <f t="shared" si="647"/>
        <v>760</v>
      </c>
      <c r="M2516">
        <f t="shared" si="648"/>
        <v>1772.5000000000002</v>
      </c>
      <c r="N2516">
        <v>0</v>
      </c>
      <c r="O2516">
        <f t="shared" si="641"/>
        <v>5300</v>
      </c>
      <c r="P2516">
        <v>25</v>
      </c>
      <c r="Q2516">
        <v>2076.6999999999998</v>
      </c>
      <c r="R2516">
        <v>0</v>
      </c>
      <c r="S2516">
        <v>0</v>
      </c>
      <c r="T2516">
        <v>200</v>
      </c>
      <c r="U2516">
        <f t="shared" si="650"/>
        <v>0</v>
      </c>
      <c r="V2516">
        <v>0</v>
      </c>
      <c r="W2516">
        <f t="shared" si="645"/>
        <v>2301.6999999999998</v>
      </c>
      <c r="X2516">
        <f t="shared" si="642"/>
        <v>1477.5</v>
      </c>
      <c r="Y2516">
        <f t="shared" si="649"/>
        <v>3547.5</v>
      </c>
      <c r="Z2516">
        <f t="shared" si="646"/>
        <v>21220.799999999999</v>
      </c>
      <c r="AA2516" t="s">
        <v>623</v>
      </c>
      <c r="AB2516">
        <v>2024</v>
      </c>
    </row>
    <row r="2517" spans="1:28" x14ac:dyDescent="0.25">
      <c r="A2517">
        <v>94</v>
      </c>
      <c r="B2517" t="s">
        <v>193</v>
      </c>
      <c r="C2517" t="s">
        <v>103</v>
      </c>
      <c r="D2517" t="s">
        <v>22</v>
      </c>
      <c r="E2517" t="s">
        <v>54</v>
      </c>
      <c r="F2517" t="s">
        <v>100</v>
      </c>
      <c r="G2517">
        <v>30000</v>
      </c>
      <c r="H2517">
        <f t="shared" si="643"/>
        <v>26511.54</v>
      </c>
      <c r="I2517">
        <f t="shared" si="639"/>
        <v>861</v>
      </c>
      <c r="J2517">
        <f t="shared" si="640"/>
        <v>2130</v>
      </c>
      <c r="K2517">
        <f t="shared" si="644"/>
        <v>330.00000000000006</v>
      </c>
      <c r="L2517">
        <f t="shared" si="647"/>
        <v>912</v>
      </c>
      <c r="M2517">
        <f t="shared" si="648"/>
        <v>2127</v>
      </c>
      <c r="N2517">
        <v>1715.46</v>
      </c>
      <c r="O2517">
        <f t="shared" si="641"/>
        <v>8075.46</v>
      </c>
      <c r="P2517">
        <v>25</v>
      </c>
      <c r="Q2517">
        <v>500</v>
      </c>
      <c r="R2517">
        <v>0</v>
      </c>
      <c r="S2517">
        <v>0</v>
      </c>
      <c r="T2517">
        <v>200</v>
      </c>
      <c r="U2517">
        <f t="shared" si="650"/>
        <v>0</v>
      </c>
      <c r="V2517">
        <v>0</v>
      </c>
      <c r="W2517">
        <f t="shared" si="645"/>
        <v>725</v>
      </c>
      <c r="X2517">
        <f t="shared" si="642"/>
        <v>3488.46</v>
      </c>
      <c r="Y2517">
        <f t="shared" si="649"/>
        <v>4257</v>
      </c>
      <c r="Z2517">
        <f t="shared" si="646"/>
        <v>25786.54</v>
      </c>
      <c r="AA2517" t="s">
        <v>623</v>
      </c>
      <c r="AB2517">
        <v>2024</v>
      </c>
    </row>
    <row r="2518" spans="1:28" x14ac:dyDescent="0.25">
      <c r="A2518">
        <v>95</v>
      </c>
      <c r="B2518" t="s">
        <v>197</v>
      </c>
      <c r="C2518" t="s">
        <v>103</v>
      </c>
      <c r="D2518" t="s">
        <v>94</v>
      </c>
      <c r="E2518" t="s">
        <v>54</v>
      </c>
      <c r="F2518" t="s">
        <v>100</v>
      </c>
      <c r="G2518">
        <v>30000</v>
      </c>
      <c r="H2518">
        <f t="shared" si="643"/>
        <v>28227</v>
      </c>
      <c r="I2518">
        <f t="shared" si="639"/>
        <v>861</v>
      </c>
      <c r="J2518">
        <f t="shared" si="640"/>
        <v>2130</v>
      </c>
      <c r="K2518">
        <f t="shared" si="644"/>
        <v>330.00000000000006</v>
      </c>
      <c r="L2518">
        <f t="shared" si="647"/>
        <v>912</v>
      </c>
      <c r="M2518">
        <f t="shared" si="648"/>
        <v>2127</v>
      </c>
      <c r="N2518">
        <v>0</v>
      </c>
      <c r="O2518">
        <f t="shared" si="641"/>
        <v>6360</v>
      </c>
      <c r="P2518">
        <v>25</v>
      </c>
      <c r="Q2518">
        <v>0</v>
      </c>
      <c r="R2518">
        <v>0</v>
      </c>
      <c r="S2518">
        <v>0</v>
      </c>
      <c r="T2518">
        <v>200</v>
      </c>
      <c r="U2518">
        <f t="shared" si="650"/>
        <v>0</v>
      </c>
      <c r="V2518">
        <v>0</v>
      </c>
      <c r="W2518">
        <f t="shared" si="645"/>
        <v>225</v>
      </c>
      <c r="X2518">
        <f t="shared" si="642"/>
        <v>1773</v>
      </c>
      <c r="Y2518">
        <f t="shared" si="649"/>
        <v>4257</v>
      </c>
      <c r="Z2518">
        <f t="shared" si="646"/>
        <v>28002</v>
      </c>
      <c r="AA2518" t="s">
        <v>623</v>
      </c>
      <c r="AB2518">
        <v>2024</v>
      </c>
    </row>
    <row r="2519" spans="1:28" x14ac:dyDescent="0.25">
      <c r="A2519">
        <v>96</v>
      </c>
      <c r="B2519" t="s">
        <v>895</v>
      </c>
      <c r="C2519" t="s">
        <v>103</v>
      </c>
      <c r="D2519" t="s">
        <v>22</v>
      </c>
      <c r="E2519" t="s">
        <v>54</v>
      </c>
      <c r="F2519" t="s">
        <v>100</v>
      </c>
      <c r="G2519">
        <v>30000</v>
      </c>
      <c r="H2519">
        <f t="shared" si="643"/>
        <v>28227</v>
      </c>
      <c r="I2519">
        <f t="shared" si="639"/>
        <v>861</v>
      </c>
      <c r="J2519">
        <f t="shared" si="640"/>
        <v>2130</v>
      </c>
      <c r="K2519">
        <f t="shared" si="644"/>
        <v>330.00000000000006</v>
      </c>
      <c r="L2519">
        <f t="shared" si="647"/>
        <v>912</v>
      </c>
      <c r="M2519">
        <f t="shared" si="648"/>
        <v>2127</v>
      </c>
      <c r="N2519">
        <v>0</v>
      </c>
      <c r="O2519">
        <f t="shared" si="641"/>
        <v>6360</v>
      </c>
      <c r="P2519">
        <v>25</v>
      </c>
      <c r="Q2519">
        <v>4777.8999999999996</v>
      </c>
      <c r="R2519">
        <v>0</v>
      </c>
      <c r="S2519">
        <v>0</v>
      </c>
      <c r="T2519">
        <v>200</v>
      </c>
      <c r="U2519">
        <f t="shared" si="650"/>
        <v>0</v>
      </c>
      <c r="V2519">
        <v>0</v>
      </c>
      <c r="W2519">
        <f t="shared" si="645"/>
        <v>5002.8999999999996</v>
      </c>
      <c r="X2519">
        <f t="shared" si="642"/>
        <v>1773</v>
      </c>
      <c r="Y2519">
        <f t="shared" si="649"/>
        <v>4257</v>
      </c>
      <c r="Z2519">
        <f t="shared" si="646"/>
        <v>23224.1</v>
      </c>
      <c r="AA2519" t="s">
        <v>623</v>
      </c>
      <c r="AB2519">
        <v>2024</v>
      </c>
    </row>
    <row r="2520" spans="1:28" x14ac:dyDescent="0.25">
      <c r="A2520">
        <v>97</v>
      </c>
      <c r="B2520" t="s">
        <v>200</v>
      </c>
      <c r="C2520" t="s">
        <v>103</v>
      </c>
      <c r="D2520" t="s">
        <v>19</v>
      </c>
      <c r="E2520" t="s">
        <v>60</v>
      </c>
      <c r="F2520" t="s">
        <v>100</v>
      </c>
      <c r="G2520">
        <v>35000</v>
      </c>
      <c r="H2520">
        <f t="shared" si="643"/>
        <v>32931.5</v>
      </c>
      <c r="I2520">
        <f t="shared" si="639"/>
        <v>1004.5</v>
      </c>
      <c r="J2520">
        <f t="shared" si="640"/>
        <v>2485</v>
      </c>
      <c r="K2520">
        <f t="shared" si="644"/>
        <v>385.00000000000006</v>
      </c>
      <c r="L2520">
        <f t="shared" si="647"/>
        <v>1064</v>
      </c>
      <c r="M2520">
        <f t="shared" si="648"/>
        <v>2481.5</v>
      </c>
      <c r="N2520">
        <v>0</v>
      </c>
      <c r="O2520">
        <f t="shared" si="641"/>
        <v>7420</v>
      </c>
      <c r="P2520">
        <v>25</v>
      </c>
      <c r="Q2520">
        <v>17474.189999999999</v>
      </c>
      <c r="R2520">
        <v>0</v>
      </c>
      <c r="S2520">
        <v>1623.04</v>
      </c>
      <c r="T2520">
        <v>200</v>
      </c>
      <c r="U2520">
        <f t="shared" si="650"/>
        <v>0</v>
      </c>
      <c r="V2520">
        <v>0</v>
      </c>
      <c r="W2520">
        <f t="shared" si="645"/>
        <v>19322.23</v>
      </c>
      <c r="X2520">
        <f t="shared" si="642"/>
        <v>2068.5</v>
      </c>
      <c r="Y2520">
        <f t="shared" si="649"/>
        <v>4966.5</v>
      </c>
      <c r="Z2520">
        <f t="shared" si="646"/>
        <v>13609.27</v>
      </c>
      <c r="AA2520" t="s">
        <v>623</v>
      </c>
      <c r="AB2520">
        <v>2024</v>
      </c>
    </row>
    <row r="2521" spans="1:28" x14ac:dyDescent="0.25">
      <c r="A2521">
        <v>98</v>
      </c>
      <c r="B2521" t="s">
        <v>892</v>
      </c>
      <c r="C2521" t="s">
        <v>103</v>
      </c>
      <c r="D2521" t="s">
        <v>22</v>
      </c>
      <c r="E2521" t="s">
        <v>880</v>
      </c>
      <c r="F2521" t="s">
        <v>84</v>
      </c>
      <c r="G2521">
        <v>26000</v>
      </c>
      <c r="H2521">
        <f t="shared" si="643"/>
        <v>24463.4</v>
      </c>
      <c r="I2521">
        <f t="shared" si="639"/>
        <v>746.2</v>
      </c>
      <c r="J2521">
        <f t="shared" si="640"/>
        <v>1845.9999999999998</v>
      </c>
      <c r="K2521">
        <f t="shared" si="644"/>
        <v>286.00000000000006</v>
      </c>
      <c r="L2521">
        <f t="shared" si="647"/>
        <v>790.4</v>
      </c>
      <c r="M2521">
        <f t="shared" si="648"/>
        <v>1843.4</v>
      </c>
      <c r="N2521">
        <v>0</v>
      </c>
      <c r="O2521">
        <f t="shared" si="641"/>
        <v>5512</v>
      </c>
      <c r="P2521">
        <v>25</v>
      </c>
      <c r="Q2521">
        <v>0</v>
      </c>
      <c r="R2521">
        <v>0</v>
      </c>
      <c r="S2521">
        <v>0</v>
      </c>
      <c r="T2521">
        <v>200</v>
      </c>
      <c r="U2521">
        <f t="shared" si="650"/>
        <v>0</v>
      </c>
      <c r="V2521">
        <v>0</v>
      </c>
      <c r="W2521">
        <f t="shared" si="645"/>
        <v>225</v>
      </c>
      <c r="X2521">
        <f t="shared" si="642"/>
        <v>1536.6</v>
      </c>
      <c r="Y2521">
        <f t="shared" si="649"/>
        <v>3689.3999999999996</v>
      </c>
      <c r="Z2521">
        <f t="shared" si="646"/>
        <v>24238.400000000001</v>
      </c>
      <c r="AA2521" t="s">
        <v>623</v>
      </c>
      <c r="AB2521">
        <v>2024</v>
      </c>
    </row>
    <row r="2522" spans="1:28" x14ac:dyDescent="0.25">
      <c r="A2522">
        <v>99</v>
      </c>
      <c r="B2522" t="s">
        <v>881</v>
      </c>
      <c r="C2522" t="s">
        <v>103</v>
      </c>
      <c r="D2522" t="s">
        <v>22</v>
      </c>
      <c r="E2522" t="s">
        <v>54</v>
      </c>
      <c r="F2522" t="s">
        <v>84</v>
      </c>
      <c r="G2522">
        <v>25000</v>
      </c>
      <c r="H2522">
        <f t="shared" si="643"/>
        <v>23522.5</v>
      </c>
      <c r="I2522">
        <f t="shared" si="639"/>
        <v>717.5</v>
      </c>
      <c r="J2522">
        <f t="shared" si="640"/>
        <v>1774.9999999999998</v>
      </c>
      <c r="K2522">
        <f t="shared" si="644"/>
        <v>275</v>
      </c>
      <c r="L2522">
        <f t="shared" si="647"/>
        <v>760</v>
      </c>
      <c r="M2522">
        <f t="shared" si="648"/>
        <v>1772.5000000000002</v>
      </c>
      <c r="N2522">
        <v>0</v>
      </c>
      <c r="O2522">
        <f t="shared" si="641"/>
        <v>5300</v>
      </c>
      <c r="P2522">
        <v>25</v>
      </c>
      <c r="Q2522">
        <v>0</v>
      </c>
      <c r="R2522">
        <v>0</v>
      </c>
      <c r="S2522">
        <v>24.59</v>
      </c>
      <c r="T2522">
        <v>200</v>
      </c>
      <c r="U2522">
        <f t="shared" si="650"/>
        <v>0</v>
      </c>
      <c r="V2522">
        <v>0</v>
      </c>
      <c r="W2522">
        <f t="shared" si="645"/>
        <v>249.59</v>
      </c>
      <c r="X2522">
        <f t="shared" si="642"/>
        <v>1477.5</v>
      </c>
      <c r="Y2522">
        <f t="shared" si="649"/>
        <v>3547.5</v>
      </c>
      <c r="Z2522">
        <f t="shared" si="646"/>
        <v>23272.91</v>
      </c>
      <c r="AA2522" t="s">
        <v>623</v>
      </c>
      <c r="AB2522">
        <v>2024</v>
      </c>
    </row>
    <row r="2523" spans="1:28" x14ac:dyDescent="0.25">
      <c r="A2523">
        <v>100</v>
      </c>
      <c r="B2523" t="s">
        <v>907</v>
      </c>
      <c r="C2523" t="s">
        <v>103</v>
      </c>
      <c r="D2523" t="s">
        <v>22</v>
      </c>
      <c r="E2523" t="s">
        <v>883</v>
      </c>
      <c r="F2523" t="s">
        <v>84</v>
      </c>
      <c r="G2523">
        <v>20000</v>
      </c>
      <c r="H2523">
        <f t="shared" si="643"/>
        <v>18818</v>
      </c>
      <c r="I2523">
        <f t="shared" si="639"/>
        <v>574</v>
      </c>
      <c r="J2523">
        <f t="shared" si="640"/>
        <v>1419.9999999999998</v>
      </c>
      <c r="K2523">
        <f t="shared" si="644"/>
        <v>220.00000000000003</v>
      </c>
      <c r="L2523">
        <f t="shared" si="647"/>
        <v>608</v>
      </c>
      <c r="M2523">
        <f t="shared" si="648"/>
        <v>1418</v>
      </c>
      <c r="N2523">
        <v>0</v>
      </c>
      <c r="O2523">
        <f t="shared" si="641"/>
        <v>4240</v>
      </c>
      <c r="P2523">
        <v>25</v>
      </c>
      <c r="Q2523">
        <v>0</v>
      </c>
      <c r="R2523">
        <v>0</v>
      </c>
      <c r="S2523">
        <v>0</v>
      </c>
      <c r="T2523">
        <v>200</v>
      </c>
      <c r="U2523">
        <f t="shared" si="650"/>
        <v>0</v>
      </c>
      <c r="V2523">
        <v>0</v>
      </c>
      <c r="W2523">
        <f t="shared" si="645"/>
        <v>225</v>
      </c>
      <c r="X2523">
        <f t="shared" si="642"/>
        <v>1182</v>
      </c>
      <c r="Y2523">
        <f t="shared" si="649"/>
        <v>2838</v>
      </c>
      <c r="Z2523">
        <f t="shared" si="646"/>
        <v>18593</v>
      </c>
      <c r="AA2523" t="s">
        <v>623</v>
      </c>
      <c r="AB2523">
        <v>2024</v>
      </c>
    </row>
    <row r="2524" spans="1:28" x14ac:dyDescent="0.25">
      <c r="A2524">
        <v>101</v>
      </c>
      <c r="B2524" t="s">
        <v>905</v>
      </c>
      <c r="C2524" t="s">
        <v>102</v>
      </c>
      <c r="D2524" t="s">
        <v>17</v>
      </c>
      <c r="E2524" t="s">
        <v>32</v>
      </c>
      <c r="F2524" t="s">
        <v>84</v>
      </c>
      <c r="G2524">
        <v>36000</v>
      </c>
      <c r="H2524">
        <f t="shared" si="643"/>
        <v>33872.400000000001</v>
      </c>
      <c r="I2524">
        <f t="shared" si="639"/>
        <v>1033.2</v>
      </c>
      <c r="J2524">
        <f t="shared" si="640"/>
        <v>2555.9999999999995</v>
      </c>
      <c r="K2524">
        <f t="shared" si="644"/>
        <v>396.00000000000006</v>
      </c>
      <c r="L2524">
        <f t="shared" si="647"/>
        <v>1094.4000000000001</v>
      </c>
      <c r="M2524">
        <f t="shared" si="648"/>
        <v>2552.4</v>
      </c>
      <c r="N2524">
        <v>0</v>
      </c>
      <c r="O2524">
        <f t="shared" si="641"/>
        <v>7632</v>
      </c>
      <c r="P2524">
        <v>25</v>
      </c>
      <c r="Q2524">
        <v>0</v>
      </c>
      <c r="R2524">
        <v>0</v>
      </c>
      <c r="S2524">
        <v>0</v>
      </c>
      <c r="T2524">
        <v>200</v>
      </c>
      <c r="U2524">
        <f t="shared" si="650"/>
        <v>0</v>
      </c>
      <c r="V2524">
        <v>0</v>
      </c>
      <c r="W2524">
        <f>P2524+Q2524+R2524+S2524+T2524+U2524</f>
        <v>225</v>
      </c>
      <c r="X2524">
        <f t="shared" si="642"/>
        <v>2127.6000000000004</v>
      </c>
      <c r="Y2524">
        <f t="shared" si="649"/>
        <v>5108.3999999999996</v>
      </c>
      <c r="Z2524">
        <f t="shared" si="646"/>
        <v>33647.4</v>
      </c>
      <c r="AA2524" t="s">
        <v>623</v>
      </c>
      <c r="AB2524">
        <v>2024</v>
      </c>
    </row>
    <row r="2525" spans="1:28" x14ac:dyDescent="0.25">
      <c r="A2525">
        <v>102</v>
      </c>
      <c r="B2525" t="s">
        <v>884</v>
      </c>
      <c r="C2525" t="s">
        <v>102</v>
      </c>
      <c r="D2525" t="s">
        <v>893</v>
      </c>
      <c r="E2525" t="s">
        <v>32</v>
      </c>
      <c r="F2525" t="s">
        <v>84</v>
      </c>
      <c r="G2525">
        <v>46000</v>
      </c>
      <c r="H2525">
        <f t="shared" si="643"/>
        <v>43281.4</v>
      </c>
      <c r="I2525">
        <f t="shared" si="639"/>
        <v>1320.2</v>
      </c>
      <c r="J2525">
        <f t="shared" si="640"/>
        <v>3265.9999999999995</v>
      </c>
      <c r="K2525">
        <f t="shared" si="644"/>
        <v>506.00000000000006</v>
      </c>
      <c r="L2525">
        <f t="shared" si="647"/>
        <v>1398.4</v>
      </c>
      <c r="M2525">
        <f t="shared" si="648"/>
        <v>3261.4</v>
      </c>
      <c r="N2525">
        <v>0</v>
      </c>
      <c r="O2525">
        <f t="shared" si="641"/>
        <v>9752</v>
      </c>
      <c r="P2525">
        <v>25</v>
      </c>
      <c r="Q2525">
        <v>0</v>
      </c>
      <c r="R2525">
        <v>0</v>
      </c>
      <c r="S2525">
        <v>135.5</v>
      </c>
      <c r="T2525">
        <v>200</v>
      </c>
      <c r="U2525">
        <f t="shared" si="650"/>
        <v>1289.4598750000005</v>
      </c>
      <c r="V2525">
        <v>0</v>
      </c>
      <c r="W2525">
        <f>P2525+Q2525+R2525+S2525+T2525+U2525</f>
        <v>1649.9598750000005</v>
      </c>
      <c r="X2525">
        <f t="shared" si="642"/>
        <v>2718.6000000000004</v>
      </c>
      <c r="Y2525">
        <f t="shared" si="649"/>
        <v>6527.4</v>
      </c>
      <c r="Z2525">
        <f t="shared" si="646"/>
        <v>41631.440125000001</v>
      </c>
      <c r="AA2525" t="s">
        <v>623</v>
      </c>
      <c r="AB2525">
        <v>2024</v>
      </c>
    </row>
    <row r="2526" spans="1:28" x14ac:dyDescent="0.25">
      <c r="A2526">
        <v>103</v>
      </c>
      <c r="B2526" t="s">
        <v>885</v>
      </c>
      <c r="C2526" t="s">
        <v>103</v>
      </c>
      <c r="D2526" t="s">
        <v>22</v>
      </c>
      <c r="E2526" t="s">
        <v>80</v>
      </c>
      <c r="F2526" t="s">
        <v>84</v>
      </c>
      <c r="G2526">
        <v>130000</v>
      </c>
      <c r="H2526">
        <f t="shared" si="643"/>
        <v>122317</v>
      </c>
      <c r="I2526">
        <f t="shared" si="639"/>
        <v>3731</v>
      </c>
      <c r="J2526">
        <f t="shared" si="640"/>
        <v>9230</v>
      </c>
      <c r="K2526">
        <f t="shared" si="644"/>
        <v>851.51</v>
      </c>
      <c r="L2526">
        <f t="shared" si="647"/>
        <v>3952</v>
      </c>
      <c r="M2526">
        <f t="shared" si="648"/>
        <v>9217</v>
      </c>
      <c r="N2526">
        <v>0</v>
      </c>
      <c r="O2526">
        <f t="shared" si="641"/>
        <v>26981.510000000002</v>
      </c>
      <c r="P2526">
        <v>25</v>
      </c>
      <c r="Q2526">
        <v>0</v>
      </c>
      <c r="R2526">
        <v>0</v>
      </c>
      <c r="S2526">
        <v>0</v>
      </c>
      <c r="T2526">
        <v>200</v>
      </c>
      <c r="U2526">
        <f t="shared" si="650"/>
        <v>19162.187291666665</v>
      </c>
      <c r="V2526">
        <v>0</v>
      </c>
      <c r="W2526">
        <f>P2526+Q2526+R2526+S2526+T2526+U2526</f>
        <v>19387.187291666665</v>
      </c>
      <c r="X2526">
        <f t="shared" si="642"/>
        <v>7683</v>
      </c>
      <c r="Y2526">
        <f t="shared" si="649"/>
        <v>18447</v>
      </c>
      <c r="Z2526">
        <f t="shared" si="646"/>
        <v>102929.81270833334</v>
      </c>
      <c r="AA2526" t="s">
        <v>623</v>
      </c>
      <c r="AB2526">
        <v>2024</v>
      </c>
    </row>
    <row r="2527" spans="1:28" x14ac:dyDescent="0.25">
      <c r="A2527">
        <v>104</v>
      </c>
      <c r="B2527" t="s">
        <v>898</v>
      </c>
      <c r="C2527" t="s">
        <v>103</v>
      </c>
      <c r="D2527" t="s">
        <v>22</v>
      </c>
      <c r="E2527" t="s">
        <v>54</v>
      </c>
      <c r="F2527" t="s">
        <v>84</v>
      </c>
      <c r="G2527">
        <v>25000</v>
      </c>
      <c r="H2527">
        <f t="shared" si="643"/>
        <v>23522.5</v>
      </c>
      <c r="I2527">
        <f t="shared" si="639"/>
        <v>717.5</v>
      </c>
      <c r="J2527">
        <f t="shared" si="640"/>
        <v>1774.9999999999998</v>
      </c>
      <c r="K2527">
        <f t="shared" si="644"/>
        <v>275</v>
      </c>
      <c r="L2527">
        <f t="shared" si="647"/>
        <v>760</v>
      </c>
      <c r="M2527">
        <f t="shared" si="648"/>
        <v>1772.5000000000002</v>
      </c>
      <c r="N2527">
        <v>0</v>
      </c>
      <c r="O2527">
        <f t="shared" si="641"/>
        <v>5300</v>
      </c>
      <c r="P2527">
        <v>25</v>
      </c>
      <c r="Q2527">
        <v>0</v>
      </c>
      <c r="R2527">
        <v>0</v>
      </c>
      <c r="S2527">
        <v>1470.2</v>
      </c>
      <c r="T2527">
        <v>200</v>
      </c>
      <c r="U2527">
        <f t="shared" si="650"/>
        <v>0</v>
      </c>
      <c r="V2527">
        <v>0</v>
      </c>
      <c r="W2527">
        <f t="shared" si="645"/>
        <v>1695.2</v>
      </c>
      <c r="X2527">
        <f t="shared" si="642"/>
        <v>1477.5</v>
      </c>
      <c r="Y2527">
        <f t="shared" si="649"/>
        <v>3547.5</v>
      </c>
      <c r="Z2527">
        <f t="shared" si="646"/>
        <v>21827.3</v>
      </c>
      <c r="AA2527" t="s">
        <v>623</v>
      </c>
      <c r="AB2527">
        <v>2024</v>
      </c>
    </row>
    <row r="2528" spans="1:28" x14ac:dyDescent="0.25">
      <c r="A2528">
        <v>105</v>
      </c>
      <c r="B2528" t="s">
        <v>899</v>
      </c>
      <c r="C2528" t="s">
        <v>102</v>
      </c>
      <c r="D2528" t="s">
        <v>22</v>
      </c>
      <c r="E2528" t="s">
        <v>37</v>
      </c>
      <c r="F2528" t="s">
        <v>84</v>
      </c>
      <c r="G2528">
        <v>25000</v>
      </c>
      <c r="H2528">
        <f t="shared" si="643"/>
        <v>23522.5</v>
      </c>
      <c r="I2528">
        <f t="shared" si="639"/>
        <v>717.5</v>
      </c>
      <c r="J2528">
        <f t="shared" si="640"/>
        <v>1774.9999999999998</v>
      </c>
      <c r="K2528">
        <f t="shared" si="644"/>
        <v>275</v>
      </c>
      <c r="L2528">
        <f t="shared" si="647"/>
        <v>760</v>
      </c>
      <c r="M2528">
        <f t="shared" si="648"/>
        <v>1772.5000000000002</v>
      </c>
      <c r="N2528">
        <v>0</v>
      </c>
      <c r="O2528">
        <f t="shared" si="641"/>
        <v>5300</v>
      </c>
      <c r="P2528">
        <v>25</v>
      </c>
      <c r="Q2528">
        <v>5000</v>
      </c>
      <c r="R2528">
        <v>0</v>
      </c>
      <c r="S2528">
        <v>7.8</v>
      </c>
      <c r="T2528">
        <v>200</v>
      </c>
      <c r="U2528">
        <f t="shared" si="650"/>
        <v>0</v>
      </c>
      <c r="V2528">
        <v>0</v>
      </c>
      <c r="W2528">
        <f t="shared" si="645"/>
        <v>5232.8</v>
      </c>
      <c r="X2528">
        <f t="shared" si="642"/>
        <v>1477.5</v>
      </c>
      <c r="Y2528">
        <f t="shared" si="649"/>
        <v>3547.5</v>
      </c>
      <c r="Z2528">
        <f t="shared" si="646"/>
        <v>18289.7</v>
      </c>
      <c r="AA2528" t="s">
        <v>623</v>
      </c>
      <c r="AB2528">
        <v>2024</v>
      </c>
    </row>
    <row r="2529" spans="1:28" x14ac:dyDescent="0.25">
      <c r="A2529">
        <v>106</v>
      </c>
      <c r="B2529" t="s">
        <v>900</v>
      </c>
      <c r="C2529" t="s">
        <v>102</v>
      </c>
      <c r="D2529" t="s">
        <v>22</v>
      </c>
      <c r="E2529" t="s">
        <v>37</v>
      </c>
      <c r="F2529" t="s">
        <v>84</v>
      </c>
      <c r="G2529">
        <v>25000</v>
      </c>
      <c r="H2529">
        <f t="shared" si="643"/>
        <v>23522.5</v>
      </c>
      <c r="I2529">
        <f t="shared" si="639"/>
        <v>717.5</v>
      </c>
      <c r="J2529">
        <f t="shared" si="640"/>
        <v>1774.9999999999998</v>
      </c>
      <c r="K2529">
        <f t="shared" si="644"/>
        <v>275</v>
      </c>
      <c r="L2529">
        <f t="shared" si="647"/>
        <v>760</v>
      </c>
      <c r="M2529">
        <f t="shared" si="648"/>
        <v>1772.5000000000002</v>
      </c>
      <c r="N2529">
        <v>0</v>
      </c>
      <c r="O2529">
        <f t="shared" si="641"/>
        <v>5300</v>
      </c>
      <c r="P2529">
        <v>25</v>
      </c>
      <c r="Q2529">
        <v>0</v>
      </c>
      <c r="R2529">
        <v>0</v>
      </c>
      <c r="S2529">
        <v>0</v>
      </c>
      <c r="T2529">
        <v>200</v>
      </c>
      <c r="U2529">
        <f t="shared" si="650"/>
        <v>0</v>
      </c>
      <c r="V2529">
        <v>0</v>
      </c>
      <c r="W2529">
        <f t="shared" si="645"/>
        <v>225</v>
      </c>
      <c r="X2529">
        <f t="shared" si="642"/>
        <v>1477.5</v>
      </c>
      <c r="Y2529">
        <f t="shared" si="649"/>
        <v>3547.5</v>
      </c>
      <c r="Z2529">
        <f t="shared" si="646"/>
        <v>23297.5</v>
      </c>
      <c r="AA2529" t="s">
        <v>623</v>
      </c>
      <c r="AB2529">
        <v>2024</v>
      </c>
    </row>
    <row r="2530" spans="1:28" x14ac:dyDescent="0.25">
      <c r="A2530">
        <v>107</v>
      </c>
      <c r="B2530" t="s">
        <v>901</v>
      </c>
      <c r="C2530" t="s">
        <v>102</v>
      </c>
      <c r="D2530" t="s">
        <v>801</v>
      </c>
      <c r="E2530" t="s">
        <v>33</v>
      </c>
      <c r="F2530" t="s">
        <v>84</v>
      </c>
      <c r="G2530">
        <v>30000</v>
      </c>
      <c r="H2530">
        <f t="shared" si="643"/>
        <v>28227</v>
      </c>
      <c r="I2530">
        <f t="shared" si="639"/>
        <v>861</v>
      </c>
      <c r="J2530">
        <f t="shared" si="640"/>
        <v>2130</v>
      </c>
      <c r="K2530">
        <f t="shared" si="644"/>
        <v>330.00000000000006</v>
      </c>
      <c r="L2530">
        <f t="shared" si="647"/>
        <v>912</v>
      </c>
      <c r="M2530">
        <f t="shared" si="648"/>
        <v>2127</v>
      </c>
      <c r="N2530">
        <v>0</v>
      </c>
      <c r="O2530">
        <f t="shared" si="641"/>
        <v>6360</v>
      </c>
      <c r="P2530">
        <v>25</v>
      </c>
      <c r="Q2530">
        <v>4000</v>
      </c>
      <c r="R2530">
        <v>0</v>
      </c>
      <c r="S2530">
        <v>232.01</v>
      </c>
      <c r="T2530">
        <v>200</v>
      </c>
      <c r="U2530">
        <f t="shared" si="650"/>
        <v>0</v>
      </c>
      <c r="V2530">
        <v>0</v>
      </c>
      <c r="W2530">
        <f t="shared" si="645"/>
        <v>4457.01</v>
      </c>
      <c r="X2530">
        <f t="shared" si="642"/>
        <v>1773</v>
      </c>
      <c r="Y2530">
        <f t="shared" si="649"/>
        <v>4257</v>
      </c>
      <c r="Z2530">
        <f t="shared" si="646"/>
        <v>23769.989999999998</v>
      </c>
      <c r="AA2530" t="s">
        <v>623</v>
      </c>
      <c r="AB2530">
        <v>2024</v>
      </c>
    </row>
    <row r="2531" spans="1:28" x14ac:dyDescent="0.25">
      <c r="A2531">
        <v>108</v>
      </c>
      <c r="B2531" t="s">
        <v>902</v>
      </c>
      <c r="C2531" t="s">
        <v>102</v>
      </c>
      <c r="D2531" t="s">
        <v>22</v>
      </c>
      <c r="E2531" t="s">
        <v>37</v>
      </c>
      <c r="F2531" t="s">
        <v>84</v>
      </c>
      <c r="G2531">
        <v>25000</v>
      </c>
      <c r="H2531">
        <f t="shared" si="643"/>
        <v>23522.5</v>
      </c>
      <c r="I2531">
        <f t="shared" si="639"/>
        <v>717.5</v>
      </c>
      <c r="J2531">
        <f t="shared" si="640"/>
        <v>1774.9999999999998</v>
      </c>
      <c r="K2531">
        <f t="shared" si="644"/>
        <v>275</v>
      </c>
      <c r="L2531">
        <f t="shared" si="647"/>
        <v>760</v>
      </c>
      <c r="M2531">
        <f t="shared" si="648"/>
        <v>1772.5000000000002</v>
      </c>
      <c r="N2531">
        <v>0</v>
      </c>
      <c r="O2531">
        <f t="shared" si="641"/>
        <v>5300</v>
      </c>
      <c r="P2531">
        <v>25</v>
      </c>
      <c r="Q2531">
        <v>0</v>
      </c>
      <c r="R2531">
        <v>0</v>
      </c>
      <c r="S2531">
        <v>0</v>
      </c>
      <c r="T2531">
        <v>200</v>
      </c>
      <c r="U2531">
        <f t="shared" si="650"/>
        <v>0</v>
      </c>
      <c r="V2531">
        <v>0</v>
      </c>
      <c r="W2531">
        <f t="shared" si="645"/>
        <v>225</v>
      </c>
      <c r="X2531">
        <f t="shared" si="642"/>
        <v>1477.5</v>
      </c>
      <c r="Y2531">
        <f t="shared" si="649"/>
        <v>3547.5</v>
      </c>
      <c r="Z2531">
        <f t="shared" si="646"/>
        <v>23297.5</v>
      </c>
      <c r="AA2531" t="s">
        <v>623</v>
      </c>
      <c r="AB2531">
        <v>2024</v>
      </c>
    </row>
    <row r="2532" spans="1:28" x14ac:dyDescent="0.25">
      <c r="A2532">
        <v>109</v>
      </c>
      <c r="B2532" t="s">
        <v>903</v>
      </c>
      <c r="C2532" t="s">
        <v>102</v>
      </c>
      <c r="D2532" t="s">
        <v>22</v>
      </c>
      <c r="E2532" t="s">
        <v>37</v>
      </c>
      <c r="F2532" t="s">
        <v>84</v>
      </c>
      <c r="G2532">
        <v>25000</v>
      </c>
      <c r="H2532">
        <f t="shared" si="643"/>
        <v>23522.5</v>
      </c>
      <c r="I2532">
        <f t="shared" si="639"/>
        <v>717.5</v>
      </c>
      <c r="J2532">
        <f t="shared" si="640"/>
        <v>1774.9999999999998</v>
      </c>
      <c r="K2532">
        <f t="shared" si="644"/>
        <v>275</v>
      </c>
      <c r="L2532">
        <f t="shared" si="647"/>
        <v>760</v>
      </c>
      <c r="M2532">
        <f t="shared" si="648"/>
        <v>1772.5000000000002</v>
      </c>
      <c r="N2532">
        <v>0</v>
      </c>
      <c r="O2532">
        <f t="shared" si="641"/>
        <v>5300</v>
      </c>
      <c r="P2532">
        <v>25</v>
      </c>
      <c r="Q2532">
        <v>0</v>
      </c>
      <c r="R2532">
        <v>0</v>
      </c>
      <c r="S2532">
        <v>0</v>
      </c>
      <c r="T2532">
        <v>200</v>
      </c>
      <c r="U2532">
        <f t="shared" si="650"/>
        <v>0</v>
      </c>
      <c r="V2532">
        <v>0</v>
      </c>
      <c r="W2532">
        <f t="shared" si="645"/>
        <v>225</v>
      </c>
      <c r="X2532">
        <f t="shared" si="642"/>
        <v>1477.5</v>
      </c>
      <c r="Y2532">
        <f t="shared" si="649"/>
        <v>3547.5</v>
      </c>
      <c r="Z2532">
        <f t="shared" si="646"/>
        <v>23297.5</v>
      </c>
      <c r="AA2532" t="s">
        <v>623</v>
      </c>
      <c r="AB2532">
        <v>2024</v>
      </c>
    </row>
    <row r="2533" spans="1:28" x14ac:dyDescent="0.25">
      <c r="A2533">
        <v>110</v>
      </c>
      <c r="B2533" t="s">
        <v>804</v>
      </c>
      <c r="C2533" t="s">
        <v>103</v>
      </c>
      <c r="D2533" t="s">
        <v>823</v>
      </c>
      <c r="E2533" t="s">
        <v>27</v>
      </c>
      <c r="F2533" t="s">
        <v>98</v>
      </c>
      <c r="G2533">
        <v>360000</v>
      </c>
      <c r="H2533">
        <f>+G2533-(I2533+L2533+N2533)</f>
        <v>342069.38</v>
      </c>
      <c r="I2533">
        <f>IF(G2533&lt;=374040,G2533*2.87%,9334.68)</f>
        <v>10332</v>
      </c>
      <c r="J2533">
        <f>IF(G2533&lt;=374040,G2533*7.1%,23092.75)</f>
        <v>25559.999999999996</v>
      </c>
      <c r="K2533">
        <f>IF(G2533&lt;=74808,G2533*1.1%,851.51)</f>
        <v>851.51</v>
      </c>
      <c r="L2533">
        <v>5883.16</v>
      </c>
      <c r="M2533">
        <v>13720.92</v>
      </c>
      <c r="N2533">
        <v>1715.46</v>
      </c>
      <c r="O2533">
        <f>+I2533+J2533+K2533+L2533+M2533+N2533</f>
        <v>58063.049999999996</v>
      </c>
      <c r="P2533">
        <v>25</v>
      </c>
      <c r="Q2533">
        <v>0</v>
      </c>
      <c r="R2533">
        <v>0</v>
      </c>
      <c r="S2533">
        <v>1328.8</v>
      </c>
      <c r="T2533">
        <v>0</v>
      </c>
      <c r="U2533">
        <v>74100.210000000006</v>
      </c>
      <c r="V2533">
        <v>0</v>
      </c>
      <c r="W2533">
        <f>P2533+Q2533+R2533+S2533+T2533+U2533</f>
        <v>75454.010000000009</v>
      </c>
      <c r="X2533">
        <f>+I2533+L2533+N2533</f>
        <v>17930.62</v>
      </c>
      <c r="Y2533">
        <f>+J2533+M2533</f>
        <v>39280.92</v>
      </c>
      <c r="Z2533">
        <f>+G2533-(W2533+X2533)</f>
        <v>266615.37</v>
      </c>
      <c r="AA2533" t="s">
        <v>634</v>
      </c>
      <c r="AB2533">
        <v>2024</v>
      </c>
    </row>
    <row r="2534" spans="1:28" x14ac:dyDescent="0.25">
      <c r="A2534">
        <v>1</v>
      </c>
      <c r="B2534" t="s">
        <v>784</v>
      </c>
      <c r="C2534" t="s">
        <v>102</v>
      </c>
      <c r="D2534" t="s">
        <v>19</v>
      </c>
      <c r="E2534" t="s">
        <v>71</v>
      </c>
      <c r="F2534" t="s">
        <v>98</v>
      </c>
      <c r="G2534">
        <v>300000</v>
      </c>
      <c r="H2534">
        <f>+G2534-(I2534+L2534+N2534)</f>
        <v>285506.84000000003</v>
      </c>
      <c r="I2534">
        <f t="shared" ref="I2534:I2597" si="651">IF(G2534&lt;=374040,G2534*2.87%,9334.68)</f>
        <v>8610</v>
      </c>
      <c r="J2534">
        <f t="shared" ref="J2534:J2597" si="652">IF(G2534&lt;=374040,G2534*7.1%,23092.75)</f>
        <v>21299.999999999996</v>
      </c>
      <c r="K2534">
        <f t="shared" ref="K2534:K2597" si="653">IF(G2534&lt;=74808,G2534*1.1%,851.51)</f>
        <v>851.51</v>
      </c>
      <c r="L2534">
        <v>5883.16</v>
      </c>
      <c r="M2534">
        <v>13720.92</v>
      </c>
      <c r="N2534">
        <v>0</v>
      </c>
      <c r="O2534">
        <f t="shared" ref="O2534:O2597" si="654">+I2534+J2534+K2534+L2534+M2534+N2534</f>
        <v>50365.59</v>
      </c>
      <c r="P2534">
        <v>25</v>
      </c>
      <c r="Q2534">
        <v>0</v>
      </c>
      <c r="R2534">
        <v>0</v>
      </c>
      <c r="S2534">
        <v>0</v>
      </c>
      <c r="T2534">
        <v>0</v>
      </c>
      <c r="U2534">
        <v>59959.58</v>
      </c>
      <c r="V2534">
        <v>0</v>
      </c>
      <c r="W2534">
        <f>P2534+Q2534+R2534+S2534+T2534+U2534</f>
        <v>59984.58</v>
      </c>
      <c r="X2534">
        <f t="shared" ref="X2534:X2597" si="655">+I2534+L2534+N2534</f>
        <v>14493.16</v>
      </c>
      <c r="Y2534">
        <f t="shared" ref="Y2534:Y2548" si="656">+J2534+M2534</f>
        <v>35020.92</v>
      </c>
      <c r="Z2534">
        <f t="shared" ref="Z2534:Z2597" si="657">+G2534-(W2534+X2534)</f>
        <v>225522.26</v>
      </c>
      <c r="AA2534" t="s">
        <v>634</v>
      </c>
      <c r="AB2534">
        <v>2024</v>
      </c>
    </row>
    <row r="2535" spans="1:28" x14ac:dyDescent="0.25">
      <c r="A2535">
        <v>2</v>
      </c>
      <c r="B2535" t="s">
        <v>110</v>
      </c>
      <c r="C2535" t="s">
        <v>103</v>
      </c>
      <c r="D2535" t="s">
        <v>10</v>
      </c>
      <c r="E2535" t="s">
        <v>53</v>
      </c>
      <c r="F2535" t="s">
        <v>98</v>
      </c>
      <c r="G2535">
        <v>300000</v>
      </c>
      <c r="H2535">
        <f t="shared" ref="H2535:H2598" si="658">+G2535-(I2535+L2535+N2535)</f>
        <v>285506.84000000003</v>
      </c>
      <c r="I2535">
        <f t="shared" si="651"/>
        <v>8610</v>
      </c>
      <c r="J2535">
        <f t="shared" si="652"/>
        <v>21299.999999999996</v>
      </c>
      <c r="K2535">
        <f t="shared" si="653"/>
        <v>851.51</v>
      </c>
      <c r="L2535">
        <v>5883.16</v>
      </c>
      <c r="M2535">
        <v>13720.92</v>
      </c>
      <c r="N2535">
        <v>0</v>
      </c>
      <c r="O2535">
        <f t="shared" si="654"/>
        <v>50365.59</v>
      </c>
      <c r="P2535">
        <v>25</v>
      </c>
      <c r="Q2535">
        <v>0</v>
      </c>
      <c r="R2535">
        <v>0</v>
      </c>
      <c r="S2535">
        <v>1328.8</v>
      </c>
      <c r="T2535">
        <v>0</v>
      </c>
      <c r="U2535">
        <v>59959.58</v>
      </c>
      <c r="V2535">
        <v>0</v>
      </c>
      <c r="W2535">
        <f t="shared" ref="W2535:W2598" si="659">P2535+Q2535+R2535+S2535+T2535+U2535</f>
        <v>61313.380000000005</v>
      </c>
      <c r="X2535">
        <f t="shared" si="655"/>
        <v>14493.16</v>
      </c>
      <c r="Y2535">
        <f t="shared" si="656"/>
        <v>35020.92</v>
      </c>
      <c r="Z2535">
        <f t="shared" si="657"/>
        <v>224193.46</v>
      </c>
      <c r="AA2535" t="s">
        <v>634</v>
      </c>
      <c r="AB2535">
        <v>2024</v>
      </c>
    </row>
    <row r="2536" spans="1:28" x14ac:dyDescent="0.25">
      <c r="A2536">
        <v>3</v>
      </c>
      <c r="B2536" t="s">
        <v>115</v>
      </c>
      <c r="C2536" t="s">
        <v>103</v>
      </c>
      <c r="D2536" t="s">
        <v>886</v>
      </c>
      <c r="E2536" t="s">
        <v>887</v>
      </c>
      <c r="F2536" t="s">
        <v>84</v>
      </c>
      <c r="G2536">
        <v>185000</v>
      </c>
      <c r="H2536">
        <f>+G2536-(I2536+L2536+N2536)</f>
        <v>167204.66</v>
      </c>
      <c r="I2536">
        <f t="shared" si="651"/>
        <v>5309.5</v>
      </c>
      <c r="J2536">
        <f t="shared" si="652"/>
        <v>13134.999999999998</v>
      </c>
      <c r="K2536">
        <f t="shared" si="653"/>
        <v>851.51</v>
      </c>
      <c r="L2536">
        <f t="shared" ref="L2536:L2599" si="660">IF(G2536&lt;=187020,G2536*3.04%,4943.8)</f>
        <v>5624</v>
      </c>
      <c r="M2536">
        <f t="shared" ref="M2536:M2599" si="661">IF(G2536&lt;=187020,G2536*7.09%,11530.11)</f>
        <v>13116.5</v>
      </c>
      <c r="N2536">
        <v>6861.84</v>
      </c>
      <c r="O2536">
        <f t="shared" si="654"/>
        <v>44898.349999999991</v>
      </c>
      <c r="P2536">
        <v>25</v>
      </c>
      <c r="Q2536">
        <v>48648.800000000003</v>
      </c>
      <c r="R2536">
        <v>0</v>
      </c>
      <c r="S2536">
        <v>1328.8</v>
      </c>
      <c r="T2536">
        <v>200</v>
      </c>
      <c r="U2536">
        <v>30384.03</v>
      </c>
      <c r="V2536">
        <v>0</v>
      </c>
      <c r="W2536">
        <f t="shared" si="659"/>
        <v>80586.63</v>
      </c>
      <c r="X2536">
        <f t="shared" si="655"/>
        <v>17795.34</v>
      </c>
      <c r="Y2536">
        <f t="shared" si="656"/>
        <v>26251.5</v>
      </c>
      <c r="Z2536">
        <f t="shared" si="657"/>
        <v>86618.03</v>
      </c>
      <c r="AA2536" t="s">
        <v>634</v>
      </c>
      <c r="AB2536">
        <v>2024</v>
      </c>
    </row>
    <row r="2537" spans="1:28" x14ac:dyDescent="0.25">
      <c r="A2537">
        <v>4</v>
      </c>
      <c r="B2537" t="s">
        <v>116</v>
      </c>
      <c r="C2537" t="s">
        <v>102</v>
      </c>
      <c r="D2537" t="s">
        <v>4</v>
      </c>
      <c r="E2537" t="s">
        <v>91</v>
      </c>
      <c r="F2537" t="s">
        <v>84</v>
      </c>
      <c r="G2537">
        <v>185000</v>
      </c>
      <c r="H2537">
        <f t="shared" si="658"/>
        <v>174066.5</v>
      </c>
      <c r="I2537">
        <f t="shared" si="651"/>
        <v>5309.5</v>
      </c>
      <c r="J2537">
        <f t="shared" si="652"/>
        <v>13134.999999999998</v>
      </c>
      <c r="K2537">
        <f t="shared" si="653"/>
        <v>851.51</v>
      </c>
      <c r="L2537">
        <f t="shared" si="660"/>
        <v>5624</v>
      </c>
      <c r="M2537">
        <f t="shared" si="661"/>
        <v>13116.5</v>
      </c>
      <c r="N2537">
        <v>0</v>
      </c>
      <c r="O2537">
        <f t="shared" si="654"/>
        <v>38036.509999999995</v>
      </c>
      <c r="P2537">
        <v>25</v>
      </c>
      <c r="Q2537">
        <v>18441</v>
      </c>
      <c r="R2537">
        <v>0</v>
      </c>
      <c r="S2537">
        <v>1328.8</v>
      </c>
      <c r="T2537">
        <v>200</v>
      </c>
      <c r="U2537">
        <v>32099.49</v>
      </c>
      <c r="V2537">
        <v>0</v>
      </c>
      <c r="W2537">
        <f t="shared" si="659"/>
        <v>52094.29</v>
      </c>
      <c r="X2537">
        <f t="shared" si="655"/>
        <v>10933.5</v>
      </c>
      <c r="Y2537">
        <f t="shared" si="656"/>
        <v>26251.5</v>
      </c>
      <c r="Z2537">
        <f t="shared" si="657"/>
        <v>121972.20999999999</v>
      </c>
      <c r="AA2537" t="s">
        <v>634</v>
      </c>
      <c r="AB2537">
        <v>2024</v>
      </c>
    </row>
    <row r="2538" spans="1:28" x14ac:dyDescent="0.25">
      <c r="A2538">
        <v>5</v>
      </c>
      <c r="B2538" t="s">
        <v>117</v>
      </c>
      <c r="C2538" t="s">
        <v>102</v>
      </c>
      <c r="D2538" t="s">
        <v>793</v>
      </c>
      <c r="E2538" t="s">
        <v>794</v>
      </c>
      <c r="F2538" t="s">
        <v>84</v>
      </c>
      <c r="G2538">
        <v>185000</v>
      </c>
      <c r="H2538">
        <f t="shared" si="658"/>
        <v>170635.58</v>
      </c>
      <c r="I2538">
        <f t="shared" si="651"/>
        <v>5309.5</v>
      </c>
      <c r="J2538">
        <f t="shared" si="652"/>
        <v>13134.999999999998</v>
      </c>
      <c r="K2538">
        <f t="shared" si="653"/>
        <v>851.51</v>
      </c>
      <c r="L2538">
        <f t="shared" si="660"/>
        <v>5624</v>
      </c>
      <c r="M2538">
        <f t="shared" si="661"/>
        <v>13116.5</v>
      </c>
      <c r="N2538">
        <v>3430.92</v>
      </c>
      <c r="O2538">
        <f t="shared" si="654"/>
        <v>41467.429999999993</v>
      </c>
      <c r="P2538">
        <v>25</v>
      </c>
      <c r="Q2538">
        <v>0</v>
      </c>
      <c r="R2538">
        <v>0</v>
      </c>
      <c r="S2538">
        <v>2657.6</v>
      </c>
      <c r="T2538">
        <v>200</v>
      </c>
      <c r="U2538">
        <v>31241.759999999998</v>
      </c>
      <c r="V2538">
        <v>0</v>
      </c>
      <c r="W2538">
        <f t="shared" si="659"/>
        <v>34124.36</v>
      </c>
      <c r="X2538">
        <f t="shared" si="655"/>
        <v>14364.42</v>
      </c>
      <c r="Y2538">
        <f t="shared" si="656"/>
        <v>26251.5</v>
      </c>
      <c r="Z2538">
        <f t="shared" si="657"/>
        <v>136511.22</v>
      </c>
      <c r="AA2538" t="s">
        <v>634</v>
      </c>
      <c r="AB2538">
        <v>2024</v>
      </c>
    </row>
    <row r="2539" spans="1:28" x14ac:dyDescent="0.25">
      <c r="A2539">
        <v>6</v>
      </c>
      <c r="B2539" t="s">
        <v>119</v>
      </c>
      <c r="C2539" t="s">
        <v>103</v>
      </c>
      <c r="D2539" t="s">
        <v>10</v>
      </c>
      <c r="E2539" t="s">
        <v>824</v>
      </c>
      <c r="F2539" t="s">
        <v>84</v>
      </c>
      <c r="G2539">
        <v>185000</v>
      </c>
      <c r="H2539">
        <f t="shared" si="658"/>
        <v>174066.5</v>
      </c>
      <c r="I2539">
        <f t="shared" si="651"/>
        <v>5309.5</v>
      </c>
      <c r="J2539">
        <f t="shared" si="652"/>
        <v>13134.999999999998</v>
      </c>
      <c r="K2539">
        <f t="shared" si="653"/>
        <v>851.51</v>
      </c>
      <c r="L2539">
        <f t="shared" si="660"/>
        <v>5624</v>
      </c>
      <c r="M2539">
        <f t="shared" si="661"/>
        <v>13116.5</v>
      </c>
      <c r="N2539">
        <v>0</v>
      </c>
      <c r="O2539">
        <f t="shared" si="654"/>
        <v>38036.509999999995</v>
      </c>
      <c r="P2539">
        <v>25</v>
      </c>
      <c r="Q2539">
        <v>13280.57</v>
      </c>
      <c r="R2539">
        <v>0</v>
      </c>
      <c r="S2539">
        <v>1328.8</v>
      </c>
      <c r="T2539">
        <v>200</v>
      </c>
      <c r="U2539">
        <v>32099.49</v>
      </c>
      <c r="V2539">
        <v>0</v>
      </c>
      <c r="W2539">
        <f t="shared" si="659"/>
        <v>46933.86</v>
      </c>
      <c r="X2539">
        <f t="shared" si="655"/>
        <v>10933.5</v>
      </c>
      <c r="Y2539">
        <f t="shared" si="656"/>
        <v>26251.5</v>
      </c>
      <c r="Z2539">
        <f t="shared" si="657"/>
        <v>127132.64</v>
      </c>
      <c r="AA2539" t="s">
        <v>634</v>
      </c>
      <c r="AB2539">
        <v>2024</v>
      </c>
    </row>
    <row r="2540" spans="1:28" x14ac:dyDescent="0.25">
      <c r="A2540">
        <v>7</v>
      </c>
      <c r="B2540" t="s">
        <v>121</v>
      </c>
      <c r="C2540" t="s">
        <v>102</v>
      </c>
      <c r="D2540" t="s">
        <v>21</v>
      </c>
      <c r="E2540" t="s">
        <v>48</v>
      </c>
      <c r="F2540" t="s">
        <v>84</v>
      </c>
      <c r="G2540">
        <v>155000</v>
      </c>
      <c r="H2540">
        <f t="shared" si="658"/>
        <v>144124.04</v>
      </c>
      <c r="I2540">
        <f t="shared" si="651"/>
        <v>4448.5</v>
      </c>
      <c r="J2540">
        <f t="shared" si="652"/>
        <v>11004.999999999998</v>
      </c>
      <c r="K2540">
        <f t="shared" si="653"/>
        <v>851.51</v>
      </c>
      <c r="L2540">
        <f t="shared" si="660"/>
        <v>4712</v>
      </c>
      <c r="M2540">
        <f t="shared" si="661"/>
        <v>10989.5</v>
      </c>
      <c r="N2540">
        <v>1715.46</v>
      </c>
      <c r="O2540">
        <f t="shared" si="654"/>
        <v>33721.97</v>
      </c>
      <c r="P2540">
        <v>25</v>
      </c>
      <c r="Q2540">
        <v>10389.9</v>
      </c>
      <c r="R2540">
        <v>0</v>
      </c>
      <c r="S2540">
        <v>419.24</v>
      </c>
      <c r="T2540">
        <v>200</v>
      </c>
      <c r="U2540">
        <v>24613.88</v>
      </c>
      <c r="V2540">
        <v>0</v>
      </c>
      <c r="W2540">
        <f t="shared" si="659"/>
        <v>35648.020000000004</v>
      </c>
      <c r="X2540">
        <f t="shared" si="655"/>
        <v>10875.96</v>
      </c>
      <c r="Y2540">
        <f t="shared" si="656"/>
        <v>21994.5</v>
      </c>
      <c r="Z2540">
        <f t="shared" si="657"/>
        <v>108476.01999999999</v>
      </c>
      <c r="AA2540" t="s">
        <v>634</v>
      </c>
      <c r="AB2540">
        <v>2024</v>
      </c>
    </row>
    <row r="2541" spans="1:28" x14ac:dyDescent="0.25">
      <c r="A2541">
        <v>8</v>
      </c>
      <c r="B2541" t="s">
        <v>137</v>
      </c>
      <c r="C2541" t="s">
        <v>102</v>
      </c>
      <c r="D2541" t="s">
        <v>22</v>
      </c>
      <c r="E2541" t="s">
        <v>788</v>
      </c>
      <c r="F2541" t="s">
        <v>85</v>
      </c>
      <c r="G2541">
        <v>140000</v>
      </c>
      <c r="H2541">
        <f>+G2541-(I2541+L2541+N2541)</f>
        <v>130010.54000000001</v>
      </c>
      <c r="I2541">
        <f t="shared" si="651"/>
        <v>4018</v>
      </c>
      <c r="J2541">
        <f t="shared" si="652"/>
        <v>9940</v>
      </c>
      <c r="K2541">
        <f t="shared" si="653"/>
        <v>851.51</v>
      </c>
      <c r="L2541">
        <f t="shared" si="660"/>
        <v>4256</v>
      </c>
      <c r="M2541">
        <f t="shared" si="661"/>
        <v>9926</v>
      </c>
      <c r="N2541">
        <v>1715.46</v>
      </c>
      <c r="O2541">
        <f>+I2541+J2541+K2541+L2541+M2541+N2541</f>
        <v>30706.97</v>
      </c>
      <c r="P2541">
        <v>25</v>
      </c>
      <c r="Q2541">
        <v>4694.38</v>
      </c>
      <c r="R2541">
        <v>0</v>
      </c>
      <c r="S2541">
        <v>0</v>
      </c>
      <c r="T2541">
        <v>200</v>
      </c>
      <c r="U2541">
        <v>21085.5</v>
      </c>
      <c r="V2541">
        <v>0</v>
      </c>
      <c r="W2541">
        <f t="shared" si="659"/>
        <v>26004.880000000001</v>
      </c>
      <c r="X2541">
        <f t="shared" si="655"/>
        <v>9989.4599999999991</v>
      </c>
      <c r="Y2541">
        <f>+J2541+M2541</f>
        <v>19866</v>
      </c>
      <c r="Z2541">
        <f t="shared" si="657"/>
        <v>104005.66</v>
      </c>
      <c r="AA2541" t="s">
        <v>634</v>
      </c>
      <c r="AB2541">
        <v>2024</v>
      </c>
    </row>
    <row r="2542" spans="1:28" x14ac:dyDescent="0.25">
      <c r="A2542">
        <v>9</v>
      </c>
      <c r="B2542" t="s">
        <v>123</v>
      </c>
      <c r="C2542" t="s">
        <v>102</v>
      </c>
      <c r="D2542" t="s">
        <v>10</v>
      </c>
      <c r="E2542" t="s">
        <v>826</v>
      </c>
      <c r="F2542" t="s">
        <v>84</v>
      </c>
      <c r="G2542">
        <v>145000</v>
      </c>
      <c r="H2542">
        <f t="shared" si="658"/>
        <v>136430.5</v>
      </c>
      <c r="I2542">
        <f t="shared" si="651"/>
        <v>4161.5</v>
      </c>
      <c r="J2542">
        <f t="shared" si="652"/>
        <v>10294.999999999998</v>
      </c>
      <c r="K2542">
        <f t="shared" si="653"/>
        <v>851.51</v>
      </c>
      <c r="L2542">
        <f t="shared" si="660"/>
        <v>4408</v>
      </c>
      <c r="M2542">
        <f t="shared" si="661"/>
        <v>10280.5</v>
      </c>
      <c r="N2542">
        <v>0</v>
      </c>
      <c r="O2542">
        <f t="shared" si="654"/>
        <v>29996.51</v>
      </c>
      <c r="P2542">
        <v>25</v>
      </c>
      <c r="Q2542">
        <v>6000</v>
      </c>
      <c r="R2542">
        <v>0</v>
      </c>
      <c r="S2542">
        <v>60.01</v>
      </c>
      <c r="T2542">
        <v>200</v>
      </c>
      <c r="U2542">
        <f>IF((H2542*12)&gt;867123.01,(79776+(((H2542*12)-867123.01)*0.25))/12,IF((H2542*12)&gt;624329.01,(31216+(((H2542*12)-624329.01)*0.2))/12,IF((H2542*12)&gt;416220.01,(((H2542*12)-416220.01)*0.15)/12,0)))</f>
        <v>22690.562291666665</v>
      </c>
      <c r="V2542">
        <v>0</v>
      </c>
      <c r="W2542">
        <f t="shared" si="659"/>
        <v>28975.572291666664</v>
      </c>
      <c r="X2542">
        <f t="shared" si="655"/>
        <v>8569.5</v>
      </c>
      <c r="Y2542">
        <f t="shared" si="656"/>
        <v>20575.5</v>
      </c>
      <c r="Z2542">
        <f t="shared" si="657"/>
        <v>107454.92770833333</v>
      </c>
      <c r="AA2542" t="s">
        <v>634</v>
      </c>
      <c r="AB2542">
        <v>2024</v>
      </c>
    </row>
    <row r="2543" spans="1:28" x14ac:dyDescent="0.25">
      <c r="A2543">
        <v>10</v>
      </c>
      <c r="B2543" t="s">
        <v>125</v>
      </c>
      <c r="C2543" t="s">
        <v>102</v>
      </c>
      <c r="D2543" t="s">
        <v>94</v>
      </c>
      <c r="E2543" t="s">
        <v>65</v>
      </c>
      <c r="F2543" t="s">
        <v>85</v>
      </c>
      <c r="G2543">
        <v>96000</v>
      </c>
      <c r="H2543">
        <f t="shared" si="658"/>
        <v>88610.94</v>
      </c>
      <c r="I2543">
        <f t="shared" si="651"/>
        <v>2755.2</v>
      </c>
      <c r="J2543">
        <f t="shared" si="652"/>
        <v>6815.9999999999991</v>
      </c>
      <c r="K2543">
        <f t="shared" si="653"/>
        <v>851.51</v>
      </c>
      <c r="L2543">
        <f t="shared" si="660"/>
        <v>2918.4</v>
      </c>
      <c r="M2543">
        <f t="shared" si="661"/>
        <v>6806.4000000000005</v>
      </c>
      <c r="N2543">
        <v>1715.46</v>
      </c>
      <c r="O2543">
        <f t="shared" si="654"/>
        <v>21862.969999999998</v>
      </c>
      <c r="P2543">
        <v>25</v>
      </c>
      <c r="Q2543">
        <v>3000</v>
      </c>
      <c r="R2543">
        <v>0</v>
      </c>
      <c r="S2543">
        <v>907.28</v>
      </c>
      <c r="T2543">
        <v>200</v>
      </c>
      <c r="U2543">
        <v>10735.6</v>
      </c>
      <c r="V2543">
        <v>0</v>
      </c>
      <c r="W2543">
        <f t="shared" si="659"/>
        <v>14867.880000000001</v>
      </c>
      <c r="X2543">
        <f t="shared" si="655"/>
        <v>7389.06</v>
      </c>
      <c r="Y2543">
        <f t="shared" si="656"/>
        <v>13622.4</v>
      </c>
      <c r="Z2543">
        <f t="shared" si="657"/>
        <v>73743.06</v>
      </c>
      <c r="AA2543" t="s">
        <v>634</v>
      </c>
      <c r="AB2543">
        <v>2024</v>
      </c>
    </row>
    <row r="2544" spans="1:28" x14ac:dyDescent="0.25">
      <c r="A2544">
        <v>11</v>
      </c>
      <c r="B2544" t="s">
        <v>126</v>
      </c>
      <c r="C2544" t="s">
        <v>103</v>
      </c>
      <c r="D2544" t="s">
        <v>94</v>
      </c>
      <c r="E2544" t="s">
        <v>58</v>
      </c>
      <c r="F2544" t="s">
        <v>84</v>
      </c>
      <c r="G2544">
        <v>60000</v>
      </c>
      <c r="H2544">
        <f t="shared" si="658"/>
        <v>56454</v>
      </c>
      <c r="I2544">
        <f t="shared" si="651"/>
        <v>1722</v>
      </c>
      <c r="J2544">
        <f t="shared" si="652"/>
        <v>4260</v>
      </c>
      <c r="K2544">
        <f t="shared" si="653"/>
        <v>660.00000000000011</v>
      </c>
      <c r="L2544">
        <f t="shared" si="660"/>
        <v>1824</v>
      </c>
      <c r="M2544">
        <f t="shared" si="661"/>
        <v>4254</v>
      </c>
      <c r="N2544">
        <v>0</v>
      </c>
      <c r="O2544">
        <f t="shared" si="654"/>
        <v>12720</v>
      </c>
      <c r="P2544">
        <v>25</v>
      </c>
      <c r="Q2544">
        <v>500</v>
      </c>
      <c r="R2544">
        <v>0</v>
      </c>
      <c r="S2544">
        <v>1025.07</v>
      </c>
      <c r="T2544">
        <v>200</v>
      </c>
      <c r="U2544">
        <v>3486.68</v>
      </c>
      <c r="V2544">
        <v>0</v>
      </c>
      <c r="W2544">
        <f t="shared" si="659"/>
        <v>5236.75</v>
      </c>
      <c r="X2544">
        <f t="shared" si="655"/>
        <v>3546</v>
      </c>
      <c r="Y2544">
        <f t="shared" si="656"/>
        <v>8514</v>
      </c>
      <c r="Z2544">
        <f t="shared" si="657"/>
        <v>51217.25</v>
      </c>
      <c r="AA2544" t="s">
        <v>634</v>
      </c>
      <c r="AB2544">
        <v>2024</v>
      </c>
    </row>
    <row r="2545" spans="1:28" x14ac:dyDescent="0.25">
      <c r="A2545">
        <v>12</v>
      </c>
      <c r="B2545" t="s">
        <v>128</v>
      </c>
      <c r="C2545" t="s">
        <v>102</v>
      </c>
      <c r="D2545" t="s">
        <v>12</v>
      </c>
      <c r="E2545" t="s">
        <v>862</v>
      </c>
      <c r="F2545" t="s">
        <v>84</v>
      </c>
      <c r="G2545">
        <v>155000</v>
      </c>
      <c r="H2545">
        <f t="shared" si="658"/>
        <v>142408.57999999999</v>
      </c>
      <c r="I2545">
        <f t="shared" si="651"/>
        <v>4448.5</v>
      </c>
      <c r="J2545">
        <f t="shared" si="652"/>
        <v>11004.999999999998</v>
      </c>
      <c r="K2545">
        <f t="shared" si="653"/>
        <v>851.51</v>
      </c>
      <c r="L2545">
        <f t="shared" si="660"/>
        <v>4712</v>
      </c>
      <c r="M2545">
        <f t="shared" si="661"/>
        <v>10989.5</v>
      </c>
      <c r="N2545">
        <v>3430.92</v>
      </c>
      <c r="O2545">
        <f t="shared" si="654"/>
        <v>35437.43</v>
      </c>
      <c r="P2545">
        <v>25</v>
      </c>
      <c r="Q2545">
        <v>0</v>
      </c>
      <c r="R2545">
        <v>0</v>
      </c>
      <c r="S2545">
        <v>1405.94</v>
      </c>
      <c r="T2545">
        <v>200</v>
      </c>
      <c r="U2545">
        <v>24185.01</v>
      </c>
      <c r="V2545">
        <v>0</v>
      </c>
      <c r="W2545">
        <f>P2545+Q2545+R2545+S2545+T2545+U2545</f>
        <v>25815.949999999997</v>
      </c>
      <c r="X2545">
        <f t="shared" si="655"/>
        <v>12591.42</v>
      </c>
      <c r="Y2545">
        <f t="shared" si="656"/>
        <v>21994.5</v>
      </c>
      <c r="Z2545">
        <f t="shared" si="657"/>
        <v>116592.63</v>
      </c>
      <c r="AA2545" t="s">
        <v>634</v>
      </c>
      <c r="AB2545">
        <v>2024</v>
      </c>
    </row>
    <row r="2546" spans="1:28" x14ac:dyDescent="0.25">
      <c r="A2546">
        <v>13</v>
      </c>
      <c r="B2546" t="s">
        <v>129</v>
      </c>
      <c r="C2546" t="s">
        <v>102</v>
      </c>
      <c r="D2546" t="s">
        <v>16</v>
      </c>
      <c r="E2546" t="s">
        <v>79</v>
      </c>
      <c r="F2546" t="s">
        <v>84</v>
      </c>
      <c r="G2546">
        <v>80000</v>
      </c>
      <c r="H2546">
        <f t="shared" si="658"/>
        <v>75272</v>
      </c>
      <c r="I2546">
        <f t="shared" si="651"/>
        <v>2296</v>
      </c>
      <c r="J2546">
        <f t="shared" si="652"/>
        <v>5679.9999999999991</v>
      </c>
      <c r="K2546">
        <f t="shared" si="653"/>
        <v>851.51</v>
      </c>
      <c r="L2546">
        <f t="shared" si="660"/>
        <v>2432</v>
      </c>
      <c r="M2546">
        <f t="shared" si="661"/>
        <v>5672</v>
      </c>
      <c r="N2546">
        <v>0</v>
      </c>
      <c r="O2546">
        <f t="shared" si="654"/>
        <v>16931.509999999998</v>
      </c>
      <c r="P2546">
        <v>25</v>
      </c>
      <c r="Q2546">
        <v>500</v>
      </c>
      <c r="R2546">
        <v>0</v>
      </c>
      <c r="S2546">
        <v>840</v>
      </c>
      <c r="T2546">
        <v>200</v>
      </c>
      <c r="U2546">
        <v>7400.87</v>
      </c>
      <c r="V2546">
        <v>0</v>
      </c>
      <c r="W2546">
        <f t="shared" si="659"/>
        <v>8965.869999999999</v>
      </c>
      <c r="X2546">
        <f t="shared" si="655"/>
        <v>4728</v>
      </c>
      <c r="Y2546">
        <f t="shared" si="656"/>
        <v>11352</v>
      </c>
      <c r="Z2546">
        <f t="shared" si="657"/>
        <v>66306.13</v>
      </c>
      <c r="AA2546" t="s">
        <v>634</v>
      </c>
      <c r="AB2546">
        <v>2024</v>
      </c>
    </row>
    <row r="2547" spans="1:28" x14ac:dyDescent="0.25">
      <c r="A2547">
        <v>14</v>
      </c>
      <c r="B2547" t="s">
        <v>130</v>
      </c>
      <c r="C2547" t="s">
        <v>102</v>
      </c>
      <c r="D2547" t="s">
        <v>16</v>
      </c>
      <c r="E2547" t="s">
        <v>61</v>
      </c>
      <c r="F2547" t="s">
        <v>84</v>
      </c>
      <c r="G2547">
        <v>80000</v>
      </c>
      <c r="H2547">
        <f t="shared" si="658"/>
        <v>70125.62</v>
      </c>
      <c r="I2547">
        <f t="shared" si="651"/>
        <v>2296</v>
      </c>
      <c r="J2547">
        <f t="shared" si="652"/>
        <v>5679.9999999999991</v>
      </c>
      <c r="K2547">
        <f t="shared" si="653"/>
        <v>851.51</v>
      </c>
      <c r="L2547">
        <f t="shared" si="660"/>
        <v>2432</v>
      </c>
      <c r="M2547">
        <f t="shared" si="661"/>
        <v>5672</v>
      </c>
      <c r="N2547">
        <v>5146.38</v>
      </c>
      <c r="O2547">
        <f t="shared" si="654"/>
        <v>22077.89</v>
      </c>
      <c r="P2547">
        <v>25</v>
      </c>
      <c r="Q2547">
        <v>1200</v>
      </c>
      <c r="R2547">
        <v>0</v>
      </c>
      <c r="S2547">
        <v>1860.11</v>
      </c>
      <c r="T2547">
        <v>200</v>
      </c>
      <c r="U2547">
        <v>6221</v>
      </c>
      <c r="V2547">
        <v>0</v>
      </c>
      <c r="W2547">
        <f t="shared" si="659"/>
        <v>9506.11</v>
      </c>
      <c r="X2547">
        <f t="shared" si="655"/>
        <v>9874.380000000001</v>
      </c>
      <c r="Y2547">
        <f t="shared" si="656"/>
        <v>11352</v>
      </c>
      <c r="Z2547">
        <f t="shared" si="657"/>
        <v>60619.509999999995</v>
      </c>
      <c r="AA2547" t="s">
        <v>634</v>
      </c>
      <c r="AB2547">
        <v>2024</v>
      </c>
    </row>
    <row r="2548" spans="1:28" x14ac:dyDescent="0.25">
      <c r="A2548">
        <v>15</v>
      </c>
      <c r="B2548" t="s">
        <v>131</v>
      </c>
      <c r="C2548" t="s">
        <v>102</v>
      </c>
      <c r="D2548" t="s">
        <v>6</v>
      </c>
      <c r="E2548" t="s">
        <v>863</v>
      </c>
      <c r="F2548" t="s">
        <v>84</v>
      </c>
      <c r="G2548">
        <v>95000</v>
      </c>
      <c r="H2548">
        <f t="shared" si="658"/>
        <v>85954.58</v>
      </c>
      <c r="I2548">
        <f t="shared" si="651"/>
        <v>2726.5</v>
      </c>
      <c r="J2548">
        <f t="shared" si="652"/>
        <v>6744.9999999999991</v>
      </c>
      <c r="K2548">
        <f t="shared" si="653"/>
        <v>851.51</v>
      </c>
      <c r="L2548">
        <f t="shared" si="660"/>
        <v>2888</v>
      </c>
      <c r="M2548">
        <f t="shared" si="661"/>
        <v>6735.5</v>
      </c>
      <c r="N2548">
        <v>3430.92</v>
      </c>
      <c r="O2548">
        <f t="shared" si="654"/>
        <v>23377.43</v>
      </c>
      <c r="P2548">
        <v>25</v>
      </c>
      <c r="Q2548">
        <v>0</v>
      </c>
      <c r="R2548">
        <v>0</v>
      </c>
      <c r="S2548">
        <v>4447.3</v>
      </c>
      <c r="T2548">
        <v>200</v>
      </c>
      <c r="U2548">
        <v>10071.51</v>
      </c>
      <c r="V2548">
        <v>0</v>
      </c>
      <c r="W2548">
        <f t="shared" si="659"/>
        <v>14743.810000000001</v>
      </c>
      <c r="X2548">
        <f t="shared" si="655"/>
        <v>9045.42</v>
      </c>
      <c r="Y2548">
        <f t="shared" si="656"/>
        <v>13480.5</v>
      </c>
      <c r="Z2548">
        <f t="shared" si="657"/>
        <v>71210.76999999999</v>
      </c>
      <c r="AA2548" t="s">
        <v>634</v>
      </c>
      <c r="AB2548">
        <v>2024</v>
      </c>
    </row>
    <row r="2549" spans="1:28" x14ac:dyDescent="0.25">
      <c r="A2549">
        <v>16</v>
      </c>
      <c r="B2549" t="s">
        <v>132</v>
      </c>
      <c r="C2549" t="s">
        <v>102</v>
      </c>
      <c r="D2549" t="s">
        <v>4</v>
      </c>
      <c r="E2549" t="s">
        <v>24</v>
      </c>
      <c r="F2549" t="s">
        <v>84</v>
      </c>
      <c r="G2549">
        <v>95000</v>
      </c>
      <c r="H2549">
        <f t="shared" si="658"/>
        <v>85954.58</v>
      </c>
      <c r="I2549">
        <f t="shared" si="651"/>
        <v>2726.5</v>
      </c>
      <c r="J2549">
        <f t="shared" si="652"/>
        <v>6744.9999999999991</v>
      </c>
      <c r="K2549">
        <f t="shared" si="653"/>
        <v>851.51</v>
      </c>
      <c r="L2549">
        <f t="shared" si="660"/>
        <v>2888</v>
      </c>
      <c r="M2549">
        <f t="shared" si="661"/>
        <v>6735.5</v>
      </c>
      <c r="N2549">
        <v>3430.92</v>
      </c>
      <c r="O2549">
        <f t="shared" si="654"/>
        <v>23377.43</v>
      </c>
      <c r="P2549">
        <v>25</v>
      </c>
      <c r="Q2549">
        <v>10686.79</v>
      </c>
      <c r="R2549">
        <v>0</v>
      </c>
      <c r="S2549">
        <v>2396.4299999999998</v>
      </c>
      <c r="T2549">
        <v>200</v>
      </c>
      <c r="U2549">
        <v>10071.51</v>
      </c>
      <c r="V2549">
        <v>0</v>
      </c>
      <c r="W2549">
        <f t="shared" si="659"/>
        <v>23379.730000000003</v>
      </c>
      <c r="X2549">
        <f t="shared" si="655"/>
        <v>9045.42</v>
      </c>
      <c r="Y2549">
        <f>+J2549++K2549+M2549</f>
        <v>14332.009999999998</v>
      </c>
      <c r="Z2549">
        <f t="shared" si="657"/>
        <v>62574.85</v>
      </c>
      <c r="AA2549" t="s">
        <v>634</v>
      </c>
      <c r="AB2549">
        <v>2024</v>
      </c>
    </row>
    <row r="2550" spans="1:28" x14ac:dyDescent="0.25">
      <c r="A2550">
        <v>17</v>
      </c>
      <c r="B2550" t="s">
        <v>133</v>
      </c>
      <c r="C2550" t="s">
        <v>103</v>
      </c>
      <c r="D2550" t="s">
        <v>828</v>
      </c>
      <c r="E2550" t="s">
        <v>829</v>
      </c>
      <c r="F2550" t="s">
        <v>84</v>
      </c>
      <c r="G2550">
        <v>95000</v>
      </c>
      <c r="H2550">
        <f t="shared" si="658"/>
        <v>89385.5</v>
      </c>
      <c r="I2550">
        <f t="shared" si="651"/>
        <v>2726.5</v>
      </c>
      <c r="J2550">
        <f t="shared" si="652"/>
        <v>6744.9999999999991</v>
      </c>
      <c r="K2550">
        <f t="shared" si="653"/>
        <v>851.51</v>
      </c>
      <c r="L2550">
        <f t="shared" si="660"/>
        <v>2888</v>
      </c>
      <c r="M2550">
        <f t="shared" si="661"/>
        <v>6735.5</v>
      </c>
      <c r="N2550">
        <v>0</v>
      </c>
      <c r="O2550">
        <f t="shared" si="654"/>
        <v>19946.510000000002</v>
      </c>
      <c r="P2550">
        <v>25</v>
      </c>
      <c r="Q2550">
        <v>200</v>
      </c>
      <c r="R2550">
        <v>0</v>
      </c>
      <c r="S2550">
        <v>1729.57</v>
      </c>
      <c r="T2550">
        <v>200</v>
      </c>
      <c r="U2550">
        <v>10929.24</v>
      </c>
      <c r="V2550">
        <v>0</v>
      </c>
      <c r="W2550">
        <f t="shared" si="659"/>
        <v>13083.81</v>
      </c>
      <c r="X2550">
        <f t="shared" si="655"/>
        <v>5614.5</v>
      </c>
      <c r="Y2550">
        <f t="shared" ref="Y2550:Y2600" si="662">+J2550+M2550</f>
        <v>13480.5</v>
      </c>
      <c r="Z2550">
        <f t="shared" si="657"/>
        <v>76301.69</v>
      </c>
      <c r="AA2550" t="s">
        <v>634</v>
      </c>
      <c r="AB2550">
        <v>2024</v>
      </c>
    </row>
    <row r="2551" spans="1:28" x14ac:dyDescent="0.25">
      <c r="A2551">
        <v>18</v>
      </c>
      <c r="B2551" t="s">
        <v>134</v>
      </c>
      <c r="C2551" t="s">
        <v>102</v>
      </c>
      <c r="D2551" t="s">
        <v>16</v>
      </c>
      <c r="E2551" t="s">
        <v>45</v>
      </c>
      <c r="F2551" t="s">
        <v>84</v>
      </c>
      <c r="G2551">
        <v>80000</v>
      </c>
      <c r="H2551">
        <f t="shared" si="658"/>
        <v>71841.08</v>
      </c>
      <c r="I2551">
        <f t="shared" si="651"/>
        <v>2296</v>
      </c>
      <c r="J2551">
        <f t="shared" si="652"/>
        <v>5679.9999999999991</v>
      </c>
      <c r="K2551">
        <f t="shared" si="653"/>
        <v>851.51</v>
      </c>
      <c r="L2551">
        <f t="shared" si="660"/>
        <v>2432</v>
      </c>
      <c r="M2551">
        <f t="shared" si="661"/>
        <v>5672</v>
      </c>
      <c r="N2551">
        <v>3430.92</v>
      </c>
      <c r="O2551">
        <f t="shared" si="654"/>
        <v>20362.43</v>
      </c>
      <c r="P2551">
        <v>25</v>
      </c>
      <c r="Q2551">
        <v>0</v>
      </c>
      <c r="R2551">
        <v>0</v>
      </c>
      <c r="S2551">
        <v>2004.92</v>
      </c>
      <c r="T2551">
        <v>200</v>
      </c>
      <c r="U2551">
        <v>6564.09</v>
      </c>
      <c r="V2551">
        <v>0</v>
      </c>
      <c r="W2551">
        <f t="shared" si="659"/>
        <v>8794.01</v>
      </c>
      <c r="X2551">
        <f t="shared" si="655"/>
        <v>8158.92</v>
      </c>
      <c r="Y2551">
        <f t="shared" si="662"/>
        <v>11352</v>
      </c>
      <c r="Z2551">
        <f t="shared" si="657"/>
        <v>63047.07</v>
      </c>
      <c r="AA2551" t="s">
        <v>634</v>
      </c>
      <c r="AB2551">
        <v>2024</v>
      </c>
    </row>
    <row r="2552" spans="1:28" x14ac:dyDescent="0.25">
      <c r="A2552">
        <v>19</v>
      </c>
      <c r="B2552" t="s">
        <v>140</v>
      </c>
      <c r="C2552" t="s">
        <v>102</v>
      </c>
      <c r="D2552" t="s">
        <v>823</v>
      </c>
      <c r="E2552" t="s">
        <v>29</v>
      </c>
      <c r="F2552" t="s">
        <v>99</v>
      </c>
      <c r="G2552">
        <v>130000</v>
      </c>
      <c r="H2552">
        <f t="shared" si="658"/>
        <v>122317</v>
      </c>
      <c r="I2552">
        <f t="shared" si="651"/>
        <v>3731</v>
      </c>
      <c r="J2552">
        <f t="shared" si="652"/>
        <v>9230</v>
      </c>
      <c r="K2552">
        <f t="shared" si="653"/>
        <v>851.51</v>
      </c>
      <c r="L2552">
        <f t="shared" si="660"/>
        <v>3952</v>
      </c>
      <c r="M2552">
        <f t="shared" si="661"/>
        <v>9217</v>
      </c>
      <c r="N2552">
        <v>0</v>
      </c>
      <c r="O2552">
        <f t="shared" si="654"/>
        <v>26981.510000000002</v>
      </c>
      <c r="P2552">
        <v>25</v>
      </c>
      <c r="Q2552">
        <v>0</v>
      </c>
      <c r="R2552">
        <v>0</v>
      </c>
      <c r="S2552">
        <v>398.64</v>
      </c>
      <c r="T2552">
        <v>200</v>
      </c>
      <c r="U2552">
        <f t="shared" ref="U2552:U2554" si="663">IF((H2552*12)&gt;867123.01,(79776+(((H2552*12)-867123.01)*0.25))/12,IF((H2552*12)&gt;624329.01,(31216+(((H2552*12)-624329.01)*0.2))/12,IF((H2552*12)&gt;416220.01,(((H2552*12)-416220.01)*0.15)/12,0)))</f>
        <v>19162.187291666665</v>
      </c>
      <c r="V2552">
        <v>0</v>
      </c>
      <c r="W2552">
        <f t="shared" si="659"/>
        <v>19785.827291666665</v>
      </c>
      <c r="X2552">
        <f t="shared" si="655"/>
        <v>7683</v>
      </c>
      <c r="Y2552">
        <f t="shared" si="662"/>
        <v>18447</v>
      </c>
      <c r="Z2552">
        <f t="shared" si="657"/>
        <v>102531.17270833334</v>
      </c>
      <c r="AA2552" t="s">
        <v>634</v>
      </c>
      <c r="AB2552">
        <v>2024</v>
      </c>
    </row>
    <row r="2553" spans="1:28" x14ac:dyDescent="0.25">
      <c r="A2553">
        <v>20</v>
      </c>
      <c r="B2553" t="s">
        <v>888</v>
      </c>
      <c r="C2553" t="s">
        <v>103</v>
      </c>
      <c r="D2553" t="s">
        <v>823</v>
      </c>
      <c r="E2553" t="s">
        <v>850</v>
      </c>
      <c r="F2553" t="s">
        <v>84</v>
      </c>
      <c r="G2553">
        <v>100000</v>
      </c>
      <c r="H2553">
        <f t="shared" si="658"/>
        <v>94090</v>
      </c>
      <c r="I2553">
        <f t="shared" si="651"/>
        <v>2870</v>
      </c>
      <c r="J2553">
        <f t="shared" si="652"/>
        <v>7099.9999999999991</v>
      </c>
      <c r="K2553">
        <f t="shared" si="653"/>
        <v>851.51</v>
      </c>
      <c r="L2553">
        <f t="shared" si="660"/>
        <v>3040</v>
      </c>
      <c r="M2553">
        <f t="shared" si="661"/>
        <v>7090.0000000000009</v>
      </c>
      <c r="N2553">
        <v>0</v>
      </c>
      <c r="O2553">
        <f t="shared" si="654"/>
        <v>20951.510000000002</v>
      </c>
      <c r="P2553">
        <v>25</v>
      </c>
      <c r="Q2553">
        <v>0</v>
      </c>
      <c r="R2553">
        <v>0</v>
      </c>
      <c r="S2553">
        <v>0</v>
      </c>
      <c r="T2553">
        <v>200</v>
      </c>
      <c r="U2553">
        <v>12105.37</v>
      </c>
      <c r="V2553">
        <v>0</v>
      </c>
      <c r="W2553">
        <f t="shared" si="659"/>
        <v>12330.37</v>
      </c>
      <c r="X2553">
        <f t="shared" si="655"/>
        <v>5910</v>
      </c>
      <c r="Y2553">
        <f t="shared" si="662"/>
        <v>14190</v>
      </c>
      <c r="Z2553">
        <f t="shared" si="657"/>
        <v>81759.63</v>
      </c>
      <c r="AA2553" t="s">
        <v>634</v>
      </c>
      <c r="AB2553">
        <v>2024</v>
      </c>
    </row>
    <row r="2554" spans="1:28" x14ac:dyDescent="0.25">
      <c r="A2554">
        <v>21</v>
      </c>
      <c r="B2554" t="s">
        <v>864</v>
      </c>
      <c r="C2554" t="s">
        <v>103</v>
      </c>
      <c r="D2554" t="s">
        <v>94</v>
      </c>
      <c r="E2554" t="s">
        <v>865</v>
      </c>
      <c r="F2554" t="s">
        <v>85</v>
      </c>
      <c r="G2554">
        <v>65000</v>
      </c>
      <c r="H2554">
        <f>+G2554-(I2554+L2554+N2554)</f>
        <v>61158.5</v>
      </c>
      <c r="I2554">
        <f t="shared" si="651"/>
        <v>1865.5</v>
      </c>
      <c r="J2554">
        <f t="shared" si="652"/>
        <v>4615</v>
      </c>
      <c r="K2554">
        <f t="shared" si="653"/>
        <v>715.00000000000011</v>
      </c>
      <c r="L2554">
        <f t="shared" si="660"/>
        <v>1976</v>
      </c>
      <c r="M2554">
        <f t="shared" si="661"/>
        <v>4608.5</v>
      </c>
      <c r="N2554">
        <v>0</v>
      </c>
      <c r="O2554">
        <f>+I2554+J2554+K2554+L2554+M2554+N2554</f>
        <v>13780</v>
      </c>
      <c r="P2554">
        <v>25</v>
      </c>
      <c r="Q2554">
        <v>0</v>
      </c>
      <c r="R2554">
        <v>0</v>
      </c>
      <c r="S2554">
        <v>1348.49</v>
      </c>
      <c r="T2554">
        <v>200</v>
      </c>
      <c r="U2554">
        <f t="shared" si="663"/>
        <v>4427.5498333333335</v>
      </c>
      <c r="V2554">
        <v>0</v>
      </c>
      <c r="W2554">
        <f t="shared" si="659"/>
        <v>6001.0398333333333</v>
      </c>
      <c r="X2554">
        <f t="shared" si="655"/>
        <v>3841.5</v>
      </c>
      <c r="Y2554">
        <f>+J2554+M2554</f>
        <v>9223.5</v>
      </c>
      <c r="Z2554">
        <f t="shared" si="657"/>
        <v>55157.460166666671</v>
      </c>
      <c r="AA2554" t="s">
        <v>634</v>
      </c>
      <c r="AB2554">
        <v>2024</v>
      </c>
    </row>
    <row r="2555" spans="1:28" x14ac:dyDescent="0.25">
      <c r="A2555">
        <v>22</v>
      </c>
      <c r="B2555" t="s">
        <v>144</v>
      </c>
      <c r="C2555" t="s">
        <v>103</v>
      </c>
      <c r="D2555" t="s">
        <v>10</v>
      </c>
      <c r="E2555" t="s">
        <v>40</v>
      </c>
      <c r="F2555" t="s">
        <v>85</v>
      </c>
      <c r="G2555">
        <v>95000</v>
      </c>
      <c r="H2555">
        <f t="shared" si="658"/>
        <v>87670.04</v>
      </c>
      <c r="I2555">
        <f t="shared" si="651"/>
        <v>2726.5</v>
      </c>
      <c r="J2555">
        <f t="shared" si="652"/>
        <v>6744.9999999999991</v>
      </c>
      <c r="K2555">
        <f t="shared" si="653"/>
        <v>851.51</v>
      </c>
      <c r="L2555">
        <f t="shared" si="660"/>
        <v>2888</v>
      </c>
      <c r="M2555">
        <f t="shared" si="661"/>
        <v>6735.5</v>
      </c>
      <c r="N2555">
        <v>1715.46</v>
      </c>
      <c r="O2555">
        <f t="shared" si="654"/>
        <v>21661.97</v>
      </c>
      <c r="P2555">
        <v>25</v>
      </c>
      <c r="Q2555">
        <v>0</v>
      </c>
      <c r="R2555">
        <v>0</v>
      </c>
      <c r="S2555">
        <v>1814.78</v>
      </c>
      <c r="T2555">
        <v>200</v>
      </c>
      <c r="U2555">
        <v>10500.38</v>
      </c>
      <c r="V2555">
        <v>0</v>
      </c>
      <c r="W2555">
        <f t="shared" si="659"/>
        <v>12540.16</v>
      </c>
      <c r="X2555">
        <f t="shared" si="655"/>
        <v>7329.96</v>
      </c>
      <c r="Y2555">
        <f t="shared" si="662"/>
        <v>13480.5</v>
      </c>
      <c r="Z2555">
        <f t="shared" si="657"/>
        <v>75129.88</v>
      </c>
      <c r="AA2555" t="s">
        <v>634</v>
      </c>
      <c r="AB2555">
        <v>2024</v>
      </c>
    </row>
    <row r="2556" spans="1:28" x14ac:dyDescent="0.25">
      <c r="A2556">
        <v>23</v>
      </c>
      <c r="B2556" t="s">
        <v>145</v>
      </c>
      <c r="C2556" t="s">
        <v>102</v>
      </c>
      <c r="D2556" t="s">
        <v>10</v>
      </c>
      <c r="E2556" t="s">
        <v>50</v>
      </c>
      <c r="F2556" t="s">
        <v>84</v>
      </c>
      <c r="G2556">
        <v>95000</v>
      </c>
      <c r="H2556">
        <f t="shared" si="658"/>
        <v>85954.58</v>
      </c>
      <c r="I2556">
        <f t="shared" si="651"/>
        <v>2726.5</v>
      </c>
      <c r="J2556">
        <f t="shared" si="652"/>
        <v>6744.9999999999991</v>
      </c>
      <c r="K2556">
        <f t="shared" si="653"/>
        <v>851.51</v>
      </c>
      <c r="L2556">
        <f t="shared" si="660"/>
        <v>2888</v>
      </c>
      <c r="M2556">
        <f t="shared" si="661"/>
        <v>6735.5</v>
      </c>
      <c r="N2556">
        <v>3430.92</v>
      </c>
      <c r="O2556">
        <f t="shared" si="654"/>
        <v>23377.43</v>
      </c>
      <c r="P2556">
        <v>25</v>
      </c>
      <c r="Q2556">
        <v>0</v>
      </c>
      <c r="R2556">
        <v>0</v>
      </c>
      <c r="S2556">
        <v>0</v>
      </c>
      <c r="T2556">
        <v>200</v>
      </c>
      <c r="U2556">
        <v>10071.51</v>
      </c>
      <c r="V2556">
        <v>0</v>
      </c>
      <c r="W2556">
        <f t="shared" si="659"/>
        <v>10296.51</v>
      </c>
      <c r="X2556">
        <f t="shared" si="655"/>
        <v>9045.42</v>
      </c>
      <c r="Y2556">
        <f t="shared" si="662"/>
        <v>13480.5</v>
      </c>
      <c r="Z2556">
        <f t="shared" si="657"/>
        <v>75658.070000000007</v>
      </c>
      <c r="AA2556" t="s">
        <v>634</v>
      </c>
      <c r="AB2556">
        <v>2024</v>
      </c>
    </row>
    <row r="2557" spans="1:28" x14ac:dyDescent="0.25">
      <c r="A2557">
        <v>24</v>
      </c>
      <c r="B2557" t="s">
        <v>146</v>
      </c>
      <c r="C2557" t="s">
        <v>102</v>
      </c>
      <c r="D2557" t="s">
        <v>10</v>
      </c>
      <c r="E2557" t="s">
        <v>44</v>
      </c>
      <c r="F2557" t="s">
        <v>84</v>
      </c>
      <c r="G2557">
        <v>80000</v>
      </c>
      <c r="H2557">
        <f t="shared" si="658"/>
        <v>75272</v>
      </c>
      <c r="I2557">
        <f t="shared" si="651"/>
        <v>2296</v>
      </c>
      <c r="J2557">
        <f t="shared" si="652"/>
        <v>5679.9999999999991</v>
      </c>
      <c r="K2557">
        <f t="shared" si="653"/>
        <v>851.51</v>
      </c>
      <c r="L2557">
        <f t="shared" si="660"/>
        <v>2432</v>
      </c>
      <c r="M2557">
        <f t="shared" si="661"/>
        <v>5672</v>
      </c>
      <c r="N2557">
        <v>0</v>
      </c>
      <c r="O2557">
        <f t="shared" si="654"/>
        <v>16931.509999999998</v>
      </c>
      <c r="P2557">
        <v>25</v>
      </c>
      <c r="Q2557">
        <v>0</v>
      </c>
      <c r="R2557">
        <v>0</v>
      </c>
      <c r="S2557">
        <v>870.57</v>
      </c>
      <c r="T2557">
        <v>200</v>
      </c>
      <c r="U2557">
        <v>7400.87</v>
      </c>
      <c r="V2557">
        <v>0</v>
      </c>
      <c r="W2557">
        <f t="shared" si="659"/>
        <v>8496.44</v>
      </c>
      <c r="X2557">
        <f t="shared" si="655"/>
        <v>4728</v>
      </c>
      <c r="Y2557">
        <f t="shared" si="662"/>
        <v>11352</v>
      </c>
      <c r="Z2557">
        <f t="shared" si="657"/>
        <v>66775.56</v>
      </c>
      <c r="AA2557" t="s">
        <v>634</v>
      </c>
      <c r="AB2557">
        <v>2024</v>
      </c>
    </row>
    <row r="2558" spans="1:28" x14ac:dyDescent="0.25">
      <c r="A2558">
        <v>25</v>
      </c>
      <c r="B2558" t="s">
        <v>866</v>
      </c>
      <c r="C2558" t="s">
        <v>102</v>
      </c>
      <c r="D2558" t="s">
        <v>10</v>
      </c>
      <c r="E2558" t="s">
        <v>44</v>
      </c>
      <c r="F2558" t="s">
        <v>84</v>
      </c>
      <c r="G2558">
        <v>80000</v>
      </c>
      <c r="H2558">
        <f t="shared" si="658"/>
        <v>75272</v>
      </c>
      <c r="I2558">
        <f t="shared" si="651"/>
        <v>2296</v>
      </c>
      <c r="J2558">
        <f t="shared" si="652"/>
        <v>5679.9999999999991</v>
      </c>
      <c r="K2558">
        <f t="shared" si="653"/>
        <v>851.51</v>
      </c>
      <c r="L2558">
        <f t="shared" si="660"/>
        <v>2432</v>
      </c>
      <c r="M2558">
        <f t="shared" si="661"/>
        <v>5672</v>
      </c>
      <c r="N2558">
        <v>0</v>
      </c>
      <c r="O2558">
        <f t="shared" si="654"/>
        <v>16931.509999999998</v>
      </c>
      <c r="P2558">
        <v>25</v>
      </c>
      <c r="Q2558">
        <v>0</v>
      </c>
      <c r="R2558">
        <v>0</v>
      </c>
      <c r="S2558">
        <v>843.71</v>
      </c>
      <c r="T2558">
        <v>200</v>
      </c>
      <c r="U2558">
        <v>7400.87</v>
      </c>
      <c r="V2558">
        <v>0</v>
      </c>
      <c r="W2558">
        <f t="shared" si="659"/>
        <v>8469.58</v>
      </c>
      <c r="X2558">
        <f t="shared" si="655"/>
        <v>4728</v>
      </c>
      <c r="Y2558">
        <f t="shared" si="662"/>
        <v>11352</v>
      </c>
      <c r="Z2558">
        <f t="shared" si="657"/>
        <v>66802.42</v>
      </c>
      <c r="AA2558" t="s">
        <v>634</v>
      </c>
      <c r="AB2558">
        <v>2024</v>
      </c>
    </row>
    <row r="2559" spans="1:28" x14ac:dyDescent="0.25">
      <c r="A2559">
        <v>26</v>
      </c>
      <c r="B2559" t="s">
        <v>148</v>
      </c>
      <c r="C2559" t="s">
        <v>103</v>
      </c>
      <c r="D2559" t="s">
        <v>10</v>
      </c>
      <c r="E2559" t="s">
        <v>44</v>
      </c>
      <c r="F2559" t="s">
        <v>84</v>
      </c>
      <c r="G2559">
        <v>80000</v>
      </c>
      <c r="H2559">
        <f t="shared" si="658"/>
        <v>75272</v>
      </c>
      <c r="I2559">
        <f t="shared" si="651"/>
        <v>2296</v>
      </c>
      <c r="J2559">
        <f t="shared" si="652"/>
        <v>5679.9999999999991</v>
      </c>
      <c r="K2559">
        <f t="shared" si="653"/>
        <v>851.51</v>
      </c>
      <c r="L2559">
        <f t="shared" si="660"/>
        <v>2432</v>
      </c>
      <c r="M2559">
        <f t="shared" si="661"/>
        <v>5672</v>
      </c>
      <c r="N2559">
        <v>0</v>
      </c>
      <c r="O2559">
        <f t="shared" si="654"/>
        <v>16931.509999999998</v>
      </c>
      <c r="P2559">
        <v>25</v>
      </c>
      <c r="Q2559">
        <v>0</v>
      </c>
      <c r="R2559">
        <v>0</v>
      </c>
      <c r="S2559">
        <v>1287.3699999999999</v>
      </c>
      <c r="T2559">
        <v>200</v>
      </c>
      <c r="U2559">
        <v>7400.87</v>
      </c>
      <c r="V2559">
        <v>0</v>
      </c>
      <c r="W2559">
        <f t="shared" si="659"/>
        <v>8913.24</v>
      </c>
      <c r="X2559">
        <f t="shared" si="655"/>
        <v>4728</v>
      </c>
      <c r="Y2559">
        <f t="shared" si="662"/>
        <v>11352</v>
      </c>
      <c r="Z2559">
        <f t="shared" si="657"/>
        <v>66358.759999999995</v>
      </c>
      <c r="AA2559" t="s">
        <v>634</v>
      </c>
      <c r="AB2559">
        <v>2024</v>
      </c>
    </row>
    <row r="2560" spans="1:28" x14ac:dyDescent="0.25">
      <c r="A2560">
        <v>27</v>
      </c>
      <c r="B2560" t="s">
        <v>149</v>
      </c>
      <c r="C2560" t="s">
        <v>102</v>
      </c>
      <c r="D2560" t="s">
        <v>10</v>
      </c>
      <c r="E2560" t="s">
        <v>43</v>
      </c>
      <c r="F2560" t="s">
        <v>84</v>
      </c>
      <c r="G2560">
        <v>95000</v>
      </c>
      <c r="H2560">
        <f t="shared" si="658"/>
        <v>87670.04</v>
      </c>
      <c r="I2560">
        <f t="shared" si="651"/>
        <v>2726.5</v>
      </c>
      <c r="J2560">
        <f t="shared" si="652"/>
        <v>6744.9999999999991</v>
      </c>
      <c r="K2560">
        <f t="shared" si="653"/>
        <v>851.51</v>
      </c>
      <c r="L2560">
        <f t="shared" si="660"/>
        <v>2888</v>
      </c>
      <c r="M2560">
        <f t="shared" si="661"/>
        <v>6735.5</v>
      </c>
      <c r="N2560">
        <v>1715.46</v>
      </c>
      <c r="O2560">
        <f t="shared" si="654"/>
        <v>21661.97</v>
      </c>
      <c r="P2560">
        <v>25</v>
      </c>
      <c r="Q2560">
        <v>5000</v>
      </c>
      <c r="R2560">
        <v>0</v>
      </c>
      <c r="S2560">
        <v>2100.5</v>
      </c>
      <c r="T2560">
        <v>200</v>
      </c>
      <c r="U2560">
        <v>10500.38</v>
      </c>
      <c r="V2560">
        <v>0</v>
      </c>
      <c r="W2560">
        <f t="shared" si="659"/>
        <v>17825.879999999997</v>
      </c>
      <c r="X2560">
        <f t="shared" si="655"/>
        <v>7329.96</v>
      </c>
      <c r="Y2560">
        <f t="shared" si="662"/>
        <v>13480.5</v>
      </c>
      <c r="Z2560">
        <f t="shared" si="657"/>
        <v>69844.160000000003</v>
      </c>
      <c r="AA2560" t="s">
        <v>634</v>
      </c>
      <c r="AB2560">
        <v>2024</v>
      </c>
    </row>
    <row r="2561" spans="1:28" x14ac:dyDescent="0.25">
      <c r="A2561">
        <v>28</v>
      </c>
      <c r="B2561" t="s">
        <v>151</v>
      </c>
      <c r="C2561" t="s">
        <v>102</v>
      </c>
      <c r="D2561" t="s">
        <v>793</v>
      </c>
      <c r="E2561" t="s">
        <v>66</v>
      </c>
      <c r="F2561" t="s">
        <v>84</v>
      </c>
      <c r="G2561">
        <v>80000</v>
      </c>
      <c r="H2561">
        <f t="shared" si="658"/>
        <v>75272</v>
      </c>
      <c r="I2561">
        <f t="shared" si="651"/>
        <v>2296</v>
      </c>
      <c r="J2561">
        <f t="shared" si="652"/>
        <v>5679.9999999999991</v>
      </c>
      <c r="K2561">
        <f t="shared" si="653"/>
        <v>851.51</v>
      </c>
      <c r="L2561">
        <f t="shared" si="660"/>
        <v>2432</v>
      </c>
      <c r="M2561">
        <f t="shared" si="661"/>
        <v>5672</v>
      </c>
      <c r="N2561">
        <v>0</v>
      </c>
      <c r="O2561">
        <f t="shared" si="654"/>
        <v>16931.509999999998</v>
      </c>
      <c r="P2561">
        <v>25</v>
      </c>
      <c r="Q2561">
        <v>4000</v>
      </c>
      <c r="R2561">
        <v>0</v>
      </c>
      <c r="S2561">
        <v>2232.7600000000002</v>
      </c>
      <c r="T2561">
        <v>200</v>
      </c>
      <c r="U2561">
        <v>7400.87</v>
      </c>
      <c r="V2561">
        <v>0</v>
      </c>
      <c r="W2561">
        <f t="shared" si="659"/>
        <v>13858.630000000001</v>
      </c>
      <c r="X2561">
        <f t="shared" si="655"/>
        <v>4728</v>
      </c>
      <c r="Y2561">
        <f t="shared" si="662"/>
        <v>11352</v>
      </c>
      <c r="Z2561">
        <f t="shared" si="657"/>
        <v>61413.369999999995</v>
      </c>
      <c r="AA2561" t="s">
        <v>634</v>
      </c>
      <c r="AB2561">
        <v>2024</v>
      </c>
    </row>
    <row r="2562" spans="1:28" x14ac:dyDescent="0.25">
      <c r="A2562">
        <v>29</v>
      </c>
      <c r="B2562" t="s">
        <v>153</v>
      </c>
      <c r="C2562" t="s">
        <v>102</v>
      </c>
      <c r="D2562" t="s">
        <v>17</v>
      </c>
      <c r="E2562" t="s">
        <v>877</v>
      </c>
      <c r="F2562" t="s">
        <v>84</v>
      </c>
      <c r="G2562">
        <v>95000</v>
      </c>
      <c r="H2562">
        <f t="shared" si="658"/>
        <v>87670.04</v>
      </c>
      <c r="I2562">
        <f t="shared" si="651"/>
        <v>2726.5</v>
      </c>
      <c r="J2562">
        <f t="shared" si="652"/>
        <v>6744.9999999999991</v>
      </c>
      <c r="K2562">
        <f t="shared" si="653"/>
        <v>851.51</v>
      </c>
      <c r="L2562">
        <f t="shared" si="660"/>
        <v>2888</v>
      </c>
      <c r="M2562">
        <f t="shared" si="661"/>
        <v>6735.5</v>
      </c>
      <c r="N2562">
        <v>1715.46</v>
      </c>
      <c r="O2562">
        <f t="shared" si="654"/>
        <v>21661.97</v>
      </c>
      <c r="P2562">
        <v>25</v>
      </c>
      <c r="Q2562">
        <v>4328.3500000000004</v>
      </c>
      <c r="R2562">
        <v>0</v>
      </c>
      <c r="S2562">
        <v>480</v>
      </c>
      <c r="T2562">
        <v>200</v>
      </c>
      <c r="U2562">
        <v>10500.38</v>
      </c>
      <c r="V2562">
        <v>0</v>
      </c>
      <c r="W2562">
        <f t="shared" si="659"/>
        <v>15533.73</v>
      </c>
      <c r="X2562">
        <f t="shared" si="655"/>
        <v>7329.96</v>
      </c>
      <c r="Y2562">
        <f t="shared" si="662"/>
        <v>13480.5</v>
      </c>
      <c r="Z2562">
        <f t="shared" si="657"/>
        <v>72136.31</v>
      </c>
      <c r="AA2562" t="s">
        <v>634</v>
      </c>
      <c r="AB2562">
        <v>2024</v>
      </c>
    </row>
    <row r="2563" spans="1:28" x14ac:dyDescent="0.25">
      <c r="A2563">
        <v>30</v>
      </c>
      <c r="B2563" t="s">
        <v>868</v>
      </c>
      <c r="C2563" t="s">
        <v>103</v>
      </c>
      <c r="D2563" t="s">
        <v>800</v>
      </c>
      <c r="E2563" t="s">
        <v>83</v>
      </c>
      <c r="F2563" t="s">
        <v>84</v>
      </c>
      <c r="G2563">
        <v>48000</v>
      </c>
      <c r="H2563">
        <f t="shared" si="658"/>
        <v>45163.199999999997</v>
      </c>
      <c r="I2563">
        <f t="shared" si="651"/>
        <v>1377.6</v>
      </c>
      <c r="J2563">
        <f t="shared" si="652"/>
        <v>3407.9999999999995</v>
      </c>
      <c r="K2563">
        <f t="shared" si="653"/>
        <v>528</v>
      </c>
      <c r="L2563">
        <f t="shared" si="660"/>
        <v>1459.2</v>
      </c>
      <c r="M2563">
        <f t="shared" si="661"/>
        <v>3403.2000000000003</v>
      </c>
      <c r="N2563">
        <v>0</v>
      </c>
      <c r="O2563">
        <f t="shared" si="654"/>
        <v>10176</v>
      </c>
      <c r="P2563">
        <v>25</v>
      </c>
      <c r="Q2563">
        <v>1000</v>
      </c>
      <c r="R2563">
        <v>0</v>
      </c>
      <c r="S2563">
        <v>1594.56</v>
      </c>
      <c r="T2563">
        <v>200</v>
      </c>
      <c r="U2563">
        <v>1571.73</v>
      </c>
      <c r="V2563">
        <v>0</v>
      </c>
      <c r="W2563">
        <f t="shared" si="659"/>
        <v>4391.29</v>
      </c>
      <c r="X2563">
        <f t="shared" si="655"/>
        <v>2836.8</v>
      </c>
      <c r="Y2563">
        <f t="shared" si="662"/>
        <v>6811.2</v>
      </c>
      <c r="Z2563">
        <f t="shared" si="657"/>
        <v>40771.910000000003</v>
      </c>
      <c r="AA2563" t="s">
        <v>634</v>
      </c>
      <c r="AB2563">
        <v>2024</v>
      </c>
    </row>
    <row r="2564" spans="1:28" x14ac:dyDescent="0.25">
      <c r="A2564">
        <v>31</v>
      </c>
      <c r="B2564" t="s">
        <v>124</v>
      </c>
      <c r="C2564" t="s">
        <v>103</v>
      </c>
      <c r="D2564" t="s">
        <v>10</v>
      </c>
      <c r="E2564" t="s">
        <v>706</v>
      </c>
      <c r="F2564" t="s">
        <v>84</v>
      </c>
      <c r="G2564">
        <v>48000</v>
      </c>
      <c r="H2564">
        <f>+G2564-(I2564+L2564+N2564)</f>
        <v>45163.199999999997</v>
      </c>
      <c r="I2564">
        <f t="shared" si="651"/>
        <v>1377.6</v>
      </c>
      <c r="J2564">
        <f t="shared" si="652"/>
        <v>3407.9999999999995</v>
      </c>
      <c r="K2564">
        <f t="shared" si="653"/>
        <v>528</v>
      </c>
      <c r="L2564">
        <f t="shared" si="660"/>
        <v>1459.2</v>
      </c>
      <c r="M2564">
        <f t="shared" si="661"/>
        <v>3403.2000000000003</v>
      </c>
      <c r="N2564">
        <v>0</v>
      </c>
      <c r="O2564">
        <f>+I2564+J2564+K2564+L2564+M2564+N2564</f>
        <v>10176</v>
      </c>
      <c r="P2564">
        <v>25</v>
      </c>
      <c r="Q2564">
        <v>0</v>
      </c>
      <c r="R2564">
        <v>0</v>
      </c>
      <c r="S2564">
        <v>980.67</v>
      </c>
      <c r="T2564">
        <v>200</v>
      </c>
      <c r="U2564">
        <v>1571.73</v>
      </c>
      <c r="V2564">
        <v>0</v>
      </c>
      <c r="W2564">
        <f t="shared" si="659"/>
        <v>2777.4</v>
      </c>
      <c r="X2564">
        <f t="shared" si="655"/>
        <v>2836.8</v>
      </c>
      <c r="Y2564">
        <f>+J2564+M2564</f>
        <v>6811.2</v>
      </c>
      <c r="Z2564">
        <f t="shared" si="657"/>
        <v>42385.8</v>
      </c>
      <c r="AA2564" t="s">
        <v>634</v>
      </c>
      <c r="AB2564">
        <v>2024</v>
      </c>
    </row>
    <row r="2565" spans="1:28" x14ac:dyDescent="0.25">
      <c r="A2565">
        <v>32</v>
      </c>
      <c r="B2565" t="s">
        <v>890</v>
      </c>
      <c r="C2565" t="s">
        <v>102</v>
      </c>
      <c r="D2565" t="s">
        <v>19</v>
      </c>
      <c r="E2565" t="s">
        <v>73</v>
      </c>
      <c r="F2565" t="s">
        <v>84</v>
      </c>
      <c r="G2565">
        <v>60000</v>
      </c>
      <c r="H2565">
        <f t="shared" si="658"/>
        <v>54738.54</v>
      </c>
      <c r="I2565">
        <f t="shared" si="651"/>
        <v>1722</v>
      </c>
      <c r="J2565">
        <f t="shared" si="652"/>
        <v>4260</v>
      </c>
      <c r="K2565">
        <f t="shared" si="653"/>
        <v>660.00000000000011</v>
      </c>
      <c r="L2565">
        <f t="shared" si="660"/>
        <v>1824</v>
      </c>
      <c r="M2565">
        <f t="shared" si="661"/>
        <v>4254</v>
      </c>
      <c r="N2565">
        <v>1715.46</v>
      </c>
      <c r="O2565">
        <f t="shared" si="654"/>
        <v>14435.46</v>
      </c>
      <c r="P2565">
        <v>25</v>
      </c>
      <c r="Q2565">
        <v>6500</v>
      </c>
      <c r="R2565">
        <v>0</v>
      </c>
      <c r="S2565">
        <v>59.99</v>
      </c>
      <c r="T2565">
        <v>200</v>
      </c>
      <c r="U2565">
        <v>3143.58</v>
      </c>
      <c r="V2565">
        <v>0</v>
      </c>
      <c r="W2565">
        <f t="shared" si="659"/>
        <v>9928.57</v>
      </c>
      <c r="X2565">
        <f t="shared" si="655"/>
        <v>5261.46</v>
      </c>
      <c r="Y2565">
        <f t="shared" si="662"/>
        <v>8514</v>
      </c>
      <c r="Z2565">
        <f t="shared" si="657"/>
        <v>44809.97</v>
      </c>
      <c r="AA2565" t="s">
        <v>634</v>
      </c>
      <c r="AB2565">
        <v>2024</v>
      </c>
    </row>
    <row r="2566" spans="1:28" x14ac:dyDescent="0.25">
      <c r="A2566">
        <v>33</v>
      </c>
      <c r="B2566" t="s">
        <v>157</v>
      </c>
      <c r="C2566" t="s">
        <v>102</v>
      </c>
      <c r="D2566" t="s">
        <v>10</v>
      </c>
      <c r="E2566" t="s">
        <v>46</v>
      </c>
      <c r="F2566" t="s">
        <v>84</v>
      </c>
      <c r="G2566">
        <v>60000</v>
      </c>
      <c r="H2566">
        <f t="shared" si="658"/>
        <v>56454</v>
      </c>
      <c r="I2566">
        <f t="shared" si="651"/>
        <v>1722</v>
      </c>
      <c r="J2566">
        <f t="shared" si="652"/>
        <v>4260</v>
      </c>
      <c r="K2566">
        <f t="shared" si="653"/>
        <v>660.00000000000011</v>
      </c>
      <c r="L2566">
        <f t="shared" si="660"/>
        <v>1824</v>
      </c>
      <c r="M2566">
        <f t="shared" si="661"/>
        <v>4254</v>
      </c>
      <c r="N2566">
        <v>0</v>
      </c>
      <c r="O2566">
        <f t="shared" si="654"/>
        <v>12720</v>
      </c>
      <c r="P2566">
        <v>25</v>
      </c>
      <c r="Q2566">
        <v>5592.26</v>
      </c>
      <c r="R2566">
        <v>0</v>
      </c>
      <c r="S2566">
        <v>870.7</v>
      </c>
      <c r="T2566">
        <v>200</v>
      </c>
      <c r="U2566">
        <v>3486.68</v>
      </c>
      <c r="V2566">
        <v>0</v>
      </c>
      <c r="W2566">
        <f t="shared" si="659"/>
        <v>10174.64</v>
      </c>
      <c r="X2566">
        <f t="shared" si="655"/>
        <v>3546</v>
      </c>
      <c r="Y2566">
        <f t="shared" si="662"/>
        <v>8514</v>
      </c>
      <c r="Z2566">
        <f t="shared" si="657"/>
        <v>46279.360000000001</v>
      </c>
      <c r="AA2566" t="s">
        <v>634</v>
      </c>
      <c r="AB2566">
        <v>2024</v>
      </c>
    </row>
    <row r="2567" spans="1:28" x14ac:dyDescent="0.25">
      <c r="A2567">
        <v>34</v>
      </c>
      <c r="B2567" t="s">
        <v>158</v>
      </c>
      <c r="C2567" t="s">
        <v>102</v>
      </c>
      <c r="D2567" t="s">
        <v>831</v>
      </c>
      <c r="E2567" t="s">
        <v>871</v>
      </c>
      <c r="F2567" t="s">
        <v>84</v>
      </c>
      <c r="G2567">
        <v>60000</v>
      </c>
      <c r="H2567">
        <f t="shared" si="658"/>
        <v>54738.54</v>
      </c>
      <c r="I2567">
        <f t="shared" si="651"/>
        <v>1722</v>
      </c>
      <c r="J2567">
        <f t="shared" si="652"/>
        <v>4260</v>
      </c>
      <c r="K2567">
        <f t="shared" si="653"/>
        <v>660.00000000000011</v>
      </c>
      <c r="L2567">
        <f t="shared" si="660"/>
        <v>1824</v>
      </c>
      <c r="M2567">
        <f t="shared" si="661"/>
        <v>4254</v>
      </c>
      <c r="N2567">
        <v>1715.46</v>
      </c>
      <c r="O2567">
        <f t="shared" si="654"/>
        <v>14435.46</v>
      </c>
      <c r="P2567">
        <v>25</v>
      </c>
      <c r="Q2567">
        <v>0</v>
      </c>
      <c r="R2567">
        <v>0</v>
      </c>
      <c r="S2567">
        <v>1033.74</v>
      </c>
      <c r="T2567">
        <v>200</v>
      </c>
      <c r="U2567">
        <v>3143.58</v>
      </c>
      <c r="V2567">
        <v>0</v>
      </c>
      <c r="W2567">
        <f t="shared" si="659"/>
        <v>4402.32</v>
      </c>
      <c r="X2567">
        <f t="shared" si="655"/>
        <v>5261.46</v>
      </c>
      <c r="Y2567">
        <f t="shared" si="662"/>
        <v>8514</v>
      </c>
      <c r="Z2567">
        <f t="shared" si="657"/>
        <v>50336.22</v>
      </c>
      <c r="AA2567" t="s">
        <v>634</v>
      </c>
      <c r="AB2567">
        <v>2024</v>
      </c>
    </row>
    <row r="2568" spans="1:28" x14ac:dyDescent="0.25">
      <c r="A2568">
        <v>35</v>
      </c>
      <c r="B2568" t="s">
        <v>159</v>
      </c>
      <c r="C2568" t="s">
        <v>103</v>
      </c>
      <c r="D2568" t="s">
        <v>21</v>
      </c>
      <c r="E2568" t="s">
        <v>68</v>
      </c>
      <c r="F2568" t="s">
        <v>84</v>
      </c>
      <c r="G2568">
        <v>60000</v>
      </c>
      <c r="H2568">
        <f t="shared" si="658"/>
        <v>54738.54</v>
      </c>
      <c r="I2568">
        <f t="shared" si="651"/>
        <v>1722</v>
      </c>
      <c r="J2568">
        <f t="shared" si="652"/>
        <v>4260</v>
      </c>
      <c r="K2568">
        <f t="shared" si="653"/>
        <v>660.00000000000011</v>
      </c>
      <c r="L2568">
        <f t="shared" si="660"/>
        <v>1824</v>
      </c>
      <c r="M2568">
        <f t="shared" si="661"/>
        <v>4254</v>
      </c>
      <c r="N2568">
        <v>1715.46</v>
      </c>
      <c r="O2568">
        <f t="shared" si="654"/>
        <v>14435.46</v>
      </c>
      <c r="P2568">
        <v>25</v>
      </c>
      <c r="Q2568">
        <v>3495.45</v>
      </c>
      <c r="R2568">
        <v>0</v>
      </c>
      <c r="S2568">
        <v>731.99</v>
      </c>
      <c r="T2568">
        <v>200</v>
      </c>
      <c r="U2568">
        <v>3143.58</v>
      </c>
      <c r="V2568">
        <v>0</v>
      </c>
      <c r="W2568">
        <f t="shared" si="659"/>
        <v>7596.0199999999995</v>
      </c>
      <c r="X2568">
        <f t="shared" si="655"/>
        <v>5261.46</v>
      </c>
      <c r="Y2568">
        <f t="shared" si="662"/>
        <v>8514</v>
      </c>
      <c r="Z2568">
        <f t="shared" si="657"/>
        <v>47142.520000000004</v>
      </c>
      <c r="AA2568" t="s">
        <v>634</v>
      </c>
      <c r="AB2568">
        <v>2024</v>
      </c>
    </row>
    <row r="2569" spans="1:28" x14ac:dyDescent="0.25">
      <c r="A2569">
        <v>36</v>
      </c>
      <c r="B2569" t="s">
        <v>150</v>
      </c>
      <c r="C2569" t="s">
        <v>102</v>
      </c>
      <c r="D2569" t="s">
        <v>16</v>
      </c>
      <c r="E2569" t="s">
        <v>45</v>
      </c>
      <c r="F2569" t="s">
        <v>84</v>
      </c>
      <c r="G2569">
        <v>60000</v>
      </c>
      <c r="H2569">
        <f>+G2569-(I2569+L2569+N2569)</f>
        <v>56454</v>
      </c>
      <c r="I2569">
        <f t="shared" si="651"/>
        <v>1722</v>
      </c>
      <c r="J2569">
        <f t="shared" si="652"/>
        <v>4260</v>
      </c>
      <c r="K2569">
        <f t="shared" si="653"/>
        <v>660.00000000000011</v>
      </c>
      <c r="L2569">
        <f t="shared" si="660"/>
        <v>1824</v>
      </c>
      <c r="M2569">
        <f t="shared" si="661"/>
        <v>4254</v>
      </c>
      <c r="N2569">
        <v>0</v>
      </c>
      <c r="O2569">
        <f>+I2569+J2569+K2569+L2569+M2569+N2569</f>
        <v>12720</v>
      </c>
      <c r="P2569">
        <v>25</v>
      </c>
      <c r="Q2569">
        <v>0</v>
      </c>
      <c r="R2569">
        <v>0</v>
      </c>
      <c r="S2569">
        <v>758.73</v>
      </c>
      <c r="T2569">
        <v>200</v>
      </c>
      <c r="U2569">
        <f>IF((H2569*12)&gt;867123.01,(79776+(((H2569*12)-867123.01)*0.25))/12,IF((H2569*12)&gt;624329.01,(31216+(((H2569*12)-624329.01)*0.2))/12,IF((H2569*12)&gt;416220.01,(((H2569*12)-416220.01)*0.15)/12,0)))</f>
        <v>3486.6498333333329</v>
      </c>
      <c r="V2569">
        <v>0</v>
      </c>
      <c r="W2569">
        <f t="shared" si="659"/>
        <v>4470.3798333333325</v>
      </c>
      <c r="X2569">
        <f t="shared" si="655"/>
        <v>3546</v>
      </c>
      <c r="Y2569">
        <f>+J2569+M2569</f>
        <v>8514</v>
      </c>
      <c r="Z2569">
        <f t="shared" si="657"/>
        <v>51983.620166666668</v>
      </c>
      <c r="AA2569" t="s">
        <v>634</v>
      </c>
      <c r="AB2569">
        <v>2024</v>
      </c>
    </row>
    <row r="2570" spans="1:28" x14ac:dyDescent="0.25">
      <c r="A2570">
        <v>37</v>
      </c>
      <c r="B2570" t="s">
        <v>160</v>
      </c>
      <c r="C2570" t="s">
        <v>102</v>
      </c>
      <c r="D2570" t="s">
        <v>4</v>
      </c>
      <c r="E2570" t="s">
        <v>93</v>
      </c>
      <c r="F2570" t="s">
        <v>84</v>
      </c>
      <c r="G2570">
        <v>60000</v>
      </c>
      <c r="H2570">
        <f t="shared" si="658"/>
        <v>56454</v>
      </c>
      <c r="I2570">
        <f t="shared" si="651"/>
        <v>1722</v>
      </c>
      <c r="J2570">
        <f t="shared" si="652"/>
        <v>4260</v>
      </c>
      <c r="K2570">
        <f t="shared" si="653"/>
        <v>660.00000000000011</v>
      </c>
      <c r="L2570">
        <f t="shared" si="660"/>
        <v>1824</v>
      </c>
      <c r="M2570">
        <f t="shared" si="661"/>
        <v>4254</v>
      </c>
      <c r="N2570">
        <v>0</v>
      </c>
      <c r="O2570">
        <f t="shared" si="654"/>
        <v>12720</v>
      </c>
      <c r="P2570">
        <v>25</v>
      </c>
      <c r="Q2570">
        <v>2458.4</v>
      </c>
      <c r="R2570">
        <v>0</v>
      </c>
      <c r="S2570">
        <v>1654.55</v>
      </c>
      <c r="T2570">
        <v>200</v>
      </c>
      <c r="U2570">
        <f>IF((H2570*12)&gt;867123.01,(79776+(((H2570*12)-867123.01)*0.25))/12,IF((H2570*12)&gt;624329.01,(31216+(((H2570*12)-624329.01)*0.2))/12,IF((H2570*12)&gt;416220.01,(((H2570*12)-416220.01)*0.15)/12,0)))</f>
        <v>3486.6498333333329</v>
      </c>
      <c r="V2570">
        <v>0</v>
      </c>
      <c r="W2570">
        <f t="shared" si="659"/>
        <v>7824.5998333333328</v>
      </c>
      <c r="X2570">
        <f t="shared" si="655"/>
        <v>3546</v>
      </c>
      <c r="Y2570">
        <f t="shared" si="662"/>
        <v>8514</v>
      </c>
      <c r="Z2570">
        <f t="shared" si="657"/>
        <v>48629.400166666666</v>
      </c>
      <c r="AA2570" t="s">
        <v>634</v>
      </c>
      <c r="AB2570">
        <v>2024</v>
      </c>
    </row>
    <row r="2571" spans="1:28" x14ac:dyDescent="0.25">
      <c r="A2571">
        <v>38</v>
      </c>
      <c r="B2571" t="s">
        <v>806</v>
      </c>
      <c r="C2571" t="s">
        <v>102</v>
      </c>
      <c r="D2571" t="s">
        <v>12</v>
      </c>
      <c r="E2571" t="s">
        <v>75</v>
      </c>
      <c r="F2571" t="s">
        <v>99</v>
      </c>
      <c r="G2571">
        <v>65000</v>
      </c>
      <c r="H2571">
        <f t="shared" si="658"/>
        <v>61158.5</v>
      </c>
      <c r="I2571">
        <f t="shared" si="651"/>
        <v>1865.5</v>
      </c>
      <c r="J2571">
        <f t="shared" si="652"/>
        <v>4615</v>
      </c>
      <c r="K2571">
        <f t="shared" si="653"/>
        <v>715.00000000000011</v>
      </c>
      <c r="L2571">
        <f t="shared" si="660"/>
        <v>1976</v>
      </c>
      <c r="M2571">
        <f t="shared" si="661"/>
        <v>4608.5</v>
      </c>
      <c r="N2571">
        <v>0</v>
      </c>
      <c r="O2571">
        <f t="shared" si="654"/>
        <v>13780</v>
      </c>
      <c r="P2571">
        <v>25</v>
      </c>
      <c r="Q2571">
        <v>8537.7800000000007</v>
      </c>
      <c r="R2571">
        <v>0</v>
      </c>
      <c r="S2571">
        <v>884.84</v>
      </c>
      <c r="T2571">
        <v>200</v>
      </c>
      <c r="U2571">
        <f>IF((H2571*12)&gt;867123.01,(79776+(((H2571*12)-867123.01)*0.25))/12,IF((H2571*12)&gt;624329.01,(31216+(((H2571*12)-624329.01)*0.2))/12,IF((H2571*12)&gt;416220.01,(((H2571*12)-416220.01)*0.15)/12,0)))</f>
        <v>4427.5498333333335</v>
      </c>
      <c r="V2571">
        <v>0</v>
      </c>
      <c r="W2571">
        <f t="shared" si="659"/>
        <v>14075.169833333333</v>
      </c>
      <c r="X2571">
        <f t="shared" si="655"/>
        <v>3841.5</v>
      </c>
      <c r="Y2571">
        <f t="shared" si="662"/>
        <v>9223.5</v>
      </c>
      <c r="Z2571">
        <f t="shared" si="657"/>
        <v>47083.330166666667</v>
      </c>
      <c r="AA2571" t="s">
        <v>634</v>
      </c>
      <c r="AB2571">
        <v>2024</v>
      </c>
    </row>
    <row r="2572" spans="1:28" x14ac:dyDescent="0.25">
      <c r="A2572">
        <v>39</v>
      </c>
      <c r="B2572" t="s">
        <v>162</v>
      </c>
      <c r="C2572" t="s">
        <v>102</v>
      </c>
      <c r="D2572" t="s">
        <v>15</v>
      </c>
      <c r="E2572" t="s">
        <v>92</v>
      </c>
      <c r="F2572" t="s">
        <v>99</v>
      </c>
      <c r="G2572">
        <v>70000</v>
      </c>
      <c r="H2572">
        <f t="shared" si="658"/>
        <v>60716.619999999995</v>
      </c>
      <c r="I2572">
        <f t="shared" si="651"/>
        <v>2009</v>
      </c>
      <c r="J2572">
        <f t="shared" si="652"/>
        <v>4970</v>
      </c>
      <c r="K2572">
        <f t="shared" si="653"/>
        <v>770.00000000000011</v>
      </c>
      <c r="L2572">
        <f t="shared" si="660"/>
        <v>2128</v>
      </c>
      <c r="M2572">
        <f t="shared" si="661"/>
        <v>4963</v>
      </c>
      <c r="N2572">
        <v>5146.38</v>
      </c>
      <c r="O2572">
        <f t="shared" si="654"/>
        <v>19986.38</v>
      </c>
      <c r="P2572">
        <v>25</v>
      </c>
      <c r="Q2572">
        <v>0</v>
      </c>
      <c r="R2572">
        <v>0</v>
      </c>
      <c r="S2572">
        <v>797.28</v>
      </c>
      <c r="T2572">
        <v>200</v>
      </c>
      <c r="U2572">
        <v>4339.2</v>
      </c>
      <c r="V2572">
        <v>0</v>
      </c>
      <c r="W2572">
        <f t="shared" si="659"/>
        <v>5361.48</v>
      </c>
      <c r="X2572">
        <f t="shared" si="655"/>
        <v>9283.380000000001</v>
      </c>
      <c r="Y2572">
        <f t="shared" si="662"/>
        <v>9933</v>
      </c>
      <c r="Z2572">
        <f t="shared" si="657"/>
        <v>55355.14</v>
      </c>
      <c r="AA2572" t="s">
        <v>634</v>
      </c>
      <c r="AB2572">
        <v>2024</v>
      </c>
    </row>
    <row r="2573" spans="1:28" x14ac:dyDescent="0.25">
      <c r="A2573">
        <v>40</v>
      </c>
      <c r="B2573" t="s">
        <v>807</v>
      </c>
      <c r="C2573" t="s">
        <v>102</v>
      </c>
      <c r="D2573" t="s">
        <v>808</v>
      </c>
      <c r="E2573" t="s">
        <v>62</v>
      </c>
      <c r="F2573" t="s">
        <v>99</v>
      </c>
      <c r="G2573">
        <v>125000</v>
      </c>
      <c r="H2573">
        <f>+G2573-(I2573+L2573+N2573)</f>
        <v>115897.04000000001</v>
      </c>
      <c r="I2573">
        <f t="shared" si="651"/>
        <v>3587.5</v>
      </c>
      <c r="J2573">
        <f t="shared" si="652"/>
        <v>8875</v>
      </c>
      <c r="K2573">
        <f t="shared" si="653"/>
        <v>851.51</v>
      </c>
      <c r="L2573">
        <f t="shared" si="660"/>
        <v>3800</v>
      </c>
      <c r="M2573">
        <f t="shared" si="661"/>
        <v>8862.5</v>
      </c>
      <c r="N2573">
        <v>1715.46</v>
      </c>
      <c r="O2573">
        <f>+I2573+J2573+K2573+L2573+M2573+N2573</f>
        <v>27691.97</v>
      </c>
      <c r="P2573">
        <v>25</v>
      </c>
      <c r="Q2573">
        <v>10736.72</v>
      </c>
      <c r="R2573">
        <v>0</v>
      </c>
      <c r="S2573">
        <v>359.93</v>
      </c>
      <c r="T2573">
        <v>200</v>
      </c>
      <c r="U2573">
        <v>17557.13</v>
      </c>
      <c r="V2573">
        <v>0</v>
      </c>
      <c r="W2573">
        <f t="shared" si="659"/>
        <v>28878.78</v>
      </c>
      <c r="X2573">
        <f t="shared" si="655"/>
        <v>9102.9599999999991</v>
      </c>
      <c r="Y2573">
        <f>+J2573+M2573</f>
        <v>17737.5</v>
      </c>
      <c r="Z2573">
        <f t="shared" si="657"/>
        <v>87018.260000000009</v>
      </c>
      <c r="AA2573" t="s">
        <v>634</v>
      </c>
      <c r="AB2573">
        <v>2024</v>
      </c>
    </row>
    <row r="2574" spans="1:28" x14ac:dyDescent="0.25">
      <c r="A2574">
        <v>41</v>
      </c>
      <c r="B2574" t="s">
        <v>809</v>
      </c>
      <c r="C2574" t="s">
        <v>102</v>
      </c>
      <c r="D2574" t="s">
        <v>808</v>
      </c>
      <c r="E2574" t="s">
        <v>62</v>
      </c>
      <c r="F2574" t="s">
        <v>99</v>
      </c>
      <c r="G2574">
        <v>80000</v>
      </c>
      <c r="H2574">
        <f>+G2574-(I2574+L2574+N2574)</f>
        <v>75272</v>
      </c>
      <c r="I2574">
        <f t="shared" si="651"/>
        <v>2296</v>
      </c>
      <c r="J2574">
        <f t="shared" si="652"/>
        <v>5679.9999999999991</v>
      </c>
      <c r="K2574">
        <f t="shared" si="653"/>
        <v>851.51</v>
      </c>
      <c r="L2574">
        <f t="shared" si="660"/>
        <v>2432</v>
      </c>
      <c r="M2574">
        <f t="shared" si="661"/>
        <v>5672</v>
      </c>
      <c r="N2574">
        <v>0</v>
      </c>
      <c r="O2574">
        <f>+I2574+J2574+K2574+L2574+M2574+N2574</f>
        <v>16931.509999999998</v>
      </c>
      <c r="P2574">
        <v>25</v>
      </c>
      <c r="Q2574">
        <v>1000</v>
      </c>
      <c r="R2574">
        <v>0</v>
      </c>
      <c r="S2574">
        <v>398.64</v>
      </c>
      <c r="T2574">
        <v>200</v>
      </c>
      <c r="U2574">
        <v>7400.87</v>
      </c>
      <c r="V2574">
        <v>0</v>
      </c>
      <c r="W2574">
        <f t="shared" si="659"/>
        <v>9024.51</v>
      </c>
      <c r="X2574">
        <f t="shared" si="655"/>
        <v>4728</v>
      </c>
      <c r="Y2574">
        <f>+J2574+M2574</f>
        <v>11352</v>
      </c>
      <c r="Z2574">
        <f t="shared" si="657"/>
        <v>66247.490000000005</v>
      </c>
      <c r="AA2574" t="s">
        <v>634</v>
      </c>
      <c r="AB2574">
        <v>2024</v>
      </c>
    </row>
    <row r="2575" spans="1:28" x14ac:dyDescent="0.25">
      <c r="A2575">
        <v>42</v>
      </c>
      <c r="B2575" t="s">
        <v>813</v>
      </c>
      <c r="C2575" t="s">
        <v>103</v>
      </c>
      <c r="D2575" t="s">
        <v>808</v>
      </c>
      <c r="E2575" t="s">
        <v>92</v>
      </c>
      <c r="F2575" t="s">
        <v>99</v>
      </c>
      <c r="G2575">
        <v>80000</v>
      </c>
      <c r="H2575">
        <f t="shared" si="658"/>
        <v>75272</v>
      </c>
      <c r="I2575">
        <f t="shared" si="651"/>
        <v>2296</v>
      </c>
      <c r="J2575">
        <f t="shared" si="652"/>
        <v>5679.9999999999991</v>
      </c>
      <c r="K2575">
        <f t="shared" si="653"/>
        <v>851.51</v>
      </c>
      <c r="L2575">
        <f t="shared" si="660"/>
        <v>2432</v>
      </c>
      <c r="M2575">
        <f t="shared" si="661"/>
        <v>5672</v>
      </c>
      <c r="N2575">
        <v>0</v>
      </c>
      <c r="O2575">
        <f t="shared" si="654"/>
        <v>16931.509999999998</v>
      </c>
      <c r="P2575">
        <v>25</v>
      </c>
      <c r="Q2575">
        <v>0</v>
      </c>
      <c r="R2575">
        <v>0</v>
      </c>
      <c r="S2575">
        <v>0</v>
      </c>
      <c r="T2575">
        <v>200</v>
      </c>
      <c r="U2575">
        <v>7400.87</v>
      </c>
      <c r="V2575">
        <v>0</v>
      </c>
      <c r="W2575">
        <f>P2575+Q2575+R2575+S2575+T2575+U2575</f>
        <v>7625.87</v>
      </c>
      <c r="X2575">
        <f t="shared" si="655"/>
        <v>4728</v>
      </c>
      <c r="Y2575">
        <f t="shared" si="662"/>
        <v>11352</v>
      </c>
      <c r="Z2575">
        <f t="shared" si="657"/>
        <v>67646.13</v>
      </c>
      <c r="AA2575" t="s">
        <v>634</v>
      </c>
      <c r="AB2575">
        <v>2024</v>
      </c>
    </row>
    <row r="2576" spans="1:28" x14ac:dyDescent="0.25">
      <c r="A2576">
        <v>43</v>
      </c>
      <c r="B2576" t="s">
        <v>874</v>
      </c>
      <c r="C2576" t="s">
        <v>103</v>
      </c>
      <c r="D2576" t="s">
        <v>10</v>
      </c>
      <c r="E2576" t="s">
        <v>32</v>
      </c>
      <c r="F2576" t="s">
        <v>84</v>
      </c>
      <c r="G2576">
        <v>46000</v>
      </c>
      <c r="H2576">
        <f t="shared" si="658"/>
        <v>43281.4</v>
      </c>
      <c r="I2576">
        <f t="shared" si="651"/>
        <v>1320.2</v>
      </c>
      <c r="J2576">
        <f t="shared" si="652"/>
        <v>3265.9999999999995</v>
      </c>
      <c r="K2576">
        <f t="shared" si="653"/>
        <v>506.00000000000006</v>
      </c>
      <c r="L2576">
        <f t="shared" si="660"/>
        <v>1398.4</v>
      </c>
      <c r="M2576">
        <f t="shared" si="661"/>
        <v>3261.4</v>
      </c>
      <c r="N2576">
        <v>0</v>
      </c>
      <c r="O2576">
        <f t="shared" si="654"/>
        <v>9752</v>
      </c>
      <c r="P2576">
        <v>25</v>
      </c>
      <c r="Q2576">
        <v>0</v>
      </c>
      <c r="R2576">
        <v>0</v>
      </c>
      <c r="S2576">
        <v>0</v>
      </c>
      <c r="T2576">
        <v>200</v>
      </c>
      <c r="U2576">
        <f>IF((H2576*12)&gt;867123.01,(79776+(((H2576*12)-867123.01)*0.25))/12,IF((H2576*12)&gt;624329.01,(31216+(((H2576*12)-624329.01)*0.2))/12,IF((H2576*12)&gt;416220.01,(((H2576*12)-416220.01)*0.15)/12,0)))</f>
        <v>1289.4598750000005</v>
      </c>
      <c r="V2576">
        <v>0</v>
      </c>
      <c r="W2576">
        <f t="shared" si="659"/>
        <v>1514.4598750000005</v>
      </c>
      <c r="X2576">
        <f t="shared" si="655"/>
        <v>2718.6000000000004</v>
      </c>
      <c r="Y2576">
        <f t="shared" si="662"/>
        <v>6527.4</v>
      </c>
      <c r="Z2576">
        <f t="shared" si="657"/>
        <v>41766.940125000001</v>
      </c>
      <c r="AA2576" t="s">
        <v>634</v>
      </c>
      <c r="AB2576">
        <v>2024</v>
      </c>
    </row>
    <row r="2577" spans="1:28" x14ac:dyDescent="0.25">
      <c r="A2577">
        <v>44</v>
      </c>
      <c r="B2577" t="s">
        <v>167</v>
      </c>
      <c r="C2577" t="s">
        <v>102</v>
      </c>
      <c r="D2577" t="s">
        <v>6</v>
      </c>
      <c r="E2577" t="s">
        <v>36</v>
      </c>
      <c r="F2577" t="s">
        <v>100</v>
      </c>
      <c r="G2577">
        <v>46000</v>
      </c>
      <c r="H2577">
        <f t="shared" si="658"/>
        <v>43281.4</v>
      </c>
      <c r="I2577">
        <f t="shared" si="651"/>
        <v>1320.2</v>
      </c>
      <c r="J2577">
        <f t="shared" si="652"/>
        <v>3265.9999999999995</v>
      </c>
      <c r="K2577">
        <f t="shared" si="653"/>
        <v>506.00000000000006</v>
      </c>
      <c r="L2577">
        <f t="shared" si="660"/>
        <v>1398.4</v>
      </c>
      <c r="M2577">
        <f t="shared" si="661"/>
        <v>3261.4</v>
      </c>
      <c r="N2577">
        <v>0</v>
      </c>
      <c r="O2577">
        <f t="shared" si="654"/>
        <v>9752</v>
      </c>
      <c r="P2577">
        <v>25</v>
      </c>
      <c r="Q2577">
        <v>5667.2</v>
      </c>
      <c r="R2577">
        <v>0</v>
      </c>
      <c r="S2577">
        <v>142.38999999999999</v>
      </c>
      <c r="T2577">
        <v>200</v>
      </c>
      <c r="U2577">
        <v>1289.46</v>
      </c>
      <c r="V2577">
        <v>0</v>
      </c>
      <c r="W2577">
        <f t="shared" si="659"/>
        <v>7324.05</v>
      </c>
      <c r="X2577">
        <f t="shared" si="655"/>
        <v>2718.6000000000004</v>
      </c>
      <c r="Y2577">
        <f t="shared" si="662"/>
        <v>6527.4</v>
      </c>
      <c r="Z2577">
        <f t="shared" si="657"/>
        <v>35957.35</v>
      </c>
      <c r="AA2577" t="s">
        <v>634</v>
      </c>
      <c r="AB2577">
        <v>2024</v>
      </c>
    </row>
    <row r="2578" spans="1:28" x14ac:dyDescent="0.25">
      <c r="A2578">
        <v>45</v>
      </c>
      <c r="B2578" t="s">
        <v>169</v>
      </c>
      <c r="C2578" t="s">
        <v>102</v>
      </c>
      <c r="D2578" t="s">
        <v>6</v>
      </c>
      <c r="E2578" t="s">
        <v>36</v>
      </c>
      <c r="F2578" t="s">
        <v>100</v>
      </c>
      <c r="G2578">
        <v>36000</v>
      </c>
      <c r="H2578">
        <f t="shared" si="658"/>
        <v>33872.400000000001</v>
      </c>
      <c r="I2578">
        <f t="shared" si="651"/>
        <v>1033.2</v>
      </c>
      <c r="J2578">
        <f t="shared" si="652"/>
        <v>2555.9999999999995</v>
      </c>
      <c r="K2578">
        <f t="shared" si="653"/>
        <v>396.00000000000006</v>
      </c>
      <c r="L2578">
        <f t="shared" si="660"/>
        <v>1094.4000000000001</v>
      </c>
      <c r="M2578">
        <f t="shared" si="661"/>
        <v>2552.4</v>
      </c>
      <c r="N2578">
        <v>0</v>
      </c>
      <c r="O2578">
        <f t="shared" si="654"/>
        <v>7632</v>
      </c>
      <c r="P2578">
        <v>25</v>
      </c>
      <c r="Q2578">
        <v>0</v>
      </c>
      <c r="R2578">
        <v>0</v>
      </c>
      <c r="S2578">
        <v>0</v>
      </c>
      <c r="T2578">
        <v>200</v>
      </c>
      <c r="U2578">
        <v>0</v>
      </c>
      <c r="V2578">
        <v>0</v>
      </c>
      <c r="W2578">
        <f t="shared" si="659"/>
        <v>225</v>
      </c>
      <c r="X2578">
        <f t="shared" si="655"/>
        <v>2127.6000000000004</v>
      </c>
      <c r="Y2578">
        <f t="shared" si="662"/>
        <v>5108.3999999999996</v>
      </c>
      <c r="Z2578">
        <f t="shared" si="657"/>
        <v>33647.4</v>
      </c>
      <c r="AA2578" t="s">
        <v>634</v>
      </c>
      <c r="AB2578">
        <v>2024</v>
      </c>
    </row>
    <row r="2579" spans="1:28" x14ac:dyDescent="0.25">
      <c r="A2579">
        <v>46</v>
      </c>
      <c r="B2579" t="s">
        <v>170</v>
      </c>
      <c r="C2579" t="s">
        <v>102</v>
      </c>
      <c r="D2579" t="s">
        <v>17</v>
      </c>
      <c r="E2579" t="s">
        <v>36</v>
      </c>
      <c r="F2579" t="s">
        <v>100</v>
      </c>
      <c r="G2579">
        <v>46000</v>
      </c>
      <c r="H2579">
        <f t="shared" si="658"/>
        <v>39850.479999999996</v>
      </c>
      <c r="I2579">
        <f t="shared" si="651"/>
        <v>1320.2</v>
      </c>
      <c r="J2579">
        <f t="shared" si="652"/>
        <v>3265.9999999999995</v>
      </c>
      <c r="K2579">
        <f t="shared" si="653"/>
        <v>506.00000000000006</v>
      </c>
      <c r="L2579">
        <f t="shared" si="660"/>
        <v>1398.4</v>
      </c>
      <c r="M2579">
        <f t="shared" si="661"/>
        <v>3261.4</v>
      </c>
      <c r="N2579">
        <v>3430.92</v>
      </c>
      <c r="O2579">
        <f t="shared" si="654"/>
        <v>13182.92</v>
      </c>
      <c r="P2579">
        <v>25</v>
      </c>
      <c r="Q2579">
        <v>3395.29</v>
      </c>
      <c r="R2579">
        <v>0</v>
      </c>
      <c r="S2579">
        <v>1026.8699999999999</v>
      </c>
      <c r="T2579">
        <v>200</v>
      </c>
      <c r="U2579">
        <v>774.82</v>
      </c>
      <c r="V2579">
        <v>0</v>
      </c>
      <c r="W2579">
        <f t="shared" si="659"/>
        <v>5421.98</v>
      </c>
      <c r="X2579">
        <f t="shared" si="655"/>
        <v>6149.52</v>
      </c>
      <c r="Y2579">
        <f t="shared" si="662"/>
        <v>6527.4</v>
      </c>
      <c r="Z2579">
        <f t="shared" si="657"/>
        <v>34428.5</v>
      </c>
      <c r="AA2579" t="s">
        <v>634</v>
      </c>
      <c r="AB2579">
        <v>2024</v>
      </c>
    </row>
    <row r="2580" spans="1:28" x14ac:dyDescent="0.25">
      <c r="A2580">
        <v>47</v>
      </c>
      <c r="B2580" t="s">
        <v>171</v>
      </c>
      <c r="C2580" t="s">
        <v>102</v>
      </c>
      <c r="D2580" t="s">
        <v>793</v>
      </c>
      <c r="E2580" t="s">
        <v>36</v>
      </c>
      <c r="F2580" t="s">
        <v>100</v>
      </c>
      <c r="G2580">
        <v>36000</v>
      </c>
      <c r="H2580">
        <f t="shared" si="658"/>
        <v>33872.400000000001</v>
      </c>
      <c r="I2580">
        <f t="shared" si="651"/>
        <v>1033.2</v>
      </c>
      <c r="J2580">
        <f t="shared" si="652"/>
        <v>2555.9999999999995</v>
      </c>
      <c r="K2580">
        <f t="shared" si="653"/>
        <v>396.00000000000006</v>
      </c>
      <c r="L2580">
        <f t="shared" si="660"/>
        <v>1094.4000000000001</v>
      </c>
      <c r="M2580">
        <f t="shared" si="661"/>
        <v>2552.4</v>
      </c>
      <c r="N2580">
        <v>0</v>
      </c>
      <c r="O2580">
        <f t="shared" si="654"/>
        <v>7632</v>
      </c>
      <c r="P2580">
        <v>25</v>
      </c>
      <c r="Q2580">
        <v>20790.740000000002</v>
      </c>
      <c r="R2580">
        <v>0</v>
      </c>
      <c r="S2580">
        <v>779.85</v>
      </c>
      <c r="T2580">
        <v>200</v>
      </c>
      <c r="U2580">
        <v>0</v>
      </c>
      <c r="V2580">
        <v>0</v>
      </c>
      <c r="W2580">
        <f t="shared" si="659"/>
        <v>21795.59</v>
      </c>
      <c r="X2580">
        <f t="shared" si="655"/>
        <v>2127.6000000000004</v>
      </c>
      <c r="Y2580">
        <f t="shared" si="662"/>
        <v>5108.3999999999996</v>
      </c>
      <c r="Z2580">
        <f t="shared" si="657"/>
        <v>12076.809999999998</v>
      </c>
      <c r="AA2580" t="s">
        <v>634</v>
      </c>
      <c r="AB2580">
        <v>2024</v>
      </c>
    </row>
    <row r="2581" spans="1:28" x14ac:dyDescent="0.25">
      <c r="A2581">
        <v>48</v>
      </c>
      <c r="B2581" t="s">
        <v>172</v>
      </c>
      <c r="C2581" t="s">
        <v>102</v>
      </c>
      <c r="D2581" t="s">
        <v>6</v>
      </c>
      <c r="E2581" t="s">
        <v>26</v>
      </c>
      <c r="F2581" t="s">
        <v>100</v>
      </c>
      <c r="G2581">
        <v>46000</v>
      </c>
      <c r="H2581">
        <f t="shared" si="658"/>
        <v>43281.4</v>
      </c>
      <c r="I2581">
        <f t="shared" si="651"/>
        <v>1320.2</v>
      </c>
      <c r="J2581">
        <f t="shared" si="652"/>
        <v>3265.9999999999995</v>
      </c>
      <c r="K2581">
        <f t="shared" si="653"/>
        <v>506.00000000000006</v>
      </c>
      <c r="L2581">
        <f t="shared" si="660"/>
        <v>1398.4</v>
      </c>
      <c r="M2581">
        <f t="shared" si="661"/>
        <v>3261.4</v>
      </c>
      <c r="N2581">
        <v>0</v>
      </c>
      <c r="O2581">
        <f t="shared" si="654"/>
        <v>9752</v>
      </c>
      <c r="P2581">
        <v>25</v>
      </c>
      <c r="Q2581">
        <v>0</v>
      </c>
      <c r="R2581">
        <v>0</v>
      </c>
      <c r="S2581">
        <v>398.64</v>
      </c>
      <c r="T2581">
        <v>200</v>
      </c>
      <c r="U2581">
        <v>1289.46</v>
      </c>
      <c r="V2581">
        <v>0</v>
      </c>
      <c r="W2581">
        <f t="shared" si="659"/>
        <v>1913.1</v>
      </c>
      <c r="X2581">
        <f t="shared" si="655"/>
        <v>2718.6000000000004</v>
      </c>
      <c r="Y2581">
        <f t="shared" si="662"/>
        <v>6527.4</v>
      </c>
      <c r="Z2581">
        <f t="shared" si="657"/>
        <v>41368.300000000003</v>
      </c>
      <c r="AA2581" t="s">
        <v>634</v>
      </c>
      <c r="AB2581">
        <v>2024</v>
      </c>
    </row>
    <row r="2582" spans="1:28" x14ac:dyDescent="0.25">
      <c r="A2582">
        <v>49</v>
      </c>
      <c r="B2582" t="s">
        <v>798</v>
      </c>
      <c r="C2582" t="s">
        <v>102</v>
      </c>
      <c r="D2582" t="s">
        <v>94</v>
      </c>
      <c r="E2582" t="s">
        <v>26</v>
      </c>
      <c r="F2582" t="s">
        <v>100</v>
      </c>
      <c r="G2582">
        <v>46000</v>
      </c>
      <c r="H2582">
        <f>+G2582-(I2582+L2582+N2582)</f>
        <v>43281.4</v>
      </c>
      <c r="I2582">
        <f t="shared" si="651"/>
        <v>1320.2</v>
      </c>
      <c r="J2582">
        <f t="shared" si="652"/>
        <v>3265.9999999999995</v>
      </c>
      <c r="K2582">
        <f t="shared" si="653"/>
        <v>506.00000000000006</v>
      </c>
      <c r="L2582">
        <f t="shared" si="660"/>
        <v>1398.4</v>
      </c>
      <c r="M2582">
        <f t="shared" si="661"/>
        <v>3261.4</v>
      </c>
      <c r="N2582">
        <v>0</v>
      </c>
      <c r="O2582">
        <f>+I2582+J2582+K2582+L2582+M2582+N2582</f>
        <v>9752</v>
      </c>
      <c r="P2582">
        <v>25</v>
      </c>
      <c r="Q2582">
        <v>0</v>
      </c>
      <c r="R2582">
        <v>0</v>
      </c>
      <c r="S2582">
        <v>1174.5</v>
      </c>
      <c r="T2582">
        <v>200</v>
      </c>
      <c r="U2582">
        <v>1289.46</v>
      </c>
      <c r="V2582">
        <v>0</v>
      </c>
      <c r="W2582">
        <f t="shared" si="659"/>
        <v>2688.96</v>
      </c>
      <c r="X2582">
        <f t="shared" si="655"/>
        <v>2718.6000000000004</v>
      </c>
      <c r="Y2582">
        <f>+J2582+M2582</f>
        <v>6527.4</v>
      </c>
      <c r="Z2582">
        <f t="shared" si="657"/>
        <v>40592.44</v>
      </c>
      <c r="AA2582" t="s">
        <v>634</v>
      </c>
      <c r="AB2582">
        <v>2024</v>
      </c>
    </row>
    <row r="2583" spans="1:28" x14ac:dyDescent="0.25">
      <c r="A2583">
        <v>50</v>
      </c>
      <c r="B2583" t="s">
        <v>799</v>
      </c>
      <c r="C2583" t="s">
        <v>102</v>
      </c>
      <c r="D2583" t="s">
        <v>6</v>
      </c>
      <c r="E2583" t="s">
        <v>26</v>
      </c>
      <c r="F2583" t="s">
        <v>100</v>
      </c>
      <c r="G2583">
        <v>36000</v>
      </c>
      <c r="H2583">
        <f>+G2583-(I2583+L2583+N2583)</f>
        <v>33872.400000000001</v>
      </c>
      <c r="I2583">
        <f t="shared" si="651"/>
        <v>1033.2</v>
      </c>
      <c r="J2583">
        <f t="shared" si="652"/>
        <v>2555.9999999999995</v>
      </c>
      <c r="K2583">
        <f t="shared" si="653"/>
        <v>396.00000000000006</v>
      </c>
      <c r="L2583">
        <f t="shared" si="660"/>
        <v>1094.4000000000001</v>
      </c>
      <c r="M2583">
        <f t="shared" si="661"/>
        <v>2552.4</v>
      </c>
      <c r="N2583">
        <v>0</v>
      </c>
      <c r="O2583">
        <f>+I2583+J2583+K2583+L2583+M2583+N2583</f>
        <v>7632</v>
      </c>
      <c r="P2583">
        <v>25</v>
      </c>
      <c r="Q2583">
        <v>0</v>
      </c>
      <c r="R2583">
        <v>0</v>
      </c>
      <c r="S2583">
        <v>797.28</v>
      </c>
      <c r="T2583">
        <v>200</v>
      </c>
      <c r="U2583">
        <v>0</v>
      </c>
      <c r="V2583">
        <v>0</v>
      </c>
      <c r="W2583">
        <f t="shared" si="659"/>
        <v>1022.28</v>
      </c>
      <c r="X2583">
        <f t="shared" si="655"/>
        <v>2127.6000000000004</v>
      </c>
      <c r="Y2583">
        <f>+J2583+M2583</f>
        <v>5108.3999999999996</v>
      </c>
      <c r="Z2583">
        <f t="shared" si="657"/>
        <v>32850.120000000003</v>
      </c>
      <c r="AA2583" t="s">
        <v>634</v>
      </c>
      <c r="AB2583">
        <v>2024</v>
      </c>
    </row>
    <row r="2584" spans="1:28" x14ac:dyDescent="0.25">
      <c r="A2584">
        <v>51</v>
      </c>
      <c r="B2584" t="s">
        <v>173</v>
      </c>
      <c r="C2584" t="s">
        <v>102</v>
      </c>
      <c r="D2584" t="s">
        <v>6</v>
      </c>
      <c r="E2584" t="s">
        <v>26</v>
      </c>
      <c r="F2584" t="s">
        <v>100</v>
      </c>
      <c r="G2584">
        <v>46000</v>
      </c>
      <c r="H2584">
        <f t="shared" si="658"/>
        <v>41565.94</v>
      </c>
      <c r="I2584">
        <f t="shared" si="651"/>
        <v>1320.2</v>
      </c>
      <c r="J2584">
        <f t="shared" si="652"/>
        <v>3265.9999999999995</v>
      </c>
      <c r="K2584">
        <f t="shared" si="653"/>
        <v>506.00000000000006</v>
      </c>
      <c r="L2584">
        <f t="shared" si="660"/>
        <v>1398.4</v>
      </c>
      <c r="M2584">
        <f t="shared" si="661"/>
        <v>3261.4</v>
      </c>
      <c r="N2584">
        <v>1715.46</v>
      </c>
      <c r="O2584">
        <f t="shared" si="654"/>
        <v>11467.46</v>
      </c>
      <c r="P2584">
        <v>25</v>
      </c>
      <c r="Q2584">
        <v>0</v>
      </c>
      <c r="R2584">
        <v>0</v>
      </c>
      <c r="S2584">
        <v>0</v>
      </c>
      <c r="T2584">
        <v>200</v>
      </c>
      <c r="U2584">
        <v>1032.05</v>
      </c>
      <c r="V2584">
        <v>0</v>
      </c>
      <c r="W2584">
        <f t="shared" si="659"/>
        <v>1257.05</v>
      </c>
      <c r="X2584">
        <f t="shared" si="655"/>
        <v>4434.0600000000004</v>
      </c>
      <c r="Y2584">
        <f t="shared" si="662"/>
        <v>6527.4</v>
      </c>
      <c r="Z2584">
        <f t="shared" si="657"/>
        <v>40308.89</v>
      </c>
      <c r="AA2584" t="s">
        <v>634</v>
      </c>
      <c r="AB2584">
        <v>2024</v>
      </c>
    </row>
    <row r="2585" spans="1:28" x14ac:dyDescent="0.25">
      <c r="A2585">
        <v>52</v>
      </c>
      <c r="B2585" t="s">
        <v>177</v>
      </c>
      <c r="C2585" t="s">
        <v>102</v>
      </c>
      <c r="D2585" t="s">
        <v>22</v>
      </c>
      <c r="E2585" t="s">
        <v>26</v>
      </c>
      <c r="F2585" t="s">
        <v>100</v>
      </c>
      <c r="G2585">
        <v>46000</v>
      </c>
      <c r="H2585">
        <f t="shared" si="658"/>
        <v>43281.4</v>
      </c>
      <c r="I2585">
        <f t="shared" si="651"/>
        <v>1320.2</v>
      </c>
      <c r="J2585">
        <f t="shared" si="652"/>
        <v>3265.9999999999995</v>
      </c>
      <c r="K2585">
        <f t="shared" si="653"/>
        <v>506.00000000000006</v>
      </c>
      <c r="L2585">
        <f t="shared" si="660"/>
        <v>1398.4</v>
      </c>
      <c r="M2585">
        <f t="shared" si="661"/>
        <v>3261.4</v>
      </c>
      <c r="N2585">
        <v>0</v>
      </c>
      <c r="O2585">
        <f t="shared" si="654"/>
        <v>9752</v>
      </c>
      <c r="P2585">
        <v>25</v>
      </c>
      <c r="Q2585">
        <v>0</v>
      </c>
      <c r="R2585">
        <v>0</v>
      </c>
      <c r="S2585">
        <v>933.89</v>
      </c>
      <c r="T2585">
        <v>200</v>
      </c>
      <c r="U2585">
        <v>1289.46</v>
      </c>
      <c r="V2585">
        <v>0</v>
      </c>
      <c r="W2585">
        <f t="shared" si="659"/>
        <v>2448.35</v>
      </c>
      <c r="X2585">
        <f t="shared" si="655"/>
        <v>2718.6000000000004</v>
      </c>
      <c r="Y2585">
        <f t="shared" si="662"/>
        <v>6527.4</v>
      </c>
      <c r="Z2585">
        <f t="shared" si="657"/>
        <v>40833.050000000003</v>
      </c>
      <c r="AA2585" t="s">
        <v>634</v>
      </c>
      <c r="AB2585">
        <v>2024</v>
      </c>
    </row>
    <row r="2586" spans="1:28" x14ac:dyDescent="0.25">
      <c r="A2586">
        <v>53</v>
      </c>
      <c r="B2586" t="s">
        <v>178</v>
      </c>
      <c r="C2586" t="s">
        <v>103</v>
      </c>
      <c r="D2586" t="s">
        <v>6</v>
      </c>
      <c r="E2586" t="s">
        <v>32</v>
      </c>
      <c r="F2586" t="s">
        <v>100</v>
      </c>
      <c r="G2586">
        <v>36000</v>
      </c>
      <c r="H2586">
        <f>+G2586-(I2586+L2586+N2586)</f>
        <v>33872.400000000001</v>
      </c>
      <c r="I2586">
        <f t="shared" si="651"/>
        <v>1033.2</v>
      </c>
      <c r="J2586">
        <f t="shared" si="652"/>
        <v>2555.9999999999995</v>
      </c>
      <c r="K2586">
        <f t="shared" si="653"/>
        <v>396.00000000000006</v>
      </c>
      <c r="L2586">
        <f t="shared" si="660"/>
        <v>1094.4000000000001</v>
      </c>
      <c r="M2586">
        <f t="shared" si="661"/>
        <v>2552.4</v>
      </c>
      <c r="N2586">
        <v>0</v>
      </c>
      <c r="O2586">
        <f>+I2586+J2586+K2586+L2586+M2586+N2586</f>
        <v>7632</v>
      </c>
      <c r="P2586">
        <v>25</v>
      </c>
      <c r="Q2586">
        <v>0</v>
      </c>
      <c r="R2586">
        <v>0</v>
      </c>
      <c r="S2586">
        <v>398.64</v>
      </c>
      <c r="T2586">
        <v>200</v>
      </c>
      <c r="U2586">
        <v>0</v>
      </c>
      <c r="V2586">
        <v>0</v>
      </c>
      <c r="W2586">
        <f t="shared" si="659"/>
        <v>623.64</v>
      </c>
      <c r="X2586">
        <f t="shared" si="655"/>
        <v>2127.6000000000004</v>
      </c>
      <c r="Y2586">
        <f t="shared" si="662"/>
        <v>5108.3999999999996</v>
      </c>
      <c r="Z2586">
        <f t="shared" si="657"/>
        <v>33248.76</v>
      </c>
      <c r="AA2586" t="s">
        <v>634</v>
      </c>
      <c r="AB2586">
        <v>2024</v>
      </c>
    </row>
    <row r="2587" spans="1:28" x14ac:dyDescent="0.25">
      <c r="A2587">
        <v>54</v>
      </c>
      <c r="B2587" t="s">
        <v>815</v>
      </c>
      <c r="C2587" t="s">
        <v>102</v>
      </c>
      <c r="D2587" t="s">
        <v>793</v>
      </c>
      <c r="E2587" t="s">
        <v>32</v>
      </c>
      <c r="F2587" t="s">
        <v>100</v>
      </c>
      <c r="G2587">
        <v>30000</v>
      </c>
      <c r="H2587">
        <f t="shared" si="658"/>
        <v>28227</v>
      </c>
      <c r="I2587">
        <f t="shared" si="651"/>
        <v>861</v>
      </c>
      <c r="J2587">
        <f t="shared" si="652"/>
        <v>2130</v>
      </c>
      <c r="K2587">
        <f t="shared" si="653"/>
        <v>330.00000000000006</v>
      </c>
      <c r="L2587">
        <f t="shared" si="660"/>
        <v>912</v>
      </c>
      <c r="M2587">
        <f t="shared" si="661"/>
        <v>2127</v>
      </c>
      <c r="N2587">
        <v>0</v>
      </c>
      <c r="O2587">
        <f t="shared" ref="O2587:O2592" si="664">+I2587+J2587+K2587+L2587+M2587+N2587</f>
        <v>6360</v>
      </c>
      <c r="P2587">
        <v>25</v>
      </c>
      <c r="Q2587">
        <v>4000</v>
      </c>
      <c r="R2587">
        <v>0</v>
      </c>
      <c r="S2587">
        <v>0</v>
      </c>
      <c r="T2587">
        <v>200</v>
      </c>
      <c r="U2587">
        <v>0</v>
      </c>
      <c r="V2587">
        <v>0</v>
      </c>
      <c r="W2587">
        <f t="shared" si="659"/>
        <v>4225</v>
      </c>
      <c r="X2587">
        <f t="shared" si="655"/>
        <v>1773</v>
      </c>
      <c r="Y2587">
        <f t="shared" si="662"/>
        <v>4257</v>
      </c>
      <c r="Z2587">
        <f t="shared" si="657"/>
        <v>24002</v>
      </c>
      <c r="AA2587" t="s">
        <v>634</v>
      </c>
      <c r="AB2587">
        <v>2024</v>
      </c>
    </row>
    <row r="2588" spans="1:28" x14ac:dyDescent="0.25">
      <c r="A2588">
        <v>55</v>
      </c>
      <c r="B2588" t="s">
        <v>816</v>
      </c>
      <c r="C2588" t="s">
        <v>103</v>
      </c>
      <c r="D2588" t="s">
        <v>6</v>
      </c>
      <c r="E2588" t="s">
        <v>32</v>
      </c>
      <c r="F2588" t="s">
        <v>100</v>
      </c>
      <c r="G2588">
        <v>30000</v>
      </c>
      <c r="H2588">
        <f>+G2588-(I2588+L2588+N2588)</f>
        <v>28227</v>
      </c>
      <c r="I2588">
        <f t="shared" si="651"/>
        <v>861</v>
      </c>
      <c r="J2588">
        <f t="shared" si="652"/>
        <v>2130</v>
      </c>
      <c r="K2588">
        <f t="shared" si="653"/>
        <v>330.00000000000006</v>
      </c>
      <c r="L2588">
        <f t="shared" si="660"/>
        <v>912</v>
      </c>
      <c r="M2588">
        <f t="shared" si="661"/>
        <v>2127</v>
      </c>
      <c r="N2588">
        <v>0</v>
      </c>
      <c r="O2588">
        <f t="shared" si="664"/>
        <v>6360</v>
      </c>
      <c r="P2588">
        <v>25</v>
      </c>
      <c r="Q2588">
        <v>0</v>
      </c>
      <c r="R2588">
        <v>0</v>
      </c>
      <c r="S2588">
        <v>194.37</v>
      </c>
      <c r="T2588">
        <v>200</v>
      </c>
      <c r="U2588">
        <v>0</v>
      </c>
      <c r="V2588">
        <v>0</v>
      </c>
      <c r="W2588">
        <f t="shared" si="659"/>
        <v>419.37</v>
      </c>
      <c r="X2588">
        <f t="shared" si="655"/>
        <v>1773</v>
      </c>
      <c r="Y2588">
        <f t="shared" si="662"/>
        <v>4257</v>
      </c>
      <c r="Z2588">
        <f t="shared" si="657"/>
        <v>27807.63</v>
      </c>
      <c r="AA2588" t="s">
        <v>634</v>
      </c>
      <c r="AB2588">
        <v>2024</v>
      </c>
    </row>
    <row r="2589" spans="1:28" x14ac:dyDescent="0.25">
      <c r="A2589">
        <v>56</v>
      </c>
      <c r="B2589" t="s">
        <v>817</v>
      </c>
      <c r="C2589" t="s">
        <v>102</v>
      </c>
      <c r="D2589" t="s">
        <v>10</v>
      </c>
      <c r="E2589" t="s">
        <v>891</v>
      </c>
      <c r="F2589" t="s">
        <v>100</v>
      </c>
      <c r="G2589">
        <v>46000</v>
      </c>
      <c r="H2589">
        <f t="shared" si="658"/>
        <v>43281.4</v>
      </c>
      <c r="I2589">
        <f t="shared" si="651"/>
        <v>1320.2</v>
      </c>
      <c r="J2589">
        <f t="shared" si="652"/>
        <v>3265.9999999999995</v>
      </c>
      <c r="K2589">
        <f t="shared" si="653"/>
        <v>506.00000000000006</v>
      </c>
      <c r="L2589">
        <f t="shared" si="660"/>
        <v>1398.4</v>
      </c>
      <c r="M2589">
        <f t="shared" si="661"/>
        <v>3261.4</v>
      </c>
      <c r="N2589">
        <v>0</v>
      </c>
      <c r="O2589">
        <f t="shared" si="664"/>
        <v>9752</v>
      </c>
      <c r="P2589">
        <v>25</v>
      </c>
      <c r="Q2589">
        <v>1233.44</v>
      </c>
      <c r="R2589">
        <v>0</v>
      </c>
      <c r="S2589">
        <v>398.64</v>
      </c>
      <c r="T2589">
        <v>200</v>
      </c>
      <c r="U2589">
        <v>1289.46</v>
      </c>
      <c r="V2589">
        <v>0</v>
      </c>
      <c r="W2589">
        <f t="shared" si="659"/>
        <v>3146.54</v>
      </c>
      <c r="X2589">
        <f t="shared" si="655"/>
        <v>2718.6000000000004</v>
      </c>
      <c r="Y2589">
        <f t="shared" si="662"/>
        <v>6527.4</v>
      </c>
      <c r="Z2589">
        <f t="shared" si="657"/>
        <v>40134.86</v>
      </c>
      <c r="AA2589" t="s">
        <v>634</v>
      </c>
      <c r="AB2589">
        <v>2024</v>
      </c>
    </row>
    <row r="2590" spans="1:28" x14ac:dyDescent="0.25">
      <c r="A2590">
        <v>57</v>
      </c>
      <c r="B2590" t="s">
        <v>819</v>
      </c>
      <c r="C2590" t="s">
        <v>103</v>
      </c>
      <c r="D2590" t="s">
        <v>12</v>
      </c>
      <c r="E2590" t="s">
        <v>32</v>
      </c>
      <c r="F2590" t="s">
        <v>100</v>
      </c>
      <c r="G2590">
        <v>46000</v>
      </c>
      <c r="H2590">
        <f t="shared" si="658"/>
        <v>41565.94</v>
      </c>
      <c r="I2590">
        <f t="shared" si="651"/>
        <v>1320.2</v>
      </c>
      <c r="J2590">
        <f t="shared" si="652"/>
        <v>3265.9999999999995</v>
      </c>
      <c r="K2590">
        <f t="shared" si="653"/>
        <v>506.00000000000006</v>
      </c>
      <c r="L2590">
        <f t="shared" si="660"/>
        <v>1398.4</v>
      </c>
      <c r="M2590">
        <f t="shared" si="661"/>
        <v>3261.4</v>
      </c>
      <c r="N2590">
        <v>1715.46</v>
      </c>
      <c r="O2590">
        <f t="shared" si="664"/>
        <v>11467.46</v>
      </c>
      <c r="P2590">
        <v>25</v>
      </c>
      <c r="Q2590">
        <v>0</v>
      </c>
      <c r="R2590">
        <v>0</v>
      </c>
      <c r="S2590">
        <v>398.64</v>
      </c>
      <c r="T2590">
        <v>200</v>
      </c>
      <c r="U2590">
        <f>IF((H2590*12)&gt;867123.01,(79776+(((H2590*12)-867123.01)*0.25))/12,IF((H2590*12)&gt;624329.01,(31216+(((H2590*12)-624329.01)*0.2))/12,IF((H2590*12)&gt;416220.01,(((H2590*12)-416220.01)*0.15)/12,0)))</f>
        <v>1032.1408750000003</v>
      </c>
      <c r="V2590">
        <v>0</v>
      </c>
      <c r="W2590">
        <f t="shared" si="659"/>
        <v>1655.7808750000004</v>
      </c>
      <c r="X2590">
        <f t="shared" si="655"/>
        <v>4434.0600000000004</v>
      </c>
      <c r="Y2590">
        <f t="shared" si="662"/>
        <v>6527.4</v>
      </c>
      <c r="Z2590">
        <f t="shared" si="657"/>
        <v>39910.159124999998</v>
      </c>
      <c r="AA2590" t="s">
        <v>634</v>
      </c>
      <c r="AB2590">
        <v>2024</v>
      </c>
    </row>
    <row r="2591" spans="1:28" x14ac:dyDescent="0.25">
      <c r="A2591">
        <v>58</v>
      </c>
      <c r="B2591" t="s">
        <v>820</v>
      </c>
      <c r="C2591" t="s">
        <v>102</v>
      </c>
      <c r="D2591" t="s">
        <v>94</v>
      </c>
      <c r="E2591" t="s">
        <v>32</v>
      </c>
      <c r="F2591" t="s">
        <v>100</v>
      </c>
      <c r="G2591">
        <v>46000</v>
      </c>
      <c r="H2591">
        <f t="shared" si="658"/>
        <v>43281.4</v>
      </c>
      <c r="I2591">
        <f t="shared" si="651"/>
        <v>1320.2</v>
      </c>
      <c r="J2591">
        <f t="shared" si="652"/>
        <v>3265.9999999999995</v>
      </c>
      <c r="K2591">
        <f t="shared" si="653"/>
        <v>506.00000000000006</v>
      </c>
      <c r="L2591">
        <f t="shared" si="660"/>
        <v>1398.4</v>
      </c>
      <c r="M2591">
        <f t="shared" si="661"/>
        <v>3261.4</v>
      </c>
      <c r="N2591">
        <v>0</v>
      </c>
      <c r="O2591">
        <f t="shared" si="664"/>
        <v>9752</v>
      </c>
      <c r="P2591">
        <v>25</v>
      </c>
      <c r="Q2591">
        <v>0</v>
      </c>
      <c r="R2591">
        <v>0</v>
      </c>
      <c r="S2591">
        <v>872.87</v>
      </c>
      <c r="T2591">
        <v>200</v>
      </c>
      <c r="U2591">
        <v>1289.46</v>
      </c>
      <c r="V2591">
        <v>0</v>
      </c>
      <c r="W2591">
        <f t="shared" si="659"/>
        <v>2387.33</v>
      </c>
      <c r="X2591">
        <f t="shared" si="655"/>
        <v>2718.6000000000004</v>
      </c>
      <c r="Y2591">
        <f t="shared" si="662"/>
        <v>6527.4</v>
      </c>
      <c r="Z2591">
        <f t="shared" si="657"/>
        <v>40894.07</v>
      </c>
      <c r="AA2591" t="s">
        <v>634</v>
      </c>
      <c r="AB2591">
        <v>2024</v>
      </c>
    </row>
    <row r="2592" spans="1:28" x14ac:dyDescent="0.25">
      <c r="A2592">
        <v>59</v>
      </c>
      <c r="B2592" t="s">
        <v>822</v>
      </c>
      <c r="C2592" t="s">
        <v>103</v>
      </c>
      <c r="D2592" t="s">
        <v>793</v>
      </c>
      <c r="E2592" t="s">
        <v>32</v>
      </c>
      <c r="F2592" t="s">
        <v>100</v>
      </c>
      <c r="G2592">
        <v>46000</v>
      </c>
      <c r="H2592">
        <f t="shared" si="658"/>
        <v>43281.4</v>
      </c>
      <c r="I2592">
        <f t="shared" si="651"/>
        <v>1320.2</v>
      </c>
      <c r="J2592">
        <f t="shared" si="652"/>
        <v>3265.9999999999995</v>
      </c>
      <c r="K2592">
        <f t="shared" si="653"/>
        <v>506.00000000000006</v>
      </c>
      <c r="L2592">
        <f t="shared" si="660"/>
        <v>1398.4</v>
      </c>
      <c r="M2592">
        <f t="shared" si="661"/>
        <v>3261.4</v>
      </c>
      <c r="N2592">
        <v>0</v>
      </c>
      <c r="O2592">
        <f t="shared" si="664"/>
        <v>9752</v>
      </c>
      <c r="P2592">
        <v>25</v>
      </c>
      <c r="Q2592">
        <v>10000</v>
      </c>
      <c r="R2592">
        <v>0</v>
      </c>
      <c r="S2592">
        <v>0</v>
      </c>
      <c r="T2592">
        <v>200</v>
      </c>
      <c r="U2592">
        <v>1289.46</v>
      </c>
      <c r="V2592">
        <v>0</v>
      </c>
      <c r="W2592">
        <f t="shared" si="659"/>
        <v>11514.46</v>
      </c>
      <c r="X2592">
        <f t="shared" si="655"/>
        <v>2718.6000000000004</v>
      </c>
      <c r="Y2592">
        <f t="shared" si="662"/>
        <v>6527.4</v>
      </c>
      <c r="Z2592">
        <f t="shared" si="657"/>
        <v>31766.940000000002</v>
      </c>
      <c r="AA2592" t="s">
        <v>634</v>
      </c>
      <c r="AB2592">
        <v>2024</v>
      </c>
    </row>
    <row r="2593" spans="1:28" x14ac:dyDescent="0.25">
      <c r="A2593">
        <v>60</v>
      </c>
      <c r="B2593" t="s">
        <v>179</v>
      </c>
      <c r="C2593" t="s">
        <v>103</v>
      </c>
      <c r="D2593" t="s">
        <v>800</v>
      </c>
      <c r="E2593" t="s">
        <v>32</v>
      </c>
      <c r="F2593" t="s">
        <v>100</v>
      </c>
      <c r="G2593">
        <v>46000</v>
      </c>
      <c r="H2593">
        <f t="shared" si="658"/>
        <v>43281.4</v>
      </c>
      <c r="I2593">
        <f t="shared" si="651"/>
        <v>1320.2</v>
      </c>
      <c r="J2593">
        <f t="shared" si="652"/>
        <v>3265.9999999999995</v>
      </c>
      <c r="K2593">
        <f t="shared" si="653"/>
        <v>506.00000000000006</v>
      </c>
      <c r="L2593">
        <f t="shared" si="660"/>
        <v>1398.4</v>
      </c>
      <c r="M2593">
        <f t="shared" si="661"/>
        <v>3261.4</v>
      </c>
      <c r="N2593">
        <v>0</v>
      </c>
      <c r="O2593">
        <f t="shared" si="654"/>
        <v>9752</v>
      </c>
      <c r="P2593">
        <v>25</v>
      </c>
      <c r="Q2593">
        <v>11000</v>
      </c>
      <c r="R2593">
        <v>0</v>
      </c>
      <c r="S2593">
        <v>398.64</v>
      </c>
      <c r="T2593">
        <v>200</v>
      </c>
      <c r="U2593">
        <v>1289.46</v>
      </c>
      <c r="V2593">
        <v>0</v>
      </c>
      <c r="W2593">
        <f t="shared" si="659"/>
        <v>12913.099999999999</v>
      </c>
      <c r="X2593">
        <f t="shared" si="655"/>
        <v>2718.6000000000004</v>
      </c>
      <c r="Y2593">
        <f t="shared" si="662"/>
        <v>6527.4</v>
      </c>
      <c r="Z2593">
        <f t="shared" si="657"/>
        <v>30368.300000000003</v>
      </c>
      <c r="AA2593" t="s">
        <v>634</v>
      </c>
      <c r="AB2593">
        <v>2024</v>
      </c>
    </row>
    <row r="2594" spans="1:28" x14ac:dyDescent="0.25">
      <c r="A2594">
        <v>61</v>
      </c>
      <c r="B2594" t="s">
        <v>180</v>
      </c>
      <c r="C2594" t="s">
        <v>103</v>
      </c>
      <c r="D2594" t="s">
        <v>22</v>
      </c>
      <c r="E2594" t="s">
        <v>32</v>
      </c>
      <c r="F2594" t="s">
        <v>100</v>
      </c>
      <c r="G2594">
        <v>36000</v>
      </c>
      <c r="H2594">
        <f t="shared" si="658"/>
        <v>32156.94</v>
      </c>
      <c r="I2594">
        <f t="shared" si="651"/>
        <v>1033.2</v>
      </c>
      <c r="J2594">
        <f t="shared" si="652"/>
        <v>2555.9999999999995</v>
      </c>
      <c r="K2594">
        <f t="shared" si="653"/>
        <v>396.00000000000006</v>
      </c>
      <c r="L2594">
        <f t="shared" si="660"/>
        <v>1094.4000000000001</v>
      </c>
      <c r="M2594">
        <f t="shared" si="661"/>
        <v>2552.4</v>
      </c>
      <c r="N2594">
        <v>1715.46</v>
      </c>
      <c r="O2594">
        <f t="shared" si="654"/>
        <v>9347.4599999999991</v>
      </c>
      <c r="P2594">
        <v>25</v>
      </c>
      <c r="Q2594">
        <v>0</v>
      </c>
      <c r="R2594">
        <v>0</v>
      </c>
      <c r="S2594">
        <v>2262.2600000000002</v>
      </c>
      <c r="T2594">
        <v>200</v>
      </c>
      <c r="U2594">
        <v>0</v>
      </c>
      <c r="V2594">
        <v>0</v>
      </c>
      <c r="W2594">
        <f t="shared" si="659"/>
        <v>2487.2600000000002</v>
      </c>
      <c r="X2594">
        <f t="shared" si="655"/>
        <v>3843.0600000000004</v>
      </c>
      <c r="Y2594">
        <f t="shared" si="662"/>
        <v>5108.3999999999996</v>
      </c>
      <c r="Z2594">
        <f t="shared" si="657"/>
        <v>29669.68</v>
      </c>
      <c r="AA2594" t="s">
        <v>634</v>
      </c>
      <c r="AB2594">
        <v>2024</v>
      </c>
    </row>
    <row r="2595" spans="1:28" x14ac:dyDescent="0.25">
      <c r="A2595">
        <v>62</v>
      </c>
      <c r="B2595" t="s">
        <v>183</v>
      </c>
      <c r="C2595" t="s">
        <v>103</v>
      </c>
      <c r="D2595" t="s">
        <v>22</v>
      </c>
      <c r="E2595" t="s">
        <v>52</v>
      </c>
      <c r="F2595" t="s">
        <v>100</v>
      </c>
      <c r="G2595">
        <v>36000</v>
      </c>
      <c r="H2595">
        <f t="shared" si="658"/>
        <v>33872.400000000001</v>
      </c>
      <c r="I2595">
        <f t="shared" si="651"/>
        <v>1033.2</v>
      </c>
      <c r="J2595">
        <f t="shared" si="652"/>
        <v>2555.9999999999995</v>
      </c>
      <c r="K2595">
        <f t="shared" si="653"/>
        <v>396.00000000000006</v>
      </c>
      <c r="L2595">
        <f t="shared" si="660"/>
        <v>1094.4000000000001</v>
      </c>
      <c r="M2595">
        <f t="shared" si="661"/>
        <v>2552.4</v>
      </c>
      <c r="N2595">
        <v>0</v>
      </c>
      <c r="O2595">
        <f t="shared" si="654"/>
        <v>7632</v>
      </c>
      <c r="P2595">
        <v>25</v>
      </c>
      <c r="Q2595">
        <v>1500</v>
      </c>
      <c r="R2595">
        <v>0</v>
      </c>
      <c r="S2595">
        <v>0</v>
      </c>
      <c r="T2595">
        <v>200</v>
      </c>
      <c r="U2595">
        <v>0</v>
      </c>
      <c r="V2595">
        <v>0</v>
      </c>
      <c r="W2595">
        <f t="shared" si="659"/>
        <v>1725</v>
      </c>
      <c r="X2595">
        <f t="shared" si="655"/>
        <v>2127.6000000000004</v>
      </c>
      <c r="Y2595">
        <f t="shared" si="662"/>
        <v>5108.3999999999996</v>
      </c>
      <c r="Z2595">
        <f t="shared" si="657"/>
        <v>32147.4</v>
      </c>
      <c r="AA2595" t="s">
        <v>634</v>
      </c>
      <c r="AB2595">
        <v>2024</v>
      </c>
    </row>
    <row r="2596" spans="1:28" x14ac:dyDescent="0.25">
      <c r="A2596">
        <v>63</v>
      </c>
      <c r="B2596" t="s">
        <v>185</v>
      </c>
      <c r="C2596" t="s">
        <v>103</v>
      </c>
      <c r="D2596" t="s">
        <v>22</v>
      </c>
      <c r="E2596" t="s">
        <v>789</v>
      </c>
      <c r="F2596" t="s">
        <v>100</v>
      </c>
      <c r="G2596">
        <v>46000</v>
      </c>
      <c r="H2596">
        <f t="shared" si="658"/>
        <v>43281.4</v>
      </c>
      <c r="I2596">
        <f t="shared" si="651"/>
        <v>1320.2</v>
      </c>
      <c r="J2596">
        <f t="shared" si="652"/>
        <v>3265.9999999999995</v>
      </c>
      <c r="K2596">
        <f t="shared" si="653"/>
        <v>506.00000000000006</v>
      </c>
      <c r="L2596">
        <f t="shared" si="660"/>
        <v>1398.4</v>
      </c>
      <c r="M2596">
        <f t="shared" si="661"/>
        <v>3261.4</v>
      </c>
      <c r="N2596">
        <v>0</v>
      </c>
      <c r="O2596">
        <f t="shared" si="654"/>
        <v>9752</v>
      </c>
      <c r="P2596">
        <v>25</v>
      </c>
      <c r="Q2596">
        <v>200</v>
      </c>
      <c r="R2596">
        <v>0</v>
      </c>
      <c r="S2596">
        <v>1352.12</v>
      </c>
      <c r="T2596">
        <v>200</v>
      </c>
      <c r="U2596">
        <v>1289.46</v>
      </c>
      <c r="V2596">
        <v>0</v>
      </c>
      <c r="W2596">
        <f t="shared" si="659"/>
        <v>3066.58</v>
      </c>
      <c r="X2596">
        <f t="shared" si="655"/>
        <v>2718.6000000000004</v>
      </c>
      <c r="Y2596">
        <f t="shared" si="662"/>
        <v>6527.4</v>
      </c>
      <c r="Z2596">
        <f t="shared" si="657"/>
        <v>40214.82</v>
      </c>
      <c r="AA2596" t="s">
        <v>634</v>
      </c>
      <c r="AB2596">
        <v>2024</v>
      </c>
    </row>
    <row r="2597" spans="1:28" x14ac:dyDescent="0.25">
      <c r="A2597">
        <v>64</v>
      </c>
      <c r="B2597" t="s">
        <v>186</v>
      </c>
      <c r="C2597" t="s">
        <v>102</v>
      </c>
      <c r="D2597" t="s">
        <v>17</v>
      </c>
      <c r="E2597" t="s">
        <v>36</v>
      </c>
      <c r="F2597" t="s">
        <v>100</v>
      </c>
      <c r="G2597">
        <v>46000</v>
      </c>
      <c r="H2597">
        <f t="shared" si="658"/>
        <v>43281.4</v>
      </c>
      <c r="I2597">
        <f t="shared" si="651"/>
        <v>1320.2</v>
      </c>
      <c r="J2597">
        <f t="shared" si="652"/>
        <v>3265.9999999999995</v>
      </c>
      <c r="K2597">
        <f t="shared" si="653"/>
        <v>506.00000000000006</v>
      </c>
      <c r="L2597">
        <f t="shared" si="660"/>
        <v>1398.4</v>
      </c>
      <c r="M2597">
        <f t="shared" si="661"/>
        <v>3261.4</v>
      </c>
      <c r="N2597">
        <v>0</v>
      </c>
      <c r="O2597">
        <f t="shared" si="654"/>
        <v>9752</v>
      </c>
      <c r="P2597">
        <v>25</v>
      </c>
      <c r="Q2597">
        <v>0</v>
      </c>
      <c r="R2597">
        <v>0</v>
      </c>
      <c r="S2597">
        <v>465.16</v>
      </c>
      <c r="T2597">
        <v>200</v>
      </c>
      <c r="U2597">
        <v>1289.46</v>
      </c>
      <c r="V2597">
        <v>0</v>
      </c>
      <c r="W2597">
        <f t="shared" si="659"/>
        <v>1979.6200000000001</v>
      </c>
      <c r="X2597">
        <f t="shared" si="655"/>
        <v>2718.6000000000004</v>
      </c>
      <c r="Y2597">
        <f t="shared" si="662"/>
        <v>6527.4</v>
      </c>
      <c r="Z2597">
        <f t="shared" si="657"/>
        <v>41301.78</v>
      </c>
      <c r="AA2597" t="s">
        <v>634</v>
      </c>
      <c r="AB2597">
        <v>2024</v>
      </c>
    </row>
    <row r="2598" spans="1:28" x14ac:dyDescent="0.25">
      <c r="A2598">
        <v>65</v>
      </c>
      <c r="B2598" t="s">
        <v>188</v>
      </c>
      <c r="C2598" t="s">
        <v>102</v>
      </c>
      <c r="D2598" t="s">
        <v>10</v>
      </c>
      <c r="E2598" t="s">
        <v>33</v>
      </c>
      <c r="F2598" t="s">
        <v>100</v>
      </c>
      <c r="G2598">
        <v>36000</v>
      </c>
      <c r="H2598">
        <f t="shared" si="658"/>
        <v>30441.48</v>
      </c>
      <c r="I2598">
        <f t="shared" ref="I2598:I2642" si="665">IF(G2598&lt;=374040,G2598*2.87%,9334.68)</f>
        <v>1033.2</v>
      </c>
      <c r="J2598">
        <f t="shared" ref="J2598:J2642" si="666">IF(G2598&lt;=374040,G2598*7.1%,23092.75)</f>
        <v>2555.9999999999995</v>
      </c>
      <c r="K2598">
        <f t="shared" ref="K2598:K2642" si="667">IF(G2598&lt;=74808,G2598*1.1%,851.51)</f>
        <v>396.00000000000006</v>
      </c>
      <c r="L2598">
        <f t="shared" si="660"/>
        <v>1094.4000000000001</v>
      </c>
      <c r="M2598">
        <f t="shared" si="661"/>
        <v>2552.4</v>
      </c>
      <c r="N2598">
        <v>3430.92</v>
      </c>
      <c r="O2598">
        <f t="shared" ref="O2598:O2642" si="668">+I2598+J2598+K2598+L2598+M2598+N2598</f>
        <v>11062.92</v>
      </c>
      <c r="P2598">
        <v>25</v>
      </c>
      <c r="Q2598">
        <v>0</v>
      </c>
      <c r="R2598">
        <v>0</v>
      </c>
      <c r="S2598">
        <v>1924.63</v>
      </c>
      <c r="T2598">
        <v>200</v>
      </c>
      <c r="U2598">
        <v>0</v>
      </c>
      <c r="V2598">
        <v>0</v>
      </c>
      <c r="W2598">
        <f t="shared" si="659"/>
        <v>2149.63</v>
      </c>
      <c r="X2598">
        <f t="shared" ref="X2598:X2642" si="669">+I2598+L2598+N2598</f>
        <v>5558.52</v>
      </c>
      <c r="Y2598">
        <f t="shared" si="662"/>
        <v>5108.3999999999996</v>
      </c>
      <c r="Z2598">
        <f t="shared" ref="Z2598:Z2642" si="670">+G2598-(W2598+X2598)</f>
        <v>28291.85</v>
      </c>
      <c r="AA2598" t="s">
        <v>634</v>
      </c>
      <c r="AB2598">
        <v>2024</v>
      </c>
    </row>
    <row r="2599" spans="1:28" x14ac:dyDescent="0.25">
      <c r="A2599">
        <v>66</v>
      </c>
      <c r="B2599" t="s">
        <v>190</v>
      </c>
      <c r="C2599" t="s">
        <v>102</v>
      </c>
      <c r="D2599" t="s">
        <v>801</v>
      </c>
      <c r="E2599" t="s">
        <v>38</v>
      </c>
      <c r="F2599" t="s">
        <v>100</v>
      </c>
      <c r="G2599">
        <v>36000</v>
      </c>
      <c r="H2599">
        <f t="shared" ref="H2599:H2642" si="671">+G2599-(I2599+L2599+N2599)</f>
        <v>33872.400000000001</v>
      </c>
      <c r="I2599">
        <f t="shared" si="665"/>
        <v>1033.2</v>
      </c>
      <c r="J2599">
        <f t="shared" si="666"/>
        <v>2555.9999999999995</v>
      </c>
      <c r="K2599">
        <f t="shared" si="667"/>
        <v>396.00000000000006</v>
      </c>
      <c r="L2599">
        <f t="shared" si="660"/>
        <v>1094.4000000000001</v>
      </c>
      <c r="M2599">
        <f t="shared" si="661"/>
        <v>2552.4</v>
      </c>
      <c r="N2599">
        <v>0</v>
      </c>
      <c r="O2599">
        <f t="shared" si="668"/>
        <v>7632</v>
      </c>
      <c r="P2599">
        <v>25</v>
      </c>
      <c r="Q2599">
        <v>6505.87</v>
      </c>
      <c r="R2599">
        <v>0</v>
      </c>
      <c r="S2599">
        <v>398.64</v>
      </c>
      <c r="T2599">
        <v>200</v>
      </c>
      <c r="U2599">
        <v>0</v>
      </c>
      <c r="V2599">
        <v>0</v>
      </c>
      <c r="W2599">
        <f t="shared" ref="W2599:W2629" si="672">P2599+Q2599+R2599+S2599+T2599+U2599</f>
        <v>7129.51</v>
      </c>
      <c r="X2599">
        <f t="shared" si="669"/>
        <v>2127.6000000000004</v>
      </c>
      <c r="Y2599">
        <f t="shared" si="662"/>
        <v>5108.3999999999996</v>
      </c>
      <c r="Z2599">
        <f t="shared" si="670"/>
        <v>26742.89</v>
      </c>
      <c r="AA2599" t="s">
        <v>634</v>
      </c>
      <c r="AB2599">
        <v>2024</v>
      </c>
    </row>
    <row r="2600" spans="1:28" x14ac:dyDescent="0.25">
      <c r="A2600">
        <v>67</v>
      </c>
      <c r="B2600" t="s">
        <v>851</v>
      </c>
      <c r="C2600" t="s">
        <v>103</v>
      </c>
      <c r="D2600" t="s">
        <v>94</v>
      </c>
      <c r="E2600" t="s">
        <v>852</v>
      </c>
      <c r="F2600" t="s">
        <v>100</v>
      </c>
      <c r="G2600">
        <v>46000</v>
      </c>
      <c r="H2600">
        <f t="shared" si="671"/>
        <v>43281.4</v>
      </c>
      <c r="I2600">
        <f t="shared" si="665"/>
        <v>1320.2</v>
      </c>
      <c r="J2600">
        <f t="shared" si="666"/>
        <v>3265.9999999999995</v>
      </c>
      <c r="K2600">
        <f t="shared" si="667"/>
        <v>506.00000000000006</v>
      </c>
      <c r="L2600">
        <f t="shared" ref="L2600:L2642" si="673">IF(G2600&lt;=187020,G2600*3.04%,4943.8)</f>
        <v>1398.4</v>
      </c>
      <c r="M2600">
        <f t="shared" ref="M2600:M2642" si="674">IF(G2600&lt;=187020,G2600*7.09%,11530.11)</f>
        <v>3261.4</v>
      </c>
      <c r="N2600">
        <v>0</v>
      </c>
      <c r="O2600">
        <f t="shared" si="668"/>
        <v>9752</v>
      </c>
      <c r="P2600">
        <v>25</v>
      </c>
      <c r="Q2600">
        <v>5011.18</v>
      </c>
      <c r="R2600">
        <v>0</v>
      </c>
      <c r="S2600">
        <v>189.19</v>
      </c>
      <c r="T2600">
        <v>200</v>
      </c>
      <c r="U2600">
        <f>IF((H2600*12)&gt;867123.01,(79776+(((H2600*12)-867123.01)*0.25))/12,IF((H2600*12)&gt;624329.01,(31216+(((H2600*12)-624329.01)*0.2))/12,IF((H2600*12)&gt;416220.01,(((H2600*12)-416220.01)*0.15)/12,0)))</f>
        <v>1289.4598750000005</v>
      </c>
      <c r="V2600">
        <v>0</v>
      </c>
      <c r="W2600">
        <f t="shared" si="672"/>
        <v>6714.8298750000004</v>
      </c>
      <c r="X2600">
        <f t="shared" si="669"/>
        <v>2718.6000000000004</v>
      </c>
      <c r="Y2600">
        <f t="shared" si="662"/>
        <v>6527.4</v>
      </c>
      <c r="Z2600">
        <f t="shared" si="670"/>
        <v>36566.570124999998</v>
      </c>
      <c r="AA2600" t="s">
        <v>634</v>
      </c>
      <c r="AB2600">
        <v>2024</v>
      </c>
    </row>
    <row r="2601" spans="1:28" x14ac:dyDescent="0.25">
      <c r="A2601">
        <v>68</v>
      </c>
      <c r="B2601" t="s">
        <v>201</v>
      </c>
      <c r="C2601" t="s">
        <v>102</v>
      </c>
      <c r="D2601" t="s">
        <v>22</v>
      </c>
      <c r="E2601" t="s">
        <v>32</v>
      </c>
      <c r="F2601" t="s">
        <v>100</v>
      </c>
      <c r="G2601">
        <v>36000</v>
      </c>
      <c r="H2601">
        <f t="shared" si="671"/>
        <v>33872.400000000001</v>
      </c>
      <c r="I2601">
        <f t="shared" si="665"/>
        <v>1033.2</v>
      </c>
      <c r="J2601">
        <f t="shared" si="666"/>
        <v>2555.9999999999995</v>
      </c>
      <c r="K2601">
        <f t="shared" si="667"/>
        <v>396.00000000000006</v>
      </c>
      <c r="L2601">
        <f t="shared" si="673"/>
        <v>1094.4000000000001</v>
      </c>
      <c r="M2601">
        <f t="shared" si="674"/>
        <v>2552.4</v>
      </c>
      <c r="N2601">
        <v>0</v>
      </c>
      <c r="O2601">
        <f t="shared" si="668"/>
        <v>7632</v>
      </c>
      <c r="P2601">
        <v>25</v>
      </c>
      <c r="Q2601">
        <v>2125.4899999999998</v>
      </c>
      <c r="R2601">
        <v>0</v>
      </c>
      <c r="S2601">
        <v>0</v>
      </c>
      <c r="T2601">
        <v>200</v>
      </c>
      <c r="U2601">
        <v>0</v>
      </c>
      <c r="V2601">
        <v>0</v>
      </c>
      <c r="W2601">
        <f t="shared" si="672"/>
        <v>2350.4899999999998</v>
      </c>
      <c r="X2601">
        <f t="shared" si="669"/>
        <v>2127.6000000000004</v>
      </c>
      <c r="Y2601">
        <f>+J2601+M2601</f>
        <v>5108.3999999999996</v>
      </c>
      <c r="Z2601">
        <f t="shared" si="670"/>
        <v>31521.91</v>
      </c>
      <c r="AA2601" t="s">
        <v>634</v>
      </c>
      <c r="AB2601">
        <v>2024</v>
      </c>
    </row>
    <row r="2602" spans="1:28" x14ac:dyDescent="0.25">
      <c r="A2602">
        <v>69</v>
      </c>
      <c r="B2602" t="s">
        <v>207</v>
      </c>
      <c r="C2602" t="s">
        <v>103</v>
      </c>
      <c r="D2602" t="s">
        <v>6</v>
      </c>
      <c r="E2602" t="s">
        <v>28</v>
      </c>
      <c r="F2602" t="s">
        <v>100</v>
      </c>
      <c r="G2602">
        <v>25000</v>
      </c>
      <c r="H2602">
        <f t="shared" si="671"/>
        <v>23522.5</v>
      </c>
      <c r="I2602">
        <f t="shared" si="665"/>
        <v>717.5</v>
      </c>
      <c r="J2602">
        <f t="shared" si="666"/>
        <v>1774.9999999999998</v>
      </c>
      <c r="K2602">
        <f t="shared" si="667"/>
        <v>275</v>
      </c>
      <c r="L2602">
        <f t="shared" si="673"/>
        <v>760</v>
      </c>
      <c r="M2602">
        <f t="shared" si="674"/>
        <v>1772.5000000000002</v>
      </c>
      <c r="N2602">
        <v>0</v>
      </c>
      <c r="O2602">
        <f t="shared" si="668"/>
        <v>5300</v>
      </c>
      <c r="P2602">
        <v>25</v>
      </c>
      <c r="Q2602">
        <v>9635.91</v>
      </c>
      <c r="R2602">
        <v>0</v>
      </c>
      <c r="S2602">
        <v>1328.8</v>
      </c>
      <c r="T2602">
        <v>200</v>
      </c>
      <c r="U2602">
        <v>0</v>
      </c>
      <c r="V2602">
        <v>0</v>
      </c>
      <c r="W2602">
        <f t="shared" si="672"/>
        <v>11189.71</v>
      </c>
      <c r="X2602">
        <f t="shared" si="669"/>
        <v>1477.5</v>
      </c>
      <c r="Y2602">
        <f>+J2602+M2602</f>
        <v>3547.5</v>
      </c>
      <c r="Z2602">
        <f t="shared" si="670"/>
        <v>12332.79</v>
      </c>
      <c r="AA2602" t="s">
        <v>634</v>
      </c>
      <c r="AB2602">
        <v>2024</v>
      </c>
    </row>
    <row r="2603" spans="1:28" x14ac:dyDescent="0.25">
      <c r="A2603">
        <v>70</v>
      </c>
      <c r="B2603" t="s">
        <v>875</v>
      </c>
      <c r="C2603" t="s">
        <v>103</v>
      </c>
      <c r="D2603" t="s">
        <v>22</v>
      </c>
      <c r="E2603" t="s">
        <v>832</v>
      </c>
      <c r="F2603" t="s">
        <v>100</v>
      </c>
      <c r="G2603">
        <v>30000</v>
      </c>
      <c r="H2603">
        <f t="shared" si="671"/>
        <v>28227</v>
      </c>
      <c r="I2603">
        <f t="shared" si="665"/>
        <v>861</v>
      </c>
      <c r="J2603">
        <f t="shared" si="666"/>
        <v>2130</v>
      </c>
      <c r="K2603">
        <f t="shared" si="667"/>
        <v>330.00000000000006</v>
      </c>
      <c r="L2603">
        <f t="shared" si="673"/>
        <v>912</v>
      </c>
      <c r="M2603">
        <f t="shared" si="674"/>
        <v>2127</v>
      </c>
      <c r="N2603">
        <v>0</v>
      </c>
      <c r="O2603">
        <f t="shared" si="668"/>
        <v>6360</v>
      </c>
      <c r="P2603">
        <v>25</v>
      </c>
      <c r="Q2603">
        <v>2995.75</v>
      </c>
      <c r="R2603">
        <v>0</v>
      </c>
      <c r="S2603">
        <v>0</v>
      </c>
      <c r="T2603">
        <v>200</v>
      </c>
      <c r="U2603">
        <v>0</v>
      </c>
      <c r="V2603">
        <v>0</v>
      </c>
      <c r="W2603">
        <f t="shared" si="672"/>
        <v>3220.75</v>
      </c>
      <c r="X2603">
        <f t="shared" si="669"/>
        <v>1773</v>
      </c>
      <c r="Y2603">
        <f>+J2603+M2603</f>
        <v>4257</v>
      </c>
      <c r="Z2603">
        <f t="shared" si="670"/>
        <v>25006.25</v>
      </c>
      <c r="AA2603" t="s">
        <v>634</v>
      </c>
      <c r="AB2603">
        <v>2024</v>
      </c>
    </row>
    <row r="2604" spans="1:28" x14ac:dyDescent="0.25">
      <c r="A2604">
        <v>71</v>
      </c>
      <c r="B2604" t="s">
        <v>812</v>
      </c>
      <c r="C2604" t="s">
        <v>102</v>
      </c>
      <c r="D2604" t="s">
        <v>808</v>
      </c>
      <c r="E2604" t="s">
        <v>619</v>
      </c>
      <c r="F2604" t="s">
        <v>85</v>
      </c>
      <c r="G2604">
        <v>30000</v>
      </c>
      <c r="H2604">
        <f t="shared" si="671"/>
        <v>28227</v>
      </c>
      <c r="I2604">
        <f t="shared" si="665"/>
        <v>861</v>
      </c>
      <c r="J2604">
        <f t="shared" si="666"/>
        <v>2130</v>
      </c>
      <c r="K2604">
        <f t="shared" si="667"/>
        <v>330.00000000000006</v>
      </c>
      <c r="L2604">
        <f t="shared" si="673"/>
        <v>912</v>
      </c>
      <c r="M2604">
        <f t="shared" si="674"/>
        <v>2127</v>
      </c>
      <c r="N2604">
        <v>0</v>
      </c>
      <c r="O2604">
        <f t="shared" si="668"/>
        <v>6360</v>
      </c>
      <c r="P2604">
        <v>25</v>
      </c>
      <c r="Q2604">
        <v>500</v>
      </c>
      <c r="R2604">
        <v>0</v>
      </c>
      <c r="S2604">
        <v>0</v>
      </c>
      <c r="T2604">
        <v>200</v>
      </c>
      <c r="U2604">
        <v>0</v>
      </c>
      <c r="V2604">
        <v>0</v>
      </c>
      <c r="W2604">
        <f t="shared" si="672"/>
        <v>725</v>
      </c>
      <c r="X2604">
        <f t="shared" si="669"/>
        <v>1773</v>
      </c>
      <c r="Y2604">
        <f t="shared" ref="Y2604:Y2642" si="675">+J2604+M2604</f>
        <v>4257</v>
      </c>
      <c r="Z2604">
        <f t="shared" si="670"/>
        <v>27502</v>
      </c>
      <c r="AA2604" t="s">
        <v>634</v>
      </c>
      <c r="AB2604">
        <v>2024</v>
      </c>
    </row>
    <row r="2605" spans="1:28" x14ac:dyDescent="0.25">
      <c r="A2605">
        <v>72</v>
      </c>
      <c r="B2605" t="s">
        <v>833</v>
      </c>
      <c r="C2605" t="s">
        <v>102</v>
      </c>
      <c r="D2605" t="s">
        <v>22</v>
      </c>
      <c r="E2605" t="s">
        <v>33</v>
      </c>
      <c r="F2605" t="s">
        <v>100</v>
      </c>
      <c r="G2605">
        <v>30000</v>
      </c>
      <c r="H2605">
        <f t="shared" si="671"/>
        <v>28227</v>
      </c>
      <c r="I2605">
        <f t="shared" si="665"/>
        <v>861</v>
      </c>
      <c r="J2605">
        <f t="shared" si="666"/>
        <v>2130</v>
      </c>
      <c r="K2605">
        <f t="shared" si="667"/>
        <v>330.00000000000006</v>
      </c>
      <c r="L2605">
        <f t="shared" si="673"/>
        <v>912</v>
      </c>
      <c r="M2605">
        <f t="shared" si="674"/>
        <v>2127</v>
      </c>
      <c r="N2605">
        <v>0</v>
      </c>
      <c r="O2605">
        <f t="shared" si="668"/>
        <v>6360</v>
      </c>
      <c r="P2605">
        <v>25</v>
      </c>
      <c r="Q2605">
        <v>4000</v>
      </c>
      <c r="R2605">
        <v>0</v>
      </c>
      <c r="S2605">
        <v>0</v>
      </c>
      <c r="T2605">
        <v>200</v>
      </c>
      <c r="U2605">
        <v>0</v>
      </c>
      <c r="V2605">
        <v>0</v>
      </c>
      <c r="W2605">
        <f t="shared" si="672"/>
        <v>4225</v>
      </c>
      <c r="X2605">
        <f t="shared" si="669"/>
        <v>1773</v>
      </c>
      <c r="Y2605">
        <f t="shared" si="675"/>
        <v>4257</v>
      </c>
      <c r="Z2605">
        <f t="shared" si="670"/>
        <v>24002</v>
      </c>
      <c r="AA2605" t="s">
        <v>634</v>
      </c>
      <c r="AB2605">
        <v>2024</v>
      </c>
    </row>
    <row r="2606" spans="1:28" x14ac:dyDescent="0.25">
      <c r="A2606">
        <v>73</v>
      </c>
      <c r="B2606" t="s">
        <v>878</v>
      </c>
      <c r="C2606" t="s">
        <v>103</v>
      </c>
      <c r="D2606" t="s">
        <v>94</v>
      </c>
      <c r="E2606" t="s">
        <v>835</v>
      </c>
      <c r="F2606" t="s">
        <v>100</v>
      </c>
      <c r="G2606">
        <v>30000</v>
      </c>
      <c r="H2606">
        <f t="shared" si="671"/>
        <v>28227</v>
      </c>
      <c r="I2606">
        <f t="shared" si="665"/>
        <v>861</v>
      </c>
      <c r="J2606">
        <f t="shared" si="666"/>
        <v>2130</v>
      </c>
      <c r="K2606">
        <f t="shared" si="667"/>
        <v>330.00000000000006</v>
      </c>
      <c r="L2606">
        <f t="shared" si="673"/>
        <v>912</v>
      </c>
      <c r="M2606">
        <f t="shared" si="674"/>
        <v>2127</v>
      </c>
      <c r="N2606">
        <v>0</v>
      </c>
      <c r="O2606">
        <f t="shared" si="668"/>
        <v>6360</v>
      </c>
      <c r="P2606">
        <v>25</v>
      </c>
      <c r="Q2606">
        <v>7426.75</v>
      </c>
      <c r="R2606">
        <v>0</v>
      </c>
      <c r="S2606">
        <v>0</v>
      </c>
      <c r="T2606">
        <v>200</v>
      </c>
      <c r="U2606">
        <v>0</v>
      </c>
      <c r="V2606">
        <v>0</v>
      </c>
      <c r="W2606">
        <f t="shared" si="672"/>
        <v>7651.75</v>
      </c>
      <c r="X2606">
        <f t="shared" si="669"/>
        <v>1773</v>
      </c>
      <c r="Y2606">
        <f t="shared" si="675"/>
        <v>4257</v>
      </c>
      <c r="Z2606">
        <f t="shared" si="670"/>
        <v>20575.25</v>
      </c>
      <c r="AA2606" t="s">
        <v>634</v>
      </c>
      <c r="AB2606">
        <v>2024</v>
      </c>
    </row>
    <row r="2607" spans="1:28" x14ac:dyDescent="0.25">
      <c r="A2607">
        <v>74</v>
      </c>
      <c r="B2607" t="s">
        <v>836</v>
      </c>
      <c r="C2607" t="s">
        <v>102</v>
      </c>
      <c r="D2607" t="s">
        <v>94</v>
      </c>
      <c r="E2607" t="s">
        <v>52</v>
      </c>
      <c r="F2607" t="s">
        <v>100</v>
      </c>
      <c r="G2607">
        <v>26000</v>
      </c>
      <c r="H2607">
        <f t="shared" si="671"/>
        <v>22747.94</v>
      </c>
      <c r="I2607">
        <f t="shared" si="665"/>
        <v>746.2</v>
      </c>
      <c r="J2607">
        <f t="shared" si="666"/>
        <v>1845.9999999999998</v>
      </c>
      <c r="K2607">
        <f t="shared" si="667"/>
        <v>286.00000000000006</v>
      </c>
      <c r="L2607">
        <f t="shared" si="673"/>
        <v>790.4</v>
      </c>
      <c r="M2607">
        <f t="shared" si="674"/>
        <v>1843.4</v>
      </c>
      <c r="N2607">
        <v>1715.46</v>
      </c>
      <c r="O2607">
        <f t="shared" si="668"/>
        <v>7227.46</v>
      </c>
      <c r="P2607">
        <v>25</v>
      </c>
      <c r="Q2607">
        <v>1000</v>
      </c>
      <c r="R2607">
        <v>0</v>
      </c>
      <c r="S2607">
        <v>133.4</v>
      </c>
      <c r="T2607">
        <v>200</v>
      </c>
      <c r="U2607">
        <v>0</v>
      </c>
      <c r="V2607">
        <v>0</v>
      </c>
      <c r="W2607">
        <f t="shared" si="672"/>
        <v>1358.4</v>
      </c>
      <c r="X2607">
        <f t="shared" si="669"/>
        <v>3252.06</v>
      </c>
      <c r="Y2607">
        <f t="shared" si="675"/>
        <v>3689.3999999999996</v>
      </c>
      <c r="Z2607">
        <f t="shared" si="670"/>
        <v>21389.54</v>
      </c>
      <c r="AA2607" t="s">
        <v>634</v>
      </c>
      <c r="AB2607">
        <v>2024</v>
      </c>
    </row>
    <row r="2608" spans="1:28" x14ac:dyDescent="0.25">
      <c r="A2608">
        <v>75</v>
      </c>
      <c r="B2608" t="s">
        <v>837</v>
      </c>
      <c r="C2608" t="s">
        <v>103</v>
      </c>
      <c r="D2608" t="s">
        <v>94</v>
      </c>
      <c r="E2608" t="s">
        <v>52</v>
      </c>
      <c r="F2608" t="s">
        <v>100</v>
      </c>
      <c r="G2608">
        <v>26000</v>
      </c>
      <c r="H2608">
        <f t="shared" si="671"/>
        <v>24463.4</v>
      </c>
      <c r="I2608">
        <f t="shared" si="665"/>
        <v>746.2</v>
      </c>
      <c r="J2608">
        <f t="shared" si="666"/>
        <v>1845.9999999999998</v>
      </c>
      <c r="K2608">
        <f t="shared" si="667"/>
        <v>286.00000000000006</v>
      </c>
      <c r="L2608">
        <f t="shared" si="673"/>
        <v>790.4</v>
      </c>
      <c r="M2608">
        <f t="shared" si="674"/>
        <v>1843.4</v>
      </c>
      <c r="N2608">
        <v>0</v>
      </c>
      <c r="O2608">
        <f t="shared" si="668"/>
        <v>5512</v>
      </c>
      <c r="P2608">
        <v>25</v>
      </c>
      <c r="Q2608">
        <v>1000</v>
      </c>
      <c r="R2608">
        <v>0</v>
      </c>
      <c r="S2608">
        <v>0</v>
      </c>
      <c r="T2608">
        <v>200</v>
      </c>
      <c r="U2608">
        <v>0</v>
      </c>
      <c r="V2608">
        <v>0</v>
      </c>
      <c r="W2608">
        <f t="shared" si="672"/>
        <v>1225</v>
      </c>
      <c r="X2608">
        <f t="shared" si="669"/>
        <v>1536.6</v>
      </c>
      <c r="Y2608">
        <f t="shared" si="675"/>
        <v>3689.3999999999996</v>
      </c>
      <c r="Z2608">
        <f t="shared" si="670"/>
        <v>23238.400000000001</v>
      </c>
      <c r="AA2608" t="s">
        <v>634</v>
      </c>
      <c r="AB2608">
        <v>2024</v>
      </c>
    </row>
    <row r="2609" spans="1:28" x14ac:dyDescent="0.25">
      <c r="A2609">
        <v>76</v>
      </c>
      <c r="B2609" t="s">
        <v>838</v>
      </c>
      <c r="C2609" t="s">
        <v>102</v>
      </c>
      <c r="D2609" t="s">
        <v>839</v>
      </c>
      <c r="E2609" t="s">
        <v>33</v>
      </c>
      <c r="F2609" t="s">
        <v>100</v>
      </c>
      <c r="G2609">
        <v>26000</v>
      </c>
      <c r="H2609">
        <f t="shared" si="671"/>
        <v>24463.4</v>
      </c>
      <c r="I2609">
        <f t="shared" si="665"/>
        <v>746.2</v>
      </c>
      <c r="J2609">
        <f t="shared" si="666"/>
        <v>1845.9999999999998</v>
      </c>
      <c r="K2609">
        <f t="shared" si="667"/>
        <v>286.00000000000006</v>
      </c>
      <c r="L2609">
        <f t="shared" si="673"/>
        <v>790.4</v>
      </c>
      <c r="M2609">
        <f t="shared" si="674"/>
        <v>1843.4</v>
      </c>
      <c r="N2609">
        <v>0</v>
      </c>
      <c r="O2609">
        <f t="shared" si="668"/>
        <v>5512</v>
      </c>
      <c r="P2609">
        <v>25</v>
      </c>
      <c r="Q2609">
        <v>0</v>
      </c>
      <c r="R2609">
        <v>0</v>
      </c>
      <c r="S2609">
        <v>137.19999999999999</v>
      </c>
      <c r="T2609">
        <v>200</v>
      </c>
      <c r="U2609">
        <v>0</v>
      </c>
      <c r="V2609">
        <v>0</v>
      </c>
      <c r="W2609">
        <f t="shared" si="672"/>
        <v>362.2</v>
      </c>
      <c r="X2609">
        <f t="shared" si="669"/>
        <v>1536.6</v>
      </c>
      <c r="Y2609">
        <f t="shared" si="675"/>
        <v>3689.3999999999996</v>
      </c>
      <c r="Z2609">
        <f t="shared" si="670"/>
        <v>24101.200000000001</v>
      </c>
      <c r="AA2609" t="s">
        <v>634</v>
      </c>
      <c r="AB2609">
        <v>2024</v>
      </c>
    </row>
    <row r="2610" spans="1:28" x14ac:dyDescent="0.25">
      <c r="A2610">
        <v>77</v>
      </c>
      <c r="B2610" t="s">
        <v>840</v>
      </c>
      <c r="C2610" t="s">
        <v>102</v>
      </c>
      <c r="D2610" t="s">
        <v>839</v>
      </c>
      <c r="E2610" t="s">
        <v>33</v>
      </c>
      <c r="F2610" t="s">
        <v>100</v>
      </c>
      <c r="G2610">
        <v>26000</v>
      </c>
      <c r="H2610">
        <f t="shared" si="671"/>
        <v>24463.4</v>
      </c>
      <c r="I2610">
        <f t="shared" si="665"/>
        <v>746.2</v>
      </c>
      <c r="J2610">
        <f t="shared" si="666"/>
        <v>1845.9999999999998</v>
      </c>
      <c r="K2610">
        <f t="shared" si="667"/>
        <v>286.00000000000006</v>
      </c>
      <c r="L2610">
        <f t="shared" si="673"/>
        <v>790.4</v>
      </c>
      <c r="M2610">
        <f t="shared" si="674"/>
        <v>1843.4</v>
      </c>
      <c r="N2610">
        <v>0</v>
      </c>
      <c r="O2610">
        <f t="shared" si="668"/>
        <v>5512</v>
      </c>
      <c r="P2610">
        <v>25</v>
      </c>
      <c r="Q2610">
        <v>0</v>
      </c>
      <c r="R2610">
        <v>0</v>
      </c>
      <c r="S2610">
        <v>0</v>
      </c>
      <c r="T2610">
        <v>200</v>
      </c>
      <c r="U2610">
        <v>0</v>
      </c>
      <c r="V2610">
        <v>0</v>
      </c>
      <c r="W2610">
        <f t="shared" si="672"/>
        <v>225</v>
      </c>
      <c r="X2610">
        <f t="shared" si="669"/>
        <v>1536.6</v>
      </c>
      <c r="Y2610">
        <f t="shared" si="675"/>
        <v>3689.3999999999996</v>
      </c>
      <c r="Z2610">
        <f t="shared" si="670"/>
        <v>24238.400000000001</v>
      </c>
      <c r="AA2610" t="s">
        <v>634</v>
      </c>
      <c r="AB2610">
        <v>2024</v>
      </c>
    </row>
    <row r="2611" spans="1:28" x14ac:dyDescent="0.25">
      <c r="A2611">
        <v>78</v>
      </c>
      <c r="B2611" t="s">
        <v>904</v>
      </c>
      <c r="C2611" t="s">
        <v>103</v>
      </c>
      <c r="D2611" t="s">
        <v>94</v>
      </c>
      <c r="E2611" t="s">
        <v>32</v>
      </c>
      <c r="F2611" t="s">
        <v>100</v>
      </c>
      <c r="G2611">
        <v>30000</v>
      </c>
      <c r="H2611">
        <f t="shared" si="671"/>
        <v>28227</v>
      </c>
      <c r="I2611">
        <f t="shared" si="665"/>
        <v>861</v>
      </c>
      <c r="J2611">
        <f t="shared" si="666"/>
        <v>2130</v>
      </c>
      <c r="K2611">
        <f t="shared" si="667"/>
        <v>330.00000000000006</v>
      </c>
      <c r="L2611">
        <f t="shared" si="673"/>
        <v>912</v>
      </c>
      <c r="M2611">
        <f t="shared" si="674"/>
        <v>2127</v>
      </c>
      <c r="N2611">
        <v>0</v>
      </c>
      <c r="O2611">
        <f t="shared" si="668"/>
        <v>6360</v>
      </c>
      <c r="P2611">
        <v>25</v>
      </c>
      <c r="Q2611">
        <v>0</v>
      </c>
      <c r="R2611">
        <v>0</v>
      </c>
      <c r="S2611">
        <v>0</v>
      </c>
      <c r="T2611">
        <v>200</v>
      </c>
      <c r="U2611">
        <v>0</v>
      </c>
      <c r="V2611">
        <v>0</v>
      </c>
      <c r="W2611">
        <f t="shared" si="672"/>
        <v>225</v>
      </c>
      <c r="X2611">
        <f t="shared" si="669"/>
        <v>1773</v>
      </c>
      <c r="Y2611">
        <f t="shared" si="675"/>
        <v>4257</v>
      </c>
      <c r="Z2611">
        <f t="shared" si="670"/>
        <v>28002</v>
      </c>
      <c r="AA2611" t="s">
        <v>634</v>
      </c>
      <c r="AB2611">
        <v>2024</v>
      </c>
    </row>
    <row r="2612" spans="1:28" x14ac:dyDescent="0.25">
      <c r="A2612">
        <v>79</v>
      </c>
      <c r="B2612" t="s">
        <v>842</v>
      </c>
      <c r="C2612" t="s">
        <v>102</v>
      </c>
      <c r="D2612" t="s">
        <v>823</v>
      </c>
      <c r="E2612" t="s">
        <v>843</v>
      </c>
      <c r="F2612" t="s">
        <v>100</v>
      </c>
      <c r="G2612">
        <v>36000</v>
      </c>
      <c r="H2612">
        <f t="shared" si="671"/>
        <v>33872.400000000001</v>
      </c>
      <c r="I2612">
        <f t="shared" si="665"/>
        <v>1033.2</v>
      </c>
      <c r="J2612">
        <f t="shared" si="666"/>
        <v>2555.9999999999995</v>
      </c>
      <c r="K2612">
        <f t="shared" si="667"/>
        <v>396.00000000000006</v>
      </c>
      <c r="L2612">
        <f t="shared" si="673"/>
        <v>1094.4000000000001</v>
      </c>
      <c r="M2612">
        <f t="shared" si="674"/>
        <v>2552.4</v>
      </c>
      <c r="N2612">
        <v>0</v>
      </c>
      <c r="O2612">
        <f t="shared" si="668"/>
        <v>7632</v>
      </c>
      <c r="P2612">
        <v>25</v>
      </c>
      <c r="Q2612">
        <v>0</v>
      </c>
      <c r="R2612">
        <v>0</v>
      </c>
      <c r="S2612">
        <v>373.22</v>
      </c>
      <c r="T2612">
        <v>200</v>
      </c>
      <c r="U2612">
        <v>0</v>
      </c>
      <c r="V2612">
        <v>0</v>
      </c>
      <c r="W2612">
        <f t="shared" si="672"/>
        <v>598.22</v>
      </c>
      <c r="X2612">
        <f t="shared" si="669"/>
        <v>2127.6000000000004</v>
      </c>
      <c r="Y2612">
        <f t="shared" si="675"/>
        <v>5108.3999999999996</v>
      </c>
      <c r="Z2612">
        <f t="shared" si="670"/>
        <v>33274.18</v>
      </c>
      <c r="AA2612" t="s">
        <v>634</v>
      </c>
      <c r="AB2612">
        <v>2024</v>
      </c>
    </row>
    <row r="2613" spans="1:28" x14ac:dyDescent="0.25">
      <c r="A2613">
        <v>80</v>
      </c>
      <c r="B2613" t="s">
        <v>845</v>
      </c>
      <c r="C2613" t="s">
        <v>103</v>
      </c>
      <c r="D2613" t="s">
        <v>94</v>
      </c>
      <c r="E2613" t="s">
        <v>52</v>
      </c>
      <c r="F2613" t="s">
        <v>100</v>
      </c>
      <c r="G2613">
        <v>30000</v>
      </c>
      <c r="H2613">
        <f t="shared" si="671"/>
        <v>28227</v>
      </c>
      <c r="I2613">
        <f t="shared" si="665"/>
        <v>861</v>
      </c>
      <c r="J2613">
        <f t="shared" si="666"/>
        <v>2130</v>
      </c>
      <c r="K2613">
        <f t="shared" si="667"/>
        <v>330.00000000000006</v>
      </c>
      <c r="L2613">
        <f t="shared" si="673"/>
        <v>912</v>
      </c>
      <c r="M2613">
        <f t="shared" si="674"/>
        <v>2127</v>
      </c>
      <c r="N2613">
        <v>0</v>
      </c>
      <c r="O2613">
        <f t="shared" si="668"/>
        <v>6360</v>
      </c>
      <c r="P2613">
        <v>25</v>
      </c>
      <c r="Q2613">
        <v>0</v>
      </c>
      <c r="R2613">
        <v>0</v>
      </c>
      <c r="S2613">
        <v>0</v>
      </c>
      <c r="T2613">
        <v>200</v>
      </c>
      <c r="U2613">
        <v>0</v>
      </c>
      <c r="V2613">
        <v>0</v>
      </c>
      <c r="W2613">
        <f t="shared" si="672"/>
        <v>225</v>
      </c>
      <c r="X2613">
        <f t="shared" si="669"/>
        <v>1773</v>
      </c>
      <c r="Y2613">
        <f t="shared" si="675"/>
        <v>4257</v>
      </c>
      <c r="Z2613">
        <f t="shared" si="670"/>
        <v>28002</v>
      </c>
      <c r="AA2613" t="s">
        <v>634</v>
      </c>
      <c r="AB2613">
        <v>2024</v>
      </c>
    </row>
    <row r="2614" spans="1:28" x14ac:dyDescent="0.25">
      <c r="A2614">
        <v>81</v>
      </c>
      <c r="B2614" t="s">
        <v>848</v>
      </c>
      <c r="C2614" t="s">
        <v>103</v>
      </c>
      <c r="D2614" t="s">
        <v>94</v>
      </c>
      <c r="E2614" t="s">
        <v>52</v>
      </c>
      <c r="F2614" t="s">
        <v>100</v>
      </c>
      <c r="G2614">
        <v>46000</v>
      </c>
      <c r="H2614">
        <f t="shared" si="671"/>
        <v>43281.4</v>
      </c>
      <c r="I2614">
        <f t="shared" si="665"/>
        <v>1320.2</v>
      </c>
      <c r="J2614">
        <f t="shared" si="666"/>
        <v>3265.9999999999995</v>
      </c>
      <c r="K2614">
        <f t="shared" si="667"/>
        <v>506.00000000000006</v>
      </c>
      <c r="L2614">
        <f t="shared" si="673"/>
        <v>1398.4</v>
      </c>
      <c r="M2614">
        <f t="shared" si="674"/>
        <v>3261.4</v>
      </c>
      <c r="N2614">
        <v>0</v>
      </c>
      <c r="O2614">
        <f t="shared" si="668"/>
        <v>9752</v>
      </c>
      <c r="P2614">
        <v>25</v>
      </c>
      <c r="Q2614">
        <v>0</v>
      </c>
      <c r="R2614">
        <v>0</v>
      </c>
      <c r="S2614">
        <v>0</v>
      </c>
      <c r="T2614">
        <v>200</v>
      </c>
      <c r="U2614">
        <f>IF((H2614*12)&gt;867123.01,(79776+(((H2614*12)-867123.01)*0.25))/12,IF((H2614*12)&gt;624329.01,(31216+(((H2614*12)-624329.01)*0.2))/12,IF((H2614*12)&gt;416220.01,(((H2614*12)-416220.01)*0.15)/12,0)))</f>
        <v>1289.4598750000005</v>
      </c>
      <c r="V2614">
        <v>0</v>
      </c>
      <c r="W2614">
        <f t="shared" si="672"/>
        <v>1514.4598750000005</v>
      </c>
      <c r="X2614">
        <f t="shared" si="669"/>
        <v>2718.6000000000004</v>
      </c>
      <c r="Y2614">
        <f t="shared" si="675"/>
        <v>6527.4</v>
      </c>
      <c r="Z2614">
        <f t="shared" si="670"/>
        <v>41766.940125000001</v>
      </c>
      <c r="AA2614" t="s">
        <v>634</v>
      </c>
      <c r="AB2614">
        <v>2024</v>
      </c>
    </row>
    <row r="2615" spans="1:28" x14ac:dyDescent="0.25">
      <c r="A2615">
        <v>82</v>
      </c>
      <c r="B2615" t="s">
        <v>174</v>
      </c>
      <c r="C2615" t="s">
        <v>102</v>
      </c>
      <c r="D2615" t="s">
        <v>94</v>
      </c>
      <c r="E2615" t="s">
        <v>26</v>
      </c>
      <c r="F2615" t="s">
        <v>100</v>
      </c>
      <c r="G2615">
        <v>46000</v>
      </c>
      <c r="H2615">
        <f t="shared" si="671"/>
        <v>43281.4</v>
      </c>
      <c r="I2615">
        <f t="shared" si="665"/>
        <v>1320.2</v>
      </c>
      <c r="J2615">
        <f t="shared" si="666"/>
        <v>3265.9999999999995</v>
      </c>
      <c r="K2615">
        <f t="shared" si="667"/>
        <v>506.00000000000006</v>
      </c>
      <c r="L2615">
        <f t="shared" si="673"/>
        <v>1398.4</v>
      </c>
      <c r="M2615">
        <f t="shared" si="674"/>
        <v>3261.4</v>
      </c>
      <c r="N2615">
        <v>0</v>
      </c>
      <c r="O2615">
        <f t="shared" si="668"/>
        <v>9752</v>
      </c>
      <c r="P2615">
        <v>25</v>
      </c>
      <c r="Q2615">
        <v>0</v>
      </c>
      <c r="R2615">
        <v>0</v>
      </c>
      <c r="S2615">
        <v>1501.68</v>
      </c>
      <c r="T2615">
        <v>200</v>
      </c>
      <c r="U2615">
        <v>1289.46</v>
      </c>
      <c r="V2615">
        <v>0</v>
      </c>
      <c r="W2615">
        <f t="shared" si="672"/>
        <v>3016.1400000000003</v>
      </c>
      <c r="X2615">
        <f t="shared" si="669"/>
        <v>2718.6000000000004</v>
      </c>
      <c r="Y2615">
        <f t="shared" si="675"/>
        <v>6527.4</v>
      </c>
      <c r="Z2615">
        <f t="shared" si="670"/>
        <v>40265.26</v>
      </c>
      <c r="AA2615" t="s">
        <v>634</v>
      </c>
      <c r="AB2615">
        <v>2024</v>
      </c>
    </row>
    <row r="2616" spans="1:28" x14ac:dyDescent="0.25">
      <c r="A2616">
        <v>83</v>
      </c>
      <c r="B2616" t="s">
        <v>853</v>
      </c>
      <c r="C2616" t="s">
        <v>103</v>
      </c>
      <c r="D2616" t="s">
        <v>94</v>
      </c>
      <c r="E2616" t="s">
        <v>854</v>
      </c>
      <c r="F2616" t="s">
        <v>100</v>
      </c>
      <c r="G2616">
        <v>46000</v>
      </c>
      <c r="H2616">
        <f t="shared" si="671"/>
        <v>43281.4</v>
      </c>
      <c r="I2616">
        <f t="shared" si="665"/>
        <v>1320.2</v>
      </c>
      <c r="J2616">
        <f t="shared" si="666"/>
        <v>3265.9999999999995</v>
      </c>
      <c r="K2616">
        <f t="shared" si="667"/>
        <v>506.00000000000006</v>
      </c>
      <c r="L2616">
        <f t="shared" si="673"/>
        <v>1398.4</v>
      </c>
      <c r="M2616">
        <f t="shared" si="674"/>
        <v>3261.4</v>
      </c>
      <c r="N2616">
        <v>0</v>
      </c>
      <c r="O2616">
        <f t="shared" si="668"/>
        <v>9752</v>
      </c>
      <c r="P2616">
        <v>25</v>
      </c>
      <c r="Q2616">
        <v>0</v>
      </c>
      <c r="R2616">
        <v>0</v>
      </c>
      <c r="S2616">
        <v>119.98</v>
      </c>
      <c r="T2616">
        <v>200</v>
      </c>
      <c r="U2616">
        <f>IF((H2616*12)&gt;867123.01,(79776+(((H2616*12)-867123.01)*0.25))/12,IF((H2616*12)&gt;624329.01,(31216+(((H2616*12)-624329.01)*0.2))/12,IF((H2616*12)&gt;416220.01,(((H2616*12)-416220.01)*0.15)/12,0)))</f>
        <v>1289.4598750000005</v>
      </c>
      <c r="V2616">
        <v>0</v>
      </c>
      <c r="W2616">
        <f t="shared" si="672"/>
        <v>1634.4398750000005</v>
      </c>
      <c r="X2616">
        <f t="shared" si="669"/>
        <v>2718.6000000000004</v>
      </c>
      <c r="Y2616">
        <f t="shared" si="675"/>
        <v>6527.4</v>
      </c>
      <c r="Z2616">
        <f t="shared" si="670"/>
        <v>41646.960124999998</v>
      </c>
      <c r="AA2616" t="s">
        <v>634</v>
      </c>
      <c r="AB2616">
        <v>2024</v>
      </c>
    </row>
    <row r="2617" spans="1:28" x14ac:dyDescent="0.25">
      <c r="A2617">
        <v>84</v>
      </c>
      <c r="B2617" t="s">
        <v>855</v>
      </c>
      <c r="C2617" t="s">
        <v>103</v>
      </c>
      <c r="D2617" t="s">
        <v>94</v>
      </c>
      <c r="E2617" t="s">
        <v>52</v>
      </c>
      <c r="F2617" t="s">
        <v>100</v>
      </c>
      <c r="G2617">
        <v>36000</v>
      </c>
      <c r="H2617">
        <f t="shared" si="671"/>
        <v>33872.400000000001</v>
      </c>
      <c r="I2617">
        <f t="shared" si="665"/>
        <v>1033.2</v>
      </c>
      <c r="J2617">
        <f t="shared" si="666"/>
        <v>2555.9999999999995</v>
      </c>
      <c r="K2617">
        <f t="shared" si="667"/>
        <v>396.00000000000006</v>
      </c>
      <c r="L2617">
        <f t="shared" si="673"/>
        <v>1094.4000000000001</v>
      </c>
      <c r="M2617">
        <f t="shared" si="674"/>
        <v>2552.4</v>
      </c>
      <c r="N2617">
        <v>0</v>
      </c>
      <c r="O2617">
        <f t="shared" si="668"/>
        <v>7632</v>
      </c>
      <c r="P2617">
        <v>25</v>
      </c>
      <c r="Q2617">
        <v>0</v>
      </c>
      <c r="R2617">
        <v>0</v>
      </c>
      <c r="S2617">
        <v>1701.26</v>
      </c>
      <c r="T2617">
        <v>200</v>
      </c>
      <c r="U2617">
        <f t="shared" ref="U2617:U2642" si="676">IF((H2617*12)&gt;867123.01,(79776+(((H2617*12)-867123.01)*0.25))/12,IF((H2617*12)&gt;624329.01,(31216+(((H2617*12)-624329.01)*0.2))/12,IF((H2617*12)&gt;416220.01,(((H2617*12)-416220.01)*0.15)/12,0)))</f>
        <v>0</v>
      </c>
      <c r="V2617">
        <v>0</v>
      </c>
      <c r="W2617">
        <f t="shared" si="672"/>
        <v>1926.26</v>
      </c>
      <c r="X2617">
        <f t="shared" si="669"/>
        <v>2127.6000000000004</v>
      </c>
      <c r="Y2617">
        <f t="shared" si="675"/>
        <v>5108.3999999999996</v>
      </c>
      <c r="Z2617">
        <f t="shared" si="670"/>
        <v>31946.14</v>
      </c>
      <c r="AA2617" t="s">
        <v>634</v>
      </c>
      <c r="AB2617">
        <v>2024</v>
      </c>
    </row>
    <row r="2618" spans="1:28" x14ac:dyDescent="0.25">
      <c r="A2618">
        <v>85</v>
      </c>
      <c r="B2618" t="s">
        <v>856</v>
      </c>
      <c r="C2618" t="s">
        <v>102</v>
      </c>
      <c r="D2618" t="s">
        <v>6</v>
      </c>
      <c r="E2618" t="s">
        <v>26</v>
      </c>
      <c r="F2618" t="s">
        <v>100</v>
      </c>
      <c r="G2618">
        <v>36000</v>
      </c>
      <c r="H2618">
        <f t="shared" si="671"/>
        <v>33872.400000000001</v>
      </c>
      <c r="I2618">
        <f t="shared" si="665"/>
        <v>1033.2</v>
      </c>
      <c r="J2618">
        <f t="shared" si="666"/>
        <v>2555.9999999999995</v>
      </c>
      <c r="K2618">
        <f t="shared" si="667"/>
        <v>396.00000000000006</v>
      </c>
      <c r="L2618">
        <f t="shared" si="673"/>
        <v>1094.4000000000001</v>
      </c>
      <c r="M2618">
        <f t="shared" si="674"/>
        <v>2552.4</v>
      </c>
      <c r="N2618">
        <v>0</v>
      </c>
      <c r="O2618">
        <f t="shared" si="668"/>
        <v>7632</v>
      </c>
      <c r="P2618">
        <v>25</v>
      </c>
      <c r="Q2618">
        <v>0</v>
      </c>
      <c r="R2618">
        <v>0</v>
      </c>
      <c r="S2618">
        <v>0</v>
      </c>
      <c r="T2618">
        <v>200</v>
      </c>
      <c r="U2618">
        <f t="shared" si="676"/>
        <v>0</v>
      </c>
      <c r="V2618">
        <v>0</v>
      </c>
      <c r="W2618">
        <f t="shared" si="672"/>
        <v>225</v>
      </c>
      <c r="X2618">
        <f t="shared" si="669"/>
        <v>2127.6000000000004</v>
      </c>
      <c r="Y2618">
        <f t="shared" si="675"/>
        <v>5108.3999999999996</v>
      </c>
      <c r="Z2618">
        <f t="shared" si="670"/>
        <v>33647.4</v>
      </c>
      <c r="AA2618" t="s">
        <v>634</v>
      </c>
      <c r="AB2618">
        <v>2024</v>
      </c>
    </row>
    <row r="2619" spans="1:28" x14ac:dyDescent="0.25">
      <c r="A2619">
        <v>86</v>
      </c>
      <c r="B2619" t="s">
        <v>857</v>
      </c>
      <c r="C2619" t="s">
        <v>103</v>
      </c>
      <c r="D2619" t="s">
        <v>858</v>
      </c>
      <c r="E2619" t="s">
        <v>859</v>
      </c>
      <c r="F2619" t="s">
        <v>100</v>
      </c>
      <c r="G2619">
        <v>30000</v>
      </c>
      <c r="H2619">
        <f t="shared" si="671"/>
        <v>28227</v>
      </c>
      <c r="I2619">
        <f t="shared" si="665"/>
        <v>861</v>
      </c>
      <c r="J2619">
        <f t="shared" si="666"/>
        <v>2130</v>
      </c>
      <c r="K2619">
        <f t="shared" si="667"/>
        <v>330.00000000000006</v>
      </c>
      <c r="L2619">
        <f t="shared" si="673"/>
        <v>912</v>
      </c>
      <c r="M2619">
        <f t="shared" si="674"/>
        <v>2127</v>
      </c>
      <c r="N2619">
        <v>0</v>
      </c>
      <c r="O2619">
        <f t="shared" si="668"/>
        <v>6360</v>
      </c>
      <c r="P2619">
        <v>25</v>
      </c>
      <c r="Q2619">
        <v>500</v>
      </c>
      <c r="R2619">
        <v>0</v>
      </c>
      <c r="S2619">
        <v>298.16000000000003</v>
      </c>
      <c r="T2619">
        <v>200</v>
      </c>
      <c r="U2619">
        <f t="shared" si="676"/>
        <v>0</v>
      </c>
      <c r="V2619">
        <v>0</v>
      </c>
      <c r="W2619">
        <f t="shared" si="672"/>
        <v>1023.1600000000001</v>
      </c>
      <c r="X2619">
        <f t="shared" si="669"/>
        <v>1773</v>
      </c>
      <c r="Y2619">
        <f t="shared" si="675"/>
        <v>4257</v>
      </c>
      <c r="Z2619">
        <f t="shared" si="670"/>
        <v>27203.84</v>
      </c>
      <c r="AA2619" t="s">
        <v>634</v>
      </c>
      <c r="AB2619">
        <v>2024</v>
      </c>
    </row>
    <row r="2620" spans="1:28" x14ac:dyDescent="0.25">
      <c r="A2620">
        <v>87</v>
      </c>
      <c r="B2620" t="s">
        <v>176</v>
      </c>
      <c r="C2620" t="s">
        <v>102</v>
      </c>
      <c r="D2620" t="s">
        <v>94</v>
      </c>
      <c r="E2620" t="s">
        <v>26</v>
      </c>
      <c r="F2620" t="s">
        <v>100</v>
      </c>
      <c r="G2620">
        <v>36000</v>
      </c>
      <c r="H2620">
        <f t="shared" si="671"/>
        <v>33872.400000000001</v>
      </c>
      <c r="I2620">
        <f t="shared" si="665"/>
        <v>1033.2</v>
      </c>
      <c r="J2620">
        <f t="shared" si="666"/>
        <v>2555.9999999999995</v>
      </c>
      <c r="K2620">
        <f t="shared" si="667"/>
        <v>396.00000000000006</v>
      </c>
      <c r="L2620">
        <f t="shared" si="673"/>
        <v>1094.4000000000001</v>
      </c>
      <c r="M2620">
        <f t="shared" si="674"/>
        <v>2552.4</v>
      </c>
      <c r="N2620">
        <v>0</v>
      </c>
      <c r="O2620">
        <f t="shared" si="668"/>
        <v>7632</v>
      </c>
      <c r="P2620">
        <v>25</v>
      </c>
      <c r="Q2620">
        <v>0</v>
      </c>
      <c r="R2620">
        <v>0</v>
      </c>
      <c r="S2620">
        <v>20.010000000000002</v>
      </c>
      <c r="T2620">
        <v>200</v>
      </c>
      <c r="U2620">
        <f t="shared" si="676"/>
        <v>0</v>
      </c>
      <c r="V2620">
        <v>0</v>
      </c>
      <c r="W2620">
        <f t="shared" si="672"/>
        <v>245.01</v>
      </c>
      <c r="X2620">
        <f t="shared" si="669"/>
        <v>2127.6000000000004</v>
      </c>
      <c r="Y2620">
        <f t="shared" si="675"/>
        <v>5108.3999999999996</v>
      </c>
      <c r="Z2620">
        <f t="shared" si="670"/>
        <v>33627.39</v>
      </c>
      <c r="AA2620" t="s">
        <v>634</v>
      </c>
      <c r="AB2620">
        <v>2024</v>
      </c>
    </row>
    <row r="2621" spans="1:28" x14ac:dyDescent="0.25">
      <c r="A2621">
        <v>88</v>
      </c>
      <c r="B2621" t="s">
        <v>202</v>
      </c>
      <c r="C2621" t="s">
        <v>102</v>
      </c>
      <c r="D2621" t="s">
        <v>22</v>
      </c>
      <c r="E2621" t="s">
        <v>37</v>
      </c>
      <c r="F2621" t="s">
        <v>100</v>
      </c>
      <c r="G2621">
        <v>25000</v>
      </c>
      <c r="H2621">
        <f t="shared" si="671"/>
        <v>23522.5</v>
      </c>
      <c r="I2621">
        <f t="shared" si="665"/>
        <v>717.5</v>
      </c>
      <c r="J2621">
        <f t="shared" si="666"/>
        <v>1774.9999999999998</v>
      </c>
      <c r="K2621">
        <f t="shared" si="667"/>
        <v>275</v>
      </c>
      <c r="L2621">
        <f t="shared" si="673"/>
        <v>760</v>
      </c>
      <c r="M2621">
        <f t="shared" si="674"/>
        <v>1772.5000000000002</v>
      </c>
      <c r="N2621">
        <v>0</v>
      </c>
      <c r="O2621">
        <f t="shared" si="668"/>
        <v>5300</v>
      </c>
      <c r="P2621">
        <v>25</v>
      </c>
      <c r="Q2621">
        <v>1638.06</v>
      </c>
      <c r="R2621">
        <v>0</v>
      </c>
      <c r="S2621">
        <v>0</v>
      </c>
      <c r="T2621">
        <v>200</v>
      </c>
      <c r="U2621">
        <f t="shared" si="676"/>
        <v>0</v>
      </c>
      <c r="V2621">
        <v>0</v>
      </c>
      <c r="W2621">
        <f t="shared" si="672"/>
        <v>1863.06</v>
      </c>
      <c r="X2621">
        <f t="shared" si="669"/>
        <v>1477.5</v>
      </c>
      <c r="Y2621">
        <f t="shared" si="675"/>
        <v>3547.5</v>
      </c>
      <c r="Z2621">
        <f t="shared" si="670"/>
        <v>21659.439999999999</v>
      </c>
      <c r="AA2621" t="s">
        <v>634</v>
      </c>
      <c r="AB2621">
        <v>2024</v>
      </c>
    </row>
    <row r="2622" spans="1:28" x14ac:dyDescent="0.25">
      <c r="A2622">
        <v>89</v>
      </c>
      <c r="B2622" t="s">
        <v>203</v>
      </c>
      <c r="C2622" t="s">
        <v>102</v>
      </c>
      <c r="D2622" t="s">
        <v>6</v>
      </c>
      <c r="E2622" t="s">
        <v>37</v>
      </c>
      <c r="F2622" t="s">
        <v>100</v>
      </c>
      <c r="G2622">
        <v>15000</v>
      </c>
      <c r="H2622">
        <f t="shared" si="671"/>
        <v>14113.5</v>
      </c>
      <c r="I2622">
        <f t="shared" si="665"/>
        <v>430.5</v>
      </c>
      <c r="J2622">
        <f t="shared" si="666"/>
        <v>1065</v>
      </c>
      <c r="K2622">
        <f t="shared" si="667"/>
        <v>165.00000000000003</v>
      </c>
      <c r="L2622">
        <f t="shared" si="673"/>
        <v>456</v>
      </c>
      <c r="M2622">
        <f t="shared" si="674"/>
        <v>1063.5</v>
      </c>
      <c r="N2622">
        <v>0</v>
      </c>
      <c r="O2622">
        <f t="shared" si="668"/>
        <v>3180</v>
      </c>
      <c r="P2622">
        <v>25</v>
      </c>
      <c r="Q2622">
        <v>0</v>
      </c>
      <c r="R2622">
        <v>0</v>
      </c>
      <c r="S2622">
        <v>0</v>
      </c>
      <c r="T2622">
        <v>200</v>
      </c>
      <c r="U2622">
        <f t="shared" si="676"/>
        <v>0</v>
      </c>
      <c r="V2622">
        <v>0</v>
      </c>
      <c r="W2622">
        <f t="shared" si="672"/>
        <v>225</v>
      </c>
      <c r="X2622">
        <f t="shared" si="669"/>
        <v>886.5</v>
      </c>
      <c r="Y2622">
        <f t="shared" si="675"/>
        <v>2128.5</v>
      </c>
      <c r="Z2622">
        <f t="shared" si="670"/>
        <v>13888.5</v>
      </c>
      <c r="AA2622" t="s">
        <v>634</v>
      </c>
      <c r="AB2622">
        <v>2024</v>
      </c>
    </row>
    <row r="2623" spans="1:28" x14ac:dyDescent="0.25">
      <c r="A2623">
        <v>90</v>
      </c>
      <c r="B2623" t="s">
        <v>204</v>
      </c>
      <c r="C2623" t="s">
        <v>102</v>
      </c>
      <c r="D2623" t="s">
        <v>6</v>
      </c>
      <c r="E2623" t="s">
        <v>37</v>
      </c>
      <c r="F2623" t="s">
        <v>100</v>
      </c>
      <c r="G2623">
        <v>15000</v>
      </c>
      <c r="H2623">
        <f t="shared" si="671"/>
        <v>14113.5</v>
      </c>
      <c r="I2623">
        <f t="shared" si="665"/>
        <v>430.5</v>
      </c>
      <c r="J2623">
        <f t="shared" si="666"/>
        <v>1065</v>
      </c>
      <c r="K2623">
        <f t="shared" si="667"/>
        <v>165.00000000000003</v>
      </c>
      <c r="L2623">
        <f t="shared" si="673"/>
        <v>456</v>
      </c>
      <c r="M2623">
        <f t="shared" si="674"/>
        <v>1063.5</v>
      </c>
      <c r="N2623">
        <v>0</v>
      </c>
      <c r="O2623">
        <f t="shared" si="668"/>
        <v>3180</v>
      </c>
      <c r="P2623">
        <v>25</v>
      </c>
      <c r="Q2623">
        <v>0</v>
      </c>
      <c r="R2623">
        <v>0</v>
      </c>
      <c r="S2623">
        <v>0</v>
      </c>
      <c r="T2623">
        <v>200</v>
      </c>
      <c r="U2623">
        <f t="shared" si="676"/>
        <v>0</v>
      </c>
      <c r="V2623">
        <v>0</v>
      </c>
      <c r="W2623">
        <f t="shared" si="672"/>
        <v>225</v>
      </c>
      <c r="X2623">
        <f t="shared" si="669"/>
        <v>886.5</v>
      </c>
      <c r="Y2623">
        <f t="shared" si="675"/>
        <v>2128.5</v>
      </c>
      <c r="Z2623">
        <f t="shared" si="670"/>
        <v>13888.5</v>
      </c>
      <c r="AA2623" t="s">
        <v>634</v>
      </c>
      <c r="AB2623">
        <v>2024</v>
      </c>
    </row>
    <row r="2624" spans="1:28" x14ac:dyDescent="0.25">
      <c r="A2624">
        <v>91</v>
      </c>
      <c r="B2624" t="s">
        <v>205</v>
      </c>
      <c r="C2624" t="s">
        <v>102</v>
      </c>
      <c r="D2624" t="s">
        <v>6</v>
      </c>
      <c r="E2624" t="s">
        <v>37</v>
      </c>
      <c r="F2624" t="s">
        <v>100</v>
      </c>
      <c r="G2624">
        <v>25000</v>
      </c>
      <c r="H2624">
        <f t="shared" si="671"/>
        <v>23522.5</v>
      </c>
      <c r="I2624">
        <f t="shared" si="665"/>
        <v>717.5</v>
      </c>
      <c r="J2624">
        <f t="shared" si="666"/>
        <v>1774.9999999999998</v>
      </c>
      <c r="K2624">
        <f t="shared" si="667"/>
        <v>275</v>
      </c>
      <c r="L2624">
        <f t="shared" si="673"/>
        <v>760</v>
      </c>
      <c r="M2624">
        <f t="shared" si="674"/>
        <v>1772.5000000000002</v>
      </c>
      <c r="N2624">
        <v>0</v>
      </c>
      <c r="O2624">
        <f t="shared" si="668"/>
        <v>5300</v>
      </c>
      <c r="P2624">
        <v>25</v>
      </c>
      <c r="Q2624">
        <v>0</v>
      </c>
      <c r="R2624">
        <v>0</v>
      </c>
      <c r="S2624">
        <v>0</v>
      </c>
      <c r="T2624">
        <v>200</v>
      </c>
      <c r="U2624">
        <f t="shared" si="676"/>
        <v>0</v>
      </c>
      <c r="V2624">
        <v>0</v>
      </c>
      <c r="W2624">
        <f t="shared" si="672"/>
        <v>225</v>
      </c>
      <c r="X2624">
        <f t="shared" si="669"/>
        <v>1477.5</v>
      </c>
      <c r="Y2624">
        <f t="shared" si="675"/>
        <v>3547.5</v>
      </c>
      <c r="Z2624">
        <f t="shared" si="670"/>
        <v>23297.5</v>
      </c>
      <c r="AA2624" t="s">
        <v>634</v>
      </c>
      <c r="AB2624">
        <v>2024</v>
      </c>
    </row>
    <row r="2625" spans="1:28" x14ac:dyDescent="0.25">
      <c r="A2625">
        <v>92</v>
      </c>
      <c r="B2625" t="s">
        <v>810</v>
      </c>
      <c r="C2625" t="s">
        <v>102</v>
      </c>
      <c r="D2625" t="s">
        <v>94</v>
      </c>
      <c r="E2625" t="s">
        <v>37</v>
      </c>
      <c r="F2625" t="s">
        <v>100</v>
      </c>
      <c r="G2625">
        <v>25000</v>
      </c>
      <c r="H2625">
        <f t="shared" si="671"/>
        <v>23522.5</v>
      </c>
      <c r="I2625">
        <f t="shared" si="665"/>
        <v>717.5</v>
      </c>
      <c r="J2625">
        <f t="shared" si="666"/>
        <v>1774.9999999999998</v>
      </c>
      <c r="K2625">
        <f t="shared" si="667"/>
        <v>275</v>
      </c>
      <c r="L2625">
        <f t="shared" si="673"/>
        <v>760</v>
      </c>
      <c r="M2625">
        <f t="shared" si="674"/>
        <v>1772.5000000000002</v>
      </c>
      <c r="N2625">
        <v>0</v>
      </c>
      <c r="O2625">
        <f t="shared" si="668"/>
        <v>5300</v>
      </c>
      <c r="P2625">
        <v>25</v>
      </c>
      <c r="Q2625">
        <v>2100.16</v>
      </c>
      <c r="R2625">
        <v>0</v>
      </c>
      <c r="S2625">
        <v>0</v>
      </c>
      <c r="T2625">
        <v>200</v>
      </c>
      <c r="U2625">
        <f t="shared" si="676"/>
        <v>0</v>
      </c>
      <c r="V2625">
        <v>0</v>
      </c>
      <c r="W2625">
        <f t="shared" si="672"/>
        <v>2325.16</v>
      </c>
      <c r="X2625">
        <f t="shared" si="669"/>
        <v>1477.5</v>
      </c>
      <c r="Y2625">
        <f t="shared" si="675"/>
        <v>3547.5</v>
      </c>
      <c r="Z2625">
        <f t="shared" si="670"/>
        <v>21197.34</v>
      </c>
      <c r="AA2625" t="s">
        <v>634</v>
      </c>
      <c r="AB2625">
        <v>2024</v>
      </c>
    </row>
    <row r="2626" spans="1:28" x14ac:dyDescent="0.25">
      <c r="A2626">
        <v>93</v>
      </c>
      <c r="B2626" t="s">
        <v>193</v>
      </c>
      <c r="C2626" t="s">
        <v>103</v>
      </c>
      <c r="D2626" t="s">
        <v>22</v>
      </c>
      <c r="E2626" t="s">
        <v>54</v>
      </c>
      <c r="F2626" t="s">
        <v>100</v>
      </c>
      <c r="G2626">
        <v>30000</v>
      </c>
      <c r="H2626">
        <f t="shared" si="671"/>
        <v>26511.54</v>
      </c>
      <c r="I2626">
        <f t="shared" si="665"/>
        <v>861</v>
      </c>
      <c r="J2626">
        <f t="shared" si="666"/>
        <v>2130</v>
      </c>
      <c r="K2626">
        <f t="shared" si="667"/>
        <v>330.00000000000006</v>
      </c>
      <c r="L2626">
        <f t="shared" si="673"/>
        <v>912</v>
      </c>
      <c r="M2626">
        <f t="shared" si="674"/>
        <v>2127</v>
      </c>
      <c r="N2626">
        <v>1715.46</v>
      </c>
      <c r="O2626">
        <f t="shared" si="668"/>
        <v>8075.46</v>
      </c>
      <c r="P2626">
        <v>25</v>
      </c>
      <c r="Q2626">
        <v>500</v>
      </c>
      <c r="R2626">
        <v>0</v>
      </c>
      <c r="S2626">
        <v>0</v>
      </c>
      <c r="T2626">
        <v>200</v>
      </c>
      <c r="U2626">
        <f t="shared" si="676"/>
        <v>0</v>
      </c>
      <c r="V2626">
        <v>0</v>
      </c>
      <c r="W2626">
        <f t="shared" si="672"/>
        <v>725</v>
      </c>
      <c r="X2626">
        <f t="shared" si="669"/>
        <v>3488.46</v>
      </c>
      <c r="Y2626">
        <f t="shared" si="675"/>
        <v>4257</v>
      </c>
      <c r="Z2626">
        <f t="shared" si="670"/>
        <v>25786.54</v>
      </c>
      <c r="AA2626" t="s">
        <v>634</v>
      </c>
      <c r="AB2626">
        <v>2024</v>
      </c>
    </row>
    <row r="2627" spans="1:28" x14ac:dyDescent="0.25">
      <c r="A2627">
        <v>94</v>
      </c>
      <c r="B2627" t="s">
        <v>197</v>
      </c>
      <c r="C2627" t="s">
        <v>103</v>
      </c>
      <c r="D2627" t="s">
        <v>94</v>
      </c>
      <c r="E2627" t="s">
        <v>54</v>
      </c>
      <c r="F2627" t="s">
        <v>100</v>
      </c>
      <c r="G2627">
        <v>30000</v>
      </c>
      <c r="H2627">
        <f t="shared" si="671"/>
        <v>28227</v>
      </c>
      <c r="I2627">
        <f t="shared" si="665"/>
        <v>861</v>
      </c>
      <c r="J2627">
        <f t="shared" si="666"/>
        <v>2130</v>
      </c>
      <c r="K2627">
        <f t="shared" si="667"/>
        <v>330.00000000000006</v>
      </c>
      <c r="L2627">
        <f t="shared" si="673"/>
        <v>912</v>
      </c>
      <c r="M2627">
        <f t="shared" si="674"/>
        <v>2127</v>
      </c>
      <c r="N2627">
        <v>0</v>
      </c>
      <c r="O2627">
        <f t="shared" si="668"/>
        <v>6360</v>
      </c>
      <c r="P2627">
        <v>25</v>
      </c>
      <c r="Q2627">
        <v>0</v>
      </c>
      <c r="R2627">
        <v>0</v>
      </c>
      <c r="S2627">
        <v>0</v>
      </c>
      <c r="T2627">
        <v>200</v>
      </c>
      <c r="U2627">
        <f t="shared" si="676"/>
        <v>0</v>
      </c>
      <c r="V2627">
        <v>0</v>
      </c>
      <c r="W2627">
        <f t="shared" si="672"/>
        <v>225</v>
      </c>
      <c r="X2627">
        <f t="shared" si="669"/>
        <v>1773</v>
      </c>
      <c r="Y2627">
        <f t="shared" si="675"/>
        <v>4257</v>
      </c>
      <c r="Z2627">
        <f t="shared" si="670"/>
        <v>28002</v>
      </c>
      <c r="AA2627" t="s">
        <v>634</v>
      </c>
      <c r="AB2627">
        <v>2024</v>
      </c>
    </row>
    <row r="2628" spans="1:28" x14ac:dyDescent="0.25">
      <c r="A2628">
        <v>95</v>
      </c>
      <c r="B2628" t="s">
        <v>895</v>
      </c>
      <c r="C2628" t="s">
        <v>103</v>
      </c>
      <c r="D2628" t="s">
        <v>22</v>
      </c>
      <c r="E2628" t="s">
        <v>54</v>
      </c>
      <c r="F2628" t="s">
        <v>100</v>
      </c>
      <c r="G2628">
        <v>30000</v>
      </c>
      <c r="H2628">
        <f t="shared" si="671"/>
        <v>28227</v>
      </c>
      <c r="I2628">
        <f t="shared" si="665"/>
        <v>861</v>
      </c>
      <c r="J2628">
        <f t="shared" si="666"/>
        <v>2130</v>
      </c>
      <c r="K2628">
        <f t="shared" si="667"/>
        <v>330.00000000000006</v>
      </c>
      <c r="L2628">
        <f t="shared" si="673"/>
        <v>912</v>
      </c>
      <c r="M2628">
        <f t="shared" si="674"/>
        <v>2127</v>
      </c>
      <c r="N2628">
        <v>0</v>
      </c>
      <c r="O2628">
        <f t="shared" si="668"/>
        <v>6360</v>
      </c>
      <c r="P2628">
        <v>25</v>
      </c>
      <c r="Q2628">
        <v>4777.8999999999996</v>
      </c>
      <c r="R2628">
        <v>0</v>
      </c>
      <c r="S2628">
        <v>0</v>
      </c>
      <c r="T2628">
        <v>200</v>
      </c>
      <c r="U2628">
        <f t="shared" si="676"/>
        <v>0</v>
      </c>
      <c r="V2628">
        <v>0</v>
      </c>
      <c r="W2628">
        <f t="shared" si="672"/>
        <v>5002.8999999999996</v>
      </c>
      <c r="X2628">
        <f t="shared" si="669"/>
        <v>1773</v>
      </c>
      <c r="Y2628">
        <f t="shared" si="675"/>
        <v>4257</v>
      </c>
      <c r="Z2628">
        <f t="shared" si="670"/>
        <v>23224.1</v>
      </c>
      <c r="AA2628" t="s">
        <v>634</v>
      </c>
      <c r="AB2628">
        <v>2024</v>
      </c>
    </row>
    <row r="2629" spans="1:28" x14ac:dyDescent="0.25">
      <c r="A2629">
        <v>96</v>
      </c>
      <c r="B2629" t="s">
        <v>200</v>
      </c>
      <c r="C2629" t="s">
        <v>103</v>
      </c>
      <c r="D2629" t="s">
        <v>19</v>
      </c>
      <c r="E2629" t="s">
        <v>60</v>
      </c>
      <c r="F2629" t="s">
        <v>100</v>
      </c>
      <c r="G2629">
        <v>35000</v>
      </c>
      <c r="H2629">
        <f t="shared" si="671"/>
        <v>32931.5</v>
      </c>
      <c r="I2629">
        <f t="shared" si="665"/>
        <v>1004.5</v>
      </c>
      <c r="J2629">
        <f t="shared" si="666"/>
        <v>2485</v>
      </c>
      <c r="K2629">
        <f t="shared" si="667"/>
        <v>385.00000000000006</v>
      </c>
      <c r="L2629">
        <f t="shared" si="673"/>
        <v>1064</v>
      </c>
      <c r="M2629">
        <f t="shared" si="674"/>
        <v>2481.5</v>
      </c>
      <c r="N2629">
        <v>0</v>
      </c>
      <c r="O2629">
        <f t="shared" si="668"/>
        <v>7420</v>
      </c>
      <c r="P2629">
        <v>25</v>
      </c>
      <c r="Q2629">
        <v>17474.189999999999</v>
      </c>
      <c r="R2629">
        <v>0</v>
      </c>
      <c r="S2629">
        <v>1576.86</v>
      </c>
      <c r="T2629">
        <v>200</v>
      </c>
      <c r="U2629">
        <f t="shared" si="676"/>
        <v>0</v>
      </c>
      <c r="V2629">
        <v>0</v>
      </c>
      <c r="W2629">
        <f t="shared" si="672"/>
        <v>19276.05</v>
      </c>
      <c r="X2629">
        <f t="shared" si="669"/>
        <v>2068.5</v>
      </c>
      <c r="Y2629">
        <f t="shared" si="675"/>
        <v>4966.5</v>
      </c>
      <c r="Z2629">
        <f t="shared" si="670"/>
        <v>13655.45</v>
      </c>
      <c r="AA2629" t="s">
        <v>634</v>
      </c>
      <c r="AB2629">
        <v>2024</v>
      </c>
    </row>
    <row r="2630" spans="1:28" x14ac:dyDescent="0.25">
      <c r="A2630">
        <v>97</v>
      </c>
      <c r="B2630" t="s">
        <v>811</v>
      </c>
      <c r="C2630" t="s">
        <v>103</v>
      </c>
      <c r="D2630" t="s">
        <v>808</v>
      </c>
      <c r="E2630" t="s">
        <v>54</v>
      </c>
      <c r="F2630" t="s">
        <v>99</v>
      </c>
      <c r="G2630">
        <v>45000</v>
      </c>
      <c r="H2630">
        <f t="shared" si="671"/>
        <v>40625.040000000001</v>
      </c>
      <c r="I2630">
        <f t="shared" si="665"/>
        <v>1291.5</v>
      </c>
      <c r="J2630">
        <f t="shared" si="666"/>
        <v>3194.9999999999995</v>
      </c>
      <c r="K2630">
        <f t="shared" si="667"/>
        <v>495.00000000000006</v>
      </c>
      <c r="L2630">
        <f t="shared" si="673"/>
        <v>1368</v>
      </c>
      <c r="M2630">
        <f t="shared" si="674"/>
        <v>3190.5</v>
      </c>
      <c r="N2630">
        <v>1715.46</v>
      </c>
      <c r="O2630">
        <f t="shared" si="668"/>
        <v>11255.46</v>
      </c>
      <c r="P2630">
        <v>25</v>
      </c>
      <c r="Q2630">
        <v>1500</v>
      </c>
      <c r="R2630">
        <v>0</v>
      </c>
      <c r="S2630">
        <v>797.28</v>
      </c>
      <c r="T2630">
        <v>200</v>
      </c>
      <c r="U2630">
        <v>891.01</v>
      </c>
      <c r="V2630">
        <v>0</v>
      </c>
      <c r="W2630">
        <f>P2630+Q2630+R2630+S2630+T2630+U2630</f>
        <v>3413.29</v>
      </c>
      <c r="X2630">
        <f t="shared" si="669"/>
        <v>4374.96</v>
      </c>
      <c r="Y2630">
        <f t="shared" si="675"/>
        <v>6385.5</v>
      </c>
      <c r="Z2630">
        <f t="shared" si="670"/>
        <v>37211.75</v>
      </c>
      <c r="AA2630" t="s">
        <v>634</v>
      </c>
      <c r="AB2630">
        <v>2024</v>
      </c>
    </row>
    <row r="2631" spans="1:28" x14ac:dyDescent="0.25">
      <c r="A2631">
        <v>98</v>
      </c>
      <c r="B2631" t="s">
        <v>892</v>
      </c>
      <c r="C2631" t="s">
        <v>103</v>
      </c>
      <c r="D2631" t="s">
        <v>22</v>
      </c>
      <c r="E2631" t="s">
        <v>880</v>
      </c>
      <c r="F2631" t="s">
        <v>84</v>
      </c>
      <c r="G2631">
        <v>26000</v>
      </c>
      <c r="H2631">
        <f t="shared" si="671"/>
        <v>24463.4</v>
      </c>
      <c r="I2631">
        <f t="shared" si="665"/>
        <v>746.2</v>
      </c>
      <c r="J2631">
        <f t="shared" si="666"/>
        <v>1845.9999999999998</v>
      </c>
      <c r="K2631">
        <f t="shared" si="667"/>
        <v>286.00000000000006</v>
      </c>
      <c r="L2631">
        <f t="shared" si="673"/>
        <v>790.4</v>
      </c>
      <c r="M2631">
        <f t="shared" si="674"/>
        <v>1843.4</v>
      </c>
      <c r="N2631">
        <v>0</v>
      </c>
      <c r="O2631">
        <f t="shared" si="668"/>
        <v>5512</v>
      </c>
      <c r="P2631">
        <v>25</v>
      </c>
      <c r="Q2631">
        <v>0</v>
      </c>
      <c r="R2631">
        <v>0</v>
      </c>
      <c r="S2631">
        <v>0</v>
      </c>
      <c r="T2631">
        <v>200</v>
      </c>
      <c r="U2631">
        <f t="shared" si="676"/>
        <v>0</v>
      </c>
      <c r="V2631">
        <v>0</v>
      </c>
      <c r="W2631">
        <f t="shared" ref="W2631:W2642" si="677">P2631+Q2631+R2631+S2631+T2631+U2631</f>
        <v>225</v>
      </c>
      <c r="X2631">
        <f t="shared" si="669"/>
        <v>1536.6</v>
      </c>
      <c r="Y2631">
        <f t="shared" si="675"/>
        <v>3689.3999999999996</v>
      </c>
      <c r="Z2631">
        <f t="shared" si="670"/>
        <v>24238.400000000001</v>
      </c>
      <c r="AA2631" t="s">
        <v>634</v>
      </c>
      <c r="AB2631">
        <v>2024</v>
      </c>
    </row>
    <row r="2632" spans="1:28" x14ac:dyDescent="0.25">
      <c r="A2632">
        <v>99</v>
      </c>
      <c r="B2632" t="s">
        <v>881</v>
      </c>
      <c r="C2632" t="s">
        <v>103</v>
      </c>
      <c r="D2632" t="s">
        <v>22</v>
      </c>
      <c r="E2632" t="s">
        <v>54</v>
      </c>
      <c r="F2632" t="s">
        <v>84</v>
      </c>
      <c r="G2632">
        <v>25000</v>
      </c>
      <c r="H2632">
        <f t="shared" si="671"/>
        <v>23522.5</v>
      </c>
      <c r="I2632">
        <f t="shared" si="665"/>
        <v>717.5</v>
      </c>
      <c r="J2632">
        <f t="shared" si="666"/>
        <v>1774.9999999999998</v>
      </c>
      <c r="K2632">
        <f t="shared" si="667"/>
        <v>275</v>
      </c>
      <c r="L2632">
        <f t="shared" si="673"/>
        <v>760</v>
      </c>
      <c r="M2632">
        <f t="shared" si="674"/>
        <v>1772.5000000000002</v>
      </c>
      <c r="N2632">
        <v>0</v>
      </c>
      <c r="O2632">
        <f t="shared" si="668"/>
        <v>5300</v>
      </c>
      <c r="P2632">
        <v>25</v>
      </c>
      <c r="Q2632">
        <v>0</v>
      </c>
      <c r="R2632">
        <v>0</v>
      </c>
      <c r="S2632">
        <v>0</v>
      </c>
      <c r="T2632">
        <v>200</v>
      </c>
      <c r="U2632">
        <f t="shared" si="676"/>
        <v>0</v>
      </c>
      <c r="V2632">
        <v>0</v>
      </c>
      <c r="W2632">
        <f t="shared" si="677"/>
        <v>225</v>
      </c>
      <c r="X2632">
        <f t="shared" si="669"/>
        <v>1477.5</v>
      </c>
      <c r="Y2632">
        <f t="shared" si="675"/>
        <v>3547.5</v>
      </c>
      <c r="Z2632">
        <f t="shared" si="670"/>
        <v>23297.5</v>
      </c>
      <c r="AA2632" t="s">
        <v>634</v>
      </c>
      <c r="AB2632">
        <v>2024</v>
      </c>
    </row>
    <row r="2633" spans="1:28" x14ac:dyDescent="0.25">
      <c r="A2633">
        <v>100</v>
      </c>
      <c r="B2633" t="s">
        <v>882</v>
      </c>
      <c r="C2633" t="s">
        <v>103</v>
      </c>
      <c r="D2633" t="s">
        <v>22</v>
      </c>
      <c r="E2633" t="s">
        <v>883</v>
      </c>
      <c r="F2633" t="s">
        <v>84</v>
      </c>
      <c r="G2633">
        <v>20000</v>
      </c>
      <c r="H2633">
        <f t="shared" si="671"/>
        <v>18818</v>
      </c>
      <c r="I2633">
        <f t="shared" si="665"/>
        <v>574</v>
      </c>
      <c r="J2633">
        <f t="shared" si="666"/>
        <v>1419.9999999999998</v>
      </c>
      <c r="K2633">
        <f t="shared" si="667"/>
        <v>220.00000000000003</v>
      </c>
      <c r="L2633">
        <f t="shared" si="673"/>
        <v>608</v>
      </c>
      <c r="M2633">
        <f t="shared" si="674"/>
        <v>1418</v>
      </c>
      <c r="N2633">
        <v>0</v>
      </c>
      <c r="O2633">
        <f t="shared" si="668"/>
        <v>4240</v>
      </c>
      <c r="P2633">
        <v>25</v>
      </c>
      <c r="Q2633">
        <v>0</v>
      </c>
      <c r="R2633">
        <v>0</v>
      </c>
      <c r="S2633">
        <v>0</v>
      </c>
      <c r="T2633">
        <v>200</v>
      </c>
      <c r="U2633">
        <f t="shared" si="676"/>
        <v>0</v>
      </c>
      <c r="V2633">
        <v>0</v>
      </c>
      <c r="W2633">
        <f t="shared" si="677"/>
        <v>225</v>
      </c>
      <c r="X2633">
        <f t="shared" si="669"/>
        <v>1182</v>
      </c>
      <c r="Y2633">
        <f t="shared" si="675"/>
        <v>2838</v>
      </c>
      <c r="Z2633">
        <f t="shared" si="670"/>
        <v>18593</v>
      </c>
      <c r="AA2633" t="s">
        <v>634</v>
      </c>
      <c r="AB2633">
        <v>2024</v>
      </c>
    </row>
    <row r="2634" spans="1:28" x14ac:dyDescent="0.25">
      <c r="A2634">
        <v>101</v>
      </c>
      <c r="B2634" t="s">
        <v>905</v>
      </c>
      <c r="C2634" t="s">
        <v>102</v>
      </c>
      <c r="D2634" t="s">
        <v>17</v>
      </c>
      <c r="E2634" t="s">
        <v>32</v>
      </c>
      <c r="F2634" t="s">
        <v>84</v>
      </c>
      <c r="G2634">
        <v>36000</v>
      </c>
      <c r="H2634">
        <f t="shared" si="671"/>
        <v>33872.400000000001</v>
      </c>
      <c r="I2634">
        <f t="shared" si="665"/>
        <v>1033.2</v>
      </c>
      <c r="J2634">
        <f t="shared" si="666"/>
        <v>2555.9999999999995</v>
      </c>
      <c r="K2634">
        <f t="shared" si="667"/>
        <v>396.00000000000006</v>
      </c>
      <c r="L2634">
        <f t="shared" si="673"/>
        <v>1094.4000000000001</v>
      </c>
      <c r="M2634">
        <f t="shared" si="674"/>
        <v>2552.4</v>
      </c>
      <c r="N2634">
        <v>0</v>
      </c>
      <c r="O2634">
        <f t="shared" si="668"/>
        <v>7632</v>
      </c>
      <c r="P2634">
        <v>25</v>
      </c>
      <c r="Q2634">
        <v>0</v>
      </c>
      <c r="R2634">
        <v>0</v>
      </c>
      <c r="S2634">
        <v>0</v>
      </c>
      <c r="T2634">
        <v>200</v>
      </c>
      <c r="U2634">
        <f t="shared" si="676"/>
        <v>0</v>
      </c>
      <c r="V2634">
        <v>0</v>
      </c>
      <c r="W2634">
        <f>P2634+Q2634+R2634+S2634+T2634+U2634</f>
        <v>225</v>
      </c>
      <c r="X2634">
        <f t="shared" si="669"/>
        <v>2127.6000000000004</v>
      </c>
      <c r="Y2634">
        <f t="shared" si="675"/>
        <v>5108.3999999999996</v>
      </c>
      <c r="Z2634">
        <f t="shared" si="670"/>
        <v>33647.4</v>
      </c>
      <c r="AA2634" t="s">
        <v>634</v>
      </c>
      <c r="AB2634">
        <v>2024</v>
      </c>
    </row>
    <row r="2635" spans="1:28" x14ac:dyDescent="0.25">
      <c r="A2635">
        <v>102</v>
      </c>
      <c r="B2635" t="s">
        <v>884</v>
      </c>
      <c r="C2635" t="s">
        <v>102</v>
      </c>
      <c r="D2635" t="s">
        <v>893</v>
      </c>
      <c r="E2635" t="s">
        <v>32</v>
      </c>
      <c r="F2635" t="s">
        <v>84</v>
      </c>
      <c r="G2635">
        <v>46000</v>
      </c>
      <c r="H2635">
        <f t="shared" si="671"/>
        <v>43281.4</v>
      </c>
      <c r="I2635">
        <f t="shared" si="665"/>
        <v>1320.2</v>
      </c>
      <c r="J2635">
        <f t="shared" si="666"/>
        <v>3265.9999999999995</v>
      </c>
      <c r="K2635">
        <f t="shared" si="667"/>
        <v>506.00000000000006</v>
      </c>
      <c r="L2635">
        <f t="shared" si="673"/>
        <v>1398.4</v>
      </c>
      <c r="M2635">
        <f t="shared" si="674"/>
        <v>3261.4</v>
      </c>
      <c r="N2635">
        <v>0</v>
      </c>
      <c r="O2635">
        <f t="shared" si="668"/>
        <v>9752</v>
      </c>
      <c r="P2635">
        <v>25</v>
      </c>
      <c r="Q2635">
        <v>0</v>
      </c>
      <c r="R2635">
        <v>0</v>
      </c>
      <c r="S2635">
        <v>0</v>
      </c>
      <c r="T2635">
        <v>200</v>
      </c>
      <c r="U2635">
        <f t="shared" si="676"/>
        <v>1289.4598750000005</v>
      </c>
      <c r="V2635">
        <v>0</v>
      </c>
      <c r="W2635">
        <f>P2635+Q2635+R2635+S2635+T2635+U2635</f>
        <v>1514.4598750000005</v>
      </c>
      <c r="X2635">
        <f t="shared" si="669"/>
        <v>2718.6000000000004</v>
      </c>
      <c r="Y2635">
        <f t="shared" si="675"/>
        <v>6527.4</v>
      </c>
      <c r="Z2635">
        <f t="shared" si="670"/>
        <v>41766.940125000001</v>
      </c>
      <c r="AA2635" t="s">
        <v>634</v>
      </c>
      <c r="AB2635">
        <v>2024</v>
      </c>
    </row>
    <row r="2636" spans="1:28" x14ac:dyDescent="0.25">
      <c r="A2636">
        <v>103</v>
      </c>
      <c r="B2636" t="s">
        <v>885</v>
      </c>
      <c r="C2636" t="s">
        <v>103</v>
      </c>
      <c r="D2636" t="s">
        <v>22</v>
      </c>
      <c r="E2636" t="s">
        <v>80</v>
      </c>
      <c r="F2636" t="s">
        <v>84</v>
      </c>
      <c r="G2636">
        <v>130000</v>
      </c>
      <c r="H2636">
        <f t="shared" si="671"/>
        <v>122317</v>
      </c>
      <c r="I2636">
        <f t="shared" si="665"/>
        <v>3731</v>
      </c>
      <c r="J2636">
        <f t="shared" si="666"/>
        <v>9230</v>
      </c>
      <c r="K2636">
        <f t="shared" si="667"/>
        <v>851.51</v>
      </c>
      <c r="L2636">
        <f t="shared" si="673"/>
        <v>3952</v>
      </c>
      <c r="M2636">
        <f t="shared" si="674"/>
        <v>9217</v>
      </c>
      <c r="N2636">
        <v>0</v>
      </c>
      <c r="O2636">
        <f t="shared" si="668"/>
        <v>26981.510000000002</v>
      </c>
      <c r="P2636">
        <v>25</v>
      </c>
      <c r="Q2636">
        <v>0</v>
      </c>
      <c r="R2636">
        <v>0</v>
      </c>
      <c r="S2636">
        <v>0</v>
      </c>
      <c r="T2636">
        <v>200</v>
      </c>
      <c r="U2636">
        <f t="shared" si="676"/>
        <v>19162.187291666665</v>
      </c>
      <c r="V2636">
        <v>0</v>
      </c>
      <c r="W2636">
        <f>P2636+Q2636+R2636+S2636+T2636+U2636</f>
        <v>19387.187291666665</v>
      </c>
      <c r="X2636">
        <f t="shared" si="669"/>
        <v>7683</v>
      </c>
      <c r="Y2636">
        <f t="shared" si="675"/>
        <v>18447</v>
      </c>
      <c r="Z2636">
        <f t="shared" si="670"/>
        <v>102929.81270833334</v>
      </c>
      <c r="AA2636" t="s">
        <v>634</v>
      </c>
      <c r="AB2636">
        <v>2024</v>
      </c>
    </row>
    <row r="2637" spans="1:28" x14ac:dyDescent="0.25">
      <c r="A2637">
        <v>104</v>
      </c>
      <c r="B2637" t="s">
        <v>898</v>
      </c>
      <c r="C2637" t="s">
        <v>103</v>
      </c>
      <c r="D2637" t="s">
        <v>22</v>
      </c>
      <c r="E2637" t="s">
        <v>54</v>
      </c>
      <c r="F2637" t="s">
        <v>84</v>
      </c>
      <c r="G2637">
        <v>25000</v>
      </c>
      <c r="H2637">
        <f t="shared" si="671"/>
        <v>23522.5</v>
      </c>
      <c r="I2637">
        <f t="shared" si="665"/>
        <v>717.5</v>
      </c>
      <c r="J2637">
        <f t="shared" si="666"/>
        <v>1774.9999999999998</v>
      </c>
      <c r="K2637">
        <f t="shared" si="667"/>
        <v>275</v>
      </c>
      <c r="L2637">
        <f t="shared" si="673"/>
        <v>760</v>
      </c>
      <c r="M2637">
        <f t="shared" si="674"/>
        <v>1772.5000000000002</v>
      </c>
      <c r="N2637">
        <v>0</v>
      </c>
      <c r="O2637">
        <f t="shared" si="668"/>
        <v>5300</v>
      </c>
      <c r="P2637">
        <v>25</v>
      </c>
      <c r="Q2637">
        <v>0</v>
      </c>
      <c r="R2637">
        <v>0</v>
      </c>
      <c r="S2637">
        <v>1493.8</v>
      </c>
      <c r="T2637">
        <v>200</v>
      </c>
      <c r="U2637">
        <f t="shared" si="676"/>
        <v>0</v>
      </c>
      <c r="V2637">
        <v>0</v>
      </c>
      <c r="W2637">
        <f t="shared" si="677"/>
        <v>1718.8</v>
      </c>
      <c r="X2637">
        <f t="shared" si="669"/>
        <v>1477.5</v>
      </c>
      <c r="Y2637">
        <f t="shared" si="675"/>
        <v>3547.5</v>
      </c>
      <c r="Z2637">
        <f t="shared" si="670"/>
        <v>21803.7</v>
      </c>
      <c r="AA2637" t="s">
        <v>634</v>
      </c>
      <c r="AB2637">
        <v>2024</v>
      </c>
    </row>
    <row r="2638" spans="1:28" x14ac:dyDescent="0.25">
      <c r="A2638">
        <v>105</v>
      </c>
      <c r="B2638" t="s">
        <v>899</v>
      </c>
      <c r="C2638" t="s">
        <v>102</v>
      </c>
      <c r="D2638" t="s">
        <v>22</v>
      </c>
      <c r="E2638" t="s">
        <v>37</v>
      </c>
      <c r="F2638" t="s">
        <v>84</v>
      </c>
      <c r="G2638">
        <v>25000</v>
      </c>
      <c r="H2638">
        <f t="shared" si="671"/>
        <v>23522.5</v>
      </c>
      <c r="I2638">
        <f t="shared" si="665"/>
        <v>717.5</v>
      </c>
      <c r="J2638">
        <f t="shared" si="666"/>
        <v>1774.9999999999998</v>
      </c>
      <c r="K2638">
        <f t="shared" si="667"/>
        <v>275</v>
      </c>
      <c r="L2638">
        <f t="shared" si="673"/>
        <v>760</v>
      </c>
      <c r="M2638">
        <f t="shared" si="674"/>
        <v>1772.5000000000002</v>
      </c>
      <c r="N2638">
        <v>0</v>
      </c>
      <c r="O2638">
        <f t="shared" si="668"/>
        <v>5300</v>
      </c>
      <c r="P2638">
        <v>25</v>
      </c>
      <c r="Q2638">
        <v>5000</v>
      </c>
      <c r="R2638">
        <v>0</v>
      </c>
      <c r="S2638">
        <v>0</v>
      </c>
      <c r="T2638">
        <v>200</v>
      </c>
      <c r="U2638">
        <f t="shared" si="676"/>
        <v>0</v>
      </c>
      <c r="V2638">
        <v>0</v>
      </c>
      <c r="W2638">
        <f t="shared" si="677"/>
        <v>5225</v>
      </c>
      <c r="X2638">
        <f t="shared" si="669"/>
        <v>1477.5</v>
      </c>
      <c r="Y2638">
        <f t="shared" si="675"/>
        <v>3547.5</v>
      </c>
      <c r="Z2638">
        <f t="shared" si="670"/>
        <v>18297.5</v>
      </c>
      <c r="AA2638" t="s">
        <v>634</v>
      </c>
      <c r="AB2638">
        <v>2024</v>
      </c>
    </row>
    <row r="2639" spans="1:28" x14ac:dyDescent="0.25">
      <c r="A2639">
        <v>106</v>
      </c>
      <c r="B2639" t="s">
        <v>900</v>
      </c>
      <c r="C2639" t="s">
        <v>102</v>
      </c>
      <c r="D2639" t="s">
        <v>22</v>
      </c>
      <c r="E2639" t="s">
        <v>37</v>
      </c>
      <c r="F2639" t="s">
        <v>84</v>
      </c>
      <c r="G2639">
        <v>25000</v>
      </c>
      <c r="H2639">
        <f t="shared" si="671"/>
        <v>23522.5</v>
      </c>
      <c r="I2639">
        <f t="shared" si="665"/>
        <v>717.5</v>
      </c>
      <c r="J2639">
        <f t="shared" si="666"/>
        <v>1774.9999999999998</v>
      </c>
      <c r="K2639">
        <f t="shared" si="667"/>
        <v>275</v>
      </c>
      <c r="L2639">
        <f t="shared" si="673"/>
        <v>760</v>
      </c>
      <c r="M2639">
        <f t="shared" si="674"/>
        <v>1772.5000000000002</v>
      </c>
      <c r="N2639">
        <v>0</v>
      </c>
      <c r="O2639">
        <f t="shared" si="668"/>
        <v>5300</v>
      </c>
      <c r="P2639">
        <v>25</v>
      </c>
      <c r="Q2639">
        <v>0</v>
      </c>
      <c r="R2639">
        <v>0</v>
      </c>
      <c r="S2639">
        <v>0.01</v>
      </c>
      <c r="T2639">
        <v>200</v>
      </c>
      <c r="U2639">
        <f t="shared" si="676"/>
        <v>0</v>
      </c>
      <c r="V2639">
        <v>0</v>
      </c>
      <c r="W2639">
        <f t="shared" si="677"/>
        <v>225.01</v>
      </c>
      <c r="X2639">
        <f t="shared" si="669"/>
        <v>1477.5</v>
      </c>
      <c r="Y2639">
        <f t="shared" si="675"/>
        <v>3547.5</v>
      </c>
      <c r="Z2639">
        <f t="shared" si="670"/>
        <v>23297.49</v>
      </c>
      <c r="AA2639" t="s">
        <v>634</v>
      </c>
      <c r="AB2639">
        <v>2024</v>
      </c>
    </row>
    <row r="2640" spans="1:28" x14ac:dyDescent="0.25">
      <c r="A2640">
        <v>107</v>
      </c>
      <c r="B2640" t="s">
        <v>901</v>
      </c>
      <c r="C2640" t="s">
        <v>102</v>
      </c>
      <c r="D2640" t="s">
        <v>801</v>
      </c>
      <c r="E2640" t="s">
        <v>33</v>
      </c>
      <c r="F2640" t="s">
        <v>84</v>
      </c>
      <c r="G2640">
        <v>30000</v>
      </c>
      <c r="H2640">
        <f t="shared" si="671"/>
        <v>28227</v>
      </c>
      <c r="I2640">
        <f t="shared" si="665"/>
        <v>861</v>
      </c>
      <c r="J2640">
        <f t="shared" si="666"/>
        <v>2130</v>
      </c>
      <c r="K2640">
        <f t="shared" si="667"/>
        <v>330.00000000000006</v>
      </c>
      <c r="L2640">
        <f t="shared" si="673"/>
        <v>912</v>
      </c>
      <c r="M2640">
        <f t="shared" si="674"/>
        <v>2127</v>
      </c>
      <c r="N2640">
        <v>0</v>
      </c>
      <c r="O2640">
        <f t="shared" si="668"/>
        <v>6360</v>
      </c>
      <c r="P2640">
        <v>25</v>
      </c>
      <c r="Q2640">
        <v>4000</v>
      </c>
      <c r="R2640">
        <v>0</v>
      </c>
      <c r="S2640">
        <v>226.39</v>
      </c>
      <c r="T2640">
        <v>200</v>
      </c>
      <c r="U2640">
        <f t="shared" si="676"/>
        <v>0</v>
      </c>
      <c r="V2640">
        <v>0</v>
      </c>
      <c r="W2640">
        <f t="shared" si="677"/>
        <v>4451.3900000000003</v>
      </c>
      <c r="X2640">
        <f t="shared" si="669"/>
        <v>1773</v>
      </c>
      <c r="Y2640">
        <f t="shared" si="675"/>
        <v>4257</v>
      </c>
      <c r="Z2640">
        <f t="shared" si="670"/>
        <v>23775.61</v>
      </c>
      <c r="AA2640" t="s">
        <v>634</v>
      </c>
      <c r="AB2640">
        <v>2024</v>
      </c>
    </row>
    <row r="2641" spans="1:28" x14ac:dyDescent="0.25">
      <c r="A2641">
        <v>108</v>
      </c>
      <c r="B2641" t="s">
        <v>902</v>
      </c>
      <c r="C2641" t="s">
        <v>102</v>
      </c>
      <c r="D2641" t="s">
        <v>22</v>
      </c>
      <c r="E2641" t="s">
        <v>37</v>
      </c>
      <c r="F2641" t="s">
        <v>84</v>
      </c>
      <c r="G2641">
        <v>25000</v>
      </c>
      <c r="H2641">
        <f t="shared" si="671"/>
        <v>23522.5</v>
      </c>
      <c r="I2641">
        <f t="shared" si="665"/>
        <v>717.5</v>
      </c>
      <c r="J2641">
        <f t="shared" si="666"/>
        <v>1774.9999999999998</v>
      </c>
      <c r="K2641">
        <f t="shared" si="667"/>
        <v>275</v>
      </c>
      <c r="L2641">
        <f t="shared" si="673"/>
        <v>760</v>
      </c>
      <c r="M2641">
        <f t="shared" si="674"/>
        <v>1772.5000000000002</v>
      </c>
      <c r="N2641">
        <v>0</v>
      </c>
      <c r="O2641">
        <f t="shared" si="668"/>
        <v>5300</v>
      </c>
      <c r="P2641">
        <v>25</v>
      </c>
      <c r="Q2641">
        <v>0</v>
      </c>
      <c r="R2641">
        <v>0</v>
      </c>
      <c r="S2641">
        <v>0</v>
      </c>
      <c r="T2641">
        <v>200</v>
      </c>
      <c r="U2641">
        <f t="shared" si="676"/>
        <v>0</v>
      </c>
      <c r="V2641">
        <v>0</v>
      </c>
      <c r="W2641">
        <f t="shared" si="677"/>
        <v>225</v>
      </c>
      <c r="X2641">
        <f t="shared" si="669"/>
        <v>1477.5</v>
      </c>
      <c r="Y2641">
        <f t="shared" si="675"/>
        <v>3547.5</v>
      </c>
      <c r="Z2641">
        <f t="shared" si="670"/>
        <v>23297.5</v>
      </c>
      <c r="AA2641" t="s">
        <v>634</v>
      </c>
      <c r="AB2641">
        <v>2024</v>
      </c>
    </row>
    <row r="2642" spans="1:28" x14ac:dyDescent="0.25">
      <c r="A2642">
        <v>109</v>
      </c>
      <c r="B2642" t="s">
        <v>903</v>
      </c>
      <c r="C2642" t="s">
        <v>102</v>
      </c>
      <c r="D2642" t="s">
        <v>22</v>
      </c>
      <c r="E2642" t="s">
        <v>37</v>
      </c>
      <c r="F2642" t="s">
        <v>84</v>
      </c>
      <c r="G2642">
        <v>25000</v>
      </c>
      <c r="H2642">
        <f t="shared" si="671"/>
        <v>23522.5</v>
      </c>
      <c r="I2642">
        <f t="shared" si="665"/>
        <v>717.5</v>
      </c>
      <c r="J2642">
        <f t="shared" si="666"/>
        <v>1774.9999999999998</v>
      </c>
      <c r="K2642">
        <f t="shared" si="667"/>
        <v>275</v>
      </c>
      <c r="L2642">
        <f t="shared" si="673"/>
        <v>760</v>
      </c>
      <c r="M2642">
        <f t="shared" si="674"/>
        <v>1772.5000000000002</v>
      </c>
      <c r="N2642">
        <v>0</v>
      </c>
      <c r="O2642">
        <f t="shared" si="668"/>
        <v>5300</v>
      </c>
      <c r="P2642">
        <v>25</v>
      </c>
      <c r="Q2642">
        <v>0</v>
      </c>
      <c r="R2642">
        <v>0</v>
      </c>
      <c r="S2642">
        <v>0</v>
      </c>
      <c r="T2642">
        <v>200</v>
      </c>
      <c r="U2642">
        <f t="shared" si="676"/>
        <v>0</v>
      </c>
      <c r="V2642">
        <v>0</v>
      </c>
      <c r="W2642">
        <f t="shared" si="677"/>
        <v>225</v>
      </c>
      <c r="X2642">
        <f t="shared" si="669"/>
        <v>1477.5</v>
      </c>
      <c r="Y2642">
        <f t="shared" si="675"/>
        <v>3547.5</v>
      </c>
      <c r="Z2642">
        <f t="shared" si="670"/>
        <v>23297.5</v>
      </c>
      <c r="AA2642" t="s">
        <v>634</v>
      </c>
      <c r="AB2642">
        <v>2024</v>
      </c>
    </row>
    <row r="2643" spans="1:28" x14ac:dyDescent="0.25">
      <c r="A2643">
        <v>110</v>
      </c>
      <c r="B2643" t="s">
        <v>804</v>
      </c>
      <c r="C2643" t="s">
        <v>103</v>
      </c>
      <c r="D2643" t="s">
        <v>823</v>
      </c>
      <c r="E2643" t="s">
        <v>27</v>
      </c>
      <c r="F2643" t="s">
        <v>98</v>
      </c>
      <c r="G2643">
        <v>360000</v>
      </c>
      <c r="H2643">
        <f>+G2643-(I2643+L2643+N2643)</f>
        <v>342267.13</v>
      </c>
      <c r="I2643">
        <f>IF(G2643&lt;=374040,G2643*2.87%,9334.68)</f>
        <v>10332</v>
      </c>
      <c r="J2643">
        <f>IF(G2643&lt;=374040,G2643*7.1%,23092.75)</f>
        <v>25559.999999999996</v>
      </c>
      <c r="K2643">
        <f>IF(G2643&lt;=74808,G2643*1.1%,822.89)</f>
        <v>822.89</v>
      </c>
      <c r="L2643">
        <v>5685.41</v>
      </c>
      <c r="M2643">
        <v>13259.72</v>
      </c>
      <c r="N2643">
        <v>1715.46</v>
      </c>
      <c r="O2643">
        <f>+I2643+J2643+K2643+L2643+M2643+N2643</f>
        <v>57375.48</v>
      </c>
      <c r="P2643">
        <v>25</v>
      </c>
      <c r="Q2643">
        <v>0</v>
      </c>
      <c r="R2643">
        <v>0</v>
      </c>
      <c r="S2643">
        <v>1328.8</v>
      </c>
      <c r="T2643">
        <v>0</v>
      </c>
      <c r="U2643">
        <v>74149.649999999994</v>
      </c>
      <c r="V2643">
        <v>0</v>
      </c>
      <c r="W2643">
        <f>P2643+Q2643+R2643+S2643+T2643+U2643</f>
        <v>75503.45</v>
      </c>
      <c r="X2643">
        <f>+I2643+L2643+N2643</f>
        <v>17732.87</v>
      </c>
      <c r="Y2643">
        <f>+J2643+M2643</f>
        <v>38819.719999999994</v>
      </c>
      <c r="Z2643">
        <f>+G2643-(W2643+X2643)</f>
        <v>266763.68</v>
      </c>
      <c r="AA2643" t="s">
        <v>644</v>
      </c>
      <c r="AB2643">
        <v>2024</v>
      </c>
    </row>
    <row r="2644" spans="1:28" x14ac:dyDescent="0.25">
      <c r="A2644">
        <v>1</v>
      </c>
      <c r="B2644" t="s">
        <v>784</v>
      </c>
      <c r="C2644" t="s">
        <v>102</v>
      </c>
      <c r="D2644" t="s">
        <v>19</v>
      </c>
      <c r="E2644" t="s">
        <v>71</v>
      </c>
      <c r="F2644" t="s">
        <v>98</v>
      </c>
      <c r="G2644">
        <v>300000</v>
      </c>
      <c r="H2644">
        <f>+G2644-(I2644+L2644+N2644)</f>
        <v>285704.59000000003</v>
      </c>
      <c r="I2644">
        <f t="shared" ref="I2644:I2707" si="678">IF(G2644&lt;=374040,G2644*2.87%,9334.68)</f>
        <v>8610</v>
      </c>
      <c r="J2644">
        <f t="shared" ref="J2644:J2707" si="679">IF(G2644&lt;=374040,G2644*7.1%,23092.75)</f>
        <v>21299.999999999996</v>
      </c>
      <c r="K2644">
        <f t="shared" ref="K2644:K2707" si="680">IF(G2644&lt;=74808,G2644*1.1%,822.89)</f>
        <v>822.89</v>
      </c>
      <c r="L2644">
        <v>5685.41</v>
      </c>
      <c r="M2644">
        <v>13259.72</v>
      </c>
      <c r="N2644">
        <v>0</v>
      </c>
      <c r="O2644">
        <f t="shared" ref="O2644:O2707" si="681">+I2644+J2644+K2644+L2644+M2644+N2644</f>
        <v>49678.02</v>
      </c>
      <c r="P2644">
        <v>25</v>
      </c>
      <c r="Q2644">
        <v>0</v>
      </c>
      <c r="R2644">
        <v>0</v>
      </c>
      <c r="S2644">
        <v>0</v>
      </c>
      <c r="T2644">
        <v>0</v>
      </c>
      <c r="U2644">
        <v>60009.02</v>
      </c>
      <c r="V2644">
        <v>0</v>
      </c>
      <c r="W2644">
        <f>P2644+Q2644+R2644+S2644+T2644+U2644</f>
        <v>60034.02</v>
      </c>
      <c r="X2644">
        <f t="shared" ref="X2644:X2707" si="682">+I2644+L2644+N2644</f>
        <v>14295.41</v>
      </c>
      <c r="Y2644">
        <f t="shared" ref="Y2644:Y2658" si="683">+J2644+M2644</f>
        <v>34559.719999999994</v>
      </c>
      <c r="Z2644">
        <f t="shared" ref="Z2644:Z2707" si="684">+G2644-(W2644+X2644)</f>
        <v>225670.57</v>
      </c>
      <c r="AA2644" t="s">
        <v>644</v>
      </c>
      <c r="AB2644">
        <v>2024</v>
      </c>
    </row>
    <row r="2645" spans="1:28" x14ac:dyDescent="0.25">
      <c r="A2645">
        <v>2</v>
      </c>
      <c r="B2645" t="s">
        <v>110</v>
      </c>
      <c r="C2645" t="s">
        <v>103</v>
      </c>
      <c r="D2645" t="s">
        <v>10</v>
      </c>
      <c r="E2645" t="s">
        <v>53</v>
      </c>
      <c r="F2645" t="s">
        <v>98</v>
      </c>
      <c r="G2645">
        <v>300000</v>
      </c>
      <c r="H2645">
        <f t="shared" ref="H2645:H2708" si="685">+G2645-(I2645+L2645+N2645)</f>
        <v>285704.59000000003</v>
      </c>
      <c r="I2645">
        <f t="shared" si="678"/>
        <v>8610</v>
      </c>
      <c r="J2645">
        <f t="shared" si="679"/>
        <v>21299.999999999996</v>
      </c>
      <c r="K2645">
        <f t="shared" si="680"/>
        <v>822.89</v>
      </c>
      <c r="L2645">
        <v>5685.41</v>
      </c>
      <c r="M2645">
        <v>13259.72</v>
      </c>
      <c r="N2645">
        <v>0</v>
      </c>
      <c r="O2645">
        <f t="shared" si="681"/>
        <v>49678.02</v>
      </c>
      <c r="P2645">
        <v>25</v>
      </c>
      <c r="Q2645">
        <v>0</v>
      </c>
      <c r="R2645">
        <v>0</v>
      </c>
      <c r="S2645">
        <v>1328.8</v>
      </c>
      <c r="T2645">
        <v>0</v>
      </c>
      <c r="U2645">
        <v>60009.02</v>
      </c>
      <c r="V2645">
        <v>0</v>
      </c>
      <c r="W2645">
        <f t="shared" ref="W2645:W2708" si="686">P2645+Q2645+R2645+S2645+T2645+U2645</f>
        <v>61362.82</v>
      </c>
      <c r="X2645">
        <f t="shared" si="682"/>
        <v>14295.41</v>
      </c>
      <c r="Y2645">
        <f t="shared" si="683"/>
        <v>34559.719999999994</v>
      </c>
      <c r="Z2645">
        <f t="shared" si="684"/>
        <v>224341.77000000002</v>
      </c>
      <c r="AA2645" t="s">
        <v>644</v>
      </c>
      <c r="AB2645">
        <v>2024</v>
      </c>
    </row>
    <row r="2646" spans="1:28" x14ac:dyDescent="0.25">
      <c r="A2646">
        <v>3</v>
      </c>
      <c r="B2646" t="s">
        <v>115</v>
      </c>
      <c r="C2646" t="s">
        <v>103</v>
      </c>
      <c r="D2646" t="s">
        <v>886</v>
      </c>
      <c r="E2646" t="s">
        <v>887</v>
      </c>
      <c r="F2646" t="s">
        <v>84</v>
      </c>
      <c r="G2646">
        <v>185000</v>
      </c>
      <c r="H2646">
        <f>+G2646-(I2646+L2646+N2646)</f>
        <v>167204.66</v>
      </c>
      <c r="I2646">
        <f t="shared" si="678"/>
        <v>5309.5</v>
      </c>
      <c r="J2646">
        <f t="shared" si="679"/>
        <v>13134.999999999998</v>
      </c>
      <c r="K2646">
        <f t="shared" si="680"/>
        <v>822.89</v>
      </c>
      <c r="L2646">
        <f t="shared" ref="L2646:L2709" si="687">IF(G2646&lt;=187020,G2646*3.04%,4943.8)</f>
        <v>5624</v>
      </c>
      <c r="M2646">
        <f t="shared" ref="M2646:M2709" si="688">IF(G2646&lt;=187020,G2646*7.09%,11530.11)</f>
        <v>13116.5</v>
      </c>
      <c r="N2646">
        <v>6861.84</v>
      </c>
      <c r="O2646">
        <f t="shared" si="681"/>
        <v>44869.729999999996</v>
      </c>
      <c r="P2646">
        <v>25</v>
      </c>
      <c r="Q2646">
        <v>48648.800000000003</v>
      </c>
      <c r="R2646">
        <v>0</v>
      </c>
      <c r="S2646">
        <v>1328.8</v>
      </c>
      <c r="T2646">
        <v>200</v>
      </c>
      <c r="U2646">
        <v>30384.03</v>
      </c>
      <c r="V2646">
        <v>0</v>
      </c>
      <c r="W2646">
        <f t="shared" si="686"/>
        <v>80586.63</v>
      </c>
      <c r="X2646">
        <f t="shared" si="682"/>
        <v>17795.34</v>
      </c>
      <c r="Y2646">
        <f t="shared" si="683"/>
        <v>26251.5</v>
      </c>
      <c r="Z2646">
        <f t="shared" si="684"/>
        <v>86618.03</v>
      </c>
      <c r="AA2646" t="s">
        <v>644</v>
      </c>
      <c r="AB2646">
        <v>2024</v>
      </c>
    </row>
    <row r="2647" spans="1:28" x14ac:dyDescent="0.25">
      <c r="A2647">
        <v>4</v>
      </c>
      <c r="B2647" t="s">
        <v>116</v>
      </c>
      <c r="C2647" t="s">
        <v>102</v>
      </c>
      <c r="D2647" t="s">
        <v>4</v>
      </c>
      <c r="E2647" t="s">
        <v>91</v>
      </c>
      <c r="F2647" t="s">
        <v>84</v>
      </c>
      <c r="G2647">
        <v>185000</v>
      </c>
      <c r="H2647">
        <f t="shared" si="685"/>
        <v>174066.5</v>
      </c>
      <c r="I2647">
        <f t="shared" si="678"/>
        <v>5309.5</v>
      </c>
      <c r="J2647">
        <f t="shared" si="679"/>
        <v>13134.999999999998</v>
      </c>
      <c r="K2647">
        <f t="shared" si="680"/>
        <v>822.89</v>
      </c>
      <c r="L2647">
        <f t="shared" si="687"/>
        <v>5624</v>
      </c>
      <c r="M2647">
        <f t="shared" si="688"/>
        <v>13116.5</v>
      </c>
      <c r="N2647">
        <v>0</v>
      </c>
      <c r="O2647">
        <f t="shared" si="681"/>
        <v>38007.89</v>
      </c>
      <c r="P2647">
        <v>25</v>
      </c>
      <c r="Q2647">
        <v>18441</v>
      </c>
      <c r="R2647">
        <v>0</v>
      </c>
      <c r="S2647">
        <v>1328.8</v>
      </c>
      <c r="T2647">
        <v>200</v>
      </c>
      <c r="U2647">
        <v>32099.49</v>
      </c>
      <c r="V2647">
        <v>0</v>
      </c>
      <c r="W2647">
        <f t="shared" si="686"/>
        <v>52094.29</v>
      </c>
      <c r="X2647">
        <f t="shared" si="682"/>
        <v>10933.5</v>
      </c>
      <c r="Y2647">
        <f t="shared" si="683"/>
        <v>26251.5</v>
      </c>
      <c r="Z2647">
        <f t="shared" si="684"/>
        <v>121972.20999999999</v>
      </c>
      <c r="AA2647" t="s">
        <v>644</v>
      </c>
      <c r="AB2647">
        <v>2024</v>
      </c>
    </row>
    <row r="2648" spans="1:28" x14ac:dyDescent="0.25">
      <c r="A2648">
        <v>5</v>
      </c>
      <c r="B2648" t="s">
        <v>117</v>
      </c>
      <c r="C2648" t="s">
        <v>102</v>
      </c>
      <c r="D2648" t="s">
        <v>793</v>
      </c>
      <c r="E2648" t="s">
        <v>794</v>
      </c>
      <c r="F2648" t="s">
        <v>84</v>
      </c>
      <c r="G2648">
        <v>185000</v>
      </c>
      <c r="H2648">
        <f t="shared" si="685"/>
        <v>170635.58</v>
      </c>
      <c r="I2648">
        <f t="shared" si="678"/>
        <v>5309.5</v>
      </c>
      <c r="J2648">
        <f t="shared" si="679"/>
        <v>13134.999999999998</v>
      </c>
      <c r="K2648">
        <f t="shared" si="680"/>
        <v>822.89</v>
      </c>
      <c r="L2648">
        <f t="shared" si="687"/>
        <v>5624</v>
      </c>
      <c r="M2648">
        <f t="shared" si="688"/>
        <v>13116.5</v>
      </c>
      <c r="N2648">
        <v>3430.92</v>
      </c>
      <c r="O2648">
        <f t="shared" si="681"/>
        <v>41438.81</v>
      </c>
      <c r="P2648">
        <v>25</v>
      </c>
      <c r="Q2648">
        <v>0</v>
      </c>
      <c r="R2648">
        <v>0</v>
      </c>
      <c r="S2648">
        <v>2657.6</v>
      </c>
      <c r="T2648">
        <v>200</v>
      </c>
      <c r="U2648">
        <v>31241.759999999998</v>
      </c>
      <c r="V2648">
        <v>0</v>
      </c>
      <c r="W2648">
        <f t="shared" si="686"/>
        <v>34124.36</v>
      </c>
      <c r="X2648">
        <f t="shared" si="682"/>
        <v>14364.42</v>
      </c>
      <c r="Y2648">
        <f t="shared" si="683"/>
        <v>26251.5</v>
      </c>
      <c r="Z2648">
        <f t="shared" si="684"/>
        <v>136511.22</v>
      </c>
      <c r="AA2648" t="s">
        <v>644</v>
      </c>
      <c r="AB2648">
        <v>2024</v>
      </c>
    </row>
    <row r="2649" spans="1:28" x14ac:dyDescent="0.25">
      <c r="A2649">
        <v>6</v>
      </c>
      <c r="B2649" t="s">
        <v>119</v>
      </c>
      <c r="C2649" t="s">
        <v>103</v>
      </c>
      <c r="D2649" t="s">
        <v>10</v>
      </c>
      <c r="E2649" t="s">
        <v>824</v>
      </c>
      <c r="F2649" t="s">
        <v>84</v>
      </c>
      <c r="G2649">
        <v>185000</v>
      </c>
      <c r="H2649">
        <f t="shared" si="685"/>
        <v>174066.5</v>
      </c>
      <c r="I2649">
        <f t="shared" si="678"/>
        <v>5309.5</v>
      </c>
      <c r="J2649">
        <f t="shared" si="679"/>
        <v>13134.999999999998</v>
      </c>
      <c r="K2649">
        <f t="shared" si="680"/>
        <v>822.89</v>
      </c>
      <c r="L2649">
        <f t="shared" si="687"/>
        <v>5624</v>
      </c>
      <c r="M2649">
        <f t="shared" si="688"/>
        <v>13116.5</v>
      </c>
      <c r="N2649">
        <v>0</v>
      </c>
      <c r="O2649">
        <f t="shared" si="681"/>
        <v>38007.89</v>
      </c>
      <c r="P2649">
        <v>25</v>
      </c>
      <c r="Q2649">
        <v>13280.57</v>
      </c>
      <c r="R2649">
        <v>0</v>
      </c>
      <c r="S2649">
        <v>1328.8</v>
      </c>
      <c r="T2649">
        <v>200</v>
      </c>
      <c r="U2649">
        <v>32099.49</v>
      </c>
      <c r="V2649">
        <v>0</v>
      </c>
      <c r="W2649">
        <f t="shared" si="686"/>
        <v>46933.86</v>
      </c>
      <c r="X2649">
        <f t="shared" si="682"/>
        <v>10933.5</v>
      </c>
      <c r="Y2649">
        <f t="shared" si="683"/>
        <v>26251.5</v>
      </c>
      <c r="Z2649">
        <f t="shared" si="684"/>
        <v>127132.64</v>
      </c>
      <c r="AA2649" t="s">
        <v>644</v>
      </c>
      <c r="AB2649">
        <v>2024</v>
      </c>
    </row>
    <row r="2650" spans="1:28" x14ac:dyDescent="0.25">
      <c r="A2650">
        <v>7</v>
      </c>
      <c r="B2650" t="s">
        <v>121</v>
      </c>
      <c r="C2650" t="s">
        <v>102</v>
      </c>
      <c r="D2650" t="s">
        <v>21</v>
      </c>
      <c r="E2650" t="s">
        <v>48</v>
      </c>
      <c r="F2650" t="s">
        <v>84</v>
      </c>
      <c r="G2650">
        <v>155000</v>
      </c>
      <c r="H2650">
        <f t="shared" si="685"/>
        <v>144124.04</v>
      </c>
      <c r="I2650">
        <f t="shared" si="678"/>
        <v>4448.5</v>
      </c>
      <c r="J2650">
        <f t="shared" si="679"/>
        <v>11004.999999999998</v>
      </c>
      <c r="K2650">
        <f t="shared" si="680"/>
        <v>822.89</v>
      </c>
      <c r="L2650">
        <f t="shared" si="687"/>
        <v>4712</v>
      </c>
      <c r="M2650">
        <f t="shared" si="688"/>
        <v>10989.5</v>
      </c>
      <c r="N2650">
        <v>1715.46</v>
      </c>
      <c r="O2650">
        <f t="shared" si="681"/>
        <v>33693.35</v>
      </c>
      <c r="P2650">
        <v>25</v>
      </c>
      <c r="Q2650">
        <v>10389.9</v>
      </c>
      <c r="R2650">
        <v>0</v>
      </c>
      <c r="S2650">
        <v>439.84</v>
      </c>
      <c r="T2650">
        <v>200</v>
      </c>
      <c r="U2650">
        <v>24613.88</v>
      </c>
      <c r="V2650">
        <v>0</v>
      </c>
      <c r="W2650">
        <f t="shared" si="686"/>
        <v>35668.620000000003</v>
      </c>
      <c r="X2650">
        <f t="shared" si="682"/>
        <v>10875.96</v>
      </c>
      <c r="Y2650">
        <f t="shared" si="683"/>
        <v>21994.5</v>
      </c>
      <c r="Z2650">
        <f t="shared" si="684"/>
        <v>108455.42</v>
      </c>
      <c r="AA2650" t="s">
        <v>644</v>
      </c>
      <c r="AB2650">
        <v>2024</v>
      </c>
    </row>
    <row r="2651" spans="1:28" x14ac:dyDescent="0.25">
      <c r="A2651">
        <v>8</v>
      </c>
      <c r="B2651" t="s">
        <v>137</v>
      </c>
      <c r="C2651" t="s">
        <v>102</v>
      </c>
      <c r="D2651" t="s">
        <v>22</v>
      </c>
      <c r="E2651" t="s">
        <v>788</v>
      </c>
      <c r="F2651" t="s">
        <v>85</v>
      </c>
      <c r="G2651">
        <v>140000</v>
      </c>
      <c r="H2651">
        <f>+G2651-(I2651+L2651+N2651)</f>
        <v>130010.54000000001</v>
      </c>
      <c r="I2651">
        <f t="shared" si="678"/>
        <v>4018</v>
      </c>
      <c r="J2651">
        <f t="shared" si="679"/>
        <v>9940</v>
      </c>
      <c r="K2651">
        <f t="shared" si="680"/>
        <v>822.89</v>
      </c>
      <c r="L2651">
        <f t="shared" si="687"/>
        <v>4256</v>
      </c>
      <c r="M2651">
        <f t="shared" si="688"/>
        <v>9926</v>
      </c>
      <c r="N2651">
        <v>1715.46</v>
      </c>
      <c r="O2651">
        <f>+I2651+J2651+K2651+L2651+M2651+N2651</f>
        <v>30678.35</v>
      </c>
      <c r="P2651">
        <v>25</v>
      </c>
      <c r="Q2651">
        <v>4694.38</v>
      </c>
      <c r="R2651">
        <v>0</v>
      </c>
      <c r="S2651">
        <v>430.65</v>
      </c>
      <c r="T2651">
        <v>200</v>
      </c>
      <c r="U2651">
        <v>21085.5</v>
      </c>
      <c r="V2651">
        <v>0</v>
      </c>
      <c r="W2651">
        <f t="shared" si="686"/>
        <v>26435.53</v>
      </c>
      <c r="X2651">
        <f t="shared" si="682"/>
        <v>9989.4599999999991</v>
      </c>
      <c r="Y2651">
        <f>+J2651+M2651</f>
        <v>19866</v>
      </c>
      <c r="Z2651">
        <f t="shared" si="684"/>
        <v>103575.01000000001</v>
      </c>
      <c r="AA2651" t="s">
        <v>644</v>
      </c>
      <c r="AB2651">
        <v>2024</v>
      </c>
    </row>
    <row r="2652" spans="1:28" x14ac:dyDescent="0.25">
      <c r="A2652">
        <v>9</v>
      </c>
      <c r="B2652" t="s">
        <v>123</v>
      </c>
      <c r="C2652" t="s">
        <v>102</v>
      </c>
      <c r="D2652" t="s">
        <v>10</v>
      </c>
      <c r="E2652" t="s">
        <v>826</v>
      </c>
      <c r="F2652" t="s">
        <v>84</v>
      </c>
      <c r="G2652">
        <v>145000</v>
      </c>
      <c r="H2652">
        <f t="shared" si="685"/>
        <v>136430.5</v>
      </c>
      <c r="I2652">
        <f t="shared" si="678"/>
        <v>4161.5</v>
      </c>
      <c r="J2652">
        <f t="shared" si="679"/>
        <v>10294.999999999998</v>
      </c>
      <c r="K2652">
        <f t="shared" si="680"/>
        <v>822.89</v>
      </c>
      <c r="L2652">
        <f t="shared" si="687"/>
        <v>4408</v>
      </c>
      <c r="M2652">
        <f t="shared" si="688"/>
        <v>10280.5</v>
      </c>
      <c r="N2652">
        <v>0</v>
      </c>
      <c r="O2652">
        <f t="shared" si="681"/>
        <v>29967.89</v>
      </c>
      <c r="P2652">
        <v>25</v>
      </c>
      <c r="Q2652">
        <v>6000</v>
      </c>
      <c r="R2652">
        <v>0</v>
      </c>
      <c r="S2652">
        <v>273.01</v>
      </c>
      <c r="T2652">
        <v>200</v>
      </c>
      <c r="U2652">
        <f>IF((H2652*12)&gt;867123.01,(79776+(((H2652*12)-867123.01)*0.25))/12,IF((H2652*12)&gt;624329.01,(31216+(((H2652*12)-624329.01)*0.2))/12,IF((H2652*12)&gt;416220.01,(((H2652*12)-416220.01)*0.15)/12,0)))</f>
        <v>22690.562291666665</v>
      </c>
      <c r="V2652">
        <v>0</v>
      </c>
      <c r="W2652">
        <f t="shared" si="686"/>
        <v>29188.572291666664</v>
      </c>
      <c r="X2652">
        <f t="shared" si="682"/>
        <v>8569.5</v>
      </c>
      <c r="Y2652">
        <f t="shared" si="683"/>
        <v>20575.5</v>
      </c>
      <c r="Z2652">
        <f t="shared" si="684"/>
        <v>107241.92770833333</v>
      </c>
      <c r="AA2652" t="s">
        <v>644</v>
      </c>
      <c r="AB2652">
        <v>2024</v>
      </c>
    </row>
    <row r="2653" spans="1:28" x14ac:dyDescent="0.25">
      <c r="A2653">
        <v>10</v>
      </c>
      <c r="B2653" t="s">
        <v>125</v>
      </c>
      <c r="C2653" t="s">
        <v>102</v>
      </c>
      <c r="D2653" t="s">
        <v>94</v>
      </c>
      <c r="E2653" t="s">
        <v>65</v>
      </c>
      <c r="F2653" t="s">
        <v>85</v>
      </c>
      <c r="G2653">
        <v>96000</v>
      </c>
      <c r="H2653">
        <f t="shared" si="685"/>
        <v>88610.94</v>
      </c>
      <c r="I2653">
        <f t="shared" si="678"/>
        <v>2755.2</v>
      </c>
      <c r="J2653">
        <f t="shared" si="679"/>
        <v>6815.9999999999991</v>
      </c>
      <c r="K2653">
        <f t="shared" si="680"/>
        <v>822.89</v>
      </c>
      <c r="L2653">
        <f t="shared" si="687"/>
        <v>2918.4</v>
      </c>
      <c r="M2653">
        <f t="shared" si="688"/>
        <v>6806.4000000000005</v>
      </c>
      <c r="N2653">
        <v>1715.46</v>
      </c>
      <c r="O2653">
        <f t="shared" si="681"/>
        <v>21834.35</v>
      </c>
      <c r="P2653">
        <v>25</v>
      </c>
      <c r="Q2653">
        <v>3000</v>
      </c>
      <c r="R2653">
        <v>0</v>
      </c>
      <c r="S2653">
        <v>797.28</v>
      </c>
      <c r="T2653">
        <v>200</v>
      </c>
      <c r="U2653">
        <v>10735.6</v>
      </c>
      <c r="V2653">
        <v>0</v>
      </c>
      <c r="W2653">
        <f t="shared" si="686"/>
        <v>14757.880000000001</v>
      </c>
      <c r="X2653">
        <f t="shared" si="682"/>
        <v>7389.06</v>
      </c>
      <c r="Y2653">
        <f t="shared" si="683"/>
        <v>13622.4</v>
      </c>
      <c r="Z2653">
        <f t="shared" si="684"/>
        <v>73853.06</v>
      </c>
      <c r="AA2653" t="s">
        <v>644</v>
      </c>
      <c r="AB2653">
        <v>2024</v>
      </c>
    </row>
    <row r="2654" spans="1:28" x14ac:dyDescent="0.25">
      <c r="A2654">
        <v>11</v>
      </c>
      <c r="B2654" t="s">
        <v>126</v>
      </c>
      <c r="C2654" t="s">
        <v>103</v>
      </c>
      <c r="D2654" t="s">
        <v>94</v>
      </c>
      <c r="E2654" t="s">
        <v>58</v>
      </c>
      <c r="F2654" t="s">
        <v>84</v>
      </c>
      <c r="G2654">
        <v>60000</v>
      </c>
      <c r="H2654">
        <f t="shared" si="685"/>
        <v>56454</v>
      </c>
      <c r="I2654">
        <f t="shared" si="678"/>
        <v>1722</v>
      </c>
      <c r="J2654">
        <f t="shared" si="679"/>
        <v>4260</v>
      </c>
      <c r="K2654">
        <f t="shared" si="680"/>
        <v>660.00000000000011</v>
      </c>
      <c r="L2654">
        <f t="shared" si="687"/>
        <v>1824</v>
      </c>
      <c r="M2654">
        <f t="shared" si="688"/>
        <v>4254</v>
      </c>
      <c r="N2654">
        <v>0</v>
      </c>
      <c r="O2654">
        <f t="shared" si="681"/>
        <v>12720</v>
      </c>
      <c r="P2654">
        <v>25</v>
      </c>
      <c r="Q2654">
        <v>500</v>
      </c>
      <c r="R2654">
        <v>0</v>
      </c>
      <c r="S2654">
        <v>1294.8399999999999</v>
      </c>
      <c r="T2654">
        <v>200</v>
      </c>
      <c r="U2654">
        <v>3486.68</v>
      </c>
      <c r="V2654">
        <v>0</v>
      </c>
      <c r="W2654">
        <f t="shared" si="686"/>
        <v>5506.5199999999995</v>
      </c>
      <c r="X2654">
        <f t="shared" si="682"/>
        <v>3546</v>
      </c>
      <c r="Y2654">
        <f t="shared" si="683"/>
        <v>8514</v>
      </c>
      <c r="Z2654">
        <f t="shared" si="684"/>
        <v>50947.479999999996</v>
      </c>
      <c r="AA2654" t="s">
        <v>644</v>
      </c>
      <c r="AB2654">
        <v>2024</v>
      </c>
    </row>
    <row r="2655" spans="1:28" x14ac:dyDescent="0.25">
      <c r="A2655">
        <v>12</v>
      </c>
      <c r="B2655" t="s">
        <v>128</v>
      </c>
      <c r="C2655" t="s">
        <v>102</v>
      </c>
      <c r="D2655" t="s">
        <v>12</v>
      </c>
      <c r="E2655" t="s">
        <v>862</v>
      </c>
      <c r="F2655" t="s">
        <v>84</v>
      </c>
      <c r="G2655">
        <v>155000</v>
      </c>
      <c r="H2655">
        <f t="shared" si="685"/>
        <v>142408.57999999999</v>
      </c>
      <c r="I2655">
        <f t="shared" si="678"/>
        <v>4448.5</v>
      </c>
      <c r="J2655">
        <f t="shared" si="679"/>
        <v>11004.999999999998</v>
      </c>
      <c r="K2655">
        <f t="shared" si="680"/>
        <v>822.89</v>
      </c>
      <c r="L2655">
        <f t="shared" si="687"/>
        <v>4712</v>
      </c>
      <c r="M2655">
        <f t="shared" si="688"/>
        <v>10989.5</v>
      </c>
      <c r="N2655">
        <v>3430.92</v>
      </c>
      <c r="O2655">
        <f t="shared" si="681"/>
        <v>35408.81</v>
      </c>
      <c r="P2655">
        <v>25</v>
      </c>
      <c r="Q2655">
        <v>0</v>
      </c>
      <c r="R2655">
        <v>0</v>
      </c>
      <c r="S2655">
        <v>1251.92</v>
      </c>
      <c r="T2655">
        <v>200</v>
      </c>
      <c r="U2655">
        <v>24185.01</v>
      </c>
      <c r="V2655">
        <v>0</v>
      </c>
      <c r="W2655">
        <f>P2655+Q2655+R2655+S2655+T2655+U2655</f>
        <v>25661.93</v>
      </c>
      <c r="X2655">
        <f t="shared" si="682"/>
        <v>12591.42</v>
      </c>
      <c r="Y2655">
        <f t="shared" si="683"/>
        <v>21994.5</v>
      </c>
      <c r="Z2655">
        <f t="shared" si="684"/>
        <v>116746.65</v>
      </c>
      <c r="AA2655" t="s">
        <v>644</v>
      </c>
      <c r="AB2655">
        <v>2024</v>
      </c>
    </row>
    <row r="2656" spans="1:28" x14ac:dyDescent="0.25">
      <c r="A2656">
        <v>13</v>
      </c>
      <c r="B2656" t="s">
        <v>129</v>
      </c>
      <c r="C2656" t="s">
        <v>102</v>
      </c>
      <c r="D2656" t="s">
        <v>16</v>
      </c>
      <c r="E2656" t="s">
        <v>79</v>
      </c>
      <c r="F2656" t="s">
        <v>84</v>
      </c>
      <c r="G2656">
        <v>80000</v>
      </c>
      <c r="H2656">
        <f t="shared" si="685"/>
        <v>75272</v>
      </c>
      <c r="I2656">
        <f t="shared" si="678"/>
        <v>2296</v>
      </c>
      <c r="J2656">
        <f t="shared" si="679"/>
        <v>5679.9999999999991</v>
      </c>
      <c r="K2656">
        <f t="shared" si="680"/>
        <v>822.89</v>
      </c>
      <c r="L2656">
        <f t="shared" si="687"/>
        <v>2432</v>
      </c>
      <c r="M2656">
        <f t="shared" si="688"/>
        <v>5672</v>
      </c>
      <c r="N2656">
        <v>0</v>
      </c>
      <c r="O2656">
        <f t="shared" si="681"/>
        <v>16902.89</v>
      </c>
      <c r="P2656">
        <v>25</v>
      </c>
      <c r="Q2656">
        <v>500</v>
      </c>
      <c r="R2656">
        <v>0</v>
      </c>
      <c r="S2656">
        <v>612.17999999999995</v>
      </c>
      <c r="T2656">
        <v>200</v>
      </c>
      <c r="U2656">
        <v>7400.87</v>
      </c>
      <c r="V2656">
        <v>0</v>
      </c>
      <c r="W2656">
        <f t="shared" si="686"/>
        <v>8738.0499999999993</v>
      </c>
      <c r="X2656">
        <f t="shared" si="682"/>
        <v>4728</v>
      </c>
      <c r="Y2656">
        <f t="shared" si="683"/>
        <v>11352</v>
      </c>
      <c r="Z2656">
        <f t="shared" si="684"/>
        <v>66533.95</v>
      </c>
      <c r="AA2656" t="s">
        <v>644</v>
      </c>
      <c r="AB2656">
        <v>2024</v>
      </c>
    </row>
    <row r="2657" spans="1:28" x14ac:dyDescent="0.25">
      <c r="A2657">
        <v>14</v>
      </c>
      <c r="B2657" t="s">
        <v>130</v>
      </c>
      <c r="C2657" t="s">
        <v>102</v>
      </c>
      <c r="D2657" t="s">
        <v>16</v>
      </c>
      <c r="E2657" t="s">
        <v>61</v>
      </c>
      <c r="F2657" t="s">
        <v>84</v>
      </c>
      <c r="G2657">
        <v>80000</v>
      </c>
      <c r="H2657">
        <f t="shared" si="685"/>
        <v>70125.62</v>
      </c>
      <c r="I2657">
        <f t="shared" si="678"/>
        <v>2296</v>
      </c>
      <c r="J2657">
        <f t="shared" si="679"/>
        <v>5679.9999999999991</v>
      </c>
      <c r="K2657">
        <f t="shared" si="680"/>
        <v>822.89</v>
      </c>
      <c r="L2657">
        <f t="shared" si="687"/>
        <v>2432</v>
      </c>
      <c r="M2657">
        <f t="shared" si="688"/>
        <v>5672</v>
      </c>
      <c r="N2657">
        <v>5146.38</v>
      </c>
      <c r="O2657">
        <f t="shared" si="681"/>
        <v>22049.27</v>
      </c>
      <c r="P2657">
        <v>25</v>
      </c>
      <c r="Q2657">
        <v>1200</v>
      </c>
      <c r="R2657">
        <v>0</v>
      </c>
      <c r="S2657">
        <v>1470.51</v>
      </c>
      <c r="T2657">
        <v>200</v>
      </c>
      <c r="U2657">
        <v>6221</v>
      </c>
      <c r="V2657">
        <v>0</v>
      </c>
      <c r="W2657">
        <f t="shared" si="686"/>
        <v>9116.51</v>
      </c>
      <c r="X2657">
        <f t="shared" si="682"/>
        <v>9874.380000000001</v>
      </c>
      <c r="Y2657">
        <f t="shared" si="683"/>
        <v>11352</v>
      </c>
      <c r="Z2657">
        <f t="shared" si="684"/>
        <v>61009.11</v>
      </c>
      <c r="AA2657" t="s">
        <v>644</v>
      </c>
      <c r="AB2657">
        <v>2024</v>
      </c>
    </row>
    <row r="2658" spans="1:28" x14ac:dyDescent="0.25">
      <c r="A2658">
        <v>15</v>
      </c>
      <c r="B2658" t="s">
        <v>131</v>
      </c>
      <c r="C2658" t="s">
        <v>102</v>
      </c>
      <c r="D2658" t="s">
        <v>6</v>
      </c>
      <c r="E2658" t="s">
        <v>863</v>
      </c>
      <c r="F2658" t="s">
        <v>84</v>
      </c>
      <c r="G2658">
        <v>95000</v>
      </c>
      <c r="H2658">
        <f t="shared" si="685"/>
        <v>85954.58</v>
      </c>
      <c r="I2658">
        <f t="shared" si="678"/>
        <v>2726.5</v>
      </c>
      <c r="J2658">
        <f t="shared" si="679"/>
        <v>6744.9999999999991</v>
      </c>
      <c r="K2658">
        <f t="shared" si="680"/>
        <v>822.89</v>
      </c>
      <c r="L2658">
        <f t="shared" si="687"/>
        <v>2888</v>
      </c>
      <c r="M2658">
        <f t="shared" si="688"/>
        <v>6735.5</v>
      </c>
      <c r="N2658">
        <v>3430.92</v>
      </c>
      <c r="O2658">
        <f t="shared" si="681"/>
        <v>23348.809999999998</v>
      </c>
      <c r="P2658">
        <v>25</v>
      </c>
      <c r="Q2658">
        <v>0</v>
      </c>
      <c r="R2658">
        <v>0</v>
      </c>
      <c r="S2658">
        <v>4438</v>
      </c>
      <c r="T2658">
        <v>200</v>
      </c>
      <c r="U2658">
        <v>10071.51</v>
      </c>
      <c r="V2658">
        <v>0</v>
      </c>
      <c r="W2658">
        <f t="shared" si="686"/>
        <v>14734.51</v>
      </c>
      <c r="X2658">
        <f t="shared" si="682"/>
        <v>9045.42</v>
      </c>
      <c r="Y2658">
        <f t="shared" si="683"/>
        <v>13480.5</v>
      </c>
      <c r="Z2658">
        <f t="shared" si="684"/>
        <v>71220.070000000007</v>
      </c>
      <c r="AA2658" t="s">
        <v>644</v>
      </c>
      <c r="AB2658">
        <v>2024</v>
      </c>
    </row>
    <row r="2659" spans="1:28" x14ac:dyDescent="0.25">
      <c r="A2659">
        <v>16</v>
      </c>
      <c r="B2659" t="s">
        <v>132</v>
      </c>
      <c r="C2659" t="s">
        <v>102</v>
      </c>
      <c r="D2659" t="s">
        <v>4</v>
      </c>
      <c r="E2659" t="s">
        <v>24</v>
      </c>
      <c r="F2659" t="s">
        <v>84</v>
      </c>
      <c r="G2659">
        <v>95000</v>
      </c>
      <c r="H2659">
        <f t="shared" si="685"/>
        <v>85954.58</v>
      </c>
      <c r="I2659">
        <f t="shared" si="678"/>
        <v>2726.5</v>
      </c>
      <c r="J2659">
        <f t="shared" si="679"/>
        <v>6744.9999999999991</v>
      </c>
      <c r="K2659">
        <f t="shared" si="680"/>
        <v>822.89</v>
      </c>
      <c r="L2659">
        <f t="shared" si="687"/>
        <v>2888</v>
      </c>
      <c r="M2659">
        <f t="shared" si="688"/>
        <v>6735.5</v>
      </c>
      <c r="N2659">
        <v>3430.92</v>
      </c>
      <c r="O2659">
        <f t="shared" si="681"/>
        <v>23348.809999999998</v>
      </c>
      <c r="P2659">
        <v>25</v>
      </c>
      <c r="Q2659">
        <v>10686.79</v>
      </c>
      <c r="R2659">
        <v>0</v>
      </c>
      <c r="S2659">
        <v>2264.48</v>
      </c>
      <c r="T2659">
        <v>200</v>
      </c>
      <c r="U2659">
        <v>10071.51</v>
      </c>
      <c r="V2659">
        <v>0</v>
      </c>
      <c r="W2659">
        <f t="shared" si="686"/>
        <v>23247.78</v>
      </c>
      <c r="X2659">
        <f t="shared" si="682"/>
        <v>9045.42</v>
      </c>
      <c r="Y2659">
        <f>+J2659++K2659+M2659</f>
        <v>14303.39</v>
      </c>
      <c r="Z2659">
        <f t="shared" si="684"/>
        <v>62706.8</v>
      </c>
      <c r="AA2659" t="s">
        <v>644</v>
      </c>
      <c r="AB2659">
        <v>2024</v>
      </c>
    </row>
    <row r="2660" spans="1:28" x14ac:dyDescent="0.25">
      <c r="A2660">
        <v>17</v>
      </c>
      <c r="B2660" t="s">
        <v>133</v>
      </c>
      <c r="C2660" t="s">
        <v>103</v>
      </c>
      <c r="D2660" t="s">
        <v>828</v>
      </c>
      <c r="E2660" t="s">
        <v>829</v>
      </c>
      <c r="F2660" t="s">
        <v>84</v>
      </c>
      <c r="G2660">
        <v>95000</v>
      </c>
      <c r="H2660">
        <f t="shared" si="685"/>
        <v>89385.5</v>
      </c>
      <c r="I2660">
        <f t="shared" si="678"/>
        <v>2726.5</v>
      </c>
      <c r="J2660">
        <f t="shared" si="679"/>
        <v>6744.9999999999991</v>
      </c>
      <c r="K2660">
        <f t="shared" si="680"/>
        <v>822.89</v>
      </c>
      <c r="L2660">
        <f t="shared" si="687"/>
        <v>2888</v>
      </c>
      <c r="M2660">
        <f t="shared" si="688"/>
        <v>6735.5</v>
      </c>
      <c r="N2660">
        <v>0</v>
      </c>
      <c r="O2660">
        <f t="shared" si="681"/>
        <v>19917.89</v>
      </c>
      <c r="P2660">
        <v>25</v>
      </c>
      <c r="Q2660">
        <v>200</v>
      </c>
      <c r="R2660">
        <v>0</v>
      </c>
      <c r="S2660">
        <v>1849.59</v>
      </c>
      <c r="T2660">
        <v>200</v>
      </c>
      <c r="U2660">
        <v>10929.24</v>
      </c>
      <c r="V2660">
        <v>0</v>
      </c>
      <c r="W2660">
        <f t="shared" si="686"/>
        <v>13203.83</v>
      </c>
      <c r="X2660">
        <f t="shared" si="682"/>
        <v>5614.5</v>
      </c>
      <c r="Y2660">
        <f t="shared" ref="Y2660:Y2710" si="689">+J2660+M2660</f>
        <v>13480.5</v>
      </c>
      <c r="Z2660">
        <f t="shared" si="684"/>
        <v>76181.67</v>
      </c>
      <c r="AA2660" t="s">
        <v>644</v>
      </c>
      <c r="AB2660">
        <v>2024</v>
      </c>
    </row>
    <row r="2661" spans="1:28" x14ac:dyDescent="0.25">
      <c r="A2661">
        <v>18</v>
      </c>
      <c r="B2661" t="s">
        <v>134</v>
      </c>
      <c r="C2661" t="s">
        <v>102</v>
      </c>
      <c r="D2661" t="s">
        <v>16</v>
      </c>
      <c r="E2661" t="s">
        <v>45</v>
      </c>
      <c r="F2661" t="s">
        <v>84</v>
      </c>
      <c r="G2661">
        <v>80000</v>
      </c>
      <c r="H2661">
        <f t="shared" si="685"/>
        <v>71841.08</v>
      </c>
      <c r="I2661">
        <f t="shared" si="678"/>
        <v>2296</v>
      </c>
      <c r="J2661">
        <f t="shared" si="679"/>
        <v>5679.9999999999991</v>
      </c>
      <c r="K2661">
        <f t="shared" si="680"/>
        <v>822.89</v>
      </c>
      <c r="L2661">
        <f t="shared" si="687"/>
        <v>2432</v>
      </c>
      <c r="M2661">
        <f t="shared" si="688"/>
        <v>5672</v>
      </c>
      <c r="N2661">
        <v>3430.92</v>
      </c>
      <c r="O2661">
        <f t="shared" si="681"/>
        <v>20333.809999999998</v>
      </c>
      <c r="P2661">
        <v>25</v>
      </c>
      <c r="Q2661">
        <v>0</v>
      </c>
      <c r="R2661">
        <v>0</v>
      </c>
      <c r="S2661">
        <v>1897.08</v>
      </c>
      <c r="T2661">
        <v>200</v>
      </c>
      <c r="U2661">
        <v>6564.09</v>
      </c>
      <c r="V2661">
        <v>0</v>
      </c>
      <c r="W2661">
        <f t="shared" si="686"/>
        <v>8686.17</v>
      </c>
      <c r="X2661">
        <f t="shared" si="682"/>
        <v>8158.92</v>
      </c>
      <c r="Y2661">
        <f t="shared" si="689"/>
        <v>11352</v>
      </c>
      <c r="Z2661">
        <f t="shared" si="684"/>
        <v>63154.91</v>
      </c>
      <c r="AA2661" t="s">
        <v>644</v>
      </c>
      <c r="AB2661">
        <v>2024</v>
      </c>
    </row>
    <row r="2662" spans="1:28" x14ac:dyDescent="0.25">
      <c r="A2662">
        <v>19</v>
      </c>
      <c r="B2662" t="s">
        <v>140</v>
      </c>
      <c r="C2662" t="s">
        <v>102</v>
      </c>
      <c r="D2662" t="s">
        <v>823</v>
      </c>
      <c r="E2662" t="s">
        <v>29</v>
      </c>
      <c r="F2662" t="s">
        <v>99</v>
      </c>
      <c r="G2662">
        <v>130000</v>
      </c>
      <c r="H2662">
        <f t="shared" si="685"/>
        <v>122317</v>
      </c>
      <c r="I2662">
        <f t="shared" si="678"/>
        <v>3731</v>
      </c>
      <c r="J2662">
        <f t="shared" si="679"/>
        <v>9230</v>
      </c>
      <c r="K2662">
        <f t="shared" si="680"/>
        <v>822.89</v>
      </c>
      <c r="L2662">
        <f t="shared" si="687"/>
        <v>3952</v>
      </c>
      <c r="M2662">
        <f t="shared" si="688"/>
        <v>9217</v>
      </c>
      <c r="N2662">
        <v>0</v>
      </c>
      <c r="O2662">
        <f t="shared" si="681"/>
        <v>26952.89</v>
      </c>
      <c r="P2662">
        <v>25</v>
      </c>
      <c r="Q2662">
        <v>0</v>
      </c>
      <c r="R2662">
        <v>0</v>
      </c>
      <c r="S2662">
        <v>398.64</v>
      </c>
      <c r="T2662">
        <v>200</v>
      </c>
      <c r="U2662">
        <f t="shared" ref="U2662:U2664" si="690">IF((H2662*12)&gt;867123.01,(79776+(((H2662*12)-867123.01)*0.25))/12,IF((H2662*12)&gt;624329.01,(31216+(((H2662*12)-624329.01)*0.2))/12,IF((H2662*12)&gt;416220.01,(((H2662*12)-416220.01)*0.15)/12,0)))</f>
        <v>19162.187291666665</v>
      </c>
      <c r="V2662">
        <v>0</v>
      </c>
      <c r="W2662">
        <f t="shared" si="686"/>
        <v>19785.827291666665</v>
      </c>
      <c r="X2662">
        <f t="shared" si="682"/>
        <v>7683</v>
      </c>
      <c r="Y2662">
        <f t="shared" si="689"/>
        <v>18447</v>
      </c>
      <c r="Z2662">
        <f t="shared" si="684"/>
        <v>102531.17270833334</v>
      </c>
      <c r="AA2662" t="s">
        <v>644</v>
      </c>
      <c r="AB2662">
        <v>2024</v>
      </c>
    </row>
    <row r="2663" spans="1:28" x14ac:dyDescent="0.25">
      <c r="A2663">
        <v>20</v>
      </c>
      <c r="B2663" t="s">
        <v>888</v>
      </c>
      <c r="C2663" t="s">
        <v>103</v>
      </c>
      <c r="D2663" t="s">
        <v>823</v>
      </c>
      <c r="E2663" t="s">
        <v>850</v>
      </c>
      <c r="F2663" t="s">
        <v>84</v>
      </c>
      <c r="G2663">
        <v>100000</v>
      </c>
      <c r="H2663">
        <f t="shared" si="685"/>
        <v>94090</v>
      </c>
      <c r="I2663">
        <f t="shared" si="678"/>
        <v>2870</v>
      </c>
      <c r="J2663">
        <f t="shared" si="679"/>
        <v>7099.9999999999991</v>
      </c>
      <c r="K2663">
        <f t="shared" si="680"/>
        <v>822.89</v>
      </c>
      <c r="L2663">
        <f t="shared" si="687"/>
        <v>3040</v>
      </c>
      <c r="M2663">
        <f t="shared" si="688"/>
        <v>7090.0000000000009</v>
      </c>
      <c r="N2663">
        <v>0</v>
      </c>
      <c r="O2663">
        <f t="shared" si="681"/>
        <v>20922.89</v>
      </c>
      <c r="P2663">
        <v>25</v>
      </c>
      <c r="Q2663">
        <v>0</v>
      </c>
      <c r="R2663">
        <v>0</v>
      </c>
      <c r="S2663">
        <v>0</v>
      </c>
      <c r="T2663">
        <v>200</v>
      </c>
      <c r="U2663">
        <v>12105.37</v>
      </c>
      <c r="V2663">
        <v>0</v>
      </c>
      <c r="W2663">
        <f t="shared" si="686"/>
        <v>12330.37</v>
      </c>
      <c r="X2663">
        <f t="shared" si="682"/>
        <v>5910</v>
      </c>
      <c r="Y2663">
        <f t="shared" si="689"/>
        <v>14190</v>
      </c>
      <c r="Z2663">
        <f t="shared" si="684"/>
        <v>81759.63</v>
      </c>
      <c r="AA2663" t="s">
        <v>644</v>
      </c>
      <c r="AB2663">
        <v>2024</v>
      </c>
    </row>
    <row r="2664" spans="1:28" x14ac:dyDescent="0.25">
      <c r="A2664">
        <v>21</v>
      </c>
      <c r="B2664" t="s">
        <v>864</v>
      </c>
      <c r="C2664" t="s">
        <v>103</v>
      </c>
      <c r="D2664" t="s">
        <v>94</v>
      </c>
      <c r="E2664" t="s">
        <v>865</v>
      </c>
      <c r="F2664" t="s">
        <v>85</v>
      </c>
      <c r="G2664">
        <v>65000</v>
      </c>
      <c r="H2664">
        <f>+G2664-(I2664+L2664+N2664)</f>
        <v>61158.5</v>
      </c>
      <c r="I2664">
        <f t="shared" si="678"/>
        <v>1865.5</v>
      </c>
      <c r="J2664">
        <f t="shared" si="679"/>
        <v>4615</v>
      </c>
      <c r="K2664">
        <f t="shared" si="680"/>
        <v>715.00000000000011</v>
      </c>
      <c r="L2664">
        <f t="shared" si="687"/>
        <v>1976</v>
      </c>
      <c r="M2664">
        <f t="shared" si="688"/>
        <v>4608.5</v>
      </c>
      <c r="N2664">
        <v>0</v>
      </c>
      <c r="O2664">
        <f>+I2664+J2664+K2664+L2664+M2664+N2664</f>
        <v>13780</v>
      </c>
      <c r="P2664">
        <v>25</v>
      </c>
      <c r="Q2664">
        <v>0</v>
      </c>
      <c r="R2664">
        <v>0</v>
      </c>
      <c r="S2664">
        <v>1299.8900000000001</v>
      </c>
      <c r="T2664">
        <v>200</v>
      </c>
      <c r="U2664">
        <f t="shared" si="690"/>
        <v>4427.5498333333335</v>
      </c>
      <c r="V2664">
        <v>0</v>
      </c>
      <c r="W2664">
        <f t="shared" si="686"/>
        <v>5952.4398333333338</v>
      </c>
      <c r="X2664">
        <f t="shared" si="682"/>
        <v>3841.5</v>
      </c>
      <c r="Y2664">
        <f>+J2664+M2664</f>
        <v>9223.5</v>
      </c>
      <c r="Z2664">
        <f t="shared" si="684"/>
        <v>55206.060166666663</v>
      </c>
      <c r="AA2664" t="s">
        <v>644</v>
      </c>
      <c r="AB2664">
        <v>2024</v>
      </c>
    </row>
    <row r="2665" spans="1:28" x14ac:dyDescent="0.25">
      <c r="A2665">
        <v>22</v>
      </c>
      <c r="B2665" t="s">
        <v>144</v>
      </c>
      <c r="C2665" t="s">
        <v>103</v>
      </c>
      <c r="D2665" t="s">
        <v>10</v>
      </c>
      <c r="E2665" t="s">
        <v>40</v>
      </c>
      <c r="F2665" t="s">
        <v>85</v>
      </c>
      <c r="G2665">
        <v>95000</v>
      </c>
      <c r="H2665">
        <f t="shared" si="685"/>
        <v>87670.04</v>
      </c>
      <c r="I2665">
        <f t="shared" si="678"/>
        <v>2726.5</v>
      </c>
      <c r="J2665">
        <f t="shared" si="679"/>
        <v>6744.9999999999991</v>
      </c>
      <c r="K2665">
        <f t="shared" si="680"/>
        <v>822.89</v>
      </c>
      <c r="L2665">
        <f t="shared" si="687"/>
        <v>2888</v>
      </c>
      <c r="M2665">
        <f t="shared" si="688"/>
        <v>6735.5</v>
      </c>
      <c r="N2665">
        <v>1715.46</v>
      </c>
      <c r="O2665">
        <f t="shared" si="681"/>
        <v>21633.35</v>
      </c>
      <c r="P2665">
        <v>25</v>
      </c>
      <c r="Q2665">
        <v>0</v>
      </c>
      <c r="R2665">
        <v>0</v>
      </c>
      <c r="S2665">
        <v>2115.02</v>
      </c>
      <c r="T2665">
        <v>200</v>
      </c>
      <c r="U2665">
        <v>10500.38</v>
      </c>
      <c r="V2665">
        <v>0</v>
      </c>
      <c r="W2665">
        <f t="shared" si="686"/>
        <v>12840.4</v>
      </c>
      <c r="X2665">
        <f t="shared" si="682"/>
        <v>7329.96</v>
      </c>
      <c r="Y2665">
        <f t="shared" si="689"/>
        <v>13480.5</v>
      </c>
      <c r="Z2665">
        <f t="shared" si="684"/>
        <v>74829.64</v>
      </c>
      <c r="AA2665" t="s">
        <v>644</v>
      </c>
      <c r="AB2665">
        <v>2024</v>
      </c>
    </row>
    <row r="2666" spans="1:28" x14ac:dyDescent="0.25">
      <c r="A2666">
        <v>23</v>
      </c>
      <c r="B2666" t="s">
        <v>145</v>
      </c>
      <c r="C2666" t="s">
        <v>102</v>
      </c>
      <c r="D2666" t="s">
        <v>10</v>
      </c>
      <c r="E2666" t="s">
        <v>50</v>
      </c>
      <c r="F2666" t="s">
        <v>84</v>
      </c>
      <c r="G2666">
        <v>95000</v>
      </c>
      <c r="H2666">
        <f t="shared" si="685"/>
        <v>85954.58</v>
      </c>
      <c r="I2666">
        <f t="shared" si="678"/>
        <v>2726.5</v>
      </c>
      <c r="J2666">
        <f t="shared" si="679"/>
        <v>6744.9999999999991</v>
      </c>
      <c r="K2666">
        <f t="shared" si="680"/>
        <v>822.89</v>
      </c>
      <c r="L2666">
        <f t="shared" si="687"/>
        <v>2888</v>
      </c>
      <c r="M2666">
        <f t="shared" si="688"/>
        <v>6735.5</v>
      </c>
      <c r="N2666">
        <v>3430.92</v>
      </c>
      <c r="O2666">
        <f t="shared" si="681"/>
        <v>23348.809999999998</v>
      </c>
      <c r="P2666">
        <v>25</v>
      </c>
      <c r="Q2666">
        <v>0</v>
      </c>
      <c r="R2666">
        <v>0</v>
      </c>
      <c r="S2666">
        <v>149.97999999999999</v>
      </c>
      <c r="T2666">
        <v>200</v>
      </c>
      <c r="U2666">
        <v>10071.51</v>
      </c>
      <c r="V2666">
        <v>0</v>
      </c>
      <c r="W2666">
        <f t="shared" si="686"/>
        <v>10446.49</v>
      </c>
      <c r="X2666">
        <f t="shared" si="682"/>
        <v>9045.42</v>
      </c>
      <c r="Y2666">
        <f t="shared" si="689"/>
        <v>13480.5</v>
      </c>
      <c r="Z2666">
        <f t="shared" si="684"/>
        <v>75508.09</v>
      </c>
      <c r="AA2666" t="s">
        <v>644</v>
      </c>
      <c r="AB2666">
        <v>2024</v>
      </c>
    </row>
    <row r="2667" spans="1:28" x14ac:dyDescent="0.25">
      <c r="A2667">
        <v>24</v>
      </c>
      <c r="B2667" t="s">
        <v>146</v>
      </c>
      <c r="C2667" t="s">
        <v>102</v>
      </c>
      <c r="D2667" t="s">
        <v>10</v>
      </c>
      <c r="E2667" t="s">
        <v>44</v>
      </c>
      <c r="F2667" t="s">
        <v>84</v>
      </c>
      <c r="G2667">
        <v>80000</v>
      </c>
      <c r="H2667">
        <f t="shared" si="685"/>
        <v>75272</v>
      </c>
      <c r="I2667">
        <f t="shared" si="678"/>
        <v>2296</v>
      </c>
      <c r="J2667">
        <f t="shared" si="679"/>
        <v>5679.9999999999991</v>
      </c>
      <c r="K2667">
        <f t="shared" si="680"/>
        <v>822.89</v>
      </c>
      <c r="L2667">
        <f t="shared" si="687"/>
        <v>2432</v>
      </c>
      <c r="M2667">
        <f t="shared" si="688"/>
        <v>5672</v>
      </c>
      <c r="N2667">
        <v>0</v>
      </c>
      <c r="O2667">
        <f t="shared" si="681"/>
        <v>16902.89</v>
      </c>
      <c r="P2667">
        <v>25</v>
      </c>
      <c r="Q2667">
        <v>0</v>
      </c>
      <c r="R2667">
        <v>0</v>
      </c>
      <c r="S2667">
        <v>1144.56</v>
      </c>
      <c r="T2667">
        <v>200</v>
      </c>
      <c r="U2667">
        <v>7400.87</v>
      </c>
      <c r="V2667">
        <v>0</v>
      </c>
      <c r="W2667">
        <f t="shared" si="686"/>
        <v>8770.43</v>
      </c>
      <c r="X2667">
        <f t="shared" si="682"/>
        <v>4728</v>
      </c>
      <c r="Y2667">
        <f t="shared" si="689"/>
        <v>11352</v>
      </c>
      <c r="Z2667">
        <f t="shared" si="684"/>
        <v>66501.570000000007</v>
      </c>
      <c r="AA2667" t="s">
        <v>644</v>
      </c>
      <c r="AB2667">
        <v>2024</v>
      </c>
    </row>
    <row r="2668" spans="1:28" x14ac:dyDescent="0.25">
      <c r="A2668">
        <v>25</v>
      </c>
      <c r="B2668" t="s">
        <v>866</v>
      </c>
      <c r="C2668" t="s">
        <v>102</v>
      </c>
      <c r="D2668" t="s">
        <v>10</v>
      </c>
      <c r="E2668" t="s">
        <v>44</v>
      </c>
      <c r="F2668" t="s">
        <v>84</v>
      </c>
      <c r="G2668">
        <v>80000</v>
      </c>
      <c r="H2668">
        <f t="shared" si="685"/>
        <v>75272</v>
      </c>
      <c r="I2668">
        <f t="shared" si="678"/>
        <v>2296</v>
      </c>
      <c r="J2668">
        <f t="shared" si="679"/>
        <v>5679.9999999999991</v>
      </c>
      <c r="K2668">
        <f t="shared" si="680"/>
        <v>822.89</v>
      </c>
      <c r="L2668">
        <f t="shared" si="687"/>
        <v>2432</v>
      </c>
      <c r="M2668">
        <f t="shared" si="688"/>
        <v>5672</v>
      </c>
      <c r="N2668">
        <v>0</v>
      </c>
      <c r="O2668">
        <f t="shared" si="681"/>
        <v>16902.89</v>
      </c>
      <c r="P2668">
        <v>25</v>
      </c>
      <c r="Q2668">
        <v>0</v>
      </c>
      <c r="R2668">
        <v>0</v>
      </c>
      <c r="S2668">
        <v>1047.6400000000001</v>
      </c>
      <c r="T2668">
        <v>200</v>
      </c>
      <c r="U2668">
        <v>7400.87</v>
      </c>
      <c r="V2668">
        <v>0</v>
      </c>
      <c r="W2668">
        <f t="shared" si="686"/>
        <v>8673.51</v>
      </c>
      <c r="X2668">
        <f t="shared" si="682"/>
        <v>4728</v>
      </c>
      <c r="Y2668">
        <f t="shared" si="689"/>
        <v>11352</v>
      </c>
      <c r="Z2668">
        <f t="shared" si="684"/>
        <v>66598.490000000005</v>
      </c>
      <c r="AA2668" t="s">
        <v>644</v>
      </c>
      <c r="AB2668">
        <v>2024</v>
      </c>
    </row>
    <row r="2669" spans="1:28" x14ac:dyDescent="0.25">
      <c r="A2669">
        <v>26</v>
      </c>
      <c r="B2669" t="s">
        <v>148</v>
      </c>
      <c r="C2669" t="s">
        <v>103</v>
      </c>
      <c r="D2669" t="s">
        <v>10</v>
      </c>
      <c r="E2669" t="s">
        <v>44</v>
      </c>
      <c r="F2669" t="s">
        <v>84</v>
      </c>
      <c r="G2669">
        <v>80000</v>
      </c>
      <c r="H2669">
        <f t="shared" si="685"/>
        <v>75272</v>
      </c>
      <c r="I2669">
        <f t="shared" si="678"/>
        <v>2296</v>
      </c>
      <c r="J2669">
        <f t="shared" si="679"/>
        <v>5679.9999999999991</v>
      </c>
      <c r="K2669">
        <f t="shared" si="680"/>
        <v>822.89</v>
      </c>
      <c r="L2669">
        <f t="shared" si="687"/>
        <v>2432</v>
      </c>
      <c r="M2669">
        <f t="shared" si="688"/>
        <v>5672</v>
      </c>
      <c r="N2669">
        <v>0</v>
      </c>
      <c r="O2669">
        <f t="shared" si="681"/>
        <v>16902.89</v>
      </c>
      <c r="P2669">
        <v>25</v>
      </c>
      <c r="Q2669">
        <v>0</v>
      </c>
      <c r="R2669">
        <v>0</v>
      </c>
      <c r="S2669">
        <v>1312.29</v>
      </c>
      <c r="T2669">
        <v>200</v>
      </c>
      <c r="U2669">
        <v>7400.87</v>
      </c>
      <c r="V2669">
        <v>0</v>
      </c>
      <c r="W2669">
        <f t="shared" si="686"/>
        <v>8938.16</v>
      </c>
      <c r="X2669">
        <f t="shared" si="682"/>
        <v>4728</v>
      </c>
      <c r="Y2669">
        <f t="shared" si="689"/>
        <v>11352</v>
      </c>
      <c r="Z2669">
        <f t="shared" si="684"/>
        <v>66333.84</v>
      </c>
      <c r="AA2669" t="s">
        <v>644</v>
      </c>
      <c r="AB2669">
        <v>2024</v>
      </c>
    </row>
    <row r="2670" spans="1:28" x14ac:dyDescent="0.25">
      <c r="A2670">
        <v>27</v>
      </c>
      <c r="B2670" t="s">
        <v>149</v>
      </c>
      <c r="C2670" t="s">
        <v>102</v>
      </c>
      <c r="D2670" t="s">
        <v>10</v>
      </c>
      <c r="E2670" t="s">
        <v>43</v>
      </c>
      <c r="F2670" t="s">
        <v>84</v>
      </c>
      <c r="G2670">
        <v>95000</v>
      </c>
      <c r="H2670">
        <f t="shared" si="685"/>
        <v>87670.04</v>
      </c>
      <c r="I2670">
        <f t="shared" si="678"/>
        <v>2726.5</v>
      </c>
      <c r="J2670">
        <f t="shared" si="679"/>
        <v>6744.9999999999991</v>
      </c>
      <c r="K2670">
        <f t="shared" si="680"/>
        <v>822.89</v>
      </c>
      <c r="L2670">
        <f t="shared" si="687"/>
        <v>2888</v>
      </c>
      <c r="M2670">
        <f t="shared" si="688"/>
        <v>6735.5</v>
      </c>
      <c r="N2670">
        <v>1715.46</v>
      </c>
      <c r="O2670">
        <f t="shared" si="681"/>
        <v>21633.35</v>
      </c>
      <c r="P2670">
        <v>25</v>
      </c>
      <c r="Q2670">
        <v>5000</v>
      </c>
      <c r="R2670">
        <v>0</v>
      </c>
      <c r="S2670">
        <v>2027.04</v>
      </c>
      <c r="T2670">
        <v>200</v>
      </c>
      <c r="U2670">
        <v>10500.38</v>
      </c>
      <c r="V2670">
        <v>0</v>
      </c>
      <c r="W2670">
        <f t="shared" si="686"/>
        <v>17752.419999999998</v>
      </c>
      <c r="X2670">
        <f t="shared" si="682"/>
        <v>7329.96</v>
      </c>
      <c r="Y2670">
        <f t="shared" si="689"/>
        <v>13480.5</v>
      </c>
      <c r="Z2670">
        <f t="shared" si="684"/>
        <v>69917.62</v>
      </c>
      <c r="AA2670" t="s">
        <v>644</v>
      </c>
      <c r="AB2670">
        <v>2024</v>
      </c>
    </row>
    <row r="2671" spans="1:28" x14ac:dyDescent="0.25">
      <c r="A2671">
        <v>28</v>
      </c>
      <c r="B2671" t="s">
        <v>151</v>
      </c>
      <c r="C2671" t="s">
        <v>102</v>
      </c>
      <c r="D2671" t="s">
        <v>793</v>
      </c>
      <c r="E2671" t="s">
        <v>66</v>
      </c>
      <c r="F2671" t="s">
        <v>84</v>
      </c>
      <c r="G2671">
        <v>80000</v>
      </c>
      <c r="H2671">
        <f t="shared" si="685"/>
        <v>75272</v>
      </c>
      <c r="I2671">
        <f t="shared" si="678"/>
        <v>2296</v>
      </c>
      <c r="J2671">
        <f t="shared" si="679"/>
        <v>5679.9999999999991</v>
      </c>
      <c r="K2671">
        <f t="shared" si="680"/>
        <v>822.89</v>
      </c>
      <c r="L2671">
        <f t="shared" si="687"/>
        <v>2432</v>
      </c>
      <c r="M2671">
        <f t="shared" si="688"/>
        <v>5672</v>
      </c>
      <c r="N2671">
        <v>0</v>
      </c>
      <c r="O2671">
        <f t="shared" si="681"/>
        <v>16902.89</v>
      </c>
      <c r="P2671">
        <v>25</v>
      </c>
      <c r="Q2671">
        <v>4000</v>
      </c>
      <c r="R2671">
        <v>0</v>
      </c>
      <c r="S2671">
        <v>2160.9499999999998</v>
      </c>
      <c r="T2671">
        <v>200</v>
      </c>
      <c r="U2671">
        <v>7400.87</v>
      </c>
      <c r="V2671">
        <v>0</v>
      </c>
      <c r="W2671">
        <f t="shared" si="686"/>
        <v>13786.82</v>
      </c>
      <c r="X2671">
        <f t="shared" si="682"/>
        <v>4728</v>
      </c>
      <c r="Y2671">
        <f t="shared" si="689"/>
        <v>11352</v>
      </c>
      <c r="Z2671">
        <f t="shared" si="684"/>
        <v>61485.18</v>
      </c>
      <c r="AA2671" t="s">
        <v>644</v>
      </c>
      <c r="AB2671">
        <v>2024</v>
      </c>
    </row>
    <row r="2672" spans="1:28" x14ac:dyDescent="0.25">
      <c r="A2672">
        <v>29</v>
      </c>
      <c r="B2672" t="s">
        <v>153</v>
      </c>
      <c r="C2672" t="s">
        <v>102</v>
      </c>
      <c r="D2672" t="s">
        <v>17</v>
      </c>
      <c r="E2672" t="s">
        <v>877</v>
      </c>
      <c r="F2672" t="s">
        <v>84</v>
      </c>
      <c r="G2672">
        <v>95000</v>
      </c>
      <c r="H2672">
        <f t="shared" si="685"/>
        <v>87670.04</v>
      </c>
      <c r="I2672">
        <f t="shared" si="678"/>
        <v>2726.5</v>
      </c>
      <c r="J2672">
        <f t="shared" si="679"/>
        <v>6744.9999999999991</v>
      </c>
      <c r="K2672">
        <f t="shared" si="680"/>
        <v>822.89</v>
      </c>
      <c r="L2672">
        <f t="shared" si="687"/>
        <v>2888</v>
      </c>
      <c r="M2672">
        <f t="shared" si="688"/>
        <v>6735.5</v>
      </c>
      <c r="N2672">
        <v>1715.46</v>
      </c>
      <c r="O2672">
        <f t="shared" si="681"/>
        <v>21633.35</v>
      </c>
      <c r="P2672">
        <v>25</v>
      </c>
      <c r="Q2672">
        <v>4328.3500000000004</v>
      </c>
      <c r="R2672">
        <v>0</v>
      </c>
      <c r="S2672">
        <v>306.01</v>
      </c>
      <c r="T2672">
        <v>200</v>
      </c>
      <c r="U2672">
        <v>10500.38</v>
      </c>
      <c r="V2672">
        <v>0</v>
      </c>
      <c r="W2672">
        <f t="shared" si="686"/>
        <v>15359.74</v>
      </c>
      <c r="X2672">
        <f t="shared" si="682"/>
        <v>7329.96</v>
      </c>
      <c r="Y2672">
        <f t="shared" si="689"/>
        <v>13480.5</v>
      </c>
      <c r="Z2672">
        <f t="shared" si="684"/>
        <v>72310.3</v>
      </c>
      <c r="AA2672" t="s">
        <v>644</v>
      </c>
      <c r="AB2672">
        <v>2024</v>
      </c>
    </row>
    <row r="2673" spans="1:28" x14ac:dyDescent="0.25">
      <c r="A2673">
        <v>30</v>
      </c>
      <c r="B2673" t="s">
        <v>868</v>
      </c>
      <c r="C2673" t="s">
        <v>103</v>
      </c>
      <c r="D2673" t="s">
        <v>800</v>
      </c>
      <c r="E2673" t="s">
        <v>83</v>
      </c>
      <c r="F2673" t="s">
        <v>84</v>
      </c>
      <c r="G2673">
        <v>48000</v>
      </c>
      <c r="H2673">
        <f t="shared" si="685"/>
        <v>45163.199999999997</v>
      </c>
      <c r="I2673">
        <f t="shared" si="678"/>
        <v>1377.6</v>
      </c>
      <c r="J2673">
        <f t="shared" si="679"/>
        <v>3407.9999999999995</v>
      </c>
      <c r="K2673">
        <f t="shared" si="680"/>
        <v>528</v>
      </c>
      <c r="L2673">
        <f t="shared" si="687"/>
        <v>1459.2</v>
      </c>
      <c r="M2673">
        <f t="shared" si="688"/>
        <v>3403.2000000000003</v>
      </c>
      <c r="N2673">
        <v>0</v>
      </c>
      <c r="O2673">
        <f t="shared" si="681"/>
        <v>10176</v>
      </c>
      <c r="P2673">
        <v>25</v>
      </c>
      <c r="Q2673">
        <v>1000</v>
      </c>
      <c r="R2673">
        <v>0</v>
      </c>
      <c r="S2673">
        <v>1984.47</v>
      </c>
      <c r="T2673">
        <v>200</v>
      </c>
      <c r="U2673">
        <v>1571.73</v>
      </c>
      <c r="V2673">
        <v>0</v>
      </c>
      <c r="W2673">
        <f t="shared" si="686"/>
        <v>4781.2000000000007</v>
      </c>
      <c r="X2673">
        <f t="shared" si="682"/>
        <v>2836.8</v>
      </c>
      <c r="Y2673">
        <f t="shared" si="689"/>
        <v>6811.2</v>
      </c>
      <c r="Z2673">
        <f t="shared" si="684"/>
        <v>40382</v>
      </c>
      <c r="AA2673" t="s">
        <v>644</v>
      </c>
      <c r="AB2673">
        <v>2024</v>
      </c>
    </row>
    <row r="2674" spans="1:28" x14ac:dyDescent="0.25">
      <c r="A2674">
        <v>31</v>
      </c>
      <c r="B2674" t="s">
        <v>124</v>
      </c>
      <c r="C2674" t="s">
        <v>103</v>
      </c>
      <c r="D2674" t="s">
        <v>10</v>
      </c>
      <c r="E2674" t="s">
        <v>706</v>
      </c>
      <c r="F2674" t="s">
        <v>84</v>
      </c>
      <c r="G2674">
        <v>48000</v>
      </c>
      <c r="H2674">
        <f>+G2674-(I2674+L2674+N2674)</f>
        <v>45163.199999999997</v>
      </c>
      <c r="I2674">
        <f t="shared" si="678"/>
        <v>1377.6</v>
      </c>
      <c r="J2674">
        <f t="shared" si="679"/>
        <v>3407.9999999999995</v>
      </c>
      <c r="K2674">
        <f t="shared" si="680"/>
        <v>528</v>
      </c>
      <c r="L2674">
        <f t="shared" si="687"/>
        <v>1459.2</v>
      </c>
      <c r="M2674">
        <f t="shared" si="688"/>
        <v>3403.2000000000003</v>
      </c>
      <c r="N2674">
        <v>0</v>
      </c>
      <c r="O2674">
        <f>+I2674+J2674+K2674+L2674+M2674+N2674</f>
        <v>10176</v>
      </c>
      <c r="P2674">
        <v>25</v>
      </c>
      <c r="Q2674">
        <v>0</v>
      </c>
      <c r="R2674">
        <v>0</v>
      </c>
      <c r="S2674">
        <v>1098.56</v>
      </c>
      <c r="T2674">
        <v>200</v>
      </c>
      <c r="U2674">
        <v>1571.73</v>
      </c>
      <c r="V2674">
        <v>0</v>
      </c>
      <c r="W2674">
        <f t="shared" si="686"/>
        <v>2895.29</v>
      </c>
      <c r="X2674">
        <f t="shared" si="682"/>
        <v>2836.8</v>
      </c>
      <c r="Y2674">
        <f>+J2674+M2674</f>
        <v>6811.2</v>
      </c>
      <c r="Z2674">
        <f t="shared" si="684"/>
        <v>42267.91</v>
      </c>
      <c r="AA2674" t="s">
        <v>644</v>
      </c>
      <c r="AB2674">
        <v>2024</v>
      </c>
    </row>
    <row r="2675" spans="1:28" x14ac:dyDescent="0.25">
      <c r="A2675">
        <v>32</v>
      </c>
      <c r="B2675" t="s">
        <v>890</v>
      </c>
      <c r="C2675" t="s">
        <v>102</v>
      </c>
      <c r="D2675" t="s">
        <v>19</v>
      </c>
      <c r="E2675" t="s">
        <v>73</v>
      </c>
      <c r="F2675" t="s">
        <v>84</v>
      </c>
      <c r="G2675">
        <v>60000</v>
      </c>
      <c r="H2675">
        <f t="shared" si="685"/>
        <v>54738.54</v>
      </c>
      <c r="I2675">
        <f t="shared" si="678"/>
        <v>1722</v>
      </c>
      <c r="J2675">
        <f t="shared" si="679"/>
        <v>4260</v>
      </c>
      <c r="K2675">
        <f t="shared" si="680"/>
        <v>660.00000000000011</v>
      </c>
      <c r="L2675">
        <f t="shared" si="687"/>
        <v>1824</v>
      </c>
      <c r="M2675">
        <f t="shared" si="688"/>
        <v>4254</v>
      </c>
      <c r="N2675">
        <v>1715.46</v>
      </c>
      <c r="O2675">
        <f t="shared" si="681"/>
        <v>14435.46</v>
      </c>
      <c r="P2675">
        <v>25</v>
      </c>
      <c r="Q2675">
        <v>6500</v>
      </c>
      <c r="R2675">
        <v>0</v>
      </c>
      <c r="S2675">
        <v>29.99</v>
      </c>
      <c r="T2675">
        <v>200</v>
      </c>
      <c r="U2675">
        <v>3143.58</v>
      </c>
      <c r="V2675">
        <v>0</v>
      </c>
      <c r="W2675">
        <f t="shared" si="686"/>
        <v>9898.57</v>
      </c>
      <c r="X2675">
        <f t="shared" si="682"/>
        <v>5261.46</v>
      </c>
      <c r="Y2675">
        <f t="shared" si="689"/>
        <v>8514</v>
      </c>
      <c r="Z2675">
        <f t="shared" si="684"/>
        <v>44839.97</v>
      </c>
      <c r="AA2675" t="s">
        <v>644</v>
      </c>
      <c r="AB2675">
        <v>2024</v>
      </c>
    </row>
    <row r="2676" spans="1:28" x14ac:dyDescent="0.25">
      <c r="A2676">
        <v>33</v>
      </c>
      <c r="B2676" t="s">
        <v>157</v>
      </c>
      <c r="C2676" t="s">
        <v>102</v>
      </c>
      <c r="D2676" t="s">
        <v>10</v>
      </c>
      <c r="E2676" t="s">
        <v>46</v>
      </c>
      <c r="F2676" t="s">
        <v>84</v>
      </c>
      <c r="G2676">
        <v>60000</v>
      </c>
      <c r="H2676">
        <f t="shared" si="685"/>
        <v>56454</v>
      </c>
      <c r="I2676">
        <f t="shared" si="678"/>
        <v>1722</v>
      </c>
      <c r="J2676">
        <f t="shared" si="679"/>
        <v>4260</v>
      </c>
      <c r="K2676">
        <f t="shared" si="680"/>
        <v>660.00000000000011</v>
      </c>
      <c r="L2676">
        <f t="shared" si="687"/>
        <v>1824</v>
      </c>
      <c r="M2676">
        <f t="shared" si="688"/>
        <v>4254</v>
      </c>
      <c r="N2676">
        <v>0</v>
      </c>
      <c r="O2676">
        <f t="shared" si="681"/>
        <v>12720</v>
      </c>
      <c r="P2676">
        <v>25</v>
      </c>
      <c r="Q2676">
        <v>5592.26</v>
      </c>
      <c r="R2676">
        <v>0</v>
      </c>
      <c r="S2676">
        <v>793.7</v>
      </c>
      <c r="T2676">
        <v>200</v>
      </c>
      <c r="U2676">
        <v>3486.68</v>
      </c>
      <c r="V2676">
        <v>0</v>
      </c>
      <c r="W2676">
        <f t="shared" si="686"/>
        <v>10097.64</v>
      </c>
      <c r="X2676">
        <f t="shared" si="682"/>
        <v>3546</v>
      </c>
      <c r="Y2676">
        <f t="shared" si="689"/>
        <v>8514</v>
      </c>
      <c r="Z2676">
        <f t="shared" si="684"/>
        <v>46356.36</v>
      </c>
      <c r="AA2676" t="s">
        <v>644</v>
      </c>
      <c r="AB2676">
        <v>2024</v>
      </c>
    </row>
    <row r="2677" spans="1:28" x14ac:dyDescent="0.25">
      <c r="A2677">
        <v>34</v>
      </c>
      <c r="B2677" t="s">
        <v>158</v>
      </c>
      <c r="C2677" t="s">
        <v>102</v>
      </c>
      <c r="D2677" t="s">
        <v>831</v>
      </c>
      <c r="E2677" t="s">
        <v>871</v>
      </c>
      <c r="F2677" t="s">
        <v>84</v>
      </c>
      <c r="G2677">
        <v>60000</v>
      </c>
      <c r="H2677">
        <f t="shared" si="685"/>
        <v>54738.54</v>
      </c>
      <c r="I2677">
        <f t="shared" si="678"/>
        <v>1722</v>
      </c>
      <c r="J2677">
        <f t="shared" si="679"/>
        <v>4260</v>
      </c>
      <c r="K2677">
        <f t="shared" si="680"/>
        <v>660.00000000000011</v>
      </c>
      <c r="L2677">
        <f t="shared" si="687"/>
        <v>1824</v>
      </c>
      <c r="M2677">
        <f t="shared" si="688"/>
        <v>4254</v>
      </c>
      <c r="N2677">
        <v>1715.46</v>
      </c>
      <c r="O2677">
        <f t="shared" si="681"/>
        <v>14435.46</v>
      </c>
      <c r="P2677">
        <v>25</v>
      </c>
      <c r="Q2677">
        <v>0</v>
      </c>
      <c r="R2677">
        <v>0</v>
      </c>
      <c r="S2677">
        <v>1153.22</v>
      </c>
      <c r="T2677">
        <v>200</v>
      </c>
      <c r="U2677">
        <v>3143.58</v>
      </c>
      <c r="V2677">
        <v>0</v>
      </c>
      <c r="W2677">
        <f t="shared" si="686"/>
        <v>4521.8</v>
      </c>
      <c r="X2677">
        <f t="shared" si="682"/>
        <v>5261.46</v>
      </c>
      <c r="Y2677">
        <f t="shared" si="689"/>
        <v>8514</v>
      </c>
      <c r="Z2677">
        <f t="shared" si="684"/>
        <v>50216.74</v>
      </c>
      <c r="AA2677" t="s">
        <v>644</v>
      </c>
      <c r="AB2677">
        <v>2024</v>
      </c>
    </row>
    <row r="2678" spans="1:28" x14ac:dyDescent="0.25">
      <c r="A2678">
        <v>35</v>
      </c>
      <c r="B2678" t="s">
        <v>159</v>
      </c>
      <c r="C2678" t="s">
        <v>103</v>
      </c>
      <c r="D2678" t="s">
        <v>21</v>
      </c>
      <c r="E2678" t="s">
        <v>68</v>
      </c>
      <c r="F2678" t="s">
        <v>84</v>
      </c>
      <c r="G2678">
        <v>60000</v>
      </c>
      <c r="H2678">
        <f t="shared" si="685"/>
        <v>54738.54</v>
      </c>
      <c r="I2678">
        <f t="shared" si="678"/>
        <v>1722</v>
      </c>
      <c r="J2678">
        <f t="shared" si="679"/>
        <v>4260</v>
      </c>
      <c r="K2678">
        <f t="shared" si="680"/>
        <v>660.00000000000011</v>
      </c>
      <c r="L2678">
        <f t="shared" si="687"/>
        <v>1824</v>
      </c>
      <c r="M2678">
        <f t="shared" si="688"/>
        <v>4254</v>
      </c>
      <c r="N2678">
        <v>1715.46</v>
      </c>
      <c r="O2678">
        <f t="shared" si="681"/>
        <v>14435.46</v>
      </c>
      <c r="P2678">
        <v>25</v>
      </c>
      <c r="Q2678">
        <v>3495.45</v>
      </c>
      <c r="R2678">
        <v>0</v>
      </c>
      <c r="S2678">
        <v>825.97</v>
      </c>
      <c r="T2678">
        <v>200</v>
      </c>
      <c r="U2678">
        <v>3143.58</v>
      </c>
      <c r="V2678">
        <v>0</v>
      </c>
      <c r="W2678">
        <f t="shared" si="686"/>
        <v>7690</v>
      </c>
      <c r="X2678">
        <f t="shared" si="682"/>
        <v>5261.46</v>
      </c>
      <c r="Y2678">
        <f t="shared" si="689"/>
        <v>8514</v>
      </c>
      <c r="Z2678">
        <f t="shared" si="684"/>
        <v>47048.54</v>
      </c>
      <c r="AA2678" t="s">
        <v>644</v>
      </c>
      <c r="AB2678">
        <v>2024</v>
      </c>
    </row>
    <row r="2679" spans="1:28" x14ac:dyDescent="0.25">
      <c r="A2679">
        <v>36</v>
      </c>
      <c r="B2679" t="s">
        <v>150</v>
      </c>
      <c r="C2679" t="s">
        <v>102</v>
      </c>
      <c r="D2679" t="s">
        <v>16</v>
      </c>
      <c r="E2679" t="s">
        <v>45</v>
      </c>
      <c r="F2679" t="s">
        <v>84</v>
      </c>
      <c r="G2679">
        <v>60000</v>
      </c>
      <c r="H2679">
        <f>+G2679-(I2679+L2679+N2679)</f>
        <v>56454</v>
      </c>
      <c r="I2679">
        <f t="shared" si="678"/>
        <v>1722</v>
      </c>
      <c r="J2679">
        <f t="shared" si="679"/>
        <v>4260</v>
      </c>
      <c r="K2679">
        <f t="shared" si="680"/>
        <v>660.00000000000011</v>
      </c>
      <c r="L2679">
        <f t="shared" si="687"/>
        <v>1824</v>
      </c>
      <c r="M2679">
        <f t="shared" si="688"/>
        <v>4254</v>
      </c>
      <c r="N2679">
        <v>0</v>
      </c>
      <c r="O2679">
        <f>+I2679+J2679+K2679+L2679+M2679+N2679</f>
        <v>12720</v>
      </c>
      <c r="P2679">
        <v>25</v>
      </c>
      <c r="Q2679">
        <v>0</v>
      </c>
      <c r="R2679">
        <v>0</v>
      </c>
      <c r="S2679">
        <v>686.75</v>
      </c>
      <c r="T2679">
        <v>200</v>
      </c>
      <c r="U2679">
        <f>IF((H2679*12)&gt;867123.01,(79776+(((H2679*12)-867123.01)*0.25))/12,IF((H2679*12)&gt;624329.01,(31216+(((H2679*12)-624329.01)*0.2))/12,IF((H2679*12)&gt;416220.01,(((H2679*12)-416220.01)*0.15)/12,0)))</f>
        <v>3486.6498333333329</v>
      </c>
      <c r="V2679">
        <v>0</v>
      </c>
      <c r="W2679">
        <f t="shared" si="686"/>
        <v>4398.3998333333329</v>
      </c>
      <c r="X2679">
        <f t="shared" si="682"/>
        <v>3546</v>
      </c>
      <c r="Y2679">
        <f>+J2679+M2679</f>
        <v>8514</v>
      </c>
      <c r="Z2679">
        <f t="shared" si="684"/>
        <v>52055.600166666671</v>
      </c>
      <c r="AA2679" t="s">
        <v>644</v>
      </c>
      <c r="AB2679">
        <v>2024</v>
      </c>
    </row>
    <row r="2680" spans="1:28" x14ac:dyDescent="0.25">
      <c r="A2680">
        <v>37</v>
      </c>
      <c r="B2680" t="s">
        <v>160</v>
      </c>
      <c r="C2680" t="s">
        <v>102</v>
      </c>
      <c r="D2680" t="s">
        <v>4</v>
      </c>
      <c r="E2680" t="s">
        <v>93</v>
      </c>
      <c r="F2680" t="s">
        <v>84</v>
      </c>
      <c r="G2680">
        <v>60000</v>
      </c>
      <c r="H2680">
        <f t="shared" si="685"/>
        <v>56454</v>
      </c>
      <c r="I2680">
        <f t="shared" si="678"/>
        <v>1722</v>
      </c>
      <c r="J2680">
        <f t="shared" si="679"/>
        <v>4260</v>
      </c>
      <c r="K2680">
        <f t="shared" si="680"/>
        <v>660.00000000000011</v>
      </c>
      <c r="L2680">
        <f t="shared" si="687"/>
        <v>1824</v>
      </c>
      <c r="M2680">
        <f t="shared" si="688"/>
        <v>4254</v>
      </c>
      <c r="N2680">
        <v>0</v>
      </c>
      <c r="O2680">
        <f t="shared" si="681"/>
        <v>12720</v>
      </c>
      <c r="P2680">
        <v>25</v>
      </c>
      <c r="Q2680">
        <v>2458.4</v>
      </c>
      <c r="R2680">
        <v>0</v>
      </c>
      <c r="S2680">
        <v>1654.55</v>
      </c>
      <c r="T2680">
        <v>200</v>
      </c>
      <c r="U2680">
        <f>IF((H2680*12)&gt;867123.01,(79776+(((H2680*12)-867123.01)*0.25))/12,IF((H2680*12)&gt;624329.01,(31216+(((H2680*12)-624329.01)*0.2))/12,IF((H2680*12)&gt;416220.01,(((H2680*12)-416220.01)*0.15)/12,0)))</f>
        <v>3486.6498333333329</v>
      </c>
      <c r="V2680">
        <v>0</v>
      </c>
      <c r="W2680">
        <f t="shared" si="686"/>
        <v>7824.5998333333328</v>
      </c>
      <c r="X2680">
        <f t="shared" si="682"/>
        <v>3546</v>
      </c>
      <c r="Y2680">
        <f t="shared" si="689"/>
        <v>8514</v>
      </c>
      <c r="Z2680">
        <f t="shared" si="684"/>
        <v>48629.400166666666</v>
      </c>
      <c r="AA2680" t="s">
        <v>644</v>
      </c>
      <c r="AB2680">
        <v>2024</v>
      </c>
    </row>
    <row r="2681" spans="1:28" x14ac:dyDescent="0.25">
      <c r="A2681">
        <v>38</v>
      </c>
      <c r="B2681" t="s">
        <v>806</v>
      </c>
      <c r="C2681" t="s">
        <v>102</v>
      </c>
      <c r="D2681" t="s">
        <v>12</v>
      </c>
      <c r="E2681" t="s">
        <v>75</v>
      </c>
      <c r="F2681" t="s">
        <v>99</v>
      </c>
      <c r="G2681">
        <v>65000</v>
      </c>
      <c r="H2681">
        <f t="shared" si="685"/>
        <v>61158.5</v>
      </c>
      <c r="I2681">
        <f t="shared" si="678"/>
        <v>1865.5</v>
      </c>
      <c r="J2681">
        <f t="shared" si="679"/>
        <v>4615</v>
      </c>
      <c r="K2681">
        <f t="shared" si="680"/>
        <v>715.00000000000011</v>
      </c>
      <c r="L2681">
        <f t="shared" si="687"/>
        <v>1976</v>
      </c>
      <c r="M2681">
        <f t="shared" si="688"/>
        <v>4608.5</v>
      </c>
      <c r="N2681">
        <v>0</v>
      </c>
      <c r="O2681">
        <f t="shared" si="681"/>
        <v>13780</v>
      </c>
      <c r="P2681">
        <v>25</v>
      </c>
      <c r="Q2681">
        <v>7689.07</v>
      </c>
      <c r="R2681">
        <v>0</v>
      </c>
      <c r="S2681">
        <v>884.24</v>
      </c>
      <c r="T2681">
        <v>200</v>
      </c>
      <c r="U2681">
        <f>IF((H2681*12)&gt;867123.01,(79776+(((H2681*12)-867123.01)*0.25))/12,IF((H2681*12)&gt;624329.01,(31216+(((H2681*12)-624329.01)*0.2))/12,IF((H2681*12)&gt;416220.01,(((H2681*12)-416220.01)*0.15)/12,0)))</f>
        <v>4427.5498333333335</v>
      </c>
      <c r="V2681">
        <v>0</v>
      </c>
      <c r="W2681">
        <f t="shared" si="686"/>
        <v>13225.859833333332</v>
      </c>
      <c r="X2681">
        <f t="shared" si="682"/>
        <v>3841.5</v>
      </c>
      <c r="Y2681">
        <f t="shared" si="689"/>
        <v>9223.5</v>
      </c>
      <c r="Z2681">
        <f t="shared" si="684"/>
        <v>47932.640166666664</v>
      </c>
      <c r="AA2681" t="s">
        <v>644</v>
      </c>
      <c r="AB2681">
        <v>2024</v>
      </c>
    </row>
    <row r="2682" spans="1:28" x14ac:dyDescent="0.25">
      <c r="A2682">
        <v>39</v>
      </c>
      <c r="B2682" t="s">
        <v>162</v>
      </c>
      <c r="C2682" t="s">
        <v>102</v>
      </c>
      <c r="D2682" t="s">
        <v>15</v>
      </c>
      <c r="E2682" t="s">
        <v>92</v>
      </c>
      <c r="F2682" t="s">
        <v>99</v>
      </c>
      <c r="G2682">
        <v>70000</v>
      </c>
      <c r="H2682">
        <f t="shared" si="685"/>
        <v>60716.619999999995</v>
      </c>
      <c r="I2682">
        <f t="shared" si="678"/>
        <v>2009</v>
      </c>
      <c r="J2682">
        <f t="shared" si="679"/>
        <v>4970</v>
      </c>
      <c r="K2682">
        <f t="shared" si="680"/>
        <v>770.00000000000011</v>
      </c>
      <c r="L2682">
        <f t="shared" si="687"/>
        <v>2128</v>
      </c>
      <c r="M2682">
        <f t="shared" si="688"/>
        <v>4963</v>
      </c>
      <c r="N2682">
        <v>5146.38</v>
      </c>
      <c r="O2682">
        <f t="shared" si="681"/>
        <v>19986.38</v>
      </c>
      <c r="P2682">
        <v>25</v>
      </c>
      <c r="Q2682">
        <v>0</v>
      </c>
      <c r="R2682">
        <v>0</v>
      </c>
      <c r="S2682">
        <v>841.48</v>
      </c>
      <c r="T2682">
        <v>200</v>
      </c>
      <c r="U2682">
        <v>4339.2</v>
      </c>
      <c r="V2682">
        <v>0</v>
      </c>
      <c r="W2682">
        <f t="shared" si="686"/>
        <v>5405.68</v>
      </c>
      <c r="X2682">
        <f t="shared" si="682"/>
        <v>9283.380000000001</v>
      </c>
      <c r="Y2682">
        <f t="shared" si="689"/>
        <v>9933</v>
      </c>
      <c r="Z2682">
        <f t="shared" si="684"/>
        <v>55310.94</v>
      </c>
      <c r="AA2682" t="s">
        <v>644</v>
      </c>
      <c r="AB2682">
        <v>2024</v>
      </c>
    </row>
    <row r="2683" spans="1:28" x14ac:dyDescent="0.25">
      <c r="A2683">
        <v>40</v>
      </c>
      <c r="B2683" t="s">
        <v>807</v>
      </c>
      <c r="C2683" t="s">
        <v>102</v>
      </c>
      <c r="D2683" t="s">
        <v>808</v>
      </c>
      <c r="E2683" t="s">
        <v>62</v>
      </c>
      <c r="F2683" t="s">
        <v>99</v>
      </c>
      <c r="G2683">
        <v>125000</v>
      </c>
      <c r="H2683">
        <f>+G2683-(I2683+L2683+N2683)</f>
        <v>115897.04000000001</v>
      </c>
      <c r="I2683">
        <f t="shared" si="678"/>
        <v>3587.5</v>
      </c>
      <c r="J2683">
        <f t="shared" si="679"/>
        <v>8875</v>
      </c>
      <c r="K2683">
        <f t="shared" si="680"/>
        <v>822.89</v>
      </c>
      <c r="L2683">
        <f t="shared" si="687"/>
        <v>3800</v>
      </c>
      <c r="M2683">
        <f t="shared" si="688"/>
        <v>8862.5</v>
      </c>
      <c r="N2683">
        <v>1715.46</v>
      </c>
      <c r="O2683">
        <f>+I2683+J2683+K2683+L2683+M2683+N2683</f>
        <v>27663.35</v>
      </c>
      <c r="P2683">
        <v>25</v>
      </c>
      <c r="Q2683">
        <v>10736.72</v>
      </c>
      <c r="R2683">
        <v>0</v>
      </c>
      <c r="S2683">
        <v>179.97</v>
      </c>
      <c r="T2683">
        <v>200</v>
      </c>
      <c r="U2683">
        <v>17557.13</v>
      </c>
      <c r="V2683">
        <v>0</v>
      </c>
      <c r="W2683">
        <f t="shared" si="686"/>
        <v>28698.82</v>
      </c>
      <c r="X2683">
        <f t="shared" si="682"/>
        <v>9102.9599999999991</v>
      </c>
      <c r="Y2683">
        <f>+J2683+M2683</f>
        <v>17737.5</v>
      </c>
      <c r="Z2683">
        <f t="shared" si="684"/>
        <v>87198.22</v>
      </c>
      <c r="AA2683" t="s">
        <v>644</v>
      </c>
      <c r="AB2683">
        <v>2024</v>
      </c>
    </row>
    <row r="2684" spans="1:28" x14ac:dyDescent="0.25">
      <c r="A2684">
        <v>41</v>
      </c>
      <c r="B2684" t="s">
        <v>809</v>
      </c>
      <c r="C2684" t="s">
        <v>102</v>
      </c>
      <c r="D2684" t="s">
        <v>808</v>
      </c>
      <c r="E2684" t="s">
        <v>62</v>
      </c>
      <c r="F2684" t="s">
        <v>99</v>
      </c>
      <c r="G2684">
        <v>80000</v>
      </c>
      <c r="H2684">
        <f>+G2684-(I2684+L2684+N2684)</f>
        <v>75272</v>
      </c>
      <c r="I2684">
        <f t="shared" si="678"/>
        <v>2296</v>
      </c>
      <c r="J2684">
        <f t="shared" si="679"/>
        <v>5679.9999999999991</v>
      </c>
      <c r="K2684">
        <f t="shared" si="680"/>
        <v>822.89</v>
      </c>
      <c r="L2684">
        <f t="shared" si="687"/>
        <v>2432</v>
      </c>
      <c r="M2684">
        <f t="shared" si="688"/>
        <v>5672</v>
      </c>
      <c r="N2684">
        <v>0</v>
      </c>
      <c r="O2684">
        <f>+I2684+J2684+K2684+L2684+M2684+N2684</f>
        <v>16902.89</v>
      </c>
      <c r="P2684">
        <v>25</v>
      </c>
      <c r="Q2684">
        <v>1000</v>
      </c>
      <c r="R2684">
        <v>0</v>
      </c>
      <c r="S2684">
        <v>398.64</v>
      </c>
      <c r="T2684">
        <v>200</v>
      </c>
      <c r="U2684">
        <v>7400.87</v>
      </c>
      <c r="V2684">
        <v>0</v>
      </c>
      <c r="W2684">
        <f t="shared" si="686"/>
        <v>9024.51</v>
      </c>
      <c r="X2684">
        <f t="shared" si="682"/>
        <v>4728</v>
      </c>
      <c r="Y2684">
        <f>+J2684+M2684</f>
        <v>11352</v>
      </c>
      <c r="Z2684">
        <f t="shared" si="684"/>
        <v>66247.490000000005</v>
      </c>
      <c r="AA2684" t="s">
        <v>644</v>
      </c>
      <c r="AB2684">
        <v>2024</v>
      </c>
    </row>
    <row r="2685" spans="1:28" x14ac:dyDescent="0.25">
      <c r="A2685">
        <v>42</v>
      </c>
      <c r="B2685" t="s">
        <v>813</v>
      </c>
      <c r="C2685" t="s">
        <v>103</v>
      </c>
      <c r="D2685" t="s">
        <v>808</v>
      </c>
      <c r="E2685" t="s">
        <v>92</v>
      </c>
      <c r="F2685" t="s">
        <v>99</v>
      </c>
      <c r="G2685">
        <v>80000</v>
      </c>
      <c r="H2685">
        <f t="shared" si="685"/>
        <v>75272</v>
      </c>
      <c r="I2685">
        <f t="shared" si="678"/>
        <v>2296</v>
      </c>
      <c r="J2685">
        <f t="shared" si="679"/>
        <v>5679.9999999999991</v>
      </c>
      <c r="K2685">
        <f t="shared" si="680"/>
        <v>822.89</v>
      </c>
      <c r="L2685">
        <f t="shared" si="687"/>
        <v>2432</v>
      </c>
      <c r="M2685">
        <f t="shared" si="688"/>
        <v>5672</v>
      </c>
      <c r="N2685">
        <v>0</v>
      </c>
      <c r="O2685">
        <f t="shared" si="681"/>
        <v>16902.89</v>
      </c>
      <c r="P2685">
        <v>25</v>
      </c>
      <c r="Q2685">
        <v>0</v>
      </c>
      <c r="R2685">
        <v>0</v>
      </c>
      <c r="S2685">
        <v>0</v>
      </c>
      <c r="T2685">
        <v>200</v>
      </c>
      <c r="U2685">
        <v>7400.87</v>
      </c>
      <c r="V2685">
        <v>0</v>
      </c>
      <c r="W2685">
        <f>P2685+Q2685+R2685+S2685+T2685+U2685</f>
        <v>7625.87</v>
      </c>
      <c r="X2685">
        <f t="shared" si="682"/>
        <v>4728</v>
      </c>
      <c r="Y2685">
        <f t="shared" si="689"/>
        <v>11352</v>
      </c>
      <c r="Z2685">
        <f t="shared" si="684"/>
        <v>67646.13</v>
      </c>
      <c r="AA2685" t="s">
        <v>644</v>
      </c>
      <c r="AB2685">
        <v>2024</v>
      </c>
    </row>
    <row r="2686" spans="1:28" x14ac:dyDescent="0.25">
      <c r="A2686">
        <v>43</v>
      </c>
      <c r="B2686" t="s">
        <v>874</v>
      </c>
      <c r="C2686" t="s">
        <v>103</v>
      </c>
      <c r="D2686" t="s">
        <v>10</v>
      </c>
      <c r="E2686" t="s">
        <v>32</v>
      </c>
      <c r="F2686" t="s">
        <v>84</v>
      </c>
      <c r="G2686">
        <v>46000</v>
      </c>
      <c r="H2686">
        <f t="shared" si="685"/>
        <v>43281.4</v>
      </c>
      <c r="I2686">
        <f t="shared" si="678"/>
        <v>1320.2</v>
      </c>
      <c r="J2686">
        <f t="shared" si="679"/>
        <v>3265.9999999999995</v>
      </c>
      <c r="K2686">
        <f t="shared" si="680"/>
        <v>506.00000000000006</v>
      </c>
      <c r="L2686">
        <f t="shared" si="687"/>
        <v>1398.4</v>
      </c>
      <c r="M2686">
        <f t="shared" si="688"/>
        <v>3261.4</v>
      </c>
      <c r="N2686">
        <v>0</v>
      </c>
      <c r="O2686">
        <f t="shared" si="681"/>
        <v>9752</v>
      </c>
      <c r="P2686">
        <v>25</v>
      </c>
      <c r="Q2686">
        <v>0</v>
      </c>
      <c r="R2686">
        <v>0</v>
      </c>
      <c r="S2686">
        <v>0</v>
      </c>
      <c r="T2686">
        <v>200</v>
      </c>
      <c r="U2686">
        <f>IF((H2686*12)&gt;867123.01,(79776+(((H2686*12)-867123.01)*0.25))/12,IF((H2686*12)&gt;624329.01,(31216+(((H2686*12)-624329.01)*0.2))/12,IF((H2686*12)&gt;416220.01,(((H2686*12)-416220.01)*0.15)/12,0)))</f>
        <v>1289.4598750000005</v>
      </c>
      <c r="V2686">
        <v>0</v>
      </c>
      <c r="W2686">
        <f t="shared" si="686"/>
        <v>1514.4598750000005</v>
      </c>
      <c r="X2686">
        <f t="shared" si="682"/>
        <v>2718.6000000000004</v>
      </c>
      <c r="Y2686">
        <f t="shared" si="689"/>
        <v>6527.4</v>
      </c>
      <c r="Z2686">
        <f t="shared" si="684"/>
        <v>41766.940125000001</v>
      </c>
      <c r="AA2686" t="s">
        <v>644</v>
      </c>
      <c r="AB2686">
        <v>2024</v>
      </c>
    </row>
    <row r="2687" spans="1:28" x14ac:dyDescent="0.25">
      <c r="A2687">
        <v>44</v>
      </c>
      <c r="B2687" t="s">
        <v>167</v>
      </c>
      <c r="C2687" t="s">
        <v>102</v>
      </c>
      <c r="D2687" t="s">
        <v>6</v>
      </c>
      <c r="E2687" t="s">
        <v>36</v>
      </c>
      <c r="F2687" t="s">
        <v>100</v>
      </c>
      <c r="G2687">
        <v>46000</v>
      </c>
      <c r="H2687">
        <f t="shared" si="685"/>
        <v>43281.4</v>
      </c>
      <c r="I2687">
        <f t="shared" si="678"/>
        <v>1320.2</v>
      </c>
      <c r="J2687">
        <f t="shared" si="679"/>
        <v>3265.9999999999995</v>
      </c>
      <c r="K2687">
        <f t="shared" si="680"/>
        <v>506.00000000000006</v>
      </c>
      <c r="L2687">
        <f t="shared" si="687"/>
        <v>1398.4</v>
      </c>
      <c r="M2687">
        <f t="shared" si="688"/>
        <v>3261.4</v>
      </c>
      <c r="N2687">
        <v>0</v>
      </c>
      <c r="O2687">
        <f t="shared" si="681"/>
        <v>9752</v>
      </c>
      <c r="P2687">
        <v>25</v>
      </c>
      <c r="Q2687">
        <v>5667.2</v>
      </c>
      <c r="R2687">
        <v>0</v>
      </c>
      <c r="S2687">
        <v>304.8</v>
      </c>
      <c r="T2687">
        <v>200</v>
      </c>
      <c r="U2687">
        <v>1289.46</v>
      </c>
      <c r="V2687">
        <v>0</v>
      </c>
      <c r="W2687">
        <f t="shared" si="686"/>
        <v>7486.46</v>
      </c>
      <c r="X2687">
        <f t="shared" si="682"/>
        <v>2718.6000000000004</v>
      </c>
      <c r="Y2687">
        <f t="shared" si="689"/>
        <v>6527.4</v>
      </c>
      <c r="Z2687">
        <f t="shared" si="684"/>
        <v>35794.94</v>
      </c>
      <c r="AA2687" t="s">
        <v>644</v>
      </c>
      <c r="AB2687">
        <v>2024</v>
      </c>
    </row>
    <row r="2688" spans="1:28" x14ac:dyDescent="0.25">
      <c r="A2688">
        <v>45</v>
      </c>
      <c r="B2688" t="s">
        <v>169</v>
      </c>
      <c r="C2688" t="s">
        <v>102</v>
      </c>
      <c r="D2688" t="s">
        <v>6</v>
      </c>
      <c r="E2688" t="s">
        <v>36</v>
      </c>
      <c r="F2688" t="s">
        <v>100</v>
      </c>
      <c r="G2688">
        <v>36000</v>
      </c>
      <c r="H2688">
        <f t="shared" si="685"/>
        <v>33872.400000000001</v>
      </c>
      <c r="I2688">
        <f t="shared" si="678"/>
        <v>1033.2</v>
      </c>
      <c r="J2688">
        <f t="shared" si="679"/>
        <v>2555.9999999999995</v>
      </c>
      <c r="K2688">
        <f t="shared" si="680"/>
        <v>396.00000000000006</v>
      </c>
      <c r="L2688">
        <f t="shared" si="687"/>
        <v>1094.4000000000001</v>
      </c>
      <c r="M2688">
        <f t="shared" si="688"/>
        <v>2552.4</v>
      </c>
      <c r="N2688">
        <v>0</v>
      </c>
      <c r="O2688">
        <f t="shared" si="681"/>
        <v>7632</v>
      </c>
      <c r="P2688">
        <v>25</v>
      </c>
      <c r="Q2688">
        <v>0</v>
      </c>
      <c r="R2688">
        <v>0</v>
      </c>
      <c r="S2688">
        <v>0</v>
      </c>
      <c r="T2688">
        <v>200</v>
      </c>
      <c r="U2688">
        <v>0</v>
      </c>
      <c r="V2688">
        <v>0</v>
      </c>
      <c r="W2688">
        <f t="shared" si="686"/>
        <v>225</v>
      </c>
      <c r="X2688">
        <f t="shared" si="682"/>
        <v>2127.6000000000004</v>
      </c>
      <c r="Y2688">
        <f t="shared" si="689"/>
        <v>5108.3999999999996</v>
      </c>
      <c r="Z2688">
        <f t="shared" si="684"/>
        <v>33647.4</v>
      </c>
      <c r="AA2688" t="s">
        <v>644</v>
      </c>
      <c r="AB2688">
        <v>2024</v>
      </c>
    </row>
    <row r="2689" spans="1:28" x14ac:dyDescent="0.25">
      <c r="A2689">
        <v>46</v>
      </c>
      <c r="B2689" t="s">
        <v>170</v>
      </c>
      <c r="C2689" t="s">
        <v>102</v>
      </c>
      <c r="D2689" t="s">
        <v>17</v>
      </c>
      <c r="E2689" t="s">
        <v>36</v>
      </c>
      <c r="F2689" t="s">
        <v>100</v>
      </c>
      <c r="G2689">
        <v>46000</v>
      </c>
      <c r="H2689">
        <f t="shared" si="685"/>
        <v>39850.479999999996</v>
      </c>
      <c r="I2689">
        <f t="shared" si="678"/>
        <v>1320.2</v>
      </c>
      <c r="J2689">
        <f t="shared" si="679"/>
        <v>3265.9999999999995</v>
      </c>
      <c r="K2689">
        <f t="shared" si="680"/>
        <v>506.00000000000006</v>
      </c>
      <c r="L2689">
        <f t="shared" si="687"/>
        <v>1398.4</v>
      </c>
      <c r="M2689">
        <f t="shared" si="688"/>
        <v>3261.4</v>
      </c>
      <c r="N2689">
        <v>3430.92</v>
      </c>
      <c r="O2689">
        <f t="shared" si="681"/>
        <v>13182.92</v>
      </c>
      <c r="P2689">
        <v>25</v>
      </c>
      <c r="Q2689">
        <v>3395.29</v>
      </c>
      <c r="R2689">
        <v>0</v>
      </c>
      <c r="S2689">
        <v>889.07</v>
      </c>
      <c r="T2689">
        <v>200</v>
      </c>
      <c r="U2689">
        <v>774.82</v>
      </c>
      <c r="V2689">
        <v>0</v>
      </c>
      <c r="W2689">
        <f t="shared" si="686"/>
        <v>5284.1799999999994</v>
      </c>
      <c r="X2689">
        <f t="shared" si="682"/>
        <v>6149.52</v>
      </c>
      <c r="Y2689">
        <f t="shared" si="689"/>
        <v>6527.4</v>
      </c>
      <c r="Z2689">
        <f t="shared" si="684"/>
        <v>34566.300000000003</v>
      </c>
      <c r="AA2689" t="s">
        <v>644</v>
      </c>
      <c r="AB2689">
        <v>2024</v>
      </c>
    </row>
    <row r="2690" spans="1:28" x14ac:dyDescent="0.25">
      <c r="A2690">
        <v>47</v>
      </c>
      <c r="B2690" t="s">
        <v>171</v>
      </c>
      <c r="C2690" t="s">
        <v>102</v>
      </c>
      <c r="D2690" t="s">
        <v>793</v>
      </c>
      <c r="E2690" t="s">
        <v>36</v>
      </c>
      <c r="F2690" t="s">
        <v>100</v>
      </c>
      <c r="G2690">
        <v>36000</v>
      </c>
      <c r="H2690">
        <f t="shared" si="685"/>
        <v>33872.400000000001</v>
      </c>
      <c r="I2690">
        <f t="shared" si="678"/>
        <v>1033.2</v>
      </c>
      <c r="J2690">
        <f t="shared" si="679"/>
        <v>2555.9999999999995</v>
      </c>
      <c r="K2690">
        <f t="shared" si="680"/>
        <v>396.00000000000006</v>
      </c>
      <c r="L2690">
        <f t="shared" si="687"/>
        <v>1094.4000000000001</v>
      </c>
      <c r="M2690">
        <f t="shared" si="688"/>
        <v>2552.4</v>
      </c>
      <c r="N2690">
        <v>0</v>
      </c>
      <c r="O2690">
        <f t="shared" si="681"/>
        <v>7632</v>
      </c>
      <c r="P2690">
        <v>25</v>
      </c>
      <c r="Q2690">
        <v>20790.740000000002</v>
      </c>
      <c r="R2690">
        <v>0</v>
      </c>
      <c r="S2690">
        <v>715.87</v>
      </c>
      <c r="T2690">
        <v>200</v>
      </c>
      <c r="U2690">
        <v>0</v>
      </c>
      <c r="V2690">
        <v>0</v>
      </c>
      <c r="W2690">
        <f t="shared" si="686"/>
        <v>21731.61</v>
      </c>
      <c r="X2690">
        <f t="shared" si="682"/>
        <v>2127.6000000000004</v>
      </c>
      <c r="Y2690">
        <f t="shared" si="689"/>
        <v>5108.3999999999996</v>
      </c>
      <c r="Z2690">
        <f t="shared" si="684"/>
        <v>12140.79</v>
      </c>
      <c r="AA2690" t="s">
        <v>644</v>
      </c>
      <c r="AB2690">
        <v>2024</v>
      </c>
    </row>
    <row r="2691" spans="1:28" x14ac:dyDescent="0.25">
      <c r="A2691">
        <v>48</v>
      </c>
      <c r="B2691" t="s">
        <v>172</v>
      </c>
      <c r="C2691" t="s">
        <v>102</v>
      </c>
      <c r="D2691" t="s">
        <v>6</v>
      </c>
      <c r="E2691" t="s">
        <v>26</v>
      </c>
      <c r="F2691" t="s">
        <v>100</v>
      </c>
      <c r="G2691">
        <v>46000</v>
      </c>
      <c r="H2691">
        <f t="shared" si="685"/>
        <v>43281.4</v>
      </c>
      <c r="I2691">
        <f t="shared" si="678"/>
        <v>1320.2</v>
      </c>
      <c r="J2691">
        <f t="shared" si="679"/>
        <v>3265.9999999999995</v>
      </c>
      <c r="K2691">
        <f t="shared" si="680"/>
        <v>506.00000000000006</v>
      </c>
      <c r="L2691">
        <f t="shared" si="687"/>
        <v>1398.4</v>
      </c>
      <c r="M2691">
        <f t="shared" si="688"/>
        <v>3261.4</v>
      </c>
      <c r="N2691">
        <v>0</v>
      </c>
      <c r="O2691">
        <f t="shared" si="681"/>
        <v>9752</v>
      </c>
      <c r="P2691">
        <v>25</v>
      </c>
      <c r="Q2691">
        <v>0</v>
      </c>
      <c r="R2691">
        <v>0</v>
      </c>
      <c r="S2691">
        <v>419.24</v>
      </c>
      <c r="T2691">
        <v>200</v>
      </c>
      <c r="U2691">
        <v>1289.46</v>
      </c>
      <c r="V2691">
        <v>0</v>
      </c>
      <c r="W2691">
        <f t="shared" si="686"/>
        <v>1933.7</v>
      </c>
      <c r="X2691">
        <f t="shared" si="682"/>
        <v>2718.6000000000004</v>
      </c>
      <c r="Y2691">
        <f t="shared" si="689"/>
        <v>6527.4</v>
      </c>
      <c r="Z2691">
        <f t="shared" si="684"/>
        <v>41347.699999999997</v>
      </c>
      <c r="AA2691" t="s">
        <v>644</v>
      </c>
      <c r="AB2691">
        <v>2024</v>
      </c>
    </row>
    <row r="2692" spans="1:28" x14ac:dyDescent="0.25">
      <c r="A2692">
        <v>49</v>
      </c>
      <c r="B2692" t="s">
        <v>798</v>
      </c>
      <c r="C2692" t="s">
        <v>102</v>
      </c>
      <c r="D2692" t="s">
        <v>94</v>
      </c>
      <c r="E2692" t="s">
        <v>26</v>
      </c>
      <c r="F2692" t="s">
        <v>100</v>
      </c>
      <c r="G2692">
        <v>46000</v>
      </c>
      <c r="H2692">
        <f>+G2692-(I2692+L2692+N2692)</f>
        <v>43281.4</v>
      </c>
      <c r="I2692">
        <f t="shared" si="678"/>
        <v>1320.2</v>
      </c>
      <c r="J2692">
        <f t="shared" si="679"/>
        <v>3265.9999999999995</v>
      </c>
      <c r="K2692">
        <f t="shared" si="680"/>
        <v>506.00000000000006</v>
      </c>
      <c r="L2692">
        <f t="shared" si="687"/>
        <v>1398.4</v>
      </c>
      <c r="M2692">
        <f t="shared" si="688"/>
        <v>3261.4</v>
      </c>
      <c r="N2692">
        <v>0</v>
      </c>
      <c r="O2692">
        <f>+I2692+J2692+K2692+L2692+M2692+N2692</f>
        <v>9752</v>
      </c>
      <c r="P2692">
        <v>25</v>
      </c>
      <c r="Q2692">
        <v>0</v>
      </c>
      <c r="R2692">
        <v>0</v>
      </c>
      <c r="S2692">
        <v>788.56</v>
      </c>
      <c r="T2692">
        <v>200</v>
      </c>
      <c r="U2692">
        <v>1289.46</v>
      </c>
      <c r="V2692">
        <v>0</v>
      </c>
      <c r="W2692">
        <f t="shared" si="686"/>
        <v>2303.02</v>
      </c>
      <c r="X2692">
        <f t="shared" si="682"/>
        <v>2718.6000000000004</v>
      </c>
      <c r="Y2692">
        <f>+J2692+M2692</f>
        <v>6527.4</v>
      </c>
      <c r="Z2692">
        <f t="shared" si="684"/>
        <v>40978.379999999997</v>
      </c>
      <c r="AA2692" t="s">
        <v>644</v>
      </c>
      <c r="AB2692">
        <v>2024</v>
      </c>
    </row>
    <row r="2693" spans="1:28" x14ac:dyDescent="0.25">
      <c r="A2693">
        <v>50</v>
      </c>
      <c r="B2693" t="s">
        <v>799</v>
      </c>
      <c r="C2693" t="s">
        <v>102</v>
      </c>
      <c r="D2693" t="s">
        <v>6</v>
      </c>
      <c r="E2693" t="s">
        <v>26</v>
      </c>
      <c r="F2693" t="s">
        <v>100</v>
      </c>
      <c r="G2693">
        <v>36000</v>
      </c>
      <c r="H2693">
        <f>+G2693-(I2693+L2693+N2693)</f>
        <v>33872.400000000001</v>
      </c>
      <c r="I2693">
        <f t="shared" si="678"/>
        <v>1033.2</v>
      </c>
      <c r="J2693">
        <f t="shared" si="679"/>
        <v>2555.9999999999995</v>
      </c>
      <c r="K2693">
        <f t="shared" si="680"/>
        <v>396.00000000000006</v>
      </c>
      <c r="L2693">
        <f t="shared" si="687"/>
        <v>1094.4000000000001</v>
      </c>
      <c r="M2693">
        <f t="shared" si="688"/>
        <v>2552.4</v>
      </c>
      <c r="N2693">
        <v>0</v>
      </c>
      <c r="O2693">
        <f>+I2693+J2693+K2693+L2693+M2693+N2693</f>
        <v>7632</v>
      </c>
      <c r="P2693">
        <v>25</v>
      </c>
      <c r="Q2693">
        <v>0</v>
      </c>
      <c r="R2693">
        <v>0</v>
      </c>
      <c r="S2693">
        <v>797.28</v>
      </c>
      <c r="T2693">
        <v>200</v>
      </c>
      <c r="U2693">
        <v>0</v>
      </c>
      <c r="V2693">
        <v>0</v>
      </c>
      <c r="W2693">
        <f t="shared" si="686"/>
        <v>1022.28</v>
      </c>
      <c r="X2693">
        <f t="shared" si="682"/>
        <v>2127.6000000000004</v>
      </c>
      <c r="Y2693">
        <f>+J2693+M2693</f>
        <v>5108.3999999999996</v>
      </c>
      <c r="Z2693">
        <f t="shared" si="684"/>
        <v>32850.120000000003</v>
      </c>
      <c r="AA2693" t="s">
        <v>644</v>
      </c>
      <c r="AB2693">
        <v>2024</v>
      </c>
    </row>
    <row r="2694" spans="1:28" x14ac:dyDescent="0.25">
      <c r="A2694">
        <v>51</v>
      </c>
      <c r="B2694" t="s">
        <v>173</v>
      </c>
      <c r="C2694" t="s">
        <v>102</v>
      </c>
      <c r="D2694" t="s">
        <v>6</v>
      </c>
      <c r="E2694" t="s">
        <v>26</v>
      </c>
      <c r="F2694" t="s">
        <v>100</v>
      </c>
      <c r="G2694">
        <v>46000</v>
      </c>
      <c r="H2694">
        <f t="shared" si="685"/>
        <v>41565.94</v>
      </c>
      <c r="I2694">
        <f t="shared" si="678"/>
        <v>1320.2</v>
      </c>
      <c r="J2694">
        <f t="shared" si="679"/>
        <v>3265.9999999999995</v>
      </c>
      <c r="K2694">
        <f t="shared" si="680"/>
        <v>506.00000000000006</v>
      </c>
      <c r="L2694">
        <f t="shared" si="687"/>
        <v>1398.4</v>
      </c>
      <c r="M2694">
        <f t="shared" si="688"/>
        <v>3261.4</v>
      </c>
      <c r="N2694">
        <v>1715.46</v>
      </c>
      <c r="O2694">
        <f t="shared" si="681"/>
        <v>11467.46</v>
      </c>
      <c r="P2694">
        <v>25</v>
      </c>
      <c r="Q2694">
        <v>0</v>
      </c>
      <c r="R2694">
        <v>0</v>
      </c>
      <c r="S2694">
        <v>0</v>
      </c>
      <c r="T2694">
        <v>200</v>
      </c>
      <c r="U2694">
        <v>1032.1400000000001</v>
      </c>
      <c r="V2694">
        <v>0</v>
      </c>
      <c r="W2694">
        <f t="shared" si="686"/>
        <v>1257.1400000000001</v>
      </c>
      <c r="X2694">
        <f t="shared" si="682"/>
        <v>4434.0600000000004</v>
      </c>
      <c r="Y2694">
        <f t="shared" si="689"/>
        <v>6527.4</v>
      </c>
      <c r="Z2694">
        <f t="shared" si="684"/>
        <v>40308.800000000003</v>
      </c>
      <c r="AA2694" t="s">
        <v>644</v>
      </c>
      <c r="AB2694">
        <v>2024</v>
      </c>
    </row>
    <row r="2695" spans="1:28" x14ac:dyDescent="0.25">
      <c r="A2695">
        <v>52</v>
      </c>
      <c r="B2695" t="s">
        <v>177</v>
      </c>
      <c r="C2695" t="s">
        <v>102</v>
      </c>
      <c r="D2695" t="s">
        <v>22</v>
      </c>
      <c r="E2695" t="s">
        <v>26</v>
      </c>
      <c r="F2695" t="s">
        <v>100</v>
      </c>
      <c r="G2695">
        <v>46000</v>
      </c>
      <c r="H2695">
        <f t="shared" si="685"/>
        <v>43281.4</v>
      </c>
      <c r="I2695">
        <f t="shared" si="678"/>
        <v>1320.2</v>
      </c>
      <c r="J2695">
        <f t="shared" si="679"/>
        <v>3265.9999999999995</v>
      </c>
      <c r="K2695">
        <f t="shared" si="680"/>
        <v>506.00000000000006</v>
      </c>
      <c r="L2695">
        <f t="shared" si="687"/>
        <v>1398.4</v>
      </c>
      <c r="M2695">
        <f t="shared" si="688"/>
        <v>3261.4</v>
      </c>
      <c r="N2695">
        <v>0</v>
      </c>
      <c r="O2695">
        <f t="shared" si="681"/>
        <v>9752</v>
      </c>
      <c r="P2695">
        <v>25</v>
      </c>
      <c r="Q2695">
        <v>0</v>
      </c>
      <c r="R2695">
        <v>0</v>
      </c>
      <c r="S2695">
        <v>797.28</v>
      </c>
      <c r="T2695">
        <v>200</v>
      </c>
      <c r="U2695">
        <v>1289.46</v>
      </c>
      <c r="V2695">
        <v>0</v>
      </c>
      <c r="W2695">
        <f t="shared" si="686"/>
        <v>2311.7399999999998</v>
      </c>
      <c r="X2695">
        <f t="shared" si="682"/>
        <v>2718.6000000000004</v>
      </c>
      <c r="Y2695">
        <f t="shared" si="689"/>
        <v>6527.4</v>
      </c>
      <c r="Z2695">
        <f t="shared" si="684"/>
        <v>40969.660000000003</v>
      </c>
      <c r="AA2695" t="s">
        <v>644</v>
      </c>
      <c r="AB2695">
        <v>2024</v>
      </c>
    </row>
    <row r="2696" spans="1:28" x14ac:dyDescent="0.25">
      <c r="A2696">
        <v>53</v>
      </c>
      <c r="B2696" t="s">
        <v>178</v>
      </c>
      <c r="C2696" t="s">
        <v>103</v>
      </c>
      <c r="D2696" t="s">
        <v>6</v>
      </c>
      <c r="E2696" t="s">
        <v>32</v>
      </c>
      <c r="F2696" t="s">
        <v>100</v>
      </c>
      <c r="G2696">
        <v>36000</v>
      </c>
      <c r="H2696">
        <f>+G2696-(I2696+L2696+N2696)</f>
        <v>33872.400000000001</v>
      </c>
      <c r="I2696">
        <f t="shared" si="678"/>
        <v>1033.2</v>
      </c>
      <c r="J2696">
        <f t="shared" si="679"/>
        <v>2555.9999999999995</v>
      </c>
      <c r="K2696">
        <f t="shared" si="680"/>
        <v>396.00000000000006</v>
      </c>
      <c r="L2696">
        <f t="shared" si="687"/>
        <v>1094.4000000000001</v>
      </c>
      <c r="M2696">
        <f t="shared" si="688"/>
        <v>2552.4</v>
      </c>
      <c r="N2696">
        <v>0</v>
      </c>
      <c r="O2696">
        <f>+I2696+J2696+K2696+L2696+M2696+N2696</f>
        <v>7632</v>
      </c>
      <c r="P2696">
        <v>25</v>
      </c>
      <c r="Q2696">
        <v>0</v>
      </c>
      <c r="R2696">
        <v>0</v>
      </c>
      <c r="S2696">
        <v>398.64</v>
      </c>
      <c r="T2696">
        <v>200</v>
      </c>
      <c r="U2696">
        <v>0</v>
      </c>
      <c r="V2696">
        <v>0</v>
      </c>
      <c r="W2696">
        <f t="shared" si="686"/>
        <v>623.64</v>
      </c>
      <c r="X2696">
        <f t="shared" si="682"/>
        <v>2127.6000000000004</v>
      </c>
      <c r="Y2696">
        <f t="shared" si="689"/>
        <v>5108.3999999999996</v>
      </c>
      <c r="Z2696">
        <f t="shared" si="684"/>
        <v>33248.76</v>
      </c>
      <c r="AA2696" t="s">
        <v>644</v>
      </c>
      <c r="AB2696">
        <v>2024</v>
      </c>
    </row>
    <row r="2697" spans="1:28" x14ac:dyDescent="0.25">
      <c r="A2697">
        <v>54</v>
      </c>
      <c r="B2697" t="s">
        <v>815</v>
      </c>
      <c r="C2697" t="s">
        <v>102</v>
      </c>
      <c r="D2697" t="s">
        <v>793</v>
      </c>
      <c r="E2697" t="s">
        <v>32</v>
      </c>
      <c r="F2697" t="s">
        <v>100</v>
      </c>
      <c r="G2697">
        <v>30000</v>
      </c>
      <c r="H2697">
        <f t="shared" si="685"/>
        <v>28227</v>
      </c>
      <c r="I2697">
        <f t="shared" si="678"/>
        <v>861</v>
      </c>
      <c r="J2697">
        <f t="shared" si="679"/>
        <v>2130</v>
      </c>
      <c r="K2697">
        <f t="shared" si="680"/>
        <v>330.00000000000006</v>
      </c>
      <c r="L2697">
        <f t="shared" si="687"/>
        <v>912</v>
      </c>
      <c r="M2697">
        <f t="shared" si="688"/>
        <v>2127</v>
      </c>
      <c r="N2697">
        <v>0</v>
      </c>
      <c r="O2697">
        <f t="shared" ref="O2697:O2702" si="691">+I2697+J2697+K2697+L2697+M2697+N2697</f>
        <v>6360</v>
      </c>
      <c r="P2697">
        <v>25</v>
      </c>
      <c r="Q2697">
        <v>0</v>
      </c>
      <c r="R2697">
        <v>0</v>
      </c>
      <c r="S2697">
        <v>0</v>
      </c>
      <c r="T2697">
        <v>200</v>
      </c>
      <c r="U2697">
        <v>0</v>
      </c>
      <c r="V2697">
        <v>0</v>
      </c>
      <c r="W2697">
        <f t="shared" si="686"/>
        <v>225</v>
      </c>
      <c r="X2697">
        <f t="shared" si="682"/>
        <v>1773</v>
      </c>
      <c r="Y2697">
        <f t="shared" si="689"/>
        <v>4257</v>
      </c>
      <c r="Z2697">
        <f t="shared" si="684"/>
        <v>28002</v>
      </c>
      <c r="AA2697" t="s">
        <v>644</v>
      </c>
      <c r="AB2697">
        <v>2024</v>
      </c>
    </row>
    <row r="2698" spans="1:28" x14ac:dyDescent="0.25">
      <c r="A2698">
        <v>55</v>
      </c>
      <c r="B2698" t="s">
        <v>816</v>
      </c>
      <c r="C2698" t="s">
        <v>103</v>
      </c>
      <c r="D2698" t="s">
        <v>6</v>
      </c>
      <c r="E2698" t="s">
        <v>32</v>
      </c>
      <c r="F2698" t="s">
        <v>100</v>
      </c>
      <c r="G2698">
        <v>30000</v>
      </c>
      <c r="H2698">
        <f>+G2698-(I2698+L2698+N2698)</f>
        <v>28227</v>
      </c>
      <c r="I2698">
        <f t="shared" si="678"/>
        <v>861</v>
      </c>
      <c r="J2698">
        <f t="shared" si="679"/>
        <v>2130</v>
      </c>
      <c r="K2698">
        <f t="shared" si="680"/>
        <v>330.00000000000006</v>
      </c>
      <c r="L2698">
        <f t="shared" si="687"/>
        <v>912</v>
      </c>
      <c r="M2698">
        <f t="shared" si="688"/>
        <v>2127</v>
      </c>
      <c r="N2698">
        <v>0</v>
      </c>
      <c r="O2698">
        <f t="shared" si="691"/>
        <v>6360</v>
      </c>
      <c r="P2698">
        <v>25</v>
      </c>
      <c r="Q2698">
        <v>0</v>
      </c>
      <c r="R2698">
        <v>0</v>
      </c>
      <c r="S2698">
        <v>241.95</v>
      </c>
      <c r="T2698">
        <v>200</v>
      </c>
      <c r="U2698">
        <v>0</v>
      </c>
      <c r="V2698">
        <v>0</v>
      </c>
      <c r="W2698">
        <f t="shared" si="686"/>
        <v>466.95</v>
      </c>
      <c r="X2698">
        <f t="shared" si="682"/>
        <v>1773</v>
      </c>
      <c r="Y2698">
        <f t="shared" si="689"/>
        <v>4257</v>
      </c>
      <c r="Z2698">
        <f t="shared" si="684"/>
        <v>27760.05</v>
      </c>
      <c r="AA2698" t="s">
        <v>644</v>
      </c>
      <c r="AB2698">
        <v>2024</v>
      </c>
    </row>
    <row r="2699" spans="1:28" x14ac:dyDescent="0.25">
      <c r="A2699">
        <v>56</v>
      </c>
      <c r="B2699" t="s">
        <v>817</v>
      </c>
      <c r="C2699" t="s">
        <v>102</v>
      </c>
      <c r="D2699" t="s">
        <v>10</v>
      </c>
      <c r="E2699" t="s">
        <v>891</v>
      </c>
      <c r="F2699" t="s">
        <v>100</v>
      </c>
      <c r="G2699">
        <v>46000</v>
      </c>
      <c r="H2699">
        <f t="shared" si="685"/>
        <v>43281.4</v>
      </c>
      <c r="I2699">
        <f t="shared" si="678"/>
        <v>1320.2</v>
      </c>
      <c r="J2699">
        <f t="shared" si="679"/>
        <v>3265.9999999999995</v>
      </c>
      <c r="K2699">
        <f t="shared" si="680"/>
        <v>506.00000000000006</v>
      </c>
      <c r="L2699">
        <f t="shared" si="687"/>
        <v>1398.4</v>
      </c>
      <c r="M2699">
        <f t="shared" si="688"/>
        <v>3261.4</v>
      </c>
      <c r="N2699">
        <v>0</v>
      </c>
      <c r="O2699">
        <f t="shared" si="691"/>
        <v>9752</v>
      </c>
      <c r="P2699">
        <v>25</v>
      </c>
      <c r="Q2699">
        <v>1233.44</v>
      </c>
      <c r="R2699">
        <v>0</v>
      </c>
      <c r="S2699">
        <v>398.64</v>
      </c>
      <c r="T2699">
        <v>200</v>
      </c>
      <c r="U2699">
        <v>1289.46</v>
      </c>
      <c r="V2699">
        <v>0</v>
      </c>
      <c r="W2699">
        <f t="shared" si="686"/>
        <v>3146.54</v>
      </c>
      <c r="X2699">
        <f t="shared" si="682"/>
        <v>2718.6000000000004</v>
      </c>
      <c r="Y2699">
        <f t="shared" si="689"/>
        <v>6527.4</v>
      </c>
      <c r="Z2699">
        <f t="shared" si="684"/>
        <v>40134.86</v>
      </c>
      <c r="AA2699" t="s">
        <v>644</v>
      </c>
      <c r="AB2699">
        <v>2024</v>
      </c>
    </row>
    <row r="2700" spans="1:28" x14ac:dyDescent="0.25">
      <c r="A2700">
        <v>57</v>
      </c>
      <c r="B2700" t="s">
        <v>819</v>
      </c>
      <c r="C2700" t="s">
        <v>103</v>
      </c>
      <c r="D2700" t="s">
        <v>12</v>
      </c>
      <c r="E2700" t="s">
        <v>32</v>
      </c>
      <c r="F2700" t="s">
        <v>100</v>
      </c>
      <c r="G2700">
        <v>46000</v>
      </c>
      <c r="H2700">
        <f t="shared" si="685"/>
        <v>41565.94</v>
      </c>
      <c r="I2700">
        <f t="shared" si="678"/>
        <v>1320.2</v>
      </c>
      <c r="J2700">
        <f t="shared" si="679"/>
        <v>3265.9999999999995</v>
      </c>
      <c r="K2700">
        <f t="shared" si="680"/>
        <v>506.00000000000006</v>
      </c>
      <c r="L2700">
        <f t="shared" si="687"/>
        <v>1398.4</v>
      </c>
      <c r="M2700">
        <f t="shared" si="688"/>
        <v>3261.4</v>
      </c>
      <c r="N2700">
        <v>1715.46</v>
      </c>
      <c r="O2700">
        <f t="shared" si="691"/>
        <v>11467.46</v>
      </c>
      <c r="P2700">
        <v>25</v>
      </c>
      <c r="Q2700">
        <v>0</v>
      </c>
      <c r="R2700">
        <v>0</v>
      </c>
      <c r="S2700">
        <v>428.64</v>
      </c>
      <c r="T2700">
        <v>200</v>
      </c>
      <c r="U2700">
        <f>IF((H2700*12)&gt;867123.01,(79776+(((H2700*12)-867123.01)*0.25))/12,IF((H2700*12)&gt;624329.01,(31216+(((H2700*12)-624329.01)*0.2))/12,IF((H2700*12)&gt;416220.01,(((H2700*12)-416220.01)*0.15)/12,0)))</f>
        <v>1032.1408750000003</v>
      </c>
      <c r="V2700">
        <v>0</v>
      </c>
      <c r="W2700">
        <f t="shared" si="686"/>
        <v>1685.7808750000004</v>
      </c>
      <c r="X2700">
        <f t="shared" si="682"/>
        <v>4434.0600000000004</v>
      </c>
      <c r="Y2700">
        <f t="shared" si="689"/>
        <v>6527.4</v>
      </c>
      <c r="Z2700">
        <f t="shared" si="684"/>
        <v>39880.159124999998</v>
      </c>
      <c r="AA2700" t="s">
        <v>644</v>
      </c>
      <c r="AB2700">
        <v>2024</v>
      </c>
    </row>
    <row r="2701" spans="1:28" x14ac:dyDescent="0.25">
      <c r="A2701">
        <v>58</v>
      </c>
      <c r="B2701" t="s">
        <v>820</v>
      </c>
      <c r="C2701" t="s">
        <v>102</v>
      </c>
      <c r="D2701" t="s">
        <v>94</v>
      </c>
      <c r="E2701" t="s">
        <v>32</v>
      </c>
      <c r="F2701" t="s">
        <v>100</v>
      </c>
      <c r="G2701">
        <v>46000</v>
      </c>
      <c r="H2701">
        <f t="shared" si="685"/>
        <v>43281.4</v>
      </c>
      <c r="I2701">
        <f t="shared" si="678"/>
        <v>1320.2</v>
      </c>
      <c r="J2701">
        <f t="shared" si="679"/>
        <v>3265.9999999999995</v>
      </c>
      <c r="K2701">
        <f t="shared" si="680"/>
        <v>506.00000000000006</v>
      </c>
      <c r="L2701">
        <f t="shared" si="687"/>
        <v>1398.4</v>
      </c>
      <c r="M2701">
        <f t="shared" si="688"/>
        <v>3261.4</v>
      </c>
      <c r="N2701">
        <v>0</v>
      </c>
      <c r="O2701">
        <f t="shared" si="691"/>
        <v>9752</v>
      </c>
      <c r="P2701">
        <v>25</v>
      </c>
      <c r="Q2701">
        <v>0</v>
      </c>
      <c r="R2701">
        <v>0</v>
      </c>
      <c r="S2701">
        <v>545.94000000000005</v>
      </c>
      <c r="T2701">
        <v>200</v>
      </c>
      <c r="U2701">
        <v>1289.46</v>
      </c>
      <c r="V2701">
        <v>0</v>
      </c>
      <c r="W2701">
        <f t="shared" si="686"/>
        <v>2060.4</v>
      </c>
      <c r="X2701">
        <f t="shared" si="682"/>
        <v>2718.6000000000004</v>
      </c>
      <c r="Y2701">
        <f t="shared" si="689"/>
        <v>6527.4</v>
      </c>
      <c r="Z2701">
        <f t="shared" si="684"/>
        <v>41221</v>
      </c>
      <c r="AA2701" t="s">
        <v>644</v>
      </c>
      <c r="AB2701">
        <v>2024</v>
      </c>
    </row>
    <row r="2702" spans="1:28" x14ac:dyDescent="0.25">
      <c r="A2702">
        <v>59</v>
      </c>
      <c r="B2702" t="s">
        <v>822</v>
      </c>
      <c r="C2702" t="s">
        <v>103</v>
      </c>
      <c r="D2702" t="s">
        <v>793</v>
      </c>
      <c r="E2702" t="s">
        <v>32</v>
      </c>
      <c r="F2702" t="s">
        <v>100</v>
      </c>
      <c r="G2702">
        <v>46000</v>
      </c>
      <c r="H2702">
        <f t="shared" si="685"/>
        <v>43281.4</v>
      </c>
      <c r="I2702">
        <f t="shared" si="678"/>
        <v>1320.2</v>
      </c>
      <c r="J2702">
        <f t="shared" si="679"/>
        <v>3265.9999999999995</v>
      </c>
      <c r="K2702">
        <f t="shared" si="680"/>
        <v>506.00000000000006</v>
      </c>
      <c r="L2702">
        <f t="shared" si="687"/>
        <v>1398.4</v>
      </c>
      <c r="M2702">
        <f t="shared" si="688"/>
        <v>3261.4</v>
      </c>
      <c r="N2702">
        <v>0</v>
      </c>
      <c r="O2702">
        <f t="shared" si="691"/>
        <v>9752</v>
      </c>
      <c r="P2702">
        <v>25</v>
      </c>
      <c r="Q2702">
        <v>10000</v>
      </c>
      <c r="R2702">
        <v>0</v>
      </c>
      <c r="S2702">
        <v>0</v>
      </c>
      <c r="T2702">
        <v>200</v>
      </c>
      <c r="U2702">
        <v>1289.46</v>
      </c>
      <c r="V2702">
        <v>0</v>
      </c>
      <c r="W2702">
        <f t="shared" si="686"/>
        <v>11514.46</v>
      </c>
      <c r="X2702">
        <f t="shared" si="682"/>
        <v>2718.6000000000004</v>
      </c>
      <c r="Y2702">
        <f t="shared" si="689"/>
        <v>6527.4</v>
      </c>
      <c r="Z2702">
        <f t="shared" si="684"/>
        <v>31766.940000000002</v>
      </c>
      <c r="AA2702" t="s">
        <v>644</v>
      </c>
      <c r="AB2702">
        <v>2024</v>
      </c>
    </row>
    <row r="2703" spans="1:28" x14ac:dyDescent="0.25">
      <c r="A2703">
        <v>61</v>
      </c>
      <c r="B2703" t="s">
        <v>179</v>
      </c>
      <c r="C2703" t="s">
        <v>103</v>
      </c>
      <c r="D2703" t="s">
        <v>800</v>
      </c>
      <c r="E2703" t="s">
        <v>32</v>
      </c>
      <c r="F2703" t="s">
        <v>100</v>
      </c>
      <c r="G2703">
        <v>46000</v>
      </c>
      <c r="H2703">
        <f t="shared" si="685"/>
        <v>43281.4</v>
      </c>
      <c r="I2703">
        <f t="shared" si="678"/>
        <v>1320.2</v>
      </c>
      <c r="J2703">
        <f t="shared" si="679"/>
        <v>3265.9999999999995</v>
      </c>
      <c r="K2703">
        <f t="shared" si="680"/>
        <v>506.00000000000006</v>
      </c>
      <c r="L2703">
        <f t="shared" si="687"/>
        <v>1398.4</v>
      </c>
      <c r="M2703">
        <f t="shared" si="688"/>
        <v>3261.4</v>
      </c>
      <c r="N2703">
        <v>0</v>
      </c>
      <c r="O2703">
        <f t="shared" si="681"/>
        <v>9752</v>
      </c>
      <c r="P2703">
        <v>25</v>
      </c>
      <c r="Q2703">
        <v>11000</v>
      </c>
      <c r="R2703">
        <v>0</v>
      </c>
      <c r="S2703">
        <v>453.64</v>
      </c>
      <c r="T2703">
        <v>200</v>
      </c>
      <c r="U2703">
        <v>1289.46</v>
      </c>
      <c r="V2703">
        <v>0</v>
      </c>
      <c r="W2703">
        <f t="shared" si="686"/>
        <v>12968.099999999999</v>
      </c>
      <c r="X2703">
        <f t="shared" si="682"/>
        <v>2718.6000000000004</v>
      </c>
      <c r="Y2703">
        <f t="shared" si="689"/>
        <v>6527.4</v>
      </c>
      <c r="Z2703">
        <f t="shared" si="684"/>
        <v>30313.300000000003</v>
      </c>
      <c r="AA2703" t="s">
        <v>644</v>
      </c>
      <c r="AB2703">
        <v>2024</v>
      </c>
    </row>
    <row r="2704" spans="1:28" x14ac:dyDescent="0.25">
      <c r="A2704">
        <v>62</v>
      </c>
      <c r="B2704" t="s">
        <v>180</v>
      </c>
      <c r="C2704" t="s">
        <v>103</v>
      </c>
      <c r="D2704" t="s">
        <v>22</v>
      </c>
      <c r="E2704" t="s">
        <v>32</v>
      </c>
      <c r="F2704" t="s">
        <v>100</v>
      </c>
      <c r="G2704">
        <v>36000</v>
      </c>
      <c r="H2704">
        <f t="shared" si="685"/>
        <v>32156.94</v>
      </c>
      <c r="I2704">
        <f t="shared" si="678"/>
        <v>1033.2</v>
      </c>
      <c r="J2704">
        <f t="shared" si="679"/>
        <v>2555.9999999999995</v>
      </c>
      <c r="K2704">
        <f t="shared" si="680"/>
        <v>396.00000000000006</v>
      </c>
      <c r="L2704">
        <f t="shared" si="687"/>
        <v>1094.4000000000001</v>
      </c>
      <c r="M2704">
        <f t="shared" si="688"/>
        <v>2552.4</v>
      </c>
      <c r="N2704">
        <v>1715.46</v>
      </c>
      <c r="O2704">
        <f t="shared" si="681"/>
        <v>9347.4599999999991</v>
      </c>
      <c r="P2704">
        <v>25</v>
      </c>
      <c r="Q2704">
        <v>0</v>
      </c>
      <c r="R2704">
        <v>0</v>
      </c>
      <c r="S2704">
        <v>1989.05</v>
      </c>
      <c r="T2704">
        <v>200</v>
      </c>
      <c r="U2704">
        <v>0</v>
      </c>
      <c r="V2704">
        <v>0</v>
      </c>
      <c r="W2704">
        <f t="shared" si="686"/>
        <v>2214.0500000000002</v>
      </c>
      <c r="X2704">
        <f t="shared" si="682"/>
        <v>3843.0600000000004</v>
      </c>
      <c r="Y2704">
        <f t="shared" si="689"/>
        <v>5108.3999999999996</v>
      </c>
      <c r="Z2704">
        <f t="shared" si="684"/>
        <v>29942.89</v>
      </c>
      <c r="AA2704" t="s">
        <v>644</v>
      </c>
      <c r="AB2704">
        <v>2024</v>
      </c>
    </row>
    <row r="2705" spans="1:28" x14ac:dyDescent="0.25">
      <c r="A2705">
        <v>63</v>
      </c>
      <c r="B2705" t="s">
        <v>183</v>
      </c>
      <c r="C2705" t="s">
        <v>103</v>
      </c>
      <c r="D2705" t="s">
        <v>22</v>
      </c>
      <c r="E2705" t="s">
        <v>52</v>
      </c>
      <c r="F2705" t="s">
        <v>100</v>
      </c>
      <c r="G2705">
        <v>36000</v>
      </c>
      <c r="H2705">
        <f t="shared" si="685"/>
        <v>33872.400000000001</v>
      </c>
      <c r="I2705">
        <f t="shared" si="678"/>
        <v>1033.2</v>
      </c>
      <c r="J2705">
        <f t="shared" si="679"/>
        <v>2555.9999999999995</v>
      </c>
      <c r="K2705">
        <f t="shared" si="680"/>
        <v>396.00000000000006</v>
      </c>
      <c r="L2705">
        <f t="shared" si="687"/>
        <v>1094.4000000000001</v>
      </c>
      <c r="M2705">
        <f t="shared" si="688"/>
        <v>2552.4</v>
      </c>
      <c r="N2705">
        <v>0</v>
      </c>
      <c r="O2705">
        <f t="shared" si="681"/>
        <v>7632</v>
      </c>
      <c r="P2705">
        <v>25</v>
      </c>
      <c r="Q2705">
        <v>1500</v>
      </c>
      <c r="R2705">
        <v>0</v>
      </c>
      <c r="S2705">
        <v>0</v>
      </c>
      <c r="T2705">
        <v>200</v>
      </c>
      <c r="U2705">
        <v>0</v>
      </c>
      <c r="V2705">
        <v>0</v>
      </c>
      <c r="W2705">
        <f t="shared" si="686"/>
        <v>1725</v>
      </c>
      <c r="X2705">
        <f t="shared" si="682"/>
        <v>2127.6000000000004</v>
      </c>
      <c r="Y2705">
        <f t="shared" si="689"/>
        <v>5108.3999999999996</v>
      </c>
      <c r="Z2705">
        <f t="shared" si="684"/>
        <v>32147.4</v>
      </c>
      <c r="AA2705" t="s">
        <v>644</v>
      </c>
      <c r="AB2705">
        <v>2024</v>
      </c>
    </row>
    <row r="2706" spans="1:28" x14ac:dyDescent="0.25">
      <c r="A2706">
        <v>64</v>
      </c>
      <c r="B2706" t="s">
        <v>185</v>
      </c>
      <c r="C2706" t="s">
        <v>103</v>
      </c>
      <c r="D2706" t="s">
        <v>22</v>
      </c>
      <c r="E2706" t="s">
        <v>789</v>
      </c>
      <c r="F2706" t="s">
        <v>100</v>
      </c>
      <c r="G2706">
        <v>46000</v>
      </c>
      <c r="H2706">
        <f t="shared" si="685"/>
        <v>43281.4</v>
      </c>
      <c r="I2706">
        <f t="shared" si="678"/>
        <v>1320.2</v>
      </c>
      <c r="J2706">
        <f t="shared" si="679"/>
        <v>3265.9999999999995</v>
      </c>
      <c r="K2706">
        <f t="shared" si="680"/>
        <v>506.00000000000006</v>
      </c>
      <c r="L2706">
        <f t="shared" si="687"/>
        <v>1398.4</v>
      </c>
      <c r="M2706">
        <f t="shared" si="688"/>
        <v>3261.4</v>
      </c>
      <c r="N2706">
        <v>0</v>
      </c>
      <c r="O2706">
        <f t="shared" si="681"/>
        <v>9752</v>
      </c>
      <c r="P2706">
        <v>25</v>
      </c>
      <c r="Q2706">
        <v>200</v>
      </c>
      <c r="R2706">
        <v>0</v>
      </c>
      <c r="S2706">
        <v>1225.9100000000001</v>
      </c>
      <c r="T2706">
        <v>200</v>
      </c>
      <c r="U2706">
        <v>1289.46</v>
      </c>
      <c r="V2706">
        <v>0</v>
      </c>
      <c r="W2706">
        <f t="shared" si="686"/>
        <v>2940.37</v>
      </c>
      <c r="X2706">
        <f t="shared" si="682"/>
        <v>2718.6000000000004</v>
      </c>
      <c r="Y2706">
        <f t="shared" si="689"/>
        <v>6527.4</v>
      </c>
      <c r="Z2706">
        <f t="shared" si="684"/>
        <v>40341.03</v>
      </c>
      <c r="AA2706" t="s">
        <v>644</v>
      </c>
      <c r="AB2706">
        <v>2024</v>
      </c>
    </row>
    <row r="2707" spans="1:28" x14ac:dyDescent="0.25">
      <c r="A2707">
        <v>65</v>
      </c>
      <c r="B2707" t="s">
        <v>186</v>
      </c>
      <c r="C2707" t="s">
        <v>102</v>
      </c>
      <c r="D2707" t="s">
        <v>17</v>
      </c>
      <c r="E2707" t="s">
        <v>36</v>
      </c>
      <c r="F2707" t="s">
        <v>100</v>
      </c>
      <c r="G2707">
        <v>46000</v>
      </c>
      <c r="H2707">
        <f t="shared" si="685"/>
        <v>43281.4</v>
      </c>
      <c r="I2707">
        <f t="shared" si="678"/>
        <v>1320.2</v>
      </c>
      <c r="J2707">
        <f t="shared" si="679"/>
        <v>3265.9999999999995</v>
      </c>
      <c r="K2707">
        <f t="shared" si="680"/>
        <v>506.00000000000006</v>
      </c>
      <c r="L2707">
        <f t="shared" si="687"/>
        <v>1398.4</v>
      </c>
      <c r="M2707">
        <f t="shared" si="688"/>
        <v>3261.4</v>
      </c>
      <c r="N2707">
        <v>0</v>
      </c>
      <c r="O2707">
        <f t="shared" si="681"/>
        <v>9752</v>
      </c>
      <c r="P2707">
        <v>25</v>
      </c>
      <c r="Q2707">
        <v>0</v>
      </c>
      <c r="R2707">
        <v>0</v>
      </c>
      <c r="S2707">
        <v>629.19000000000005</v>
      </c>
      <c r="T2707">
        <v>200</v>
      </c>
      <c r="U2707">
        <v>1289.46</v>
      </c>
      <c r="V2707">
        <v>0</v>
      </c>
      <c r="W2707">
        <f t="shared" si="686"/>
        <v>2143.65</v>
      </c>
      <c r="X2707">
        <f t="shared" si="682"/>
        <v>2718.6000000000004</v>
      </c>
      <c r="Y2707">
        <f t="shared" si="689"/>
        <v>6527.4</v>
      </c>
      <c r="Z2707">
        <f t="shared" si="684"/>
        <v>41137.75</v>
      </c>
      <c r="AA2707" t="s">
        <v>644</v>
      </c>
      <c r="AB2707">
        <v>2024</v>
      </c>
    </row>
    <row r="2708" spans="1:28" x14ac:dyDescent="0.25">
      <c r="A2708">
        <v>66</v>
      </c>
      <c r="B2708" t="s">
        <v>188</v>
      </c>
      <c r="C2708" t="s">
        <v>102</v>
      </c>
      <c r="D2708" t="s">
        <v>10</v>
      </c>
      <c r="E2708" t="s">
        <v>33</v>
      </c>
      <c r="F2708" t="s">
        <v>100</v>
      </c>
      <c r="G2708">
        <v>36000</v>
      </c>
      <c r="H2708">
        <f t="shared" si="685"/>
        <v>30441.48</v>
      </c>
      <c r="I2708">
        <f t="shared" ref="I2708:I2752" si="692">IF(G2708&lt;=374040,G2708*2.87%,9334.68)</f>
        <v>1033.2</v>
      </c>
      <c r="J2708">
        <f t="shared" ref="J2708:J2752" si="693">IF(G2708&lt;=374040,G2708*7.1%,23092.75)</f>
        <v>2555.9999999999995</v>
      </c>
      <c r="K2708">
        <f t="shared" ref="K2708:K2752" si="694">IF(G2708&lt;=74808,G2708*1.1%,822.89)</f>
        <v>396.00000000000006</v>
      </c>
      <c r="L2708">
        <f t="shared" si="687"/>
        <v>1094.4000000000001</v>
      </c>
      <c r="M2708">
        <f t="shared" si="688"/>
        <v>2552.4</v>
      </c>
      <c r="N2708">
        <v>3430.92</v>
      </c>
      <c r="O2708">
        <f t="shared" ref="O2708:O2730" si="695">+I2708+J2708+K2708+L2708+M2708+N2708</f>
        <v>11062.92</v>
      </c>
      <c r="P2708">
        <v>25</v>
      </c>
      <c r="Q2708">
        <v>0</v>
      </c>
      <c r="R2708">
        <v>0</v>
      </c>
      <c r="S2708">
        <v>1934.63</v>
      </c>
      <c r="T2708">
        <v>200</v>
      </c>
      <c r="U2708">
        <v>0</v>
      </c>
      <c r="V2708">
        <v>0</v>
      </c>
      <c r="W2708">
        <f t="shared" si="686"/>
        <v>2159.63</v>
      </c>
      <c r="X2708">
        <f t="shared" ref="X2708:X2752" si="696">+I2708+L2708+N2708</f>
        <v>5558.52</v>
      </c>
      <c r="Y2708">
        <f t="shared" si="689"/>
        <v>5108.3999999999996</v>
      </c>
      <c r="Z2708">
        <f t="shared" ref="Z2708:Z2752" si="697">+G2708-(W2708+X2708)</f>
        <v>28281.85</v>
      </c>
      <c r="AA2708" t="s">
        <v>644</v>
      </c>
      <c r="AB2708">
        <v>2024</v>
      </c>
    </row>
    <row r="2709" spans="1:28" x14ac:dyDescent="0.25">
      <c r="A2709">
        <v>67</v>
      </c>
      <c r="B2709" t="s">
        <v>190</v>
      </c>
      <c r="C2709" t="s">
        <v>102</v>
      </c>
      <c r="D2709" t="s">
        <v>801</v>
      </c>
      <c r="E2709" t="s">
        <v>38</v>
      </c>
      <c r="F2709" t="s">
        <v>100</v>
      </c>
      <c r="G2709">
        <v>36000</v>
      </c>
      <c r="H2709">
        <f t="shared" ref="H2709:H2730" si="698">+G2709-(I2709+L2709+N2709)</f>
        <v>33872.400000000001</v>
      </c>
      <c r="I2709">
        <f t="shared" si="692"/>
        <v>1033.2</v>
      </c>
      <c r="J2709">
        <f t="shared" si="693"/>
        <v>2555.9999999999995</v>
      </c>
      <c r="K2709">
        <f t="shared" si="694"/>
        <v>396.00000000000006</v>
      </c>
      <c r="L2709">
        <f t="shared" si="687"/>
        <v>1094.4000000000001</v>
      </c>
      <c r="M2709">
        <f t="shared" si="688"/>
        <v>2552.4</v>
      </c>
      <c r="N2709">
        <v>0</v>
      </c>
      <c r="O2709">
        <f t="shared" si="695"/>
        <v>7632</v>
      </c>
      <c r="P2709">
        <v>25</v>
      </c>
      <c r="Q2709">
        <v>6505.87</v>
      </c>
      <c r="R2709">
        <v>0</v>
      </c>
      <c r="S2709">
        <v>398.64</v>
      </c>
      <c r="T2709">
        <v>200</v>
      </c>
      <c r="U2709">
        <v>0</v>
      </c>
      <c r="V2709">
        <v>0</v>
      </c>
      <c r="W2709">
        <f t="shared" ref="W2709:W2740" si="699">P2709+Q2709+R2709+S2709+T2709+U2709</f>
        <v>7129.51</v>
      </c>
      <c r="X2709">
        <f t="shared" si="696"/>
        <v>2127.6000000000004</v>
      </c>
      <c r="Y2709">
        <f t="shared" si="689"/>
        <v>5108.3999999999996</v>
      </c>
      <c r="Z2709">
        <f t="shared" si="697"/>
        <v>26742.89</v>
      </c>
      <c r="AA2709" t="s">
        <v>644</v>
      </c>
      <c r="AB2709">
        <v>2024</v>
      </c>
    </row>
    <row r="2710" spans="1:28" x14ac:dyDescent="0.25">
      <c r="A2710">
        <v>68</v>
      </c>
      <c r="B2710" t="s">
        <v>851</v>
      </c>
      <c r="C2710" t="s">
        <v>103</v>
      </c>
      <c r="D2710" t="s">
        <v>94</v>
      </c>
      <c r="E2710" t="s">
        <v>852</v>
      </c>
      <c r="F2710" t="s">
        <v>100</v>
      </c>
      <c r="G2710">
        <v>46000</v>
      </c>
      <c r="H2710">
        <f t="shared" si="698"/>
        <v>43281.4</v>
      </c>
      <c r="I2710">
        <f t="shared" si="692"/>
        <v>1320.2</v>
      </c>
      <c r="J2710">
        <f t="shared" si="693"/>
        <v>3265.9999999999995</v>
      </c>
      <c r="K2710">
        <f t="shared" si="694"/>
        <v>506.00000000000006</v>
      </c>
      <c r="L2710">
        <f t="shared" ref="L2710:L2752" si="700">IF(G2710&lt;=187020,G2710*3.04%,4943.8)</f>
        <v>1398.4</v>
      </c>
      <c r="M2710">
        <f t="shared" ref="M2710:M2752" si="701">IF(G2710&lt;=187020,G2710*7.09%,11530.11)</f>
        <v>3261.4</v>
      </c>
      <c r="N2710">
        <v>0</v>
      </c>
      <c r="O2710">
        <f t="shared" si="695"/>
        <v>9752</v>
      </c>
      <c r="P2710">
        <v>25</v>
      </c>
      <c r="Q2710">
        <v>7511.18</v>
      </c>
      <c r="R2710">
        <v>0</v>
      </c>
      <c r="S2710">
        <v>395.94</v>
      </c>
      <c r="T2710">
        <v>200</v>
      </c>
      <c r="U2710">
        <f>IF((H2710*12)&gt;867123.01,(79776+(((H2710*12)-867123.01)*0.25))/12,IF((H2710*12)&gt;624329.01,(31216+(((H2710*12)-624329.01)*0.2))/12,IF((H2710*12)&gt;416220.01,(((H2710*12)-416220.01)*0.15)/12,0)))</f>
        <v>1289.4598750000005</v>
      </c>
      <c r="V2710">
        <v>0</v>
      </c>
      <c r="W2710">
        <f t="shared" si="699"/>
        <v>9421.5798749999994</v>
      </c>
      <c r="X2710">
        <f t="shared" si="696"/>
        <v>2718.6000000000004</v>
      </c>
      <c r="Y2710">
        <f t="shared" si="689"/>
        <v>6527.4</v>
      </c>
      <c r="Z2710">
        <f t="shared" si="697"/>
        <v>33859.820124999998</v>
      </c>
      <c r="AA2710" t="s">
        <v>644</v>
      </c>
      <c r="AB2710">
        <v>2024</v>
      </c>
    </row>
    <row r="2711" spans="1:28" x14ac:dyDescent="0.25">
      <c r="A2711">
        <v>69</v>
      </c>
      <c r="B2711" t="s">
        <v>201</v>
      </c>
      <c r="C2711" t="s">
        <v>102</v>
      </c>
      <c r="D2711" t="s">
        <v>22</v>
      </c>
      <c r="E2711" t="s">
        <v>32</v>
      </c>
      <c r="F2711" t="s">
        <v>100</v>
      </c>
      <c r="G2711">
        <v>36000</v>
      </c>
      <c r="H2711">
        <f t="shared" si="698"/>
        <v>33872.400000000001</v>
      </c>
      <c r="I2711">
        <f t="shared" si="692"/>
        <v>1033.2</v>
      </c>
      <c r="J2711">
        <f t="shared" si="693"/>
        <v>2555.9999999999995</v>
      </c>
      <c r="K2711">
        <f t="shared" si="694"/>
        <v>396.00000000000006</v>
      </c>
      <c r="L2711">
        <f t="shared" si="700"/>
        <v>1094.4000000000001</v>
      </c>
      <c r="M2711">
        <f t="shared" si="701"/>
        <v>2552.4</v>
      </c>
      <c r="N2711">
        <v>0</v>
      </c>
      <c r="O2711">
        <f t="shared" si="695"/>
        <v>7632</v>
      </c>
      <c r="P2711">
        <v>25</v>
      </c>
      <c r="Q2711">
        <v>2125.4899999999998</v>
      </c>
      <c r="R2711">
        <v>0</v>
      </c>
      <c r="S2711">
        <v>0</v>
      </c>
      <c r="T2711">
        <v>200</v>
      </c>
      <c r="U2711">
        <v>0</v>
      </c>
      <c r="V2711">
        <v>0</v>
      </c>
      <c r="W2711">
        <f t="shared" si="699"/>
        <v>2350.4899999999998</v>
      </c>
      <c r="X2711">
        <f t="shared" si="696"/>
        <v>2127.6000000000004</v>
      </c>
      <c r="Y2711">
        <f>+J2711+M2711</f>
        <v>5108.3999999999996</v>
      </c>
      <c r="Z2711">
        <f t="shared" si="697"/>
        <v>31521.91</v>
      </c>
      <c r="AA2711" t="s">
        <v>644</v>
      </c>
      <c r="AB2711">
        <v>2024</v>
      </c>
    </row>
    <row r="2712" spans="1:28" x14ac:dyDescent="0.25">
      <c r="A2712">
        <v>70</v>
      </c>
      <c r="B2712" t="s">
        <v>207</v>
      </c>
      <c r="C2712" t="s">
        <v>103</v>
      </c>
      <c r="D2712" t="s">
        <v>6</v>
      </c>
      <c r="E2712" t="s">
        <v>28</v>
      </c>
      <c r="F2712" t="s">
        <v>100</v>
      </c>
      <c r="G2712">
        <v>25000</v>
      </c>
      <c r="H2712">
        <f t="shared" si="698"/>
        <v>23522.5</v>
      </c>
      <c r="I2712">
        <f t="shared" si="692"/>
        <v>717.5</v>
      </c>
      <c r="J2712">
        <f t="shared" si="693"/>
        <v>1774.9999999999998</v>
      </c>
      <c r="K2712">
        <f t="shared" si="694"/>
        <v>275</v>
      </c>
      <c r="L2712">
        <f t="shared" si="700"/>
        <v>760</v>
      </c>
      <c r="M2712">
        <f t="shared" si="701"/>
        <v>1772.5000000000002</v>
      </c>
      <c r="N2712">
        <v>0</v>
      </c>
      <c r="O2712">
        <f t="shared" si="695"/>
        <v>5300</v>
      </c>
      <c r="P2712">
        <v>25</v>
      </c>
      <c r="Q2712">
        <v>9635.91</v>
      </c>
      <c r="R2712">
        <v>0</v>
      </c>
      <c r="S2712">
        <v>1328.8</v>
      </c>
      <c r="T2712">
        <v>200</v>
      </c>
      <c r="U2712">
        <v>0</v>
      </c>
      <c r="V2712">
        <v>0</v>
      </c>
      <c r="W2712">
        <f t="shared" si="699"/>
        <v>11189.71</v>
      </c>
      <c r="X2712">
        <f t="shared" si="696"/>
        <v>1477.5</v>
      </c>
      <c r="Y2712">
        <f>+J2712+M2712</f>
        <v>3547.5</v>
      </c>
      <c r="Z2712">
        <f t="shared" si="697"/>
        <v>12332.79</v>
      </c>
      <c r="AA2712" t="s">
        <v>644</v>
      </c>
      <c r="AB2712">
        <v>2024</v>
      </c>
    </row>
    <row r="2713" spans="1:28" x14ac:dyDescent="0.25">
      <c r="A2713">
        <v>71</v>
      </c>
      <c r="B2713" t="s">
        <v>875</v>
      </c>
      <c r="C2713" t="s">
        <v>103</v>
      </c>
      <c r="D2713" t="s">
        <v>22</v>
      </c>
      <c r="E2713" t="s">
        <v>832</v>
      </c>
      <c r="F2713" t="s">
        <v>100</v>
      </c>
      <c r="G2713">
        <v>30000</v>
      </c>
      <c r="H2713">
        <f t="shared" si="698"/>
        <v>28227</v>
      </c>
      <c r="I2713">
        <f t="shared" si="692"/>
        <v>861</v>
      </c>
      <c r="J2713">
        <f t="shared" si="693"/>
        <v>2130</v>
      </c>
      <c r="K2713">
        <f t="shared" si="694"/>
        <v>330.00000000000006</v>
      </c>
      <c r="L2713">
        <f t="shared" si="700"/>
        <v>912</v>
      </c>
      <c r="M2713">
        <f t="shared" si="701"/>
        <v>2127</v>
      </c>
      <c r="N2713">
        <v>0</v>
      </c>
      <c r="O2713">
        <f t="shared" si="695"/>
        <v>6360</v>
      </c>
      <c r="P2713">
        <v>25</v>
      </c>
      <c r="Q2713">
        <v>2995.75</v>
      </c>
      <c r="R2713">
        <v>0</v>
      </c>
      <c r="S2713">
        <v>0</v>
      </c>
      <c r="T2713">
        <v>200</v>
      </c>
      <c r="U2713">
        <v>0</v>
      </c>
      <c r="V2713">
        <v>0</v>
      </c>
      <c r="W2713">
        <f t="shared" si="699"/>
        <v>3220.75</v>
      </c>
      <c r="X2713">
        <f t="shared" si="696"/>
        <v>1773</v>
      </c>
      <c r="Y2713">
        <f>+J2713+M2713</f>
        <v>4257</v>
      </c>
      <c r="Z2713">
        <f t="shared" si="697"/>
        <v>25006.25</v>
      </c>
      <c r="AA2713" t="s">
        <v>644</v>
      </c>
      <c r="AB2713">
        <v>2024</v>
      </c>
    </row>
    <row r="2714" spans="1:28" x14ac:dyDescent="0.25">
      <c r="A2714">
        <v>72</v>
      </c>
      <c r="B2714" t="s">
        <v>812</v>
      </c>
      <c r="C2714" t="s">
        <v>102</v>
      </c>
      <c r="D2714" t="s">
        <v>808</v>
      </c>
      <c r="E2714" t="s">
        <v>619</v>
      </c>
      <c r="F2714" t="s">
        <v>85</v>
      </c>
      <c r="G2714">
        <v>30000</v>
      </c>
      <c r="H2714">
        <f t="shared" si="698"/>
        <v>28227</v>
      </c>
      <c r="I2714">
        <f t="shared" si="692"/>
        <v>861</v>
      </c>
      <c r="J2714">
        <f t="shared" si="693"/>
        <v>2130</v>
      </c>
      <c r="K2714">
        <f t="shared" si="694"/>
        <v>330.00000000000006</v>
      </c>
      <c r="L2714">
        <f t="shared" si="700"/>
        <v>912</v>
      </c>
      <c r="M2714">
        <f t="shared" si="701"/>
        <v>2127</v>
      </c>
      <c r="N2714">
        <v>0</v>
      </c>
      <c r="O2714">
        <f t="shared" si="695"/>
        <v>6360</v>
      </c>
      <c r="P2714">
        <v>25</v>
      </c>
      <c r="Q2714">
        <v>500</v>
      </c>
      <c r="R2714">
        <v>0</v>
      </c>
      <c r="S2714">
        <v>0</v>
      </c>
      <c r="T2714">
        <v>200</v>
      </c>
      <c r="U2714">
        <v>0</v>
      </c>
      <c r="V2714">
        <v>0</v>
      </c>
      <c r="W2714">
        <f t="shared" si="699"/>
        <v>725</v>
      </c>
      <c r="X2714">
        <f t="shared" si="696"/>
        <v>1773</v>
      </c>
      <c r="Y2714">
        <f t="shared" ref="Y2714:Y2730" si="702">+J2714+M2714</f>
        <v>4257</v>
      </c>
      <c r="Z2714">
        <f t="shared" si="697"/>
        <v>27502</v>
      </c>
      <c r="AA2714" t="s">
        <v>644</v>
      </c>
      <c r="AB2714">
        <v>2024</v>
      </c>
    </row>
    <row r="2715" spans="1:28" x14ac:dyDescent="0.25">
      <c r="A2715">
        <v>73</v>
      </c>
      <c r="B2715" t="s">
        <v>833</v>
      </c>
      <c r="C2715" t="s">
        <v>102</v>
      </c>
      <c r="D2715" t="s">
        <v>22</v>
      </c>
      <c r="E2715" t="s">
        <v>33</v>
      </c>
      <c r="F2715" t="s">
        <v>100</v>
      </c>
      <c r="G2715">
        <v>30000</v>
      </c>
      <c r="H2715">
        <f t="shared" si="698"/>
        <v>28227</v>
      </c>
      <c r="I2715">
        <f t="shared" si="692"/>
        <v>861</v>
      </c>
      <c r="J2715">
        <f t="shared" si="693"/>
        <v>2130</v>
      </c>
      <c r="K2715">
        <f t="shared" si="694"/>
        <v>330.00000000000006</v>
      </c>
      <c r="L2715">
        <f t="shared" si="700"/>
        <v>912</v>
      </c>
      <c r="M2715">
        <f t="shared" si="701"/>
        <v>2127</v>
      </c>
      <c r="N2715">
        <v>0</v>
      </c>
      <c r="O2715">
        <f t="shared" si="695"/>
        <v>6360</v>
      </c>
      <c r="P2715">
        <v>25</v>
      </c>
      <c r="Q2715">
        <v>4000</v>
      </c>
      <c r="R2715">
        <v>0</v>
      </c>
      <c r="S2715">
        <v>0</v>
      </c>
      <c r="T2715">
        <v>200</v>
      </c>
      <c r="U2715">
        <v>0</v>
      </c>
      <c r="V2715">
        <v>0</v>
      </c>
      <c r="W2715">
        <f t="shared" si="699"/>
        <v>4225</v>
      </c>
      <c r="X2715">
        <f t="shared" si="696"/>
        <v>1773</v>
      </c>
      <c r="Y2715">
        <f t="shared" si="702"/>
        <v>4257</v>
      </c>
      <c r="Z2715">
        <f t="shared" si="697"/>
        <v>24002</v>
      </c>
      <c r="AA2715" t="s">
        <v>644</v>
      </c>
      <c r="AB2715">
        <v>2024</v>
      </c>
    </row>
    <row r="2716" spans="1:28" x14ac:dyDescent="0.25">
      <c r="A2716">
        <v>74</v>
      </c>
      <c r="B2716" t="s">
        <v>878</v>
      </c>
      <c r="C2716" t="s">
        <v>103</v>
      </c>
      <c r="D2716" t="s">
        <v>94</v>
      </c>
      <c r="E2716" t="s">
        <v>835</v>
      </c>
      <c r="F2716" t="s">
        <v>100</v>
      </c>
      <c r="G2716">
        <v>30000</v>
      </c>
      <c r="H2716">
        <f t="shared" si="698"/>
        <v>28227</v>
      </c>
      <c r="I2716">
        <f t="shared" si="692"/>
        <v>861</v>
      </c>
      <c r="J2716">
        <f t="shared" si="693"/>
        <v>2130</v>
      </c>
      <c r="K2716">
        <f t="shared" si="694"/>
        <v>330.00000000000006</v>
      </c>
      <c r="L2716">
        <f t="shared" si="700"/>
        <v>912</v>
      </c>
      <c r="M2716">
        <f t="shared" si="701"/>
        <v>2127</v>
      </c>
      <c r="N2716">
        <v>0</v>
      </c>
      <c r="O2716">
        <f t="shared" si="695"/>
        <v>6360</v>
      </c>
      <c r="P2716">
        <v>25</v>
      </c>
      <c r="Q2716">
        <v>7426.75</v>
      </c>
      <c r="R2716">
        <v>0</v>
      </c>
      <c r="S2716">
        <v>0</v>
      </c>
      <c r="T2716">
        <v>200</v>
      </c>
      <c r="U2716">
        <v>0</v>
      </c>
      <c r="V2716">
        <v>0</v>
      </c>
      <c r="W2716">
        <f t="shared" si="699"/>
        <v>7651.75</v>
      </c>
      <c r="X2716">
        <f t="shared" si="696"/>
        <v>1773</v>
      </c>
      <c r="Y2716">
        <f t="shared" si="702"/>
        <v>4257</v>
      </c>
      <c r="Z2716">
        <f t="shared" si="697"/>
        <v>20575.25</v>
      </c>
      <c r="AA2716" t="s">
        <v>644</v>
      </c>
      <c r="AB2716">
        <v>2024</v>
      </c>
    </row>
    <row r="2717" spans="1:28" x14ac:dyDescent="0.25">
      <c r="A2717">
        <v>75</v>
      </c>
      <c r="B2717" t="s">
        <v>836</v>
      </c>
      <c r="C2717" t="s">
        <v>102</v>
      </c>
      <c r="D2717" t="s">
        <v>94</v>
      </c>
      <c r="E2717" t="s">
        <v>52</v>
      </c>
      <c r="F2717" t="s">
        <v>100</v>
      </c>
      <c r="G2717">
        <v>26000</v>
      </c>
      <c r="H2717">
        <f t="shared" si="698"/>
        <v>22747.94</v>
      </c>
      <c r="I2717">
        <f t="shared" si="692"/>
        <v>746.2</v>
      </c>
      <c r="J2717">
        <f t="shared" si="693"/>
        <v>1845.9999999999998</v>
      </c>
      <c r="K2717">
        <f t="shared" si="694"/>
        <v>286.00000000000006</v>
      </c>
      <c r="L2717">
        <f t="shared" si="700"/>
        <v>790.4</v>
      </c>
      <c r="M2717">
        <f t="shared" si="701"/>
        <v>1843.4</v>
      </c>
      <c r="N2717">
        <v>1715.46</v>
      </c>
      <c r="O2717">
        <f t="shared" si="695"/>
        <v>7227.46</v>
      </c>
      <c r="P2717">
        <v>25</v>
      </c>
      <c r="Q2717">
        <v>1000</v>
      </c>
      <c r="R2717">
        <v>0</v>
      </c>
      <c r="S2717">
        <v>74.400000000000006</v>
      </c>
      <c r="T2717">
        <v>200</v>
      </c>
      <c r="U2717">
        <v>0</v>
      </c>
      <c r="V2717">
        <v>0</v>
      </c>
      <c r="W2717">
        <f t="shared" si="699"/>
        <v>1299.4000000000001</v>
      </c>
      <c r="X2717">
        <f t="shared" si="696"/>
        <v>3252.06</v>
      </c>
      <c r="Y2717">
        <f t="shared" si="702"/>
        <v>3689.3999999999996</v>
      </c>
      <c r="Z2717">
        <f t="shared" si="697"/>
        <v>21448.54</v>
      </c>
      <c r="AA2717" t="s">
        <v>644</v>
      </c>
      <c r="AB2717">
        <v>2024</v>
      </c>
    </row>
    <row r="2718" spans="1:28" x14ac:dyDescent="0.25">
      <c r="A2718">
        <v>76</v>
      </c>
      <c r="B2718" t="s">
        <v>837</v>
      </c>
      <c r="C2718" t="s">
        <v>103</v>
      </c>
      <c r="D2718" t="s">
        <v>94</v>
      </c>
      <c r="E2718" t="s">
        <v>52</v>
      </c>
      <c r="F2718" t="s">
        <v>100</v>
      </c>
      <c r="G2718">
        <v>26000</v>
      </c>
      <c r="H2718">
        <f t="shared" si="698"/>
        <v>24463.4</v>
      </c>
      <c r="I2718">
        <f t="shared" si="692"/>
        <v>746.2</v>
      </c>
      <c r="J2718">
        <f t="shared" si="693"/>
        <v>1845.9999999999998</v>
      </c>
      <c r="K2718">
        <f t="shared" si="694"/>
        <v>286.00000000000006</v>
      </c>
      <c r="L2718">
        <f t="shared" si="700"/>
        <v>790.4</v>
      </c>
      <c r="M2718">
        <f t="shared" si="701"/>
        <v>1843.4</v>
      </c>
      <c r="N2718">
        <v>0</v>
      </c>
      <c r="O2718">
        <f t="shared" si="695"/>
        <v>5512</v>
      </c>
      <c r="P2718">
        <v>25</v>
      </c>
      <c r="Q2718">
        <v>1000</v>
      </c>
      <c r="R2718">
        <v>0</v>
      </c>
      <c r="S2718">
        <v>0</v>
      </c>
      <c r="T2718">
        <v>200</v>
      </c>
      <c r="U2718">
        <v>0</v>
      </c>
      <c r="V2718">
        <v>0</v>
      </c>
      <c r="W2718">
        <f t="shared" si="699"/>
        <v>1225</v>
      </c>
      <c r="X2718">
        <f t="shared" si="696"/>
        <v>1536.6</v>
      </c>
      <c r="Y2718">
        <f t="shared" si="702"/>
        <v>3689.3999999999996</v>
      </c>
      <c r="Z2718">
        <f t="shared" si="697"/>
        <v>23238.400000000001</v>
      </c>
      <c r="AA2718" t="s">
        <v>644</v>
      </c>
      <c r="AB2718">
        <v>2024</v>
      </c>
    </row>
    <row r="2719" spans="1:28" x14ac:dyDescent="0.25">
      <c r="A2719">
        <v>77</v>
      </c>
      <c r="B2719" t="s">
        <v>838</v>
      </c>
      <c r="C2719" t="s">
        <v>102</v>
      </c>
      <c r="D2719" t="s">
        <v>839</v>
      </c>
      <c r="E2719" t="s">
        <v>33</v>
      </c>
      <c r="F2719" t="s">
        <v>100</v>
      </c>
      <c r="G2719">
        <v>26000</v>
      </c>
      <c r="H2719">
        <f t="shared" si="698"/>
        <v>24463.4</v>
      </c>
      <c r="I2719">
        <f t="shared" si="692"/>
        <v>746.2</v>
      </c>
      <c r="J2719">
        <f t="shared" si="693"/>
        <v>1845.9999999999998</v>
      </c>
      <c r="K2719">
        <f t="shared" si="694"/>
        <v>286.00000000000006</v>
      </c>
      <c r="L2719">
        <f t="shared" si="700"/>
        <v>790.4</v>
      </c>
      <c r="M2719">
        <f t="shared" si="701"/>
        <v>1843.4</v>
      </c>
      <c r="N2719">
        <v>0</v>
      </c>
      <c r="O2719">
        <f t="shared" si="695"/>
        <v>5512</v>
      </c>
      <c r="P2719">
        <v>25</v>
      </c>
      <c r="Q2719">
        <v>0</v>
      </c>
      <c r="R2719">
        <v>0</v>
      </c>
      <c r="S2719">
        <v>0</v>
      </c>
      <c r="T2719">
        <v>200</v>
      </c>
      <c r="U2719">
        <v>0</v>
      </c>
      <c r="V2719">
        <v>0</v>
      </c>
      <c r="W2719">
        <f t="shared" si="699"/>
        <v>225</v>
      </c>
      <c r="X2719">
        <f t="shared" si="696"/>
        <v>1536.6</v>
      </c>
      <c r="Y2719">
        <f t="shared" si="702"/>
        <v>3689.3999999999996</v>
      </c>
      <c r="Z2719">
        <f t="shared" si="697"/>
        <v>24238.400000000001</v>
      </c>
      <c r="AA2719" t="s">
        <v>644</v>
      </c>
      <c r="AB2719">
        <v>2024</v>
      </c>
    </row>
    <row r="2720" spans="1:28" x14ac:dyDescent="0.25">
      <c r="A2720">
        <v>78</v>
      </c>
      <c r="B2720" t="s">
        <v>840</v>
      </c>
      <c r="C2720" t="s">
        <v>102</v>
      </c>
      <c r="D2720" t="s">
        <v>839</v>
      </c>
      <c r="E2720" t="s">
        <v>33</v>
      </c>
      <c r="F2720" t="s">
        <v>100</v>
      </c>
      <c r="G2720">
        <v>26000</v>
      </c>
      <c r="H2720">
        <f t="shared" si="698"/>
        <v>24463.4</v>
      </c>
      <c r="I2720">
        <f t="shared" si="692"/>
        <v>746.2</v>
      </c>
      <c r="J2720">
        <f t="shared" si="693"/>
        <v>1845.9999999999998</v>
      </c>
      <c r="K2720">
        <f t="shared" si="694"/>
        <v>286.00000000000006</v>
      </c>
      <c r="L2720">
        <f t="shared" si="700"/>
        <v>790.4</v>
      </c>
      <c r="M2720">
        <f t="shared" si="701"/>
        <v>1843.4</v>
      </c>
      <c r="N2720">
        <v>0</v>
      </c>
      <c r="O2720">
        <f t="shared" si="695"/>
        <v>5512</v>
      </c>
      <c r="P2720">
        <v>25</v>
      </c>
      <c r="Q2720">
        <v>0</v>
      </c>
      <c r="R2720">
        <v>0</v>
      </c>
      <c r="S2720">
        <v>0</v>
      </c>
      <c r="T2720">
        <v>200</v>
      </c>
      <c r="U2720">
        <v>0</v>
      </c>
      <c r="V2720">
        <v>0</v>
      </c>
      <c r="W2720">
        <f t="shared" si="699"/>
        <v>225</v>
      </c>
      <c r="X2720">
        <f t="shared" si="696"/>
        <v>1536.6</v>
      </c>
      <c r="Y2720">
        <f t="shared" si="702"/>
        <v>3689.3999999999996</v>
      </c>
      <c r="Z2720">
        <f t="shared" si="697"/>
        <v>24238.400000000001</v>
      </c>
      <c r="AA2720" t="s">
        <v>644</v>
      </c>
      <c r="AB2720">
        <v>2024</v>
      </c>
    </row>
    <row r="2721" spans="1:28" x14ac:dyDescent="0.25">
      <c r="A2721">
        <v>79</v>
      </c>
      <c r="B2721" t="s">
        <v>841</v>
      </c>
      <c r="C2721" t="s">
        <v>103</v>
      </c>
      <c r="D2721" t="s">
        <v>94</v>
      </c>
      <c r="E2721" t="s">
        <v>32</v>
      </c>
      <c r="F2721" t="s">
        <v>100</v>
      </c>
      <c r="G2721">
        <v>30000</v>
      </c>
      <c r="H2721">
        <f t="shared" si="698"/>
        <v>28227</v>
      </c>
      <c r="I2721">
        <f t="shared" si="692"/>
        <v>861</v>
      </c>
      <c r="J2721">
        <f t="shared" si="693"/>
        <v>2130</v>
      </c>
      <c r="K2721">
        <f t="shared" si="694"/>
        <v>330.00000000000006</v>
      </c>
      <c r="L2721">
        <f t="shared" si="700"/>
        <v>912</v>
      </c>
      <c r="M2721">
        <f t="shared" si="701"/>
        <v>2127</v>
      </c>
      <c r="N2721">
        <v>0</v>
      </c>
      <c r="O2721">
        <f t="shared" si="695"/>
        <v>6360</v>
      </c>
      <c r="P2721">
        <v>25</v>
      </c>
      <c r="Q2721">
        <v>0</v>
      </c>
      <c r="R2721">
        <v>0</v>
      </c>
      <c r="S2721">
        <v>55</v>
      </c>
      <c r="T2721">
        <v>200</v>
      </c>
      <c r="U2721">
        <v>0</v>
      </c>
      <c r="V2721">
        <v>0</v>
      </c>
      <c r="W2721">
        <f t="shared" si="699"/>
        <v>280</v>
      </c>
      <c r="X2721">
        <f t="shared" si="696"/>
        <v>1773</v>
      </c>
      <c r="Y2721">
        <f t="shared" si="702"/>
        <v>4257</v>
      </c>
      <c r="Z2721">
        <f t="shared" si="697"/>
        <v>27947</v>
      </c>
      <c r="AA2721" t="s">
        <v>644</v>
      </c>
      <c r="AB2721">
        <v>2024</v>
      </c>
    </row>
    <row r="2722" spans="1:28" x14ac:dyDescent="0.25">
      <c r="A2722">
        <v>80</v>
      </c>
      <c r="B2722" t="s">
        <v>842</v>
      </c>
      <c r="C2722" t="s">
        <v>102</v>
      </c>
      <c r="D2722" t="s">
        <v>823</v>
      </c>
      <c r="E2722" t="s">
        <v>843</v>
      </c>
      <c r="F2722" t="s">
        <v>100</v>
      </c>
      <c r="G2722">
        <v>36000</v>
      </c>
      <c r="H2722">
        <f t="shared" si="698"/>
        <v>33872.400000000001</v>
      </c>
      <c r="I2722">
        <f t="shared" si="692"/>
        <v>1033.2</v>
      </c>
      <c r="J2722">
        <f t="shared" si="693"/>
        <v>2555.9999999999995</v>
      </c>
      <c r="K2722">
        <f t="shared" si="694"/>
        <v>396.00000000000006</v>
      </c>
      <c r="L2722">
        <f t="shared" si="700"/>
        <v>1094.4000000000001</v>
      </c>
      <c r="M2722">
        <f t="shared" si="701"/>
        <v>2552.4</v>
      </c>
      <c r="N2722">
        <v>0</v>
      </c>
      <c r="O2722">
        <f t="shared" si="695"/>
        <v>7632</v>
      </c>
      <c r="P2722">
        <v>25</v>
      </c>
      <c r="Q2722">
        <v>0</v>
      </c>
      <c r="R2722">
        <v>0</v>
      </c>
      <c r="S2722">
        <v>317.97000000000003</v>
      </c>
      <c r="T2722">
        <v>200</v>
      </c>
      <c r="U2722">
        <v>0</v>
      </c>
      <c r="V2722">
        <v>0</v>
      </c>
      <c r="W2722">
        <f t="shared" si="699"/>
        <v>542.97</v>
      </c>
      <c r="X2722">
        <f t="shared" si="696"/>
        <v>2127.6000000000004</v>
      </c>
      <c r="Y2722">
        <f t="shared" si="702"/>
        <v>5108.3999999999996</v>
      </c>
      <c r="Z2722">
        <f t="shared" si="697"/>
        <v>33329.43</v>
      </c>
      <c r="AA2722" t="s">
        <v>644</v>
      </c>
      <c r="AB2722">
        <v>2024</v>
      </c>
    </row>
    <row r="2723" spans="1:28" x14ac:dyDescent="0.25">
      <c r="A2723">
        <v>81</v>
      </c>
      <c r="B2723" t="s">
        <v>845</v>
      </c>
      <c r="C2723" t="s">
        <v>103</v>
      </c>
      <c r="D2723" t="s">
        <v>94</v>
      </c>
      <c r="E2723" t="s">
        <v>52</v>
      </c>
      <c r="F2723" t="s">
        <v>100</v>
      </c>
      <c r="G2723">
        <v>30000</v>
      </c>
      <c r="H2723">
        <f t="shared" si="698"/>
        <v>28227</v>
      </c>
      <c r="I2723">
        <f t="shared" si="692"/>
        <v>861</v>
      </c>
      <c r="J2723">
        <f t="shared" si="693"/>
        <v>2130</v>
      </c>
      <c r="K2723">
        <f t="shared" si="694"/>
        <v>330.00000000000006</v>
      </c>
      <c r="L2723">
        <f t="shared" si="700"/>
        <v>912</v>
      </c>
      <c r="M2723">
        <f t="shared" si="701"/>
        <v>2127</v>
      </c>
      <c r="N2723">
        <v>0</v>
      </c>
      <c r="O2723">
        <f t="shared" si="695"/>
        <v>6360</v>
      </c>
      <c r="P2723">
        <v>25</v>
      </c>
      <c r="Q2723">
        <v>0</v>
      </c>
      <c r="R2723">
        <v>0</v>
      </c>
      <c r="S2723">
        <v>0</v>
      </c>
      <c r="T2723">
        <v>200</v>
      </c>
      <c r="U2723">
        <v>0</v>
      </c>
      <c r="V2723">
        <v>0</v>
      </c>
      <c r="W2723">
        <f t="shared" si="699"/>
        <v>225</v>
      </c>
      <c r="X2723">
        <f t="shared" si="696"/>
        <v>1773</v>
      </c>
      <c r="Y2723">
        <f t="shared" si="702"/>
        <v>4257</v>
      </c>
      <c r="Z2723">
        <f t="shared" si="697"/>
        <v>28002</v>
      </c>
      <c r="AA2723" t="s">
        <v>644</v>
      </c>
      <c r="AB2723">
        <v>2024</v>
      </c>
    </row>
    <row r="2724" spans="1:28" x14ac:dyDescent="0.25">
      <c r="A2724">
        <v>82</v>
      </c>
      <c r="B2724" t="s">
        <v>848</v>
      </c>
      <c r="C2724" t="s">
        <v>103</v>
      </c>
      <c r="D2724" t="s">
        <v>94</v>
      </c>
      <c r="E2724" t="s">
        <v>52</v>
      </c>
      <c r="F2724" t="s">
        <v>100</v>
      </c>
      <c r="G2724">
        <v>46000</v>
      </c>
      <c r="H2724">
        <f t="shared" si="698"/>
        <v>43281.4</v>
      </c>
      <c r="I2724">
        <f t="shared" si="692"/>
        <v>1320.2</v>
      </c>
      <c r="J2724">
        <f t="shared" si="693"/>
        <v>3265.9999999999995</v>
      </c>
      <c r="K2724">
        <f t="shared" si="694"/>
        <v>506.00000000000006</v>
      </c>
      <c r="L2724">
        <f t="shared" si="700"/>
        <v>1398.4</v>
      </c>
      <c r="M2724">
        <f t="shared" si="701"/>
        <v>3261.4</v>
      </c>
      <c r="N2724">
        <v>0</v>
      </c>
      <c r="O2724">
        <f t="shared" si="695"/>
        <v>9752</v>
      </c>
      <c r="P2724">
        <v>25</v>
      </c>
      <c r="Q2724">
        <v>0</v>
      </c>
      <c r="R2724">
        <v>0</v>
      </c>
      <c r="S2724">
        <v>0</v>
      </c>
      <c r="T2724">
        <v>200</v>
      </c>
      <c r="U2724">
        <f>IF((H2724*12)&gt;867123.01,(79776+(((H2724*12)-867123.01)*0.25))/12,IF((H2724*12)&gt;624329.01,(31216+(((H2724*12)-624329.01)*0.2))/12,IF((H2724*12)&gt;416220.01,(((H2724*12)-416220.01)*0.15)/12,0)))</f>
        <v>1289.4598750000005</v>
      </c>
      <c r="V2724">
        <v>0</v>
      </c>
      <c r="W2724">
        <f t="shared" si="699"/>
        <v>1514.4598750000005</v>
      </c>
      <c r="X2724">
        <f t="shared" si="696"/>
        <v>2718.6000000000004</v>
      </c>
      <c r="Y2724">
        <f t="shared" si="702"/>
        <v>6527.4</v>
      </c>
      <c r="Z2724">
        <f t="shared" si="697"/>
        <v>41766.940125000001</v>
      </c>
      <c r="AA2724" t="s">
        <v>644</v>
      </c>
      <c r="AB2724">
        <v>2024</v>
      </c>
    </row>
    <row r="2725" spans="1:28" x14ac:dyDescent="0.25">
      <c r="A2725">
        <v>83</v>
      </c>
      <c r="B2725" t="s">
        <v>174</v>
      </c>
      <c r="C2725" t="s">
        <v>102</v>
      </c>
      <c r="D2725" t="s">
        <v>94</v>
      </c>
      <c r="E2725" t="s">
        <v>26</v>
      </c>
      <c r="F2725" t="s">
        <v>100</v>
      </c>
      <c r="G2725">
        <v>46000</v>
      </c>
      <c r="H2725">
        <f t="shared" si="698"/>
        <v>43281.4</v>
      </c>
      <c r="I2725">
        <f t="shared" si="692"/>
        <v>1320.2</v>
      </c>
      <c r="J2725">
        <f t="shared" si="693"/>
        <v>3265.9999999999995</v>
      </c>
      <c r="K2725">
        <f t="shared" si="694"/>
        <v>506.00000000000006</v>
      </c>
      <c r="L2725">
        <f t="shared" si="700"/>
        <v>1398.4</v>
      </c>
      <c r="M2725">
        <f t="shared" si="701"/>
        <v>3261.4</v>
      </c>
      <c r="N2725">
        <v>0</v>
      </c>
      <c r="O2725">
        <f t="shared" si="695"/>
        <v>9752</v>
      </c>
      <c r="P2725">
        <v>25</v>
      </c>
      <c r="Q2725">
        <v>0</v>
      </c>
      <c r="R2725">
        <v>0</v>
      </c>
      <c r="S2725">
        <v>1347.46</v>
      </c>
      <c r="T2725">
        <v>200</v>
      </c>
      <c r="U2725">
        <v>1289.46</v>
      </c>
      <c r="V2725">
        <v>0</v>
      </c>
      <c r="W2725">
        <f t="shared" si="699"/>
        <v>2861.92</v>
      </c>
      <c r="X2725">
        <f t="shared" si="696"/>
        <v>2718.6000000000004</v>
      </c>
      <c r="Y2725">
        <f t="shared" si="702"/>
        <v>6527.4</v>
      </c>
      <c r="Z2725">
        <f t="shared" si="697"/>
        <v>40419.479999999996</v>
      </c>
      <c r="AA2725" t="s">
        <v>644</v>
      </c>
      <c r="AB2725">
        <v>2024</v>
      </c>
    </row>
    <row r="2726" spans="1:28" x14ac:dyDescent="0.25">
      <c r="A2726">
        <v>84</v>
      </c>
      <c r="B2726" t="s">
        <v>853</v>
      </c>
      <c r="C2726" t="s">
        <v>103</v>
      </c>
      <c r="D2726" t="s">
        <v>94</v>
      </c>
      <c r="E2726" t="s">
        <v>854</v>
      </c>
      <c r="F2726" t="s">
        <v>100</v>
      </c>
      <c r="G2726">
        <v>46000</v>
      </c>
      <c r="H2726">
        <f t="shared" si="698"/>
        <v>43281.4</v>
      </c>
      <c r="I2726">
        <f t="shared" si="692"/>
        <v>1320.2</v>
      </c>
      <c r="J2726">
        <f t="shared" si="693"/>
        <v>3265.9999999999995</v>
      </c>
      <c r="K2726">
        <f t="shared" si="694"/>
        <v>506.00000000000006</v>
      </c>
      <c r="L2726">
        <f t="shared" si="700"/>
        <v>1398.4</v>
      </c>
      <c r="M2726">
        <f t="shared" si="701"/>
        <v>3261.4</v>
      </c>
      <c r="N2726">
        <v>0</v>
      </c>
      <c r="O2726">
        <f t="shared" si="695"/>
        <v>9752</v>
      </c>
      <c r="P2726">
        <v>25</v>
      </c>
      <c r="Q2726">
        <v>0</v>
      </c>
      <c r="R2726">
        <v>0</v>
      </c>
      <c r="S2726">
        <v>56</v>
      </c>
      <c r="T2726">
        <v>200</v>
      </c>
      <c r="U2726">
        <f>IF((H2726*12)&gt;867123.01,(79776+(((H2726*12)-867123.01)*0.25))/12,IF((H2726*12)&gt;624329.01,(31216+(((H2726*12)-624329.01)*0.2))/12,IF((H2726*12)&gt;416220.01,(((H2726*12)-416220.01)*0.15)/12,0)))</f>
        <v>1289.4598750000005</v>
      </c>
      <c r="V2726">
        <v>0</v>
      </c>
      <c r="W2726">
        <f t="shared" si="699"/>
        <v>1570.4598750000005</v>
      </c>
      <c r="X2726">
        <f t="shared" si="696"/>
        <v>2718.6000000000004</v>
      </c>
      <c r="Y2726">
        <f t="shared" si="702"/>
        <v>6527.4</v>
      </c>
      <c r="Z2726">
        <f t="shared" si="697"/>
        <v>41710.940125000001</v>
      </c>
      <c r="AA2726" t="s">
        <v>644</v>
      </c>
      <c r="AB2726">
        <v>2024</v>
      </c>
    </row>
    <row r="2727" spans="1:28" x14ac:dyDescent="0.25">
      <c r="A2727">
        <v>85</v>
      </c>
      <c r="B2727" t="s">
        <v>855</v>
      </c>
      <c r="C2727" t="s">
        <v>103</v>
      </c>
      <c r="D2727" t="s">
        <v>94</v>
      </c>
      <c r="E2727" t="s">
        <v>52</v>
      </c>
      <c r="F2727" t="s">
        <v>100</v>
      </c>
      <c r="G2727">
        <v>36000</v>
      </c>
      <c r="H2727">
        <f t="shared" si="698"/>
        <v>33872.400000000001</v>
      </c>
      <c r="I2727">
        <f t="shared" si="692"/>
        <v>1033.2</v>
      </c>
      <c r="J2727">
        <f t="shared" si="693"/>
        <v>2555.9999999999995</v>
      </c>
      <c r="K2727">
        <f t="shared" si="694"/>
        <v>396.00000000000006</v>
      </c>
      <c r="L2727">
        <f t="shared" si="700"/>
        <v>1094.4000000000001</v>
      </c>
      <c r="M2727">
        <f t="shared" si="701"/>
        <v>2552.4</v>
      </c>
      <c r="N2727">
        <v>0</v>
      </c>
      <c r="O2727">
        <f t="shared" si="695"/>
        <v>7632</v>
      </c>
      <c r="P2727">
        <v>25</v>
      </c>
      <c r="Q2727">
        <v>0</v>
      </c>
      <c r="R2727">
        <v>0</v>
      </c>
      <c r="S2727">
        <v>1481.25</v>
      </c>
      <c r="T2727">
        <v>200</v>
      </c>
      <c r="U2727">
        <f t="shared" ref="U2727:U2752" si="703">IF((H2727*12)&gt;867123.01,(79776+(((H2727*12)-867123.01)*0.25))/12,IF((H2727*12)&gt;624329.01,(31216+(((H2727*12)-624329.01)*0.2))/12,IF((H2727*12)&gt;416220.01,(((H2727*12)-416220.01)*0.15)/12,0)))</f>
        <v>0</v>
      </c>
      <c r="V2727">
        <v>0</v>
      </c>
      <c r="W2727">
        <f t="shared" si="699"/>
        <v>1706.25</v>
      </c>
      <c r="X2727">
        <f t="shared" si="696"/>
        <v>2127.6000000000004</v>
      </c>
      <c r="Y2727">
        <f t="shared" si="702"/>
        <v>5108.3999999999996</v>
      </c>
      <c r="Z2727">
        <f t="shared" si="697"/>
        <v>32166.15</v>
      </c>
      <c r="AA2727" t="s">
        <v>644</v>
      </c>
      <c r="AB2727">
        <v>2024</v>
      </c>
    </row>
    <row r="2728" spans="1:28" x14ac:dyDescent="0.25">
      <c r="A2728">
        <v>86</v>
      </c>
      <c r="B2728" t="s">
        <v>856</v>
      </c>
      <c r="C2728" t="s">
        <v>102</v>
      </c>
      <c r="D2728" t="s">
        <v>6</v>
      </c>
      <c r="E2728" t="s">
        <v>26</v>
      </c>
      <c r="F2728" t="s">
        <v>100</v>
      </c>
      <c r="G2728">
        <v>36000</v>
      </c>
      <c r="H2728">
        <f t="shared" si="698"/>
        <v>33872.400000000001</v>
      </c>
      <c r="I2728">
        <f t="shared" si="692"/>
        <v>1033.2</v>
      </c>
      <c r="J2728">
        <f t="shared" si="693"/>
        <v>2555.9999999999995</v>
      </c>
      <c r="K2728">
        <f t="shared" si="694"/>
        <v>396.00000000000006</v>
      </c>
      <c r="L2728">
        <f t="shared" si="700"/>
        <v>1094.4000000000001</v>
      </c>
      <c r="M2728">
        <f t="shared" si="701"/>
        <v>2552.4</v>
      </c>
      <c r="N2728">
        <v>0</v>
      </c>
      <c r="O2728">
        <f t="shared" si="695"/>
        <v>7632</v>
      </c>
      <c r="P2728">
        <v>25</v>
      </c>
      <c r="Q2728">
        <v>0</v>
      </c>
      <c r="R2728">
        <v>0</v>
      </c>
      <c r="S2728">
        <v>0</v>
      </c>
      <c r="T2728">
        <v>200</v>
      </c>
      <c r="U2728">
        <f t="shared" si="703"/>
        <v>0</v>
      </c>
      <c r="V2728">
        <v>0</v>
      </c>
      <c r="W2728">
        <f t="shared" si="699"/>
        <v>225</v>
      </c>
      <c r="X2728">
        <f t="shared" si="696"/>
        <v>2127.6000000000004</v>
      </c>
      <c r="Y2728">
        <f t="shared" si="702"/>
        <v>5108.3999999999996</v>
      </c>
      <c r="Z2728">
        <f t="shared" si="697"/>
        <v>33647.4</v>
      </c>
      <c r="AA2728" t="s">
        <v>644</v>
      </c>
      <c r="AB2728">
        <v>2024</v>
      </c>
    </row>
    <row r="2729" spans="1:28" x14ac:dyDescent="0.25">
      <c r="A2729">
        <v>87</v>
      </c>
      <c r="B2729" t="s">
        <v>857</v>
      </c>
      <c r="C2729" t="s">
        <v>103</v>
      </c>
      <c r="D2729" t="s">
        <v>858</v>
      </c>
      <c r="E2729" t="s">
        <v>859</v>
      </c>
      <c r="F2729" t="s">
        <v>100</v>
      </c>
      <c r="G2729">
        <v>30000</v>
      </c>
      <c r="H2729">
        <f t="shared" si="698"/>
        <v>28227</v>
      </c>
      <c r="I2729">
        <f t="shared" si="692"/>
        <v>861</v>
      </c>
      <c r="J2729">
        <f t="shared" si="693"/>
        <v>2130</v>
      </c>
      <c r="K2729">
        <f t="shared" si="694"/>
        <v>330.00000000000006</v>
      </c>
      <c r="L2729">
        <f t="shared" si="700"/>
        <v>912</v>
      </c>
      <c r="M2729">
        <f t="shared" si="701"/>
        <v>2127</v>
      </c>
      <c r="N2729">
        <v>0</v>
      </c>
      <c r="O2729">
        <f t="shared" si="695"/>
        <v>6360</v>
      </c>
      <c r="P2729">
        <v>25</v>
      </c>
      <c r="Q2729">
        <v>500</v>
      </c>
      <c r="R2729">
        <v>0</v>
      </c>
      <c r="S2729">
        <v>66.87</v>
      </c>
      <c r="T2729">
        <v>200</v>
      </c>
      <c r="U2729">
        <f t="shared" si="703"/>
        <v>0</v>
      </c>
      <c r="V2729">
        <v>0</v>
      </c>
      <c r="W2729">
        <f t="shared" si="699"/>
        <v>791.87</v>
      </c>
      <c r="X2729">
        <f t="shared" si="696"/>
        <v>1773</v>
      </c>
      <c r="Y2729">
        <f t="shared" si="702"/>
        <v>4257</v>
      </c>
      <c r="Z2729">
        <f t="shared" si="697"/>
        <v>27435.13</v>
      </c>
      <c r="AA2729" t="s">
        <v>644</v>
      </c>
      <c r="AB2729">
        <v>2024</v>
      </c>
    </row>
    <row r="2730" spans="1:28" x14ac:dyDescent="0.25">
      <c r="A2730">
        <v>88</v>
      </c>
      <c r="B2730" t="s">
        <v>176</v>
      </c>
      <c r="C2730" t="s">
        <v>102</v>
      </c>
      <c r="D2730" t="s">
        <v>94</v>
      </c>
      <c r="E2730" t="s">
        <v>26</v>
      </c>
      <c r="F2730" t="s">
        <v>100</v>
      </c>
      <c r="G2730">
        <v>36000</v>
      </c>
      <c r="H2730">
        <f t="shared" si="698"/>
        <v>33872.400000000001</v>
      </c>
      <c r="I2730">
        <f t="shared" si="692"/>
        <v>1033.2</v>
      </c>
      <c r="J2730">
        <f t="shared" si="693"/>
        <v>2555.9999999999995</v>
      </c>
      <c r="K2730">
        <f t="shared" si="694"/>
        <v>396.00000000000006</v>
      </c>
      <c r="L2730">
        <f t="shared" si="700"/>
        <v>1094.4000000000001</v>
      </c>
      <c r="M2730">
        <f t="shared" si="701"/>
        <v>2552.4</v>
      </c>
      <c r="N2730">
        <v>0</v>
      </c>
      <c r="O2730">
        <f t="shared" si="695"/>
        <v>7632</v>
      </c>
      <c r="P2730">
        <v>25</v>
      </c>
      <c r="Q2730">
        <v>0</v>
      </c>
      <c r="R2730">
        <v>0</v>
      </c>
      <c r="S2730">
        <v>0</v>
      </c>
      <c r="T2730">
        <v>200</v>
      </c>
      <c r="U2730">
        <f t="shared" si="703"/>
        <v>0</v>
      </c>
      <c r="V2730">
        <v>0</v>
      </c>
      <c r="W2730">
        <f t="shared" si="699"/>
        <v>225</v>
      </c>
      <c r="X2730">
        <f t="shared" si="696"/>
        <v>2127.6000000000004</v>
      </c>
      <c r="Y2730">
        <f t="shared" si="702"/>
        <v>5108.3999999999996</v>
      </c>
      <c r="Z2730">
        <f t="shared" si="697"/>
        <v>33647.4</v>
      </c>
      <c r="AA2730" t="s">
        <v>644</v>
      </c>
      <c r="AB2730">
        <v>2024</v>
      </c>
    </row>
    <row r="2731" spans="1:28" x14ac:dyDescent="0.25">
      <c r="A2731">
        <v>89</v>
      </c>
      <c r="B2731" t="s">
        <v>847</v>
      </c>
      <c r="C2731" t="s">
        <v>102</v>
      </c>
      <c r="D2731" t="s">
        <v>94</v>
      </c>
      <c r="E2731" t="s">
        <v>765</v>
      </c>
      <c r="F2731" t="s">
        <v>100</v>
      </c>
      <c r="G2731">
        <v>20000</v>
      </c>
      <c r="H2731">
        <f>+G2731-(I2731+L2731+N2731)</f>
        <v>18818</v>
      </c>
      <c r="I2731">
        <f t="shared" si="692"/>
        <v>574</v>
      </c>
      <c r="J2731">
        <f t="shared" si="693"/>
        <v>1419.9999999999998</v>
      </c>
      <c r="K2731">
        <f t="shared" si="694"/>
        <v>220.00000000000003</v>
      </c>
      <c r="L2731">
        <f t="shared" si="700"/>
        <v>608</v>
      </c>
      <c r="M2731">
        <f t="shared" si="701"/>
        <v>1418</v>
      </c>
      <c r="N2731">
        <v>0</v>
      </c>
      <c r="O2731">
        <f>+I2731+J2731+K2731+L2731+M2731+N2731</f>
        <v>4240</v>
      </c>
      <c r="P2731">
        <v>25</v>
      </c>
      <c r="Q2731">
        <v>0</v>
      </c>
      <c r="R2731">
        <v>0</v>
      </c>
      <c r="S2731">
        <v>0</v>
      </c>
      <c r="T2731">
        <v>200</v>
      </c>
      <c r="U2731">
        <f t="shared" si="703"/>
        <v>0</v>
      </c>
      <c r="V2731">
        <v>0</v>
      </c>
      <c r="W2731">
        <f t="shared" si="699"/>
        <v>225</v>
      </c>
      <c r="X2731">
        <f t="shared" si="696"/>
        <v>1182</v>
      </c>
      <c r="Y2731">
        <f>+J2731+M2731</f>
        <v>2838</v>
      </c>
      <c r="Z2731">
        <f t="shared" si="697"/>
        <v>18593</v>
      </c>
      <c r="AA2731" t="s">
        <v>644</v>
      </c>
      <c r="AB2731">
        <v>2024</v>
      </c>
    </row>
    <row r="2732" spans="1:28" x14ac:dyDescent="0.25">
      <c r="A2732">
        <v>90</v>
      </c>
      <c r="B2732" t="s">
        <v>202</v>
      </c>
      <c r="C2732" t="s">
        <v>102</v>
      </c>
      <c r="D2732" t="s">
        <v>22</v>
      </c>
      <c r="E2732" t="s">
        <v>37</v>
      </c>
      <c r="F2732" t="s">
        <v>100</v>
      </c>
      <c r="G2732">
        <v>25000</v>
      </c>
      <c r="H2732">
        <f t="shared" ref="H2732:H2752" si="704">+G2732-(I2732+L2732+N2732)</f>
        <v>23522.5</v>
      </c>
      <c r="I2732">
        <f t="shared" si="692"/>
        <v>717.5</v>
      </c>
      <c r="J2732">
        <f t="shared" si="693"/>
        <v>1774.9999999999998</v>
      </c>
      <c r="K2732">
        <f t="shared" si="694"/>
        <v>275</v>
      </c>
      <c r="L2732">
        <f t="shared" si="700"/>
        <v>760</v>
      </c>
      <c r="M2732">
        <f t="shared" si="701"/>
        <v>1772.5000000000002</v>
      </c>
      <c r="N2732">
        <v>0</v>
      </c>
      <c r="O2732">
        <f t="shared" ref="O2732:O2752" si="705">+I2732+J2732+K2732+L2732+M2732+N2732</f>
        <v>5300</v>
      </c>
      <c r="P2732">
        <v>25</v>
      </c>
      <c r="Q2732">
        <v>1638.06</v>
      </c>
      <c r="R2732">
        <v>0</v>
      </c>
      <c r="S2732">
        <v>0</v>
      </c>
      <c r="T2732">
        <v>200</v>
      </c>
      <c r="U2732">
        <f t="shared" si="703"/>
        <v>0</v>
      </c>
      <c r="V2732">
        <v>0</v>
      </c>
      <c r="W2732">
        <f t="shared" si="699"/>
        <v>1863.06</v>
      </c>
      <c r="X2732">
        <f t="shared" si="696"/>
        <v>1477.5</v>
      </c>
      <c r="Y2732">
        <f t="shared" ref="Y2732:Y2752" si="706">+J2732+M2732</f>
        <v>3547.5</v>
      </c>
      <c r="Z2732">
        <f t="shared" si="697"/>
        <v>21659.439999999999</v>
      </c>
      <c r="AA2732" t="s">
        <v>644</v>
      </c>
      <c r="AB2732">
        <v>2024</v>
      </c>
    </row>
    <row r="2733" spans="1:28" x14ac:dyDescent="0.25">
      <c r="A2733">
        <v>91</v>
      </c>
      <c r="B2733" t="s">
        <v>203</v>
      </c>
      <c r="C2733" t="s">
        <v>102</v>
      </c>
      <c r="D2733" t="s">
        <v>6</v>
      </c>
      <c r="E2733" t="s">
        <v>37</v>
      </c>
      <c r="F2733" t="s">
        <v>100</v>
      </c>
      <c r="G2733">
        <v>15000</v>
      </c>
      <c r="H2733">
        <f t="shared" si="704"/>
        <v>14113.5</v>
      </c>
      <c r="I2733">
        <f t="shared" si="692"/>
        <v>430.5</v>
      </c>
      <c r="J2733">
        <f t="shared" si="693"/>
        <v>1065</v>
      </c>
      <c r="K2733">
        <f t="shared" si="694"/>
        <v>165.00000000000003</v>
      </c>
      <c r="L2733">
        <f t="shared" si="700"/>
        <v>456</v>
      </c>
      <c r="M2733">
        <f t="shared" si="701"/>
        <v>1063.5</v>
      </c>
      <c r="N2733">
        <v>0</v>
      </c>
      <c r="O2733">
        <f t="shared" si="705"/>
        <v>3180</v>
      </c>
      <c r="P2733">
        <v>25</v>
      </c>
      <c r="Q2733">
        <v>0</v>
      </c>
      <c r="R2733">
        <v>0</v>
      </c>
      <c r="S2733">
        <v>0</v>
      </c>
      <c r="T2733">
        <v>200</v>
      </c>
      <c r="U2733">
        <f t="shared" si="703"/>
        <v>0</v>
      </c>
      <c r="V2733">
        <v>0</v>
      </c>
      <c r="W2733">
        <f t="shared" si="699"/>
        <v>225</v>
      </c>
      <c r="X2733">
        <f t="shared" si="696"/>
        <v>886.5</v>
      </c>
      <c r="Y2733">
        <f t="shared" si="706"/>
        <v>2128.5</v>
      </c>
      <c r="Z2733">
        <f t="shared" si="697"/>
        <v>13888.5</v>
      </c>
      <c r="AA2733" t="s">
        <v>644</v>
      </c>
      <c r="AB2733">
        <v>2024</v>
      </c>
    </row>
    <row r="2734" spans="1:28" x14ac:dyDescent="0.25">
      <c r="A2734">
        <v>92</v>
      </c>
      <c r="B2734" t="s">
        <v>204</v>
      </c>
      <c r="C2734" t="s">
        <v>102</v>
      </c>
      <c r="D2734" t="s">
        <v>6</v>
      </c>
      <c r="E2734" t="s">
        <v>37</v>
      </c>
      <c r="F2734" t="s">
        <v>100</v>
      </c>
      <c r="G2734">
        <v>15000</v>
      </c>
      <c r="H2734">
        <f t="shared" si="704"/>
        <v>14113.5</v>
      </c>
      <c r="I2734">
        <f t="shared" si="692"/>
        <v>430.5</v>
      </c>
      <c r="J2734">
        <f t="shared" si="693"/>
        <v>1065</v>
      </c>
      <c r="K2734">
        <f t="shared" si="694"/>
        <v>165.00000000000003</v>
      </c>
      <c r="L2734">
        <f t="shared" si="700"/>
        <v>456</v>
      </c>
      <c r="M2734">
        <f t="shared" si="701"/>
        <v>1063.5</v>
      </c>
      <c r="N2734">
        <v>0</v>
      </c>
      <c r="O2734">
        <f t="shared" si="705"/>
        <v>3180</v>
      </c>
      <c r="P2734">
        <v>25</v>
      </c>
      <c r="Q2734">
        <v>0</v>
      </c>
      <c r="R2734">
        <v>0</v>
      </c>
      <c r="S2734">
        <v>0</v>
      </c>
      <c r="T2734">
        <v>200</v>
      </c>
      <c r="U2734">
        <f t="shared" si="703"/>
        <v>0</v>
      </c>
      <c r="V2734">
        <v>0</v>
      </c>
      <c r="W2734">
        <f t="shared" si="699"/>
        <v>225</v>
      </c>
      <c r="X2734">
        <f t="shared" si="696"/>
        <v>886.5</v>
      </c>
      <c r="Y2734">
        <f t="shared" si="706"/>
        <v>2128.5</v>
      </c>
      <c r="Z2734">
        <f t="shared" si="697"/>
        <v>13888.5</v>
      </c>
      <c r="AA2734" t="s">
        <v>644</v>
      </c>
      <c r="AB2734">
        <v>2024</v>
      </c>
    </row>
    <row r="2735" spans="1:28" x14ac:dyDescent="0.25">
      <c r="A2735">
        <v>93</v>
      </c>
      <c r="B2735" t="s">
        <v>205</v>
      </c>
      <c r="C2735" t="s">
        <v>102</v>
      </c>
      <c r="D2735" t="s">
        <v>6</v>
      </c>
      <c r="E2735" t="s">
        <v>37</v>
      </c>
      <c r="F2735" t="s">
        <v>100</v>
      </c>
      <c r="G2735">
        <v>25000</v>
      </c>
      <c r="H2735">
        <f t="shared" si="704"/>
        <v>23522.5</v>
      </c>
      <c r="I2735">
        <f t="shared" si="692"/>
        <v>717.5</v>
      </c>
      <c r="J2735">
        <f t="shared" si="693"/>
        <v>1774.9999999999998</v>
      </c>
      <c r="K2735">
        <f t="shared" si="694"/>
        <v>275</v>
      </c>
      <c r="L2735">
        <f t="shared" si="700"/>
        <v>760</v>
      </c>
      <c r="M2735">
        <f t="shared" si="701"/>
        <v>1772.5000000000002</v>
      </c>
      <c r="N2735">
        <v>0</v>
      </c>
      <c r="O2735">
        <f t="shared" si="705"/>
        <v>5300</v>
      </c>
      <c r="P2735">
        <v>25</v>
      </c>
      <c r="Q2735">
        <v>0</v>
      </c>
      <c r="R2735">
        <v>0</v>
      </c>
      <c r="S2735">
        <v>0</v>
      </c>
      <c r="T2735">
        <v>200</v>
      </c>
      <c r="U2735">
        <f t="shared" si="703"/>
        <v>0</v>
      </c>
      <c r="V2735">
        <v>0</v>
      </c>
      <c r="W2735">
        <f t="shared" si="699"/>
        <v>225</v>
      </c>
      <c r="X2735">
        <f t="shared" si="696"/>
        <v>1477.5</v>
      </c>
      <c r="Y2735">
        <f t="shared" si="706"/>
        <v>3547.5</v>
      </c>
      <c r="Z2735">
        <f t="shared" si="697"/>
        <v>23297.5</v>
      </c>
      <c r="AA2735" t="s">
        <v>644</v>
      </c>
      <c r="AB2735">
        <v>2024</v>
      </c>
    </row>
    <row r="2736" spans="1:28" x14ac:dyDescent="0.25">
      <c r="A2736">
        <v>94</v>
      </c>
      <c r="B2736" t="s">
        <v>810</v>
      </c>
      <c r="C2736" t="s">
        <v>102</v>
      </c>
      <c r="D2736" t="s">
        <v>94</v>
      </c>
      <c r="E2736" t="s">
        <v>37</v>
      </c>
      <c r="F2736" t="s">
        <v>100</v>
      </c>
      <c r="G2736">
        <v>25000</v>
      </c>
      <c r="H2736">
        <f t="shared" si="704"/>
        <v>23522.5</v>
      </c>
      <c r="I2736">
        <f t="shared" si="692"/>
        <v>717.5</v>
      </c>
      <c r="J2736">
        <f t="shared" si="693"/>
        <v>1774.9999999999998</v>
      </c>
      <c r="K2736">
        <f t="shared" si="694"/>
        <v>275</v>
      </c>
      <c r="L2736">
        <f t="shared" si="700"/>
        <v>760</v>
      </c>
      <c r="M2736">
        <f t="shared" si="701"/>
        <v>1772.5000000000002</v>
      </c>
      <c r="N2736">
        <v>0</v>
      </c>
      <c r="O2736">
        <f t="shared" si="705"/>
        <v>5300</v>
      </c>
      <c r="P2736">
        <v>25</v>
      </c>
      <c r="Q2736">
        <v>2100.16</v>
      </c>
      <c r="R2736">
        <v>0</v>
      </c>
      <c r="S2736">
        <v>0</v>
      </c>
      <c r="T2736">
        <v>200</v>
      </c>
      <c r="U2736">
        <f t="shared" si="703"/>
        <v>0</v>
      </c>
      <c r="V2736">
        <v>0</v>
      </c>
      <c r="W2736">
        <f t="shared" si="699"/>
        <v>2325.16</v>
      </c>
      <c r="X2736">
        <f t="shared" si="696"/>
        <v>1477.5</v>
      </c>
      <c r="Y2736">
        <f t="shared" si="706"/>
        <v>3547.5</v>
      </c>
      <c r="Z2736">
        <f t="shared" si="697"/>
        <v>21197.34</v>
      </c>
      <c r="AA2736" t="s">
        <v>644</v>
      </c>
      <c r="AB2736">
        <v>2024</v>
      </c>
    </row>
    <row r="2737" spans="1:28" x14ac:dyDescent="0.25">
      <c r="A2737">
        <v>95</v>
      </c>
      <c r="B2737" t="s">
        <v>193</v>
      </c>
      <c r="C2737" t="s">
        <v>103</v>
      </c>
      <c r="D2737" t="s">
        <v>22</v>
      </c>
      <c r="E2737" t="s">
        <v>54</v>
      </c>
      <c r="F2737" t="s">
        <v>100</v>
      </c>
      <c r="G2737">
        <v>30000</v>
      </c>
      <c r="H2737">
        <f t="shared" si="704"/>
        <v>26511.54</v>
      </c>
      <c r="I2737">
        <f t="shared" si="692"/>
        <v>861</v>
      </c>
      <c r="J2737">
        <f t="shared" si="693"/>
        <v>2130</v>
      </c>
      <c r="K2737">
        <f t="shared" si="694"/>
        <v>330.00000000000006</v>
      </c>
      <c r="L2737">
        <f t="shared" si="700"/>
        <v>912</v>
      </c>
      <c r="M2737">
        <f t="shared" si="701"/>
        <v>2127</v>
      </c>
      <c r="N2737">
        <v>1715.46</v>
      </c>
      <c r="O2737">
        <f t="shared" si="705"/>
        <v>8075.46</v>
      </c>
      <c r="P2737">
        <v>25</v>
      </c>
      <c r="Q2737">
        <v>500</v>
      </c>
      <c r="R2737">
        <v>0</v>
      </c>
      <c r="S2737">
        <v>0</v>
      </c>
      <c r="T2737">
        <v>200</v>
      </c>
      <c r="U2737">
        <f t="shared" si="703"/>
        <v>0</v>
      </c>
      <c r="V2737">
        <v>0</v>
      </c>
      <c r="W2737">
        <f t="shared" si="699"/>
        <v>725</v>
      </c>
      <c r="X2737">
        <f t="shared" si="696"/>
        <v>3488.46</v>
      </c>
      <c r="Y2737">
        <f t="shared" si="706"/>
        <v>4257</v>
      </c>
      <c r="Z2737">
        <f t="shared" si="697"/>
        <v>25786.54</v>
      </c>
      <c r="AA2737" t="s">
        <v>644</v>
      </c>
      <c r="AB2737">
        <v>2024</v>
      </c>
    </row>
    <row r="2738" spans="1:28" x14ac:dyDescent="0.25">
      <c r="A2738">
        <v>96</v>
      </c>
      <c r="B2738" t="s">
        <v>197</v>
      </c>
      <c r="C2738" t="s">
        <v>103</v>
      </c>
      <c r="D2738" t="s">
        <v>94</v>
      </c>
      <c r="E2738" t="s">
        <v>54</v>
      </c>
      <c r="F2738" t="s">
        <v>100</v>
      </c>
      <c r="G2738">
        <v>30000</v>
      </c>
      <c r="H2738">
        <f t="shared" si="704"/>
        <v>28227</v>
      </c>
      <c r="I2738">
        <f t="shared" si="692"/>
        <v>861</v>
      </c>
      <c r="J2738">
        <f t="shared" si="693"/>
        <v>2130</v>
      </c>
      <c r="K2738">
        <f t="shared" si="694"/>
        <v>330.00000000000006</v>
      </c>
      <c r="L2738">
        <f t="shared" si="700"/>
        <v>912</v>
      </c>
      <c r="M2738">
        <f t="shared" si="701"/>
        <v>2127</v>
      </c>
      <c r="N2738">
        <v>0</v>
      </c>
      <c r="O2738">
        <f t="shared" si="705"/>
        <v>6360</v>
      </c>
      <c r="P2738">
        <v>25</v>
      </c>
      <c r="Q2738">
        <v>0</v>
      </c>
      <c r="R2738">
        <v>0</v>
      </c>
      <c r="S2738">
        <v>0</v>
      </c>
      <c r="T2738">
        <v>200</v>
      </c>
      <c r="U2738">
        <f t="shared" si="703"/>
        <v>0</v>
      </c>
      <c r="V2738">
        <v>0</v>
      </c>
      <c r="W2738">
        <f t="shared" si="699"/>
        <v>225</v>
      </c>
      <c r="X2738">
        <f t="shared" si="696"/>
        <v>1773</v>
      </c>
      <c r="Y2738">
        <f t="shared" si="706"/>
        <v>4257</v>
      </c>
      <c r="Z2738">
        <f t="shared" si="697"/>
        <v>28002</v>
      </c>
      <c r="AA2738" t="s">
        <v>644</v>
      </c>
      <c r="AB2738">
        <v>2024</v>
      </c>
    </row>
    <row r="2739" spans="1:28" x14ac:dyDescent="0.25">
      <c r="A2739">
        <v>97</v>
      </c>
      <c r="B2739" t="s">
        <v>895</v>
      </c>
      <c r="C2739" t="s">
        <v>103</v>
      </c>
      <c r="D2739" t="s">
        <v>22</v>
      </c>
      <c r="E2739" t="s">
        <v>54</v>
      </c>
      <c r="F2739" t="s">
        <v>100</v>
      </c>
      <c r="G2739">
        <v>30000</v>
      </c>
      <c r="H2739">
        <f t="shared" si="704"/>
        <v>28227</v>
      </c>
      <c r="I2739">
        <f t="shared" si="692"/>
        <v>861</v>
      </c>
      <c r="J2739">
        <f t="shared" si="693"/>
        <v>2130</v>
      </c>
      <c r="K2739">
        <f t="shared" si="694"/>
        <v>330.00000000000006</v>
      </c>
      <c r="L2739">
        <f t="shared" si="700"/>
        <v>912</v>
      </c>
      <c r="M2739">
        <f t="shared" si="701"/>
        <v>2127</v>
      </c>
      <c r="N2739">
        <v>0</v>
      </c>
      <c r="O2739">
        <f t="shared" si="705"/>
        <v>6360</v>
      </c>
      <c r="P2739">
        <v>25</v>
      </c>
      <c r="Q2739">
        <v>4777.8999999999996</v>
      </c>
      <c r="R2739">
        <v>0</v>
      </c>
      <c r="S2739">
        <v>0</v>
      </c>
      <c r="T2739">
        <v>200</v>
      </c>
      <c r="U2739">
        <f t="shared" si="703"/>
        <v>0</v>
      </c>
      <c r="V2739">
        <v>0</v>
      </c>
      <c r="W2739">
        <f t="shared" si="699"/>
        <v>5002.8999999999996</v>
      </c>
      <c r="X2739">
        <f t="shared" si="696"/>
        <v>1773</v>
      </c>
      <c r="Y2739">
        <f t="shared" si="706"/>
        <v>4257</v>
      </c>
      <c r="Z2739">
        <f t="shared" si="697"/>
        <v>23224.1</v>
      </c>
      <c r="AA2739" t="s">
        <v>644</v>
      </c>
      <c r="AB2739">
        <v>2024</v>
      </c>
    </row>
    <row r="2740" spans="1:28" x14ac:dyDescent="0.25">
      <c r="A2740">
        <v>98</v>
      </c>
      <c r="B2740" t="s">
        <v>200</v>
      </c>
      <c r="C2740" t="s">
        <v>103</v>
      </c>
      <c r="D2740" t="s">
        <v>19</v>
      </c>
      <c r="E2740" t="s">
        <v>60</v>
      </c>
      <c r="F2740" t="s">
        <v>100</v>
      </c>
      <c r="G2740">
        <v>35000</v>
      </c>
      <c r="H2740">
        <f t="shared" si="704"/>
        <v>32931.5</v>
      </c>
      <c r="I2740">
        <f t="shared" si="692"/>
        <v>1004.5</v>
      </c>
      <c r="J2740">
        <f t="shared" si="693"/>
        <v>2485</v>
      </c>
      <c r="K2740">
        <f t="shared" si="694"/>
        <v>385.00000000000006</v>
      </c>
      <c r="L2740">
        <f t="shared" si="700"/>
        <v>1064</v>
      </c>
      <c r="M2740">
        <f t="shared" si="701"/>
        <v>2481.5</v>
      </c>
      <c r="N2740">
        <v>0</v>
      </c>
      <c r="O2740">
        <f t="shared" si="705"/>
        <v>7420</v>
      </c>
      <c r="P2740">
        <v>25</v>
      </c>
      <c r="Q2740">
        <v>17474.189999999999</v>
      </c>
      <c r="R2740">
        <v>0</v>
      </c>
      <c r="S2740">
        <v>1496.22</v>
      </c>
      <c r="T2740">
        <v>200</v>
      </c>
      <c r="U2740">
        <f t="shared" si="703"/>
        <v>0</v>
      </c>
      <c r="V2740">
        <v>0</v>
      </c>
      <c r="W2740">
        <f t="shared" si="699"/>
        <v>19195.41</v>
      </c>
      <c r="X2740">
        <f t="shared" si="696"/>
        <v>2068.5</v>
      </c>
      <c r="Y2740">
        <f t="shared" si="706"/>
        <v>4966.5</v>
      </c>
      <c r="Z2740">
        <f t="shared" si="697"/>
        <v>13736.09</v>
      </c>
      <c r="AA2740" t="s">
        <v>644</v>
      </c>
      <c r="AB2740">
        <v>2024</v>
      </c>
    </row>
    <row r="2741" spans="1:28" x14ac:dyDescent="0.25">
      <c r="A2741">
        <v>99</v>
      </c>
      <c r="B2741" t="s">
        <v>811</v>
      </c>
      <c r="C2741" t="s">
        <v>103</v>
      </c>
      <c r="D2741" t="s">
        <v>808</v>
      </c>
      <c r="E2741" t="s">
        <v>54</v>
      </c>
      <c r="F2741" t="s">
        <v>99</v>
      </c>
      <c r="G2741">
        <v>45000</v>
      </c>
      <c r="H2741">
        <f t="shared" si="704"/>
        <v>40625.040000000001</v>
      </c>
      <c r="I2741">
        <f t="shared" si="692"/>
        <v>1291.5</v>
      </c>
      <c r="J2741">
        <f t="shared" si="693"/>
        <v>3194.9999999999995</v>
      </c>
      <c r="K2741">
        <f t="shared" si="694"/>
        <v>495.00000000000006</v>
      </c>
      <c r="L2741">
        <f t="shared" si="700"/>
        <v>1368</v>
      </c>
      <c r="M2741">
        <f t="shared" si="701"/>
        <v>3190.5</v>
      </c>
      <c r="N2741">
        <v>1715.46</v>
      </c>
      <c r="O2741">
        <f t="shared" si="705"/>
        <v>11255.46</v>
      </c>
      <c r="P2741">
        <v>25</v>
      </c>
      <c r="Q2741">
        <v>1500</v>
      </c>
      <c r="R2741">
        <v>0</v>
      </c>
      <c r="S2741">
        <v>797.28</v>
      </c>
      <c r="T2741">
        <v>200</v>
      </c>
      <c r="U2741">
        <v>891.01</v>
      </c>
      <c r="V2741">
        <v>0</v>
      </c>
      <c r="W2741">
        <f>P2741+Q2741+R2741+S2741+T2741+U2741</f>
        <v>3413.29</v>
      </c>
      <c r="X2741">
        <f t="shared" si="696"/>
        <v>4374.96</v>
      </c>
      <c r="Y2741">
        <f t="shared" si="706"/>
        <v>6385.5</v>
      </c>
      <c r="Z2741">
        <f t="shared" si="697"/>
        <v>37211.75</v>
      </c>
      <c r="AA2741" t="s">
        <v>644</v>
      </c>
      <c r="AB2741">
        <v>2024</v>
      </c>
    </row>
    <row r="2742" spans="1:28" x14ac:dyDescent="0.25">
      <c r="A2742">
        <v>100</v>
      </c>
      <c r="B2742" t="s">
        <v>892</v>
      </c>
      <c r="C2742" t="s">
        <v>103</v>
      </c>
      <c r="D2742" t="s">
        <v>22</v>
      </c>
      <c r="E2742" t="s">
        <v>880</v>
      </c>
      <c r="F2742" t="s">
        <v>84</v>
      </c>
      <c r="G2742">
        <v>26000</v>
      </c>
      <c r="H2742">
        <f t="shared" si="704"/>
        <v>24463.4</v>
      </c>
      <c r="I2742">
        <f t="shared" si="692"/>
        <v>746.2</v>
      </c>
      <c r="J2742">
        <f t="shared" si="693"/>
        <v>1845.9999999999998</v>
      </c>
      <c r="K2742">
        <f t="shared" si="694"/>
        <v>286.00000000000006</v>
      </c>
      <c r="L2742">
        <f t="shared" si="700"/>
        <v>790.4</v>
      </c>
      <c r="M2742">
        <f t="shared" si="701"/>
        <v>1843.4</v>
      </c>
      <c r="N2742">
        <v>0</v>
      </c>
      <c r="O2742">
        <f t="shared" si="705"/>
        <v>5512</v>
      </c>
      <c r="P2742">
        <v>25</v>
      </c>
      <c r="Q2742">
        <v>0</v>
      </c>
      <c r="R2742">
        <v>0</v>
      </c>
      <c r="S2742">
        <v>0</v>
      </c>
      <c r="T2742">
        <v>200</v>
      </c>
      <c r="U2742">
        <f t="shared" si="703"/>
        <v>0</v>
      </c>
      <c r="V2742">
        <v>0</v>
      </c>
      <c r="W2742">
        <f t="shared" ref="W2742:W2752" si="707">P2742+Q2742+R2742+S2742+T2742+U2742</f>
        <v>225</v>
      </c>
      <c r="X2742">
        <f t="shared" si="696"/>
        <v>1536.6</v>
      </c>
      <c r="Y2742">
        <f t="shared" si="706"/>
        <v>3689.3999999999996</v>
      </c>
      <c r="Z2742">
        <f t="shared" si="697"/>
        <v>24238.400000000001</v>
      </c>
      <c r="AA2742" t="s">
        <v>644</v>
      </c>
      <c r="AB2742">
        <v>2024</v>
      </c>
    </row>
    <row r="2743" spans="1:28" x14ac:dyDescent="0.25">
      <c r="A2743">
        <v>101</v>
      </c>
      <c r="B2743" t="s">
        <v>881</v>
      </c>
      <c r="C2743" t="s">
        <v>103</v>
      </c>
      <c r="D2743" t="s">
        <v>22</v>
      </c>
      <c r="E2743" t="s">
        <v>54</v>
      </c>
      <c r="F2743" t="s">
        <v>84</v>
      </c>
      <c r="G2743">
        <v>25000</v>
      </c>
      <c r="H2743">
        <f t="shared" si="704"/>
        <v>23522.5</v>
      </c>
      <c r="I2743">
        <f t="shared" si="692"/>
        <v>717.5</v>
      </c>
      <c r="J2743">
        <f t="shared" si="693"/>
        <v>1774.9999999999998</v>
      </c>
      <c r="K2743">
        <f t="shared" si="694"/>
        <v>275</v>
      </c>
      <c r="L2743">
        <f t="shared" si="700"/>
        <v>760</v>
      </c>
      <c r="M2743">
        <f t="shared" si="701"/>
        <v>1772.5000000000002</v>
      </c>
      <c r="N2743">
        <v>0</v>
      </c>
      <c r="O2743">
        <f t="shared" si="705"/>
        <v>5300</v>
      </c>
      <c r="P2743">
        <v>25</v>
      </c>
      <c r="Q2743">
        <v>0</v>
      </c>
      <c r="R2743">
        <v>0</v>
      </c>
      <c r="S2743">
        <v>39.200000000000003</v>
      </c>
      <c r="T2743">
        <v>200</v>
      </c>
      <c r="U2743">
        <f t="shared" si="703"/>
        <v>0</v>
      </c>
      <c r="V2743">
        <v>0</v>
      </c>
      <c r="W2743">
        <f t="shared" si="707"/>
        <v>264.2</v>
      </c>
      <c r="X2743">
        <f t="shared" si="696"/>
        <v>1477.5</v>
      </c>
      <c r="Y2743">
        <f t="shared" si="706"/>
        <v>3547.5</v>
      </c>
      <c r="Z2743">
        <f t="shared" si="697"/>
        <v>23258.3</v>
      </c>
      <c r="AA2743" t="s">
        <v>644</v>
      </c>
      <c r="AB2743">
        <v>2024</v>
      </c>
    </row>
    <row r="2744" spans="1:28" x14ac:dyDescent="0.25">
      <c r="A2744">
        <v>102</v>
      </c>
      <c r="B2744" t="s">
        <v>882</v>
      </c>
      <c r="C2744" t="s">
        <v>103</v>
      </c>
      <c r="D2744" t="s">
        <v>22</v>
      </c>
      <c r="E2744" t="s">
        <v>883</v>
      </c>
      <c r="F2744" t="s">
        <v>84</v>
      </c>
      <c r="G2744">
        <v>20000</v>
      </c>
      <c r="H2744">
        <f t="shared" si="704"/>
        <v>18818</v>
      </c>
      <c r="I2744">
        <f t="shared" si="692"/>
        <v>574</v>
      </c>
      <c r="J2744">
        <f t="shared" si="693"/>
        <v>1419.9999999999998</v>
      </c>
      <c r="K2744">
        <f t="shared" si="694"/>
        <v>220.00000000000003</v>
      </c>
      <c r="L2744">
        <f t="shared" si="700"/>
        <v>608</v>
      </c>
      <c r="M2744">
        <f t="shared" si="701"/>
        <v>1418</v>
      </c>
      <c r="N2744">
        <v>0</v>
      </c>
      <c r="O2744">
        <f t="shared" si="705"/>
        <v>4240</v>
      </c>
      <c r="P2744">
        <v>25</v>
      </c>
      <c r="Q2744">
        <v>0</v>
      </c>
      <c r="R2744">
        <v>0</v>
      </c>
      <c r="S2744">
        <v>0</v>
      </c>
      <c r="T2744">
        <v>200</v>
      </c>
      <c r="U2744">
        <f t="shared" si="703"/>
        <v>0</v>
      </c>
      <c r="V2744">
        <v>0</v>
      </c>
      <c r="W2744">
        <f t="shared" si="707"/>
        <v>225</v>
      </c>
      <c r="X2744">
        <f t="shared" si="696"/>
        <v>1182</v>
      </c>
      <c r="Y2744">
        <f t="shared" si="706"/>
        <v>2838</v>
      </c>
      <c r="Z2744">
        <f t="shared" si="697"/>
        <v>18593</v>
      </c>
      <c r="AA2744" t="s">
        <v>644</v>
      </c>
      <c r="AB2744">
        <v>2024</v>
      </c>
    </row>
    <row r="2745" spans="1:28" x14ac:dyDescent="0.25">
      <c r="A2745">
        <v>103</v>
      </c>
      <c r="B2745" t="s">
        <v>884</v>
      </c>
      <c r="C2745" t="s">
        <v>102</v>
      </c>
      <c r="D2745" t="s">
        <v>893</v>
      </c>
      <c r="E2745" t="s">
        <v>32</v>
      </c>
      <c r="F2745" t="s">
        <v>84</v>
      </c>
      <c r="G2745">
        <v>46000</v>
      </c>
      <c r="H2745">
        <f t="shared" si="704"/>
        <v>43281.4</v>
      </c>
      <c r="I2745">
        <f t="shared" si="692"/>
        <v>1320.2</v>
      </c>
      <c r="J2745">
        <f t="shared" si="693"/>
        <v>3265.9999999999995</v>
      </c>
      <c r="K2745">
        <f t="shared" si="694"/>
        <v>506.00000000000006</v>
      </c>
      <c r="L2745">
        <f t="shared" si="700"/>
        <v>1398.4</v>
      </c>
      <c r="M2745">
        <f t="shared" si="701"/>
        <v>3261.4</v>
      </c>
      <c r="N2745">
        <v>0</v>
      </c>
      <c r="O2745">
        <f t="shared" si="705"/>
        <v>9752</v>
      </c>
      <c r="P2745">
        <v>25</v>
      </c>
      <c r="Q2745">
        <v>0</v>
      </c>
      <c r="R2745">
        <v>0</v>
      </c>
      <c r="S2745">
        <v>0</v>
      </c>
      <c r="T2745">
        <v>200</v>
      </c>
      <c r="U2745">
        <f t="shared" si="703"/>
        <v>1289.4598750000005</v>
      </c>
      <c r="V2745">
        <v>0</v>
      </c>
      <c r="W2745">
        <f t="shared" si="707"/>
        <v>1514.4598750000005</v>
      </c>
      <c r="X2745">
        <f t="shared" si="696"/>
        <v>2718.6000000000004</v>
      </c>
      <c r="Y2745">
        <f t="shared" si="706"/>
        <v>6527.4</v>
      </c>
      <c r="Z2745">
        <f t="shared" si="697"/>
        <v>41766.940125000001</v>
      </c>
      <c r="AA2745" t="s">
        <v>644</v>
      </c>
      <c r="AB2745">
        <v>2024</v>
      </c>
    </row>
    <row r="2746" spans="1:28" x14ac:dyDescent="0.25">
      <c r="A2746">
        <v>104</v>
      </c>
      <c r="B2746" t="s">
        <v>885</v>
      </c>
      <c r="C2746" t="s">
        <v>103</v>
      </c>
      <c r="D2746" t="s">
        <v>22</v>
      </c>
      <c r="E2746" t="s">
        <v>80</v>
      </c>
      <c r="F2746" t="s">
        <v>84</v>
      </c>
      <c r="G2746">
        <v>130000</v>
      </c>
      <c r="H2746">
        <f t="shared" si="704"/>
        <v>122317</v>
      </c>
      <c r="I2746">
        <f t="shared" si="692"/>
        <v>3731</v>
      </c>
      <c r="J2746">
        <f t="shared" si="693"/>
        <v>9230</v>
      </c>
      <c r="K2746">
        <f t="shared" si="694"/>
        <v>822.89</v>
      </c>
      <c r="L2746">
        <f t="shared" si="700"/>
        <v>3952</v>
      </c>
      <c r="M2746">
        <f t="shared" si="701"/>
        <v>9217</v>
      </c>
      <c r="N2746">
        <v>0</v>
      </c>
      <c r="O2746">
        <f t="shared" si="705"/>
        <v>26952.89</v>
      </c>
      <c r="P2746">
        <v>25</v>
      </c>
      <c r="Q2746">
        <v>0</v>
      </c>
      <c r="R2746">
        <v>0</v>
      </c>
      <c r="S2746">
        <v>0</v>
      </c>
      <c r="T2746">
        <v>200</v>
      </c>
      <c r="U2746">
        <f t="shared" si="703"/>
        <v>19162.187291666665</v>
      </c>
      <c r="V2746">
        <v>0</v>
      </c>
      <c r="W2746">
        <f t="shared" si="707"/>
        <v>19387.187291666665</v>
      </c>
      <c r="X2746">
        <f t="shared" si="696"/>
        <v>7683</v>
      </c>
      <c r="Y2746">
        <f t="shared" si="706"/>
        <v>18447</v>
      </c>
      <c r="Z2746">
        <f t="shared" si="697"/>
        <v>102929.81270833334</v>
      </c>
      <c r="AA2746" t="s">
        <v>644</v>
      </c>
      <c r="AB2746">
        <v>2024</v>
      </c>
    </row>
    <row r="2747" spans="1:28" x14ac:dyDescent="0.25">
      <c r="A2747">
        <v>105</v>
      </c>
      <c r="B2747" t="s">
        <v>898</v>
      </c>
      <c r="C2747" t="s">
        <v>103</v>
      </c>
      <c r="D2747" t="s">
        <v>22</v>
      </c>
      <c r="E2747" t="s">
        <v>54</v>
      </c>
      <c r="F2747" t="s">
        <v>84</v>
      </c>
      <c r="G2747">
        <v>25000</v>
      </c>
      <c r="H2747">
        <f t="shared" si="704"/>
        <v>23522.5</v>
      </c>
      <c r="I2747">
        <f t="shared" si="692"/>
        <v>717.5</v>
      </c>
      <c r="J2747">
        <f t="shared" si="693"/>
        <v>1774.9999999999998</v>
      </c>
      <c r="K2747">
        <f t="shared" si="694"/>
        <v>275</v>
      </c>
      <c r="L2747">
        <f t="shared" si="700"/>
        <v>760</v>
      </c>
      <c r="M2747">
        <f t="shared" si="701"/>
        <v>1772.5000000000002</v>
      </c>
      <c r="N2747">
        <v>0</v>
      </c>
      <c r="O2747">
        <f t="shared" si="705"/>
        <v>5300</v>
      </c>
      <c r="P2747">
        <v>25</v>
      </c>
      <c r="Q2747">
        <v>0</v>
      </c>
      <c r="R2747">
        <v>0</v>
      </c>
      <c r="S2747">
        <v>129.6</v>
      </c>
      <c r="T2747">
        <v>200</v>
      </c>
      <c r="U2747">
        <f t="shared" si="703"/>
        <v>0</v>
      </c>
      <c r="V2747">
        <v>0</v>
      </c>
      <c r="W2747">
        <f t="shared" si="707"/>
        <v>354.6</v>
      </c>
      <c r="X2747">
        <f t="shared" si="696"/>
        <v>1477.5</v>
      </c>
      <c r="Y2747">
        <f t="shared" si="706"/>
        <v>3547.5</v>
      </c>
      <c r="Z2747">
        <f t="shared" si="697"/>
        <v>23167.9</v>
      </c>
      <c r="AA2747" t="s">
        <v>644</v>
      </c>
      <c r="AB2747">
        <v>2024</v>
      </c>
    </row>
    <row r="2748" spans="1:28" x14ac:dyDescent="0.25">
      <c r="A2748">
        <v>106</v>
      </c>
      <c r="B2748" t="s">
        <v>899</v>
      </c>
      <c r="C2748" t="s">
        <v>102</v>
      </c>
      <c r="D2748" t="s">
        <v>22</v>
      </c>
      <c r="E2748" t="s">
        <v>37</v>
      </c>
      <c r="F2748" t="s">
        <v>84</v>
      </c>
      <c r="G2748">
        <v>25000</v>
      </c>
      <c r="H2748">
        <f t="shared" si="704"/>
        <v>23522.5</v>
      </c>
      <c r="I2748">
        <f t="shared" si="692"/>
        <v>717.5</v>
      </c>
      <c r="J2748">
        <f t="shared" si="693"/>
        <v>1774.9999999999998</v>
      </c>
      <c r="K2748">
        <f t="shared" si="694"/>
        <v>275</v>
      </c>
      <c r="L2748">
        <f t="shared" si="700"/>
        <v>760</v>
      </c>
      <c r="M2748">
        <f t="shared" si="701"/>
        <v>1772.5000000000002</v>
      </c>
      <c r="N2748">
        <v>0</v>
      </c>
      <c r="O2748">
        <f t="shared" si="705"/>
        <v>5300</v>
      </c>
      <c r="P2748">
        <v>25</v>
      </c>
      <c r="Q2748">
        <v>0</v>
      </c>
      <c r="R2748">
        <v>0</v>
      </c>
      <c r="S2748">
        <v>0</v>
      </c>
      <c r="T2748">
        <v>200</v>
      </c>
      <c r="U2748">
        <f t="shared" si="703"/>
        <v>0</v>
      </c>
      <c r="V2748">
        <v>0</v>
      </c>
      <c r="W2748">
        <f t="shared" si="707"/>
        <v>225</v>
      </c>
      <c r="X2748">
        <f t="shared" si="696"/>
        <v>1477.5</v>
      </c>
      <c r="Y2748">
        <f t="shared" si="706"/>
        <v>3547.5</v>
      </c>
      <c r="Z2748">
        <f t="shared" si="697"/>
        <v>23297.5</v>
      </c>
      <c r="AA2748" t="s">
        <v>644</v>
      </c>
      <c r="AB2748">
        <v>2024</v>
      </c>
    </row>
    <row r="2749" spans="1:28" x14ac:dyDescent="0.25">
      <c r="A2749">
        <v>107</v>
      </c>
      <c r="B2749" t="s">
        <v>900</v>
      </c>
      <c r="C2749" t="s">
        <v>102</v>
      </c>
      <c r="D2749" t="s">
        <v>22</v>
      </c>
      <c r="E2749" t="s">
        <v>37</v>
      </c>
      <c r="F2749" t="s">
        <v>84</v>
      </c>
      <c r="G2749">
        <v>25000</v>
      </c>
      <c r="H2749">
        <f t="shared" si="704"/>
        <v>23522.5</v>
      </c>
      <c r="I2749">
        <f t="shared" si="692"/>
        <v>717.5</v>
      </c>
      <c r="J2749">
        <f t="shared" si="693"/>
        <v>1774.9999999999998</v>
      </c>
      <c r="K2749">
        <f t="shared" si="694"/>
        <v>275</v>
      </c>
      <c r="L2749">
        <f t="shared" si="700"/>
        <v>760</v>
      </c>
      <c r="M2749">
        <f t="shared" si="701"/>
        <v>1772.5000000000002</v>
      </c>
      <c r="N2749">
        <v>0</v>
      </c>
      <c r="O2749">
        <f t="shared" si="705"/>
        <v>5300</v>
      </c>
      <c r="P2749">
        <v>25</v>
      </c>
      <c r="Q2749">
        <v>0</v>
      </c>
      <c r="R2749">
        <v>0</v>
      </c>
      <c r="S2749">
        <v>15</v>
      </c>
      <c r="T2749">
        <v>200</v>
      </c>
      <c r="U2749">
        <f t="shared" si="703"/>
        <v>0</v>
      </c>
      <c r="V2749">
        <v>0</v>
      </c>
      <c r="W2749">
        <f t="shared" si="707"/>
        <v>240</v>
      </c>
      <c r="X2749">
        <f t="shared" si="696"/>
        <v>1477.5</v>
      </c>
      <c r="Y2749">
        <f t="shared" si="706"/>
        <v>3547.5</v>
      </c>
      <c r="Z2749">
        <f t="shared" si="697"/>
        <v>23282.5</v>
      </c>
      <c r="AA2749" t="s">
        <v>644</v>
      </c>
      <c r="AB2749">
        <v>2024</v>
      </c>
    </row>
    <row r="2750" spans="1:28" x14ac:dyDescent="0.25">
      <c r="A2750">
        <v>108</v>
      </c>
      <c r="B2750" t="s">
        <v>901</v>
      </c>
      <c r="C2750" t="s">
        <v>102</v>
      </c>
      <c r="D2750" t="s">
        <v>801</v>
      </c>
      <c r="E2750" t="s">
        <v>33</v>
      </c>
      <c r="F2750" t="s">
        <v>84</v>
      </c>
      <c r="G2750">
        <v>30000</v>
      </c>
      <c r="H2750">
        <f t="shared" si="704"/>
        <v>28227</v>
      </c>
      <c r="I2750">
        <f t="shared" si="692"/>
        <v>861</v>
      </c>
      <c r="J2750">
        <f t="shared" si="693"/>
        <v>2130</v>
      </c>
      <c r="K2750">
        <f t="shared" si="694"/>
        <v>330.00000000000006</v>
      </c>
      <c r="L2750">
        <f t="shared" si="700"/>
        <v>912</v>
      </c>
      <c r="M2750">
        <f t="shared" si="701"/>
        <v>2127</v>
      </c>
      <c r="N2750">
        <v>0</v>
      </c>
      <c r="O2750">
        <f t="shared" si="705"/>
        <v>6360</v>
      </c>
      <c r="P2750">
        <v>25</v>
      </c>
      <c r="Q2750">
        <v>0</v>
      </c>
      <c r="R2750">
        <v>0</v>
      </c>
      <c r="S2750">
        <v>178.29</v>
      </c>
      <c r="T2750">
        <v>200</v>
      </c>
      <c r="U2750">
        <f t="shared" si="703"/>
        <v>0</v>
      </c>
      <c r="V2750">
        <v>0</v>
      </c>
      <c r="W2750">
        <f t="shared" si="707"/>
        <v>403.28999999999996</v>
      </c>
      <c r="X2750">
        <f t="shared" si="696"/>
        <v>1773</v>
      </c>
      <c r="Y2750">
        <f t="shared" si="706"/>
        <v>4257</v>
      </c>
      <c r="Z2750">
        <f t="shared" si="697"/>
        <v>27823.71</v>
      </c>
      <c r="AA2750" t="s">
        <v>644</v>
      </c>
      <c r="AB2750">
        <v>2024</v>
      </c>
    </row>
    <row r="2751" spans="1:28" x14ac:dyDescent="0.25">
      <c r="A2751">
        <v>109</v>
      </c>
      <c r="B2751" t="s">
        <v>902</v>
      </c>
      <c r="C2751" t="s">
        <v>102</v>
      </c>
      <c r="D2751" t="s">
        <v>22</v>
      </c>
      <c r="E2751" t="s">
        <v>37</v>
      </c>
      <c r="F2751" t="s">
        <v>84</v>
      </c>
      <c r="G2751">
        <v>25000</v>
      </c>
      <c r="H2751">
        <f t="shared" si="704"/>
        <v>23522.5</v>
      </c>
      <c r="I2751">
        <f t="shared" si="692"/>
        <v>717.5</v>
      </c>
      <c r="J2751">
        <f t="shared" si="693"/>
        <v>1774.9999999999998</v>
      </c>
      <c r="K2751">
        <f t="shared" si="694"/>
        <v>275</v>
      </c>
      <c r="L2751">
        <f t="shared" si="700"/>
        <v>760</v>
      </c>
      <c r="M2751">
        <f t="shared" si="701"/>
        <v>1772.5000000000002</v>
      </c>
      <c r="N2751">
        <v>0</v>
      </c>
      <c r="O2751">
        <f t="shared" si="705"/>
        <v>5300</v>
      </c>
      <c r="P2751">
        <v>25</v>
      </c>
      <c r="Q2751">
        <v>0</v>
      </c>
      <c r="R2751">
        <v>0</v>
      </c>
      <c r="S2751">
        <v>0</v>
      </c>
      <c r="T2751">
        <v>200</v>
      </c>
      <c r="U2751">
        <f t="shared" si="703"/>
        <v>0</v>
      </c>
      <c r="V2751">
        <v>0</v>
      </c>
      <c r="W2751">
        <f t="shared" si="707"/>
        <v>225</v>
      </c>
      <c r="X2751">
        <f t="shared" si="696"/>
        <v>1477.5</v>
      </c>
      <c r="Y2751">
        <f t="shared" si="706"/>
        <v>3547.5</v>
      </c>
      <c r="Z2751">
        <f t="shared" si="697"/>
        <v>23297.5</v>
      </c>
      <c r="AA2751" t="s">
        <v>644</v>
      </c>
      <c r="AB2751">
        <v>2024</v>
      </c>
    </row>
    <row r="2752" spans="1:28" x14ac:dyDescent="0.25">
      <c r="A2752">
        <v>110</v>
      </c>
      <c r="B2752" t="s">
        <v>903</v>
      </c>
      <c r="C2752" t="s">
        <v>102</v>
      </c>
      <c r="D2752" t="s">
        <v>22</v>
      </c>
      <c r="E2752" t="s">
        <v>37</v>
      </c>
      <c r="F2752" t="s">
        <v>84</v>
      </c>
      <c r="G2752">
        <v>25000</v>
      </c>
      <c r="H2752">
        <f t="shared" si="704"/>
        <v>23522.5</v>
      </c>
      <c r="I2752">
        <f t="shared" si="692"/>
        <v>717.5</v>
      </c>
      <c r="J2752">
        <f t="shared" si="693"/>
        <v>1774.9999999999998</v>
      </c>
      <c r="K2752">
        <f t="shared" si="694"/>
        <v>275</v>
      </c>
      <c r="L2752">
        <f t="shared" si="700"/>
        <v>760</v>
      </c>
      <c r="M2752">
        <f t="shared" si="701"/>
        <v>1772.5000000000002</v>
      </c>
      <c r="N2752">
        <v>0</v>
      </c>
      <c r="O2752">
        <f t="shared" si="705"/>
        <v>5300</v>
      </c>
      <c r="P2752">
        <v>25</v>
      </c>
      <c r="Q2752">
        <v>0</v>
      </c>
      <c r="R2752">
        <v>0</v>
      </c>
      <c r="S2752">
        <v>19.600000000000001</v>
      </c>
      <c r="T2752">
        <v>200</v>
      </c>
      <c r="U2752">
        <f t="shared" si="703"/>
        <v>0</v>
      </c>
      <c r="V2752">
        <v>0</v>
      </c>
      <c r="W2752">
        <f t="shared" si="707"/>
        <v>244.6</v>
      </c>
      <c r="X2752">
        <f t="shared" si="696"/>
        <v>1477.5</v>
      </c>
      <c r="Y2752">
        <f t="shared" si="706"/>
        <v>3547.5</v>
      </c>
      <c r="Z2752">
        <f t="shared" si="697"/>
        <v>23277.9</v>
      </c>
      <c r="AA2752" t="s">
        <v>644</v>
      </c>
      <c r="AB2752">
        <v>2024</v>
      </c>
    </row>
    <row r="2753" spans="1:28" x14ac:dyDescent="0.25">
      <c r="A2753">
        <v>111</v>
      </c>
      <c r="B2753" t="s">
        <v>804</v>
      </c>
      <c r="C2753" t="s">
        <v>103</v>
      </c>
      <c r="D2753" t="s">
        <v>823</v>
      </c>
      <c r="E2753" t="s">
        <v>27</v>
      </c>
      <c r="F2753" t="s">
        <v>98</v>
      </c>
      <c r="G2753">
        <v>360000</v>
      </c>
      <c r="H2753">
        <f>+G2753-(I2753+L2753+N2753)</f>
        <v>342395.21</v>
      </c>
      <c r="I2753">
        <f>IF(G2753&lt;=374040,G2753*2.87%,9334.68)</f>
        <v>10332</v>
      </c>
      <c r="J2753">
        <f>IF(G2753&lt;=374040,G2753*7.1%,23092.75)</f>
        <v>25559.999999999996</v>
      </c>
      <c r="K2753">
        <f>IF(G2753&lt;=74808,G2753*1.1%,822.89)</f>
        <v>822.89</v>
      </c>
      <c r="L2753">
        <v>5685.41</v>
      </c>
      <c r="M2753">
        <v>13259.72</v>
      </c>
      <c r="N2753">
        <v>1587.38</v>
      </c>
      <c r="O2753">
        <f>+I2753+J2753+K2753+L2753+M2753+N2753</f>
        <v>57247.4</v>
      </c>
      <c r="P2753">
        <v>25</v>
      </c>
      <c r="Q2753">
        <v>0</v>
      </c>
      <c r="R2753">
        <v>0</v>
      </c>
      <c r="S2753">
        <v>1328.8</v>
      </c>
      <c r="T2753">
        <v>0</v>
      </c>
      <c r="U2753">
        <v>74181.67</v>
      </c>
      <c r="V2753">
        <v>0</v>
      </c>
      <c r="W2753">
        <f>P2753+Q2753+R2753+S2753+T2753+U2753</f>
        <v>75535.47</v>
      </c>
      <c r="X2753">
        <f>+I2753+L2753+N2753</f>
        <v>17604.79</v>
      </c>
      <c r="Y2753">
        <f>+J2753+M2753</f>
        <v>38819.719999999994</v>
      </c>
      <c r="Z2753">
        <f>+G2753-(W2753+X2753)</f>
        <v>266859.74</v>
      </c>
      <c r="AA2753" t="s">
        <v>222</v>
      </c>
      <c r="AB2753">
        <v>2023</v>
      </c>
    </row>
    <row r="2754" spans="1:28" x14ac:dyDescent="0.25">
      <c r="A2754">
        <v>1</v>
      </c>
      <c r="B2754" t="s">
        <v>784</v>
      </c>
      <c r="C2754" t="s">
        <v>102</v>
      </c>
      <c r="D2754" t="s">
        <v>19</v>
      </c>
      <c r="E2754" t="s">
        <v>71</v>
      </c>
      <c r="F2754" t="s">
        <v>98</v>
      </c>
      <c r="G2754">
        <v>300000</v>
      </c>
      <c r="H2754">
        <f>+G2754-(I2754+L2754+N2754)</f>
        <v>285704.59000000003</v>
      </c>
      <c r="I2754">
        <f t="shared" ref="I2754:I2817" si="708">IF(G2754&lt;=374040,G2754*2.87%,9334.68)</f>
        <v>8610</v>
      </c>
      <c r="J2754">
        <f t="shared" ref="J2754:J2817" si="709">IF(G2754&lt;=374040,G2754*7.1%,23092.75)</f>
        <v>21299.999999999996</v>
      </c>
      <c r="K2754">
        <f t="shared" ref="K2754:K2817" si="710">IF(G2754&lt;=74808,G2754*1.1%,822.89)</f>
        <v>822.89</v>
      </c>
      <c r="L2754">
        <v>5685.41</v>
      </c>
      <c r="M2754">
        <v>13259.72</v>
      </c>
      <c r="N2754">
        <v>0</v>
      </c>
      <c r="O2754">
        <f t="shared" ref="O2754:O2817" si="711">+I2754+J2754+K2754+L2754+M2754+N2754</f>
        <v>49678.02</v>
      </c>
      <c r="P2754">
        <v>25</v>
      </c>
      <c r="Q2754">
        <v>0</v>
      </c>
      <c r="R2754">
        <v>0</v>
      </c>
      <c r="S2754">
        <v>0</v>
      </c>
      <c r="T2754">
        <v>0</v>
      </c>
      <c r="U2754">
        <v>60009.02</v>
      </c>
      <c r="V2754">
        <v>0</v>
      </c>
      <c r="W2754">
        <f>P2754+Q2754+R2754+S2754+T2754+U2754</f>
        <v>60034.02</v>
      </c>
      <c r="X2754">
        <f t="shared" ref="X2754:X2817" si="712">+I2754+L2754+N2754</f>
        <v>14295.41</v>
      </c>
      <c r="Y2754">
        <f t="shared" ref="Y2754:Y2768" si="713">+J2754+M2754</f>
        <v>34559.719999999994</v>
      </c>
      <c r="Z2754">
        <f t="shared" ref="Z2754:Z2817" si="714">+G2754-(W2754+X2754)</f>
        <v>225670.57</v>
      </c>
      <c r="AA2754" t="s">
        <v>222</v>
      </c>
      <c r="AB2754">
        <v>2023</v>
      </c>
    </row>
    <row r="2755" spans="1:28" x14ac:dyDescent="0.25">
      <c r="A2755">
        <v>2</v>
      </c>
      <c r="B2755" t="s">
        <v>110</v>
      </c>
      <c r="C2755" t="s">
        <v>103</v>
      </c>
      <c r="D2755" t="s">
        <v>10</v>
      </c>
      <c r="E2755" t="s">
        <v>53</v>
      </c>
      <c r="F2755" t="s">
        <v>98</v>
      </c>
      <c r="G2755">
        <v>300000</v>
      </c>
      <c r="H2755">
        <f t="shared" ref="H2755:H2818" si="715">+G2755-(I2755+L2755+N2755)</f>
        <v>285704.59000000003</v>
      </c>
      <c r="I2755">
        <f t="shared" si="708"/>
        <v>8610</v>
      </c>
      <c r="J2755">
        <f t="shared" si="709"/>
        <v>21299.999999999996</v>
      </c>
      <c r="K2755">
        <f t="shared" si="710"/>
        <v>822.89</v>
      </c>
      <c r="L2755">
        <v>5685.41</v>
      </c>
      <c r="M2755">
        <v>13259.72</v>
      </c>
      <c r="N2755">
        <v>0</v>
      </c>
      <c r="O2755">
        <f t="shared" si="711"/>
        <v>49678.02</v>
      </c>
      <c r="P2755">
        <v>25</v>
      </c>
      <c r="Q2755">
        <v>0</v>
      </c>
      <c r="R2755">
        <v>0</v>
      </c>
      <c r="S2755">
        <v>1328.8</v>
      </c>
      <c r="T2755">
        <v>0</v>
      </c>
      <c r="U2755">
        <v>60009.02</v>
      </c>
      <c r="V2755">
        <v>0</v>
      </c>
      <c r="W2755">
        <f t="shared" ref="W2755:W2818" si="716">P2755+Q2755+R2755+S2755+T2755+U2755</f>
        <v>61362.82</v>
      </c>
      <c r="X2755">
        <f t="shared" si="712"/>
        <v>14295.41</v>
      </c>
      <c r="Y2755">
        <f t="shared" si="713"/>
        <v>34559.719999999994</v>
      </c>
      <c r="Z2755">
        <f t="shared" si="714"/>
        <v>224341.77000000002</v>
      </c>
      <c r="AA2755" t="s">
        <v>222</v>
      </c>
      <c r="AB2755">
        <v>2023</v>
      </c>
    </row>
    <row r="2756" spans="1:28" x14ac:dyDescent="0.25">
      <c r="A2756">
        <v>3</v>
      </c>
      <c r="B2756" t="s">
        <v>115</v>
      </c>
      <c r="C2756" t="s">
        <v>103</v>
      </c>
      <c r="D2756" t="s">
        <v>886</v>
      </c>
      <c r="E2756" t="s">
        <v>887</v>
      </c>
      <c r="F2756" t="s">
        <v>84</v>
      </c>
      <c r="G2756">
        <v>185000</v>
      </c>
      <c r="H2756">
        <f>+G2756-(I2756+L2756+N2756)</f>
        <v>167716.98000000001</v>
      </c>
      <c r="I2756">
        <f t="shared" si="708"/>
        <v>5309.5</v>
      </c>
      <c r="J2756">
        <f t="shared" si="709"/>
        <v>13134.999999999998</v>
      </c>
      <c r="K2756">
        <f t="shared" si="710"/>
        <v>822.89</v>
      </c>
      <c r="L2756">
        <f t="shared" ref="L2756:L2819" si="717">IF(G2756&lt;=187020,G2756*3.04%,4943.8)</f>
        <v>5624</v>
      </c>
      <c r="M2756">
        <f t="shared" ref="M2756:M2819" si="718">IF(G2756&lt;=187020,G2756*7.09%,11530.11)</f>
        <v>13116.5</v>
      </c>
      <c r="N2756">
        <v>6349.52</v>
      </c>
      <c r="O2756">
        <f t="shared" si="711"/>
        <v>44357.41</v>
      </c>
      <c r="P2756">
        <v>25</v>
      </c>
      <c r="Q2756">
        <v>48648.800000000003</v>
      </c>
      <c r="R2756">
        <v>0</v>
      </c>
      <c r="S2756">
        <v>1328.8</v>
      </c>
      <c r="T2756">
        <v>200</v>
      </c>
      <c r="U2756">
        <v>30512.11</v>
      </c>
      <c r="V2756">
        <v>0</v>
      </c>
      <c r="W2756">
        <f t="shared" si="716"/>
        <v>80714.710000000006</v>
      </c>
      <c r="X2756">
        <f t="shared" si="712"/>
        <v>17283.02</v>
      </c>
      <c r="Y2756">
        <f t="shared" si="713"/>
        <v>26251.5</v>
      </c>
      <c r="Z2756">
        <f t="shared" si="714"/>
        <v>87002.26999999999</v>
      </c>
      <c r="AA2756" t="s">
        <v>222</v>
      </c>
      <c r="AB2756">
        <v>2023</v>
      </c>
    </row>
    <row r="2757" spans="1:28" x14ac:dyDescent="0.25">
      <c r="A2757">
        <v>4</v>
      </c>
      <c r="B2757" t="s">
        <v>116</v>
      </c>
      <c r="C2757" t="s">
        <v>102</v>
      </c>
      <c r="D2757" t="s">
        <v>4</v>
      </c>
      <c r="E2757" t="s">
        <v>91</v>
      </c>
      <c r="F2757" t="s">
        <v>84</v>
      </c>
      <c r="G2757">
        <v>185000</v>
      </c>
      <c r="H2757">
        <f t="shared" si="715"/>
        <v>174066.5</v>
      </c>
      <c r="I2757">
        <f t="shared" si="708"/>
        <v>5309.5</v>
      </c>
      <c r="J2757">
        <f t="shared" si="709"/>
        <v>13134.999999999998</v>
      </c>
      <c r="K2757">
        <f t="shared" si="710"/>
        <v>822.89</v>
      </c>
      <c r="L2757">
        <f t="shared" si="717"/>
        <v>5624</v>
      </c>
      <c r="M2757">
        <f t="shared" si="718"/>
        <v>13116.5</v>
      </c>
      <c r="N2757">
        <v>0</v>
      </c>
      <c r="O2757">
        <f t="shared" si="711"/>
        <v>38007.89</v>
      </c>
      <c r="P2757">
        <v>25</v>
      </c>
      <c r="Q2757">
        <v>10669.68</v>
      </c>
      <c r="R2757">
        <v>0</v>
      </c>
      <c r="S2757">
        <v>1328.8</v>
      </c>
      <c r="T2757">
        <v>200</v>
      </c>
      <c r="U2757">
        <v>32099.49</v>
      </c>
      <c r="V2757">
        <v>0</v>
      </c>
      <c r="W2757">
        <f t="shared" si="716"/>
        <v>44322.97</v>
      </c>
      <c r="X2757">
        <f t="shared" si="712"/>
        <v>10933.5</v>
      </c>
      <c r="Y2757">
        <f t="shared" si="713"/>
        <v>26251.5</v>
      </c>
      <c r="Z2757">
        <f t="shared" si="714"/>
        <v>129743.53</v>
      </c>
      <c r="AA2757" t="s">
        <v>222</v>
      </c>
      <c r="AB2757">
        <v>2023</v>
      </c>
    </row>
    <row r="2758" spans="1:28" x14ac:dyDescent="0.25">
      <c r="A2758">
        <v>5</v>
      </c>
      <c r="B2758" t="s">
        <v>117</v>
      </c>
      <c r="C2758" t="s">
        <v>102</v>
      </c>
      <c r="D2758" t="s">
        <v>793</v>
      </c>
      <c r="E2758" t="s">
        <v>794</v>
      </c>
      <c r="F2758" t="s">
        <v>84</v>
      </c>
      <c r="G2758">
        <v>185000</v>
      </c>
      <c r="H2758">
        <f t="shared" si="715"/>
        <v>170891.74</v>
      </c>
      <c r="I2758">
        <f t="shared" si="708"/>
        <v>5309.5</v>
      </c>
      <c r="J2758">
        <f t="shared" si="709"/>
        <v>13134.999999999998</v>
      </c>
      <c r="K2758">
        <f t="shared" si="710"/>
        <v>822.89</v>
      </c>
      <c r="L2758">
        <f t="shared" si="717"/>
        <v>5624</v>
      </c>
      <c r="M2758">
        <f t="shared" si="718"/>
        <v>13116.5</v>
      </c>
      <c r="N2758">
        <v>3174.76</v>
      </c>
      <c r="O2758">
        <f t="shared" si="711"/>
        <v>41182.65</v>
      </c>
      <c r="P2758">
        <v>25</v>
      </c>
      <c r="Q2758">
        <v>0</v>
      </c>
      <c r="R2758">
        <v>0</v>
      </c>
      <c r="S2758">
        <v>2657.6</v>
      </c>
      <c r="T2758">
        <v>200</v>
      </c>
      <c r="U2758">
        <v>31305.8</v>
      </c>
      <c r="V2758">
        <v>0</v>
      </c>
      <c r="W2758">
        <f t="shared" si="716"/>
        <v>34188.400000000001</v>
      </c>
      <c r="X2758">
        <f t="shared" si="712"/>
        <v>14108.26</v>
      </c>
      <c r="Y2758">
        <f t="shared" si="713"/>
        <v>26251.5</v>
      </c>
      <c r="Z2758">
        <f t="shared" si="714"/>
        <v>136703.34</v>
      </c>
      <c r="AA2758" t="s">
        <v>222</v>
      </c>
      <c r="AB2758">
        <v>2023</v>
      </c>
    </row>
    <row r="2759" spans="1:28" x14ac:dyDescent="0.25">
      <c r="A2759">
        <v>6</v>
      </c>
      <c r="B2759" t="s">
        <v>119</v>
      </c>
      <c r="C2759" t="s">
        <v>103</v>
      </c>
      <c r="D2759" t="s">
        <v>10</v>
      </c>
      <c r="E2759" t="s">
        <v>824</v>
      </c>
      <c r="F2759" t="s">
        <v>84</v>
      </c>
      <c r="G2759">
        <v>185000</v>
      </c>
      <c r="H2759">
        <f t="shared" si="715"/>
        <v>174066.5</v>
      </c>
      <c r="I2759">
        <f t="shared" si="708"/>
        <v>5309.5</v>
      </c>
      <c r="J2759">
        <f t="shared" si="709"/>
        <v>13134.999999999998</v>
      </c>
      <c r="K2759">
        <f t="shared" si="710"/>
        <v>822.89</v>
      </c>
      <c r="L2759">
        <f t="shared" si="717"/>
        <v>5624</v>
      </c>
      <c r="M2759">
        <f t="shared" si="718"/>
        <v>13116.5</v>
      </c>
      <c r="N2759">
        <v>0</v>
      </c>
      <c r="O2759">
        <f t="shared" si="711"/>
        <v>38007.89</v>
      </c>
      <c r="P2759">
        <v>25</v>
      </c>
      <c r="Q2759">
        <v>11633.07</v>
      </c>
      <c r="R2759">
        <v>0</v>
      </c>
      <c r="S2759">
        <v>1328.8</v>
      </c>
      <c r="T2759">
        <v>200</v>
      </c>
      <c r="U2759">
        <v>32099.49</v>
      </c>
      <c r="V2759">
        <v>0</v>
      </c>
      <c r="W2759">
        <f t="shared" si="716"/>
        <v>45286.36</v>
      </c>
      <c r="X2759">
        <f t="shared" si="712"/>
        <v>10933.5</v>
      </c>
      <c r="Y2759">
        <f t="shared" si="713"/>
        <v>26251.5</v>
      </c>
      <c r="Z2759">
        <f t="shared" si="714"/>
        <v>128780.14</v>
      </c>
      <c r="AA2759" t="s">
        <v>222</v>
      </c>
      <c r="AB2759">
        <v>2023</v>
      </c>
    </row>
    <row r="2760" spans="1:28" x14ac:dyDescent="0.25">
      <c r="A2760">
        <v>7</v>
      </c>
      <c r="B2760" t="s">
        <v>121</v>
      </c>
      <c r="C2760" t="s">
        <v>102</v>
      </c>
      <c r="D2760" t="s">
        <v>21</v>
      </c>
      <c r="E2760" t="s">
        <v>48</v>
      </c>
      <c r="F2760" t="s">
        <v>84</v>
      </c>
      <c r="G2760">
        <v>155000</v>
      </c>
      <c r="H2760">
        <f t="shared" si="715"/>
        <v>144252.12</v>
      </c>
      <c r="I2760">
        <f t="shared" si="708"/>
        <v>4448.5</v>
      </c>
      <c r="J2760">
        <f t="shared" si="709"/>
        <v>11004.999999999998</v>
      </c>
      <c r="K2760">
        <f t="shared" si="710"/>
        <v>822.89</v>
      </c>
      <c r="L2760">
        <f t="shared" si="717"/>
        <v>4712</v>
      </c>
      <c r="M2760">
        <f t="shared" si="718"/>
        <v>10989.5</v>
      </c>
      <c r="N2760">
        <v>1587.38</v>
      </c>
      <c r="O2760">
        <f t="shared" si="711"/>
        <v>33565.269999999997</v>
      </c>
      <c r="P2760">
        <v>25</v>
      </c>
      <c r="Q2760">
        <v>10389.9</v>
      </c>
      <c r="R2760">
        <v>0</v>
      </c>
      <c r="S2760">
        <v>479.23</v>
      </c>
      <c r="T2760">
        <v>200</v>
      </c>
      <c r="U2760">
        <v>24645.9</v>
      </c>
      <c r="V2760">
        <v>0</v>
      </c>
      <c r="W2760">
        <f t="shared" si="716"/>
        <v>35740.03</v>
      </c>
      <c r="X2760">
        <f t="shared" si="712"/>
        <v>10747.880000000001</v>
      </c>
      <c r="Y2760">
        <f t="shared" si="713"/>
        <v>21994.5</v>
      </c>
      <c r="Z2760">
        <f t="shared" si="714"/>
        <v>108512.09</v>
      </c>
      <c r="AA2760" t="s">
        <v>222</v>
      </c>
      <c r="AB2760">
        <v>2023</v>
      </c>
    </row>
    <row r="2761" spans="1:28" x14ac:dyDescent="0.25">
      <c r="A2761">
        <v>8</v>
      </c>
      <c r="B2761" t="s">
        <v>137</v>
      </c>
      <c r="C2761" t="s">
        <v>102</v>
      </c>
      <c r="D2761" t="s">
        <v>22</v>
      </c>
      <c r="E2761" t="s">
        <v>788</v>
      </c>
      <c r="F2761" t="s">
        <v>85</v>
      </c>
      <c r="G2761">
        <v>140000</v>
      </c>
      <c r="H2761">
        <f>+G2761-(I2761+L2761+N2761)</f>
        <v>130138.62</v>
      </c>
      <c r="I2761">
        <f t="shared" si="708"/>
        <v>4018</v>
      </c>
      <c r="J2761">
        <f t="shared" si="709"/>
        <v>9940</v>
      </c>
      <c r="K2761">
        <f t="shared" si="710"/>
        <v>822.89</v>
      </c>
      <c r="L2761">
        <f t="shared" si="717"/>
        <v>4256</v>
      </c>
      <c r="M2761">
        <f t="shared" si="718"/>
        <v>9926</v>
      </c>
      <c r="N2761">
        <v>1587.38</v>
      </c>
      <c r="O2761">
        <f>+I2761+J2761+K2761+L2761+M2761+N2761</f>
        <v>30550.27</v>
      </c>
      <c r="P2761">
        <v>25</v>
      </c>
      <c r="Q2761">
        <v>4694.38</v>
      </c>
      <c r="R2761">
        <v>0</v>
      </c>
      <c r="S2761">
        <v>566.65</v>
      </c>
      <c r="T2761">
        <v>200</v>
      </c>
      <c r="U2761">
        <v>21117.52</v>
      </c>
      <c r="V2761">
        <v>0</v>
      </c>
      <c r="W2761">
        <f t="shared" si="716"/>
        <v>26603.55</v>
      </c>
      <c r="X2761">
        <f t="shared" si="712"/>
        <v>9861.380000000001</v>
      </c>
      <c r="Y2761">
        <f>+J2761+M2761</f>
        <v>19866</v>
      </c>
      <c r="Z2761">
        <f>+G2761-(W2761+X2761)</f>
        <v>103535.07</v>
      </c>
      <c r="AA2761" t="s">
        <v>222</v>
      </c>
      <c r="AB2761">
        <v>2023</v>
      </c>
    </row>
    <row r="2762" spans="1:28" x14ac:dyDescent="0.25">
      <c r="A2762">
        <v>9</v>
      </c>
      <c r="B2762" t="s">
        <v>123</v>
      </c>
      <c r="C2762" t="s">
        <v>102</v>
      </c>
      <c r="D2762" t="s">
        <v>10</v>
      </c>
      <c r="E2762" t="s">
        <v>826</v>
      </c>
      <c r="F2762" t="s">
        <v>84</v>
      </c>
      <c r="G2762">
        <v>145000</v>
      </c>
      <c r="H2762">
        <f t="shared" si="715"/>
        <v>136430.5</v>
      </c>
      <c r="I2762">
        <f t="shared" si="708"/>
        <v>4161.5</v>
      </c>
      <c r="J2762">
        <f t="shared" si="709"/>
        <v>10294.999999999998</v>
      </c>
      <c r="K2762">
        <f t="shared" si="710"/>
        <v>822.89</v>
      </c>
      <c r="L2762">
        <f t="shared" si="717"/>
        <v>4408</v>
      </c>
      <c r="M2762">
        <f t="shared" si="718"/>
        <v>10280.5</v>
      </c>
      <c r="N2762">
        <v>0</v>
      </c>
      <c r="O2762">
        <f t="shared" si="711"/>
        <v>29967.89</v>
      </c>
      <c r="P2762">
        <v>25</v>
      </c>
      <c r="Q2762">
        <v>6000</v>
      </c>
      <c r="R2762">
        <v>0</v>
      </c>
      <c r="S2762">
        <v>448.59</v>
      </c>
      <c r="T2762">
        <v>200</v>
      </c>
      <c r="U2762">
        <f>IF((H2762*12)&gt;867123.01,(79776+(((H2762*12)-867123.01)*0.25))/12,IF((H2762*12)&gt;624329.01,(31216+(((H2762*12)-624329.01)*0.2))/12,IF((H2762*12)&gt;416220.01,(((H2762*12)-416220.01)*0.15)/12,0)))</f>
        <v>22690.562291666665</v>
      </c>
      <c r="V2762">
        <v>0</v>
      </c>
      <c r="W2762">
        <f t="shared" si="716"/>
        <v>29364.152291666665</v>
      </c>
      <c r="X2762">
        <f t="shared" si="712"/>
        <v>8569.5</v>
      </c>
      <c r="Y2762">
        <f t="shared" si="713"/>
        <v>20575.5</v>
      </c>
      <c r="Z2762">
        <f t="shared" si="714"/>
        <v>107066.34770833334</v>
      </c>
      <c r="AA2762" t="s">
        <v>222</v>
      </c>
      <c r="AB2762">
        <v>2023</v>
      </c>
    </row>
    <row r="2763" spans="1:28" x14ac:dyDescent="0.25">
      <c r="A2763">
        <v>10</v>
      </c>
      <c r="B2763" t="s">
        <v>125</v>
      </c>
      <c r="C2763" t="s">
        <v>102</v>
      </c>
      <c r="D2763" t="s">
        <v>94</v>
      </c>
      <c r="E2763" t="s">
        <v>65</v>
      </c>
      <c r="F2763" t="s">
        <v>85</v>
      </c>
      <c r="G2763">
        <v>96000</v>
      </c>
      <c r="H2763">
        <f t="shared" si="715"/>
        <v>88739.02</v>
      </c>
      <c r="I2763">
        <f t="shared" si="708"/>
        <v>2755.2</v>
      </c>
      <c r="J2763">
        <f t="shared" si="709"/>
        <v>6815.9999999999991</v>
      </c>
      <c r="K2763">
        <f t="shared" si="710"/>
        <v>822.89</v>
      </c>
      <c r="L2763">
        <f t="shared" si="717"/>
        <v>2918.4</v>
      </c>
      <c r="M2763">
        <f t="shared" si="718"/>
        <v>6806.4000000000005</v>
      </c>
      <c r="N2763">
        <v>1587.38</v>
      </c>
      <c r="O2763">
        <f t="shared" si="711"/>
        <v>21706.27</v>
      </c>
      <c r="P2763">
        <v>25</v>
      </c>
      <c r="Q2763">
        <v>3000</v>
      </c>
      <c r="R2763">
        <v>0</v>
      </c>
      <c r="S2763">
        <v>797.28</v>
      </c>
      <c r="T2763">
        <v>200</v>
      </c>
      <c r="U2763">
        <v>10765.14</v>
      </c>
      <c r="V2763">
        <v>0</v>
      </c>
      <c r="W2763">
        <f t="shared" si="716"/>
        <v>14787.419999999998</v>
      </c>
      <c r="X2763">
        <f t="shared" si="712"/>
        <v>7260.9800000000005</v>
      </c>
      <c r="Y2763">
        <f t="shared" si="713"/>
        <v>13622.4</v>
      </c>
      <c r="Z2763">
        <f t="shared" si="714"/>
        <v>73951.600000000006</v>
      </c>
      <c r="AA2763" t="s">
        <v>222</v>
      </c>
      <c r="AB2763">
        <v>2023</v>
      </c>
    </row>
    <row r="2764" spans="1:28" x14ac:dyDescent="0.25">
      <c r="A2764">
        <v>11</v>
      </c>
      <c r="B2764" t="s">
        <v>126</v>
      </c>
      <c r="C2764" t="s">
        <v>103</v>
      </c>
      <c r="D2764" t="s">
        <v>94</v>
      </c>
      <c r="E2764" t="s">
        <v>58</v>
      </c>
      <c r="F2764" t="s">
        <v>84</v>
      </c>
      <c r="G2764">
        <v>60000</v>
      </c>
      <c r="H2764">
        <f t="shared" si="715"/>
        <v>56454</v>
      </c>
      <c r="I2764">
        <f t="shared" si="708"/>
        <v>1722</v>
      </c>
      <c r="J2764">
        <f t="shared" si="709"/>
        <v>4260</v>
      </c>
      <c r="K2764">
        <f t="shared" si="710"/>
        <v>660.00000000000011</v>
      </c>
      <c r="L2764">
        <f t="shared" si="717"/>
        <v>1824</v>
      </c>
      <c r="M2764">
        <f t="shared" si="718"/>
        <v>4254</v>
      </c>
      <c r="N2764">
        <v>0</v>
      </c>
      <c r="O2764">
        <f t="shared" si="711"/>
        <v>12720</v>
      </c>
      <c r="P2764">
        <v>25</v>
      </c>
      <c r="Q2764">
        <v>2867.22</v>
      </c>
      <c r="R2764">
        <v>0</v>
      </c>
      <c r="S2764">
        <v>1441.24</v>
      </c>
      <c r="T2764">
        <v>200</v>
      </c>
      <c r="U2764">
        <v>3486.68</v>
      </c>
      <c r="V2764">
        <v>0</v>
      </c>
      <c r="W2764">
        <f t="shared" si="716"/>
        <v>8020.1399999999994</v>
      </c>
      <c r="X2764">
        <f t="shared" si="712"/>
        <v>3546</v>
      </c>
      <c r="Y2764">
        <f t="shared" si="713"/>
        <v>8514</v>
      </c>
      <c r="Z2764">
        <f t="shared" si="714"/>
        <v>48433.86</v>
      </c>
      <c r="AA2764" t="s">
        <v>222</v>
      </c>
      <c r="AB2764">
        <v>2023</v>
      </c>
    </row>
    <row r="2765" spans="1:28" x14ac:dyDescent="0.25">
      <c r="A2765">
        <v>12</v>
      </c>
      <c r="B2765" t="s">
        <v>128</v>
      </c>
      <c r="C2765" t="s">
        <v>102</v>
      </c>
      <c r="D2765" t="s">
        <v>12</v>
      </c>
      <c r="E2765" t="s">
        <v>862</v>
      </c>
      <c r="F2765" t="s">
        <v>84</v>
      </c>
      <c r="G2765">
        <v>155000</v>
      </c>
      <c r="H2765">
        <f t="shared" si="715"/>
        <v>142664.74</v>
      </c>
      <c r="I2765">
        <f t="shared" si="708"/>
        <v>4448.5</v>
      </c>
      <c r="J2765">
        <f t="shared" si="709"/>
        <v>11004.999999999998</v>
      </c>
      <c r="K2765">
        <f t="shared" si="710"/>
        <v>822.89</v>
      </c>
      <c r="L2765">
        <f t="shared" si="717"/>
        <v>4712</v>
      </c>
      <c r="M2765">
        <f t="shared" si="718"/>
        <v>10989.5</v>
      </c>
      <c r="N2765">
        <v>3174.76</v>
      </c>
      <c r="O2765">
        <f t="shared" si="711"/>
        <v>35152.65</v>
      </c>
      <c r="P2765">
        <v>25</v>
      </c>
      <c r="Q2765">
        <v>0</v>
      </c>
      <c r="R2765">
        <v>0</v>
      </c>
      <c r="S2765">
        <v>1408.54</v>
      </c>
      <c r="T2765">
        <v>200</v>
      </c>
      <c r="U2765">
        <v>24244.09</v>
      </c>
      <c r="V2765">
        <v>0</v>
      </c>
      <c r="W2765">
        <f>P2765+Q2765+R2765+S2765+T2765+U2765</f>
        <v>25877.63</v>
      </c>
      <c r="X2765">
        <f t="shared" si="712"/>
        <v>12335.26</v>
      </c>
      <c r="Y2765">
        <f t="shared" si="713"/>
        <v>21994.5</v>
      </c>
      <c r="Z2765">
        <f>+G2765-(W2765+X2765)</f>
        <v>116787.11</v>
      </c>
      <c r="AA2765" t="s">
        <v>222</v>
      </c>
      <c r="AB2765">
        <v>2023</v>
      </c>
    </row>
    <row r="2766" spans="1:28" x14ac:dyDescent="0.25">
      <c r="A2766">
        <v>13</v>
      </c>
      <c r="B2766" t="s">
        <v>129</v>
      </c>
      <c r="C2766" t="s">
        <v>102</v>
      </c>
      <c r="D2766" t="s">
        <v>16</v>
      </c>
      <c r="E2766" t="s">
        <v>79</v>
      </c>
      <c r="F2766" t="s">
        <v>84</v>
      </c>
      <c r="G2766">
        <v>80000</v>
      </c>
      <c r="H2766">
        <f t="shared" si="715"/>
        <v>75272</v>
      </c>
      <c r="I2766">
        <f t="shared" si="708"/>
        <v>2296</v>
      </c>
      <c r="J2766">
        <f t="shared" si="709"/>
        <v>5679.9999999999991</v>
      </c>
      <c r="K2766">
        <f t="shared" si="710"/>
        <v>822.89</v>
      </c>
      <c r="L2766">
        <f t="shared" si="717"/>
        <v>2432</v>
      </c>
      <c r="M2766">
        <f t="shared" si="718"/>
        <v>5672</v>
      </c>
      <c r="N2766">
        <v>0</v>
      </c>
      <c r="O2766">
        <f t="shared" si="711"/>
        <v>16902.89</v>
      </c>
      <c r="P2766">
        <v>25</v>
      </c>
      <c r="Q2766">
        <v>500</v>
      </c>
      <c r="R2766">
        <v>0</v>
      </c>
      <c r="S2766">
        <v>828.2</v>
      </c>
      <c r="T2766">
        <v>200</v>
      </c>
      <c r="U2766">
        <f>IF((H2766*12)&gt;867123.01,(79776+(((H2766*12)-867123.01)*0.25))/12,IF((H2766*12)&gt;624329.01,(31216+(((H2766*12)-624329.01)*0.2))/12,IF((H2766*12)&gt;416220.01,(((H2766*12)-416220.01)*0.15)/12,0)))</f>
        <v>7400.9372916666662</v>
      </c>
      <c r="V2766">
        <v>0</v>
      </c>
      <c r="W2766">
        <f t="shared" si="716"/>
        <v>8954.137291666666</v>
      </c>
      <c r="X2766">
        <f t="shared" si="712"/>
        <v>4728</v>
      </c>
      <c r="Y2766">
        <f t="shared" si="713"/>
        <v>11352</v>
      </c>
      <c r="Z2766">
        <f t="shared" si="714"/>
        <v>66317.862708333327</v>
      </c>
      <c r="AA2766" t="s">
        <v>222</v>
      </c>
      <c r="AB2766">
        <v>2023</v>
      </c>
    </row>
    <row r="2767" spans="1:28" x14ac:dyDescent="0.25">
      <c r="A2767">
        <v>14</v>
      </c>
      <c r="B2767" t="s">
        <v>130</v>
      </c>
      <c r="C2767" t="s">
        <v>102</v>
      </c>
      <c r="D2767" t="s">
        <v>16</v>
      </c>
      <c r="E2767" t="s">
        <v>61</v>
      </c>
      <c r="F2767" t="s">
        <v>84</v>
      </c>
      <c r="G2767">
        <v>80000</v>
      </c>
      <c r="H2767">
        <f t="shared" si="715"/>
        <v>70509.86</v>
      </c>
      <c r="I2767">
        <f t="shared" si="708"/>
        <v>2296</v>
      </c>
      <c r="J2767">
        <f t="shared" si="709"/>
        <v>5679.9999999999991</v>
      </c>
      <c r="K2767">
        <f t="shared" si="710"/>
        <v>822.89</v>
      </c>
      <c r="L2767">
        <f t="shared" si="717"/>
        <v>2432</v>
      </c>
      <c r="M2767">
        <f t="shared" si="718"/>
        <v>5672</v>
      </c>
      <c r="N2767">
        <v>4762.1400000000003</v>
      </c>
      <c r="O2767">
        <f t="shared" si="711"/>
        <v>21665.03</v>
      </c>
      <c r="P2767">
        <v>25</v>
      </c>
      <c r="Q2767">
        <v>1200</v>
      </c>
      <c r="R2767">
        <v>0</v>
      </c>
      <c r="S2767">
        <v>2058.11</v>
      </c>
      <c r="T2767">
        <v>200</v>
      </c>
      <c r="U2767">
        <v>6297.85</v>
      </c>
      <c r="V2767">
        <v>0</v>
      </c>
      <c r="W2767">
        <f t="shared" si="716"/>
        <v>9780.9600000000009</v>
      </c>
      <c r="X2767">
        <f t="shared" si="712"/>
        <v>9490.14</v>
      </c>
      <c r="Y2767">
        <f t="shared" si="713"/>
        <v>11352</v>
      </c>
      <c r="Z2767">
        <f t="shared" si="714"/>
        <v>60728.9</v>
      </c>
      <c r="AA2767" t="s">
        <v>222</v>
      </c>
      <c r="AB2767">
        <v>2023</v>
      </c>
    </row>
    <row r="2768" spans="1:28" x14ac:dyDescent="0.25">
      <c r="A2768">
        <v>15</v>
      </c>
      <c r="B2768" t="s">
        <v>131</v>
      </c>
      <c r="C2768" t="s">
        <v>102</v>
      </c>
      <c r="D2768" t="s">
        <v>6</v>
      </c>
      <c r="E2768" t="s">
        <v>863</v>
      </c>
      <c r="F2768" t="s">
        <v>84</v>
      </c>
      <c r="G2768">
        <v>95000</v>
      </c>
      <c r="H2768">
        <f t="shared" si="715"/>
        <v>86210.74</v>
      </c>
      <c r="I2768">
        <f t="shared" si="708"/>
        <v>2726.5</v>
      </c>
      <c r="J2768">
        <f t="shared" si="709"/>
        <v>6744.9999999999991</v>
      </c>
      <c r="K2768">
        <f t="shared" si="710"/>
        <v>822.89</v>
      </c>
      <c r="L2768">
        <f t="shared" si="717"/>
        <v>2888</v>
      </c>
      <c r="M2768">
        <f t="shared" si="718"/>
        <v>6735.5</v>
      </c>
      <c r="N2768">
        <v>3174.76</v>
      </c>
      <c r="O2768">
        <f t="shared" si="711"/>
        <v>23092.65</v>
      </c>
      <c r="P2768">
        <v>25</v>
      </c>
      <c r="Q2768">
        <v>0</v>
      </c>
      <c r="R2768">
        <v>0</v>
      </c>
      <c r="S2768">
        <v>4347</v>
      </c>
      <c r="T2768">
        <v>200</v>
      </c>
      <c r="U2768">
        <v>10130.59</v>
      </c>
      <c r="V2768">
        <v>0</v>
      </c>
      <c r="W2768">
        <f t="shared" si="716"/>
        <v>14702.59</v>
      </c>
      <c r="X2768">
        <f t="shared" si="712"/>
        <v>8789.26</v>
      </c>
      <c r="Y2768">
        <f t="shared" si="713"/>
        <v>13480.5</v>
      </c>
      <c r="Z2768">
        <f t="shared" si="714"/>
        <v>71508.149999999994</v>
      </c>
      <c r="AA2768" t="s">
        <v>222</v>
      </c>
      <c r="AB2768">
        <v>2023</v>
      </c>
    </row>
    <row r="2769" spans="1:28" x14ac:dyDescent="0.25">
      <c r="A2769">
        <v>16</v>
      </c>
      <c r="B2769" t="s">
        <v>132</v>
      </c>
      <c r="C2769" t="s">
        <v>102</v>
      </c>
      <c r="D2769" t="s">
        <v>4</v>
      </c>
      <c r="E2769" t="s">
        <v>24</v>
      </c>
      <c r="F2769" t="s">
        <v>84</v>
      </c>
      <c r="G2769">
        <v>95000</v>
      </c>
      <c r="H2769">
        <f t="shared" si="715"/>
        <v>86210.74</v>
      </c>
      <c r="I2769">
        <f t="shared" si="708"/>
        <v>2726.5</v>
      </c>
      <c r="J2769">
        <f t="shared" si="709"/>
        <v>6744.9999999999991</v>
      </c>
      <c r="K2769">
        <f t="shared" si="710"/>
        <v>822.89</v>
      </c>
      <c r="L2769">
        <f t="shared" si="717"/>
        <v>2888</v>
      </c>
      <c r="M2769">
        <f t="shared" si="718"/>
        <v>6735.5</v>
      </c>
      <c r="N2769">
        <v>3174.76</v>
      </c>
      <c r="O2769">
        <f t="shared" si="711"/>
        <v>23092.65</v>
      </c>
      <c r="P2769">
        <v>25</v>
      </c>
      <c r="Q2769">
        <v>10686.79</v>
      </c>
      <c r="R2769">
        <v>0</v>
      </c>
      <c r="S2769">
        <v>2338.5100000000002</v>
      </c>
      <c r="T2769">
        <v>200</v>
      </c>
      <c r="U2769">
        <v>10135.549999999999</v>
      </c>
      <c r="V2769">
        <v>0</v>
      </c>
      <c r="W2769">
        <f t="shared" si="716"/>
        <v>23385.85</v>
      </c>
      <c r="X2769">
        <f t="shared" si="712"/>
        <v>8789.26</v>
      </c>
      <c r="Y2769">
        <f>+J2769++K2769+M2769</f>
        <v>14303.39</v>
      </c>
      <c r="Z2769">
        <f t="shared" si="714"/>
        <v>62824.89</v>
      </c>
      <c r="AA2769" t="s">
        <v>222</v>
      </c>
      <c r="AB2769">
        <v>2023</v>
      </c>
    </row>
    <row r="2770" spans="1:28" x14ac:dyDescent="0.25">
      <c r="A2770">
        <v>17</v>
      </c>
      <c r="B2770" t="s">
        <v>133</v>
      </c>
      <c r="C2770" t="s">
        <v>103</v>
      </c>
      <c r="D2770" t="s">
        <v>828</v>
      </c>
      <c r="E2770" t="s">
        <v>829</v>
      </c>
      <c r="F2770" t="s">
        <v>84</v>
      </c>
      <c r="G2770">
        <v>95000</v>
      </c>
      <c r="H2770">
        <f t="shared" si="715"/>
        <v>89385.5</v>
      </c>
      <c r="I2770">
        <f t="shared" si="708"/>
        <v>2726.5</v>
      </c>
      <c r="J2770">
        <f t="shared" si="709"/>
        <v>6744.9999999999991</v>
      </c>
      <c r="K2770">
        <f t="shared" si="710"/>
        <v>822.89</v>
      </c>
      <c r="L2770">
        <f t="shared" si="717"/>
        <v>2888</v>
      </c>
      <c r="M2770">
        <f t="shared" si="718"/>
        <v>6735.5</v>
      </c>
      <c r="N2770">
        <v>0</v>
      </c>
      <c r="O2770">
        <f t="shared" si="711"/>
        <v>19917.89</v>
      </c>
      <c r="P2770">
        <v>25</v>
      </c>
      <c r="Q2770">
        <v>200</v>
      </c>
      <c r="R2770">
        <v>0</v>
      </c>
      <c r="S2770">
        <v>2272.64</v>
      </c>
      <c r="T2770">
        <v>200</v>
      </c>
      <c r="U2770">
        <v>10929.24</v>
      </c>
      <c r="V2770">
        <v>0</v>
      </c>
      <c r="W2770">
        <f t="shared" si="716"/>
        <v>13626.88</v>
      </c>
      <c r="X2770">
        <f t="shared" si="712"/>
        <v>5614.5</v>
      </c>
      <c r="Y2770">
        <f t="shared" ref="Y2770:Y2821" si="719">+J2770+M2770</f>
        <v>13480.5</v>
      </c>
      <c r="Z2770">
        <f t="shared" si="714"/>
        <v>75758.62</v>
      </c>
      <c r="AA2770" t="s">
        <v>222</v>
      </c>
      <c r="AB2770">
        <v>2023</v>
      </c>
    </row>
    <row r="2771" spans="1:28" x14ac:dyDescent="0.25">
      <c r="A2771">
        <v>18</v>
      </c>
      <c r="B2771" t="s">
        <v>134</v>
      </c>
      <c r="C2771" t="s">
        <v>102</v>
      </c>
      <c r="D2771" t="s">
        <v>16</v>
      </c>
      <c r="E2771" t="s">
        <v>45</v>
      </c>
      <c r="F2771" t="s">
        <v>84</v>
      </c>
      <c r="G2771">
        <v>80000</v>
      </c>
      <c r="H2771">
        <f t="shared" si="715"/>
        <v>72097.240000000005</v>
      </c>
      <c r="I2771">
        <f t="shared" si="708"/>
        <v>2296</v>
      </c>
      <c r="J2771">
        <f t="shared" si="709"/>
        <v>5679.9999999999991</v>
      </c>
      <c r="K2771">
        <f t="shared" si="710"/>
        <v>822.89</v>
      </c>
      <c r="L2771">
        <f t="shared" si="717"/>
        <v>2432</v>
      </c>
      <c r="M2771">
        <f t="shared" si="718"/>
        <v>5672</v>
      </c>
      <c r="N2771">
        <v>3174.76</v>
      </c>
      <c r="O2771">
        <f t="shared" si="711"/>
        <v>20077.650000000001</v>
      </c>
      <c r="P2771">
        <v>25</v>
      </c>
      <c r="Q2771">
        <v>0</v>
      </c>
      <c r="R2771">
        <v>0</v>
      </c>
      <c r="S2771">
        <v>2024.12</v>
      </c>
      <c r="T2771">
        <v>200</v>
      </c>
      <c r="U2771">
        <v>6615.32</v>
      </c>
      <c r="V2771">
        <v>0</v>
      </c>
      <c r="W2771">
        <f t="shared" si="716"/>
        <v>8864.4399999999987</v>
      </c>
      <c r="X2771">
        <f t="shared" si="712"/>
        <v>7902.76</v>
      </c>
      <c r="Y2771">
        <f t="shared" si="719"/>
        <v>11352</v>
      </c>
      <c r="Z2771">
        <f t="shared" si="714"/>
        <v>63232.800000000003</v>
      </c>
      <c r="AA2771" t="s">
        <v>222</v>
      </c>
      <c r="AB2771">
        <v>2023</v>
      </c>
    </row>
    <row r="2772" spans="1:28" x14ac:dyDescent="0.25">
      <c r="A2772">
        <v>19</v>
      </c>
      <c r="B2772" t="s">
        <v>140</v>
      </c>
      <c r="C2772" t="s">
        <v>102</v>
      </c>
      <c r="D2772" t="s">
        <v>823</v>
      </c>
      <c r="E2772" t="s">
        <v>29</v>
      </c>
      <c r="F2772" t="s">
        <v>99</v>
      </c>
      <c r="G2772">
        <v>130000</v>
      </c>
      <c r="H2772">
        <f t="shared" si="715"/>
        <v>122317</v>
      </c>
      <c r="I2772">
        <f t="shared" si="708"/>
        <v>3731</v>
      </c>
      <c r="J2772">
        <f t="shared" si="709"/>
        <v>9230</v>
      </c>
      <c r="K2772">
        <f t="shared" si="710"/>
        <v>822.89</v>
      </c>
      <c r="L2772">
        <f t="shared" si="717"/>
        <v>3952</v>
      </c>
      <c r="M2772">
        <f t="shared" si="718"/>
        <v>9217</v>
      </c>
      <c r="N2772">
        <v>0</v>
      </c>
      <c r="O2772">
        <f t="shared" si="711"/>
        <v>26952.89</v>
      </c>
      <c r="P2772">
        <v>25</v>
      </c>
      <c r="Q2772">
        <v>0</v>
      </c>
      <c r="R2772">
        <v>0</v>
      </c>
      <c r="S2772">
        <v>398.64</v>
      </c>
      <c r="T2772">
        <v>200</v>
      </c>
      <c r="U2772">
        <f t="shared" ref="U2772:U2774" si="720">IF((H2772*12)&gt;867123.01,(79776+(((H2772*12)-867123.01)*0.25))/12,IF((H2772*12)&gt;624329.01,(31216+(((H2772*12)-624329.01)*0.2))/12,IF((H2772*12)&gt;416220.01,(((H2772*12)-416220.01)*0.15)/12,0)))</f>
        <v>19162.187291666665</v>
      </c>
      <c r="V2772">
        <v>0</v>
      </c>
      <c r="W2772">
        <f t="shared" si="716"/>
        <v>19785.827291666665</v>
      </c>
      <c r="X2772">
        <f t="shared" si="712"/>
        <v>7683</v>
      </c>
      <c r="Y2772">
        <f t="shared" si="719"/>
        <v>18447</v>
      </c>
      <c r="Z2772">
        <f t="shared" si="714"/>
        <v>102531.17270833334</v>
      </c>
      <c r="AA2772" t="s">
        <v>222</v>
      </c>
      <c r="AB2772">
        <v>2023</v>
      </c>
    </row>
    <row r="2773" spans="1:28" x14ac:dyDescent="0.25">
      <c r="A2773">
        <v>20</v>
      </c>
      <c r="B2773" t="s">
        <v>888</v>
      </c>
      <c r="C2773" t="s">
        <v>103</v>
      </c>
      <c r="D2773" t="s">
        <v>823</v>
      </c>
      <c r="E2773" t="s">
        <v>850</v>
      </c>
      <c r="F2773" t="s">
        <v>84</v>
      </c>
      <c r="G2773">
        <v>100000</v>
      </c>
      <c r="H2773">
        <f t="shared" si="715"/>
        <v>94090</v>
      </c>
      <c r="I2773">
        <f t="shared" si="708"/>
        <v>2870</v>
      </c>
      <c r="J2773">
        <f t="shared" si="709"/>
        <v>7099.9999999999991</v>
      </c>
      <c r="K2773">
        <f t="shared" si="710"/>
        <v>822.89</v>
      </c>
      <c r="L2773">
        <f t="shared" si="717"/>
        <v>3040</v>
      </c>
      <c r="M2773">
        <f t="shared" si="718"/>
        <v>7090.0000000000009</v>
      </c>
      <c r="N2773">
        <v>0</v>
      </c>
      <c r="O2773">
        <f t="shared" si="711"/>
        <v>20922.89</v>
      </c>
      <c r="P2773">
        <v>25</v>
      </c>
      <c r="Q2773">
        <v>0</v>
      </c>
      <c r="R2773">
        <v>0</v>
      </c>
      <c r="S2773">
        <v>0</v>
      </c>
      <c r="T2773">
        <v>200</v>
      </c>
      <c r="U2773">
        <v>12105.37</v>
      </c>
      <c r="V2773">
        <v>0</v>
      </c>
      <c r="W2773">
        <f t="shared" si="716"/>
        <v>12330.37</v>
      </c>
      <c r="X2773">
        <f t="shared" si="712"/>
        <v>5910</v>
      </c>
      <c r="Y2773">
        <f t="shared" si="719"/>
        <v>14190</v>
      </c>
      <c r="Z2773">
        <f t="shared" si="714"/>
        <v>81759.63</v>
      </c>
      <c r="AA2773" t="s">
        <v>222</v>
      </c>
      <c r="AB2773">
        <v>2023</v>
      </c>
    </row>
    <row r="2774" spans="1:28" x14ac:dyDescent="0.25">
      <c r="A2774">
        <v>21</v>
      </c>
      <c r="B2774" t="s">
        <v>864</v>
      </c>
      <c r="C2774" t="s">
        <v>103</v>
      </c>
      <c r="D2774" t="s">
        <v>94</v>
      </c>
      <c r="E2774" t="s">
        <v>865</v>
      </c>
      <c r="F2774" t="s">
        <v>85</v>
      </c>
      <c r="G2774">
        <v>65000</v>
      </c>
      <c r="H2774">
        <f>+G2774-(I2774+L2774+N2774)</f>
        <v>61158.5</v>
      </c>
      <c r="I2774">
        <f t="shared" si="708"/>
        <v>1865.5</v>
      </c>
      <c r="J2774">
        <f t="shared" si="709"/>
        <v>4615</v>
      </c>
      <c r="K2774">
        <f t="shared" si="710"/>
        <v>715.00000000000011</v>
      </c>
      <c r="L2774">
        <f t="shared" si="717"/>
        <v>1976</v>
      </c>
      <c r="M2774">
        <f t="shared" si="718"/>
        <v>4608.5</v>
      </c>
      <c r="N2774">
        <v>0</v>
      </c>
      <c r="O2774">
        <f>+I2774+J2774+K2774+L2774+M2774+N2774</f>
        <v>13780</v>
      </c>
      <c r="P2774">
        <v>25</v>
      </c>
      <c r="Q2774">
        <v>0</v>
      </c>
      <c r="R2774">
        <v>0</v>
      </c>
      <c r="S2774">
        <v>1469.82</v>
      </c>
      <c r="T2774">
        <v>200</v>
      </c>
      <c r="U2774">
        <f t="shared" si="720"/>
        <v>4427.5498333333335</v>
      </c>
      <c r="V2774">
        <v>0</v>
      </c>
      <c r="W2774">
        <f t="shared" si="716"/>
        <v>6122.3698333333332</v>
      </c>
      <c r="X2774">
        <f t="shared" si="712"/>
        <v>3841.5</v>
      </c>
      <c r="Y2774">
        <f>+J2774+M2774</f>
        <v>9223.5</v>
      </c>
      <c r="Z2774">
        <f>+G2774-(W2774+X2774)</f>
        <v>55036.13016666667</v>
      </c>
      <c r="AA2774" t="s">
        <v>222</v>
      </c>
      <c r="AB2774">
        <v>2023</v>
      </c>
    </row>
    <row r="2775" spans="1:28" x14ac:dyDescent="0.25">
      <c r="A2775">
        <v>22</v>
      </c>
      <c r="B2775" t="s">
        <v>144</v>
      </c>
      <c r="C2775" t="s">
        <v>103</v>
      </c>
      <c r="D2775" t="s">
        <v>10</v>
      </c>
      <c r="E2775" t="s">
        <v>40</v>
      </c>
      <c r="F2775" t="s">
        <v>85</v>
      </c>
      <c r="G2775">
        <v>95000</v>
      </c>
      <c r="H2775">
        <f t="shared" si="715"/>
        <v>87798.12</v>
      </c>
      <c r="I2775">
        <f t="shared" si="708"/>
        <v>2726.5</v>
      </c>
      <c r="J2775">
        <f t="shared" si="709"/>
        <v>6744.9999999999991</v>
      </c>
      <c r="K2775">
        <f t="shared" si="710"/>
        <v>822.89</v>
      </c>
      <c r="L2775">
        <f t="shared" si="717"/>
        <v>2888</v>
      </c>
      <c r="M2775">
        <f t="shared" si="718"/>
        <v>6735.5</v>
      </c>
      <c r="N2775">
        <v>1587.38</v>
      </c>
      <c r="O2775">
        <f t="shared" si="711"/>
        <v>21505.27</v>
      </c>
      <c r="P2775">
        <v>25</v>
      </c>
      <c r="Q2775">
        <v>0</v>
      </c>
      <c r="R2775">
        <v>0</v>
      </c>
      <c r="S2775">
        <v>2225.59</v>
      </c>
      <c r="T2775">
        <v>200</v>
      </c>
      <c r="U2775">
        <v>10529.92</v>
      </c>
      <c r="V2775">
        <v>0</v>
      </c>
      <c r="W2775">
        <f t="shared" si="716"/>
        <v>12980.51</v>
      </c>
      <c r="X2775">
        <f t="shared" si="712"/>
        <v>7201.88</v>
      </c>
      <c r="Y2775">
        <f t="shared" si="719"/>
        <v>13480.5</v>
      </c>
      <c r="Z2775">
        <f t="shared" si="714"/>
        <v>74817.61</v>
      </c>
      <c r="AA2775" t="s">
        <v>222</v>
      </c>
      <c r="AB2775">
        <v>2023</v>
      </c>
    </row>
    <row r="2776" spans="1:28" x14ac:dyDescent="0.25">
      <c r="A2776">
        <v>23</v>
      </c>
      <c r="B2776" t="s">
        <v>145</v>
      </c>
      <c r="C2776" t="s">
        <v>102</v>
      </c>
      <c r="D2776" t="s">
        <v>10</v>
      </c>
      <c r="E2776" t="s">
        <v>50</v>
      </c>
      <c r="F2776" t="s">
        <v>84</v>
      </c>
      <c r="G2776">
        <v>95000</v>
      </c>
      <c r="H2776">
        <f t="shared" si="715"/>
        <v>86210.74</v>
      </c>
      <c r="I2776">
        <f t="shared" si="708"/>
        <v>2726.5</v>
      </c>
      <c r="J2776">
        <f t="shared" si="709"/>
        <v>6744.9999999999991</v>
      </c>
      <c r="K2776">
        <f t="shared" si="710"/>
        <v>822.89</v>
      </c>
      <c r="L2776">
        <f t="shared" si="717"/>
        <v>2888</v>
      </c>
      <c r="M2776">
        <f t="shared" si="718"/>
        <v>6735.5</v>
      </c>
      <c r="N2776">
        <v>3174.76</v>
      </c>
      <c r="O2776">
        <f t="shared" si="711"/>
        <v>23092.65</v>
      </c>
      <c r="P2776">
        <v>25</v>
      </c>
      <c r="Q2776">
        <v>0</v>
      </c>
      <c r="R2776">
        <v>0</v>
      </c>
      <c r="S2776">
        <v>60.01</v>
      </c>
      <c r="T2776">
        <v>200</v>
      </c>
      <c r="U2776">
        <v>10135.549999999999</v>
      </c>
      <c r="V2776">
        <v>0</v>
      </c>
      <c r="W2776">
        <f t="shared" si="716"/>
        <v>10420.56</v>
      </c>
      <c r="X2776">
        <f t="shared" si="712"/>
        <v>8789.26</v>
      </c>
      <c r="Y2776">
        <f t="shared" si="719"/>
        <v>13480.5</v>
      </c>
      <c r="Z2776">
        <f t="shared" si="714"/>
        <v>75790.179999999993</v>
      </c>
      <c r="AA2776" t="s">
        <v>222</v>
      </c>
      <c r="AB2776">
        <v>2023</v>
      </c>
    </row>
    <row r="2777" spans="1:28" x14ac:dyDescent="0.25">
      <c r="A2777">
        <v>24</v>
      </c>
      <c r="B2777" t="s">
        <v>146</v>
      </c>
      <c r="C2777" t="s">
        <v>102</v>
      </c>
      <c r="D2777" t="s">
        <v>10</v>
      </c>
      <c r="E2777" t="s">
        <v>44</v>
      </c>
      <c r="F2777" t="s">
        <v>84</v>
      </c>
      <c r="G2777">
        <v>80000</v>
      </c>
      <c r="H2777">
        <f t="shared" si="715"/>
        <v>75272</v>
      </c>
      <c r="I2777">
        <f t="shared" si="708"/>
        <v>2296</v>
      </c>
      <c r="J2777">
        <f t="shared" si="709"/>
        <v>5679.9999999999991</v>
      </c>
      <c r="K2777">
        <f t="shared" si="710"/>
        <v>822.89</v>
      </c>
      <c r="L2777">
        <f t="shared" si="717"/>
        <v>2432</v>
      </c>
      <c r="M2777">
        <f t="shared" si="718"/>
        <v>5672</v>
      </c>
      <c r="N2777">
        <v>0</v>
      </c>
      <c r="O2777">
        <f t="shared" si="711"/>
        <v>16902.89</v>
      </c>
      <c r="P2777">
        <v>25</v>
      </c>
      <c r="Q2777">
        <v>0</v>
      </c>
      <c r="R2777">
        <v>0</v>
      </c>
      <c r="S2777">
        <v>1304.6199999999999</v>
      </c>
      <c r="T2777">
        <v>200</v>
      </c>
      <c r="U2777">
        <v>7400.87</v>
      </c>
      <c r="V2777">
        <v>0</v>
      </c>
      <c r="W2777">
        <f t="shared" si="716"/>
        <v>8930.49</v>
      </c>
      <c r="X2777">
        <f t="shared" si="712"/>
        <v>4728</v>
      </c>
      <c r="Y2777">
        <f t="shared" si="719"/>
        <v>11352</v>
      </c>
      <c r="Z2777">
        <f t="shared" si="714"/>
        <v>66341.509999999995</v>
      </c>
      <c r="AA2777" t="s">
        <v>222</v>
      </c>
      <c r="AB2777">
        <v>2023</v>
      </c>
    </row>
    <row r="2778" spans="1:28" x14ac:dyDescent="0.25">
      <c r="A2778">
        <v>25</v>
      </c>
      <c r="B2778" t="s">
        <v>866</v>
      </c>
      <c r="C2778" t="s">
        <v>102</v>
      </c>
      <c r="D2778" t="s">
        <v>10</v>
      </c>
      <c r="E2778" t="s">
        <v>44</v>
      </c>
      <c r="F2778" t="s">
        <v>84</v>
      </c>
      <c r="G2778">
        <v>80000</v>
      </c>
      <c r="H2778">
        <f t="shared" si="715"/>
        <v>75272</v>
      </c>
      <c r="I2778">
        <f t="shared" si="708"/>
        <v>2296</v>
      </c>
      <c r="J2778">
        <f t="shared" si="709"/>
        <v>5679.9999999999991</v>
      </c>
      <c r="K2778">
        <f t="shared" si="710"/>
        <v>822.89</v>
      </c>
      <c r="L2778">
        <f t="shared" si="717"/>
        <v>2432</v>
      </c>
      <c r="M2778">
        <f t="shared" si="718"/>
        <v>5672</v>
      </c>
      <c r="N2778">
        <v>0</v>
      </c>
      <c r="O2778">
        <f t="shared" si="711"/>
        <v>16902.89</v>
      </c>
      <c r="P2778">
        <v>25</v>
      </c>
      <c r="Q2778">
        <v>0</v>
      </c>
      <c r="R2778">
        <v>0</v>
      </c>
      <c r="S2778">
        <v>1230.6199999999999</v>
      </c>
      <c r="T2778">
        <v>200</v>
      </c>
      <c r="U2778">
        <v>7400.87</v>
      </c>
      <c r="V2778">
        <v>0</v>
      </c>
      <c r="W2778">
        <f t="shared" si="716"/>
        <v>8856.49</v>
      </c>
      <c r="X2778">
        <f t="shared" si="712"/>
        <v>4728</v>
      </c>
      <c r="Y2778">
        <f t="shared" si="719"/>
        <v>11352</v>
      </c>
      <c r="Z2778">
        <f t="shared" si="714"/>
        <v>66415.509999999995</v>
      </c>
      <c r="AA2778" t="s">
        <v>222</v>
      </c>
      <c r="AB2778">
        <v>2023</v>
      </c>
    </row>
    <row r="2779" spans="1:28" x14ac:dyDescent="0.25">
      <c r="A2779">
        <v>26</v>
      </c>
      <c r="B2779" t="s">
        <v>148</v>
      </c>
      <c r="C2779" t="s">
        <v>103</v>
      </c>
      <c r="D2779" t="s">
        <v>10</v>
      </c>
      <c r="E2779" t="s">
        <v>44</v>
      </c>
      <c r="F2779" t="s">
        <v>84</v>
      </c>
      <c r="G2779">
        <v>80000</v>
      </c>
      <c r="H2779">
        <f t="shared" si="715"/>
        <v>75272</v>
      </c>
      <c r="I2779">
        <f t="shared" si="708"/>
        <v>2296</v>
      </c>
      <c r="J2779">
        <f t="shared" si="709"/>
        <v>5679.9999999999991</v>
      </c>
      <c r="K2779">
        <f t="shared" si="710"/>
        <v>822.89</v>
      </c>
      <c r="L2779">
        <f t="shared" si="717"/>
        <v>2432</v>
      </c>
      <c r="M2779">
        <f t="shared" si="718"/>
        <v>5672</v>
      </c>
      <c r="N2779">
        <v>0</v>
      </c>
      <c r="O2779">
        <f t="shared" si="711"/>
        <v>16902.89</v>
      </c>
      <c r="P2779">
        <v>25</v>
      </c>
      <c r="Q2779">
        <v>0</v>
      </c>
      <c r="R2779">
        <v>0</v>
      </c>
      <c r="S2779">
        <v>1287.3699999999999</v>
      </c>
      <c r="T2779">
        <v>200</v>
      </c>
      <c r="U2779">
        <v>7400.87</v>
      </c>
      <c r="V2779">
        <v>0</v>
      </c>
      <c r="W2779">
        <f t="shared" si="716"/>
        <v>8913.24</v>
      </c>
      <c r="X2779">
        <f t="shared" si="712"/>
        <v>4728</v>
      </c>
      <c r="Y2779">
        <f t="shared" si="719"/>
        <v>11352</v>
      </c>
      <c r="Z2779">
        <f t="shared" si="714"/>
        <v>66358.759999999995</v>
      </c>
      <c r="AA2779" t="s">
        <v>222</v>
      </c>
      <c r="AB2779">
        <v>2023</v>
      </c>
    </row>
    <row r="2780" spans="1:28" x14ac:dyDescent="0.25">
      <c r="A2780">
        <v>27</v>
      </c>
      <c r="B2780" t="s">
        <v>149</v>
      </c>
      <c r="C2780" t="s">
        <v>102</v>
      </c>
      <c r="D2780" t="s">
        <v>10</v>
      </c>
      <c r="E2780" t="s">
        <v>43</v>
      </c>
      <c r="F2780" t="s">
        <v>84</v>
      </c>
      <c r="G2780">
        <v>95000</v>
      </c>
      <c r="H2780">
        <f t="shared" si="715"/>
        <v>87798.12</v>
      </c>
      <c r="I2780">
        <f t="shared" si="708"/>
        <v>2726.5</v>
      </c>
      <c r="J2780">
        <f t="shared" si="709"/>
        <v>6744.9999999999991</v>
      </c>
      <c r="K2780">
        <f t="shared" si="710"/>
        <v>822.89</v>
      </c>
      <c r="L2780">
        <f t="shared" si="717"/>
        <v>2888</v>
      </c>
      <c r="M2780">
        <f t="shared" si="718"/>
        <v>6735.5</v>
      </c>
      <c r="N2780">
        <v>1587.38</v>
      </c>
      <c r="O2780">
        <f t="shared" si="711"/>
        <v>21505.27</v>
      </c>
      <c r="P2780">
        <v>25</v>
      </c>
      <c r="Q2780">
        <v>5000</v>
      </c>
      <c r="R2780">
        <v>0</v>
      </c>
      <c r="S2780">
        <v>2156.61</v>
      </c>
      <c r="T2780">
        <v>200</v>
      </c>
      <c r="U2780">
        <v>10532.4</v>
      </c>
      <c r="V2780">
        <v>0</v>
      </c>
      <c r="W2780">
        <f t="shared" si="716"/>
        <v>17914.010000000002</v>
      </c>
      <c r="X2780">
        <f t="shared" si="712"/>
        <v>7201.88</v>
      </c>
      <c r="Y2780">
        <f t="shared" si="719"/>
        <v>13480.5</v>
      </c>
      <c r="Z2780">
        <f t="shared" si="714"/>
        <v>69884.11</v>
      </c>
      <c r="AA2780" t="s">
        <v>222</v>
      </c>
      <c r="AB2780">
        <v>2023</v>
      </c>
    </row>
    <row r="2781" spans="1:28" x14ac:dyDescent="0.25">
      <c r="A2781">
        <v>28</v>
      </c>
      <c r="B2781" t="s">
        <v>151</v>
      </c>
      <c r="C2781" t="s">
        <v>102</v>
      </c>
      <c r="D2781" t="s">
        <v>793</v>
      </c>
      <c r="E2781" t="s">
        <v>66</v>
      </c>
      <c r="F2781" t="s">
        <v>84</v>
      </c>
      <c r="G2781">
        <v>80000</v>
      </c>
      <c r="H2781">
        <f t="shared" si="715"/>
        <v>75272</v>
      </c>
      <c r="I2781">
        <f t="shared" si="708"/>
        <v>2296</v>
      </c>
      <c r="J2781">
        <f t="shared" si="709"/>
        <v>5679.9999999999991</v>
      </c>
      <c r="K2781">
        <f t="shared" si="710"/>
        <v>822.89</v>
      </c>
      <c r="L2781">
        <f t="shared" si="717"/>
        <v>2432</v>
      </c>
      <c r="M2781">
        <f t="shared" si="718"/>
        <v>5672</v>
      </c>
      <c r="N2781">
        <v>0</v>
      </c>
      <c r="O2781">
        <f t="shared" si="711"/>
        <v>16902.89</v>
      </c>
      <c r="P2781">
        <v>25</v>
      </c>
      <c r="Q2781">
        <v>4000</v>
      </c>
      <c r="R2781">
        <v>0</v>
      </c>
      <c r="S2781">
        <v>1963.54</v>
      </c>
      <c r="T2781">
        <v>200</v>
      </c>
      <c r="U2781">
        <v>7400.87</v>
      </c>
      <c r="V2781">
        <v>0</v>
      </c>
      <c r="W2781">
        <f t="shared" si="716"/>
        <v>13589.41</v>
      </c>
      <c r="X2781">
        <f t="shared" si="712"/>
        <v>4728</v>
      </c>
      <c r="Y2781">
        <f t="shared" si="719"/>
        <v>11352</v>
      </c>
      <c r="Z2781">
        <f t="shared" si="714"/>
        <v>61682.59</v>
      </c>
      <c r="AA2781" t="s">
        <v>222</v>
      </c>
      <c r="AB2781">
        <v>2023</v>
      </c>
    </row>
    <row r="2782" spans="1:28" x14ac:dyDescent="0.25">
      <c r="A2782">
        <v>29</v>
      </c>
      <c r="B2782" t="s">
        <v>153</v>
      </c>
      <c r="C2782" t="s">
        <v>102</v>
      </c>
      <c r="D2782" t="s">
        <v>17</v>
      </c>
      <c r="E2782" t="s">
        <v>877</v>
      </c>
      <c r="F2782" t="s">
        <v>84</v>
      </c>
      <c r="G2782">
        <v>95000</v>
      </c>
      <c r="H2782">
        <f t="shared" si="715"/>
        <v>87798.12</v>
      </c>
      <c r="I2782">
        <f t="shared" si="708"/>
        <v>2726.5</v>
      </c>
      <c r="J2782">
        <f t="shared" si="709"/>
        <v>6744.9999999999991</v>
      </c>
      <c r="K2782">
        <f t="shared" si="710"/>
        <v>822.89</v>
      </c>
      <c r="L2782">
        <f t="shared" si="717"/>
        <v>2888</v>
      </c>
      <c r="M2782">
        <f t="shared" si="718"/>
        <v>6735.5</v>
      </c>
      <c r="N2782">
        <v>1587.38</v>
      </c>
      <c r="O2782">
        <f t="shared" si="711"/>
        <v>21505.27</v>
      </c>
      <c r="P2782">
        <v>25</v>
      </c>
      <c r="Q2782">
        <v>4328.3500000000004</v>
      </c>
      <c r="R2782">
        <v>0</v>
      </c>
      <c r="S2782">
        <v>307.16000000000003</v>
      </c>
      <c r="T2782">
        <v>200</v>
      </c>
      <c r="U2782">
        <v>10532.4</v>
      </c>
      <c r="V2782">
        <v>0</v>
      </c>
      <c r="W2782">
        <f t="shared" si="716"/>
        <v>15392.91</v>
      </c>
      <c r="X2782">
        <f t="shared" si="712"/>
        <v>7201.88</v>
      </c>
      <c r="Y2782">
        <f t="shared" si="719"/>
        <v>13480.5</v>
      </c>
      <c r="Z2782">
        <f t="shared" si="714"/>
        <v>72405.209999999992</v>
      </c>
      <c r="AA2782" t="s">
        <v>222</v>
      </c>
      <c r="AB2782">
        <v>2023</v>
      </c>
    </row>
    <row r="2783" spans="1:28" x14ac:dyDescent="0.25">
      <c r="A2783">
        <v>30</v>
      </c>
      <c r="B2783" t="s">
        <v>868</v>
      </c>
      <c r="C2783" t="s">
        <v>103</v>
      </c>
      <c r="D2783" t="s">
        <v>800</v>
      </c>
      <c r="E2783" t="s">
        <v>83</v>
      </c>
      <c r="F2783" t="s">
        <v>84</v>
      </c>
      <c r="G2783">
        <v>48000</v>
      </c>
      <c r="H2783">
        <f t="shared" si="715"/>
        <v>45163.199999999997</v>
      </c>
      <c r="I2783">
        <f t="shared" si="708"/>
        <v>1377.6</v>
      </c>
      <c r="J2783">
        <f t="shared" si="709"/>
        <v>3407.9999999999995</v>
      </c>
      <c r="K2783">
        <f t="shared" si="710"/>
        <v>528</v>
      </c>
      <c r="L2783">
        <f t="shared" si="717"/>
        <v>1459.2</v>
      </c>
      <c r="M2783">
        <f t="shared" si="718"/>
        <v>3403.2000000000003</v>
      </c>
      <c r="N2783">
        <v>0</v>
      </c>
      <c r="O2783">
        <f t="shared" si="711"/>
        <v>10176</v>
      </c>
      <c r="P2783">
        <v>25</v>
      </c>
      <c r="Q2783">
        <v>1000</v>
      </c>
      <c r="R2783">
        <v>0</v>
      </c>
      <c r="S2783">
        <v>2259.4499999999998</v>
      </c>
      <c r="T2783">
        <v>200</v>
      </c>
      <c r="U2783">
        <v>1571.73</v>
      </c>
      <c r="V2783">
        <v>0</v>
      </c>
      <c r="W2783">
        <f t="shared" si="716"/>
        <v>5056.18</v>
      </c>
      <c r="X2783">
        <f t="shared" si="712"/>
        <v>2836.8</v>
      </c>
      <c r="Y2783">
        <f t="shared" si="719"/>
        <v>6811.2</v>
      </c>
      <c r="Z2783">
        <f t="shared" si="714"/>
        <v>40107.019999999997</v>
      </c>
      <c r="AA2783" t="s">
        <v>222</v>
      </c>
      <c r="AB2783">
        <v>2023</v>
      </c>
    </row>
    <row r="2784" spans="1:28" x14ac:dyDescent="0.25">
      <c r="A2784">
        <v>31</v>
      </c>
      <c r="B2784" t="s">
        <v>124</v>
      </c>
      <c r="C2784" t="s">
        <v>103</v>
      </c>
      <c r="D2784" t="s">
        <v>10</v>
      </c>
      <c r="E2784" t="s">
        <v>706</v>
      </c>
      <c r="F2784" t="s">
        <v>84</v>
      </c>
      <c r="G2784">
        <v>48000</v>
      </c>
      <c r="H2784">
        <f>+G2784-(I2784+L2784+N2784)</f>
        <v>45163.199999999997</v>
      </c>
      <c r="I2784">
        <f t="shared" si="708"/>
        <v>1377.6</v>
      </c>
      <c r="J2784">
        <f t="shared" si="709"/>
        <v>3407.9999999999995</v>
      </c>
      <c r="K2784">
        <f t="shared" si="710"/>
        <v>528</v>
      </c>
      <c r="L2784">
        <f t="shared" si="717"/>
        <v>1459.2</v>
      </c>
      <c r="M2784">
        <f t="shared" si="718"/>
        <v>3403.2000000000003</v>
      </c>
      <c r="N2784">
        <v>0</v>
      </c>
      <c r="O2784">
        <f>+I2784+J2784+K2784+L2784+M2784+N2784</f>
        <v>10176</v>
      </c>
      <c r="P2784">
        <v>25</v>
      </c>
      <c r="Q2784">
        <v>0</v>
      </c>
      <c r="R2784">
        <v>0</v>
      </c>
      <c r="S2784">
        <v>1237.6199999999999</v>
      </c>
      <c r="T2784">
        <v>200</v>
      </c>
      <c r="U2784">
        <v>1571.73</v>
      </c>
      <c r="V2784">
        <v>0</v>
      </c>
      <c r="W2784">
        <f t="shared" si="716"/>
        <v>3034.35</v>
      </c>
      <c r="X2784">
        <f t="shared" si="712"/>
        <v>2836.8</v>
      </c>
      <c r="Y2784">
        <f>+J2784+M2784</f>
        <v>6811.2</v>
      </c>
      <c r="Z2784">
        <f>+G2784-(W2784+X2784)</f>
        <v>42128.85</v>
      </c>
      <c r="AA2784" t="s">
        <v>222</v>
      </c>
      <c r="AB2784">
        <v>2023</v>
      </c>
    </row>
    <row r="2785" spans="1:28" x14ac:dyDescent="0.25">
      <c r="A2785">
        <v>32</v>
      </c>
      <c r="B2785" t="s">
        <v>890</v>
      </c>
      <c r="C2785" t="s">
        <v>102</v>
      </c>
      <c r="D2785" t="s">
        <v>19</v>
      </c>
      <c r="E2785" t="s">
        <v>73</v>
      </c>
      <c r="F2785" t="s">
        <v>84</v>
      </c>
      <c r="G2785">
        <v>60000</v>
      </c>
      <c r="H2785">
        <f t="shared" si="715"/>
        <v>54866.62</v>
      </c>
      <c r="I2785">
        <f t="shared" si="708"/>
        <v>1722</v>
      </c>
      <c r="J2785">
        <f t="shared" si="709"/>
        <v>4260</v>
      </c>
      <c r="K2785">
        <f t="shared" si="710"/>
        <v>660.00000000000011</v>
      </c>
      <c r="L2785">
        <f t="shared" si="717"/>
        <v>1824</v>
      </c>
      <c r="M2785">
        <f t="shared" si="718"/>
        <v>4254</v>
      </c>
      <c r="N2785">
        <v>1587.38</v>
      </c>
      <c r="O2785">
        <f t="shared" si="711"/>
        <v>14307.380000000001</v>
      </c>
      <c r="P2785">
        <v>25</v>
      </c>
      <c r="Q2785">
        <v>6500</v>
      </c>
      <c r="R2785">
        <v>0</v>
      </c>
      <c r="S2785">
        <v>59.99</v>
      </c>
      <c r="T2785">
        <v>200</v>
      </c>
      <c r="U2785">
        <v>3169.2</v>
      </c>
      <c r="V2785">
        <v>0</v>
      </c>
      <c r="W2785">
        <f t="shared" si="716"/>
        <v>9954.1899999999987</v>
      </c>
      <c r="X2785">
        <f t="shared" si="712"/>
        <v>5133.38</v>
      </c>
      <c r="Y2785">
        <f t="shared" si="719"/>
        <v>8514</v>
      </c>
      <c r="Z2785">
        <f t="shared" si="714"/>
        <v>44912.43</v>
      </c>
      <c r="AA2785" t="s">
        <v>222</v>
      </c>
      <c r="AB2785">
        <v>2023</v>
      </c>
    </row>
    <row r="2786" spans="1:28" x14ac:dyDescent="0.25">
      <c r="A2786">
        <v>33</v>
      </c>
      <c r="B2786" t="s">
        <v>157</v>
      </c>
      <c r="C2786" t="s">
        <v>102</v>
      </c>
      <c r="D2786" t="s">
        <v>10</v>
      </c>
      <c r="E2786" t="s">
        <v>46</v>
      </c>
      <c r="F2786" t="s">
        <v>84</v>
      </c>
      <c r="G2786">
        <v>60000</v>
      </c>
      <c r="H2786">
        <f t="shared" si="715"/>
        <v>56454</v>
      </c>
      <c r="I2786">
        <f t="shared" si="708"/>
        <v>1722</v>
      </c>
      <c r="J2786">
        <f t="shared" si="709"/>
        <v>4260</v>
      </c>
      <c r="K2786">
        <f t="shared" si="710"/>
        <v>660.00000000000011</v>
      </c>
      <c r="L2786">
        <f t="shared" si="717"/>
        <v>1824</v>
      </c>
      <c r="M2786">
        <f t="shared" si="718"/>
        <v>4254</v>
      </c>
      <c r="N2786">
        <v>0</v>
      </c>
      <c r="O2786">
        <f t="shared" si="711"/>
        <v>12720</v>
      </c>
      <c r="P2786">
        <v>25</v>
      </c>
      <c r="Q2786">
        <v>5592.26</v>
      </c>
      <c r="R2786">
        <v>0</v>
      </c>
      <c r="S2786">
        <v>995.42</v>
      </c>
      <c r="T2786">
        <v>200</v>
      </c>
      <c r="U2786">
        <v>3486.68</v>
      </c>
      <c r="V2786">
        <v>0</v>
      </c>
      <c r="W2786">
        <f t="shared" si="716"/>
        <v>10299.36</v>
      </c>
      <c r="X2786">
        <f t="shared" si="712"/>
        <v>3546</v>
      </c>
      <c r="Y2786">
        <f t="shared" si="719"/>
        <v>8514</v>
      </c>
      <c r="Z2786">
        <f t="shared" si="714"/>
        <v>46154.64</v>
      </c>
      <c r="AA2786" t="s">
        <v>222</v>
      </c>
      <c r="AB2786">
        <v>2023</v>
      </c>
    </row>
    <row r="2787" spans="1:28" x14ac:dyDescent="0.25">
      <c r="A2787">
        <v>34</v>
      </c>
      <c r="B2787" t="s">
        <v>158</v>
      </c>
      <c r="C2787" t="s">
        <v>102</v>
      </c>
      <c r="D2787" t="s">
        <v>831</v>
      </c>
      <c r="E2787" t="s">
        <v>871</v>
      </c>
      <c r="F2787" t="s">
        <v>84</v>
      </c>
      <c r="G2787">
        <v>60000</v>
      </c>
      <c r="H2787">
        <f t="shared" si="715"/>
        <v>54866.62</v>
      </c>
      <c r="I2787">
        <f t="shared" si="708"/>
        <v>1722</v>
      </c>
      <c r="J2787">
        <f t="shared" si="709"/>
        <v>4260</v>
      </c>
      <c r="K2787">
        <f t="shared" si="710"/>
        <v>660.00000000000011</v>
      </c>
      <c r="L2787">
        <f t="shared" si="717"/>
        <v>1824</v>
      </c>
      <c r="M2787">
        <f t="shared" si="718"/>
        <v>4254</v>
      </c>
      <c r="N2787">
        <v>1587.38</v>
      </c>
      <c r="O2787">
        <f t="shared" si="711"/>
        <v>14307.380000000001</v>
      </c>
      <c r="P2787">
        <v>25</v>
      </c>
      <c r="Q2787">
        <v>0</v>
      </c>
      <c r="R2787">
        <v>0</v>
      </c>
      <c r="S2787">
        <v>1131.27</v>
      </c>
      <c r="T2787">
        <v>200</v>
      </c>
      <c r="U2787">
        <v>3169.2</v>
      </c>
      <c r="V2787">
        <v>0</v>
      </c>
      <c r="W2787">
        <f t="shared" si="716"/>
        <v>4525.4699999999993</v>
      </c>
      <c r="X2787">
        <f t="shared" si="712"/>
        <v>5133.38</v>
      </c>
      <c r="Y2787">
        <f t="shared" si="719"/>
        <v>8514</v>
      </c>
      <c r="Z2787">
        <f t="shared" si="714"/>
        <v>50341.15</v>
      </c>
      <c r="AA2787" t="s">
        <v>222</v>
      </c>
      <c r="AB2787">
        <v>2023</v>
      </c>
    </row>
    <row r="2788" spans="1:28" x14ac:dyDescent="0.25">
      <c r="A2788">
        <v>35</v>
      </c>
      <c r="B2788" t="s">
        <v>159</v>
      </c>
      <c r="C2788" t="s">
        <v>103</v>
      </c>
      <c r="D2788" t="s">
        <v>21</v>
      </c>
      <c r="E2788" t="s">
        <v>68</v>
      </c>
      <c r="F2788" t="s">
        <v>84</v>
      </c>
      <c r="G2788">
        <v>60000</v>
      </c>
      <c r="H2788">
        <f t="shared" si="715"/>
        <v>54866.62</v>
      </c>
      <c r="I2788">
        <f t="shared" si="708"/>
        <v>1722</v>
      </c>
      <c r="J2788">
        <f t="shared" si="709"/>
        <v>4260</v>
      </c>
      <c r="K2788">
        <f t="shared" si="710"/>
        <v>660.00000000000011</v>
      </c>
      <c r="L2788">
        <f t="shared" si="717"/>
        <v>1824</v>
      </c>
      <c r="M2788">
        <f t="shared" si="718"/>
        <v>4254</v>
      </c>
      <c r="N2788">
        <v>1587.38</v>
      </c>
      <c r="O2788">
        <f t="shared" si="711"/>
        <v>14307.380000000001</v>
      </c>
      <c r="P2788">
        <v>25</v>
      </c>
      <c r="Q2788">
        <v>3495.45</v>
      </c>
      <c r="R2788">
        <v>0</v>
      </c>
      <c r="S2788">
        <v>678.97</v>
      </c>
      <c r="T2788">
        <v>200</v>
      </c>
      <c r="U2788">
        <v>3169.2</v>
      </c>
      <c r="V2788">
        <v>0</v>
      </c>
      <c r="W2788">
        <f t="shared" si="716"/>
        <v>7568.62</v>
      </c>
      <c r="X2788">
        <f t="shared" si="712"/>
        <v>5133.38</v>
      </c>
      <c r="Y2788">
        <f t="shared" si="719"/>
        <v>8514</v>
      </c>
      <c r="Z2788">
        <f t="shared" si="714"/>
        <v>47298</v>
      </c>
      <c r="AA2788" t="s">
        <v>222</v>
      </c>
      <c r="AB2788">
        <v>2023</v>
      </c>
    </row>
    <row r="2789" spans="1:28" x14ac:dyDescent="0.25">
      <c r="A2789">
        <v>36</v>
      </c>
      <c r="B2789" t="s">
        <v>150</v>
      </c>
      <c r="C2789" t="s">
        <v>102</v>
      </c>
      <c r="D2789" t="s">
        <v>16</v>
      </c>
      <c r="E2789" t="s">
        <v>45</v>
      </c>
      <c r="F2789" t="s">
        <v>84</v>
      </c>
      <c r="G2789">
        <v>60000</v>
      </c>
      <c r="H2789">
        <f>+G2789-(I2789+L2789+N2789)</f>
        <v>56454</v>
      </c>
      <c r="I2789">
        <f t="shared" si="708"/>
        <v>1722</v>
      </c>
      <c r="J2789">
        <f t="shared" si="709"/>
        <v>4260</v>
      </c>
      <c r="K2789">
        <f t="shared" si="710"/>
        <v>660.00000000000011</v>
      </c>
      <c r="L2789">
        <f t="shared" si="717"/>
        <v>1824</v>
      </c>
      <c r="M2789">
        <f t="shared" si="718"/>
        <v>4254</v>
      </c>
      <c r="N2789">
        <v>0</v>
      </c>
      <c r="O2789">
        <f>+I2789+J2789+K2789+L2789+M2789+N2789</f>
        <v>12720</v>
      </c>
      <c r="P2789">
        <v>25</v>
      </c>
      <c r="Q2789">
        <v>0</v>
      </c>
      <c r="R2789">
        <v>0</v>
      </c>
      <c r="S2789">
        <v>930.86</v>
      </c>
      <c r="T2789">
        <v>200</v>
      </c>
      <c r="U2789">
        <f>IF((H2789*12)&gt;867123.01,(79776+(((H2789*12)-867123.01)*0.25))/12,IF((H2789*12)&gt;624329.01,(31216+(((H2789*12)-624329.01)*0.2))/12,IF((H2789*12)&gt;416220.01,(((H2789*12)-416220.01)*0.15)/12,0)))</f>
        <v>3486.6498333333329</v>
      </c>
      <c r="V2789">
        <v>0</v>
      </c>
      <c r="W2789">
        <f t="shared" si="716"/>
        <v>4642.5098333333335</v>
      </c>
      <c r="X2789">
        <f t="shared" si="712"/>
        <v>3546</v>
      </c>
      <c r="Y2789">
        <f>+J2789+M2789</f>
        <v>8514</v>
      </c>
      <c r="Z2789">
        <f>+G2789-(W2789+X2789)</f>
        <v>51811.49016666667</v>
      </c>
      <c r="AA2789" t="s">
        <v>222</v>
      </c>
      <c r="AB2789">
        <v>2023</v>
      </c>
    </row>
    <row r="2790" spans="1:28" x14ac:dyDescent="0.25">
      <c r="A2790">
        <v>37</v>
      </c>
      <c r="B2790" t="s">
        <v>160</v>
      </c>
      <c r="C2790" t="s">
        <v>102</v>
      </c>
      <c r="D2790" t="s">
        <v>4</v>
      </c>
      <c r="E2790" t="s">
        <v>93</v>
      </c>
      <c r="F2790" t="s">
        <v>84</v>
      </c>
      <c r="G2790">
        <v>60000</v>
      </c>
      <c r="H2790">
        <f t="shared" si="715"/>
        <v>56454</v>
      </c>
      <c r="I2790">
        <f t="shared" si="708"/>
        <v>1722</v>
      </c>
      <c r="J2790">
        <f t="shared" si="709"/>
        <v>4260</v>
      </c>
      <c r="K2790">
        <f t="shared" si="710"/>
        <v>660.00000000000011</v>
      </c>
      <c r="L2790">
        <f t="shared" si="717"/>
        <v>1824</v>
      </c>
      <c r="M2790">
        <f t="shared" si="718"/>
        <v>4254</v>
      </c>
      <c r="N2790">
        <v>0</v>
      </c>
      <c r="O2790">
        <f t="shared" si="711"/>
        <v>12720</v>
      </c>
      <c r="P2790">
        <v>25</v>
      </c>
      <c r="Q2790">
        <v>2458.4</v>
      </c>
      <c r="R2790">
        <v>0</v>
      </c>
      <c r="S2790">
        <v>1594.56</v>
      </c>
      <c r="T2790">
        <v>200</v>
      </c>
      <c r="U2790">
        <f>IF((H2790*12)&gt;867123.01,(79776+(((H2790*12)-867123.01)*0.25))/12,IF((H2790*12)&gt;624329.01,(31216+(((H2790*12)-624329.01)*0.2))/12,IF((H2790*12)&gt;416220.01,(((H2790*12)-416220.01)*0.15)/12,0)))</f>
        <v>3486.6498333333329</v>
      </c>
      <c r="V2790">
        <v>0</v>
      </c>
      <c r="W2790">
        <f t="shared" si="716"/>
        <v>7764.609833333333</v>
      </c>
      <c r="X2790">
        <f t="shared" si="712"/>
        <v>3546</v>
      </c>
      <c r="Y2790">
        <f t="shared" si="719"/>
        <v>8514</v>
      </c>
      <c r="Z2790">
        <f t="shared" si="714"/>
        <v>48689.390166666664</v>
      </c>
      <c r="AA2790" t="s">
        <v>222</v>
      </c>
      <c r="AB2790">
        <v>2023</v>
      </c>
    </row>
    <row r="2791" spans="1:28" x14ac:dyDescent="0.25">
      <c r="A2791">
        <v>38</v>
      </c>
      <c r="B2791" t="s">
        <v>806</v>
      </c>
      <c r="C2791" t="s">
        <v>102</v>
      </c>
      <c r="D2791" t="s">
        <v>12</v>
      </c>
      <c r="E2791" t="s">
        <v>75</v>
      </c>
      <c r="F2791" t="s">
        <v>99</v>
      </c>
      <c r="G2791">
        <v>65000</v>
      </c>
      <c r="H2791">
        <f t="shared" si="715"/>
        <v>61158.5</v>
      </c>
      <c r="I2791">
        <f t="shared" si="708"/>
        <v>1865.5</v>
      </c>
      <c r="J2791">
        <f t="shared" si="709"/>
        <v>4615</v>
      </c>
      <c r="K2791">
        <f t="shared" si="710"/>
        <v>715.00000000000011</v>
      </c>
      <c r="L2791">
        <f t="shared" si="717"/>
        <v>1976</v>
      </c>
      <c r="M2791">
        <f t="shared" si="718"/>
        <v>4608.5</v>
      </c>
      <c r="N2791">
        <v>0</v>
      </c>
      <c r="O2791">
        <f t="shared" si="711"/>
        <v>13780</v>
      </c>
      <c r="P2791">
        <v>25</v>
      </c>
      <c r="Q2791">
        <v>7689.07</v>
      </c>
      <c r="R2791">
        <v>0</v>
      </c>
      <c r="S2791">
        <v>929.14</v>
      </c>
      <c r="T2791">
        <v>200</v>
      </c>
      <c r="U2791">
        <f>IF((H2791*12)&gt;867123.01,(79776+(((H2791*12)-867123.01)*0.25))/12,IF((H2791*12)&gt;624329.01,(31216+(((H2791*12)-624329.01)*0.2))/12,IF((H2791*12)&gt;416220.01,(((H2791*12)-416220.01)*0.15)/12,0)))</f>
        <v>4427.5498333333335</v>
      </c>
      <c r="V2791">
        <v>0</v>
      </c>
      <c r="W2791">
        <f t="shared" si="716"/>
        <v>13270.759833333334</v>
      </c>
      <c r="X2791">
        <f t="shared" si="712"/>
        <v>3841.5</v>
      </c>
      <c r="Y2791">
        <f t="shared" si="719"/>
        <v>9223.5</v>
      </c>
      <c r="Z2791">
        <f t="shared" si="714"/>
        <v>47887.74016666667</v>
      </c>
      <c r="AA2791" t="s">
        <v>222</v>
      </c>
      <c r="AB2791">
        <v>2023</v>
      </c>
    </row>
    <row r="2792" spans="1:28" x14ac:dyDescent="0.25">
      <c r="A2792">
        <v>39</v>
      </c>
      <c r="B2792" t="s">
        <v>162</v>
      </c>
      <c r="C2792" t="s">
        <v>102</v>
      </c>
      <c r="D2792" t="s">
        <v>15</v>
      </c>
      <c r="E2792" t="s">
        <v>92</v>
      </c>
      <c r="F2792" t="s">
        <v>99</v>
      </c>
      <c r="G2792">
        <v>70000</v>
      </c>
      <c r="H2792">
        <f t="shared" si="715"/>
        <v>61100.86</v>
      </c>
      <c r="I2792">
        <f t="shared" si="708"/>
        <v>2009</v>
      </c>
      <c r="J2792">
        <f t="shared" si="709"/>
        <v>4970</v>
      </c>
      <c r="K2792">
        <f t="shared" si="710"/>
        <v>770.00000000000011</v>
      </c>
      <c r="L2792">
        <f t="shared" si="717"/>
        <v>2128</v>
      </c>
      <c r="M2792">
        <f t="shared" si="718"/>
        <v>4963</v>
      </c>
      <c r="N2792">
        <v>4762.1400000000003</v>
      </c>
      <c r="O2792">
        <f t="shared" si="711"/>
        <v>19602.14</v>
      </c>
      <c r="P2792">
        <v>25</v>
      </c>
      <c r="Q2792">
        <v>0</v>
      </c>
      <c r="R2792">
        <v>0</v>
      </c>
      <c r="S2792">
        <v>797.28</v>
      </c>
      <c r="T2792">
        <v>200</v>
      </c>
      <c r="U2792">
        <v>4416.05</v>
      </c>
      <c r="V2792">
        <v>0</v>
      </c>
      <c r="W2792">
        <f t="shared" si="716"/>
        <v>5438.33</v>
      </c>
      <c r="X2792">
        <f t="shared" si="712"/>
        <v>8899.14</v>
      </c>
      <c r="Y2792">
        <f t="shared" si="719"/>
        <v>9933</v>
      </c>
      <c r="Z2792">
        <f t="shared" si="714"/>
        <v>55662.53</v>
      </c>
      <c r="AA2792" t="s">
        <v>222</v>
      </c>
      <c r="AB2792">
        <v>2023</v>
      </c>
    </row>
    <row r="2793" spans="1:28" x14ac:dyDescent="0.25">
      <c r="A2793">
        <v>40</v>
      </c>
      <c r="B2793" t="s">
        <v>807</v>
      </c>
      <c r="C2793" t="s">
        <v>102</v>
      </c>
      <c r="D2793" t="s">
        <v>808</v>
      </c>
      <c r="E2793" t="s">
        <v>62</v>
      </c>
      <c r="F2793" t="s">
        <v>99</v>
      </c>
      <c r="G2793">
        <v>125000</v>
      </c>
      <c r="H2793">
        <f>+G2793-(I2793+L2793+N2793)</f>
        <v>116025.12</v>
      </c>
      <c r="I2793">
        <f t="shared" si="708"/>
        <v>3587.5</v>
      </c>
      <c r="J2793">
        <f t="shared" si="709"/>
        <v>8875</v>
      </c>
      <c r="K2793">
        <f t="shared" si="710"/>
        <v>822.89</v>
      </c>
      <c r="L2793">
        <f t="shared" si="717"/>
        <v>3800</v>
      </c>
      <c r="M2793">
        <f t="shared" si="718"/>
        <v>8862.5</v>
      </c>
      <c r="N2793">
        <v>1587.38</v>
      </c>
      <c r="O2793">
        <f>+I2793+J2793+K2793+L2793+M2793+N2793</f>
        <v>27535.27</v>
      </c>
      <c r="P2793">
        <v>25</v>
      </c>
      <c r="Q2793">
        <v>10736.72</v>
      </c>
      <c r="R2793">
        <v>0</v>
      </c>
      <c r="S2793">
        <v>59.99</v>
      </c>
      <c r="T2793">
        <v>200</v>
      </c>
      <c r="U2793">
        <v>17586.669999999998</v>
      </c>
      <c r="V2793">
        <v>0</v>
      </c>
      <c r="W2793">
        <f t="shared" si="716"/>
        <v>28608.379999999997</v>
      </c>
      <c r="X2793">
        <f t="shared" si="712"/>
        <v>8974.880000000001</v>
      </c>
      <c r="Y2793">
        <f>+J2793+M2793</f>
        <v>17737.5</v>
      </c>
      <c r="Z2793">
        <f>+G2793-(W2793+X2793)</f>
        <v>87416.74</v>
      </c>
      <c r="AA2793" t="s">
        <v>222</v>
      </c>
      <c r="AB2793">
        <v>2023</v>
      </c>
    </row>
    <row r="2794" spans="1:28" x14ac:dyDescent="0.25">
      <c r="A2794">
        <v>41</v>
      </c>
      <c r="B2794" t="s">
        <v>809</v>
      </c>
      <c r="C2794" t="s">
        <v>102</v>
      </c>
      <c r="D2794" t="s">
        <v>808</v>
      </c>
      <c r="E2794" t="s">
        <v>62</v>
      </c>
      <c r="F2794" t="s">
        <v>99</v>
      </c>
      <c r="G2794">
        <v>80000</v>
      </c>
      <c r="H2794">
        <f>+G2794-(I2794+L2794+N2794)</f>
        <v>75272</v>
      </c>
      <c r="I2794">
        <f t="shared" si="708"/>
        <v>2296</v>
      </c>
      <c r="J2794">
        <f t="shared" si="709"/>
        <v>5679.9999999999991</v>
      </c>
      <c r="K2794">
        <f t="shared" si="710"/>
        <v>822.89</v>
      </c>
      <c r="L2794">
        <f t="shared" si="717"/>
        <v>2432</v>
      </c>
      <c r="M2794">
        <f t="shared" si="718"/>
        <v>5672</v>
      </c>
      <c r="N2794">
        <v>0</v>
      </c>
      <c r="O2794">
        <f>+I2794+J2794+K2794+L2794+M2794+N2794</f>
        <v>16902.89</v>
      </c>
      <c r="P2794">
        <v>25</v>
      </c>
      <c r="Q2794">
        <v>1000</v>
      </c>
      <c r="R2794">
        <v>0</v>
      </c>
      <c r="S2794">
        <v>398.64</v>
      </c>
      <c r="T2794">
        <v>200</v>
      </c>
      <c r="U2794">
        <v>7400.87</v>
      </c>
      <c r="V2794">
        <v>0</v>
      </c>
      <c r="W2794">
        <f t="shared" si="716"/>
        <v>9024.51</v>
      </c>
      <c r="X2794">
        <f t="shared" si="712"/>
        <v>4728</v>
      </c>
      <c r="Y2794">
        <f>+J2794+M2794</f>
        <v>11352</v>
      </c>
      <c r="Z2794">
        <f>+G2794-(W2794+X2794)</f>
        <v>66247.490000000005</v>
      </c>
      <c r="AA2794" t="s">
        <v>222</v>
      </c>
      <c r="AB2794">
        <v>2023</v>
      </c>
    </row>
    <row r="2795" spans="1:28" x14ac:dyDescent="0.25">
      <c r="A2795">
        <v>42</v>
      </c>
      <c r="B2795" t="s">
        <v>813</v>
      </c>
      <c r="C2795" t="s">
        <v>103</v>
      </c>
      <c r="D2795" t="s">
        <v>808</v>
      </c>
      <c r="E2795" t="s">
        <v>92</v>
      </c>
      <c r="F2795" t="s">
        <v>99</v>
      </c>
      <c r="G2795">
        <v>80000</v>
      </c>
      <c r="H2795">
        <f t="shared" si="715"/>
        <v>75272</v>
      </c>
      <c r="I2795">
        <f t="shared" si="708"/>
        <v>2296</v>
      </c>
      <c r="J2795">
        <f t="shared" si="709"/>
        <v>5679.9999999999991</v>
      </c>
      <c r="K2795">
        <f t="shared" si="710"/>
        <v>822.89</v>
      </c>
      <c r="L2795">
        <f t="shared" si="717"/>
        <v>2432</v>
      </c>
      <c r="M2795">
        <f t="shared" si="718"/>
        <v>5672</v>
      </c>
      <c r="N2795">
        <v>0</v>
      </c>
      <c r="O2795">
        <f t="shared" si="711"/>
        <v>16902.89</v>
      </c>
      <c r="P2795">
        <v>25</v>
      </c>
      <c r="Q2795">
        <v>0</v>
      </c>
      <c r="R2795">
        <v>0</v>
      </c>
      <c r="S2795">
        <v>0</v>
      </c>
      <c r="T2795">
        <v>200</v>
      </c>
      <c r="U2795">
        <v>7400.87</v>
      </c>
      <c r="V2795">
        <v>0</v>
      </c>
      <c r="W2795">
        <f>P2795+Q2795+R2795+S2795+T2795+U2795</f>
        <v>7625.87</v>
      </c>
      <c r="X2795">
        <f t="shared" si="712"/>
        <v>4728</v>
      </c>
      <c r="Y2795">
        <f t="shared" si="719"/>
        <v>11352</v>
      </c>
      <c r="Z2795">
        <f t="shared" si="714"/>
        <v>67646.13</v>
      </c>
      <c r="AA2795" t="s">
        <v>222</v>
      </c>
      <c r="AB2795">
        <v>2023</v>
      </c>
    </row>
    <row r="2796" spans="1:28" x14ac:dyDescent="0.25">
      <c r="A2796">
        <v>43</v>
      </c>
      <c r="B2796" t="s">
        <v>874</v>
      </c>
      <c r="C2796" t="s">
        <v>103</v>
      </c>
      <c r="D2796" t="s">
        <v>10</v>
      </c>
      <c r="E2796" t="s">
        <v>32</v>
      </c>
      <c r="F2796" t="s">
        <v>84</v>
      </c>
      <c r="G2796">
        <v>46000</v>
      </c>
      <c r="H2796">
        <f t="shared" si="715"/>
        <v>43281.4</v>
      </c>
      <c r="I2796">
        <f t="shared" si="708"/>
        <v>1320.2</v>
      </c>
      <c r="J2796">
        <f t="shared" si="709"/>
        <v>3265.9999999999995</v>
      </c>
      <c r="K2796">
        <f t="shared" si="710"/>
        <v>506.00000000000006</v>
      </c>
      <c r="L2796">
        <f t="shared" si="717"/>
        <v>1398.4</v>
      </c>
      <c r="M2796">
        <f t="shared" si="718"/>
        <v>3261.4</v>
      </c>
      <c r="N2796">
        <v>0</v>
      </c>
      <c r="O2796">
        <f t="shared" si="711"/>
        <v>9752</v>
      </c>
      <c r="P2796">
        <v>25</v>
      </c>
      <c r="Q2796">
        <v>0</v>
      </c>
      <c r="R2796">
        <v>0</v>
      </c>
      <c r="S2796">
        <v>0</v>
      </c>
      <c r="T2796">
        <v>200</v>
      </c>
      <c r="U2796">
        <f>IF((H2796*12)&gt;867123.01,(79776+(((H2796*12)-867123.01)*0.25))/12,IF((H2796*12)&gt;624329.01,(31216+(((H2796*12)-624329.01)*0.2))/12,IF((H2796*12)&gt;416220.01,(((H2796*12)-416220.01)*0.15)/12,0)))</f>
        <v>1289.4598750000005</v>
      </c>
      <c r="V2796">
        <v>0</v>
      </c>
      <c r="W2796">
        <f t="shared" si="716"/>
        <v>1514.4598750000005</v>
      </c>
      <c r="X2796">
        <f t="shared" si="712"/>
        <v>2718.6000000000004</v>
      </c>
      <c r="Y2796">
        <f t="shared" si="719"/>
        <v>6527.4</v>
      </c>
      <c r="Z2796">
        <f t="shared" si="714"/>
        <v>41766.940125000001</v>
      </c>
      <c r="AA2796" t="s">
        <v>222</v>
      </c>
      <c r="AB2796">
        <v>2023</v>
      </c>
    </row>
    <row r="2797" spans="1:28" x14ac:dyDescent="0.25">
      <c r="A2797">
        <v>44</v>
      </c>
      <c r="B2797" t="s">
        <v>167</v>
      </c>
      <c r="C2797" t="s">
        <v>102</v>
      </c>
      <c r="D2797" t="s">
        <v>6</v>
      </c>
      <c r="E2797" t="s">
        <v>36</v>
      </c>
      <c r="F2797" t="s">
        <v>100</v>
      </c>
      <c r="G2797">
        <v>46000</v>
      </c>
      <c r="H2797">
        <f t="shared" si="715"/>
        <v>43281.4</v>
      </c>
      <c r="I2797">
        <f t="shared" si="708"/>
        <v>1320.2</v>
      </c>
      <c r="J2797">
        <f t="shared" si="709"/>
        <v>3265.9999999999995</v>
      </c>
      <c r="K2797">
        <f t="shared" si="710"/>
        <v>506.00000000000006</v>
      </c>
      <c r="L2797">
        <f t="shared" si="717"/>
        <v>1398.4</v>
      </c>
      <c r="M2797">
        <f t="shared" si="718"/>
        <v>3261.4</v>
      </c>
      <c r="N2797">
        <v>0</v>
      </c>
      <c r="O2797">
        <f t="shared" si="711"/>
        <v>9752</v>
      </c>
      <c r="P2797">
        <v>25</v>
      </c>
      <c r="Q2797">
        <v>5667.2</v>
      </c>
      <c r="R2797">
        <v>0</v>
      </c>
      <c r="S2797">
        <v>117.8</v>
      </c>
      <c r="T2797">
        <v>200</v>
      </c>
      <c r="U2797">
        <v>1289.46</v>
      </c>
      <c r="V2797">
        <v>0</v>
      </c>
      <c r="W2797">
        <f t="shared" si="716"/>
        <v>7299.46</v>
      </c>
      <c r="X2797">
        <f t="shared" si="712"/>
        <v>2718.6000000000004</v>
      </c>
      <c r="Y2797">
        <f t="shared" si="719"/>
        <v>6527.4</v>
      </c>
      <c r="Z2797">
        <f t="shared" si="714"/>
        <v>35981.94</v>
      </c>
      <c r="AA2797" t="s">
        <v>222</v>
      </c>
      <c r="AB2797">
        <v>2023</v>
      </c>
    </row>
    <row r="2798" spans="1:28" x14ac:dyDescent="0.25">
      <c r="A2798">
        <v>45</v>
      </c>
      <c r="B2798" t="s">
        <v>169</v>
      </c>
      <c r="C2798" t="s">
        <v>102</v>
      </c>
      <c r="D2798" t="s">
        <v>6</v>
      </c>
      <c r="E2798" t="s">
        <v>36</v>
      </c>
      <c r="F2798" t="s">
        <v>100</v>
      </c>
      <c r="G2798">
        <v>36000</v>
      </c>
      <c r="H2798">
        <f t="shared" si="715"/>
        <v>33872.400000000001</v>
      </c>
      <c r="I2798">
        <f t="shared" si="708"/>
        <v>1033.2</v>
      </c>
      <c r="J2798">
        <f t="shared" si="709"/>
        <v>2555.9999999999995</v>
      </c>
      <c r="K2798">
        <f t="shared" si="710"/>
        <v>396.00000000000006</v>
      </c>
      <c r="L2798">
        <f t="shared" si="717"/>
        <v>1094.4000000000001</v>
      </c>
      <c r="M2798">
        <f t="shared" si="718"/>
        <v>2552.4</v>
      </c>
      <c r="N2798">
        <v>0</v>
      </c>
      <c r="O2798">
        <f t="shared" si="711"/>
        <v>7632</v>
      </c>
      <c r="P2798">
        <v>25</v>
      </c>
      <c r="Q2798">
        <v>0</v>
      </c>
      <c r="R2798">
        <v>0</v>
      </c>
      <c r="S2798">
        <v>0</v>
      </c>
      <c r="T2798">
        <v>200</v>
      </c>
      <c r="U2798">
        <v>0</v>
      </c>
      <c r="V2798">
        <v>0</v>
      </c>
      <c r="W2798">
        <f t="shared" si="716"/>
        <v>225</v>
      </c>
      <c r="X2798">
        <f t="shared" si="712"/>
        <v>2127.6000000000004</v>
      </c>
      <c r="Y2798">
        <f t="shared" si="719"/>
        <v>5108.3999999999996</v>
      </c>
      <c r="Z2798">
        <f t="shared" si="714"/>
        <v>33647.4</v>
      </c>
      <c r="AA2798" t="s">
        <v>222</v>
      </c>
      <c r="AB2798">
        <v>2023</v>
      </c>
    </row>
    <row r="2799" spans="1:28" x14ac:dyDescent="0.25">
      <c r="A2799">
        <v>46</v>
      </c>
      <c r="B2799" t="s">
        <v>170</v>
      </c>
      <c r="C2799" t="s">
        <v>102</v>
      </c>
      <c r="D2799" t="s">
        <v>17</v>
      </c>
      <c r="E2799" t="s">
        <v>36</v>
      </c>
      <c r="F2799" t="s">
        <v>100</v>
      </c>
      <c r="G2799">
        <v>46000</v>
      </c>
      <c r="H2799">
        <f t="shared" si="715"/>
        <v>40106.639999999999</v>
      </c>
      <c r="I2799">
        <f t="shared" si="708"/>
        <v>1320.2</v>
      </c>
      <c r="J2799">
        <f t="shared" si="709"/>
        <v>3265.9999999999995</v>
      </c>
      <c r="K2799">
        <f t="shared" si="710"/>
        <v>506.00000000000006</v>
      </c>
      <c r="L2799">
        <f t="shared" si="717"/>
        <v>1398.4</v>
      </c>
      <c r="M2799">
        <f t="shared" si="718"/>
        <v>3261.4</v>
      </c>
      <c r="N2799">
        <v>3174.76</v>
      </c>
      <c r="O2799">
        <f t="shared" si="711"/>
        <v>12926.76</v>
      </c>
      <c r="P2799">
        <v>25</v>
      </c>
      <c r="Q2799">
        <v>3395.29</v>
      </c>
      <c r="R2799">
        <v>0</v>
      </c>
      <c r="S2799">
        <v>1148.3699999999999</v>
      </c>
      <c r="T2799">
        <v>200</v>
      </c>
      <c r="U2799">
        <f>813.05+19.15</f>
        <v>832.19999999999993</v>
      </c>
      <c r="V2799">
        <v>0</v>
      </c>
      <c r="W2799">
        <f t="shared" si="716"/>
        <v>5600.86</v>
      </c>
      <c r="X2799">
        <f t="shared" si="712"/>
        <v>5893.3600000000006</v>
      </c>
      <c r="Y2799">
        <f t="shared" si="719"/>
        <v>6527.4</v>
      </c>
      <c r="Z2799">
        <f t="shared" si="714"/>
        <v>34505.78</v>
      </c>
      <c r="AA2799" t="s">
        <v>222</v>
      </c>
      <c r="AB2799">
        <v>2023</v>
      </c>
    </row>
    <row r="2800" spans="1:28" x14ac:dyDescent="0.25">
      <c r="A2800">
        <v>47</v>
      </c>
      <c r="B2800" t="s">
        <v>171</v>
      </c>
      <c r="C2800" t="s">
        <v>102</v>
      </c>
      <c r="D2800" t="s">
        <v>793</v>
      </c>
      <c r="E2800" t="s">
        <v>36</v>
      </c>
      <c r="F2800" t="s">
        <v>100</v>
      </c>
      <c r="G2800">
        <v>36000</v>
      </c>
      <c r="H2800">
        <f t="shared" si="715"/>
        <v>33872.400000000001</v>
      </c>
      <c r="I2800">
        <f t="shared" si="708"/>
        <v>1033.2</v>
      </c>
      <c r="J2800">
        <f t="shared" si="709"/>
        <v>2555.9999999999995</v>
      </c>
      <c r="K2800">
        <f t="shared" si="710"/>
        <v>396.00000000000006</v>
      </c>
      <c r="L2800">
        <f t="shared" si="717"/>
        <v>1094.4000000000001</v>
      </c>
      <c r="M2800">
        <f t="shared" si="718"/>
        <v>2552.4</v>
      </c>
      <c r="N2800">
        <v>0</v>
      </c>
      <c r="O2800">
        <f t="shared" si="711"/>
        <v>7632</v>
      </c>
      <c r="P2800">
        <v>25</v>
      </c>
      <c r="Q2800">
        <v>13993.93</v>
      </c>
      <c r="R2800">
        <v>0</v>
      </c>
      <c r="S2800">
        <v>719.86</v>
      </c>
      <c r="T2800">
        <v>200</v>
      </c>
      <c r="U2800">
        <v>0</v>
      </c>
      <c r="V2800">
        <v>0</v>
      </c>
      <c r="W2800">
        <f t="shared" si="716"/>
        <v>14938.79</v>
      </c>
      <c r="X2800">
        <f t="shared" si="712"/>
        <v>2127.6000000000004</v>
      </c>
      <c r="Y2800">
        <f t="shared" si="719"/>
        <v>5108.3999999999996</v>
      </c>
      <c r="Z2800">
        <f t="shared" si="714"/>
        <v>18933.61</v>
      </c>
      <c r="AA2800" t="s">
        <v>222</v>
      </c>
      <c r="AB2800">
        <v>2023</v>
      </c>
    </row>
    <row r="2801" spans="1:28" x14ac:dyDescent="0.25">
      <c r="A2801">
        <v>48</v>
      </c>
      <c r="B2801" t="s">
        <v>172</v>
      </c>
      <c r="C2801" t="s">
        <v>102</v>
      </c>
      <c r="D2801" t="s">
        <v>6</v>
      </c>
      <c r="E2801" t="s">
        <v>26</v>
      </c>
      <c r="F2801" t="s">
        <v>100</v>
      </c>
      <c r="G2801">
        <v>46000</v>
      </c>
      <c r="H2801">
        <f t="shared" si="715"/>
        <v>43281.4</v>
      </c>
      <c r="I2801">
        <f t="shared" si="708"/>
        <v>1320.2</v>
      </c>
      <c r="J2801">
        <f t="shared" si="709"/>
        <v>3265.9999999999995</v>
      </c>
      <c r="K2801">
        <f t="shared" si="710"/>
        <v>506.00000000000006</v>
      </c>
      <c r="L2801">
        <f t="shared" si="717"/>
        <v>1398.4</v>
      </c>
      <c r="M2801">
        <f t="shared" si="718"/>
        <v>3261.4</v>
      </c>
      <c r="N2801">
        <v>0</v>
      </c>
      <c r="O2801">
        <f t="shared" si="711"/>
        <v>9752</v>
      </c>
      <c r="P2801">
        <v>25</v>
      </c>
      <c r="Q2801">
        <v>0</v>
      </c>
      <c r="R2801">
        <v>0</v>
      </c>
      <c r="S2801">
        <v>486.94</v>
      </c>
      <c r="T2801">
        <v>200</v>
      </c>
      <c r="U2801">
        <v>1289.46</v>
      </c>
      <c r="V2801">
        <v>0</v>
      </c>
      <c r="W2801">
        <f t="shared" si="716"/>
        <v>2001.4</v>
      </c>
      <c r="X2801">
        <f t="shared" si="712"/>
        <v>2718.6000000000004</v>
      </c>
      <c r="Y2801">
        <f t="shared" si="719"/>
        <v>6527.4</v>
      </c>
      <c r="Z2801">
        <f t="shared" si="714"/>
        <v>41280</v>
      </c>
      <c r="AA2801" t="s">
        <v>222</v>
      </c>
      <c r="AB2801">
        <v>2023</v>
      </c>
    </row>
    <row r="2802" spans="1:28" x14ac:dyDescent="0.25">
      <c r="A2802">
        <v>49</v>
      </c>
      <c r="B2802" t="s">
        <v>798</v>
      </c>
      <c r="C2802" t="s">
        <v>102</v>
      </c>
      <c r="D2802" t="s">
        <v>94</v>
      </c>
      <c r="E2802" t="s">
        <v>26</v>
      </c>
      <c r="F2802" t="s">
        <v>100</v>
      </c>
      <c r="G2802">
        <v>46000</v>
      </c>
      <c r="H2802">
        <f>+G2802-(I2802+L2802+N2802)</f>
        <v>43281.4</v>
      </c>
      <c r="I2802">
        <f t="shared" si="708"/>
        <v>1320.2</v>
      </c>
      <c r="J2802">
        <f t="shared" si="709"/>
        <v>3265.9999999999995</v>
      </c>
      <c r="K2802">
        <f t="shared" si="710"/>
        <v>506.00000000000006</v>
      </c>
      <c r="L2802">
        <f t="shared" si="717"/>
        <v>1398.4</v>
      </c>
      <c r="M2802">
        <f t="shared" si="718"/>
        <v>3261.4</v>
      </c>
      <c r="N2802">
        <v>0</v>
      </c>
      <c r="O2802">
        <f>+I2802+J2802+K2802+L2802+M2802+N2802</f>
        <v>9752</v>
      </c>
      <c r="P2802">
        <v>25</v>
      </c>
      <c r="Q2802">
        <v>0</v>
      </c>
      <c r="R2802">
        <v>0</v>
      </c>
      <c r="S2802">
        <v>1144.51</v>
      </c>
      <c r="T2802">
        <v>200</v>
      </c>
      <c r="U2802">
        <v>1289.46</v>
      </c>
      <c r="V2802">
        <v>0</v>
      </c>
      <c r="W2802">
        <f t="shared" si="716"/>
        <v>2658.9700000000003</v>
      </c>
      <c r="X2802">
        <f t="shared" si="712"/>
        <v>2718.6000000000004</v>
      </c>
      <c r="Y2802">
        <f>+J2802+M2802</f>
        <v>6527.4</v>
      </c>
      <c r="Z2802">
        <f>+G2802-(W2802+X2802)</f>
        <v>40622.43</v>
      </c>
      <c r="AA2802" t="s">
        <v>222</v>
      </c>
      <c r="AB2802">
        <v>2023</v>
      </c>
    </row>
    <row r="2803" spans="1:28" x14ac:dyDescent="0.25">
      <c r="A2803">
        <v>50</v>
      </c>
      <c r="B2803" t="s">
        <v>799</v>
      </c>
      <c r="C2803" t="s">
        <v>102</v>
      </c>
      <c r="D2803" t="s">
        <v>6</v>
      </c>
      <c r="E2803" t="s">
        <v>26</v>
      </c>
      <c r="F2803" t="s">
        <v>100</v>
      </c>
      <c r="G2803">
        <v>36000</v>
      </c>
      <c r="H2803">
        <f>+G2803-(I2803+L2803+N2803)</f>
        <v>33872.400000000001</v>
      </c>
      <c r="I2803">
        <f t="shared" si="708"/>
        <v>1033.2</v>
      </c>
      <c r="J2803">
        <f t="shared" si="709"/>
        <v>2555.9999999999995</v>
      </c>
      <c r="K2803">
        <f t="shared" si="710"/>
        <v>396.00000000000006</v>
      </c>
      <c r="L2803">
        <f t="shared" si="717"/>
        <v>1094.4000000000001</v>
      </c>
      <c r="M2803">
        <f t="shared" si="718"/>
        <v>2552.4</v>
      </c>
      <c r="N2803">
        <v>0</v>
      </c>
      <c r="O2803">
        <f>+I2803+J2803+K2803+L2803+M2803+N2803</f>
        <v>7632</v>
      </c>
      <c r="P2803">
        <v>25</v>
      </c>
      <c r="Q2803">
        <v>0</v>
      </c>
      <c r="R2803">
        <v>0</v>
      </c>
      <c r="S2803">
        <v>398.64</v>
      </c>
      <c r="T2803">
        <v>200</v>
      </c>
      <c r="U2803">
        <v>0</v>
      </c>
      <c r="V2803">
        <v>0</v>
      </c>
      <c r="W2803">
        <f t="shared" si="716"/>
        <v>623.64</v>
      </c>
      <c r="X2803">
        <f t="shared" si="712"/>
        <v>2127.6000000000004</v>
      </c>
      <c r="Y2803">
        <f>+J2803+M2803</f>
        <v>5108.3999999999996</v>
      </c>
      <c r="Z2803">
        <f>+G2803-(W2803+X2803)</f>
        <v>33248.76</v>
      </c>
      <c r="AA2803" t="s">
        <v>222</v>
      </c>
      <c r="AB2803">
        <v>2023</v>
      </c>
    </row>
    <row r="2804" spans="1:28" x14ac:dyDescent="0.25">
      <c r="A2804">
        <v>51</v>
      </c>
      <c r="B2804" t="s">
        <v>173</v>
      </c>
      <c r="C2804" t="s">
        <v>102</v>
      </c>
      <c r="D2804" t="s">
        <v>6</v>
      </c>
      <c r="E2804" t="s">
        <v>26</v>
      </c>
      <c r="F2804" t="s">
        <v>100</v>
      </c>
      <c r="G2804">
        <v>46000</v>
      </c>
      <c r="H2804">
        <f t="shared" si="715"/>
        <v>41694.019999999997</v>
      </c>
      <c r="I2804">
        <f t="shared" si="708"/>
        <v>1320.2</v>
      </c>
      <c r="J2804">
        <f t="shared" si="709"/>
        <v>3265.9999999999995</v>
      </c>
      <c r="K2804">
        <f t="shared" si="710"/>
        <v>506.00000000000006</v>
      </c>
      <c r="L2804">
        <f t="shared" si="717"/>
        <v>1398.4</v>
      </c>
      <c r="M2804">
        <f t="shared" si="718"/>
        <v>3261.4</v>
      </c>
      <c r="N2804">
        <v>1587.38</v>
      </c>
      <c r="O2804">
        <f t="shared" si="711"/>
        <v>11339.380000000001</v>
      </c>
      <c r="P2804">
        <v>25</v>
      </c>
      <c r="Q2804">
        <v>0</v>
      </c>
      <c r="R2804">
        <v>0</v>
      </c>
      <c r="S2804">
        <v>0</v>
      </c>
      <c r="T2804">
        <v>200</v>
      </c>
      <c r="U2804">
        <v>1049.8599999999999</v>
      </c>
      <c r="V2804">
        <v>0</v>
      </c>
      <c r="W2804">
        <f t="shared" si="716"/>
        <v>1274.8599999999999</v>
      </c>
      <c r="X2804">
        <f t="shared" si="712"/>
        <v>4305.9800000000005</v>
      </c>
      <c r="Y2804">
        <f t="shared" si="719"/>
        <v>6527.4</v>
      </c>
      <c r="Z2804">
        <f t="shared" si="714"/>
        <v>40419.160000000003</v>
      </c>
      <c r="AA2804" t="s">
        <v>222</v>
      </c>
      <c r="AB2804">
        <v>2023</v>
      </c>
    </row>
    <row r="2805" spans="1:28" x14ac:dyDescent="0.25">
      <c r="A2805">
        <v>52</v>
      </c>
      <c r="B2805" t="s">
        <v>177</v>
      </c>
      <c r="C2805" t="s">
        <v>102</v>
      </c>
      <c r="D2805" t="s">
        <v>22</v>
      </c>
      <c r="E2805" t="s">
        <v>26</v>
      </c>
      <c r="F2805" t="s">
        <v>100</v>
      </c>
      <c r="G2805">
        <v>46000</v>
      </c>
      <c r="H2805">
        <f t="shared" si="715"/>
        <v>43281.4</v>
      </c>
      <c r="I2805">
        <f t="shared" si="708"/>
        <v>1320.2</v>
      </c>
      <c r="J2805">
        <f t="shared" si="709"/>
        <v>3265.9999999999995</v>
      </c>
      <c r="K2805">
        <f t="shared" si="710"/>
        <v>506.00000000000006</v>
      </c>
      <c r="L2805">
        <f t="shared" si="717"/>
        <v>1398.4</v>
      </c>
      <c r="M2805">
        <f t="shared" si="718"/>
        <v>3261.4</v>
      </c>
      <c r="N2805">
        <v>0</v>
      </c>
      <c r="O2805">
        <f t="shared" si="711"/>
        <v>9752</v>
      </c>
      <c r="P2805">
        <v>25</v>
      </c>
      <c r="Q2805">
        <v>0</v>
      </c>
      <c r="R2805">
        <v>0</v>
      </c>
      <c r="S2805">
        <v>398.64</v>
      </c>
      <c r="T2805">
        <v>200</v>
      </c>
      <c r="U2805">
        <v>1289.46</v>
      </c>
      <c r="V2805">
        <v>0</v>
      </c>
      <c r="W2805">
        <f t="shared" si="716"/>
        <v>1913.1</v>
      </c>
      <c r="X2805">
        <f t="shared" si="712"/>
        <v>2718.6000000000004</v>
      </c>
      <c r="Y2805">
        <f t="shared" si="719"/>
        <v>6527.4</v>
      </c>
      <c r="Z2805">
        <f t="shared" si="714"/>
        <v>41368.300000000003</v>
      </c>
      <c r="AA2805" t="s">
        <v>222</v>
      </c>
      <c r="AB2805">
        <v>2023</v>
      </c>
    </row>
    <row r="2806" spans="1:28" x14ac:dyDescent="0.25">
      <c r="A2806">
        <v>53</v>
      </c>
      <c r="B2806" t="s">
        <v>178</v>
      </c>
      <c r="C2806" t="s">
        <v>103</v>
      </c>
      <c r="D2806" t="s">
        <v>6</v>
      </c>
      <c r="E2806" t="s">
        <v>32</v>
      </c>
      <c r="F2806" t="s">
        <v>100</v>
      </c>
      <c r="G2806">
        <v>36000</v>
      </c>
      <c r="H2806">
        <f>+G2806-(I2806+L2806+N2806)</f>
        <v>33872.400000000001</v>
      </c>
      <c r="I2806">
        <f t="shared" si="708"/>
        <v>1033.2</v>
      </c>
      <c r="J2806">
        <f t="shared" si="709"/>
        <v>2555.9999999999995</v>
      </c>
      <c r="K2806">
        <f t="shared" si="710"/>
        <v>396.00000000000006</v>
      </c>
      <c r="L2806">
        <f t="shared" si="717"/>
        <v>1094.4000000000001</v>
      </c>
      <c r="M2806">
        <f t="shared" si="718"/>
        <v>2552.4</v>
      </c>
      <c r="N2806">
        <v>0</v>
      </c>
      <c r="O2806">
        <f>+I2806+J2806+K2806+L2806+M2806+N2806</f>
        <v>7632</v>
      </c>
      <c r="P2806">
        <v>25</v>
      </c>
      <c r="Q2806">
        <v>0</v>
      </c>
      <c r="R2806">
        <v>0</v>
      </c>
      <c r="S2806">
        <v>398.64</v>
      </c>
      <c r="T2806">
        <v>200</v>
      </c>
      <c r="U2806">
        <v>0</v>
      </c>
      <c r="V2806">
        <v>0</v>
      </c>
      <c r="W2806">
        <f t="shared" si="716"/>
        <v>623.64</v>
      </c>
      <c r="X2806">
        <f t="shared" si="712"/>
        <v>2127.6000000000004</v>
      </c>
      <c r="Y2806">
        <f t="shared" si="719"/>
        <v>5108.3999999999996</v>
      </c>
      <c r="Z2806">
        <f t="shared" si="714"/>
        <v>33248.76</v>
      </c>
      <c r="AA2806" t="s">
        <v>222</v>
      </c>
      <c r="AB2806">
        <v>2023</v>
      </c>
    </row>
    <row r="2807" spans="1:28" x14ac:dyDescent="0.25">
      <c r="A2807">
        <v>54</v>
      </c>
      <c r="B2807" t="s">
        <v>815</v>
      </c>
      <c r="C2807" t="s">
        <v>102</v>
      </c>
      <c r="D2807" t="s">
        <v>793</v>
      </c>
      <c r="E2807" t="s">
        <v>32</v>
      </c>
      <c r="F2807" t="s">
        <v>100</v>
      </c>
      <c r="G2807">
        <v>30000</v>
      </c>
      <c r="H2807">
        <f t="shared" si="715"/>
        <v>28227</v>
      </c>
      <c r="I2807">
        <f t="shared" si="708"/>
        <v>861</v>
      </c>
      <c r="J2807">
        <f t="shared" si="709"/>
        <v>2130</v>
      </c>
      <c r="K2807">
        <f t="shared" si="710"/>
        <v>330.00000000000006</v>
      </c>
      <c r="L2807">
        <f t="shared" si="717"/>
        <v>912</v>
      </c>
      <c r="M2807">
        <f t="shared" si="718"/>
        <v>2127</v>
      </c>
      <c r="N2807">
        <v>0</v>
      </c>
      <c r="O2807">
        <f t="shared" ref="O2807:O2813" si="721">+I2807+J2807+K2807+L2807+M2807+N2807</f>
        <v>6360</v>
      </c>
      <c r="P2807">
        <v>25</v>
      </c>
      <c r="Q2807">
        <v>0</v>
      </c>
      <c r="R2807">
        <v>0</v>
      </c>
      <c r="S2807">
        <v>0</v>
      </c>
      <c r="T2807">
        <v>200</v>
      </c>
      <c r="U2807">
        <v>0</v>
      </c>
      <c r="V2807">
        <v>0</v>
      </c>
      <c r="W2807">
        <f t="shared" si="716"/>
        <v>225</v>
      </c>
      <c r="X2807">
        <f t="shared" si="712"/>
        <v>1773</v>
      </c>
      <c r="Y2807">
        <f t="shared" si="719"/>
        <v>4257</v>
      </c>
      <c r="Z2807">
        <f t="shared" si="714"/>
        <v>28002</v>
      </c>
      <c r="AA2807" t="s">
        <v>222</v>
      </c>
      <c r="AB2807">
        <v>2023</v>
      </c>
    </row>
    <row r="2808" spans="1:28" x14ac:dyDescent="0.25">
      <c r="A2808">
        <v>55</v>
      </c>
      <c r="B2808" t="s">
        <v>816</v>
      </c>
      <c r="C2808" t="s">
        <v>103</v>
      </c>
      <c r="D2808" t="s">
        <v>6</v>
      </c>
      <c r="E2808" t="s">
        <v>32</v>
      </c>
      <c r="F2808" t="s">
        <v>100</v>
      </c>
      <c r="G2808">
        <v>30000</v>
      </c>
      <c r="H2808">
        <f>+G2808-(I2808+L2808+N2808)</f>
        <v>28227</v>
      </c>
      <c r="I2808">
        <f t="shared" si="708"/>
        <v>861</v>
      </c>
      <c r="J2808">
        <f t="shared" si="709"/>
        <v>2130</v>
      </c>
      <c r="K2808">
        <f t="shared" si="710"/>
        <v>330.00000000000006</v>
      </c>
      <c r="L2808">
        <f t="shared" si="717"/>
        <v>912</v>
      </c>
      <c r="M2808">
        <f t="shared" si="718"/>
        <v>2127</v>
      </c>
      <c r="N2808">
        <v>0</v>
      </c>
      <c r="O2808">
        <f t="shared" si="721"/>
        <v>6360</v>
      </c>
      <c r="P2808">
        <v>25</v>
      </c>
      <c r="Q2808">
        <v>0</v>
      </c>
      <c r="R2808">
        <v>0</v>
      </c>
      <c r="S2808">
        <v>273.2</v>
      </c>
      <c r="T2808">
        <v>200</v>
      </c>
      <c r="U2808">
        <v>0</v>
      </c>
      <c r="V2808">
        <v>0</v>
      </c>
      <c r="W2808">
        <f t="shared" si="716"/>
        <v>498.2</v>
      </c>
      <c r="X2808">
        <f t="shared" si="712"/>
        <v>1773</v>
      </c>
      <c r="Y2808">
        <f t="shared" si="719"/>
        <v>4257</v>
      </c>
      <c r="Z2808">
        <f t="shared" si="714"/>
        <v>27728.799999999999</v>
      </c>
      <c r="AA2808" t="s">
        <v>222</v>
      </c>
      <c r="AB2808">
        <v>2023</v>
      </c>
    </row>
    <row r="2809" spans="1:28" x14ac:dyDescent="0.25">
      <c r="A2809">
        <v>56</v>
      </c>
      <c r="B2809" t="s">
        <v>817</v>
      </c>
      <c r="C2809" t="s">
        <v>102</v>
      </c>
      <c r="D2809" t="s">
        <v>10</v>
      </c>
      <c r="E2809" t="s">
        <v>891</v>
      </c>
      <c r="F2809" t="s">
        <v>100</v>
      </c>
      <c r="G2809">
        <v>46000</v>
      </c>
      <c r="H2809">
        <f t="shared" si="715"/>
        <v>43281.4</v>
      </c>
      <c r="I2809">
        <f t="shared" si="708"/>
        <v>1320.2</v>
      </c>
      <c r="J2809">
        <f t="shared" si="709"/>
        <v>3265.9999999999995</v>
      </c>
      <c r="K2809">
        <f t="shared" si="710"/>
        <v>506.00000000000006</v>
      </c>
      <c r="L2809">
        <f t="shared" si="717"/>
        <v>1398.4</v>
      </c>
      <c r="M2809">
        <f t="shared" si="718"/>
        <v>3261.4</v>
      </c>
      <c r="N2809">
        <v>0</v>
      </c>
      <c r="O2809">
        <f t="shared" si="721"/>
        <v>9752</v>
      </c>
      <c r="P2809">
        <v>25</v>
      </c>
      <c r="Q2809">
        <v>1233.44</v>
      </c>
      <c r="R2809">
        <v>0</v>
      </c>
      <c r="S2809">
        <v>398.64</v>
      </c>
      <c r="T2809">
        <v>200</v>
      </c>
      <c r="U2809">
        <v>1289.46</v>
      </c>
      <c r="V2809">
        <v>0</v>
      </c>
      <c r="W2809">
        <f t="shared" si="716"/>
        <v>3146.54</v>
      </c>
      <c r="X2809">
        <f t="shared" si="712"/>
        <v>2718.6000000000004</v>
      </c>
      <c r="Y2809">
        <f t="shared" si="719"/>
        <v>6527.4</v>
      </c>
      <c r="Z2809">
        <f t="shared" si="714"/>
        <v>40134.86</v>
      </c>
      <c r="AA2809" t="s">
        <v>222</v>
      </c>
      <c r="AB2809">
        <v>2023</v>
      </c>
    </row>
    <row r="2810" spans="1:28" x14ac:dyDescent="0.25">
      <c r="A2810">
        <v>57</v>
      </c>
      <c r="B2810" t="s">
        <v>819</v>
      </c>
      <c r="C2810" t="s">
        <v>103</v>
      </c>
      <c r="D2810" t="s">
        <v>12</v>
      </c>
      <c r="E2810" t="s">
        <v>32</v>
      </c>
      <c r="F2810" t="s">
        <v>100</v>
      </c>
      <c r="G2810">
        <v>46000</v>
      </c>
      <c r="H2810">
        <f t="shared" si="715"/>
        <v>41694.019999999997</v>
      </c>
      <c r="I2810">
        <f t="shared" si="708"/>
        <v>1320.2</v>
      </c>
      <c r="J2810">
        <f t="shared" si="709"/>
        <v>3265.9999999999995</v>
      </c>
      <c r="K2810">
        <f t="shared" si="710"/>
        <v>506.00000000000006</v>
      </c>
      <c r="L2810">
        <f t="shared" si="717"/>
        <v>1398.4</v>
      </c>
      <c r="M2810">
        <f t="shared" si="718"/>
        <v>3261.4</v>
      </c>
      <c r="N2810">
        <v>1587.38</v>
      </c>
      <c r="O2810">
        <f t="shared" si="721"/>
        <v>11339.380000000001</v>
      </c>
      <c r="P2810">
        <v>25</v>
      </c>
      <c r="Q2810">
        <v>0</v>
      </c>
      <c r="R2810">
        <v>0</v>
      </c>
      <c r="S2810">
        <v>534.07000000000005</v>
      </c>
      <c r="T2810">
        <v>200</v>
      </c>
      <c r="U2810">
        <f>IF((H2810*12)&gt;867123.01,(79776+(((H2810*12)-867123.01)*0.25))/12,IF((H2810*12)&gt;624329.01,(31216+(((H2810*12)-624329.01)*0.2))/12,IF((H2810*12)&gt;416220.01,(((H2810*12)-416220.01)*0.15)/12,0)))</f>
        <v>1051.3528749999998</v>
      </c>
      <c r="V2810">
        <v>0</v>
      </c>
      <c r="W2810">
        <f t="shared" si="716"/>
        <v>1810.4228749999997</v>
      </c>
      <c r="X2810">
        <f t="shared" si="712"/>
        <v>4305.9800000000005</v>
      </c>
      <c r="Y2810">
        <f t="shared" si="719"/>
        <v>6527.4</v>
      </c>
      <c r="Z2810">
        <f t="shared" si="714"/>
        <v>39883.597125</v>
      </c>
      <c r="AA2810" t="s">
        <v>222</v>
      </c>
      <c r="AB2810">
        <v>2023</v>
      </c>
    </row>
    <row r="2811" spans="1:28" x14ac:dyDescent="0.25">
      <c r="A2811">
        <v>58</v>
      </c>
      <c r="B2811" t="s">
        <v>820</v>
      </c>
      <c r="C2811" t="s">
        <v>102</v>
      </c>
      <c r="D2811" t="s">
        <v>94</v>
      </c>
      <c r="E2811" t="s">
        <v>32</v>
      </c>
      <c r="F2811" t="s">
        <v>100</v>
      </c>
      <c r="G2811">
        <v>46000</v>
      </c>
      <c r="H2811">
        <f t="shared" si="715"/>
        <v>43281.4</v>
      </c>
      <c r="I2811">
        <f t="shared" si="708"/>
        <v>1320.2</v>
      </c>
      <c r="J2811">
        <f t="shared" si="709"/>
        <v>3265.9999999999995</v>
      </c>
      <c r="K2811">
        <f t="shared" si="710"/>
        <v>506.00000000000006</v>
      </c>
      <c r="L2811">
        <f t="shared" si="717"/>
        <v>1398.4</v>
      </c>
      <c r="M2811">
        <f t="shared" si="718"/>
        <v>3261.4</v>
      </c>
      <c r="N2811">
        <v>0</v>
      </c>
      <c r="O2811">
        <f t="shared" si="721"/>
        <v>9752</v>
      </c>
      <c r="P2811">
        <v>25</v>
      </c>
      <c r="Q2811">
        <v>0</v>
      </c>
      <c r="R2811">
        <v>0</v>
      </c>
      <c r="S2811">
        <v>543.23</v>
      </c>
      <c r="T2811">
        <v>200</v>
      </c>
      <c r="U2811">
        <v>1289.46</v>
      </c>
      <c r="V2811">
        <v>0</v>
      </c>
      <c r="W2811">
        <f t="shared" si="716"/>
        <v>2057.69</v>
      </c>
      <c r="X2811">
        <f t="shared" si="712"/>
        <v>2718.6000000000004</v>
      </c>
      <c r="Y2811">
        <f t="shared" si="719"/>
        <v>6527.4</v>
      </c>
      <c r="Z2811">
        <f t="shared" si="714"/>
        <v>41223.71</v>
      </c>
      <c r="AA2811" t="s">
        <v>222</v>
      </c>
      <c r="AB2811">
        <v>2023</v>
      </c>
    </row>
    <row r="2812" spans="1:28" x14ac:dyDescent="0.25">
      <c r="A2812">
        <v>59</v>
      </c>
      <c r="B2812" t="s">
        <v>821</v>
      </c>
      <c r="C2812" t="s">
        <v>103</v>
      </c>
      <c r="D2812" t="s">
        <v>22</v>
      </c>
      <c r="E2812" t="s">
        <v>32</v>
      </c>
      <c r="F2812" t="s">
        <v>100</v>
      </c>
      <c r="G2812">
        <v>36000</v>
      </c>
      <c r="H2812">
        <f t="shared" si="715"/>
        <v>33872.400000000001</v>
      </c>
      <c r="I2812">
        <f t="shared" si="708"/>
        <v>1033.2</v>
      </c>
      <c r="J2812">
        <f t="shared" si="709"/>
        <v>2555.9999999999995</v>
      </c>
      <c r="K2812">
        <f t="shared" si="710"/>
        <v>396.00000000000006</v>
      </c>
      <c r="L2812">
        <f t="shared" si="717"/>
        <v>1094.4000000000001</v>
      </c>
      <c r="M2812">
        <f t="shared" si="718"/>
        <v>2552.4</v>
      </c>
      <c r="N2812">
        <v>0</v>
      </c>
      <c r="O2812">
        <f t="shared" si="721"/>
        <v>7632</v>
      </c>
      <c r="P2812">
        <v>25</v>
      </c>
      <c r="Q2812">
        <v>0</v>
      </c>
      <c r="R2812">
        <v>0</v>
      </c>
      <c r="S2812">
        <v>1539.24</v>
      </c>
      <c r="T2812">
        <v>200</v>
      </c>
      <c r="U2812">
        <v>0</v>
      </c>
      <c r="V2812">
        <v>0</v>
      </c>
      <c r="W2812">
        <f t="shared" si="716"/>
        <v>1764.24</v>
      </c>
      <c r="X2812">
        <f t="shared" si="712"/>
        <v>2127.6000000000004</v>
      </c>
      <c r="Y2812">
        <f t="shared" si="719"/>
        <v>5108.3999999999996</v>
      </c>
      <c r="Z2812">
        <f t="shared" si="714"/>
        <v>32108.16</v>
      </c>
      <c r="AA2812" t="s">
        <v>222</v>
      </c>
      <c r="AB2812">
        <v>2023</v>
      </c>
    </row>
    <row r="2813" spans="1:28" x14ac:dyDescent="0.25">
      <c r="A2813">
        <v>60</v>
      </c>
      <c r="B2813" t="s">
        <v>822</v>
      </c>
      <c r="C2813" t="s">
        <v>103</v>
      </c>
      <c r="D2813" t="s">
        <v>793</v>
      </c>
      <c r="E2813" t="s">
        <v>32</v>
      </c>
      <c r="F2813" t="s">
        <v>100</v>
      </c>
      <c r="G2813">
        <v>46000</v>
      </c>
      <c r="H2813">
        <f t="shared" si="715"/>
        <v>43281.4</v>
      </c>
      <c r="I2813">
        <f t="shared" si="708"/>
        <v>1320.2</v>
      </c>
      <c r="J2813">
        <f t="shared" si="709"/>
        <v>3265.9999999999995</v>
      </c>
      <c r="K2813">
        <f t="shared" si="710"/>
        <v>506.00000000000006</v>
      </c>
      <c r="L2813">
        <f t="shared" si="717"/>
        <v>1398.4</v>
      </c>
      <c r="M2813">
        <f t="shared" si="718"/>
        <v>3261.4</v>
      </c>
      <c r="N2813">
        <v>0</v>
      </c>
      <c r="O2813">
        <f t="shared" si="721"/>
        <v>9752</v>
      </c>
      <c r="P2813">
        <v>25</v>
      </c>
      <c r="Q2813">
        <v>10000</v>
      </c>
      <c r="R2813">
        <v>0</v>
      </c>
      <c r="S2813">
        <v>0</v>
      </c>
      <c r="T2813">
        <v>200</v>
      </c>
      <c r="U2813">
        <v>1289.46</v>
      </c>
      <c r="V2813">
        <v>0</v>
      </c>
      <c r="W2813">
        <f t="shared" si="716"/>
        <v>11514.46</v>
      </c>
      <c r="X2813">
        <f t="shared" si="712"/>
        <v>2718.6000000000004</v>
      </c>
      <c r="Y2813">
        <f t="shared" si="719"/>
        <v>6527.4</v>
      </c>
      <c r="Z2813">
        <f t="shared" si="714"/>
        <v>31766.940000000002</v>
      </c>
      <c r="AA2813" t="s">
        <v>222</v>
      </c>
      <c r="AB2813">
        <v>2023</v>
      </c>
    </row>
    <row r="2814" spans="1:28" x14ac:dyDescent="0.25">
      <c r="A2814">
        <v>61</v>
      </c>
      <c r="B2814" t="s">
        <v>179</v>
      </c>
      <c r="C2814" t="s">
        <v>103</v>
      </c>
      <c r="D2814" t="s">
        <v>800</v>
      </c>
      <c r="E2814" t="s">
        <v>32</v>
      </c>
      <c r="F2814" t="s">
        <v>100</v>
      </c>
      <c r="G2814">
        <v>46000</v>
      </c>
      <c r="H2814">
        <f t="shared" si="715"/>
        <v>43281.4</v>
      </c>
      <c r="I2814">
        <f t="shared" si="708"/>
        <v>1320.2</v>
      </c>
      <c r="J2814">
        <f t="shared" si="709"/>
        <v>3265.9999999999995</v>
      </c>
      <c r="K2814">
        <f t="shared" si="710"/>
        <v>506.00000000000006</v>
      </c>
      <c r="L2814">
        <f t="shared" si="717"/>
        <v>1398.4</v>
      </c>
      <c r="M2814">
        <f t="shared" si="718"/>
        <v>3261.4</v>
      </c>
      <c r="N2814">
        <v>0</v>
      </c>
      <c r="O2814">
        <f t="shared" si="711"/>
        <v>9752</v>
      </c>
      <c r="P2814">
        <v>25</v>
      </c>
      <c r="Q2814">
        <v>11000</v>
      </c>
      <c r="R2814">
        <v>0</v>
      </c>
      <c r="S2814">
        <v>423.63</v>
      </c>
      <c r="T2814">
        <v>200</v>
      </c>
      <c r="U2814">
        <v>1289.46</v>
      </c>
      <c r="V2814">
        <v>0</v>
      </c>
      <c r="W2814">
        <f t="shared" si="716"/>
        <v>12938.09</v>
      </c>
      <c r="X2814">
        <f t="shared" si="712"/>
        <v>2718.6000000000004</v>
      </c>
      <c r="Y2814">
        <f t="shared" si="719"/>
        <v>6527.4</v>
      </c>
      <c r="Z2814">
        <f t="shared" si="714"/>
        <v>30343.309999999998</v>
      </c>
      <c r="AA2814" t="s">
        <v>222</v>
      </c>
      <c r="AB2814">
        <v>2023</v>
      </c>
    </row>
    <row r="2815" spans="1:28" x14ac:dyDescent="0.25">
      <c r="A2815">
        <v>62</v>
      </c>
      <c r="B2815" t="s">
        <v>180</v>
      </c>
      <c r="C2815" t="s">
        <v>103</v>
      </c>
      <c r="D2815" t="s">
        <v>22</v>
      </c>
      <c r="E2815" t="s">
        <v>32</v>
      </c>
      <c r="F2815" t="s">
        <v>100</v>
      </c>
      <c r="G2815">
        <v>36000</v>
      </c>
      <c r="H2815">
        <f t="shared" si="715"/>
        <v>32285.02</v>
      </c>
      <c r="I2815">
        <f t="shared" si="708"/>
        <v>1033.2</v>
      </c>
      <c r="J2815">
        <f t="shared" si="709"/>
        <v>2555.9999999999995</v>
      </c>
      <c r="K2815">
        <f t="shared" si="710"/>
        <v>396.00000000000006</v>
      </c>
      <c r="L2815">
        <f t="shared" si="717"/>
        <v>1094.4000000000001</v>
      </c>
      <c r="M2815">
        <f t="shared" si="718"/>
        <v>2552.4</v>
      </c>
      <c r="N2815">
        <v>1587.38</v>
      </c>
      <c r="O2815">
        <f t="shared" si="711"/>
        <v>9219.380000000001</v>
      </c>
      <c r="P2815">
        <v>25</v>
      </c>
      <c r="Q2815">
        <v>0</v>
      </c>
      <c r="R2815">
        <v>0</v>
      </c>
      <c r="S2815">
        <v>2167.88</v>
      </c>
      <c r="T2815">
        <v>200</v>
      </c>
      <c r="U2815">
        <v>0</v>
      </c>
      <c r="V2815">
        <v>0</v>
      </c>
      <c r="W2815">
        <f t="shared" si="716"/>
        <v>2392.88</v>
      </c>
      <c r="X2815">
        <f t="shared" si="712"/>
        <v>3714.9800000000005</v>
      </c>
      <c r="Y2815">
        <f t="shared" si="719"/>
        <v>5108.3999999999996</v>
      </c>
      <c r="Z2815">
        <f t="shared" si="714"/>
        <v>29892.14</v>
      </c>
      <c r="AA2815" t="s">
        <v>222</v>
      </c>
      <c r="AB2815">
        <v>2023</v>
      </c>
    </row>
    <row r="2816" spans="1:28" x14ac:dyDescent="0.25">
      <c r="A2816">
        <v>63</v>
      </c>
      <c r="B2816" t="s">
        <v>183</v>
      </c>
      <c r="C2816" t="s">
        <v>103</v>
      </c>
      <c r="D2816" t="s">
        <v>22</v>
      </c>
      <c r="E2816" t="s">
        <v>52</v>
      </c>
      <c r="F2816" t="s">
        <v>100</v>
      </c>
      <c r="G2816">
        <v>36000</v>
      </c>
      <c r="H2816">
        <f t="shared" si="715"/>
        <v>33872.400000000001</v>
      </c>
      <c r="I2816">
        <f t="shared" si="708"/>
        <v>1033.2</v>
      </c>
      <c r="J2816">
        <f t="shared" si="709"/>
        <v>2555.9999999999995</v>
      </c>
      <c r="K2816">
        <f t="shared" si="710"/>
        <v>396.00000000000006</v>
      </c>
      <c r="L2816">
        <f t="shared" si="717"/>
        <v>1094.4000000000001</v>
      </c>
      <c r="M2816">
        <f t="shared" si="718"/>
        <v>2552.4</v>
      </c>
      <c r="N2816">
        <v>0</v>
      </c>
      <c r="O2816">
        <f t="shared" si="711"/>
        <v>7632</v>
      </c>
      <c r="P2816">
        <v>25</v>
      </c>
      <c r="Q2816">
        <v>1500</v>
      </c>
      <c r="R2816">
        <v>0</v>
      </c>
      <c r="S2816">
        <v>0</v>
      </c>
      <c r="T2816">
        <v>200</v>
      </c>
      <c r="U2816">
        <v>0</v>
      </c>
      <c r="V2816">
        <v>0</v>
      </c>
      <c r="W2816">
        <f t="shared" si="716"/>
        <v>1725</v>
      </c>
      <c r="X2816">
        <f t="shared" si="712"/>
        <v>2127.6000000000004</v>
      </c>
      <c r="Y2816">
        <f t="shared" si="719"/>
        <v>5108.3999999999996</v>
      </c>
      <c r="Z2816">
        <f t="shared" si="714"/>
        <v>32147.4</v>
      </c>
      <c r="AA2816" t="s">
        <v>222</v>
      </c>
      <c r="AB2816">
        <v>2023</v>
      </c>
    </row>
    <row r="2817" spans="1:28" x14ac:dyDescent="0.25">
      <c r="A2817">
        <v>64</v>
      </c>
      <c r="B2817" t="s">
        <v>185</v>
      </c>
      <c r="C2817" t="s">
        <v>103</v>
      </c>
      <c r="D2817" t="s">
        <v>22</v>
      </c>
      <c r="E2817" t="s">
        <v>789</v>
      </c>
      <c r="F2817" t="s">
        <v>100</v>
      </c>
      <c r="G2817">
        <v>46000</v>
      </c>
      <c r="H2817">
        <f t="shared" si="715"/>
        <v>43281.4</v>
      </c>
      <c r="I2817">
        <f t="shared" si="708"/>
        <v>1320.2</v>
      </c>
      <c r="J2817">
        <f t="shared" si="709"/>
        <v>3265.9999999999995</v>
      </c>
      <c r="K2817">
        <f t="shared" si="710"/>
        <v>506.00000000000006</v>
      </c>
      <c r="L2817">
        <f t="shared" si="717"/>
        <v>1398.4</v>
      </c>
      <c r="M2817">
        <f t="shared" si="718"/>
        <v>3261.4</v>
      </c>
      <c r="N2817">
        <v>0</v>
      </c>
      <c r="O2817">
        <f t="shared" si="711"/>
        <v>9752</v>
      </c>
      <c r="P2817">
        <v>25</v>
      </c>
      <c r="Q2817">
        <v>200</v>
      </c>
      <c r="R2817">
        <v>0</v>
      </c>
      <c r="S2817">
        <v>1322.62</v>
      </c>
      <c r="T2817">
        <v>200</v>
      </c>
      <c r="U2817">
        <v>1289.46</v>
      </c>
      <c r="V2817">
        <v>0</v>
      </c>
      <c r="W2817">
        <f t="shared" si="716"/>
        <v>3037.08</v>
      </c>
      <c r="X2817">
        <f t="shared" si="712"/>
        <v>2718.6000000000004</v>
      </c>
      <c r="Y2817">
        <f t="shared" si="719"/>
        <v>6527.4</v>
      </c>
      <c r="Z2817">
        <f t="shared" si="714"/>
        <v>40244.32</v>
      </c>
      <c r="AA2817" t="s">
        <v>222</v>
      </c>
      <c r="AB2817">
        <v>2023</v>
      </c>
    </row>
    <row r="2818" spans="1:28" x14ac:dyDescent="0.25">
      <c r="A2818">
        <v>65</v>
      </c>
      <c r="B2818" t="s">
        <v>186</v>
      </c>
      <c r="C2818" t="s">
        <v>102</v>
      </c>
      <c r="D2818" t="s">
        <v>17</v>
      </c>
      <c r="E2818" t="s">
        <v>36</v>
      </c>
      <c r="F2818" t="s">
        <v>100</v>
      </c>
      <c r="G2818">
        <v>46000</v>
      </c>
      <c r="H2818">
        <f t="shared" si="715"/>
        <v>43281.4</v>
      </c>
      <c r="I2818">
        <f t="shared" ref="I2818:I2863" si="722">IF(G2818&lt;=374040,G2818*2.87%,9334.68)</f>
        <v>1320.2</v>
      </c>
      <c r="J2818">
        <f t="shared" ref="J2818:J2863" si="723">IF(G2818&lt;=374040,G2818*7.1%,23092.75)</f>
        <v>3265.9999999999995</v>
      </c>
      <c r="K2818">
        <f t="shared" ref="K2818:K2863" si="724">IF(G2818&lt;=74808,G2818*1.1%,822.89)</f>
        <v>506.00000000000006</v>
      </c>
      <c r="L2818">
        <f t="shared" si="717"/>
        <v>1398.4</v>
      </c>
      <c r="M2818">
        <f t="shared" si="718"/>
        <v>3261.4</v>
      </c>
      <c r="N2818">
        <v>0</v>
      </c>
      <c r="O2818">
        <f t="shared" ref="O2818:O2841" si="725">+I2818+J2818+K2818+L2818+M2818+N2818</f>
        <v>9752</v>
      </c>
      <c r="P2818">
        <v>25</v>
      </c>
      <c r="Q2818">
        <v>0</v>
      </c>
      <c r="R2818">
        <v>0</v>
      </c>
      <c r="S2818">
        <v>543.48</v>
      </c>
      <c r="T2818">
        <v>200</v>
      </c>
      <c r="U2818">
        <v>1289.46</v>
      </c>
      <c r="V2818">
        <v>0</v>
      </c>
      <c r="W2818">
        <f t="shared" si="716"/>
        <v>2057.94</v>
      </c>
      <c r="X2818">
        <f t="shared" ref="X2818:X2863" si="726">+I2818+L2818+N2818</f>
        <v>2718.6000000000004</v>
      </c>
      <c r="Y2818">
        <f t="shared" si="719"/>
        <v>6527.4</v>
      </c>
      <c r="Z2818">
        <f t="shared" ref="Z2818:Z2821" si="727">+G2818-(W2818+X2818)</f>
        <v>41223.46</v>
      </c>
      <c r="AA2818" t="s">
        <v>222</v>
      </c>
      <c r="AB2818">
        <v>2023</v>
      </c>
    </row>
    <row r="2819" spans="1:28" x14ac:dyDescent="0.25">
      <c r="A2819">
        <v>66</v>
      </c>
      <c r="B2819" t="s">
        <v>188</v>
      </c>
      <c r="C2819" t="s">
        <v>102</v>
      </c>
      <c r="D2819" t="s">
        <v>10</v>
      </c>
      <c r="E2819" t="s">
        <v>33</v>
      </c>
      <c r="F2819" t="s">
        <v>100</v>
      </c>
      <c r="G2819">
        <v>36000</v>
      </c>
      <c r="H2819">
        <f t="shared" ref="H2819:H2841" si="728">+G2819-(I2819+L2819+N2819)</f>
        <v>30697.64</v>
      </c>
      <c r="I2819">
        <f t="shared" si="722"/>
        <v>1033.2</v>
      </c>
      <c r="J2819">
        <f t="shared" si="723"/>
        <v>2555.9999999999995</v>
      </c>
      <c r="K2819">
        <f t="shared" si="724"/>
        <v>396.00000000000006</v>
      </c>
      <c r="L2819">
        <f t="shared" si="717"/>
        <v>1094.4000000000001</v>
      </c>
      <c r="M2819">
        <f t="shared" si="718"/>
        <v>2552.4</v>
      </c>
      <c r="N2819">
        <v>3174.76</v>
      </c>
      <c r="O2819">
        <f t="shared" si="725"/>
        <v>10806.76</v>
      </c>
      <c r="P2819">
        <v>25</v>
      </c>
      <c r="Q2819">
        <v>0</v>
      </c>
      <c r="R2819">
        <v>0</v>
      </c>
      <c r="S2819">
        <v>1744.58</v>
      </c>
      <c r="T2819">
        <v>200</v>
      </c>
      <c r="U2819">
        <v>0</v>
      </c>
      <c r="V2819">
        <v>0</v>
      </c>
      <c r="W2819">
        <f t="shared" ref="W2819:W2851" si="729">P2819+Q2819+R2819+S2819+T2819+U2819</f>
        <v>1969.58</v>
      </c>
      <c r="X2819">
        <f t="shared" si="726"/>
        <v>5302.3600000000006</v>
      </c>
      <c r="Y2819">
        <f t="shared" si="719"/>
        <v>5108.3999999999996</v>
      </c>
      <c r="Z2819">
        <f t="shared" si="727"/>
        <v>28728.059999999998</v>
      </c>
      <c r="AA2819" t="s">
        <v>222</v>
      </c>
      <c r="AB2819">
        <v>2023</v>
      </c>
    </row>
    <row r="2820" spans="1:28" x14ac:dyDescent="0.25">
      <c r="A2820">
        <v>67</v>
      </c>
      <c r="B2820" t="s">
        <v>190</v>
      </c>
      <c r="C2820" t="s">
        <v>102</v>
      </c>
      <c r="D2820" t="s">
        <v>801</v>
      </c>
      <c r="E2820" t="s">
        <v>38</v>
      </c>
      <c r="F2820" t="s">
        <v>100</v>
      </c>
      <c r="G2820">
        <v>36000</v>
      </c>
      <c r="H2820">
        <f t="shared" si="728"/>
        <v>33872.400000000001</v>
      </c>
      <c r="I2820">
        <f t="shared" si="722"/>
        <v>1033.2</v>
      </c>
      <c r="J2820">
        <f t="shared" si="723"/>
        <v>2555.9999999999995</v>
      </c>
      <c r="K2820">
        <f t="shared" si="724"/>
        <v>396.00000000000006</v>
      </c>
      <c r="L2820">
        <f t="shared" ref="L2820:L2863" si="730">IF(G2820&lt;=187020,G2820*3.04%,4943.8)</f>
        <v>1094.4000000000001</v>
      </c>
      <c r="M2820">
        <f t="shared" ref="M2820:M2863" si="731">IF(G2820&lt;=187020,G2820*7.09%,11530.11)</f>
        <v>2552.4</v>
      </c>
      <c r="N2820">
        <v>0</v>
      </c>
      <c r="O2820">
        <f t="shared" si="725"/>
        <v>7632</v>
      </c>
      <c r="P2820">
        <v>25</v>
      </c>
      <c r="Q2820">
        <v>6505.87</v>
      </c>
      <c r="R2820">
        <v>0</v>
      </c>
      <c r="S2820">
        <v>398.64</v>
      </c>
      <c r="T2820">
        <v>200</v>
      </c>
      <c r="U2820">
        <v>0</v>
      </c>
      <c r="V2820">
        <v>0</v>
      </c>
      <c r="W2820">
        <f t="shared" si="729"/>
        <v>7129.51</v>
      </c>
      <c r="X2820">
        <f t="shared" si="726"/>
        <v>2127.6000000000004</v>
      </c>
      <c r="Y2820">
        <f t="shared" si="719"/>
        <v>5108.3999999999996</v>
      </c>
      <c r="Z2820">
        <f t="shared" si="727"/>
        <v>26742.89</v>
      </c>
      <c r="AA2820" t="s">
        <v>222</v>
      </c>
      <c r="AB2820">
        <v>2023</v>
      </c>
    </row>
    <row r="2821" spans="1:28" x14ac:dyDescent="0.25">
      <c r="A2821">
        <v>68</v>
      </c>
      <c r="B2821" t="s">
        <v>851</v>
      </c>
      <c r="C2821" t="s">
        <v>103</v>
      </c>
      <c r="D2821" t="s">
        <v>94</v>
      </c>
      <c r="E2821" t="s">
        <v>852</v>
      </c>
      <c r="F2821" t="s">
        <v>100</v>
      </c>
      <c r="G2821">
        <v>46000</v>
      </c>
      <c r="H2821">
        <f t="shared" si="728"/>
        <v>43281.4</v>
      </c>
      <c r="I2821">
        <f t="shared" si="722"/>
        <v>1320.2</v>
      </c>
      <c r="J2821">
        <f t="shared" si="723"/>
        <v>3265.9999999999995</v>
      </c>
      <c r="K2821">
        <f t="shared" si="724"/>
        <v>506.00000000000006</v>
      </c>
      <c r="L2821">
        <f t="shared" si="730"/>
        <v>1398.4</v>
      </c>
      <c r="M2821">
        <f t="shared" si="731"/>
        <v>3261.4</v>
      </c>
      <c r="N2821">
        <v>0</v>
      </c>
      <c r="O2821">
        <f t="shared" si="725"/>
        <v>9752</v>
      </c>
      <c r="P2821">
        <v>25</v>
      </c>
      <c r="Q2821">
        <v>7511.18</v>
      </c>
      <c r="R2821">
        <v>0</v>
      </c>
      <c r="S2821">
        <v>290.98</v>
      </c>
      <c r="T2821">
        <v>200</v>
      </c>
      <c r="U2821">
        <f>IF((H2821*12)&gt;867123.01,(79776+(((H2821*12)-867123.01)*0.25))/12,IF((H2821*12)&gt;624329.01,(31216+(((H2821*12)-624329.01)*0.2))/12,IF((H2821*12)&gt;416220.01,(((H2821*12)-416220.01)*0.15)/12,0)))</f>
        <v>1289.4598750000005</v>
      </c>
      <c r="V2821">
        <v>0</v>
      </c>
      <c r="W2821">
        <f t="shared" si="729"/>
        <v>9316.6198750000003</v>
      </c>
      <c r="X2821">
        <f t="shared" si="726"/>
        <v>2718.6000000000004</v>
      </c>
      <c r="Y2821">
        <f t="shared" si="719"/>
        <v>6527.4</v>
      </c>
      <c r="Z2821">
        <f t="shared" si="727"/>
        <v>33964.780124999997</v>
      </c>
      <c r="AA2821" t="s">
        <v>222</v>
      </c>
      <c r="AB2821">
        <v>2023</v>
      </c>
    </row>
    <row r="2822" spans="1:28" x14ac:dyDescent="0.25">
      <c r="A2822">
        <v>69</v>
      </c>
      <c r="B2822" t="s">
        <v>201</v>
      </c>
      <c r="C2822" t="s">
        <v>102</v>
      </c>
      <c r="D2822" t="s">
        <v>22</v>
      </c>
      <c r="E2822" t="s">
        <v>32</v>
      </c>
      <c r="F2822" t="s">
        <v>100</v>
      </c>
      <c r="G2822">
        <v>36000</v>
      </c>
      <c r="H2822">
        <f t="shared" si="728"/>
        <v>33872.400000000001</v>
      </c>
      <c r="I2822">
        <f t="shared" si="722"/>
        <v>1033.2</v>
      </c>
      <c r="J2822">
        <f t="shared" si="723"/>
        <v>2555.9999999999995</v>
      </c>
      <c r="K2822">
        <f t="shared" si="724"/>
        <v>396.00000000000006</v>
      </c>
      <c r="L2822">
        <f t="shared" si="730"/>
        <v>1094.4000000000001</v>
      </c>
      <c r="M2822">
        <f t="shared" si="731"/>
        <v>2552.4</v>
      </c>
      <c r="N2822">
        <v>0</v>
      </c>
      <c r="O2822">
        <f t="shared" si="725"/>
        <v>7632</v>
      </c>
      <c r="P2822">
        <v>25</v>
      </c>
      <c r="Q2822">
        <v>2125.4899999999998</v>
      </c>
      <c r="R2822">
        <v>0</v>
      </c>
      <c r="S2822">
        <v>0</v>
      </c>
      <c r="T2822">
        <v>200</v>
      </c>
      <c r="U2822">
        <v>0</v>
      </c>
      <c r="V2822">
        <v>0</v>
      </c>
      <c r="W2822">
        <f t="shared" si="729"/>
        <v>2350.4899999999998</v>
      </c>
      <c r="X2822">
        <f t="shared" si="726"/>
        <v>2127.6000000000004</v>
      </c>
      <c r="Y2822">
        <f>+J2822+M2822</f>
        <v>5108.3999999999996</v>
      </c>
      <c r="Z2822">
        <f>+G2822-(W2822+X2822)</f>
        <v>31521.91</v>
      </c>
      <c r="AA2822" t="s">
        <v>222</v>
      </c>
      <c r="AB2822">
        <v>2023</v>
      </c>
    </row>
    <row r="2823" spans="1:28" x14ac:dyDescent="0.25">
      <c r="A2823">
        <v>70</v>
      </c>
      <c r="B2823" t="s">
        <v>207</v>
      </c>
      <c r="C2823" t="s">
        <v>103</v>
      </c>
      <c r="D2823" t="s">
        <v>6</v>
      </c>
      <c r="E2823" t="s">
        <v>28</v>
      </c>
      <c r="F2823" t="s">
        <v>100</v>
      </c>
      <c r="G2823">
        <v>25000</v>
      </c>
      <c r="H2823">
        <f t="shared" si="728"/>
        <v>23522.5</v>
      </c>
      <c r="I2823">
        <f t="shared" si="722"/>
        <v>717.5</v>
      </c>
      <c r="J2823">
        <f t="shared" si="723"/>
        <v>1774.9999999999998</v>
      </c>
      <c r="K2823">
        <f t="shared" si="724"/>
        <v>275</v>
      </c>
      <c r="L2823">
        <f t="shared" si="730"/>
        <v>760</v>
      </c>
      <c r="M2823">
        <f t="shared" si="731"/>
        <v>1772.5000000000002</v>
      </c>
      <c r="N2823">
        <v>0</v>
      </c>
      <c r="O2823">
        <f t="shared" si="725"/>
        <v>5300</v>
      </c>
      <c r="P2823">
        <v>25</v>
      </c>
      <c r="Q2823">
        <v>9635.91</v>
      </c>
      <c r="R2823">
        <v>0</v>
      </c>
      <c r="S2823">
        <v>1328.8</v>
      </c>
      <c r="T2823">
        <v>200</v>
      </c>
      <c r="U2823">
        <v>0</v>
      </c>
      <c r="V2823">
        <v>0</v>
      </c>
      <c r="W2823">
        <f t="shared" si="729"/>
        <v>11189.71</v>
      </c>
      <c r="X2823">
        <f t="shared" si="726"/>
        <v>1477.5</v>
      </c>
      <c r="Y2823">
        <f>+J2823+M2823</f>
        <v>3547.5</v>
      </c>
      <c r="Z2823">
        <f>+G2823-(W2823+X2823)</f>
        <v>12332.79</v>
      </c>
      <c r="AA2823" t="s">
        <v>222</v>
      </c>
      <c r="AB2823">
        <v>2023</v>
      </c>
    </row>
    <row r="2824" spans="1:28" x14ac:dyDescent="0.25">
      <c r="A2824">
        <v>71</v>
      </c>
      <c r="B2824" t="s">
        <v>875</v>
      </c>
      <c r="C2824" t="s">
        <v>103</v>
      </c>
      <c r="D2824" t="s">
        <v>22</v>
      </c>
      <c r="E2824" t="s">
        <v>832</v>
      </c>
      <c r="F2824" t="s">
        <v>100</v>
      </c>
      <c r="G2824">
        <v>30000</v>
      </c>
      <c r="H2824">
        <f t="shared" si="728"/>
        <v>28227</v>
      </c>
      <c r="I2824">
        <f t="shared" si="722"/>
        <v>861</v>
      </c>
      <c r="J2824">
        <f t="shared" si="723"/>
        <v>2130</v>
      </c>
      <c r="K2824">
        <f t="shared" si="724"/>
        <v>330.00000000000006</v>
      </c>
      <c r="L2824">
        <f t="shared" si="730"/>
        <v>912</v>
      </c>
      <c r="M2824">
        <f t="shared" si="731"/>
        <v>2127</v>
      </c>
      <c r="N2824">
        <v>0</v>
      </c>
      <c r="O2824">
        <f t="shared" si="725"/>
        <v>6360</v>
      </c>
      <c r="P2824">
        <v>25</v>
      </c>
      <c r="Q2824">
        <v>2995.75</v>
      </c>
      <c r="R2824">
        <v>0</v>
      </c>
      <c r="S2824">
        <v>0</v>
      </c>
      <c r="T2824">
        <v>200</v>
      </c>
      <c r="U2824">
        <v>0</v>
      </c>
      <c r="V2824">
        <v>0</v>
      </c>
      <c r="W2824">
        <f t="shared" si="729"/>
        <v>3220.75</v>
      </c>
      <c r="X2824">
        <f t="shared" si="726"/>
        <v>1773</v>
      </c>
      <c r="Y2824">
        <f>+J2824+M2824</f>
        <v>4257</v>
      </c>
      <c r="Z2824">
        <f>+G2824-(W2824+X2824)</f>
        <v>25006.25</v>
      </c>
      <c r="AA2824" t="s">
        <v>222</v>
      </c>
      <c r="AB2824">
        <v>2023</v>
      </c>
    </row>
    <row r="2825" spans="1:28" x14ac:dyDescent="0.25">
      <c r="A2825">
        <v>72</v>
      </c>
      <c r="B2825" t="s">
        <v>812</v>
      </c>
      <c r="C2825" t="s">
        <v>102</v>
      </c>
      <c r="D2825" t="s">
        <v>808</v>
      </c>
      <c r="E2825" t="s">
        <v>619</v>
      </c>
      <c r="F2825" t="s">
        <v>85</v>
      </c>
      <c r="G2825">
        <v>30000</v>
      </c>
      <c r="H2825">
        <f t="shared" si="728"/>
        <v>28227</v>
      </c>
      <c r="I2825">
        <f t="shared" si="722"/>
        <v>861</v>
      </c>
      <c r="J2825">
        <f t="shared" si="723"/>
        <v>2130</v>
      </c>
      <c r="K2825">
        <f t="shared" si="724"/>
        <v>330.00000000000006</v>
      </c>
      <c r="L2825">
        <f t="shared" si="730"/>
        <v>912</v>
      </c>
      <c r="M2825">
        <f t="shared" si="731"/>
        <v>2127</v>
      </c>
      <c r="N2825">
        <v>0</v>
      </c>
      <c r="O2825">
        <f t="shared" si="725"/>
        <v>6360</v>
      </c>
      <c r="P2825">
        <v>25</v>
      </c>
      <c r="Q2825">
        <v>500</v>
      </c>
      <c r="R2825">
        <v>0</v>
      </c>
      <c r="S2825">
        <v>0</v>
      </c>
      <c r="T2825">
        <v>200</v>
      </c>
      <c r="U2825">
        <v>0</v>
      </c>
      <c r="V2825">
        <v>0</v>
      </c>
      <c r="W2825">
        <f t="shared" si="729"/>
        <v>725</v>
      </c>
      <c r="X2825">
        <f t="shared" si="726"/>
        <v>1773</v>
      </c>
      <c r="Y2825">
        <f t="shared" ref="Y2825:Y2841" si="732">+J2825+M2825</f>
        <v>4257</v>
      </c>
      <c r="Z2825">
        <f t="shared" ref="Z2825:Z2863" si="733">+G2825-(W2825+X2825)</f>
        <v>27502</v>
      </c>
      <c r="AA2825" t="s">
        <v>222</v>
      </c>
      <c r="AB2825">
        <v>2023</v>
      </c>
    </row>
    <row r="2826" spans="1:28" x14ac:dyDescent="0.25">
      <c r="A2826">
        <v>73</v>
      </c>
      <c r="B2826" t="s">
        <v>833</v>
      </c>
      <c r="C2826" t="s">
        <v>102</v>
      </c>
      <c r="D2826" t="s">
        <v>22</v>
      </c>
      <c r="E2826" t="s">
        <v>33</v>
      </c>
      <c r="F2826" t="s">
        <v>100</v>
      </c>
      <c r="G2826">
        <v>30000</v>
      </c>
      <c r="H2826">
        <f t="shared" si="728"/>
        <v>28227</v>
      </c>
      <c r="I2826">
        <f t="shared" si="722"/>
        <v>861</v>
      </c>
      <c r="J2826">
        <f t="shared" si="723"/>
        <v>2130</v>
      </c>
      <c r="K2826">
        <f t="shared" si="724"/>
        <v>330.00000000000006</v>
      </c>
      <c r="L2826">
        <f t="shared" si="730"/>
        <v>912</v>
      </c>
      <c r="M2826">
        <f t="shared" si="731"/>
        <v>2127</v>
      </c>
      <c r="N2826">
        <v>0</v>
      </c>
      <c r="O2826">
        <f t="shared" si="725"/>
        <v>6360</v>
      </c>
      <c r="P2826">
        <v>25</v>
      </c>
      <c r="Q2826">
        <v>4000</v>
      </c>
      <c r="R2826">
        <v>0</v>
      </c>
      <c r="S2826">
        <v>0</v>
      </c>
      <c r="T2826">
        <v>200</v>
      </c>
      <c r="U2826">
        <v>0</v>
      </c>
      <c r="V2826">
        <v>0</v>
      </c>
      <c r="W2826">
        <f t="shared" si="729"/>
        <v>4225</v>
      </c>
      <c r="X2826">
        <f t="shared" si="726"/>
        <v>1773</v>
      </c>
      <c r="Y2826">
        <f t="shared" si="732"/>
        <v>4257</v>
      </c>
      <c r="Z2826">
        <f t="shared" si="733"/>
        <v>24002</v>
      </c>
      <c r="AA2826" t="s">
        <v>222</v>
      </c>
      <c r="AB2826">
        <v>2023</v>
      </c>
    </row>
    <row r="2827" spans="1:28" x14ac:dyDescent="0.25">
      <c r="A2827">
        <v>74</v>
      </c>
      <c r="B2827" t="s">
        <v>878</v>
      </c>
      <c r="C2827" t="s">
        <v>103</v>
      </c>
      <c r="D2827" t="s">
        <v>94</v>
      </c>
      <c r="E2827" t="s">
        <v>835</v>
      </c>
      <c r="F2827" t="s">
        <v>100</v>
      </c>
      <c r="G2827">
        <v>30000</v>
      </c>
      <c r="H2827">
        <f t="shared" si="728"/>
        <v>28227</v>
      </c>
      <c r="I2827">
        <f t="shared" si="722"/>
        <v>861</v>
      </c>
      <c r="J2827">
        <f t="shared" si="723"/>
        <v>2130</v>
      </c>
      <c r="K2827">
        <f t="shared" si="724"/>
        <v>330.00000000000006</v>
      </c>
      <c r="L2827">
        <f t="shared" si="730"/>
        <v>912</v>
      </c>
      <c r="M2827">
        <f t="shared" si="731"/>
        <v>2127</v>
      </c>
      <c r="N2827">
        <v>0</v>
      </c>
      <c r="O2827">
        <f t="shared" si="725"/>
        <v>6360</v>
      </c>
      <c r="P2827">
        <v>25</v>
      </c>
      <c r="Q2827">
        <v>7426.75</v>
      </c>
      <c r="R2827">
        <v>0</v>
      </c>
      <c r="S2827">
        <v>0</v>
      </c>
      <c r="T2827">
        <v>200</v>
      </c>
      <c r="U2827">
        <v>0</v>
      </c>
      <c r="V2827">
        <v>0</v>
      </c>
      <c r="W2827">
        <f t="shared" si="729"/>
        <v>7651.75</v>
      </c>
      <c r="X2827">
        <f t="shared" si="726"/>
        <v>1773</v>
      </c>
      <c r="Y2827">
        <f t="shared" si="732"/>
        <v>4257</v>
      </c>
      <c r="Z2827">
        <f t="shared" si="733"/>
        <v>20575.25</v>
      </c>
      <c r="AA2827" t="s">
        <v>222</v>
      </c>
      <c r="AB2827">
        <v>2023</v>
      </c>
    </row>
    <row r="2828" spans="1:28" x14ac:dyDescent="0.25">
      <c r="A2828">
        <v>75</v>
      </c>
      <c r="B2828" t="s">
        <v>836</v>
      </c>
      <c r="C2828" t="s">
        <v>102</v>
      </c>
      <c r="D2828" t="s">
        <v>94</v>
      </c>
      <c r="E2828" t="s">
        <v>52</v>
      </c>
      <c r="F2828" t="s">
        <v>100</v>
      </c>
      <c r="G2828">
        <v>26000</v>
      </c>
      <c r="H2828">
        <f t="shared" si="728"/>
        <v>22876.02</v>
      </c>
      <c r="I2828">
        <f t="shared" si="722"/>
        <v>746.2</v>
      </c>
      <c r="J2828">
        <f t="shared" si="723"/>
        <v>1845.9999999999998</v>
      </c>
      <c r="K2828">
        <f t="shared" si="724"/>
        <v>286.00000000000006</v>
      </c>
      <c r="L2828">
        <f t="shared" si="730"/>
        <v>790.4</v>
      </c>
      <c r="M2828">
        <f t="shared" si="731"/>
        <v>1843.4</v>
      </c>
      <c r="N2828">
        <v>1587.38</v>
      </c>
      <c r="O2828">
        <f t="shared" si="725"/>
        <v>7099.38</v>
      </c>
      <c r="P2828">
        <v>25</v>
      </c>
      <c r="Q2828">
        <v>1000</v>
      </c>
      <c r="R2828">
        <v>0</v>
      </c>
      <c r="S2828">
        <v>146.4</v>
      </c>
      <c r="T2828">
        <v>200</v>
      </c>
      <c r="U2828">
        <v>0</v>
      </c>
      <c r="V2828">
        <v>0</v>
      </c>
      <c r="W2828">
        <f t="shared" si="729"/>
        <v>1371.4</v>
      </c>
      <c r="X2828">
        <f t="shared" si="726"/>
        <v>3123.98</v>
      </c>
      <c r="Y2828">
        <f t="shared" si="732"/>
        <v>3689.3999999999996</v>
      </c>
      <c r="Z2828">
        <f t="shared" si="733"/>
        <v>21504.62</v>
      </c>
      <c r="AA2828" t="s">
        <v>222</v>
      </c>
      <c r="AB2828">
        <v>2023</v>
      </c>
    </row>
    <row r="2829" spans="1:28" x14ac:dyDescent="0.25">
      <c r="A2829">
        <v>76</v>
      </c>
      <c r="B2829" t="s">
        <v>837</v>
      </c>
      <c r="C2829" t="s">
        <v>103</v>
      </c>
      <c r="D2829" t="s">
        <v>94</v>
      </c>
      <c r="E2829" t="s">
        <v>52</v>
      </c>
      <c r="F2829" t="s">
        <v>100</v>
      </c>
      <c r="G2829">
        <v>26000</v>
      </c>
      <c r="H2829">
        <f t="shared" si="728"/>
        <v>24463.4</v>
      </c>
      <c r="I2829">
        <f t="shared" si="722"/>
        <v>746.2</v>
      </c>
      <c r="J2829">
        <f t="shared" si="723"/>
        <v>1845.9999999999998</v>
      </c>
      <c r="K2829">
        <f t="shared" si="724"/>
        <v>286.00000000000006</v>
      </c>
      <c r="L2829">
        <f t="shared" si="730"/>
        <v>790.4</v>
      </c>
      <c r="M2829">
        <f t="shared" si="731"/>
        <v>1843.4</v>
      </c>
      <c r="N2829">
        <v>0</v>
      </c>
      <c r="O2829">
        <f t="shared" si="725"/>
        <v>5512</v>
      </c>
      <c r="P2829">
        <v>25</v>
      </c>
      <c r="Q2829">
        <v>1000</v>
      </c>
      <c r="R2829">
        <v>0</v>
      </c>
      <c r="S2829">
        <v>0</v>
      </c>
      <c r="T2829">
        <v>200</v>
      </c>
      <c r="U2829">
        <v>0</v>
      </c>
      <c r="V2829">
        <v>0</v>
      </c>
      <c r="W2829">
        <f t="shared" si="729"/>
        <v>1225</v>
      </c>
      <c r="X2829">
        <f t="shared" si="726"/>
        <v>1536.6</v>
      </c>
      <c r="Y2829">
        <f t="shared" si="732"/>
        <v>3689.3999999999996</v>
      </c>
      <c r="Z2829">
        <f t="shared" si="733"/>
        <v>23238.400000000001</v>
      </c>
      <c r="AA2829" t="s">
        <v>222</v>
      </c>
      <c r="AB2829">
        <v>2023</v>
      </c>
    </row>
    <row r="2830" spans="1:28" x14ac:dyDescent="0.25">
      <c r="A2830">
        <v>77</v>
      </c>
      <c r="B2830" t="s">
        <v>838</v>
      </c>
      <c r="C2830" t="s">
        <v>102</v>
      </c>
      <c r="D2830" t="s">
        <v>839</v>
      </c>
      <c r="E2830" t="s">
        <v>33</v>
      </c>
      <c r="F2830" t="s">
        <v>100</v>
      </c>
      <c r="G2830">
        <v>26000</v>
      </c>
      <c r="H2830">
        <f t="shared" si="728"/>
        <v>24463.4</v>
      </c>
      <c r="I2830">
        <f t="shared" si="722"/>
        <v>746.2</v>
      </c>
      <c r="J2830">
        <f t="shared" si="723"/>
        <v>1845.9999999999998</v>
      </c>
      <c r="K2830">
        <f t="shared" si="724"/>
        <v>286.00000000000006</v>
      </c>
      <c r="L2830">
        <f t="shared" si="730"/>
        <v>790.4</v>
      </c>
      <c r="M2830">
        <f t="shared" si="731"/>
        <v>1843.4</v>
      </c>
      <c r="N2830">
        <v>0</v>
      </c>
      <c r="O2830">
        <f t="shared" si="725"/>
        <v>5512</v>
      </c>
      <c r="P2830">
        <v>25</v>
      </c>
      <c r="Q2830">
        <v>0</v>
      </c>
      <c r="R2830">
        <v>0</v>
      </c>
      <c r="S2830">
        <v>0</v>
      </c>
      <c r="T2830">
        <v>200</v>
      </c>
      <c r="U2830">
        <v>0</v>
      </c>
      <c r="V2830">
        <v>0</v>
      </c>
      <c r="W2830">
        <f t="shared" si="729"/>
        <v>225</v>
      </c>
      <c r="X2830">
        <f t="shared" si="726"/>
        <v>1536.6</v>
      </c>
      <c r="Y2830">
        <f t="shared" si="732"/>
        <v>3689.3999999999996</v>
      </c>
      <c r="Z2830">
        <f t="shared" si="733"/>
        <v>24238.400000000001</v>
      </c>
      <c r="AA2830" t="s">
        <v>222</v>
      </c>
      <c r="AB2830">
        <v>2023</v>
      </c>
    </row>
    <row r="2831" spans="1:28" x14ac:dyDescent="0.25">
      <c r="A2831">
        <v>78</v>
      </c>
      <c r="B2831" t="s">
        <v>840</v>
      </c>
      <c r="C2831" t="s">
        <v>102</v>
      </c>
      <c r="D2831" t="s">
        <v>839</v>
      </c>
      <c r="E2831" t="s">
        <v>33</v>
      </c>
      <c r="F2831" t="s">
        <v>100</v>
      </c>
      <c r="G2831">
        <v>26000</v>
      </c>
      <c r="H2831">
        <f t="shared" si="728"/>
        <v>24463.4</v>
      </c>
      <c r="I2831">
        <f t="shared" si="722"/>
        <v>746.2</v>
      </c>
      <c r="J2831">
        <f t="shared" si="723"/>
        <v>1845.9999999999998</v>
      </c>
      <c r="K2831">
        <f t="shared" si="724"/>
        <v>286.00000000000006</v>
      </c>
      <c r="L2831">
        <f t="shared" si="730"/>
        <v>790.4</v>
      </c>
      <c r="M2831">
        <f t="shared" si="731"/>
        <v>1843.4</v>
      </c>
      <c r="N2831">
        <v>0</v>
      </c>
      <c r="O2831">
        <f t="shared" si="725"/>
        <v>5512</v>
      </c>
      <c r="P2831">
        <v>25</v>
      </c>
      <c r="Q2831">
        <v>0</v>
      </c>
      <c r="R2831">
        <v>0</v>
      </c>
      <c r="S2831">
        <v>0</v>
      </c>
      <c r="T2831">
        <v>200</v>
      </c>
      <c r="U2831">
        <v>0</v>
      </c>
      <c r="V2831">
        <v>0</v>
      </c>
      <c r="W2831">
        <f t="shared" si="729"/>
        <v>225</v>
      </c>
      <c r="X2831">
        <f t="shared" si="726"/>
        <v>1536.6</v>
      </c>
      <c r="Y2831">
        <f t="shared" si="732"/>
        <v>3689.3999999999996</v>
      </c>
      <c r="Z2831">
        <f t="shared" si="733"/>
        <v>24238.400000000001</v>
      </c>
      <c r="AA2831" t="s">
        <v>222</v>
      </c>
      <c r="AB2831">
        <v>2023</v>
      </c>
    </row>
    <row r="2832" spans="1:28" x14ac:dyDescent="0.25">
      <c r="A2832">
        <v>79</v>
      </c>
      <c r="B2832" t="s">
        <v>841</v>
      </c>
      <c r="C2832" t="s">
        <v>103</v>
      </c>
      <c r="D2832" t="s">
        <v>94</v>
      </c>
      <c r="E2832" t="s">
        <v>32</v>
      </c>
      <c r="F2832" t="s">
        <v>100</v>
      </c>
      <c r="G2832">
        <v>30000</v>
      </c>
      <c r="H2832">
        <f t="shared" si="728"/>
        <v>28227</v>
      </c>
      <c r="I2832">
        <f t="shared" si="722"/>
        <v>861</v>
      </c>
      <c r="J2832">
        <f t="shared" si="723"/>
        <v>2130</v>
      </c>
      <c r="K2832">
        <f t="shared" si="724"/>
        <v>330.00000000000006</v>
      </c>
      <c r="L2832">
        <f t="shared" si="730"/>
        <v>912</v>
      </c>
      <c r="M2832">
        <f t="shared" si="731"/>
        <v>2127</v>
      </c>
      <c r="N2832">
        <v>0</v>
      </c>
      <c r="O2832">
        <f t="shared" si="725"/>
        <v>6360</v>
      </c>
      <c r="P2832">
        <v>25</v>
      </c>
      <c r="Q2832">
        <v>0</v>
      </c>
      <c r="R2832">
        <v>0</v>
      </c>
      <c r="S2832">
        <v>0</v>
      </c>
      <c r="T2832">
        <v>200</v>
      </c>
      <c r="U2832">
        <v>0</v>
      </c>
      <c r="V2832">
        <v>0</v>
      </c>
      <c r="W2832">
        <f t="shared" si="729"/>
        <v>225</v>
      </c>
      <c r="X2832">
        <f t="shared" si="726"/>
        <v>1773</v>
      </c>
      <c r="Y2832">
        <f t="shared" si="732"/>
        <v>4257</v>
      </c>
      <c r="Z2832">
        <f t="shared" si="733"/>
        <v>28002</v>
      </c>
      <c r="AA2832" t="s">
        <v>222</v>
      </c>
      <c r="AB2832">
        <v>2023</v>
      </c>
    </row>
    <row r="2833" spans="1:28" x14ac:dyDescent="0.25">
      <c r="A2833">
        <v>80</v>
      </c>
      <c r="B2833" t="s">
        <v>842</v>
      </c>
      <c r="C2833" t="s">
        <v>102</v>
      </c>
      <c r="D2833" t="s">
        <v>823</v>
      </c>
      <c r="E2833" t="s">
        <v>843</v>
      </c>
      <c r="F2833" t="s">
        <v>100</v>
      </c>
      <c r="G2833">
        <v>36000</v>
      </c>
      <c r="H2833">
        <f t="shared" si="728"/>
        <v>33872.400000000001</v>
      </c>
      <c r="I2833">
        <f t="shared" si="722"/>
        <v>1033.2</v>
      </c>
      <c r="J2833">
        <f t="shared" si="723"/>
        <v>2555.9999999999995</v>
      </c>
      <c r="K2833">
        <f t="shared" si="724"/>
        <v>396.00000000000006</v>
      </c>
      <c r="L2833">
        <f t="shared" si="730"/>
        <v>1094.4000000000001</v>
      </c>
      <c r="M2833">
        <f t="shared" si="731"/>
        <v>2552.4</v>
      </c>
      <c r="N2833">
        <v>0</v>
      </c>
      <c r="O2833">
        <f t="shared" si="725"/>
        <v>7632</v>
      </c>
      <c r="P2833">
        <v>25</v>
      </c>
      <c r="Q2833">
        <v>0</v>
      </c>
      <c r="R2833">
        <v>0</v>
      </c>
      <c r="S2833">
        <v>549.99</v>
      </c>
      <c r="T2833">
        <v>200</v>
      </c>
      <c r="U2833">
        <v>0</v>
      </c>
      <c r="V2833">
        <v>0</v>
      </c>
      <c r="W2833">
        <f t="shared" si="729"/>
        <v>774.99</v>
      </c>
      <c r="X2833">
        <f t="shared" si="726"/>
        <v>2127.6000000000004</v>
      </c>
      <c r="Y2833">
        <f t="shared" si="732"/>
        <v>5108.3999999999996</v>
      </c>
      <c r="Z2833">
        <f t="shared" si="733"/>
        <v>33097.410000000003</v>
      </c>
      <c r="AA2833" t="s">
        <v>222</v>
      </c>
      <c r="AB2833">
        <v>2023</v>
      </c>
    </row>
    <row r="2834" spans="1:28" x14ac:dyDescent="0.25">
      <c r="A2834">
        <v>81</v>
      </c>
      <c r="B2834" t="s">
        <v>845</v>
      </c>
      <c r="C2834" t="s">
        <v>103</v>
      </c>
      <c r="D2834" t="s">
        <v>94</v>
      </c>
      <c r="E2834" t="s">
        <v>52</v>
      </c>
      <c r="F2834" t="s">
        <v>100</v>
      </c>
      <c r="G2834">
        <v>30000</v>
      </c>
      <c r="H2834">
        <f t="shared" si="728"/>
        <v>28227</v>
      </c>
      <c r="I2834">
        <f t="shared" si="722"/>
        <v>861</v>
      </c>
      <c r="J2834">
        <f t="shared" si="723"/>
        <v>2130</v>
      </c>
      <c r="K2834">
        <f t="shared" si="724"/>
        <v>330.00000000000006</v>
      </c>
      <c r="L2834">
        <f t="shared" si="730"/>
        <v>912</v>
      </c>
      <c r="M2834">
        <f t="shared" si="731"/>
        <v>2127</v>
      </c>
      <c r="N2834">
        <v>0</v>
      </c>
      <c r="O2834">
        <f t="shared" si="725"/>
        <v>6360</v>
      </c>
      <c r="P2834">
        <v>25</v>
      </c>
      <c r="Q2834">
        <v>0</v>
      </c>
      <c r="R2834">
        <v>0</v>
      </c>
      <c r="S2834">
        <v>0</v>
      </c>
      <c r="T2834">
        <v>200</v>
      </c>
      <c r="U2834">
        <v>0</v>
      </c>
      <c r="V2834">
        <v>0</v>
      </c>
      <c r="W2834">
        <f t="shared" si="729"/>
        <v>225</v>
      </c>
      <c r="X2834">
        <f t="shared" si="726"/>
        <v>1773</v>
      </c>
      <c r="Y2834">
        <f t="shared" si="732"/>
        <v>4257</v>
      </c>
      <c r="Z2834">
        <f t="shared" si="733"/>
        <v>28002</v>
      </c>
      <c r="AA2834" t="s">
        <v>222</v>
      </c>
      <c r="AB2834">
        <v>2023</v>
      </c>
    </row>
    <row r="2835" spans="1:28" x14ac:dyDescent="0.25">
      <c r="A2835">
        <v>82</v>
      </c>
      <c r="B2835" t="s">
        <v>848</v>
      </c>
      <c r="C2835" t="s">
        <v>103</v>
      </c>
      <c r="D2835" t="s">
        <v>94</v>
      </c>
      <c r="E2835" t="s">
        <v>52</v>
      </c>
      <c r="F2835" t="s">
        <v>100</v>
      </c>
      <c r="G2835">
        <v>46000</v>
      </c>
      <c r="H2835">
        <f t="shared" si="728"/>
        <v>43281.4</v>
      </c>
      <c r="I2835">
        <f t="shared" si="722"/>
        <v>1320.2</v>
      </c>
      <c r="J2835">
        <f t="shared" si="723"/>
        <v>3265.9999999999995</v>
      </c>
      <c r="K2835">
        <f t="shared" si="724"/>
        <v>506.00000000000006</v>
      </c>
      <c r="L2835">
        <f t="shared" si="730"/>
        <v>1398.4</v>
      </c>
      <c r="M2835">
        <f t="shared" si="731"/>
        <v>3261.4</v>
      </c>
      <c r="N2835">
        <v>0</v>
      </c>
      <c r="O2835">
        <f t="shared" si="725"/>
        <v>9752</v>
      </c>
      <c r="P2835">
        <v>25</v>
      </c>
      <c r="Q2835">
        <v>0</v>
      </c>
      <c r="R2835">
        <v>0</v>
      </c>
      <c r="S2835">
        <v>0</v>
      </c>
      <c r="T2835">
        <v>200</v>
      </c>
      <c r="U2835">
        <f>IF((H2835*12)&gt;867123.01,(79776+(((H2835*12)-867123.01)*0.25))/12,IF((H2835*12)&gt;624329.01,(31216+(((H2835*12)-624329.01)*0.2))/12,IF((H2835*12)&gt;416220.01,(((H2835*12)-416220.01)*0.15)/12,0)))</f>
        <v>1289.4598750000005</v>
      </c>
      <c r="V2835">
        <v>0</v>
      </c>
      <c r="W2835">
        <f t="shared" si="729"/>
        <v>1514.4598750000005</v>
      </c>
      <c r="X2835">
        <f t="shared" si="726"/>
        <v>2718.6000000000004</v>
      </c>
      <c r="Y2835">
        <f t="shared" si="732"/>
        <v>6527.4</v>
      </c>
      <c r="Z2835">
        <f t="shared" si="733"/>
        <v>41766.940125000001</v>
      </c>
      <c r="AA2835" t="s">
        <v>222</v>
      </c>
      <c r="AB2835">
        <v>2023</v>
      </c>
    </row>
    <row r="2836" spans="1:28" x14ac:dyDescent="0.25">
      <c r="A2836">
        <v>83</v>
      </c>
      <c r="B2836" t="s">
        <v>174</v>
      </c>
      <c r="C2836" t="s">
        <v>102</v>
      </c>
      <c r="D2836" t="s">
        <v>94</v>
      </c>
      <c r="E2836" t="s">
        <v>26</v>
      </c>
      <c r="F2836" t="s">
        <v>100</v>
      </c>
      <c r="G2836">
        <v>46000</v>
      </c>
      <c r="H2836">
        <f t="shared" si="728"/>
        <v>43281.4</v>
      </c>
      <c r="I2836">
        <f t="shared" si="722"/>
        <v>1320.2</v>
      </c>
      <c r="J2836">
        <f t="shared" si="723"/>
        <v>3265.9999999999995</v>
      </c>
      <c r="K2836">
        <f t="shared" si="724"/>
        <v>506.00000000000006</v>
      </c>
      <c r="L2836">
        <f t="shared" si="730"/>
        <v>1398.4</v>
      </c>
      <c r="M2836">
        <f t="shared" si="731"/>
        <v>3261.4</v>
      </c>
      <c r="N2836">
        <v>0</v>
      </c>
      <c r="O2836">
        <f t="shared" si="725"/>
        <v>9752</v>
      </c>
      <c r="P2836">
        <v>25</v>
      </c>
      <c r="Q2836">
        <v>0</v>
      </c>
      <c r="R2836">
        <v>0</v>
      </c>
      <c r="S2836">
        <v>1408.04</v>
      </c>
      <c r="T2836">
        <v>200</v>
      </c>
      <c r="U2836">
        <v>1289.46</v>
      </c>
      <c r="V2836">
        <v>0</v>
      </c>
      <c r="W2836">
        <f t="shared" si="729"/>
        <v>2922.5</v>
      </c>
      <c r="X2836">
        <f t="shared" si="726"/>
        <v>2718.6000000000004</v>
      </c>
      <c r="Y2836">
        <f t="shared" si="732"/>
        <v>6527.4</v>
      </c>
      <c r="Z2836">
        <f t="shared" si="733"/>
        <v>40358.9</v>
      </c>
      <c r="AA2836" t="s">
        <v>222</v>
      </c>
      <c r="AB2836">
        <v>2023</v>
      </c>
    </row>
    <row r="2837" spans="1:28" x14ac:dyDescent="0.25">
      <c r="A2837">
        <v>84</v>
      </c>
      <c r="B2837" t="s">
        <v>853</v>
      </c>
      <c r="C2837" t="s">
        <v>103</v>
      </c>
      <c r="D2837" t="s">
        <v>94</v>
      </c>
      <c r="E2837" t="s">
        <v>854</v>
      </c>
      <c r="F2837" t="s">
        <v>100</v>
      </c>
      <c r="G2837">
        <v>46000</v>
      </c>
      <c r="H2837">
        <f t="shared" si="728"/>
        <v>43281.4</v>
      </c>
      <c r="I2837">
        <f t="shared" si="722"/>
        <v>1320.2</v>
      </c>
      <c r="J2837">
        <f t="shared" si="723"/>
        <v>3265.9999999999995</v>
      </c>
      <c r="K2837">
        <f t="shared" si="724"/>
        <v>506.00000000000006</v>
      </c>
      <c r="L2837">
        <f t="shared" si="730"/>
        <v>1398.4</v>
      </c>
      <c r="M2837">
        <f t="shared" si="731"/>
        <v>3261.4</v>
      </c>
      <c r="N2837">
        <v>0</v>
      </c>
      <c r="O2837">
        <f t="shared" si="725"/>
        <v>9752</v>
      </c>
      <c r="P2837">
        <v>25</v>
      </c>
      <c r="Q2837">
        <v>0</v>
      </c>
      <c r="R2837">
        <v>0</v>
      </c>
      <c r="S2837">
        <v>522.17999999999995</v>
      </c>
      <c r="T2837">
        <v>200</v>
      </c>
      <c r="U2837">
        <f>IF((H2837*12)&gt;867123.01,(79776+(((H2837*12)-867123.01)*0.25))/12,IF((H2837*12)&gt;624329.01,(31216+(((H2837*12)-624329.01)*0.2))/12,IF((H2837*12)&gt;416220.01,(((H2837*12)-416220.01)*0.15)/12,0)))</f>
        <v>1289.4598750000005</v>
      </c>
      <c r="V2837">
        <v>0</v>
      </c>
      <c r="W2837">
        <f t="shared" si="729"/>
        <v>2036.6398750000003</v>
      </c>
      <c r="X2837">
        <f t="shared" si="726"/>
        <v>2718.6000000000004</v>
      </c>
      <c r="Y2837">
        <f t="shared" si="732"/>
        <v>6527.4</v>
      </c>
      <c r="Z2837">
        <f t="shared" si="733"/>
        <v>41244.760125000001</v>
      </c>
      <c r="AA2837" t="s">
        <v>222</v>
      </c>
      <c r="AB2837">
        <v>2023</v>
      </c>
    </row>
    <row r="2838" spans="1:28" x14ac:dyDescent="0.25">
      <c r="A2838">
        <v>85</v>
      </c>
      <c r="B2838" t="s">
        <v>855</v>
      </c>
      <c r="C2838" t="s">
        <v>103</v>
      </c>
      <c r="D2838" t="s">
        <v>94</v>
      </c>
      <c r="E2838" t="s">
        <v>52</v>
      </c>
      <c r="F2838" t="s">
        <v>100</v>
      </c>
      <c r="G2838">
        <v>36000</v>
      </c>
      <c r="H2838">
        <f t="shared" si="728"/>
        <v>33872.400000000001</v>
      </c>
      <c r="I2838">
        <f t="shared" si="722"/>
        <v>1033.2</v>
      </c>
      <c r="J2838">
        <f t="shared" si="723"/>
        <v>2555.9999999999995</v>
      </c>
      <c r="K2838">
        <f t="shared" si="724"/>
        <v>396.00000000000006</v>
      </c>
      <c r="L2838">
        <f t="shared" si="730"/>
        <v>1094.4000000000001</v>
      </c>
      <c r="M2838">
        <f t="shared" si="731"/>
        <v>2552.4</v>
      </c>
      <c r="N2838">
        <v>0</v>
      </c>
      <c r="O2838">
        <f t="shared" si="725"/>
        <v>7632</v>
      </c>
      <c r="P2838">
        <v>25</v>
      </c>
      <c r="Q2838">
        <v>0</v>
      </c>
      <c r="R2838">
        <v>0</v>
      </c>
      <c r="S2838">
        <v>1577.79</v>
      </c>
      <c r="T2838">
        <v>200</v>
      </c>
      <c r="U2838">
        <f t="shared" ref="U2838:U2863" si="734">IF((H2838*12)&gt;867123.01,(79776+(((H2838*12)-867123.01)*0.25))/12,IF((H2838*12)&gt;624329.01,(31216+(((H2838*12)-624329.01)*0.2))/12,IF((H2838*12)&gt;416220.01,(((H2838*12)-416220.01)*0.15)/12,0)))</f>
        <v>0</v>
      </c>
      <c r="V2838">
        <v>0</v>
      </c>
      <c r="W2838">
        <f t="shared" si="729"/>
        <v>1802.79</v>
      </c>
      <c r="X2838">
        <f t="shared" si="726"/>
        <v>2127.6000000000004</v>
      </c>
      <c r="Y2838">
        <f t="shared" si="732"/>
        <v>5108.3999999999996</v>
      </c>
      <c r="Z2838">
        <f t="shared" si="733"/>
        <v>32069.61</v>
      </c>
      <c r="AA2838" t="s">
        <v>222</v>
      </c>
      <c r="AB2838">
        <v>2023</v>
      </c>
    </row>
    <row r="2839" spans="1:28" x14ac:dyDescent="0.25">
      <c r="A2839">
        <v>86</v>
      </c>
      <c r="B2839" t="s">
        <v>856</v>
      </c>
      <c r="C2839" t="s">
        <v>102</v>
      </c>
      <c r="D2839" t="s">
        <v>6</v>
      </c>
      <c r="E2839" t="s">
        <v>26</v>
      </c>
      <c r="F2839" t="s">
        <v>100</v>
      </c>
      <c r="G2839">
        <v>36000</v>
      </c>
      <c r="H2839">
        <f t="shared" si="728"/>
        <v>33872.400000000001</v>
      </c>
      <c r="I2839">
        <f t="shared" si="722"/>
        <v>1033.2</v>
      </c>
      <c r="J2839">
        <f t="shared" si="723"/>
        <v>2555.9999999999995</v>
      </c>
      <c r="K2839">
        <f t="shared" si="724"/>
        <v>396.00000000000006</v>
      </c>
      <c r="L2839">
        <f t="shared" si="730"/>
        <v>1094.4000000000001</v>
      </c>
      <c r="M2839">
        <f t="shared" si="731"/>
        <v>2552.4</v>
      </c>
      <c r="N2839">
        <v>0</v>
      </c>
      <c r="O2839">
        <f t="shared" si="725"/>
        <v>7632</v>
      </c>
      <c r="P2839">
        <v>25</v>
      </c>
      <c r="Q2839">
        <v>0</v>
      </c>
      <c r="R2839">
        <v>0</v>
      </c>
      <c r="S2839">
        <v>0</v>
      </c>
      <c r="T2839">
        <v>200</v>
      </c>
      <c r="U2839">
        <f t="shared" si="734"/>
        <v>0</v>
      </c>
      <c r="V2839">
        <v>0</v>
      </c>
      <c r="W2839">
        <f t="shared" si="729"/>
        <v>225</v>
      </c>
      <c r="X2839">
        <f t="shared" si="726"/>
        <v>2127.6000000000004</v>
      </c>
      <c r="Y2839">
        <f t="shared" si="732"/>
        <v>5108.3999999999996</v>
      </c>
      <c r="Z2839">
        <f t="shared" si="733"/>
        <v>33647.4</v>
      </c>
      <c r="AA2839" t="s">
        <v>222</v>
      </c>
      <c r="AB2839">
        <v>2023</v>
      </c>
    </row>
    <row r="2840" spans="1:28" x14ac:dyDescent="0.25">
      <c r="A2840">
        <v>87</v>
      </c>
      <c r="B2840" t="s">
        <v>857</v>
      </c>
      <c r="C2840" t="s">
        <v>103</v>
      </c>
      <c r="D2840" t="s">
        <v>858</v>
      </c>
      <c r="E2840" t="s">
        <v>859</v>
      </c>
      <c r="F2840" t="s">
        <v>100</v>
      </c>
      <c r="G2840">
        <v>30000</v>
      </c>
      <c r="H2840">
        <f t="shared" si="728"/>
        <v>28227</v>
      </c>
      <c r="I2840">
        <f t="shared" si="722"/>
        <v>861</v>
      </c>
      <c r="J2840">
        <f t="shared" si="723"/>
        <v>2130</v>
      </c>
      <c r="K2840">
        <f t="shared" si="724"/>
        <v>330.00000000000006</v>
      </c>
      <c r="L2840">
        <f t="shared" si="730"/>
        <v>912</v>
      </c>
      <c r="M2840">
        <f t="shared" si="731"/>
        <v>2127</v>
      </c>
      <c r="N2840">
        <v>0</v>
      </c>
      <c r="O2840">
        <f t="shared" si="725"/>
        <v>6360</v>
      </c>
      <c r="P2840">
        <v>25</v>
      </c>
      <c r="Q2840">
        <v>500</v>
      </c>
      <c r="R2840">
        <v>0</v>
      </c>
      <c r="S2840">
        <v>276.87</v>
      </c>
      <c r="T2840">
        <v>200</v>
      </c>
      <c r="U2840">
        <f t="shared" si="734"/>
        <v>0</v>
      </c>
      <c r="V2840">
        <v>0</v>
      </c>
      <c r="W2840">
        <f t="shared" si="729"/>
        <v>1001.87</v>
      </c>
      <c r="X2840">
        <f t="shared" si="726"/>
        <v>1773</v>
      </c>
      <c r="Y2840">
        <f t="shared" si="732"/>
        <v>4257</v>
      </c>
      <c r="Z2840">
        <f t="shared" si="733"/>
        <v>27225.13</v>
      </c>
      <c r="AA2840" t="s">
        <v>222</v>
      </c>
      <c r="AB2840">
        <v>2023</v>
      </c>
    </row>
    <row r="2841" spans="1:28" x14ac:dyDescent="0.25">
      <c r="A2841">
        <v>88</v>
      </c>
      <c r="B2841" t="s">
        <v>176</v>
      </c>
      <c r="C2841" t="s">
        <v>102</v>
      </c>
      <c r="D2841" t="s">
        <v>94</v>
      </c>
      <c r="E2841" t="s">
        <v>26</v>
      </c>
      <c r="F2841" t="s">
        <v>100</v>
      </c>
      <c r="G2841">
        <v>36000</v>
      </c>
      <c r="H2841">
        <f t="shared" si="728"/>
        <v>33872.400000000001</v>
      </c>
      <c r="I2841">
        <f t="shared" si="722"/>
        <v>1033.2</v>
      </c>
      <c r="J2841">
        <f t="shared" si="723"/>
        <v>2555.9999999999995</v>
      </c>
      <c r="K2841">
        <f t="shared" si="724"/>
        <v>396.00000000000006</v>
      </c>
      <c r="L2841">
        <f t="shared" si="730"/>
        <v>1094.4000000000001</v>
      </c>
      <c r="M2841">
        <f t="shared" si="731"/>
        <v>2552.4</v>
      </c>
      <c r="N2841">
        <v>0</v>
      </c>
      <c r="O2841">
        <f t="shared" si="725"/>
        <v>7632</v>
      </c>
      <c r="P2841">
        <v>25</v>
      </c>
      <c r="Q2841">
        <v>0</v>
      </c>
      <c r="R2841">
        <v>0</v>
      </c>
      <c r="S2841">
        <v>30</v>
      </c>
      <c r="T2841">
        <v>200</v>
      </c>
      <c r="U2841">
        <f t="shared" si="734"/>
        <v>0</v>
      </c>
      <c r="V2841">
        <v>0</v>
      </c>
      <c r="W2841">
        <f t="shared" si="729"/>
        <v>255</v>
      </c>
      <c r="X2841">
        <f t="shared" si="726"/>
        <v>2127.6000000000004</v>
      </c>
      <c r="Y2841">
        <f t="shared" si="732"/>
        <v>5108.3999999999996</v>
      </c>
      <c r="Z2841">
        <f t="shared" si="733"/>
        <v>33617.4</v>
      </c>
      <c r="AA2841" t="s">
        <v>222</v>
      </c>
      <c r="AB2841">
        <v>2023</v>
      </c>
    </row>
    <row r="2842" spans="1:28" x14ac:dyDescent="0.25">
      <c r="A2842">
        <v>89</v>
      </c>
      <c r="B2842" t="s">
        <v>847</v>
      </c>
      <c r="C2842" t="s">
        <v>102</v>
      </c>
      <c r="D2842" t="s">
        <v>94</v>
      </c>
      <c r="E2842" t="s">
        <v>765</v>
      </c>
      <c r="F2842" t="s">
        <v>100</v>
      </c>
      <c r="G2842">
        <v>20000</v>
      </c>
      <c r="H2842">
        <f>+G2842-(I2842+L2842+N2842)</f>
        <v>18818</v>
      </c>
      <c r="I2842">
        <f t="shared" si="722"/>
        <v>574</v>
      </c>
      <c r="J2842">
        <f t="shared" si="723"/>
        <v>1419.9999999999998</v>
      </c>
      <c r="K2842">
        <f t="shared" si="724"/>
        <v>220.00000000000003</v>
      </c>
      <c r="L2842">
        <f t="shared" si="730"/>
        <v>608</v>
      </c>
      <c r="M2842">
        <f t="shared" si="731"/>
        <v>1418</v>
      </c>
      <c r="N2842">
        <v>0</v>
      </c>
      <c r="O2842">
        <f>+I2842+J2842+K2842+L2842+M2842+N2842</f>
        <v>4240</v>
      </c>
      <c r="P2842">
        <v>25</v>
      </c>
      <c r="Q2842">
        <v>0</v>
      </c>
      <c r="R2842">
        <v>0</v>
      </c>
      <c r="S2842">
        <v>0</v>
      </c>
      <c r="T2842">
        <v>200</v>
      </c>
      <c r="U2842">
        <f t="shared" si="734"/>
        <v>0</v>
      </c>
      <c r="V2842">
        <v>0</v>
      </c>
      <c r="W2842">
        <f t="shared" si="729"/>
        <v>225</v>
      </c>
      <c r="X2842">
        <f t="shared" si="726"/>
        <v>1182</v>
      </c>
      <c r="Y2842">
        <f>+J2842+M2842</f>
        <v>2838</v>
      </c>
      <c r="Z2842">
        <f t="shared" si="733"/>
        <v>18593</v>
      </c>
      <c r="AA2842" t="s">
        <v>222</v>
      </c>
      <c r="AB2842">
        <v>2023</v>
      </c>
    </row>
    <row r="2843" spans="1:28" x14ac:dyDescent="0.25">
      <c r="A2843">
        <v>90</v>
      </c>
      <c r="B2843" t="s">
        <v>202</v>
      </c>
      <c r="C2843" t="s">
        <v>102</v>
      </c>
      <c r="D2843" t="s">
        <v>22</v>
      </c>
      <c r="E2843" t="s">
        <v>37</v>
      </c>
      <c r="F2843" t="s">
        <v>100</v>
      </c>
      <c r="G2843">
        <v>25000</v>
      </c>
      <c r="H2843">
        <f t="shared" ref="H2843:H2863" si="735">+G2843-(I2843+L2843+N2843)</f>
        <v>23522.5</v>
      </c>
      <c r="I2843">
        <f t="shared" si="722"/>
        <v>717.5</v>
      </c>
      <c r="J2843">
        <f t="shared" si="723"/>
        <v>1774.9999999999998</v>
      </c>
      <c r="K2843">
        <f t="shared" si="724"/>
        <v>275</v>
      </c>
      <c r="L2843">
        <f t="shared" si="730"/>
        <v>760</v>
      </c>
      <c r="M2843">
        <f t="shared" si="731"/>
        <v>1772.5000000000002</v>
      </c>
      <c r="N2843">
        <v>0</v>
      </c>
      <c r="O2843">
        <f t="shared" ref="O2843:O2863" si="736">+I2843+J2843+K2843+L2843+M2843+N2843</f>
        <v>5300</v>
      </c>
      <c r="P2843">
        <v>25</v>
      </c>
      <c r="Q2843">
        <v>1638.06</v>
      </c>
      <c r="R2843">
        <v>0</v>
      </c>
      <c r="S2843">
        <v>0</v>
      </c>
      <c r="T2843">
        <v>200</v>
      </c>
      <c r="U2843">
        <f t="shared" si="734"/>
        <v>0</v>
      </c>
      <c r="V2843">
        <v>0</v>
      </c>
      <c r="W2843">
        <f t="shared" si="729"/>
        <v>1863.06</v>
      </c>
      <c r="X2843">
        <f t="shared" si="726"/>
        <v>1477.5</v>
      </c>
      <c r="Y2843">
        <f t="shared" ref="Y2843:Y2863" si="737">+J2843+M2843</f>
        <v>3547.5</v>
      </c>
      <c r="Z2843">
        <f t="shared" si="733"/>
        <v>21659.439999999999</v>
      </c>
      <c r="AA2843" t="s">
        <v>222</v>
      </c>
      <c r="AB2843">
        <v>2023</v>
      </c>
    </row>
    <row r="2844" spans="1:28" x14ac:dyDescent="0.25">
      <c r="A2844">
        <v>91</v>
      </c>
      <c r="B2844" t="s">
        <v>203</v>
      </c>
      <c r="C2844" t="s">
        <v>102</v>
      </c>
      <c r="D2844" t="s">
        <v>6</v>
      </c>
      <c r="E2844" t="s">
        <v>37</v>
      </c>
      <c r="F2844" t="s">
        <v>100</v>
      </c>
      <c r="G2844">
        <v>15000</v>
      </c>
      <c r="H2844">
        <f t="shared" si="735"/>
        <v>14113.5</v>
      </c>
      <c r="I2844">
        <f t="shared" si="722"/>
        <v>430.5</v>
      </c>
      <c r="J2844">
        <f t="shared" si="723"/>
        <v>1065</v>
      </c>
      <c r="K2844">
        <f t="shared" si="724"/>
        <v>165.00000000000003</v>
      </c>
      <c r="L2844">
        <f t="shared" si="730"/>
        <v>456</v>
      </c>
      <c r="M2844">
        <f t="shared" si="731"/>
        <v>1063.5</v>
      </c>
      <c r="N2844">
        <v>0</v>
      </c>
      <c r="O2844">
        <f t="shared" si="736"/>
        <v>3180</v>
      </c>
      <c r="P2844">
        <v>25</v>
      </c>
      <c r="Q2844">
        <v>0</v>
      </c>
      <c r="R2844">
        <v>0</v>
      </c>
      <c r="S2844">
        <v>0</v>
      </c>
      <c r="T2844">
        <v>200</v>
      </c>
      <c r="U2844">
        <f t="shared" si="734"/>
        <v>0</v>
      </c>
      <c r="V2844">
        <v>0</v>
      </c>
      <c r="W2844">
        <f t="shared" si="729"/>
        <v>225</v>
      </c>
      <c r="X2844">
        <f t="shared" si="726"/>
        <v>886.5</v>
      </c>
      <c r="Y2844">
        <f t="shared" si="737"/>
        <v>2128.5</v>
      </c>
      <c r="Z2844">
        <f t="shared" si="733"/>
        <v>13888.5</v>
      </c>
      <c r="AA2844" t="s">
        <v>222</v>
      </c>
      <c r="AB2844">
        <v>2023</v>
      </c>
    </row>
    <row r="2845" spans="1:28" x14ac:dyDescent="0.25">
      <c r="A2845">
        <v>92</v>
      </c>
      <c r="B2845" t="s">
        <v>204</v>
      </c>
      <c r="C2845" t="s">
        <v>102</v>
      </c>
      <c r="D2845" t="s">
        <v>6</v>
      </c>
      <c r="E2845" t="s">
        <v>37</v>
      </c>
      <c r="F2845" t="s">
        <v>100</v>
      </c>
      <c r="G2845">
        <v>15000</v>
      </c>
      <c r="H2845">
        <f t="shared" si="735"/>
        <v>14113.5</v>
      </c>
      <c r="I2845">
        <f t="shared" si="722"/>
        <v>430.5</v>
      </c>
      <c r="J2845">
        <f t="shared" si="723"/>
        <v>1065</v>
      </c>
      <c r="K2845">
        <f t="shared" si="724"/>
        <v>165.00000000000003</v>
      </c>
      <c r="L2845">
        <f t="shared" si="730"/>
        <v>456</v>
      </c>
      <c r="M2845">
        <f t="shared" si="731"/>
        <v>1063.5</v>
      </c>
      <c r="N2845">
        <v>0</v>
      </c>
      <c r="O2845">
        <f t="shared" si="736"/>
        <v>3180</v>
      </c>
      <c r="P2845">
        <v>25</v>
      </c>
      <c r="Q2845">
        <v>0</v>
      </c>
      <c r="R2845">
        <v>0</v>
      </c>
      <c r="S2845">
        <v>0</v>
      </c>
      <c r="T2845">
        <v>200</v>
      </c>
      <c r="U2845">
        <f t="shared" si="734"/>
        <v>0</v>
      </c>
      <c r="V2845">
        <v>0</v>
      </c>
      <c r="W2845">
        <f t="shared" si="729"/>
        <v>225</v>
      </c>
      <c r="X2845">
        <f t="shared" si="726"/>
        <v>886.5</v>
      </c>
      <c r="Y2845">
        <f t="shared" si="737"/>
        <v>2128.5</v>
      </c>
      <c r="Z2845">
        <f t="shared" si="733"/>
        <v>13888.5</v>
      </c>
      <c r="AA2845" t="s">
        <v>222</v>
      </c>
      <c r="AB2845">
        <v>2023</v>
      </c>
    </row>
    <row r="2846" spans="1:28" x14ac:dyDescent="0.25">
      <c r="A2846">
        <v>93</v>
      </c>
      <c r="B2846" t="s">
        <v>205</v>
      </c>
      <c r="C2846" t="s">
        <v>102</v>
      </c>
      <c r="D2846" t="s">
        <v>6</v>
      </c>
      <c r="E2846" t="s">
        <v>37</v>
      </c>
      <c r="F2846" t="s">
        <v>100</v>
      </c>
      <c r="G2846">
        <v>25000</v>
      </c>
      <c r="H2846">
        <f t="shared" si="735"/>
        <v>23522.5</v>
      </c>
      <c r="I2846">
        <f t="shared" si="722"/>
        <v>717.5</v>
      </c>
      <c r="J2846">
        <f t="shared" si="723"/>
        <v>1774.9999999999998</v>
      </c>
      <c r="K2846">
        <f t="shared" si="724"/>
        <v>275</v>
      </c>
      <c r="L2846">
        <f t="shared" si="730"/>
        <v>760</v>
      </c>
      <c r="M2846">
        <f t="shared" si="731"/>
        <v>1772.5000000000002</v>
      </c>
      <c r="N2846">
        <v>0</v>
      </c>
      <c r="O2846">
        <f t="shared" si="736"/>
        <v>5300</v>
      </c>
      <c r="P2846">
        <v>25</v>
      </c>
      <c r="Q2846">
        <v>0</v>
      </c>
      <c r="R2846">
        <v>0</v>
      </c>
      <c r="S2846">
        <v>0</v>
      </c>
      <c r="T2846">
        <v>200</v>
      </c>
      <c r="U2846">
        <f t="shared" si="734"/>
        <v>0</v>
      </c>
      <c r="V2846">
        <v>0</v>
      </c>
      <c r="W2846">
        <f t="shared" si="729"/>
        <v>225</v>
      </c>
      <c r="X2846">
        <f t="shared" si="726"/>
        <v>1477.5</v>
      </c>
      <c r="Y2846">
        <f t="shared" si="737"/>
        <v>3547.5</v>
      </c>
      <c r="Z2846">
        <f t="shared" si="733"/>
        <v>23297.5</v>
      </c>
      <c r="AA2846" t="s">
        <v>222</v>
      </c>
      <c r="AB2846">
        <v>2023</v>
      </c>
    </row>
    <row r="2847" spans="1:28" x14ac:dyDescent="0.25">
      <c r="A2847">
        <v>94</v>
      </c>
      <c r="B2847" t="s">
        <v>810</v>
      </c>
      <c r="C2847" t="s">
        <v>102</v>
      </c>
      <c r="D2847" t="s">
        <v>94</v>
      </c>
      <c r="E2847" t="s">
        <v>37</v>
      </c>
      <c r="F2847" t="s">
        <v>100</v>
      </c>
      <c r="G2847">
        <v>25000</v>
      </c>
      <c r="H2847">
        <f t="shared" si="735"/>
        <v>23522.5</v>
      </c>
      <c r="I2847">
        <f t="shared" si="722"/>
        <v>717.5</v>
      </c>
      <c r="J2847">
        <f t="shared" si="723"/>
        <v>1774.9999999999998</v>
      </c>
      <c r="K2847">
        <f t="shared" si="724"/>
        <v>275</v>
      </c>
      <c r="L2847">
        <f t="shared" si="730"/>
        <v>760</v>
      </c>
      <c r="M2847">
        <f t="shared" si="731"/>
        <v>1772.5000000000002</v>
      </c>
      <c r="N2847">
        <v>0</v>
      </c>
      <c r="O2847">
        <f t="shared" si="736"/>
        <v>5300</v>
      </c>
      <c r="P2847">
        <v>25</v>
      </c>
      <c r="Q2847">
        <v>2100.16</v>
      </c>
      <c r="R2847">
        <v>0</v>
      </c>
      <c r="S2847">
        <v>0</v>
      </c>
      <c r="T2847">
        <v>200</v>
      </c>
      <c r="U2847">
        <f t="shared" si="734"/>
        <v>0</v>
      </c>
      <c r="V2847">
        <v>0</v>
      </c>
      <c r="W2847">
        <f t="shared" si="729"/>
        <v>2325.16</v>
      </c>
      <c r="X2847">
        <f t="shared" si="726"/>
        <v>1477.5</v>
      </c>
      <c r="Y2847">
        <f t="shared" si="737"/>
        <v>3547.5</v>
      </c>
      <c r="Z2847">
        <f t="shared" si="733"/>
        <v>21197.34</v>
      </c>
      <c r="AA2847" t="s">
        <v>222</v>
      </c>
      <c r="AB2847">
        <v>2023</v>
      </c>
    </row>
    <row r="2848" spans="1:28" x14ac:dyDescent="0.25">
      <c r="A2848">
        <v>95</v>
      </c>
      <c r="B2848" t="s">
        <v>193</v>
      </c>
      <c r="C2848" t="s">
        <v>103</v>
      </c>
      <c r="D2848" t="s">
        <v>22</v>
      </c>
      <c r="E2848" t="s">
        <v>54</v>
      </c>
      <c r="F2848" t="s">
        <v>100</v>
      </c>
      <c r="G2848">
        <v>30000</v>
      </c>
      <c r="H2848">
        <f t="shared" si="735"/>
        <v>26639.62</v>
      </c>
      <c r="I2848">
        <f t="shared" si="722"/>
        <v>861</v>
      </c>
      <c r="J2848">
        <f t="shared" si="723"/>
        <v>2130</v>
      </c>
      <c r="K2848">
        <f t="shared" si="724"/>
        <v>330.00000000000006</v>
      </c>
      <c r="L2848">
        <f t="shared" si="730"/>
        <v>912</v>
      </c>
      <c r="M2848">
        <f t="shared" si="731"/>
        <v>2127</v>
      </c>
      <c r="N2848">
        <v>1587.38</v>
      </c>
      <c r="O2848">
        <f t="shared" si="736"/>
        <v>7947.38</v>
      </c>
      <c r="P2848">
        <v>25</v>
      </c>
      <c r="Q2848">
        <v>500</v>
      </c>
      <c r="R2848">
        <v>0</v>
      </c>
      <c r="S2848">
        <v>0</v>
      </c>
      <c r="T2848">
        <v>200</v>
      </c>
      <c r="U2848">
        <f t="shared" si="734"/>
        <v>0</v>
      </c>
      <c r="V2848">
        <v>0</v>
      </c>
      <c r="W2848">
        <f t="shared" si="729"/>
        <v>725</v>
      </c>
      <c r="X2848">
        <f t="shared" si="726"/>
        <v>3360.38</v>
      </c>
      <c r="Y2848">
        <f t="shared" si="737"/>
        <v>4257</v>
      </c>
      <c r="Z2848">
        <f t="shared" si="733"/>
        <v>25914.62</v>
      </c>
      <c r="AA2848" t="s">
        <v>222</v>
      </c>
      <c r="AB2848">
        <v>2023</v>
      </c>
    </row>
    <row r="2849" spans="1:28" x14ac:dyDescent="0.25">
      <c r="A2849">
        <v>96</v>
      </c>
      <c r="B2849" t="s">
        <v>197</v>
      </c>
      <c r="C2849" t="s">
        <v>103</v>
      </c>
      <c r="D2849" t="s">
        <v>94</v>
      </c>
      <c r="E2849" t="s">
        <v>54</v>
      </c>
      <c r="F2849" t="s">
        <v>100</v>
      </c>
      <c r="G2849">
        <v>30000</v>
      </c>
      <c r="H2849">
        <f t="shared" si="735"/>
        <v>28227</v>
      </c>
      <c r="I2849">
        <f t="shared" si="722"/>
        <v>861</v>
      </c>
      <c r="J2849">
        <f t="shared" si="723"/>
        <v>2130</v>
      </c>
      <c r="K2849">
        <f t="shared" si="724"/>
        <v>330.00000000000006</v>
      </c>
      <c r="L2849">
        <f t="shared" si="730"/>
        <v>912</v>
      </c>
      <c r="M2849">
        <f t="shared" si="731"/>
        <v>2127</v>
      </c>
      <c r="N2849">
        <v>0</v>
      </c>
      <c r="O2849">
        <f t="shared" si="736"/>
        <v>6360</v>
      </c>
      <c r="P2849">
        <v>25</v>
      </c>
      <c r="Q2849">
        <v>0</v>
      </c>
      <c r="R2849">
        <v>0</v>
      </c>
      <c r="S2849">
        <v>0</v>
      </c>
      <c r="T2849">
        <v>200</v>
      </c>
      <c r="U2849">
        <f t="shared" si="734"/>
        <v>0</v>
      </c>
      <c r="V2849">
        <v>0</v>
      </c>
      <c r="W2849">
        <f t="shared" si="729"/>
        <v>225</v>
      </c>
      <c r="X2849">
        <f t="shared" si="726"/>
        <v>1773</v>
      </c>
      <c r="Y2849">
        <f t="shared" si="737"/>
        <v>4257</v>
      </c>
      <c r="Z2849">
        <f t="shared" si="733"/>
        <v>28002</v>
      </c>
      <c r="AA2849" t="s">
        <v>222</v>
      </c>
      <c r="AB2849">
        <v>2023</v>
      </c>
    </row>
    <row r="2850" spans="1:28" x14ac:dyDescent="0.25">
      <c r="A2850">
        <v>97</v>
      </c>
      <c r="B2850" t="s">
        <v>895</v>
      </c>
      <c r="C2850" t="s">
        <v>103</v>
      </c>
      <c r="D2850" t="s">
        <v>22</v>
      </c>
      <c r="E2850" t="s">
        <v>54</v>
      </c>
      <c r="F2850" t="s">
        <v>100</v>
      </c>
      <c r="G2850">
        <v>30000</v>
      </c>
      <c r="H2850">
        <f t="shared" si="735"/>
        <v>28227</v>
      </c>
      <c r="I2850">
        <f t="shared" si="722"/>
        <v>861</v>
      </c>
      <c r="J2850">
        <f t="shared" si="723"/>
        <v>2130</v>
      </c>
      <c r="K2850">
        <f t="shared" si="724"/>
        <v>330.00000000000006</v>
      </c>
      <c r="L2850">
        <f t="shared" si="730"/>
        <v>912</v>
      </c>
      <c r="M2850">
        <f t="shared" si="731"/>
        <v>2127</v>
      </c>
      <c r="N2850">
        <v>0</v>
      </c>
      <c r="O2850">
        <f t="shared" si="736"/>
        <v>6360</v>
      </c>
      <c r="P2850">
        <v>25</v>
      </c>
      <c r="Q2850">
        <v>4777.8999999999996</v>
      </c>
      <c r="R2850">
        <v>0</v>
      </c>
      <c r="S2850">
        <v>0</v>
      </c>
      <c r="T2850">
        <v>200</v>
      </c>
      <c r="U2850">
        <f t="shared" si="734"/>
        <v>0</v>
      </c>
      <c r="V2850">
        <v>0</v>
      </c>
      <c r="W2850">
        <f t="shared" si="729"/>
        <v>5002.8999999999996</v>
      </c>
      <c r="X2850">
        <f t="shared" si="726"/>
        <v>1773</v>
      </c>
      <c r="Y2850">
        <f t="shared" si="737"/>
        <v>4257</v>
      </c>
      <c r="Z2850">
        <f t="shared" si="733"/>
        <v>23224.1</v>
      </c>
      <c r="AA2850" t="s">
        <v>222</v>
      </c>
      <c r="AB2850">
        <v>2023</v>
      </c>
    </row>
    <row r="2851" spans="1:28" x14ac:dyDescent="0.25">
      <c r="A2851">
        <v>98</v>
      </c>
      <c r="B2851" t="s">
        <v>200</v>
      </c>
      <c r="C2851" t="s">
        <v>103</v>
      </c>
      <c r="D2851" t="s">
        <v>19</v>
      </c>
      <c r="E2851" t="s">
        <v>60</v>
      </c>
      <c r="F2851" t="s">
        <v>100</v>
      </c>
      <c r="G2851">
        <v>35000</v>
      </c>
      <c r="H2851">
        <f t="shared" si="735"/>
        <v>32931.5</v>
      </c>
      <c r="I2851">
        <f t="shared" si="722"/>
        <v>1004.5</v>
      </c>
      <c r="J2851">
        <f t="shared" si="723"/>
        <v>2485</v>
      </c>
      <c r="K2851">
        <f t="shared" si="724"/>
        <v>385.00000000000006</v>
      </c>
      <c r="L2851">
        <f t="shared" si="730"/>
        <v>1064</v>
      </c>
      <c r="M2851">
        <f t="shared" si="731"/>
        <v>2481.5</v>
      </c>
      <c r="N2851">
        <v>0</v>
      </c>
      <c r="O2851">
        <f t="shared" si="736"/>
        <v>7420</v>
      </c>
      <c r="P2851">
        <v>25</v>
      </c>
      <c r="Q2851">
        <v>17474.189999999999</v>
      </c>
      <c r="R2851">
        <v>0</v>
      </c>
      <c r="S2851">
        <v>1834.63</v>
      </c>
      <c r="T2851">
        <v>200</v>
      </c>
      <c r="U2851">
        <f t="shared" si="734"/>
        <v>0</v>
      </c>
      <c r="V2851">
        <v>0</v>
      </c>
      <c r="W2851">
        <f t="shared" si="729"/>
        <v>19533.82</v>
      </c>
      <c r="X2851">
        <f t="shared" si="726"/>
        <v>2068.5</v>
      </c>
      <c r="Y2851">
        <f t="shared" si="737"/>
        <v>4966.5</v>
      </c>
      <c r="Z2851">
        <f t="shared" si="733"/>
        <v>13397.68</v>
      </c>
      <c r="AA2851" t="s">
        <v>222</v>
      </c>
      <c r="AB2851">
        <v>2023</v>
      </c>
    </row>
    <row r="2852" spans="1:28" x14ac:dyDescent="0.25">
      <c r="A2852">
        <v>99</v>
      </c>
      <c r="B2852" t="s">
        <v>811</v>
      </c>
      <c r="C2852" t="s">
        <v>103</v>
      </c>
      <c r="D2852" t="s">
        <v>808</v>
      </c>
      <c r="E2852" t="s">
        <v>54</v>
      </c>
      <c r="F2852" t="s">
        <v>99</v>
      </c>
      <c r="G2852">
        <v>45000</v>
      </c>
      <c r="H2852">
        <f t="shared" si="735"/>
        <v>42340.5</v>
      </c>
      <c r="I2852">
        <f t="shared" si="722"/>
        <v>1291.5</v>
      </c>
      <c r="J2852">
        <f t="shared" si="723"/>
        <v>3194.9999999999995</v>
      </c>
      <c r="K2852">
        <f t="shared" si="724"/>
        <v>495.00000000000006</v>
      </c>
      <c r="L2852">
        <f t="shared" si="730"/>
        <v>1368</v>
      </c>
      <c r="M2852">
        <f t="shared" si="731"/>
        <v>3190.5</v>
      </c>
      <c r="N2852">
        <v>0</v>
      </c>
      <c r="O2852">
        <f t="shared" si="736"/>
        <v>9540</v>
      </c>
      <c r="P2852">
        <v>25</v>
      </c>
      <c r="Q2852">
        <v>1500</v>
      </c>
      <c r="R2852">
        <v>0</v>
      </c>
      <c r="S2852">
        <v>797.28</v>
      </c>
      <c r="T2852">
        <v>200</v>
      </c>
      <c r="U2852">
        <v>1148.33</v>
      </c>
      <c r="V2852">
        <v>0</v>
      </c>
      <c r="W2852">
        <f>P2852+Q2852+R2852+S2852+T2852+U2852</f>
        <v>3670.6099999999997</v>
      </c>
      <c r="X2852">
        <f t="shared" si="726"/>
        <v>2659.5</v>
      </c>
      <c r="Y2852">
        <f t="shared" si="737"/>
        <v>6385.5</v>
      </c>
      <c r="Z2852">
        <f t="shared" si="733"/>
        <v>38669.89</v>
      </c>
      <c r="AA2852" t="s">
        <v>222</v>
      </c>
      <c r="AB2852">
        <v>2023</v>
      </c>
    </row>
    <row r="2853" spans="1:28" x14ac:dyDescent="0.25">
      <c r="A2853">
        <v>100</v>
      </c>
      <c r="B2853" t="s">
        <v>892</v>
      </c>
      <c r="C2853" t="s">
        <v>103</v>
      </c>
      <c r="D2853" t="s">
        <v>22</v>
      </c>
      <c r="E2853" t="s">
        <v>880</v>
      </c>
      <c r="F2853" t="s">
        <v>84</v>
      </c>
      <c r="G2853">
        <v>26000</v>
      </c>
      <c r="H2853">
        <f t="shared" si="735"/>
        <v>24463.4</v>
      </c>
      <c r="I2853">
        <f t="shared" si="722"/>
        <v>746.2</v>
      </c>
      <c r="J2853">
        <f t="shared" si="723"/>
        <v>1845.9999999999998</v>
      </c>
      <c r="K2853">
        <f t="shared" si="724"/>
        <v>286.00000000000006</v>
      </c>
      <c r="L2853">
        <f t="shared" si="730"/>
        <v>790.4</v>
      </c>
      <c r="M2853">
        <f t="shared" si="731"/>
        <v>1843.4</v>
      </c>
      <c r="N2853">
        <v>0</v>
      </c>
      <c r="O2853">
        <f t="shared" si="736"/>
        <v>5512</v>
      </c>
      <c r="P2853">
        <v>25</v>
      </c>
      <c r="Q2853">
        <v>0</v>
      </c>
      <c r="R2853">
        <v>0</v>
      </c>
      <c r="S2853">
        <v>0</v>
      </c>
      <c r="T2853">
        <v>200</v>
      </c>
      <c r="U2853">
        <f t="shared" si="734"/>
        <v>0</v>
      </c>
      <c r="V2853">
        <v>0</v>
      </c>
      <c r="W2853">
        <f t="shared" ref="W2853:W2863" si="738">P2853+Q2853+R2853+S2853+T2853+U2853</f>
        <v>225</v>
      </c>
      <c r="X2853">
        <f t="shared" si="726"/>
        <v>1536.6</v>
      </c>
      <c r="Y2853">
        <f t="shared" si="737"/>
        <v>3689.3999999999996</v>
      </c>
      <c r="Z2853">
        <f t="shared" si="733"/>
        <v>24238.400000000001</v>
      </c>
      <c r="AA2853" t="s">
        <v>222</v>
      </c>
      <c r="AB2853">
        <v>2023</v>
      </c>
    </row>
    <row r="2854" spans="1:28" x14ac:dyDescent="0.25">
      <c r="A2854">
        <v>101</v>
      </c>
      <c r="B2854" t="s">
        <v>881</v>
      </c>
      <c r="C2854" t="s">
        <v>103</v>
      </c>
      <c r="D2854" t="s">
        <v>22</v>
      </c>
      <c r="E2854" t="s">
        <v>54</v>
      </c>
      <c r="F2854" t="s">
        <v>84</v>
      </c>
      <c r="G2854">
        <v>25000</v>
      </c>
      <c r="H2854">
        <f t="shared" si="735"/>
        <v>23522.5</v>
      </c>
      <c r="I2854">
        <f t="shared" si="722"/>
        <v>717.5</v>
      </c>
      <c r="J2854">
        <f t="shared" si="723"/>
        <v>1774.9999999999998</v>
      </c>
      <c r="K2854">
        <f t="shared" si="724"/>
        <v>275</v>
      </c>
      <c r="L2854">
        <f t="shared" si="730"/>
        <v>760</v>
      </c>
      <c r="M2854">
        <f t="shared" si="731"/>
        <v>1772.5000000000002</v>
      </c>
      <c r="N2854">
        <v>0</v>
      </c>
      <c r="O2854">
        <f t="shared" si="736"/>
        <v>5300</v>
      </c>
      <c r="P2854">
        <v>25</v>
      </c>
      <c r="Q2854">
        <v>0</v>
      </c>
      <c r="R2854">
        <v>0</v>
      </c>
      <c r="S2854">
        <v>4.99</v>
      </c>
      <c r="T2854">
        <v>200</v>
      </c>
      <c r="U2854">
        <f t="shared" si="734"/>
        <v>0</v>
      </c>
      <c r="V2854">
        <v>0</v>
      </c>
      <c r="W2854">
        <f t="shared" si="738"/>
        <v>229.99</v>
      </c>
      <c r="X2854">
        <f t="shared" si="726"/>
        <v>1477.5</v>
      </c>
      <c r="Y2854">
        <f t="shared" si="737"/>
        <v>3547.5</v>
      </c>
      <c r="Z2854">
        <f t="shared" si="733"/>
        <v>23292.51</v>
      </c>
      <c r="AA2854" t="s">
        <v>222</v>
      </c>
      <c r="AB2854">
        <v>2023</v>
      </c>
    </row>
    <row r="2855" spans="1:28" x14ac:dyDescent="0.25">
      <c r="A2855">
        <v>102</v>
      </c>
      <c r="B2855" t="s">
        <v>882</v>
      </c>
      <c r="C2855" t="s">
        <v>103</v>
      </c>
      <c r="D2855" t="s">
        <v>22</v>
      </c>
      <c r="E2855" t="s">
        <v>883</v>
      </c>
      <c r="F2855" t="s">
        <v>84</v>
      </c>
      <c r="G2855">
        <v>20000</v>
      </c>
      <c r="H2855">
        <f t="shared" si="735"/>
        <v>18818</v>
      </c>
      <c r="I2855">
        <f t="shared" si="722"/>
        <v>574</v>
      </c>
      <c r="J2855">
        <f t="shared" si="723"/>
        <v>1419.9999999999998</v>
      </c>
      <c r="K2855">
        <f t="shared" si="724"/>
        <v>220.00000000000003</v>
      </c>
      <c r="L2855">
        <f t="shared" si="730"/>
        <v>608</v>
      </c>
      <c r="M2855">
        <f t="shared" si="731"/>
        <v>1418</v>
      </c>
      <c r="N2855">
        <v>0</v>
      </c>
      <c r="O2855">
        <f t="shared" si="736"/>
        <v>4240</v>
      </c>
      <c r="P2855">
        <v>25</v>
      </c>
      <c r="Q2855">
        <v>0</v>
      </c>
      <c r="R2855">
        <v>0</v>
      </c>
      <c r="S2855">
        <v>0</v>
      </c>
      <c r="T2855">
        <v>200</v>
      </c>
      <c r="U2855">
        <f t="shared" si="734"/>
        <v>0</v>
      </c>
      <c r="V2855">
        <v>0</v>
      </c>
      <c r="W2855">
        <f t="shared" si="738"/>
        <v>225</v>
      </c>
      <c r="X2855">
        <f t="shared" si="726"/>
        <v>1182</v>
      </c>
      <c r="Y2855">
        <f t="shared" si="737"/>
        <v>2838</v>
      </c>
      <c r="Z2855">
        <f t="shared" si="733"/>
        <v>18593</v>
      </c>
      <c r="AA2855" t="s">
        <v>222</v>
      </c>
      <c r="AB2855">
        <v>2023</v>
      </c>
    </row>
    <row r="2856" spans="1:28" x14ac:dyDescent="0.25">
      <c r="A2856">
        <v>103</v>
      </c>
      <c r="B2856" t="s">
        <v>884</v>
      </c>
      <c r="C2856" t="s">
        <v>102</v>
      </c>
      <c r="D2856" t="s">
        <v>893</v>
      </c>
      <c r="E2856" t="s">
        <v>32</v>
      </c>
      <c r="F2856" t="s">
        <v>84</v>
      </c>
      <c r="G2856">
        <v>46000</v>
      </c>
      <c r="H2856">
        <f t="shared" si="735"/>
        <v>43281.4</v>
      </c>
      <c r="I2856">
        <f t="shared" si="722"/>
        <v>1320.2</v>
      </c>
      <c r="J2856">
        <f t="shared" si="723"/>
        <v>3265.9999999999995</v>
      </c>
      <c r="K2856">
        <f t="shared" si="724"/>
        <v>506.00000000000006</v>
      </c>
      <c r="L2856">
        <f t="shared" si="730"/>
        <v>1398.4</v>
      </c>
      <c r="M2856">
        <f t="shared" si="731"/>
        <v>3261.4</v>
      </c>
      <c r="N2856">
        <v>0</v>
      </c>
      <c r="O2856">
        <f t="shared" si="736"/>
        <v>9752</v>
      </c>
      <c r="P2856">
        <v>25</v>
      </c>
      <c r="Q2856">
        <v>0</v>
      </c>
      <c r="R2856">
        <v>0</v>
      </c>
      <c r="S2856">
        <v>0</v>
      </c>
      <c r="T2856">
        <v>200</v>
      </c>
      <c r="U2856">
        <f t="shared" si="734"/>
        <v>1289.4598750000005</v>
      </c>
      <c r="V2856">
        <v>0</v>
      </c>
      <c r="W2856">
        <f t="shared" si="738"/>
        <v>1514.4598750000005</v>
      </c>
      <c r="X2856">
        <f t="shared" si="726"/>
        <v>2718.6000000000004</v>
      </c>
      <c r="Y2856">
        <f t="shared" si="737"/>
        <v>6527.4</v>
      </c>
      <c r="Z2856">
        <f t="shared" si="733"/>
        <v>41766.940125000001</v>
      </c>
      <c r="AA2856" t="s">
        <v>222</v>
      </c>
      <c r="AB2856">
        <v>2023</v>
      </c>
    </row>
    <row r="2857" spans="1:28" x14ac:dyDescent="0.25">
      <c r="A2857">
        <v>104</v>
      </c>
      <c r="B2857" t="s">
        <v>885</v>
      </c>
      <c r="C2857" t="s">
        <v>103</v>
      </c>
      <c r="D2857" t="s">
        <v>22</v>
      </c>
      <c r="E2857" t="s">
        <v>80</v>
      </c>
      <c r="F2857" t="s">
        <v>84</v>
      </c>
      <c r="G2857">
        <v>130000</v>
      </c>
      <c r="H2857">
        <f t="shared" si="735"/>
        <v>122317</v>
      </c>
      <c r="I2857">
        <f t="shared" si="722"/>
        <v>3731</v>
      </c>
      <c r="J2857">
        <f t="shared" si="723"/>
        <v>9230</v>
      </c>
      <c r="K2857">
        <f t="shared" si="724"/>
        <v>822.89</v>
      </c>
      <c r="L2857">
        <f t="shared" si="730"/>
        <v>3952</v>
      </c>
      <c r="M2857">
        <f t="shared" si="731"/>
        <v>9217</v>
      </c>
      <c r="N2857">
        <v>0</v>
      </c>
      <c r="O2857">
        <f t="shared" si="736"/>
        <v>26952.89</v>
      </c>
      <c r="P2857">
        <v>25</v>
      </c>
      <c r="Q2857">
        <v>0</v>
      </c>
      <c r="R2857">
        <v>0</v>
      </c>
      <c r="S2857">
        <v>0</v>
      </c>
      <c r="T2857">
        <v>200</v>
      </c>
      <c r="U2857">
        <f t="shared" si="734"/>
        <v>19162.187291666665</v>
      </c>
      <c r="V2857">
        <v>0</v>
      </c>
      <c r="W2857">
        <f t="shared" si="738"/>
        <v>19387.187291666665</v>
      </c>
      <c r="X2857">
        <f t="shared" si="726"/>
        <v>7683</v>
      </c>
      <c r="Y2857">
        <f t="shared" si="737"/>
        <v>18447</v>
      </c>
      <c r="Z2857">
        <f t="shared" si="733"/>
        <v>102929.81270833334</v>
      </c>
      <c r="AA2857" t="s">
        <v>222</v>
      </c>
      <c r="AB2857">
        <v>2023</v>
      </c>
    </row>
    <row r="2858" spans="1:28" x14ac:dyDescent="0.25">
      <c r="A2858">
        <v>105</v>
      </c>
      <c r="B2858" t="s">
        <v>898</v>
      </c>
      <c r="C2858" t="s">
        <v>103</v>
      </c>
      <c r="D2858" t="s">
        <v>22</v>
      </c>
      <c r="E2858" t="s">
        <v>54</v>
      </c>
      <c r="F2858" t="s">
        <v>84</v>
      </c>
      <c r="G2858">
        <v>25000</v>
      </c>
      <c r="H2858">
        <f t="shared" si="735"/>
        <v>23522.5</v>
      </c>
      <c r="I2858">
        <f t="shared" si="722"/>
        <v>717.5</v>
      </c>
      <c r="J2858">
        <f t="shared" si="723"/>
        <v>1774.9999999999998</v>
      </c>
      <c r="K2858">
        <f t="shared" si="724"/>
        <v>275</v>
      </c>
      <c r="L2858">
        <f t="shared" si="730"/>
        <v>760</v>
      </c>
      <c r="M2858">
        <f t="shared" si="731"/>
        <v>1772.5000000000002</v>
      </c>
      <c r="N2858">
        <v>0</v>
      </c>
      <c r="O2858">
        <f t="shared" si="736"/>
        <v>5300</v>
      </c>
      <c r="P2858">
        <v>25</v>
      </c>
      <c r="Q2858">
        <v>0</v>
      </c>
      <c r="R2858">
        <v>0</v>
      </c>
      <c r="S2858">
        <v>220</v>
      </c>
      <c r="T2858">
        <v>200</v>
      </c>
      <c r="U2858">
        <f t="shared" si="734"/>
        <v>0</v>
      </c>
      <c r="V2858">
        <v>0</v>
      </c>
      <c r="W2858">
        <f t="shared" si="738"/>
        <v>445</v>
      </c>
      <c r="X2858">
        <f t="shared" si="726"/>
        <v>1477.5</v>
      </c>
      <c r="Y2858">
        <f t="shared" si="737"/>
        <v>3547.5</v>
      </c>
      <c r="Z2858">
        <f t="shared" si="733"/>
        <v>23077.5</v>
      </c>
      <c r="AA2858" t="s">
        <v>222</v>
      </c>
      <c r="AB2858">
        <v>2023</v>
      </c>
    </row>
    <row r="2859" spans="1:28" x14ac:dyDescent="0.25">
      <c r="A2859">
        <v>106</v>
      </c>
      <c r="B2859" t="s">
        <v>899</v>
      </c>
      <c r="C2859" t="s">
        <v>102</v>
      </c>
      <c r="D2859" t="s">
        <v>22</v>
      </c>
      <c r="E2859" t="s">
        <v>37</v>
      </c>
      <c r="F2859" t="s">
        <v>84</v>
      </c>
      <c r="G2859">
        <v>25000</v>
      </c>
      <c r="H2859">
        <f t="shared" si="735"/>
        <v>23522.5</v>
      </c>
      <c r="I2859">
        <f t="shared" si="722"/>
        <v>717.5</v>
      </c>
      <c r="J2859">
        <f t="shared" si="723"/>
        <v>1774.9999999999998</v>
      </c>
      <c r="K2859">
        <f t="shared" si="724"/>
        <v>275</v>
      </c>
      <c r="L2859">
        <f t="shared" si="730"/>
        <v>760</v>
      </c>
      <c r="M2859">
        <f t="shared" si="731"/>
        <v>1772.5000000000002</v>
      </c>
      <c r="N2859">
        <v>0</v>
      </c>
      <c r="O2859">
        <f t="shared" si="736"/>
        <v>5300</v>
      </c>
      <c r="P2859">
        <v>25</v>
      </c>
      <c r="Q2859">
        <v>0</v>
      </c>
      <c r="R2859">
        <v>0</v>
      </c>
      <c r="S2859">
        <v>0</v>
      </c>
      <c r="T2859">
        <v>200</v>
      </c>
      <c r="U2859">
        <f t="shared" si="734"/>
        <v>0</v>
      </c>
      <c r="V2859">
        <v>0</v>
      </c>
      <c r="W2859">
        <f t="shared" si="738"/>
        <v>225</v>
      </c>
      <c r="X2859">
        <f t="shared" si="726"/>
        <v>1477.5</v>
      </c>
      <c r="Y2859">
        <f t="shared" si="737"/>
        <v>3547.5</v>
      </c>
      <c r="Z2859">
        <f t="shared" si="733"/>
        <v>23297.5</v>
      </c>
      <c r="AA2859" t="s">
        <v>222</v>
      </c>
      <c r="AB2859">
        <v>2023</v>
      </c>
    </row>
    <row r="2860" spans="1:28" x14ac:dyDescent="0.25">
      <c r="A2860">
        <v>107</v>
      </c>
      <c r="B2860" t="s">
        <v>900</v>
      </c>
      <c r="C2860" t="s">
        <v>102</v>
      </c>
      <c r="D2860" t="s">
        <v>22</v>
      </c>
      <c r="E2860" t="s">
        <v>37</v>
      </c>
      <c r="F2860" t="s">
        <v>84</v>
      </c>
      <c r="G2860">
        <v>25000</v>
      </c>
      <c r="H2860">
        <f t="shared" si="735"/>
        <v>23522.5</v>
      </c>
      <c r="I2860">
        <f t="shared" si="722"/>
        <v>717.5</v>
      </c>
      <c r="J2860">
        <f t="shared" si="723"/>
        <v>1774.9999999999998</v>
      </c>
      <c r="K2860">
        <f t="shared" si="724"/>
        <v>275</v>
      </c>
      <c r="L2860">
        <f t="shared" si="730"/>
        <v>760</v>
      </c>
      <c r="M2860">
        <f t="shared" si="731"/>
        <v>1772.5000000000002</v>
      </c>
      <c r="N2860">
        <v>0</v>
      </c>
      <c r="O2860">
        <f t="shared" si="736"/>
        <v>5300</v>
      </c>
      <c r="P2860">
        <v>25</v>
      </c>
      <c r="Q2860">
        <v>0</v>
      </c>
      <c r="R2860">
        <v>0</v>
      </c>
      <c r="S2860">
        <v>0</v>
      </c>
      <c r="T2860">
        <v>200</v>
      </c>
      <c r="U2860">
        <f t="shared" si="734"/>
        <v>0</v>
      </c>
      <c r="V2860">
        <v>0</v>
      </c>
      <c r="W2860">
        <f t="shared" si="738"/>
        <v>225</v>
      </c>
      <c r="X2860">
        <f t="shared" si="726"/>
        <v>1477.5</v>
      </c>
      <c r="Y2860">
        <f t="shared" si="737"/>
        <v>3547.5</v>
      </c>
      <c r="Z2860">
        <f t="shared" si="733"/>
        <v>23297.5</v>
      </c>
      <c r="AA2860" t="s">
        <v>222</v>
      </c>
      <c r="AB2860">
        <v>2023</v>
      </c>
    </row>
    <row r="2861" spans="1:28" x14ac:dyDescent="0.25">
      <c r="A2861">
        <v>108</v>
      </c>
      <c r="B2861" t="s">
        <v>901</v>
      </c>
      <c r="C2861" t="s">
        <v>102</v>
      </c>
      <c r="D2861" t="s">
        <v>801</v>
      </c>
      <c r="E2861" t="s">
        <v>33</v>
      </c>
      <c r="F2861" t="s">
        <v>84</v>
      </c>
      <c r="G2861">
        <v>30000</v>
      </c>
      <c r="H2861">
        <f t="shared" si="735"/>
        <v>28227</v>
      </c>
      <c r="I2861">
        <f t="shared" si="722"/>
        <v>861</v>
      </c>
      <c r="J2861">
        <f t="shared" si="723"/>
        <v>2130</v>
      </c>
      <c r="K2861">
        <f t="shared" si="724"/>
        <v>330.00000000000006</v>
      </c>
      <c r="L2861">
        <f t="shared" si="730"/>
        <v>912</v>
      </c>
      <c r="M2861">
        <f t="shared" si="731"/>
        <v>2127</v>
      </c>
      <c r="N2861">
        <v>0</v>
      </c>
      <c r="O2861">
        <f t="shared" si="736"/>
        <v>6360</v>
      </c>
      <c r="P2861">
        <v>25</v>
      </c>
      <c r="Q2861">
        <v>0</v>
      </c>
      <c r="R2861">
        <v>0</v>
      </c>
      <c r="S2861">
        <v>179</v>
      </c>
      <c r="T2861">
        <v>200</v>
      </c>
      <c r="U2861">
        <f t="shared" si="734"/>
        <v>0</v>
      </c>
      <c r="V2861">
        <v>0</v>
      </c>
      <c r="W2861">
        <f t="shared" si="738"/>
        <v>404</v>
      </c>
      <c r="X2861">
        <f t="shared" si="726"/>
        <v>1773</v>
      </c>
      <c r="Y2861">
        <f t="shared" si="737"/>
        <v>4257</v>
      </c>
      <c r="Z2861">
        <f t="shared" si="733"/>
        <v>27823</v>
      </c>
      <c r="AA2861" t="s">
        <v>222</v>
      </c>
      <c r="AB2861">
        <v>2023</v>
      </c>
    </row>
    <row r="2862" spans="1:28" x14ac:dyDescent="0.25">
      <c r="A2862">
        <v>109</v>
      </c>
      <c r="B2862" t="s">
        <v>902</v>
      </c>
      <c r="C2862" t="s">
        <v>102</v>
      </c>
      <c r="D2862" t="s">
        <v>22</v>
      </c>
      <c r="E2862" t="s">
        <v>37</v>
      </c>
      <c r="F2862" t="s">
        <v>84</v>
      </c>
      <c r="G2862">
        <v>25000</v>
      </c>
      <c r="H2862">
        <f t="shared" si="735"/>
        <v>23522.5</v>
      </c>
      <c r="I2862">
        <f t="shared" si="722"/>
        <v>717.5</v>
      </c>
      <c r="J2862">
        <f t="shared" si="723"/>
        <v>1774.9999999999998</v>
      </c>
      <c r="K2862">
        <f t="shared" si="724"/>
        <v>275</v>
      </c>
      <c r="L2862">
        <f t="shared" si="730"/>
        <v>760</v>
      </c>
      <c r="M2862">
        <f t="shared" si="731"/>
        <v>1772.5000000000002</v>
      </c>
      <c r="N2862">
        <v>0</v>
      </c>
      <c r="O2862">
        <f t="shared" si="736"/>
        <v>5300</v>
      </c>
      <c r="P2862">
        <v>25</v>
      </c>
      <c r="Q2862">
        <v>0</v>
      </c>
      <c r="R2862">
        <v>0</v>
      </c>
      <c r="S2862">
        <v>0</v>
      </c>
      <c r="T2862">
        <v>200</v>
      </c>
      <c r="U2862">
        <f t="shared" si="734"/>
        <v>0</v>
      </c>
      <c r="V2862">
        <v>0</v>
      </c>
      <c r="W2862">
        <f t="shared" si="738"/>
        <v>225</v>
      </c>
      <c r="X2862">
        <f t="shared" si="726"/>
        <v>1477.5</v>
      </c>
      <c r="Y2862">
        <f t="shared" si="737"/>
        <v>3547.5</v>
      </c>
      <c r="Z2862">
        <f t="shared" si="733"/>
        <v>23297.5</v>
      </c>
      <c r="AA2862" t="s">
        <v>222</v>
      </c>
      <c r="AB2862">
        <v>2023</v>
      </c>
    </row>
    <row r="2863" spans="1:28" x14ac:dyDescent="0.25">
      <c r="A2863">
        <v>110</v>
      </c>
      <c r="B2863" t="s">
        <v>903</v>
      </c>
      <c r="C2863" t="s">
        <v>102</v>
      </c>
      <c r="D2863" t="s">
        <v>22</v>
      </c>
      <c r="E2863" t="s">
        <v>37</v>
      </c>
      <c r="F2863" t="s">
        <v>84</v>
      </c>
      <c r="G2863">
        <v>25000</v>
      </c>
      <c r="H2863">
        <f t="shared" si="735"/>
        <v>23522.5</v>
      </c>
      <c r="I2863">
        <f t="shared" si="722"/>
        <v>717.5</v>
      </c>
      <c r="J2863">
        <f t="shared" si="723"/>
        <v>1774.9999999999998</v>
      </c>
      <c r="K2863">
        <f t="shared" si="724"/>
        <v>275</v>
      </c>
      <c r="L2863">
        <f t="shared" si="730"/>
        <v>760</v>
      </c>
      <c r="M2863">
        <f t="shared" si="731"/>
        <v>1772.5000000000002</v>
      </c>
      <c r="N2863">
        <v>0</v>
      </c>
      <c r="O2863">
        <f t="shared" si="736"/>
        <v>5300</v>
      </c>
      <c r="P2863">
        <v>25</v>
      </c>
      <c r="Q2863">
        <v>0</v>
      </c>
      <c r="R2863">
        <v>0</v>
      </c>
      <c r="S2863">
        <v>0</v>
      </c>
      <c r="T2863">
        <v>200</v>
      </c>
      <c r="U2863">
        <f t="shared" si="734"/>
        <v>0</v>
      </c>
      <c r="V2863">
        <v>0</v>
      </c>
      <c r="W2863">
        <f t="shared" si="738"/>
        <v>225</v>
      </c>
      <c r="X2863">
        <f t="shared" si="726"/>
        <v>1477.5</v>
      </c>
      <c r="Y2863">
        <f t="shared" si="737"/>
        <v>3547.5</v>
      </c>
      <c r="Z2863">
        <f t="shared" si="733"/>
        <v>23297.5</v>
      </c>
      <c r="AA2863" t="s">
        <v>222</v>
      </c>
      <c r="AB2863">
        <v>2023</v>
      </c>
    </row>
    <row r="2864" spans="1:28" x14ac:dyDescent="0.25">
      <c r="A2864">
        <v>111</v>
      </c>
      <c r="B2864" t="s">
        <v>804</v>
      </c>
      <c r="C2864" t="s">
        <v>103</v>
      </c>
      <c r="D2864" t="s">
        <v>823</v>
      </c>
      <c r="E2864" t="s">
        <v>27</v>
      </c>
      <c r="F2864" t="s">
        <v>98</v>
      </c>
      <c r="G2864">
        <v>360000</v>
      </c>
      <c r="H2864">
        <f>+G2864-(I2864+L2864+N2864)</f>
        <v>342395.21</v>
      </c>
      <c r="I2864">
        <f>IF(G2864&lt;=374040,G2864*2.87%,9334.68)</f>
        <v>10332</v>
      </c>
      <c r="J2864">
        <f>IF(G2864&lt;=374040,G2864*7.1%,23092.75)</f>
        <v>25559.999999999996</v>
      </c>
      <c r="K2864">
        <f>IF(G2864&lt;=74808,G2864*1.1%,822.89)</f>
        <v>822.89</v>
      </c>
      <c r="L2864">
        <v>5685.41</v>
      </c>
      <c r="M2864">
        <v>13259.72</v>
      </c>
      <c r="N2864">
        <v>1587.38</v>
      </c>
      <c r="O2864">
        <f>+I2864+J2864+K2864+L2864+M2864+N2864</f>
        <v>57247.4</v>
      </c>
      <c r="P2864">
        <v>25</v>
      </c>
      <c r="Q2864">
        <v>0</v>
      </c>
      <c r="R2864">
        <v>0</v>
      </c>
      <c r="S2864">
        <v>1328.8</v>
      </c>
      <c r="T2864">
        <v>0</v>
      </c>
      <c r="U2864">
        <v>74181.67</v>
      </c>
      <c r="V2864">
        <v>0</v>
      </c>
      <c r="W2864">
        <f>P2864+Q2864+R2864+S2864+T2864+U2864</f>
        <v>75535.47</v>
      </c>
      <c r="X2864">
        <f>+I2864+L2864+N2864</f>
        <v>17604.79</v>
      </c>
      <c r="Y2864">
        <f>+J2864+M2864</f>
        <v>38819.719999999994</v>
      </c>
      <c r="Z2864">
        <f>+G2864-(W2864+X2864)</f>
        <v>266859.74</v>
      </c>
      <c r="AA2864" t="s">
        <v>223</v>
      </c>
      <c r="AB2864">
        <v>2023</v>
      </c>
    </row>
    <row r="2865" spans="1:28" x14ac:dyDescent="0.25">
      <c r="A2865">
        <v>1</v>
      </c>
      <c r="B2865" t="s">
        <v>784</v>
      </c>
      <c r="C2865" t="s">
        <v>102</v>
      </c>
      <c r="D2865" t="s">
        <v>19</v>
      </c>
      <c r="E2865" t="s">
        <v>71</v>
      </c>
      <c r="F2865" t="s">
        <v>98</v>
      </c>
      <c r="G2865">
        <v>300000</v>
      </c>
      <c r="H2865">
        <f>+G2865-(I2865+L2865+N2865)</f>
        <v>285704.59000000003</v>
      </c>
      <c r="I2865">
        <f t="shared" ref="I2865:I2928" si="739">IF(G2865&lt;=374040,G2865*2.87%,9334.68)</f>
        <v>8610</v>
      </c>
      <c r="J2865">
        <f t="shared" ref="J2865:J2928" si="740">IF(G2865&lt;=374040,G2865*7.1%,23092.75)</f>
        <v>21299.999999999996</v>
      </c>
      <c r="K2865">
        <f t="shared" ref="K2865:K2928" si="741">IF(G2865&lt;=74808,G2865*1.1%,822.89)</f>
        <v>822.89</v>
      </c>
      <c r="L2865">
        <v>5685.41</v>
      </c>
      <c r="M2865">
        <v>13259.72</v>
      </c>
      <c r="N2865">
        <v>0</v>
      </c>
      <c r="O2865">
        <f t="shared" ref="O2865:O2928" si="742">+I2865+J2865+K2865+L2865+M2865+N2865</f>
        <v>49678.02</v>
      </c>
      <c r="P2865">
        <v>25</v>
      </c>
      <c r="Q2865">
        <v>0</v>
      </c>
      <c r="R2865">
        <v>0</v>
      </c>
      <c r="S2865">
        <v>0</v>
      </c>
      <c r="T2865">
        <v>0</v>
      </c>
      <c r="U2865">
        <v>60009.02</v>
      </c>
      <c r="V2865">
        <v>0</v>
      </c>
      <c r="W2865">
        <f>P2865+Q2865+R2865+S2865+T2865+U2865</f>
        <v>60034.02</v>
      </c>
      <c r="X2865">
        <f t="shared" ref="X2865:X2928" si="743">+I2865+L2865+N2865</f>
        <v>14295.41</v>
      </c>
      <c r="Y2865">
        <f t="shared" ref="Y2865:Y2879" si="744">+J2865+M2865</f>
        <v>34559.719999999994</v>
      </c>
      <c r="Z2865">
        <f t="shared" ref="Z2865:Z2928" si="745">+G2865-(W2865+X2865)</f>
        <v>225670.57</v>
      </c>
      <c r="AA2865" t="s">
        <v>223</v>
      </c>
      <c r="AB2865">
        <v>2023</v>
      </c>
    </row>
    <row r="2866" spans="1:28" x14ac:dyDescent="0.25">
      <c r="A2866">
        <v>2</v>
      </c>
      <c r="B2866" t="s">
        <v>110</v>
      </c>
      <c r="C2866" t="s">
        <v>103</v>
      </c>
      <c r="D2866" t="s">
        <v>10</v>
      </c>
      <c r="E2866" t="s">
        <v>53</v>
      </c>
      <c r="F2866" t="s">
        <v>98</v>
      </c>
      <c r="G2866">
        <v>300000</v>
      </c>
      <c r="H2866">
        <f t="shared" ref="H2866:H2929" si="746">+G2866-(I2866+L2866+N2866)</f>
        <v>285704.59000000003</v>
      </c>
      <c r="I2866">
        <f t="shared" si="739"/>
        <v>8610</v>
      </c>
      <c r="J2866">
        <f t="shared" si="740"/>
        <v>21299.999999999996</v>
      </c>
      <c r="K2866">
        <f t="shared" si="741"/>
        <v>822.89</v>
      </c>
      <c r="L2866">
        <v>5685.41</v>
      </c>
      <c r="M2866">
        <v>13259.72</v>
      </c>
      <c r="N2866">
        <v>0</v>
      </c>
      <c r="O2866">
        <f t="shared" si="742"/>
        <v>49678.02</v>
      </c>
      <c r="P2866">
        <v>25</v>
      </c>
      <c r="Q2866">
        <v>0</v>
      </c>
      <c r="R2866">
        <v>0</v>
      </c>
      <c r="S2866">
        <v>1328.8</v>
      </c>
      <c r="T2866">
        <v>0</v>
      </c>
      <c r="U2866">
        <v>60009.02</v>
      </c>
      <c r="V2866">
        <v>0</v>
      </c>
      <c r="W2866">
        <f t="shared" ref="W2866:W2929" si="747">P2866+Q2866+R2866+S2866+T2866+U2866</f>
        <v>61362.82</v>
      </c>
      <c r="X2866">
        <f t="shared" si="743"/>
        <v>14295.41</v>
      </c>
      <c r="Y2866">
        <f t="shared" si="744"/>
        <v>34559.719999999994</v>
      </c>
      <c r="Z2866">
        <f t="shared" si="745"/>
        <v>224341.77000000002</v>
      </c>
      <c r="AA2866" t="s">
        <v>223</v>
      </c>
      <c r="AB2866">
        <v>2023</v>
      </c>
    </row>
    <row r="2867" spans="1:28" x14ac:dyDescent="0.25">
      <c r="A2867">
        <v>3</v>
      </c>
      <c r="B2867" t="s">
        <v>115</v>
      </c>
      <c r="C2867" t="s">
        <v>103</v>
      </c>
      <c r="D2867" t="s">
        <v>886</v>
      </c>
      <c r="E2867" t="s">
        <v>887</v>
      </c>
      <c r="F2867" t="s">
        <v>84</v>
      </c>
      <c r="G2867">
        <v>185000</v>
      </c>
      <c r="H2867">
        <f>+G2867-(I2867+L2867+N2867)</f>
        <v>167716.98000000001</v>
      </c>
      <c r="I2867">
        <f t="shared" si="739"/>
        <v>5309.5</v>
      </c>
      <c r="J2867">
        <f t="shared" si="740"/>
        <v>13134.999999999998</v>
      </c>
      <c r="K2867">
        <f t="shared" si="741"/>
        <v>822.89</v>
      </c>
      <c r="L2867">
        <f t="shared" ref="L2867:L2930" si="748">IF(G2867&lt;=187020,G2867*3.04%,4943.8)</f>
        <v>5624</v>
      </c>
      <c r="M2867">
        <f t="shared" ref="M2867:M2930" si="749">IF(G2867&lt;=187020,G2867*7.09%,11530.11)</f>
        <v>13116.5</v>
      </c>
      <c r="N2867">
        <v>6349.52</v>
      </c>
      <c r="O2867">
        <f t="shared" si="742"/>
        <v>44357.41</v>
      </c>
      <c r="P2867">
        <v>25</v>
      </c>
      <c r="Q2867">
        <v>48648.800000000003</v>
      </c>
      <c r="R2867">
        <v>0</v>
      </c>
      <c r="S2867">
        <v>1993.2</v>
      </c>
      <c r="T2867">
        <v>200</v>
      </c>
      <c r="U2867">
        <v>30512.11</v>
      </c>
      <c r="V2867">
        <v>0</v>
      </c>
      <c r="W2867">
        <f t="shared" si="747"/>
        <v>81379.11</v>
      </c>
      <c r="X2867">
        <f t="shared" si="743"/>
        <v>17283.02</v>
      </c>
      <c r="Y2867">
        <f t="shared" si="744"/>
        <v>26251.5</v>
      </c>
      <c r="Z2867">
        <f t="shared" si="745"/>
        <v>86337.87</v>
      </c>
      <c r="AA2867" t="s">
        <v>223</v>
      </c>
      <c r="AB2867">
        <v>2023</v>
      </c>
    </row>
    <row r="2868" spans="1:28" x14ac:dyDescent="0.25">
      <c r="A2868">
        <v>4</v>
      </c>
      <c r="B2868" t="s">
        <v>116</v>
      </c>
      <c r="C2868" t="s">
        <v>102</v>
      </c>
      <c r="D2868" t="s">
        <v>4</v>
      </c>
      <c r="E2868" t="s">
        <v>91</v>
      </c>
      <c r="F2868" t="s">
        <v>84</v>
      </c>
      <c r="G2868">
        <v>185000</v>
      </c>
      <c r="H2868">
        <f t="shared" si="746"/>
        <v>174066.5</v>
      </c>
      <c r="I2868">
        <f t="shared" si="739"/>
        <v>5309.5</v>
      </c>
      <c r="J2868">
        <f t="shared" si="740"/>
        <v>13134.999999999998</v>
      </c>
      <c r="K2868">
        <f t="shared" si="741"/>
        <v>822.89</v>
      </c>
      <c r="L2868">
        <f t="shared" si="748"/>
        <v>5624</v>
      </c>
      <c r="M2868">
        <f t="shared" si="749"/>
        <v>13116.5</v>
      </c>
      <c r="N2868">
        <v>0</v>
      </c>
      <c r="O2868">
        <f t="shared" si="742"/>
        <v>38007.89</v>
      </c>
      <c r="P2868">
        <v>25</v>
      </c>
      <c r="Q2868">
        <v>10669.68</v>
      </c>
      <c r="R2868">
        <v>0</v>
      </c>
      <c r="S2868">
        <v>1328.8</v>
      </c>
      <c r="T2868">
        <v>200</v>
      </c>
      <c r="U2868">
        <v>32099.49</v>
      </c>
      <c r="V2868">
        <v>0</v>
      </c>
      <c r="W2868">
        <f t="shared" si="747"/>
        <v>44322.97</v>
      </c>
      <c r="X2868">
        <f t="shared" si="743"/>
        <v>10933.5</v>
      </c>
      <c r="Y2868">
        <f t="shared" si="744"/>
        <v>26251.5</v>
      </c>
      <c r="Z2868">
        <f t="shared" si="745"/>
        <v>129743.53</v>
      </c>
      <c r="AA2868" t="s">
        <v>223</v>
      </c>
      <c r="AB2868">
        <v>2023</v>
      </c>
    </row>
    <row r="2869" spans="1:28" x14ac:dyDescent="0.25">
      <c r="A2869">
        <v>5</v>
      </c>
      <c r="B2869" t="s">
        <v>117</v>
      </c>
      <c r="C2869" t="s">
        <v>102</v>
      </c>
      <c r="D2869" t="s">
        <v>793</v>
      </c>
      <c r="E2869" t="s">
        <v>794</v>
      </c>
      <c r="F2869" t="s">
        <v>84</v>
      </c>
      <c r="G2869">
        <v>185000</v>
      </c>
      <c r="H2869">
        <f t="shared" si="746"/>
        <v>170891.74</v>
      </c>
      <c r="I2869">
        <f t="shared" si="739"/>
        <v>5309.5</v>
      </c>
      <c r="J2869">
        <f t="shared" si="740"/>
        <v>13134.999999999998</v>
      </c>
      <c r="K2869">
        <f t="shared" si="741"/>
        <v>822.89</v>
      </c>
      <c r="L2869">
        <f t="shared" si="748"/>
        <v>5624</v>
      </c>
      <c r="M2869">
        <f t="shared" si="749"/>
        <v>13116.5</v>
      </c>
      <c r="N2869">
        <v>3174.76</v>
      </c>
      <c r="O2869">
        <f t="shared" si="742"/>
        <v>41182.65</v>
      </c>
      <c r="P2869">
        <v>25</v>
      </c>
      <c r="Q2869">
        <v>0</v>
      </c>
      <c r="R2869">
        <v>0</v>
      </c>
      <c r="S2869">
        <v>2657.6</v>
      </c>
      <c r="T2869">
        <v>200</v>
      </c>
      <c r="U2869">
        <v>31305.8</v>
      </c>
      <c r="V2869">
        <v>0</v>
      </c>
      <c r="W2869">
        <f t="shared" si="747"/>
        <v>34188.400000000001</v>
      </c>
      <c r="X2869">
        <f t="shared" si="743"/>
        <v>14108.26</v>
      </c>
      <c r="Y2869">
        <f t="shared" si="744"/>
        <v>26251.5</v>
      </c>
      <c r="Z2869">
        <f t="shared" si="745"/>
        <v>136703.34</v>
      </c>
      <c r="AA2869" t="s">
        <v>223</v>
      </c>
      <c r="AB2869">
        <v>2023</v>
      </c>
    </row>
    <row r="2870" spans="1:28" x14ac:dyDescent="0.25">
      <c r="A2870">
        <v>6</v>
      </c>
      <c r="B2870" t="s">
        <v>119</v>
      </c>
      <c r="C2870" t="s">
        <v>103</v>
      </c>
      <c r="D2870" t="s">
        <v>10</v>
      </c>
      <c r="E2870" t="s">
        <v>824</v>
      </c>
      <c r="F2870" t="s">
        <v>84</v>
      </c>
      <c r="G2870">
        <v>185000</v>
      </c>
      <c r="H2870">
        <f t="shared" si="746"/>
        <v>174066.5</v>
      </c>
      <c r="I2870">
        <f t="shared" si="739"/>
        <v>5309.5</v>
      </c>
      <c r="J2870">
        <f t="shared" si="740"/>
        <v>13134.999999999998</v>
      </c>
      <c r="K2870">
        <f t="shared" si="741"/>
        <v>822.89</v>
      </c>
      <c r="L2870">
        <f t="shared" si="748"/>
        <v>5624</v>
      </c>
      <c r="M2870">
        <f t="shared" si="749"/>
        <v>13116.5</v>
      </c>
      <c r="N2870">
        <v>0</v>
      </c>
      <c r="O2870">
        <f t="shared" si="742"/>
        <v>38007.89</v>
      </c>
      <c r="P2870">
        <v>25</v>
      </c>
      <c r="Q2870">
        <v>11633.07</v>
      </c>
      <c r="R2870">
        <v>0</v>
      </c>
      <c r="S2870">
        <v>1328.8</v>
      </c>
      <c r="T2870">
        <v>200</v>
      </c>
      <c r="U2870">
        <v>32099.49</v>
      </c>
      <c r="V2870">
        <v>0</v>
      </c>
      <c r="W2870">
        <f t="shared" si="747"/>
        <v>45286.36</v>
      </c>
      <c r="X2870">
        <f t="shared" si="743"/>
        <v>10933.5</v>
      </c>
      <c r="Y2870">
        <f t="shared" si="744"/>
        <v>26251.5</v>
      </c>
      <c r="Z2870">
        <f t="shared" si="745"/>
        <v>128780.14</v>
      </c>
      <c r="AA2870" t="s">
        <v>223</v>
      </c>
      <c r="AB2870">
        <v>2023</v>
      </c>
    </row>
    <row r="2871" spans="1:28" x14ac:dyDescent="0.25">
      <c r="A2871">
        <v>7</v>
      </c>
      <c r="B2871" t="s">
        <v>121</v>
      </c>
      <c r="C2871" t="s">
        <v>102</v>
      </c>
      <c r="D2871" t="s">
        <v>21</v>
      </c>
      <c r="E2871" t="s">
        <v>48</v>
      </c>
      <c r="F2871" t="s">
        <v>84</v>
      </c>
      <c r="G2871">
        <v>155000</v>
      </c>
      <c r="H2871">
        <f t="shared" si="746"/>
        <v>144252.12</v>
      </c>
      <c r="I2871">
        <f t="shared" si="739"/>
        <v>4448.5</v>
      </c>
      <c r="J2871">
        <f t="shared" si="740"/>
        <v>11004.999999999998</v>
      </c>
      <c r="K2871">
        <f t="shared" si="741"/>
        <v>822.89</v>
      </c>
      <c r="L2871">
        <f t="shared" si="748"/>
        <v>4712</v>
      </c>
      <c r="M2871">
        <f t="shared" si="749"/>
        <v>10989.5</v>
      </c>
      <c r="N2871">
        <v>1587.38</v>
      </c>
      <c r="O2871">
        <f t="shared" si="742"/>
        <v>33565.269999999997</v>
      </c>
      <c r="P2871">
        <v>25</v>
      </c>
      <c r="Q2871">
        <v>10389.9</v>
      </c>
      <c r="R2871">
        <v>0</v>
      </c>
      <c r="S2871">
        <v>619.80999999999995</v>
      </c>
      <c r="T2871">
        <v>200</v>
      </c>
      <c r="U2871">
        <v>24645.9</v>
      </c>
      <c r="V2871">
        <v>0</v>
      </c>
      <c r="W2871">
        <f t="shared" si="747"/>
        <v>35880.61</v>
      </c>
      <c r="X2871">
        <f t="shared" si="743"/>
        <v>10747.880000000001</v>
      </c>
      <c r="Y2871">
        <f t="shared" si="744"/>
        <v>21994.5</v>
      </c>
      <c r="Z2871">
        <f t="shared" si="745"/>
        <v>108371.51</v>
      </c>
      <c r="AA2871" t="s">
        <v>223</v>
      </c>
      <c r="AB2871">
        <v>2023</v>
      </c>
    </row>
    <row r="2872" spans="1:28" x14ac:dyDescent="0.25">
      <c r="A2872">
        <v>8</v>
      </c>
      <c r="B2872" t="s">
        <v>137</v>
      </c>
      <c r="C2872" t="s">
        <v>102</v>
      </c>
      <c r="D2872" t="s">
        <v>22</v>
      </c>
      <c r="E2872" t="s">
        <v>788</v>
      </c>
      <c r="F2872" t="s">
        <v>85</v>
      </c>
      <c r="G2872">
        <v>140000</v>
      </c>
      <c r="H2872">
        <f>+G2872-(I2872+L2872+N2872)</f>
        <v>130138.62</v>
      </c>
      <c r="I2872">
        <f t="shared" si="739"/>
        <v>4018</v>
      </c>
      <c r="J2872">
        <f t="shared" si="740"/>
        <v>9940</v>
      </c>
      <c r="K2872">
        <f t="shared" si="741"/>
        <v>822.89</v>
      </c>
      <c r="L2872">
        <f t="shared" si="748"/>
        <v>4256</v>
      </c>
      <c r="M2872">
        <f t="shared" si="749"/>
        <v>9926</v>
      </c>
      <c r="N2872">
        <v>1587.38</v>
      </c>
      <c r="O2872">
        <f>+I2872+J2872+K2872+L2872+M2872+N2872</f>
        <v>30550.27</v>
      </c>
      <c r="P2872">
        <v>25</v>
      </c>
      <c r="Q2872">
        <v>4694.38</v>
      </c>
      <c r="R2872">
        <v>0</v>
      </c>
      <c r="S2872">
        <v>623.26</v>
      </c>
      <c r="T2872">
        <v>200</v>
      </c>
      <c r="U2872">
        <v>21117.52</v>
      </c>
      <c r="V2872">
        <v>0</v>
      </c>
      <c r="W2872">
        <f t="shared" si="747"/>
        <v>26660.16</v>
      </c>
      <c r="X2872">
        <f t="shared" si="743"/>
        <v>9861.380000000001</v>
      </c>
      <c r="Y2872">
        <f>+J2872+M2872</f>
        <v>19866</v>
      </c>
      <c r="Z2872">
        <f>+G2872-(W2872+X2872)</f>
        <v>103478.45999999999</v>
      </c>
      <c r="AA2872" t="s">
        <v>223</v>
      </c>
      <c r="AB2872">
        <v>2023</v>
      </c>
    </row>
    <row r="2873" spans="1:28" x14ac:dyDescent="0.25">
      <c r="A2873">
        <v>9</v>
      </c>
      <c r="B2873" t="s">
        <v>123</v>
      </c>
      <c r="C2873" t="s">
        <v>102</v>
      </c>
      <c r="D2873" t="s">
        <v>10</v>
      </c>
      <c r="E2873" t="s">
        <v>826</v>
      </c>
      <c r="F2873" t="s">
        <v>84</v>
      </c>
      <c r="G2873">
        <v>145000</v>
      </c>
      <c r="H2873">
        <f t="shared" si="746"/>
        <v>136430.5</v>
      </c>
      <c r="I2873">
        <f t="shared" si="739"/>
        <v>4161.5</v>
      </c>
      <c r="J2873">
        <f t="shared" si="740"/>
        <v>10294.999999999998</v>
      </c>
      <c r="K2873">
        <f t="shared" si="741"/>
        <v>822.89</v>
      </c>
      <c r="L2873">
        <f t="shared" si="748"/>
        <v>4408</v>
      </c>
      <c r="M2873">
        <f t="shared" si="749"/>
        <v>10280.5</v>
      </c>
      <c r="N2873">
        <v>0</v>
      </c>
      <c r="O2873">
        <f t="shared" si="742"/>
        <v>29967.89</v>
      </c>
      <c r="P2873">
        <v>25</v>
      </c>
      <c r="Q2873">
        <v>6000</v>
      </c>
      <c r="R2873">
        <v>0</v>
      </c>
      <c r="S2873">
        <v>487.68</v>
      </c>
      <c r="T2873">
        <v>200</v>
      </c>
      <c r="U2873">
        <f>IF((H2873*12)&gt;867123.01,(79776+(((H2873*12)-867123.01)*0.25))/12,IF((H2873*12)&gt;624329.01,(31216+(((H2873*12)-624329.01)*0.2))/12,IF((H2873*12)&gt;416220.01,(((H2873*12)-416220.01)*0.15)/12,0)))</f>
        <v>22690.562291666665</v>
      </c>
      <c r="V2873">
        <v>0</v>
      </c>
      <c r="W2873">
        <f t="shared" si="747"/>
        <v>29403.242291666666</v>
      </c>
      <c r="X2873">
        <f t="shared" si="743"/>
        <v>8569.5</v>
      </c>
      <c r="Y2873">
        <f t="shared" si="744"/>
        <v>20575.5</v>
      </c>
      <c r="Z2873">
        <f t="shared" si="745"/>
        <v>107027.25770833333</v>
      </c>
      <c r="AA2873" t="s">
        <v>223</v>
      </c>
      <c r="AB2873">
        <v>2023</v>
      </c>
    </row>
    <row r="2874" spans="1:28" x14ac:dyDescent="0.25">
      <c r="A2874">
        <v>10</v>
      </c>
      <c r="B2874" t="s">
        <v>125</v>
      </c>
      <c r="C2874" t="s">
        <v>102</v>
      </c>
      <c r="D2874" t="s">
        <v>94</v>
      </c>
      <c r="E2874" t="s">
        <v>65</v>
      </c>
      <c r="F2874" t="s">
        <v>85</v>
      </c>
      <c r="G2874">
        <v>96000</v>
      </c>
      <c r="H2874">
        <f t="shared" si="746"/>
        <v>88739.02</v>
      </c>
      <c r="I2874">
        <f t="shared" si="739"/>
        <v>2755.2</v>
      </c>
      <c r="J2874">
        <f t="shared" si="740"/>
        <v>6815.9999999999991</v>
      </c>
      <c r="K2874">
        <f t="shared" si="741"/>
        <v>822.89</v>
      </c>
      <c r="L2874">
        <f t="shared" si="748"/>
        <v>2918.4</v>
      </c>
      <c r="M2874">
        <f t="shared" si="749"/>
        <v>6806.4000000000005</v>
      </c>
      <c r="N2874">
        <v>1587.38</v>
      </c>
      <c r="O2874">
        <f t="shared" si="742"/>
        <v>21706.27</v>
      </c>
      <c r="P2874">
        <v>25</v>
      </c>
      <c r="Q2874">
        <v>3000</v>
      </c>
      <c r="R2874">
        <v>0</v>
      </c>
      <c r="S2874">
        <v>957.49</v>
      </c>
      <c r="T2874">
        <v>200</v>
      </c>
      <c r="U2874">
        <v>10765.14</v>
      </c>
      <c r="V2874">
        <v>0</v>
      </c>
      <c r="W2874">
        <f t="shared" si="747"/>
        <v>14947.63</v>
      </c>
      <c r="X2874">
        <f t="shared" si="743"/>
        <v>7260.9800000000005</v>
      </c>
      <c r="Y2874">
        <f t="shared" si="744"/>
        <v>13622.4</v>
      </c>
      <c r="Z2874">
        <f t="shared" si="745"/>
        <v>73791.39</v>
      </c>
      <c r="AA2874" t="s">
        <v>223</v>
      </c>
      <c r="AB2874">
        <v>2023</v>
      </c>
    </row>
    <row r="2875" spans="1:28" x14ac:dyDescent="0.25">
      <c r="A2875">
        <v>11</v>
      </c>
      <c r="B2875" t="s">
        <v>126</v>
      </c>
      <c r="C2875" t="s">
        <v>103</v>
      </c>
      <c r="D2875" t="s">
        <v>94</v>
      </c>
      <c r="E2875" t="s">
        <v>58</v>
      </c>
      <c r="F2875" t="s">
        <v>84</v>
      </c>
      <c r="G2875">
        <v>60000</v>
      </c>
      <c r="H2875">
        <f t="shared" si="746"/>
        <v>56454</v>
      </c>
      <c r="I2875">
        <f t="shared" si="739"/>
        <v>1722</v>
      </c>
      <c r="J2875">
        <f t="shared" si="740"/>
        <v>4260</v>
      </c>
      <c r="K2875">
        <f t="shared" si="741"/>
        <v>660.00000000000011</v>
      </c>
      <c r="L2875">
        <f t="shared" si="748"/>
        <v>1824</v>
      </c>
      <c r="M2875">
        <f t="shared" si="749"/>
        <v>4254</v>
      </c>
      <c r="N2875">
        <v>0</v>
      </c>
      <c r="O2875">
        <f t="shared" si="742"/>
        <v>12720</v>
      </c>
      <c r="P2875">
        <v>25</v>
      </c>
      <c r="Q2875">
        <v>2996.21</v>
      </c>
      <c r="R2875">
        <v>0</v>
      </c>
      <c r="S2875">
        <v>1363.27</v>
      </c>
      <c r="T2875">
        <v>200</v>
      </c>
      <c r="U2875">
        <v>3486.68</v>
      </c>
      <c r="V2875">
        <v>0</v>
      </c>
      <c r="W2875">
        <f t="shared" si="747"/>
        <v>8071.16</v>
      </c>
      <c r="X2875">
        <f t="shared" si="743"/>
        <v>3546</v>
      </c>
      <c r="Y2875">
        <f t="shared" si="744"/>
        <v>8514</v>
      </c>
      <c r="Z2875">
        <f t="shared" si="745"/>
        <v>48382.84</v>
      </c>
      <c r="AA2875" t="s">
        <v>223</v>
      </c>
      <c r="AB2875">
        <v>2023</v>
      </c>
    </row>
    <row r="2876" spans="1:28" x14ac:dyDescent="0.25">
      <c r="A2876">
        <v>12</v>
      </c>
      <c r="B2876" t="s">
        <v>128</v>
      </c>
      <c r="C2876" t="s">
        <v>102</v>
      </c>
      <c r="D2876" t="s">
        <v>12</v>
      </c>
      <c r="E2876" t="s">
        <v>862</v>
      </c>
      <c r="F2876" t="s">
        <v>84</v>
      </c>
      <c r="G2876">
        <v>155000</v>
      </c>
      <c r="H2876">
        <f t="shared" si="746"/>
        <v>142664.74</v>
      </c>
      <c r="I2876">
        <f t="shared" si="739"/>
        <v>4448.5</v>
      </c>
      <c r="J2876">
        <f t="shared" si="740"/>
        <v>11004.999999999998</v>
      </c>
      <c r="K2876">
        <f t="shared" si="741"/>
        <v>822.89</v>
      </c>
      <c r="L2876">
        <f t="shared" si="748"/>
        <v>4712</v>
      </c>
      <c r="M2876">
        <f t="shared" si="749"/>
        <v>10989.5</v>
      </c>
      <c r="N2876">
        <v>3174.76</v>
      </c>
      <c r="O2876">
        <f t="shared" si="742"/>
        <v>35152.65</v>
      </c>
      <c r="P2876">
        <v>25</v>
      </c>
      <c r="Q2876">
        <v>0</v>
      </c>
      <c r="R2876">
        <v>0</v>
      </c>
      <c r="S2876">
        <v>1546.78</v>
      </c>
      <c r="T2876">
        <v>200</v>
      </c>
      <c r="U2876">
        <v>24244.09</v>
      </c>
      <c r="V2876">
        <v>0</v>
      </c>
      <c r="W2876">
        <f>P2876+Q2876+R2876+S2876+T2876+U2876</f>
        <v>26015.87</v>
      </c>
      <c r="X2876">
        <f t="shared" si="743"/>
        <v>12335.26</v>
      </c>
      <c r="Y2876">
        <f t="shared" si="744"/>
        <v>21994.5</v>
      </c>
      <c r="Z2876">
        <f>+G2876-(W2876+X2876)</f>
        <v>116648.87</v>
      </c>
      <c r="AA2876" t="s">
        <v>223</v>
      </c>
      <c r="AB2876">
        <v>2023</v>
      </c>
    </row>
    <row r="2877" spans="1:28" x14ac:dyDescent="0.25">
      <c r="A2877">
        <v>13</v>
      </c>
      <c r="B2877" t="s">
        <v>129</v>
      </c>
      <c r="C2877" t="s">
        <v>102</v>
      </c>
      <c r="D2877" t="s">
        <v>16</v>
      </c>
      <c r="E2877" t="s">
        <v>79</v>
      </c>
      <c r="F2877" t="s">
        <v>84</v>
      </c>
      <c r="G2877">
        <v>80000</v>
      </c>
      <c r="H2877">
        <f t="shared" si="746"/>
        <v>75272</v>
      </c>
      <c r="I2877">
        <f t="shared" si="739"/>
        <v>2296</v>
      </c>
      <c r="J2877">
        <f t="shared" si="740"/>
        <v>5679.9999999999991</v>
      </c>
      <c r="K2877">
        <f t="shared" si="741"/>
        <v>822.89</v>
      </c>
      <c r="L2877">
        <f t="shared" si="748"/>
        <v>2432</v>
      </c>
      <c r="M2877">
        <f t="shared" si="749"/>
        <v>5672</v>
      </c>
      <c r="N2877">
        <v>0</v>
      </c>
      <c r="O2877">
        <f t="shared" si="742"/>
        <v>16902.89</v>
      </c>
      <c r="P2877">
        <v>25</v>
      </c>
      <c r="Q2877">
        <v>500</v>
      </c>
      <c r="R2877">
        <v>0</v>
      </c>
      <c r="S2877">
        <v>966.97</v>
      </c>
      <c r="T2877">
        <v>200</v>
      </c>
      <c r="U2877">
        <f>IF((H2877*12)&gt;867123.01,(79776+(((H2877*12)-867123.01)*0.25))/12,IF((H2877*12)&gt;624329.01,(31216+(((H2877*12)-624329.01)*0.2))/12,IF((H2877*12)&gt;416220.01,(((H2877*12)-416220.01)*0.15)/12,0)))</f>
        <v>7400.9372916666662</v>
      </c>
      <c r="V2877">
        <v>0</v>
      </c>
      <c r="W2877">
        <f t="shared" si="747"/>
        <v>9092.9072916666664</v>
      </c>
      <c r="X2877">
        <f t="shared" si="743"/>
        <v>4728</v>
      </c>
      <c r="Y2877">
        <f t="shared" si="744"/>
        <v>11352</v>
      </c>
      <c r="Z2877">
        <f t="shared" si="745"/>
        <v>66179.092708333337</v>
      </c>
      <c r="AA2877" t="s">
        <v>223</v>
      </c>
      <c r="AB2877">
        <v>2023</v>
      </c>
    </row>
    <row r="2878" spans="1:28" x14ac:dyDescent="0.25">
      <c r="A2878">
        <v>14</v>
      </c>
      <c r="B2878" t="s">
        <v>130</v>
      </c>
      <c r="C2878" t="s">
        <v>102</v>
      </c>
      <c r="D2878" t="s">
        <v>16</v>
      </c>
      <c r="E2878" t="s">
        <v>61</v>
      </c>
      <c r="F2878" t="s">
        <v>84</v>
      </c>
      <c r="G2878">
        <v>80000</v>
      </c>
      <c r="H2878">
        <f t="shared" si="746"/>
        <v>70509.86</v>
      </c>
      <c r="I2878">
        <f t="shared" si="739"/>
        <v>2296</v>
      </c>
      <c r="J2878">
        <f t="shared" si="740"/>
        <v>5679.9999999999991</v>
      </c>
      <c r="K2878">
        <f t="shared" si="741"/>
        <v>822.89</v>
      </c>
      <c r="L2878">
        <f t="shared" si="748"/>
        <v>2432</v>
      </c>
      <c r="M2878">
        <f t="shared" si="749"/>
        <v>5672</v>
      </c>
      <c r="N2878">
        <v>4762.1400000000003</v>
      </c>
      <c r="O2878">
        <f t="shared" si="742"/>
        <v>21665.03</v>
      </c>
      <c r="P2878">
        <v>25</v>
      </c>
      <c r="Q2878">
        <v>1200</v>
      </c>
      <c r="R2878">
        <v>0</v>
      </c>
      <c r="S2878">
        <v>2122.58</v>
      </c>
      <c r="T2878">
        <v>200</v>
      </c>
      <c r="U2878">
        <v>6297.85</v>
      </c>
      <c r="V2878">
        <v>0</v>
      </c>
      <c r="W2878">
        <f t="shared" si="747"/>
        <v>9845.43</v>
      </c>
      <c r="X2878">
        <f t="shared" si="743"/>
        <v>9490.14</v>
      </c>
      <c r="Y2878">
        <f t="shared" si="744"/>
        <v>11352</v>
      </c>
      <c r="Z2878">
        <f t="shared" si="745"/>
        <v>60664.43</v>
      </c>
      <c r="AA2878" t="s">
        <v>223</v>
      </c>
      <c r="AB2878">
        <v>2023</v>
      </c>
    </row>
    <row r="2879" spans="1:28" x14ac:dyDescent="0.25">
      <c r="A2879">
        <v>15</v>
      </c>
      <c r="B2879" t="s">
        <v>131</v>
      </c>
      <c r="C2879" t="s">
        <v>102</v>
      </c>
      <c r="D2879" t="s">
        <v>6</v>
      </c>
      <c r="E2879" t="s">
        <v>863</v>
      </c>
      <c r="F2879" t="s">
        <v>84</v>
      </c>
      <c r="G2879">
        <v>95000</v>
      </c>
      <c r="H2879">
        <f t="shared" si="746"/>
        <v>86210.74</v>
      </c>
      <c r="I2879">
        <f t="shared" si="739"/>
        <v>2726.5</v>
      </c>
      <c r="J2879">
        <f t="shared" si="740"/>
        <v>6744.9999999999991</v>
      </c>
      <c r="K2879">
        <f t="shared" si="741"/>
        <v>822.89</v>
      </c>
      <c r="L2879">
        <f t="shared" si="748"/>
        <v>2888</v>
      </c>
      <c r="M2879">
        <f t="shared" si="749"/>
        <v>6735.5</v>
      </c>
      <c r="N2879">
        <v>3174.76</v>
      </c>
      <c r="O2879">
        <f t="shared" si="742"/>
        <v>23092.65</v>
      </c>
      <c r="P2879">
        <v>25</v>
      </c>
      <c r="Q2879">
        <v>0</v>
      </c>
      <c r="R2879">
        <v>0</v>
      </c>
      <c r="S2879">
        <v>4448.3999999999996</v>
      </c>
      <c r="T2879">
        <v>200</v>
      </c>
      <c r="U2879">
        <v>10130.59</v>
      </c>
      <c r="V2879">
        <v>0</v>
      </c>
      <c r="W2879">
        <f t="shared" si="747"/>
        <v>14803.99</v>
      </c>
      <c r="X2879">
        <f t="shared" si="743"/>
        <v>8789.26</v>
      </c>
      <c r="Y2879">
        <f t="shared" si="744"/>
        <v>13480.5</v>
      </c>
      <c r="Z2879">
        <f t="shared" si="745"/>
        <v>71406.75</v>
      </c>
      <c r="AA2879" t="s">
        <v>223</v>
      </c>
      <c r="AB2879">
        <v>2023</v>
      </c>
    </row>
    <row r="2880" spans="1:28" x14ac:dyDescent="0.25">
      <c r="A2880">
        <v>16</v>
      </c>
      <c r="B2880" t="s">
        <v>132</v>
      </c>
      <c r="C2880" t="s">
        <v>102</v>
      </c>
      <c r="D2880" t="s">
        <v>4</v>
      </c>
      <c r="E2880" t="s">
        <v>24</v>
      </c>
      <c r="F2880" t="s">
        <v>84</v>
      </c>
      <c r="G2880">
        <v>95000</v>
      </c>
      <c r="H2880">
        <f t="shared" si="746"/>
        <v>86210.74</v>
      </c>
      <c r="I2880">
        <f t="shared" si="739"/>
        <v>2726.5</v>
      </c>
      <c r="J2880">
        <f t="shared" si="740"/>
        <v>6744.9999999999991</v>
      </c>
      <c r="K2880">
        <f t="shared" si="741"/>
        <v>822.89</v>
      </c>
      <c r="L2880">
        <f t="shared" si="748"/>
        <v>2888</v>
      </c>
      <c r="M2880">
        <f t="shared" si="749"/>
        <v>6735.5</v>
      </c>
      <c r="N2880">
        <v>3174.76</v>
      </c>
      <c r="O2880">
        <f t="shared" si="742"/>
        <v>23092.65</v>
      </c>
      <c r="P2880">
        <v>25</v>
      </c>
      <c r="Q2880">
        <v>10686.79</v>
      </c>
      <c r="R2880">
        <v>0</v>
      </c>
      <c r="S2880">
        <v>1852.54</v>
      </c>
      <c r="T2880">
        <v>200</v>
      </c>
      <c r="U2880">
        <v>10135.549999999999</v>
      </c>
      <c r="V2880">
        <v>0</v>
      </c>
      <c r="W2880">
        <f t="shared" si="747"/>
        <v>22899.88</v>
      </c>
      <c r="X2880">
        <f t="shared" si="743"/>
        <v>8789.26</v>
      </c>
      <c r="Y2880">
        <f>+J2880++K2880+M2880</f>
        <v>14303.39</v>
      </c>
      <c r="Z2880">
        <f t="shared" si="745"/>
        <v>63310.86</v>
      </c>
      <c r="AA2880" t="s">
        <v>223</v>
      </c>
      <c r="AB2880">
        <v>2023</v>
      </c>
    </row>
    <row r="2881" spans="1:28" x14ac:dyDescent="0.25">
      <c r="A2881">
        <v>17</v>
      </c>
      <c r="B2881" t="s">
        <v>133</v>
      </c>
      <c r="C2881" t="s">
        <v>103</v>
      </c>
      <c r="D2881" t="s">
        <v>828</v>
      </c>
      <c r="E2881" t="s">
        <v>829</v>
      </c>
      <c r="F2881" t="s">
        <v>84</v>
      </c>
      <c r="G2881">
        <v>95000</v>
      </c>
      <c r="H2881">
        <f t="shared" si="746"/>
        <v>89385.5</v>
      </c>
      <c r="I2881">
        <f t="shared" si="739"/>
        <v>2726.5</v>
      </c>
      <c r="J2881">
        <f t="shared" si="740"/>
        <v>6744.9999999999991</v>
      </c>
      <c r="K2881">
        <f t="shared" si="741"/>
        <v>822.89</v>
      </c>
      <c r="L2881">
        <f t="shared" si="748"/>
        <v>2888</v>
      </c>
      <c r="M2881">
        <f t="shared" si="749"/>
        <v>6735.5</v>
      </c>
      <c r="N2881">
        <v>0</v>
      </c>
      <c r="O2881">
        <f t="shared" si="742"/>
        <v>19917.89</v>
      </c>
      <c r="P2881">
        <v>25</v>
      </c>
      <c r="Q2881">
        <v>200</v>
      </c>
      <c r="R2881">
        <v>0</v>
      </c>
      <c r="S2881">
        <v>1804.59</v>
      </c>
      <c r="T2881">
        <v>200</v>
      </c>
      <c r="U2881">
        <v>10929.24</v>
      </c>
      <c r="V2881">
        <v>0</v>
      </c>
      <c r="W2881">
        <f t="shared" si="747"/>
        <v>13158.83</v>
      </c>
      <c r="X2881">
        <f t="shared" si="743"/>
        <v>5614.5</v>
      </c>
      <c r="Y2881">
        <f t="shared" ref="Y2881:Y2932" si="750">+J2881+M2881</f>
        <v>13480.5</v>
      </c>
      <c r="Z2881">
        <f t="shared" si="745"/>
        <v>76226.67</v>
      </c>
      <c r="AA2881" t="s">
        <v>223</v>
      </c>
      <c r="AB2881">
        <v>2023</v>
      </c>
    </row>
    <row r="2882" spans="1:28" x14ac:dyDescent="0.25">
      <c r="A2882">
        <v>18</v>
      </c>
      <c r="B2882" t="s">
        <v>134</v>
      </c>
      <c r="C2882" t="s">
        <v>102</v>
      </c>
      <c r="D2882" t="s">
        <v>16</v>
      </c>
      <c r="E2882" t="s">
        <v>45</v>
      </c>
      <c r="F2882" t="s">
        <v>84</v>
      </c>
      <c r="G2882">
        <v>80000</v>
      </c>
      <c r="H2882">
        <f t="shared" si="746"/>
        <v>72097.240000000005</v>
      </c>
      <c r="I2882">
        <f t="shared" si="739"/>
        <v>2296</v>
      </c>
      <c r="J2882">
        <f t="shared" si="740"/>
        <v>5679.9999999999991</v>
      </c>
      <c r="K2882">
        <f t="shared" si="741"/>
        <v>822.89</v>
      </c>
      <c r="L2882">
        <f t="shared" si="748"/>
        <v>2432</v>
      </c>
      <c r="M2882">
        <f t="shared" si="749"/>
        <v>5672</v>
      </c>
      <c r="N2882">
        <v>3174.76</v>
      </c>
      <c r="O2882">
        <f t="shared" si="742"/>
        <v>20077.650000000001</v>
      </c>
      <c r="P2882">
        <v>25</v>
      </c>
      <c r="Q2882">
        <v>0</v>
      </c>
      <c r="R2882">
        <v>0</v>
      </c>
      <c r="S2882">
        <v>2212.86</v>
      </c>
      <c r="T2882">
        <v>200</v>
      </c>
      <c r="U2882">
        <v>6615.32</v>
      </c>
      <c r="V2882">
        <v>0</v>
      </c>
      <c r="W2882">
        <f t="shared" si="747"/>
        <v>9053.18</v>
      </c>
      <c r="X2882">
        <f t="shared" si="743"/>
        <v>7902.76</v>
      </c>
      <c r="Y2882">
        <f t="shared" si="750"/>
        <v>11352</v>
      </c>
      <c r="Z2882">
        <f t="shared" si="745"/>
        <v>63044.06</v>
      </c>
      <c r="AA2882" t="s">
        <v>223</v>
      </c>
      <c r="AB2882">
        <v>2023</v>
      </c>
    </row>
    <row r="2883" spans="1:28" x14ac:dyDescent="0.25">
      <c r="A2883">
        <v>19</v>
      </c>
      <c r="B2883" t="s">
        <v>140</v>
      </c>
      <c r="C2883" t="s">
        <v>102</v>
      </c>
      <c r="D2883" t="s">
        <v>823</v>
      </c>
      <c r="E2883" t="s">
        <v>29</v>
      </c>
      <c r="F2883" t="s">
        <v>99</v>
      </c>
      <c r="G2883">
        <v>130000</v>
      </c>
      <c r="H2883">
        <f t="shared" si="746"/>
        <v>122317</v>
      </c>
      <c r="I2883">
        <f t="shared" si="739"/>
        <v>3731</v>
      </c>
      <c r="J2883">
        <f t="shared" si="740"/>
        <v>9230</v>
      </c>
      <c r="K2883">
        <f t="shared" si="741"/>
        <v>822.89</v>
      </c>
      <c r="L2883">
        <f t="shared" si="748"/>
        <v>3952</v>
      </c>
      <c r="M2883">
        <f t="shared" si="749"/>
        <v>9217</v>
      </c>
      <c r="N2883">
        <v>0</v>
      </c>
      <c r="O2883">
        <f t="shared" si="742"/>
        <v>26952.89</v>
      </c>
      <c r="P2883">
        <v>25</v>
      </c>
      <c r="Q2883">
        <v>0</v>
      </c>
      <c r="R2883">
        <v>0</v>
      </c>
      <c r="S2883">
        <v>398.64</v>
      </c>
      <c r="T2883">
        <v>200</v>
      </c>
      <c r="U2883">
        <f t="shared" ref="U2883:U2885" si="751">IF((H2883*12)&gt;867123.01,(79776+(((H2883*12)-867123.01)*0.25))/12,IF((H2883*12)&gt;624329.01,(31216+(((H2883*12)-624329.01)*0.2))/12,IF((H2883*12)&gt;416220.01,(((H2883*12)-416220.01)*0.15)/12,0)))</f>
        <v>19162.187291666665</v>
      </c>
      <c r="V2883">
        <v>0</v>
      </c>
      <c r="W2883">
        <f t="shared" si="747"/>
        <v>19785.827291666665</v>
      </c>
      <c r="X2883">
        <f t="shared" si="743"/>
        <v>7683</v>
      </c>
      <c r="Y2883">
        <f t="shared" si="750"/>
        <v>18447</v>
      </c>
      <c r="Z2883">
        <f t="shared" si="745"/>
        <v>102531.17270833334</v>
      </c>
      <c r="AA2883" t="s">
        <v>223</v>
      </c>
      <c r="AB2883">
        <v>2023</v>
      </c>
    </row>
    <row r="2884" spans="1:28" x14ac:dyDescent="0.25">
      <c r="A2884">
        <v>20</v>
      </c>
      <c r="B2884" t="s">
        <v>888</v>
      </c>
      <c r="C2884" t="s">
        <v>103</v>
      </c>
      <c r="D2884" t="s">
        <v>823</v>
      </c>
      <c r="E2884" t="s">
        <v>850</v>
      </c>
      <c r="F2884" t="s">
        <v>84</v>
      </c>
      <c r="G2884">
        <v>100000</v>
      </c>
      <c r="H2884">
        <f t="shared" si="746"/>
        <v>94090</v>
      </c>
      <c r="I2884">
        <f t="shared" si="739"/>
        <v>2870</v>
      </c>
      <c r="J2884">
        <f t="shared" si="740"/>
        <v>7099.9999999999991</v>
      </c>
      <c r="K2884">
        <f t="shared" si="741"/>
        <v>822.89</v>
      </c>
      <c r="L2884">
        <f t="shared" si="748"/>
        <v>3040</v>
      </c>
      <c r="M2884">
        <f t="shared" si="749"/>
        <v>7090.0000000000009</v>
      </c>
      <c r="N2884">
        <v>0</v>
      </c>
      <c r="O2884">
        <f t="shared" si="742"/>
        <v>20922.89</v>
      </c>
      <c r="P2884">
        <v>25</v>
      </c>
      <c r="Q2884">
        <v>0</v>
      </c>
      <c r="R2884">
        <v>0</v>
      </c>
      <c r="S2884">
        <v>0</v>
      </c>
      <c r="T2884">
        <v>200</v>
      </c>
      <c r="U2884">
        <v>12105.37</v>
      </c>
      <c r="V2884">
        <v>0</v>
      </c>
      <c r="W2884">
        <f t="shared" si="747"/>
        <v>12330.37</v>
      </c>
      <c r="X2884">
        <f t="shared" si="743"/>
        <v>5910</v>
      </c>
      <c r="Y2884">
        <f t="shared" si="750"/>
        <v>14190</v>
      </c>
      <c r="Z2884">
        <f t="shared" si="745"/>
        <v>81759.63</v>
      </c>
      <c r="AA2884" t="s">
        <v>223</v>
      </c>
      <c r="AB2884">
        <v>2023</v>
      </c>
    </row>
    <row r="2885" spans="1:28" x14ac:dyDescent="0.25">
      <c r="A2885">
        <v>21</v>
      </c>
      <c r="B2885" t="s">
        <v>864</v>
      </c>
      <c r="C2885" t="s">
        <v>103</v>
      </c>
      <c r="D2885" t="s">
        <v>94</v>
      </c>
      <c r="E2885" t="s">
        <v>865</v>
      </c>
      <c r="F2885" t="s">
        <v>85</v>
      </c>
      <c r="G2885">
        <v>65000</v>
      </c>
      <c r="H2885">
        <f>+G2885-(I2885+L2885+N2885)</f>
        <v>61158.5</v>
      </c>
      <c r="I2885">
        <f t="shared" si="739"/>
        <v>1865.5</v>
      </c>
      <c r="J2885">
        <f t="shared" si="740"/>
        <v>4615</v>
      </c>
      <c r="K2885">
        <f t="shared" si="741"/>
        <v>715.00000000000011</v>
      </c>
      <c r="L2885">
        <f t="shared" si="748"/>
        <v>1976</v>
      </c>
      <c r="M2885">
        <f t="shared" si="749"/>
        <v>4608.5</v>
      </c>
      <c r="N2885">
        <v>0</v>
      </c>
      <c r="O2885">
        <f>+I2885+J2885+K2885+L2885+M2885+N2885</f>
        <v>13780</v>
      </c>
      <c r="P2885">
        <v>25</v>
      </c>
      <c r="Q2885">
        <v>0</v>
      </c>
      <c r="R2885">
        <v>0</v>
      </c>
      <c r="S2885">
        <v>1716.35</v>
      </c>
      <c r="T2885">
        <v>200</v>
      </c>
      <c r="U2885">
        <f t="shared" si="751"/>
        <v>4427.5498333333335</v>
      </c>
      <c r="V2885">
        <v>0</v>
      </c>
      <c r="W2885">
        <f t="shared" si="747"/>
        <v>6368.8998333333329</v>
      </c>
      <c r="X2885">
        <f t="shared" si="743"/>
        <v>3841.5</v>
      </c>
      <c r="Y2885">
        <f>+J2885+M2885</f>
        <v>9223.5</v>
      </c>
      <c r="Z2885">
        <f>+G2885-(W2885+X2885)</f>
        <v>54789.600166666671</v>
      </c>
      <c r="AA2885" t="s">
        <v>223</v>
      </c>
      <c r="AB2885">
        <v>2023</v>
      </c>
    </row>
    <row r="2886" spans="1:28" x14ac:dyDescent="0.25">
      <c r="A2886">
        <v>22</v>
      </c>
      <c r="B2886" t="s">
        <v>144</v>
      </c>
      <c r="C2886" t="s">
        <v>103</v>
      </c>
      <c r="D2886" t="s">
        <v>10</v>
      </c>
      <c r="E2886" t="s">
        <v>40</v>
      </c>
      <c r="F2886" t="s">
        <v>85</v>
      </c>
      <c r="G2886">
        <v>95000</v>
      </c>
      <c r="H2886">
        <f t="shared" si="746"/>
        <v>87798.12</v>
      </c>
      <c r="I2886">
        <f t="shared" si="739"/>
        <v>2726.5</v>
      </c>
      <c r="J2886">
        <f t="shared" si="740"/>
        <v>6744.9999999999991</v>
      </c>
      <c r="K2886">
        <f t="shared" si="741"/>
        <v>822.89</v>
      </c>
      <c r="L2886">
        <f t="shared" si="748"/>
        <v>2888</v>
      </c>
      <c r="M2886">
        <f t="shared" si="749"/>
        <v>6735.5</v>
      </c>
      <c r="N2886">
        <v>1587.38</v>
      </c>
      <c r="O2886">
        <f t="shared" si="742"/>
        <v>21505.27</v>
      </c>
      <c r="P2886">
        <v>25</v>
      </c>
      <c r="Q2886">
        <v>0</v>
      </c>
      <c r="R2886">
        <v>0</v>
      </c>
      <c r="S2886">
        <v>2183.19</v>
      </c>
      <c r="T2886">
        <v>200</v>
      </c>
      <c r="U2886">
        <v>10529.92</v>
      </c>
      <c r="V2886">
        <v>0</v>
      </c>
      <c r="W2886">
        <f t="shared" si="747"/>
        <v>12938.11</v>
      </c>
      <c r="X2886">
        <f t="shared" si="743"/>
        <v>7201.88</v>
      </c>
      <c r="Y2886">
        <f t="shared" si="750"/>
        <v>13480.5</v>
      </c>
      <c r="Z2886">
        <f t="shared" si="745"/>
        <v>74860.009999999995</v>
      </c>
      <c r="AA2886" t="s">
        <v>223</v>
      </c>
      <c r="AB2886">
        <v>2023</v>
      </c>
    </row>
    <row r="2887" spans="1:28" x14ac:dyDescent="0.25">
      <c r="A2887">
        <v>23</v>
      </c>
      <c r="B2887" t="s">
        <v>145</v>
      </c>
      <c r="C2887" t="s">
        <v>102</v>
      </c>
      <c r="D2887" t="s">
        <v>10</v>
      </c>
      <c r="E2887" t="s">
        <v>50</v>
      </c>
      <c r="F2887" t="s">
        <v>84</v>
      </c>
      <c r="G2887">
        <v>95000</v>
      </c>
      <c r="H2887">
        <f t="shared" si="746"/>
        <v>86210.74</v>
      </c>
      <c r="I2887">
        <f t="shared" si="739"/>
        <v>2726.5</v>
      </c>
      <c r="J2887">
        <f t="shared" si="740"/>
        <v>6744.9999999999991</v>
      </c>
      <c r="K2887">
        <f t="shared" si="741"/>
        <v>822.89</v>
      </c>
      <c r="L2887">
        <f t="shared" si="748"/>
        <v>2888</v>
      </c>
      <c r="M2887">
        <f t="shared" si="749"/>
        <v>6735.5</v>
      </c>
      <c r="N2887">
        <v>3174.76</v>
      </c>
      <c r="O2887">
        <f t="shared" si="742"/>
        <v>23092.65</v>
      </c>
      <c r="P2887">
        <v>25</v>
      </c>
      <c r="Q2887">
        <v>0</v>
      </c>
      <c r="R2887">
        <v>0</v>
      </c>
      <c r="S2887">
        <v>88.4</v>
      </c>
      <c r="T2887">
        <v>200</v>
      </c>
      <c r="U2887">
        <v>10135.549999999999</v>
      </c>
      <c r="V2887">
        <v>0</v>
      </c>
      <c r="W2887">
        <f t="shared" si="747"/>
        <v>10448.949999999999</v>
      </c>
      <c r="X2887">
        <f t="shared" si="743"/>
        <v>8789.26</v>
      </c>
      <c r="Y2887">
        <f t="shared" si="750"/>
        <v>13480.5</v>
      </c>
      <c r="Z2887">
        <f t="shared" si="745"/>
        <v>75761.790000000008</v>
      </c>
      <c r="AA2887" t="s">
        <v>223</v>
      </c>
      <c r="AB2887">
        <v>2023</v>
      </c>
    </row>
    <row r="2888" spans="1:28" x14ac:dyDescent="0.25">
      <c r="A2888">
        <v>24</v>
      </c>
      <c r="B2888" t="s">
        <v>146</v>
      </c>
      <c r="C2888" t="s">
        <v>102</v>
      </c>
      <c r="D2888" t="s">
        <v>10</v>
      </c>
      <c r="E2888" t="s">
        <v>44</v>
      </c>
      <c r="F2888" t="s">
        <v>84</v>
      </c>
      <c r="G2888">
        <v>80000</v>
      </c>
      <c r="H2888">
        <f t="shared" si="746"/>
        <v>75272</v>
      </c>
      <c r="I2888">
        <f t="shared" si="739"/>
        <v>2296</v>
      </c>
      <c r="J2888">
        <f t="shared" si="740"/>
        <v>5679.9999999999991</v>
      </c>
      <c r="K2888">
        <f t="shared" si="741"/>
        <v>822.89</v>
      </c>
      <c r="L2888">
        <f t="shared" si="748"/>
        <v>2432</v>
      </c>
      <c r="M2888">
        <f t="shared" si="749"/>
        <v>5672</v>
      </c>
      <c r="N2888">
        <v>0</v>
      </c>
      <c r="O2888">
        <f t="shared" si="742"/>
        <v>16902.89</v>
      </c>
      <c r="P2888">
        <v>25</v>
      </c>
      <c r="Q2888">
        <v>0</v>
      </c>
      <c r="R2888">
        <v>0</v>
      </c>
      <c r="S2888">
        <v>1236.6600000000001</v>
      </c>
      <c r="T2888">
        <v>200</v>
      </c>
      <c r="U2888">
        <v>7400.87</v>
      </c>
      <c r="V2888">
        <v>0</v>
      </c>
      <c r="W2888">
        <f t="shared" si="747"/>
        <v>8862.5300000000007</v>
      </c>
      <c r="X2888">
        <f t="shared" si="743"/>
        <v>4728</v>
      </c>
      <c r="Y2888">
        <f t="shared" si="750"/>
        <v>11352</v>
      </c>
      <c r="Z2888">
        <f t="shared" si="745"/>
        <v>66409.47</v>
      </c>
      <c r="AA2888" t="s">
        <v>223</v>
      </c>
      <c r="AB2888">
        <v>2023</v>
      </c>
    </row>
    <row r="2889" spans="1:28" x14ac:dyDescent="0.25">
      <c r="A2889">
        <v>25</v>
      </c>
      <c r="B2889" t="s">
        <v>866</v>
      </c>
      <c r="C2889" t="s">
        <v>102</v>
      </c>
      <c r="D2889" t="s">
        <v>10</v>
      </c>
      <c r="E2889" t="s">
        <v>44</v>
      </c>
      <c r="F2889" t="s">
        <v>84</v>
      </c>
      <c r="G2889">
        <v>80000</v>
      </c>
      <c r="H2889">
        <f t="shared" si="746"/>
        <v>75272</v>
      </c>
      <c r="I2889">
        <f t="shared" si="739"/>
        <v>2296</v>
      </c>
      <c r="J2889">
        <f t="shared" si="740"/>
        <v>5679.9999999999991</v>
      </c>
      <c r="K2889">
        <f t="shared" si="741"/>
        <v>822.89</v>
      </c>
      <c r="L2889">
        <f t="shared" si="748"/>
        <v>2432</v>
      </c>
      <c r="M2889">
        <f t="shared" si="749"/>
        <v>5672</v>
      </c>
      <c r="N2889">
        <v>0</v>
      </c>
      <c r="O2889">
        <f t="shared" si="742"/>
        <v>16902.89</v>
      </c>
      <c r="P2889">
        <v>25</v>
      </c>
      <c r="Q2889">
        <v>0</v>
      </c>
      <c r="R2889">
        <v>0</v>
      </c>
      <c r="S2889">
        <v>1214.45</v>
      </c>
      <c r="T2889">
        <v>200</v>
      </c>
      <c r="U2889">
        <v>7400.87</v>
      </c>
      <c r="V2889">
        <v>0</v>
      </c>
      <c r="W2889">
        <f t="shared" si="747"/>
        <v>8840.32</v>
      </c>
      <c r="X2889">
        <f t="shared" si="743"/>
        <v>4728</v>
      </c>
      <c r="Y2889">
        <f t="shared" si="750"/>
        <v>11352</v>
      </c>
      <c r="Z2889">
        <f t="shared" si="745"/>
        <v>66431.679999999993</v>
      </c>
      <c r="AA2889" t="s">
        <v>223</v>
      </c>
      <c r="AB2889">
        <v>2023</v>
      </c>
    </row>
    <row r="2890" spans="1:28" x14ac:dyDescent="0.25">
      <c r="A2890">
        <v>26</v>
      </c>
      <c r="B2890" t="s">
        <v>148</v>
      </c>
      <c r="C2890" t="s">
        <v>103</v>
      </c>
      <c r="D2890" t="s">
        <v>10</v>
      </c>
      <c r="E2890" t="s">
        <v>44</v>
      </c>
      <c r="F2890" t="s">
        <v>84</v>
      </c>
      <c r="G2890">
        <v>80000</v>
      </c>
      <c r="H2890">
        <f t="shared" si="746"/>
        <v>75272</v>
      </c>
      <c r="I2890">
        <f t="shared" si="739"/>
        <v>2296</v>
      </c>
      <c r="J2890">
        <f t="shared" si="740"/>
        <v>5679.9999999999991</v>
      </c>
      <c r="K2890">
        <f t="shared" si="741"/>
        <v>822.89</v>
      </c>
      <c r="L2890">
        <f t="shared" si="748"/>
        <v>2432</v>
      </c>
      <c r="M2890">
        <f t="shared" si="749"/>
        <v>5672</v>
      </c>
      <c r="N2890">
        <v>0</v>
      </c>
      <c r="O2890">
        <f t="shared" si="742"/>
        <v>16902.89</v>
      </c>
      <c r="P2890">
        <v>25</v>
      </c>
      <c r="Q2890">
        <v>0</v>
      </c>
      <c r="R2890">
        <v>0</v>
      </c>
      <c r="S2890">
        <v>937.31</v>
      </c>
      <c r="T2890">
        <v>200</v>
      </c>
      <c r="U2890">
        <v>7400.87</v>
      </c>
      <c r="V2890">
        <v>0</v>
      </c>
      <c r="W2890">
        <f t="shared" si="747"/>
        <v>8563.18</v>
      </c>
      <c r="X2890">
        <f t="shared" si="743"/>
        <v>4728</v>
      </c>
      <c r="Y2890">
        <f t="shared" si="750"/>
        <v>11352</v>
      </c>
      <c r="Z2890">
        <f t="shared" si="745"/>
        <v>66708.820000000007</v>
      </c>
      <c r="AA2890" t="s">
        <v>223</v>
      </c>
      <c r="AB2890">
        <v>2023</v>
      </c>
    </row>
    <row r="2891" spans="1:28" x14ac:dyDescent="0.25">
      <c r="A2891">
        <v>27</v>
      </c>
      <c r="B2891" t="s">
        <v>149</v>
      </c>
      <c r="C2891" t="s">
        <v>102</v>
      </c>
      <c r="D2891" t="s">
        <v>10</v>
      </c>
      <c r="E2891" t="s">
        <v>43</v>
      </c>
      <c r="F2891" t="s">
        <v>84</v>
      </c>
      <c r="G2891">
        <v>95000</v>
      </c>
      <c r="H2891">
        <f t="shared" si="746"/>
        <v>87798.12</v>
      </c>
      <c r="I2891">
        <f t="shared" si="739"/>
        <v>2726.5</v>
      </c>
      <c r="J2891">
        <f t="shared" si="740"/>
        <v>6744.9999999999991</v>
      </c>
      <c r="K2891">
        <f t="shared" si="741"/>
        <v>822.89</v>
      </c>
      <c r="L2891">
        <f t="shared" si="748"/>
        <v>2888</v>
      </c>
      <c r="M2891">
        <f t="shared" si="749"/>
        <v>6735.5</v>
      </c>
      <c r="N2891">
        <v>1587.38</v>
      </c>
      <c r="O2891">
        <f t="shared" si="742"/>
        <v>21505.27</v>
      </c>
      <c r="P2891">
        <v>25</v>
      </c>
      <c r="Q2891">
        <v>5000</v>
      </c>
      <c r="R2891">
        <v>0</v>
      </c>
      <c r="S2891">
        <v>2506.56</v>
      </c>
      <c r="T2891">
        <v>200</v>
      </c>
      <c r="U2891">
        <v>10532.4</v>
      </c>
      <c r="V2891">
        <v>0</v>
      </c>
      <c r="W2891">
        <f t="shared" si="747"/>
        <v>18263.96</v>
      </c>
      <c r="X2891">
        <f t="shared" si="743"/>
        <v>7201.88</v>
      </c>
      <c r="Y2891">
        <f t="shared" si="750"/>
        <v>13480.5</v>
      </c>
      <c r="Z2891">
        <f t="shared" si="745"/>
        <v>69534.16</v>
      </c>
      <c r="AA2891" t="s">
        <v>223</v>
      </c>
      <c r="AB2891">
        <v>2023</v>
      </c>
    </row>
    <row r="2892" spans="1:28" x14ac:dyDescent="0.25">
      <c r="A2892">
        <v>28</v>
      </c>
      <c r="B2892" t="s">
        <v>151</v>
      </c>
      <c r="C2892" t="s">
        <v>102</v>
      </c>
      <c r="D2892" t="s">
        <v>793</v>
      </c>
      <c r="E2892" t="s">
        <v>66</v>
      </c>
      <c r="F2892" t="s">
        <v>84</v>
      </c>
      <c r="G2892">
        <v>80000</v>
      </c>
      <c r="H2892">
        <f t="shared" si="746"/>
        <v>75272</v>
      </c>
      <c r="I2892">
        <f t="shared" si="739"/>
        <v>2296</v>
      </c>
      <c r="J2892">
        <f t="shared" si="740"/>
        <v>5679.9999999999991</v>
      </c>
      <c r="K2892">
        <f t="shared" si="741"/>
        <v>822.89</v>
      </c>
      <c r="L2892">
        <f t="shared" si="748"/>
        <v>2432</v>
      </c>
      <c r="M2892">
        <f t="shared" si="749"/>
        <v>5672</v>
      </c>
      <c r="N2892">
        <v>0</v>
      </c>
      <c r="O2892">
        <f t="shared" si="742"/>
        <v>16902.89</v>
      </c>
      <c r="P2892">
        <v>25</v>
      </c>
      <c r="Q2892">
        <v>4000</v>
      </c>
      <c r="R2892">
        <v>0</v>
      </c>
      <c r="S2892">
        <v>2192.5300000000002</v>
      </c>
      <c r="T2892">
        <v>200</v>
      </c>
      <c r="U2892">
        <v>7400.87</v>
      </c>
      <c r="V2892">
        <v>0</v>
      </c>
      <c r="W2892">
        <f t="shared" si="747"/>
        <v>13818.400000000001</v>
      </c>
      <c r="X2892">
        <f t="shared" si="743"/>
        <v>4728</v>
      </c>
      <c r="Y2892">
        <f t="shared" si="750"/>
        <v>11352</v>
      </c>
      <c r="Z2892">
        <f t="shared" si="745"/>
        <v>61453.599999999999</v>
      </c>
      <c r="AA2892" t="s">
        <v>223</v>
      </c>
      <c r="AB2892">
        <v>2023</v>
      </c>
    </row>
    <row r="2893" spans="1:28" x14ac:dyDescent="0.25">
      <c r="A2893">
        <v>29</v>
      </c>
      <c r="B2893" t="s">
        <v>153</v>
      </c>
      <c r="C2893" t="s">
        <v>102</v>
      </c>
      <c r="D2893" t="s">
        <v>17</v>
      </c>
      <c r="E2893" t="s">
        <v>877</v>
      </c>
      <c r="F2893" t="s">
        <v>84</v>
      </c>
      <c r="G2893">
        <v>95000</v>
      </c>
      <c r="H2893">
        <f t="shared" si="746"/>
        <v>87798.12</v>
      </c>
      <c r="I2893">
        <f t="shared" si="739"/>
        <v>2726.5</v>
      </c>
      <c r="J2893">
        <f t="shared" si="740"/>
        <v>6744.9999999999991</v>
      </c>
      <c r="K2893">
        <f t="shared" si="741"/>
        <v>822.89</v>
      </c>
      <c r="L2893">
        <f t="shared" si="748"/>
        <v>2888</v>
      </c>
      <c r="M2893">
        <f t="shared" si="749"/>
        <v>6735.5</v>
      </c>
      <c r="N2893">
        <v>1587.38</v>
      </c>
      <c r="O2893">
        <f t="shared" si="742"/>
        <v>21505.27</v>
      </c>
      <c r="P2893">
        <v>25</v>
      </c>
      <c r="Q2893">
        <v>2960.07</v>
      </c>
      <c r="R2893">
        <v>0</v>
      </c>
      <c r="S2893">
        <v>469.97</v>
      </c>
      <c r="T2893">
        <v>200</v>
      </c>
      <c r="U2893">
        <v>10532.4</v>
      </c>
      <c r="V2893">
        <v>0</v>
      </c>
      <c r="W2893">
        <f t="shared" si="747"/>
        <v>14187.439999999999</v>
      </c>
      <c r="X2893">
        <f t="shared" si="743"/>
        <v>7201.88</v>
      </c>
      <c r="Y2893">
        <f t="shared" si="750"/>
        <v>13480.5</v>
      </c>
      <c r="Z2893">
        <f t="shared" si="745"/>
        <v>73610.679999999993</v>
      </c>
      <c r="AA2893" t="s">
        <v>223</v>
      </c>
      <c r="AB2893">
        <v>2023</v>
      </c>
    </row>
    <row r="2894" spans="1:28" x14ac:dyDescent="0.25">
      <c r="A2894">
        <v>30</v>
      </c>
      <c r="B2894" t="s">
        <v>868</v>
      </c>
      <c r="C2894" t="s">
        <v>103</v>
      </c>
      <c r="D2894" t="s">
        <v>800</v>
      </c>
      <c r="E2894" t="s">
        <v>83</v>
      </c>
      <c r="F2894" t="s">
        <v>84</v>
      </c>
      <c r="G2894">
        <v>48000</v>
      </c>
      <c r="H2894">
        <f t="shared" si="746"/>
        <v>45163.199999999997</v>
      </c>
      <c r="I2894">
        <f t="shared" si="739"/>
        <v>1377.6</v>
      </c>
      <c r="J2894">
        <f t="shared" si="740"/>
        <v>3407.9999999999995</v>
      </c>
      <c r="K2894">
        <f t="shared" si="741"/>
        <v>528</v>
      </c>
      <c r="L2894">
        <f t="shared" si="748"/>
        <v>1459.2</v>
      </c>
      <c r="M2894">
        <f t="shared" si="749"/>
        <v>3403.2000000000003</v>
      </c>
      <c r="N2894">
        <v>0</v>
      </c>
      <c r="O2894">
        <f t="shared" si="742"/>
        <v>10176</v>
      </c>
      <c r="P2894">
        <v>25</v>
      </c>
      <c r="Q2894">
        <v>1000</v>
      </c>
      <c r="R2894">
        <v>0</v>
      </c>
      <c r="S2894">
        <v>2390.44</v>
      </c>
      <c r="T2894">
        <v>200</v>
      </c>
      <c r="U2894">
        <v>1571.73</v>
      </c>
      <c r="V2894">
        <v>0</v>
      </c>
      <c r="W2894">
        <f t="shared" si="747"/>
        <v>5187.17</v>
      </c>
      <c r="X2894">
        <f t="shared" si="743"/>
        <v>2836.8</v>
      </c>
      <c r="Y2894">
        <f t="shared" si="750"/>
        <v>6811.2</v>
      </c>
      <c r="Z2894">
        <f t="shared" si="745"/>
        <v>39976.03</v>
      </c>
      <c r="AA2894" t="s">
        <v>223</v>
      </c>
      <c r="AB2894">
        <v>2023</v>
      </c>
    </row>
    <row r="2895" spans="1:28" x14ac:dyDescent="0.25">
      <c r="A2895">
        <v>31</v>
      </c>
      <c r="B2895" t="s">
        <v>124</v>
      </c>
      <c r="C2895" t="s">
        <v>103</v>
      </c>
      <c r="D2895" t="s">
        <v>10</v>
      </c>
      <c r="E2895" t="s">
        <v>706</v>
      </c>
      <c r="F2895" t="s">
        <v>84</v>
      </c>
      <c r="G2895">
        <v>48000</v>
      </c>
      <c r="H2895">
        <f>+G2895-(I2895+L2895+N2895)</f>
        <v>45163.199999999997</v>
      </c>
      <c r="I2895">
        <f t="shared" si="739"/>
        <v>1377.6</v>
      </c>
      <c r="J2895">
        <f t="shared" si="740"/>
        <v>3407.9999999999995</v>
      </c>
      <c r="K2895">
        <f t="shared" si="741"/>
        <v>528</v>
      </c>
      <c r="L2895">
        <f t="shared" si="748"/>
        <v>1459.2</v>
      </c>
      <c r="M2895">
        <f t="shared" si="749"/>
        <v>3403.2000000000003</v>
      </c>
      <c r="N2895">
        <v>0</v>
      </c>
      <c r="O2895">
        <f>+I2895+J2895+K2895+L2895+M2895+N2895</f>
        <v>10176</v>
      </c>
      <c r="P2895">
        <v>25</v>
      </c>
      <c r="Q2895">
        <v>0</v>
      </c>
      <c r="R2895">
        <v>0</v>
      </c>
      <c r="S2895">
        <v>1215.26</v>
      </c>
      <c r="T2895">
        <v>200</v>
      </c>
      <c r="U2895">
        <v>1571.73</v>
      </c>
      <c r="V2895">
        <v>0</v>
      </c>
      <c r="W2895">
        <f t="shared" si="747"/>
        <v>3011.99</v>
      </c>
      <c r="X2895">
        <f t="shared" si="743"/>
        <v>2836.8</v>
      </c>
      <c r="Y2895">
        <f>+J2895+M2895</f>
        <v>6811.2</v>
      </c>
      <c r="Z2895">
        <f>+G2895-(W2895+X2895)</f>
        <v>42151.21</v>
      </c>
      <c r="AA2895" t="s">
        <v>223</v>
      </c>
      <c r="AB2895">
        <v>2023</v>
      </c>
    </row>
    <row r="2896" spans="1:28" x14ac:dyDescent="0.25">
      <c r="A2896">
        <v>32</v>
      </c>
      <c r="B2896" t="s">
        <v>890</v>
      </c>
      <c r="C2896" t="s">
        <v>102</v>
      </c>
      <c r="D2896" t="s">
        <v>19</v>
      </c>
      <c r="E2896" t="s">
        <v>73</v>
      </c>
      <c r="F2896" t="s">
        <v>84</v>
      </c>
      <c r="G2896">
        <v>60000</v>
      </c>
      <c r="H2896">
        <f t="shared" si="746"/>
        <v>54866.62</v>
      </c>
      <c r="I2896">
        <f t="shared" si="739"/>
        <v>1722</v>
      </c>
      <c r="J2896">
        <f t="shared" si="740"/>
        <v>4260</v>
      </c>
      <c r="K2896">
        <f t="shared" si="741"/>
        <v>660.00000000000011</v>
      </c>
      <c r="L2896">
        <f t="shared" si="748"/>
        <v>1824</v>
      </c>
      <c r="M2896">
        <f t="shared" si="749"/>
        <v>4254</v>
      </c>
      <c r="N2896">
        <v>1587.38</v>
      </c>
      <c r="O2896">
        <f t="shared" si="742"/>
        <v>14307.380000000001</v>
      </c>
      <c r="P2896">
        <v>25</v>
      </c>
      <c r="Q2896">
        <v>6500</v>
      </c>
      <c r="R2896">
        <v>0</v>
      </c>
      <c r="S2896">
        <v>174.97</v>
      </c>
      <c r="T2896">
        <v>200</v>
      </c>
      <c r="U2896">
        <v>3169.2</v>
      </c>
      <c r="V2896">
        <v>0</v>
      </c>
      <c r="W2896">
        <f t="shared" si="747"/>
        <v>10069.17</v>
      </c>
      <c r="X2896">
        <f t="shared" si="743"/>
        <v>5133.38</v>
      </c>
      <c r="Y2896">
        <f t="shared" si="750"/>
        <v>8514</v>
      </c>
      <c r="Z2896">
        <f t="shared" si="745"/>
        <v>44797.45</v>
      </c>
      <c r="AA2896" t="s">
        <v>223</v>
      </c>
      <c r="AB2896">
        <v>2023</v>
      </c>
    </row>
    <row r="2897" spans="1:28" x14ac:dyDescent="0.25">
      <c r="A2897">
        <v>33</v>
      </c>
      <c r="B2897" t="s">
        <v>157</v>
      </c>
      <c r="C2897" t="s">
        <v>102</v>
      </c>
      <c r="D2897" t="s">
        <v>10</v>
      </c>
      <c r="E2897" t="s">
        <v>46</v>
      </c>
      <c r="F2897" t="s">
        <v>84</v>
      </c>
      <c r="G2897">
        <v>60000</v>
      </c>
      <c r="H2897">
        <f t="shared" si="746"/>
        <v>56454</v>
      </c>
      <c r="I2897">
        <f t="shared" si="739"/>
        <v>1722</v>
      </c>
      <c r="J2897">
        <f t="shared" si="740"/>
        <v>4260</v>
      </c>
      <c r="K2897">
        <f t="shared" si="741"/>
        <v>660.00000000000011</v>
      </c>
      <c r="L2897">
        <f t="shared" si="748"/>
        <v>1824</v>
      </c>
      <c r="M2897">
        <f t="shared" si="749"/>
        <v>4254</v>
      </c>
      <c r="N2897">
        <v>0</v>
      </c>
      <c r="O2897">
        <f t="shared" si="742"/>
        <v>12720</v>
      </c>
      <c r="P2897">
        <v>25</v>
      </c>
      <c r="Q2897">
        <v>3495.45</v>
      </c>
      <c r="R2897">
        <v>0</v>
      </c>
      <c r="S2897">
        <v>1234.6600000000001</v>
      </c>
      <c r="T2897">
        <v>200</v>
      </c>
      <c r="U2897">
        <v>3486.68</v>
      </c>
      <c r="V2897">
        <v>0</v>
      </c>
      <c r="W2897">
        <f t="shared" si="747"/>
        <v>8441.7899999999991</v>
      </c>
      <c r="X2897">
        <f t="shared" si="743"/>
        <v>3546</v>
      </c>
      <c r="Y2897">
        <f t="shared" si="750"/>
        <v>8514</v>
      </c>
      <c r="Z2897">
        <f t="shared" si="745"/>
        <v>48012.21</v>
      </c>
      <c r="AA2897" t="s">
        <v>223</v>
      </c>
      <c r="AB2897">
        <v>2023</v>
      </c>
    </row>
    <row r="2898" spans="1:28" x14ac:dyDescent="0.25">
      <c r="A2898">
        <v>34</v>
      </c>
      <c r="B2898" t="s">
        <v>158</v>
      </c>
      <c r="C2898" t="s">
        <v>102</v>
      </c>
      <c r="D2898" t="s">
        <v>831</v>
      </c>
      <c r="E2898" t="s">
        <v>871</v>
      </c>
      <c r="F2898" t="s">
        <v>84</v>
      </c>
      <c r="G2898">
        <v>60000</v>
      </c>
      <c r="H2898">
        <f t="shared" si="746"/>
        <v>54866.62</v>
      </c>
      <c r="I2898">
        <f t="shared" si="739"/>
        <v>1722</v>
      </c>
      <c r="J2898">
        <f t="shared" si="740"/>
        <v>4260</v>
      </c>
      <c r="K2898">
        <f t="shared" si="741"/>
        <v>660.00000000000011</v>
      </c>
      <c r="L2898">
        <f t="shared" si="748"/>
        <v>1824</v>
      </c>
      <c r="M2898">
        <f t="shared" si="749"/>
        <v>4254</v>
      </c>
      <c r="N2898">
        <v>1587.38</v>
      </c>
      <c r="O2898">
        <f t="shared" si="742"/>
        <v>14307.380000000001</v>
      </c>
      <c r="P2898">
        <v>25</v>
      </c>
      <c r="Q2898">
        <v>0</v>
      </c>
      <c r="R2898">
        <v>0</v>
      </c>
      <c r="S2898">
        <v>829.68</v>
      </c>
      <c r="T2898">
        <v>200</v>
      </c>
      <c r="U2898">
        <v>3169.2</v>
      </c>
      <c r="V2898">
        <v>0</v>
      </c>
      <c r="W2898">
        <f t="shared" si="747"/>
        <v>4223.8799999999992</v>
      </c>
      <c r="X2898">
        <f t="shared" si="743"/>
        <v>5133.38</v>
      </c>
      <c r="Y2898">
        <f t="shared" si="750"/>
        <v>8514</v>
      </c>
      <c r="Z2898">
        <f t="shared" si="745"/>
        <v>50642.740000000005</v>
      </c>
      <c r="AA2898" t="s">
        <v>223</v>
      </c>
      <c r="AB2898">
        <v>2023</v>
      </c>
    </row>
    <row r="2899" spans="1:28" x14ac:dyDescent="0.25">
      <c r="A2899">
        <v>35</v>
      </c>
      <c r="B2899" t="s">
        <v>159</v>
      </c>
      <c r="C2899" t="s">
        <v>103</v>
      </c>
      <c r="D2899" t="s">
        <v>21</v>
      </c>
      <c r="E2899" t="s">
        <v>68</v>
      </c>
      <c r="F2899" t="s">
        <v>84</v>
      </c>
      <c r="G2899">
        <v>60000</v>
      </c>
      <c r="H2899">
        <f t="shared" si="746"/>
        <v>54866.62</v>
      </c>
      <c r="I2899">
        <f t="shared" si="739"/>
        <v>1722</v>
      </c>
      <c r="J2899">
        <f t="shared" si="740"/>
        <v>4260</v>
      </c>
      <c r="K2899">
        <f t="shared" si="741"/>
        <v>660.00000000000011</v>
      </c>
      <c r="L2899">
        <f t="shared" si="748"/>
        <v>1824</v>
      </c>
      <c r="M2899">
        <f t="shared" si="749"/>
        <v>4254</v>
      </c>
      <c r="N2899">
        <v>1587.38</v>
      </c>
      <c r="O2899">
        <f t="shared" si="742"/>
        <v>14307.380000000001</v>
      </c>
      <c r="P2899">
        <v>25</v>
      </c>
      <c r="Q2899">
        <v>3495.45</v>
      </c>
      <c r="R2899">
        <v>0</v>
      </c>
      <c r="S2899">
        <v>946.95</v>
      </c>
      <c r="T2899">
        <v>200</v>
      </c>
      <c r="U2899">
        <v>3169.2</v>
      </c>
      <c r="V2899">
        <v>0</v>
      </c>
      <c r="W2899">
        <f t="shared" si="747"/>
        <v>7836.5999999999995</v>
      </c>
      <c r="X2899">
        <f t="shared" si="743"/>
        <v>5133.38</v>
      </c>
      <c r="Y2899">
        <f t="shared" si="750"/>
        <v>8514</v>
      </c>
      <c r="Z2899">
        <f t="shared" si="745"/>
        <v>47030.020000000004</v>
      </c>
      <c r="AA2899" t="s">
        <v>223</v>
      </c>
      <c r="AB2899">
        <v>2023</v>
      </c>
    </row>
    <row r="2900" spans="1:28" x14ac:dyDescent="0.25">
      <c r="A2900">
        <v>36</v>
      </c>
      <c r="B2900" t="s">
        <v>150</v>
      </c>
      <c r="C2900" t="s">
        <v>102</v>
      </c>
      <c r="D2900" t="s">
        <v>16</v>
      </c>
      <c r="E2900" t="s">
        <v>45</v>
      </c>
      <c r="F2900" t="s">
        <v>84</v>
      </c>
      <c r="G2900">
        <v>60000</v>
      </c>
      <c r="H2900">
        <f>+G2900-(I2900+L2900+N2900)</f>
        <v>56454</v>
      </c>
      <c r="I2900">
        <f t="shared" si="739"/>
        <v>1722</v>
      </c>
      <c r="J2900">
        <f t="shared" si="740"/>
        <v>4260</v>
      </c>
      <c r="K2900">
        <f t="shared" si="741"/>
        <v>660.00000000000011</v>
      </c>
      <c r="L2900">
        <f t="shared" si="748"/>
        <v>1824</v>
      </c>
      <c r="M2900">
        <f t="shared" si="749"/>
        <v>4254</v>
      </c>
      <c r="N2900">
        <v>0</v>
      </c>
      <c r="O2900">
        <f>+I2900+J2900+K2900+L2900+M2900+N2900</f>
        <v>12720</v>
      </c>
      <c r="P2900">
        <v>25</v>
      </c>
      <c r="Q2900">
        <v>0</v>
      </c>
      <c r="R2900">
        <v>0</v>
      </c>
      <c r="S2900">
        <v>849.03</v>
      </c>
      <c r="T2900">
        <v>200</v>
      </c>
      <c r="U2900">
        <f>IF((H2900*12)&gt;867123.01,(79776+(((H2900*12)-867123.01)*0.25))/12,IF((H2900*12)&gt;624329.01,(31216+(((H2900*12)-624329.01)*0.2))/12,IF((H2900*12)&gt;416220.01,(((H2900*12)-416220.01)*0.15)/12,0)))</f>
        <v>3486.6498333333329</v>
      </c>
      <c r="V2900">
        <v>0</v>
      </c>
      <c r="W2900">
        <f t="shared" si="747"/>
        <v>4560.6798333333327</v>
      </c>
      <c r="X2900">
        <f t="shared" si="743"/>
        <v>3546</v>
      </c>
      <c r="Y2900">
        <f>+J2900+M2900</f>
        <v>8514</v>
      </c>
      <c r="Z2900">
        <f>+G2900-(W2900+X2900)</f>
        <v>51893.320166666665</v>
      </c>
      <c r="AA2900" t="s">
        <v>223</v>
      </c>
      <c r="AB2900">
        <v>2023</v>
      </c>
    </row>
    <row r="2901" spans="1:28" x14ac:dyDescent="0.25">
      <c r="A2901">
        <v>37</v>
      </c>
      <c r="B2901" t="s">
        <v>160</v>
      </c>
      <c r="C2901" t="s">
        <v>102</v>
      </c>
      <c r="D2901" t="s">
        <v>4</v>
      </c>
      <c r="E2901" t="s">
        <v>93</v>
      </c>
      <c r="F2901" t="s">
        <v>84</v>
      </c>
      <c r="G2901">
        <v>60000</v>
      </c>
      <c r="H2901">
        <f t="shared" si="746"/>
        <v>56454</v>
      </c>
      <c r="I2901">
        <f t="shared" si="739"/>
        <v>1722</v>
      </c>
      <c r="J2901">
        <f t="shared" si="740"/>
        <v>4260</v>
      </c>
      <c r="K2901">
        <f t="shared" si="741"/>
        <v>660.00000000000011</v>
      </c>
      <c r="L2901">
        <f t="shared" si="748"/>
        <v>1824</v>
      </c>
      <c r="M2901">
        <f t="shared" si="749"/>
        <v>4254</v>
      </c>
      <c r="N2901">
        <v>0</v>
      </c>
      <c r="O2901">
        <f t="shared" si="742"/>
        <v>12720</v>
      </c>
      <c r="P2901">
        <v>25</v>
      </c>
      <c r="Q2901">
        <v>2458.4</v>
      </c>
      <c r="R2901">
        <v>0</v>
      </c>
      <c r="S2901">
        <v>1603.36</v>
      </c>
      <c r="T2901">
        <v>200</v>
      </c>
      <c r="U2901">
        <f>IF((H2901*12)&gt;867123.01,(79776+(((H2901*12)-867123.01)*0.25))/12,IF((H2901*12)&gt;624329.01,(31216+(((H2901*12)-624329.01)*0.2))/12,IF((H2901*12)&gt;416220.01,(((H2901*12)-416220.01)*0.15)/12,0)))</f>
        <v>3486.6498333333329</v>
      </c>
      <c r="V2901">
        <v>0</v>
      </c>
      <c r="W2901">
        <f t="shared" si="747"/>
        <v>7773.4098333333332</v>
      </c>
      <c r="X2901">
        <f t="shared" si="743"/>
        <v>3546</v>
      </c>
      <c r="Y2901">
        <f t="shared" si="750"/>
        <v>8514</v>
      </c>
      <c r="Z2901">
        <f t="shared" si="745"/>
        <v>48680.590166666669</v>
      </c>
      <c r="AA2901" t="s">
        <v>223</v>
      </c>
      <c r="AB2901">
        <v>2023</v>
      </c>
    </row>
    <row r="2902" spans="1:28" x14ac:dyDescent="0.25">
      <c r="A2902">
        <v>38</v>
      </c>
      <c r="B2902" t="s">
        <v>806</v>
      </c>
      <c r="C2902" t="s">
        <v>102</v>
      </c>
      <c r="D2902" t="s">
        <v>12</v>
      </c>
      <c r="E2902" t="s">
        <v>75</v>
      </c>
      <c r="F2902" t="s">
        <v>99</v>
      </c>
      <c r="G2902">
        <v>65000</v>
      </c>
      <c r="H2902">
        <f t="shared" si="746"/>
        <v>61158.5</v>
      </c>
      <c r="I2902">
        <f t="shared" si="739"/>
        <v>1865.5</v>
      </c>
      <c r="J2902">
        <f t="shared" si="740"/>
        <v>4615</v>
      </c>
      <c r="K2902">
        <f t="shared" si="741"/>
        <v>715.00000000000011</v>
      </c>
      <c r="L2902">
        <f t="shared" si="748"/>
        <v>1976</v>
      </c>
      <c r="M2902">
        <f t="shared" si="749"/>
        <v>4608.5</v>
      </c>
      <c r="N2902">
        <v>0</v>
      </c>
      <c r="O2902">
        <f t="shared" si="742"/>
        <v>13780</v>
      </c>
      <c r="P2902">
        <v>25</v>
      </c>
      <c r="Q2902">
        <v>7689.07</v>
      </c>
      <c r="R2902">
        <v>0</v>
      </c>
      <c r="S2902">
        <v>1182.6400000000001</v>
      </c>
      <c r="T2902">
        <v>200</v>
      </c>
      <c r="U2902">
        <f>IF((H2902*12)&gt;867123.01,(79776+(((H2902*12)-867123.01)*0.25))/12,IF((H2902*12)&gt;624329.01,(31216+(((H2902*12)-624329.01)*0.2))/12,IF((H2902*12)&gt;416220.01,(((H2902*12)-416220.01)*0.15)/12,0)))</f>
        <v>4427.5498333333335</v>
      </c>
      <c r="V2902">
        <v>0</v>
      </c>
      <c r="W2902">
        <f t="shared" si="747"/>
        <v>13524.259833333334</v>
      </c>
      <c r="X2902">
        <f t="shared" si="743"/>
        <v>3841.5</v>
      </c>
      <c r="Y2902">
        <f t="shared" si="750"/>
        <v>9223.5</v>
      </c>
      <c r="Z2902">
        <f t="shared" si="745"/>
        <v>47634.24016666667</v>
      </c>
      <c r="AA2902" t="s">
        <v>223</v>
      </c>
      <c r="AB2902">
        <v>2023</v>
      </c>
    </row>
    <row r="2903" spans="1:28" x14ac:dyDescent="0.25">
      <c r="A2903">
        <v>39</v>
      </c>
      <c r="B2903" t="s">
        <v>162</v>
      </c>
      <c r="C2903" t="s">
        <v>102</v>
      </c>
      <c r="D2903" t="s">
        <v>15</v>
      </c>
      <c r="E2903" t="s">
        <v>92</v>
      </c>
      <c r="F2903" t="s">
        <v>99</v>
      </c>
      <c r="G2903">
        <v>70000</v>
      </c>
      <c r="H2903">
        <f t="shared" si="746"/>
        <v>61100.86</v>
      </c>
      <c r="I2903">
        <f t="shared" si="739"/>
        <v>2009</v>
      </c>
      <c r="J2903">
        <f t="shared" si="740"/>
        <v>4970</v>
      </c>
      <c r="K2903">
        <f t="shared" si="741"/>
        <v>770.00000000000011</v>
      </c>
      <c r="L2903">
        <f t="shared" si="748"/>
        <v>2128</v>
      </c>
      <c r="M2903">
        <f t="shared" si="749"/>
        <v>4963</v>
      </c>
      <c r="N2903">
        <v>4762.1400000000003</v>
      </c>
      <c r="O2903">
        <f t="shared" si="742"/>
        <v>19602.14</v>
      </c>
      <c r="P2903">
        <v>25</v>
      </c>
      <c r="Q2903">
        <v>0</v>
      </c>
      <c r="R2903">
        <v>0</v>
      </c>
      <c r="S2903">
        <v>797.28</v>
      </c>
      <c r="T2903">
        <v>200</v>
      </c>
      <c r="U2903">
        <v>4416.05</v>
      </c>
      <c r="V2903">
        <v>0</v>
      </c>
      <c r="W2903">
        <f t="shared" si="747"/>
        <v>5438.33</v>
      </c>
      <c r="X2903">
        <f t="shared" si="743"/>
        <v>8899.14</v>
      </c>
      <c r="Y2903">
        <f t="shared" si="750"/>
        <v>9933</v>
      </c>
      <c r="Z2903">
        <f t="shared" si="745"/>
        <v>55662.53</v>
      </c>
      <c r="AA2903" t="s">
        <v>223</v>
      </c>
      <c r="AB2903">
        <v>2023</v>
      </c>
    </row>
    <row r="2904" spans="1:28" x14ac:dyDescent="0.25">
      <c r="A2904">
        <v>40</v>
      </c>
      <c r="B2904" t="s">
        <v>807</v>
      </c>
      <c r="C2904" t="s">
        <v>102</v>
      </c>
      <c r="D2904" t="s">
        <v>808</v>
      </c>
      <c r="E2904" t="s">
        <v>62</v>
      </c>
      <c r="F2904" t="s">
        <v>99</v>
      </c>
      <c r="G2904">
        <v>125000</v>
      </c>
      <c r="H2904">
        <f>+G2904-(I2904+L2904+N2904)</f>
        <v>116025.12</v>
      </c>
      <c r="I2904">
        <f t="shared" si="739"/>
        <v>3587.5</v>
      </c>
      <c r="J2904">
        <f t="shared" si="740"/>
        <v>8875</v>
      </c>
      <c r="K2904">
        <f t="shared" si="741"/>
        <v>822.89</v>
      </c>
      <c r="L2904">
        <f t="shared" si="748"/>
        <v>3800</v>
      </c>
      <c r="M2904">
        <f t="shared" si="749"/>
        <v>8862.5</v>
      </c>
      <c r="N2904">
        <v>1587.38</v>
      </c>
      <c r="O2904">
        <f>+I2904+J2904+K2904+L2904+M2904+N2904</f>
        <v>27535.27</v>
      </c>
      <c r="P2904">
        <v>25</v>
      </c>
      <c r="Q2904">
        <v>10736.72</v>
      </c>
      <c r="R2904">
        <v>0</v>
      </c>
      <c r="S2904">
        <v>119.98</v>
      </c>
      <c r="T2904">
        <v>200</v>
      </c>
      <c r="U2904">
        <v>17586.669999999998</v>
      </c>
      <c r="V2904">
        <v>0</v>
      </c>
      <c r="W2904">
        <f t="shared" si="747"/>
        <v>28668.369999999995</v>
      </c>
      <c r="X2904">
        <f t="shared" si="743"/>
        <v>8974.880000000001</v>
      </c>
      <c r="Y2904">
        <f>+J2904+M2904</f>
        <v>17737.5</v>
      </c>
      <c r="Z2904">
        <f>+G2904-(W2904+X2904)</f>
        <v>87356.75</v>
      </c>
      <c r="AA2904" t="s">
        <v>223</v>
      </c>
      <c r="AB2904">
        <v>2023</v>
      </c>
    </row>
    <row r="2905" spans="1:28" x14ac:dyDescent="0.25">
      <c r="A2905">
        <v>41</v>
      </c>
      <c r="B2905" t="s">
        <v>809</v>
      </c>
      <c r="C2905" t="s">
        <v>102</v>
      </c>
      <c r="D2905" t="s">
        <v>808</v>
      </c>
      <c r="E2905" t="s">
        <v>62</v>
      </c>
      <c r="F2905" t="s">
        <v>99</v>
      </c>
      <c r="G2905">
        <v>80000</v>
      </c>
      <c r="H2905">
        <f>+G2905-(I2905+L2905+N2905)</f>
        <v>75272</v>
      </c>
      <c r="I2905">
        <f t="shared" si="739"/>
        <v>2296</v>
      </c>
      <c r="J2905">
        <f t="shared" si="740"/>
        <v>5679.9999999999991</v>
      </c>
      <c r="K2905">
        <f t="shared" si="741"/>
        <v>822.89</v>
      </c>
      <c r="L2905">
        <f t="shared" si="748"/>
        <v>2432</v>
      </c>
      <c r="M2905">
        <f t="shared" si="749"/>
        <v>5672</v>
      </c>
      <c r="N2905">
        <v>0</v>
      </c>
      <c r="O2905">
        <f>+I2905+J2905+K2905+L2905+M2905+N2905</f>
        <v>16902.89</v>
      </c>
      <c r="P2905">
        <v>25</v>
      </c>
      <c r="Q2905">
        <v>1000</v>
      </c>
      <c r="R2905">
        <v>0</v>
      </c>
      <c r="S2905">
        <v>398.64</v>
      </c>
      <c r="T2905">
        <v>200</v>
      </c>
      <c r="U2905">
        <v>7400.87</v>
      </c>
      <c r="V2905">
        <v>0</v>
      </c>
      <c r="W2905">
        <f t="shared" si="747"/>
        <v>9024.51</v>
      </c>
      <c r="X2905">
        <f t="shared" si="743"/>
        <v>4728</v>
      </c>
      <c r="Y2905">
        <f>+J2905+M2905</f>
        <v>11352</v>
      </c>
      <c r="Z2905">
        <f>+G2905-(W2905+X2905)</f>
        <v>66247.490000000005</v>
      </c>
      <c r="AA2905" t="s">
        <v>223</v>
      </c>
      <c r="AB2905">
        <v>2023</v>
      </c>
    </row>
    <row r="2906" spans="1:28" x14ac:dyDescent="0.25">
      <c r="A2906">
        <v>42</v>
      </c>
      <c r="B2906" t="s">
        <v>813</v>
      </c>
      <c r="C2906" t="s">
        <v>103</v>
      </c>
      <c r="D2906" t="s">
        <v>808</v>
      </c>
      <c r="E2906" t="s">
        <v>92</v>
      </c>
      <c r="F2906" t="s">
        <v>99</v>
      </c>
      <c r="G2906">
        <v>80000</v>
      </c>
      <c r="H2906">
        <f t="shared" si="746"/>
        <v>75272</v>
      </c>
      <c r="I2906">
        <f t="shared" si="739"/>
        <v>2296</v>
      </c>
      <c r="J2906">
        <f t="shared" si="740"/>
        <v>5679.9999999999991</v>
      </c>
      <c r="K2906">
        <f t="shared" si="741"/>
        <v>822.89</v>
      </c>
      <c r="L2906">
        <f t="shared" si="748"/>
        <v>2432</v>
      </c>
      <c r="M2906">
        <f t="shared" si="749"/>
        <v>5672</v>
      </c>
      <c r="N2906">
        <v>0</v>
      </c>
      <c r="O2906">
        <f t="shared" si="742"/>
        <v>16902.89</v>
      </c>
      <c r="P2906">
        <v>25</v>
      </c>
      <c r="Q2906">
        <v>0</v>
      </c>
      <c r="R2906">
        <v>0</v>
      </c>
      <c r="S2906">
        <v>0</v>
      </c>
      <c r="T2906">
        <v>200</v>
      </c>
      <c r="U2906">
        <v>7400.87</v>
      </c>
      <c r="V2906">
        <v>0</v>
      </c>
      <c r="W2906">
        <f>P2906+Q2906+R2906+S2906+T2906+U2906</f>
        <v>7625.87</v>
      </c>
      <c r="X2906">
        <f t="shared" si="743"/>
        <v>4728</v>
      </c>
      <c r="Y2906">
        <f t="shared" si="750"/>
        <v>11352</v>
      </c>
      <c r="Z2906">
        <f t="shared" si="745"/>
        <v>67646.13</v>
      </c>
      <c r="AA2906" t="s">
        <v>223</v>
      </c>
      <c r="AB2906">
        <v>2023</v>
      </c>
    </row>
    <row r="2907" spans="1:28" x14ac:dyDescent="0.25">
      <c r="A2907">
        <v>43</v>
      </c>
      <c r="B2907" t="s">
        <v>874</v>
      </c>
      <c r="C2907" t="s">
        <v>103</v>
      </c>
      <c r="D2907" t="s">
        <v>10</v>
      </c>
      <c r="E2907" t="s">
        <v>32</v>
      </c>
      <c r="F2907" t="s">
        <v>84</v>
      </c>
      <c r="G2907">
        <v>46000</v>
      </c>
      <c r="H2907">
        <f t="shared" si="746"/>
        <v>43281.4</v>
      </c>
      <c r="I2907">
        <f t="shared" si="739"/>
        <v>1320.2</v>
      </c>
      <c r="J2907">
        <f t="shared" si="740"/>
        <v>3265.9999999999995</v>
      </c>
      <c r="K2907">
        <f t="shared" si="741"/>
        <v>506.00000000000006</v>
      </c>
      <c r="L2907">
        <f t="shared" si="748"/>
        <v>1398.4</v>
      </c>
      <c r="M2907">
        <f t="shared" si="749"/>
        <v>3261.4</v>
      </c>
      <c r="N2907">
        <v>0</v>
      </c>
      <c r="O2907">
        <f t="shared" si="742"/>
        <v>9752</v>
      </c>
      <c r="P2907">
        <v>25</v>
      </c>
      <c r="Q2907">
        <v>0</v>
      </c>
      <c r="R2907">
        <v>0</v>
      </c>
      <c r="S2907">
        <v>0</v>
      </c>
      <c r="T2907">
        <v>200</v>
      </c>
      <c r="U2907">
        <f>IF((H2907*12)&gt;867123.01,(79776+(((H2907*12)-867123.01)*0.25))/12,IF((H2907*12)&gt;624329.01,(31216+(((H2907*12)-624329.01)*0.2))/12,IF((H2907*12)&gt;416220.01,(((H2907*12)-416220.01)*0.15)/12,0)))</f>
        <v>1289.4598750000005</v>
      </c>
      <c r="V2907">
        <v>0</v>
      </c>
      <c r="W2907">
        <f t="shared" si="747"/>
        <v>1514.4598750000005</v>
      </c>
      <c r="X2907">
        <f t="shared" si="743"/>
        <v>2718.6000000000004</v>
      </c>
      <c r="Y2907">
        <f t="shared" si="750"/>
        <v>6527.4</v>
      </c>
      <c r="Z2907">
        <f t="shared" si="745"/>
        <v>41766.940125000001</v>
      </c>
      <c r="AA2907" t="s">
        <v>223</v>
      </c>
      <c r="AB2907">
        <v>2023</v>
      </c>
    </row>
    <row r="2908" spans="1:28" x14ac:dyDescent="0.25">
      <c r="A2908">
        <v>44</v>
      </c>
      <c r="B2908" t="s">
        <v>167</v>
      </c>
      <c r="C2908" t="s">
        <v>102</v>
      </c>
      <c r="D2908" t="s">
        <v>6</v>
      </c>
      <c r="E2908" t="s">
        <v>36</v>
      </c>
      <c r="F2908" t="s">
        <v>100</v>
      </c>
      <c r="G2908">
        <v>46000</v>
      </c>
      <c r="H2908">
        <f t="shared" si="746"/>
        <v>43281.4</v>
      </c>
      <c r="I2908">
        <f t="shared" si="739"/>
        <v>1320.2</v>
      </c>
      <c r="J2908">
        <f t="shared" si="740"/>
        <v>3265.9999999999995</v>
      </c>
      <c r="K2908">
        <f t="shared" si="741"/>
        <v>506.00000000000006</v>
      </c>
      <c r="L2908">
        <f t="shared" si="748"/>
        <v>1398.4</v>
      </c>
      <c r="M2908">
        <f t="shared" si="749"/>
        <v>3261.4</v>
      </c>
      <c r="N2908">
        <v>0</v>
      </c>
      <c r="O2908">
        <f t="shared" si="742"/>
        <v>9752</v>
      </c>
      <c r="P2908">
        <v>25</v>
      </c>
      <c r="Q2908">
        <v>5667.2</v>
      </c>
      <c r="R2908">
        <v>0</v>
      </c>
      <c r="S2908">
        <v>356.79</v>
      </c>
      <c r="T2908">
        <v>200</v>
      </c>
      <c r="U2908">
        <v>1289.46</v>
      </c>
      <c r="V2908">
        <v>0</v>
      </c>
      <c r="W2908">
        <f t="shared" si="747"/>
        <v>7538.45</v>
      </c>
      <c r="X2908">
        <f t="shared" si="743"/>
        <v>2718.6000000000004</v>
      </c>
      <c r="Y2908">
        <f t="shared" si="750"/>
        <v>6527.4</v>
      </c>
      <c r="Z2908">
        <f t="shared" si="745"/>
        <v>35742.949999999997</v>
      </c>
      <c r="AA2908" t="s">
        <v>223</v>
      </c>
      <c r="AB2908">
        <v>2023</v>
      </c>
    </row>
    <row r="2909" spans="1:28" x14ac:dyDescent="0.25">
      <c r="A2909">
        <v>45</v>
      </c>
      <c r="B2909" t="s">
        <v>169</v>
      </c>
      <c r="C2909" t="s">
        <v>102</v>
      </c>
      <c r="D2909" t="s">
        <v>6</v>
      </c>
      <c r="E2909" t="s">
        <v>36</v>
      </c>
      <c r="F2909" t="s">
        <v>100</v>
      </c>
      <c r="G2909">
        <v>36000</v>
      </c>
      <c r="H2909">
        <f t="shared" si="746"/>
        <v>33872.400000000001</v>
      </c>
      <c r="I2909">
        <f t="shared" si="739"/>
        <v>1033.2</v>
      </c>
      <c r="J2909">
        <f t="shared" si="740"/>
        <v>2555.9999999999995</v>
      </c>
      <c r="K2909">
        <f t="shared" si="741"/>
        <v>396.00000000000006</v>
      </c>
      <c r="L2909">
        <f t="shared" si="748"/>
        <v>1094.4000000000001</v>
      </c>
      <c r="M2909">
        <f t="shared" si="749"/>
        <v>2552.4</v>
      </c>
      <c r="N2909">
        <v>0</v>
      </c>
      <c r="O2909">
        <f t="shared" si="742"/>
        <v>7632</v>
      </c>
      <c r="P2909">
        <v>25</v>
      </c>
      <c r="Q2909">
        <v>0</v>
      </c>
      <c r="R2909">
        <v>0</v>
      </c>
      <c r="S2909">
        <v>0</v>
      </c>
      <c r="T2909">
        <v>200</v>
      </c>
      <c r="U2909">
        <v>0</v>
      </c>
      <c r="V2909">
        <v>0</v>
      </c>
      <c r="W2909">
        <f t="shared" si="747"/>
        <v>225</v>
      </c>
      <c r="X2909">
        <f t="shared" si="743"/>
        <v>2127.6000000000004</v>
      </c>
      <c r="Y2909">
        <f t="shared" si="750"/>
        <v>5108.3999999999996</v>
      </c>
      <c r="Z2909">
        <f t="shared" si="745"/>
        <v>33647.4</v>
      </c>
      <c r="AA2909" t="s">
        <v>223</v>
      </c>
      <c r="AB2909">
        <v>2023</v>
      </c>
    </row>
    <row r="2910" spans="1:28" x14ac:dyDescent="0.25">
      <c r="A2910">
        <v>46</v>
      </c>
      <c r="B2910" t="s">
        <v>170</v>
      </c>
      <c r="C2910" t="s">
        <v>102</v>
      </c>
      <c r="D2910" t="s">
        <v>17</v>
      </c>
      <c r="E2910" t="s">
        <v>36</v>
      </c>
      <c r="F2910" t="s">
        <v>100</v>
      </c>
      <c r="G2910">
        <v>46000</v>
      </c>
      <c r="H2910">
        <f t="shared" si="746"/>
        <v>40106.639999999999</v>
      </c>
      <c r="I2910">
        <f t="shared" si="739"/>
        <v>1320.2</v>
      </c>
      <c r="J2910">
        <f t="shared" si="740"/>
        <v>3265.9999999999995</v>
      </c>
      <c r="K2910">
        <f t="shared" si="741"/>
        <v>506.00000000000006</v>
      </c>
      <c r="L2910">
        <f t="shared" si="748"/>
        <v>1398.4</v>
      </c>
      <c r="M2910">
        <f t="shared" si="749"/>
        <v>3261.4</v>
      </c>
      <c r="N2910">
        <v>3174.76</v>
      </c>
      <c r="O2910">
        <f t="shared" si="742"/>
        <v>12926.76</v>
      </c>
      <c r="P2910">
        <v>25</v>
      </c>
      <c r="Q2910">
        <v>3395.29</v>
      </c>
      <c r="R2910">
        <v>0</v>
      </c>
      <c r="S2910">
        <v>1374.68</v>
      </c>
      <c r="T2910">
        <v>200</v>
      </c>
      <c r="U2910">
        <v>813.25</v>
      </c>
      <c r="V2910">
        <v>0</v>
      </c>
      <c r="W2910">
        <f t="shared" si="747"/>
        <v>5808.22</v>
      </c>
      <c r="X2910">
        <f t="shared" si="743"/>
        <v>5893.3600000000006</v>
      </c>
      <c r="Y2910">
        <f t="shared" si="750"/>
        <v>6527.4</v>
      </c>
      <c r="Z2910">
        <f t="shared" si="745"/>
        <v>34298.42</v>
      </c>
      <c r="AA2910" t="s">
        <v>223</v>
      </c>
      <c r="AB2910">
        <v>2023</v>
      </c>
    </row>
    <row r="2911" spans="1:28" x14ac:dyDescent="0.25">
      <c r="A2911">
        <v>47</v>
      </c>
      <c r="B2911" t="s">
        <v>171</v>
      </c>
      <c r="C2911" t="s">
        <v>102</v>
      </c>
      <c r="D2911" t="s">
        <v>793</v>
      </c>
      <c r="E2911" t="s">
        <v>36</v>
      </c>
      <c r="F2911" t="s">
        <v>100</v>
      </c>
      <c r="G2911">
        <v>36000</v>
      </c>
      <c r="H2911">
        <f t="shared" si="746"/>
        <v>33872.400000000001</v>
      </c>
      <c r="I2911">
        <f t="shared" si="739"/>
        <v>1033.2</v>
      </c>
      <c r="J2911">
        <f t="shared" si="740"/>
        <v>2555.9999999999995</v>
      </c>
      <c r="K2911">
        <f t="shared" si="741"/>
        <v>396.00000000000006</v>
      </c>
      <c r="L2911">
        <f t="shared" si="748"/>
        <v>1094.4000000000001</v>
      </c>
      <c r="M2911">
        <f t="shared" si="749"/>
        <v>2552.4</v>
      </c>
      <c r="N2911">
        <v>0</v>
      </c>
      <c r="O2911">
        <f t="shared" si="742"/>
        <v>7632</v>
      </c>
      <c r="P2911">
        <v>25</v>
      </c>
      <c r="Q2911">
        <v>13993.93</v>
      </c>
      <c r="R2911">
        <v>0</v>
      </c>
      <c r="S2911">
        <v>676.91</v>
      </c>
      <c r="T2911">
        <v>200</v>
      </c>
      <c r="U2911">
        <v>0</v>
      </c>
      <c r="V2911">
        <v>0</v>
      </c>
      <c r="W2911">
        <f t="shared" si="747"/>
        <v>14895.84</v>
      </c>
      <c r="X2911">
        <f t="shared" si="743"/>
        <v>2127.6000000000004</v>
      </c>
      <c r="Y2911">
        <f t="shared" si="750"/>
        <v>5108.3999999999996</v>
      </c>
      <c r="Z2911">
        <f t="shared" si="745"/>
        <v>18976.559999999998</v>
      </c>
      <c r="AA2911" t="s">
        <v>223</v>
      </c>
      <c r="AB2911">
        <v>2023</v>
      </c>
    </row>
    <row r="2912" spans="1:28" x14ac:dyDescent="0.25">
      <c r="A2912">
        <v>48</v>
      </c>
      <c r="B2912" t="s">
        <v>172</v>
      </c>
      <c r="C2912" t="s">
        <v>102</v>
      </c>
      <c r="D2912" t="s">
        <v>6</v>
      </c>
      <c r="E2912" t="s">
        <v>26</v>
      </c>
      <c r="F2912" t="s">
        <v>100</v>
      </c>
      <c r="G2912">
        <v>46000</v>
      </c>
      <c r="H2912">
        <f t="shared" si="746"/>
        <v>43281.4</v>
      </c>
      <c r="I2912">
        <f t="shared" si="739"/>
        <v>1320.2</v>
      </c>
      <c r="J2912">
        <f t="shared" si="740"/>
        <v>3265.9999999999995</v>
      </c>
      <c r="K2912">
        <f t="shared" si="741"/>
        <v>506.00000000000006</v>
      </c>
      <c r="L2912">
        <f t="shared" si="748"/>
        <v>1398.4</v>
      </c>
      <c r="M2912">
        <f t="shared" si="749"/>
        <v>3261.4</v>
      </c>
      <c r="N2912">
        <v>0</v>
      </c>
      <c r="O2912">
        <f t="shared" si="742"/>
        <v>9752</v>
      </c>
      <c r="P2912">
        <v>25</v>
      </c>
      <c r="Q2912">
        <v>0</v>
      </c>
      <c r="R2912">
        <v>0</v>
      </c>
      <c r="S2912">
        <v>475.24</v>
      </c>
      <c r="T2912">
        <v>200</v>
      </c>
      <c r="U2912">
        <v>1289.46</v>
      </c>
      <c r="V2912">
        <v>0</v>
      </c>
      <c r="W2912">
        <f t="shared" si="747"/>
        <v>1989.7</v>
      </c>
      <c r="X2912">
        <f t="shared" si="743"/>
        <v>2718.6000000000004</v>
      </c>
      <c r="Y2912">
        <f t="shared" si="750"/>
        <v>6527.4</v>
      </c>
      <c r="Z2912">
        <f t="shared" si="745"/>
        <v>41291.699999999997</v>
      </c>
      <c r="AA2912" t="s">
        <v>223</v>
      </c>
      <c r="AB2912">
        <v>2023</v>
      </c>
    </row>
    <row r="2913" spans="1:28" x14ac:dyDescent="0.25">
      <c r="A2913">
        <v>49</v>
      </c>
      <c r="B2913" t="s">
        <v>798</v>
      </c>
      <c r="C2913" t="s">
        <v>102</v>
      </c>
      <c r="D2913" t="s">
        <v>94</v>
      </c>
      <c r="E2913" t="s">
        <v>26</v>
      </c>
      <c r="F2913" t="s">
        <v>100</v>
      </c>
      <c r="G2913">
        <v>46000</v>
      </c>
      <c r="H2913">
        <f>+G2913-(I2913+L2913+N2913)</f>
        <v>43281.4</v>
      </c>
      <c r="I2913">
        <f t="shared" si="739"/>
        <v>1320.2</v>
      </c>
      <c r="J2913">
        <f t="shared" si="740"/>
        <v>3265.9999999999995</v>
      </c>
      <c r="K2913">
        <f t="shared" si="741"/>
        <v>506.00000000000006</v>
      </c>
      <c r="L2913">
        <f t="shared" si="748"/>
        <v>1398.4</v>
      </c>
      <c r="M2913">
        <f t="shared" si="749"/>
        <v>3261.4</v>
      </c>
      <c r="N2913">
        <v>0</v>
      </c>
      <c r="O2913">
        <f>+I2913+J2913+K2913+L2913+M2913+N2913</f>
        <v>9752</v>
      </c>
      <c r="P2913">
        <v>25</v>
      </c>
      <c r="Q2913">
        <v>0</v>
      </c>
      <c r="R2913">
        <v>0</v>
      </c>
      <c r="S2913">
        <v>1200.52</v>
      </c>
      <c r="T2913">
        <v>200</v>
      </c>
      <c r="U2913">
        <v>1289.46</v>
      </c>
      <c r="V2913">
        <v>0</v>
      </c>
      <c r="W2913">
        <f t="shared" si="747"/>
        <v>2714.98</v>
      </c>
      <c r="X2913">
        <f t="shared" si="743"/>
        <v>2718.6000000000004</v>
      </c>
      <c r="Y2913">
        <f>+J2913+M2913</f>
        <v>6527.4</v>
      </c>
      <c r="Z2913">
        <f>+G2913-(W2913+X2913)</f>
        <v>40566.42</v>
      </c>
      <c r="AA2913" t="s">
        <v>223</v>
      </c>
      <c r="AB2913">
        <v>2023</v>
      </c>
    </row>
    <row r="2914" spans="1:28" x14ac:dyDescent="0.25">
      <c r="A2914">
        <v>50</v>
      </c>
      <c r="B2914" t="s">
        <v>799</v>
      </c>
      <c r="C2914" t="s">
        <v>102</v>
      </c>
      <c r="D2914" t="s">
        <v>6</v>
      </c>
      <c r="E2914" t="s">
        <v>26</v>
      </c>
      <c r="F2914" t="s">
        <v>100</v>
      </c>
      <c r="G2914">
        <v>36000</v>
      </c>
      <c r="H2914">
        <f>+G2914-(I2914+L2914+N2914)</f>
        <v>33872.400000000001</v>
      </c>
      <c r="I2914">
        <f t="shared" si="739"/>
        <v>1033.2</v>
      </c>
      <c r="J2914">
        <f t="shared" si="740"/>
        <v>2555.9999999999995</v>
      </c>
      <c r="K2914">
        <f t="shared" si="741"/>
        <v>396.00000000000006</v>
      </c>
      <c r="L2914">
        <f t="shared" si="748"/>
        <v>1094.4000000000001</v>
      </c>
      <c r="M2914">
        <f t="shared" si="749"/>
        <v>2552.4</v>
      </c>
      <c r="N2914">
        <v>0</v>
      </c>
      <c r="O2914">
        <f>+I2914+J2914+K2914+L2914+M2914+N2914</f>
        <v>7632</v>
      </c>
      <c r="P2914">
        <v>25</v>
      </c>
      <c r="Q2914">
        <v>0</v>
      </c>
      <c r="R2914">
        <v>0</v>
      </c>
      <c r="S2914">
        <v>0</v>
      </c>
      <c r="T2914">
        <v>200</v>
      </c>
      <c r="U2914">
        <v>0</v>
      </c>
      <c r="V2914">
        <v>0</v>
      </c>
      <c r="W2914">
        <f t="shared" si="747"/>
        <v>225</v>
      </c>
      <c r="X2914">
        <f t="shared" si="743"/>
        <v>2127.6000000000004</v>
      </c>
      <c r="Y2914">
        <f>+J2914+M2914</f>
        <v>5108.3999999999996</v>
      </c>
      <c r="Z2914">
        <f>+G2914-(W2914+X2914)</f>
        <v>33647.4</v>
      </c>
      <c r="AA2914" t="s">
        <v>223</v>
      </c>
      <c r="AB2914">
        <v>2023</v>
      </c>
    </row>
    <row r="2915" spans="1:28" x14ac:dyDescent="0.25">
      <c r="A2915">
        <v>51</v>
      </c>
      <c r="B2915" t="s">
        <v>173</v>
      </c>
      <c r="C2915" t="s">
        <v>102</v>
      </c>
      <c r="D2915" t="s">
        <v>6</v>
      </c>
      <c r="E2915" t="s">
        <v>26</v>
      </c>
      <c r="F2915" t="s">
        <v>100</v>
      </c>
      <c r="G2915">
        <v>46000</v>
      </c>
      <c r="H2915">
        <f t="shared" si="746"/>
        <v>41694.019999999997</v>
      </c>
      <c r="I2915">
        <f t="shared" si="739"/>
        <v>1320.2</v>
      </c>
      <c r="J2915">
        <f t="shared" si="740"/>
        <v>3265.9999999999995</v>
      </c>
      <c r="K2915">
        <f t="shared" si="741"/>
        <v>506.00000000000006</v>
      </c>
      <c r="L2915">
        <f t="shared" si="748"/>
        <v>1398.4</v>
      </c>
      <c r="M2915">
        <f t="shared" si="749"/>
        <v>3261.4</v>
      </c>
      <c r="N2915">
        <v>1587.38</v>
      </c>
      <c r="O2915">
        <f t="shared" si="742"/>
        <v>11339.380000000001</v>
      </c>
      <c r="P2915">
        <v>25</v>
      </c>
      <c r="Q2915">
        <v>0</v>
      </c>
      <c r="R2915">
        <v>0</v>
      </c>
      <c r="S2915">
        <v>0</v>
      </c>
      <c r="T2915">
        <v>200</v>
      </c>
      <c r="U2915">
        <v>1049.8599999999999</v>
      </c>
      <c r="V2915">
        <v>0</v>
      </c>
      <c r="W2915">
        <f t="shared" si="747"/>
        <v>1274.8599999999999</v>
      </c>
      <c r="X2915">
        <f t="shared" si="743"/>
        <v>4305.9800000000005</v>
      </c>
      <c r="Y2915">
        <f t="shared" si="750"/>
        <v>6527.4</v>
      </c>
      <c r="Z2915">
        <f t="shared" si="745"/>
        <v>40419.160000000003</v>
      </c>
      <c r="AA2915" t="s">
        <v>223</v>
      </c>
      <c r="AB2915">
        <v>2023</v>
      </c>
    </row>
    <row r="2916" spans="1:28" x14ac:dyDescent="0.25">
      <c r="A2916">
        <v>52</v>
      </c>
      <c r="B2916" t="s">
        <v>177</v>
      </c>
      <c r="C2916" t="s">
        <v>102</v>
      </c>
      <c r="D2916" t="s">
        <v>22</v>
      </c>
      <c r="E2916" t="s">
        <v>26</v>
      </c>
      <c r="F2916" t="s">
        <v>100</v>
      </c>
      <c r="G2916">
        <v>46000</v>
      </c>
      <c r="H2916">
        <f t="shared" si="746"/>
        <v>43281.4</v>
      </c>
      <c r="I2916">
        <f t="shared" si="739"/>
        <v>1320.2</v>
      </c>
      <c r="J2916">
        <f t="shared" si="740"/>
        <v>3265.9999999999995</v>
      </c>
      <c r="K2916">
        <f t="shared" si="741"/>
        <v>506.00000000000006</v>
      </c>
      <c r="L2916">
        <f t="shared" si="748"/>
        <v>1398.4</v>
      </c>
      <c r="M2916">
        <f t="shared" si="749"/>
        <v>3261.4</v>
      </c>
      <c r="N2916">
        <v>0</v>
      </c>
      <c r="O2916">
        <f t="shared" si="742"/>
        <v>9752</v>
      </c>
      <c r="P2916">
        <v>25</v>
      </c>
      <c r="Q2916">
        <v>0</v>
      </c>
      <c r="R2916">
        <v>0</v>
      </c>
      <c r="S2916">
        <v>398.64</v>
      </c>
      <c r="T2916">
        <v>200</v>
      </c>
      <c r="U2916">
        <v>1289.46</v>
      </c>
      <c r="V2916">
        <v>0</v>
      </c>
      <c r="W2916">
        <f t="shared" si="747"/>
        <v>1913.1</v>
      </c>
      <c r="X2916">
        <f t="shared" si="743"/>
        <v>2718.6000000000004</v>
      </c>
      <c r="Y2916">
        <f t="shared" si="750"/>
        <v>6527.4</v>
      </c>
      <c r="Z2916">
        <f t="shared" si="745"/>
        <v>41368.300000000003</v>
      </c>
      <c r="AA2916" t="s">
        <v>223</v>
      </c>
      <c r="AB2916">
        <v>2023</v>
      </c>
    </row>
    <row r="2917" spans="1:28" x14ac:dyDescent="0.25">
      <c r="A2917">
        <v>53</v>
      </c>
      <c r="B2917" t="s">
        <v>178</v>
      </c>
      <c r="C2917" t="s">
        <v>103</v>
      </c>
      <c r="D2917" t="s">
        <v>6</v>
      </c>
      <c r="E2917" t="s">
        <v>32</v>
      </c>
      <c r="F2917" t="s">
        <v>100</v>
      </c>
      <c r="G2917">
        <v>36000</v>
      </c>
      <c r="H2917">
        <f>+G2917-(I2917+L2917+N2917)</f>
        <v>33872.400000000001</v>
      </c>
      <c r="I2917">
        <f t="shared" si="739"/>
        <v>1033.2</v>
      </c>
      <c r="J2917">
        <f t="shared" si="740"/>
        <v>2555.9999999999995</v>
      </c>
      <c r="K2917">
        <f t="shared" si="741"/>
        <v>396.00000000000006</v>
      </c>
      <c r="L2917">
        <f t="shared" si="748"/>
        <v>1094.4000000000001</v>
      </c>
      <c r="M2917">
        <f t="shared" si="749"/>
        <v>2552.4</v>
      </c>
      <c r="N2917">
        <v>0</v>
      </c>
      <c r="O2917">
        <f>+I2917+J2917+K2917+L2917+M2917+N2917</f>
        <v>7632</v>
      </c>
      <c r="P2917">
        <v>25</v>
      </c>
      <c r="Q2917">
        <v>0</v>
      </c>
      <c r="R2917">
        <v>0</v>
      </c>
      <c r="S2917">
        <v>398.64</v>
      </c>
      <c r="T2917">
        <v>200</v>
      </c>
      <c r="U2917">
        <v>0</v>
      </c>
      <c r="V2917">
        <v>0</v>
      </c>
      <c r="W2917">
        <f t="shared" si="747"/>
        <v>623.64</v>
      </c>
      <c r="X2917">
        <f t="shared" si="743"/>
        <v>2127.6000000000004</v>
      </c>
      <c r="Y2917">
        <f t="shared" si="750"/>
        <v>5108.3999999999996</v>
      </c>
      <c r="Z2917">
        <f t="shared" si="745"/>
        <v>33248.76</v>
      </c>
      <c r="AA2917" t="s">
        <v>223</v>
      </c>
      <c r="AB2917">
        <v>2023</v>
      </c>
    </row>
    <row r="2918" spans="1:28" x14ac:dyDescent="0.25">
      <c r="A2918">
        <v>54</v>
      </c>
      <c r="B2918" t="s">
        <v>815</v>
      </c>
      <c r="C2918" t="s">
        <v>102</v>
      </c>
      <c r="D2918" t="s">
        <v>793</v>
      </c>
      <c r="E2918" t="s">
        <v>32</v>
      </c>
      <c r="F2918" t="s">
        <v>100</v>
      </c>
      <c r="G2918">
        <v>30000</v>
      </c>
      <c r="H2918">
        <f t="shared" si="746"/>
        <v>28227</v>
      </c>
      <c r="I2918">
        <f t="shared" si="739"/>
        <v>861</v>
      </c>
      <c r="J2918">
        <f t="shared" si="740"/>
        <v>2130</v>
      </c>
      <c r="K2918">
        <f t="shared" si="741"/>
        <v>330.00000000000006</v>
      </c>
      <c r="L2918">
        <f t="shared" si="748"/>
        <v>912</v>
      </c>
      <c r="M2918">
        <f t="shared" si="749"/>
        <v>2127</v>
      </c>
      <c r="N2918">
        <v>0</v>
      </c>
      <c r="O2918">
        <f t="shared" ref="O2918:O2924" si="752">+I2918+J2918+K2918+L2918+M2918+N2918</f>
        <v>6360</v>
      </c>
      <c r="P2918">
        <v>25</v>
      </c>
      <c r="Q2918">
        <v>0</v>
      </c>
      <c r="R2918">
        <v>0</v>
      </c>
      <c r="S2918">
        <v>0</v>
      </c>
      <c r="T2918">
        <v>200</v>
      </c>
      <c r="U2918">
        <v>0</v>
      </c>
      <c r="V2918">
        <v>0</v>
      </c>
      <c r="W2918">
        <f t="shared" si="747"/>
        <v>225</v>
      </c>
      <c r="X2918">
        <f t="shared" si="743"/>
        <v>1773</v>
      </c>
      <c r="Y2918">
        <f t="shared" si="750"/>
        <v>4257</v>
      </c>
      <c r="Z2918">
        <f t="shared" si="745"/>
        <v>28002</v>
      </c>
      <c r="AA2918" t="s">
        <v>223</v>
      </c>
      <c r="AB2918">
        <v>2023</v>
      </c>
    </row>
    <row r="2919" spans="1:28" x14ac:dyDescent="0.25">
      <c r="A2919">
        <v>55</v>
      </c>
      <c r="B2919" t="s">
        <v>816</v>
      </c>
      <c r="C2919" t="s">
        <v>103</v>
      </c>
      <c r="D2919" t="s">
        <v>6</v>
      </c>
      <c r="E2919" t="s">
        <v>32</v>
      </c>
      <c r="F2919" t="s">
        <v>100</v>
      </c>
      <c r="G2919">
        <v>30000</v>
      </c>
      <c r="H2919">
        <f>+G2919-(I2919+L2919+N2919)</f>
        <v>28227</v>
      </c>
      <c r="I2919">
        <f t="shared" si="739"/>
        <v>861</v>
      </c>
      <c r="J2919">
        <f t="shared" si="740"/>
        <v>2130</v>
      </c>
      <c r="K2919">
        <f t="shared" si="741"/>
        <v>330.00000000000006</v>
      </c>
      <c r="L2919">
        <f t="shared" si="748"/>
        <v>912</v>
      </c>
      <c r="M2919">
        <f t="shared" si="749"/>
        <v>2127</v>
      </c>
      <c r="N2919">
        <v>0</v>
      </c>
      <c r="O2919">
        <f t="shared" si="752"/>
        <v>6360</v>
      </c>
      <c r="P2919">
        <v>25</v>
      </c>
      <c r="Q2919">
        <v>0</v>
      </c>
      <c r="R2919">
        <v>0</v>
      </c>
      <c r="S2919">
        <v>51.37</v>
      </c>
      <c r="T2919">
        <v>200</v>
      </c>
      <c r="U2919">
        <v>0</v>
      </c>
      <c r="V2919">
        <v>0</v>
      </c>
      <c r="W2919">
        <f t="shared" si="747"/>
        <v>276.37</v>
      </c>
      <c r="X2919">
        <f t="shared" si="743"/>
        <v>1773</v>
      </c>
      <c r="Y2919">
        <f t="shared" si="750"/>
        <v>4257</v>
      </c>
      <c r="Z2919">
        <f t="shared" si="745"/>
        <v>27950.63</v>
      </c>
      <c r="AA2919" t="s">
        <v>223</v>
      </c>
      <c r="AB2919">
        <v>2023</v>
      </c>
    </row>
    <row r="2920" spans="1:28" x14ac:dyDescent="0.25">
      <c r="A2920">
        <v>56</v>
      </c>
      <c r="B2920" t="s">
        <v>817</v>
      </c>
      <c r="C2920" t="s">
        <v>102</v>
      </c>
      <c r="D2920" t="s">
        <v>10</v>
      </c>
      <c r="E2920" t="s">
        <v>891</v>
      </c>
      <c r="F2920" t="s">
        <v>100</v>
      </c>
      <c r="G2920">
        <v>46000</v>
      </c>
      <c r="H2920">
        <f t="shared" si="746"/>
        <v>43281.4</v>
      </c>
      <c r="I2920">
        <f t="shared" si="739"/>
        <v>1320.2</v>
      </c>
      <c r="J2920">
        <f t="shared" si="740"/>
        <v>3265.9999999999995</v>
      </c>
      <c r="K2920">
        <f t="shared" si="741"/>
        <v>506.00000000000006</v>
      </c>
      <c r="L2920">
        <f t="shared" si="748"/>
        <v>1398.4</v>
      </c>
      <c r="M2920">
        <f t="shared" si="749"/>
        <v>3261.4</v>
      </c>
      <c r="N2920">
        <v>0</v>
      </c>
      <c r="O2920">
        <f t="shared" si="752"/>
        <v>9752</v>
      </c>
      <c r="P2920">
        <v>25</v>
      </c>
      <c r="Q2920">
        <v>1233.44</v>
      </c>
      <c r="R2920">
        <v>0</v>
      </c>
      <c r="S2920">
        <v>398.64</v>
      </c>
      <c r="T2920">
        <v>200</v>
      </c>
      <c r="U2920">
        <v>1289.46</v>
      </c>
      <c r="V2920">
        <v>0</v>
      </c>
      <c r="W2920">
        <f t="shared" si="747"/>
        <v>3146.54</v>
      </c>
      <c r="X2920">
        <f t="shared" si="743"/>
        <v>2718.6000000000004</v>
      </c>
      <c r="Y2920">
        <f t="shared" si="750"/>
        <v>6527.4</v>
      </c>
      <c r="Z2920">
        <f t="shared" si="745"/>
        <v>40134.86</v>
      </c>
      <c r="AA2920" t="s">
        <v>223</v>
      </c>
      <c r="AB2920">
        <v>2023</v>
      </c>
    </row>
    <row r="2921" spans="1:28" x14ac:dyDescent="0.25">
      <c r="A2921">
        <v>57</v>
      </c>
      <c r="B2921" t="s">
        <v>819</v>
      </c>
      <c r="C2921" t="s">
        <v>103</v>
      </c>
      <c r="D2921" t="s">
        <v>12</v>
      </c>
      <c r="E2921" t="s">
        <v>32</v>
      </c>
      <c r="F2921" t="s">
        <v>100</v>
      </c>
      <c r="G2921">
        <v>46000</v>
      </c>
      <c r="H2921">
        <f t="shared" si="746"/>
        <v>43281.4</v>
      </c>
      <c r="I2921">
        <f t="shared" si="739"/>
        <v>1320.2</v>
      </c>
      <c r="J2921">
        <f t="shared" si="740"/>
        <v>3265.9999999999995</v>
      </c>
      <c r="K2921">
        <f t="shared" si="741"/>
        <v>506.00000000000006</v>
      </c>
      <c r="L2921">
        <f t="shared" si="748"/>
        <v>1398.4</v>
      </c>
      <c r="M2921">
        <f t="shared" si="749"/>
        <v>3261.4</v>
      </c>
      <c r="N2921">
        <v>0</v>
      </c>
      <c r="O2921">
        <f t="shared" si="752"/>
        <v>9752</v>
      </c>
      <c r="P2921">
        <v>25</v>
      </c>
      <c r="Q2921">
        <v>0</v>
      </c>
      <c r="R2921">
        <v>0</v>
      </c>
      <c r="S2921">
        <v>659.21</v>
      </c>
      <c r="T2921">
        <v>200</v>
      </c>
      <c r="U2921">
        <f>IF((H2921*12)&gt;867123.01,(79776+(((H2921*12)-867123.01)*0.25))/12,IF((H2921*12)&gt;624329.01,(31216+(((H2921*12)-624329.01)*0.2))/12,IF((H2921*12)&gt;416220.01,(((H2921*12)-416220.01)*0.15)/12,0)))</f>
        <v>1289.4598750000005</v>
      </c>
      <c r="V2921">
        <v>0</v>
      </c>
      <c r="W2921">
        <f t="shared" si="747"/>
        <v>2173.6698750000005</v>
      </c>
      <c r="X2921">
        <f t="shared" si="743"/>
        <v>2718.6000000000004</v>
      </c>
      <c r="Y2921">
        <f t="shared" si="750"/>
        <v>6527.4</v>
      </c>
      <c r="Z2921">
        <f t="shared" si="745"/>
        <v>41107.730125000002</v>
      </c>
      <c r="AA2921" t="s">
        <v>223</v>
      </c>
      <c r="AB2921">
        <v>2023</v>
      </c>
    </row>
    <row r="2922" spans="1:28" x14ac:dyDescent="0.25">
      <c r="A2922">
        <v>58</v>
      </c>
      <c r="B2922" t="s">
        <v>820</v>
      </c>
      <c r="C2922" t="s">
        <v>102</v>
      </c>
      <c r="D2922" t="s">
        <v>94</v>
      </c>
      <c r="E2922" t="s">
        <v>32</v>
      </c>
      <c r="F2922" t="s">
        <v>100</v>
      </c>
      <c r="G2922">
        <v>46000</v>
      </c>
      <c r="H2922">
        <f t="shared" si="746"/>
        <v>43281.4</v>
      </c>
      <c r="I2922">
        <f t="shared" si="739"/>
        <v>1320.2</v>
      </c>
      <c r="J2922">
        <f t="shared" si="740"/>
        <v>3265.9999999999995</v>
      </c>
      <c r="K2922">
        <f t="shared" si="741"/>
        <v>506.00000000000006</v>
      </c>
      <c r="L2922">
        <f t="shared" si="748"/>
        <v>1398.4</v>
      </c>
      <c r="M2922">
        <f t="shared" si="749"/>
        <v>3261.4</v>
      </c>
      <c r="N2922">
        <v>0</v>
      </c>
      <c r="O2922">
        <f t="shared" si="752"/>
        <v>9752</v>
      </c>
      <c r="P2922">
        <v>25</v>
      </c>
      <c r="Q2922">
        <v>0</v>
      </c>
      <c r="R2922">
        <v>0</v>
      </c>
      <c r="S2922">
        <v>629.16999999999996</v>
      </c>
      <c r="T2922">
        <v>200</v>
      </c>
      <c r="U2922">
        <v>1289.46</v>
      </c>
      <c r="V2922">
        <v>0</v>
      </c>
      <c r="W2922">
        <f t="shared" si="747"/>
        <v>2143.63</v>
      </c>
      <c r="X2922">
        <f t="shared" si="743"/>
        <v>2718.6000000000004</v>
      </c>
      <c r="Y2922">
        <f t="shared" si="750"/>
        <v>6527.4</v>
      </c>
      <c r="Z2922">
        <f t="shared" si="745"/>
        <v>41137.769999999997</v>
      </c>
      <c r="AA2922" t="s">
        <v>223</v>
      </c>
      <c r="AB2922">
        <v>2023</v>
      </c>
    </row>
    <row r="2923" spans="1:28" x14ac:dyDescent="0.25">
      <c r="A2923">
        <v>59</v>
      </c>
      <c r="B2923" t="s">
        <v>821</v>
      </c>
      <c r="C2923" t="s">
        <v>103</v>
      </c>
      <c r="D2923" t="s">
        <v>22</v>
      </c>
      <c r="E2923" t="s">
        <v>32</v>
      </c>
      <c r="F2923" t="s">
        <v>100</v>
      </c>
      <c r="G2923">
        <v>36000</v>
      </c>
      <c r="H2923">
        <f t="shared" si="746"/>
        <v>33872.400000000001</v>
      </c>
      <c r="I2923">
        <f t="shared" si="739"/>
        <v>1033.2</v>
      </c>
      <c r="J2923">
        <f t="shared" si="740"/>
        <v>2555.9999999999995</v>
      </c>
      <c r="K2923">
        <f t="shared" si="741"/>
        <v>396.00000000000006</v>
      </c>
      <c r="L2923">
        <f t="shared" si="748"/>
        <v>1094.4000000000001</v>
      </c>
      <c r="M2923">
        <f t="shared" si="749"/>
        <v>2552.4</v>
      </c>
      <c r="N2923">
        <v>0</v>
      </c>
      <c r="O2923">
        <f t="shared" si="752"/>
        <v>7632</v>
      </c>
      <c r="P2923">
        <v>25</v>
      </c>
      <c r="Q2923">
        <v>0</v>
      </c>
      <c r="R2923">
        <v>0</v>
      </c>
      <c r="S2923">
        <v>1310.86</v>
      </c>
      <c r="T2923">
        <v>200</v>
      </c>
      <c r="U2923">
        <v>0</v>
      </c>
      <c r="V2923">
        <v>0</v>
      </c>
      <c r="W2923">
        <f t="shared" si="747"/>
        <v>1535.86</v>
      </c>
      <c r="X2923">
        <f t="shared" si="743"/>
        <v>2127.6000000000004</v>
      </c>
      <c r="Y2923">
        <f t="shared" si="750"/>
        <v>5108.3999999999996</v>
      </c>
      <c r="Z2923">
        <f t="shared" si="745"/>
        <v>32336.54</v>
      </c>
      <c r="AA2923" t="s">
        <v>223</v>
      </c>
      <c r="AB2923">
        <v>2023</v>
      </c>
    </row>
    <row r="2924" spans="1:28" x14ac:dyDescent="0.25">
      <c r="A2924">
        <v>60</v>
      </c>
      <c r="B2924" t="s">
        <v>822</v>
      </c>
      <c r="C2924" t="s">
        <v>103</v>
      </c>
      <c r="D2924" t="s">
        <v>793</v>
      </c>
      <c r="E2924" t="s">
        <v>32</v>
      </c>
      <c r="F2924" t="s">
        <v>100</v>
      </c>
      <c r="G2924">
        <v>46000</v>
      </c>
      <c r="H2924">
        <f t="shared" si="746"/>
        <v>43281.4</v>
      </c>
      <c r="I2924">
        <f t="shared" si="739"/>
        <v>1320.2</v>
      </c>
      <c r="J2924">
        <f t="shared" si="740"/>
        <v>3265.9999999999995</v>
      </c>
      <c r="K2924">
        <f t="shared" si="741"/>
        <v>506.00000000000006</v>
      </c>
      <c r="L2924">
        <f t="shared" si="748"/>
        <v>1398.4</v>
      </c>
      <c r="M2924">
        <f t="shared" si="749"/>
        <v>3261.4</v>
      </c>
      <c r="N2924">
        <v>0</v>
      </c>
      <c r="O2924">
        <f t="shared" si="752"/>
        <v>9752</v>
      </c>
      <c r="P2924">
        <v>25</v>
      </c>
      <c r="Q2924">
        <v>10000</v>
      </c>
      <c r="R2924">
        <v>0</v>
      </c>
      <c r="S2924">
        <v>0</v>
      </c>
      <c r="T2924">
        <v>200</v>
      </c>
      <c r="U2924">
        <v>1289.46</v>
      </c>
      <c r="V2924">
        <v>0</v>
      </c>
      <c r="W2924">
        <f t="shared" si="747"/>
        <v>11514.46</v>
      </c>
      <c r="X2924">
        <f t="shared" si="743"/>
        <v>2718.6000000000004</v>
      </c>
      <c r="Y2924">
        <f t="shared" si="750"/>
        <v>6527.4</v>
      </c>
      <c r="Z2924">
        <f t="shared" si="745"/>
        <v>31766.940000000002</v>
      </c>
      <c r="AA2924" t="s">
        <v>223</v>
      </c>
      <c r="AB2924">
        <v>2023</v>
      </c>
    </row>
    <row r="2925" spans="1:28" x14ac:dyDescent="0.25">
      <c r="A2925">
        <v>61</v>
      </c>
      <c r="B2925" t="s">
        <v>179</v>
      </c>
      <c r="C2925" t="s">
        <v>103</v>
      </c>
      <c r="D2925" t="s">
        <v>800</v>
      </c>
      <c r="E2925" t="s">
        <v>32</v>
      </c>
      <c r="F2925" t="s">
        <v>100</v>
      </c>
      <c r="G2925">
        <v>46000</v>
      </c>
      <c r="H2925">
        <f t="shared" si="746"/>
        <v>43281.4</v>
      </c>
      <c r="I2925">
        <f t="shared" si="739"/>
        <v>1320.2</v>
      </c>
      <c r="J2925">
        <f t="shared" si="740"/>
        <v>3265.9999999999995</v>
      </c>
      <c r="K2925">
        <f t="shared" si="741"/>
        <v>506.00000000000006</v>
      </c>
      <c r="L2925">
        <f t="shared" si="748"/>
        <v>1398.4</v>
      </c>
      <c r="M2925">
        <f t="shared" si="749"/>
        <v>3261.4</v>
      </c>
      <c r="N2925">
        <v>0</v>
      </c>
      <c r="O2925">
        <f t="shared" si="742"/>
        <v>9752</v>
      </c>
      <c r="P2925">
        <v>25</v>
      </c>
      <c r="Q2925">
        <v>11000</v>
      </c>
      <c r="R2925">
        <v>0</v>
      </c>
      <c r="S2925">
        <v>430.04</v>
      </c>
      <c r="T2925">
        <v>200</v>
      </c>
      <c r="U2925">
        <v>1289.46</v>
      </c>
      <c r="V2925">
        <v>0</v>
      </c>
      <c r="W2925">
        <f t="shared" si="747"/>
        <v>12944.5</v>
      </c>
      <c r="X2925">
        <f t="shared" si="743"/>
        <v>2718.6000000000004</v>
      </c>
      <c r="Y2925">
        <f t="shared" si="750"/>
        <v>6527.4</v>
      </c>
      <c r="Z2925">
        <f t="shared" si="745"/>
        <v>30336.9</v>
      </c>
      <c r="AA2925" t="s">
        <v>223</v>
      </c>
      <c r="AB2925">
        <v>2023</v>
      </c>
    </row>
    <row r="2926" spans="1:28" x14ac:dyDescent="0.25">
      <c r="A2926">
        <v>62</v>
      </c>
      <c r="B2926" t="s">
        <v>180</v>
      </c>
      <c r="C2926" t="s">
        <v>103</v>
      </c>
      <c r="D2926" t="s">
        <v>22</v>
      </c>
      <c r="E2926" t="s">
        <v>32</v>
      </c>
      <c r="F2926" t="s">
        <v>100</v>
      </c>
      <c r="G2926">
        <v>36000</v>
      </c>
      <c r="H2926">
        <f t="shared" si="746"/>
        <v>32285.02</v>
      </c>
      <c r="I2926">
        <f t="shared" si="739"/>
        <v>1033.2</v>
      </c>
      <c r="J2926">
        <f t="shared" si="740"/>
        <v>2555.9999999999995</v>
      </c>
      <c r="K2926">
        <f t="shared" si="741"/>
        <v>396.00000000000006</v>
      </c>
      <c r="L2926">
        <f t="shared" si="748"/>
        <v>1094.4000000000001</v>
      </c>
      <c r="M2926">
        <f t="shared" si="749"/>
        <v>2552.4</v>
      </c>
      <c r="N2926">
        <v>1587.38</v>
      </c>
      <c r="O2926">
        <f t="shared" si="742"/>
        <v>9219.380000000001</v>
      </c>
      <c r="P2926">
        <v>25</v>
      </c>
      <c r="Q2926">
        <v>0</v>
      </c>
      <c r="R2926">
        <v>0</v>
      </c>
      <c r="S2926">
        <v>2251.91</v>
      </c>
      <c r="T2926">
        <v>200</v>
      </c>
      <c r="U2926">
        <v>0</v>
      </c>
      <c r="V2926">
        <v>0</v>
      </c>
      <c r="W2926">
        <f t="shared" si="747"/>
        <v>2476.91</v>
      </c>
      <c r="X2926">
        <f t="shared" si="743"/>
        <v>3714.9800000000005</v>
      </c>
      <c r="Y2926">
        <f t="shared" si="750"/>
        <v>5108.3999999999996</v>
      </c>
      <c r="Z2926">
        <f t="shared" si="745"/>
        <v>29808.11</v>
      </c>
      <c r="AA2926" t="s">
        <v>223</v>
      </c>
      <c r="AB2926">
        <v>2023</v>
      </c>
    </row>
    <row r="2927" spans="1:28" x14ac:dyDescent="0.25">
      <c r="A2927">
        <v>63</v>
      </c>
      <c r="B2927" t="s">
        <v>183</v>
      </c>
      <c r="C2927" t="s">
        <v>103</v>
      </c>
      <c r="D2927" t="s">
        <v>22</v>
      </c>
      <c r="E2927" t="s">
        <v>52</v>
      </c>
      <c r="F2927" t="s">
        <v>100</v>
      </c>
      <c r="G2927">
        <v>36000</v>
      </c>
      <c r="H2927">
        <f t="shared" si="746"/>
        <v>33872.400000000001</v>
      </c>
      <c r="I2927">
        <f t="shared" si="739"/>
        <v>1033.2</v>
      </c>
      <c r="J2927">
        <f t="shared" si="740"/>
        <v>2555.9999999999995</v>
      </c>
      <c r="K2927">
        <f t="shared" si="741"/>
        <v>396.00000000000006</v>
      </c>
      <c r="L2927">
        <f t="shared" si="748"/>
        <v>1094.4000000000001</v>
      </c>
      <c r="M2927">
        <f t="shared" si="749"/>
        <v>2552.4</v>
      </c>
      <c r="N2927">
        <v>0</v>
      </c>
      <c r="O2927">
        <f t="shared" si="742"/>
        <v>7632</v>
      </c>
      <c r="P2927">
        <v>25</v>
      </c>
      <c r="Q2927">
        <v>1500</v>
      </c>
      <c r="R2927">
        <v>0</v>
      </c>
      <c r="S2927">
        <v>40</v>
      </c>
      <c r="T2927">
        <v>200</v>
      </c>
      <c r="U2927">
        <v>0</v>
      </c>
      <c r="V2927">
        <v>0</v>
      </c>
      <c r="W2927">
        <f t="shared" si="747"/>
        <v>1765</v>
      </c>
      <c r="X2927">
        <f t="shared" si="743"/>
        <v>2127.6000000000004</v>
      </c>
      <c r="Y2927">
        <f t="shared" si="750"/>
        <v>5108.3999999999996</v>
      </c>
      <c r="Z2927">
        <f t="shared" si="745"/>
        <v>32107.4</v>
      </c>
      <c r="AA2927" t="s">
        <v>223</v>
      </c>
      <c r="AB2927">
        <v>2023</v>
      </c>
    </row>
    <row r="2928" spans="1:28" x14ac:dyDescent="0.25">
      <c r="A2928">
        <v>64</v>
      </c>
      <c r="B2928" t="s">
        <v>185</v>
      </c>
      <c r="C2928" t="s">
        <v>103</v>
      </c>
      <c r="D2928" t="s">
        <v>22</v>
      </c>
      <c r="E2928" t="s">
        <v>789</v>
      </c>
      <c r="F2928" t="s">
        <v>100</v>
      </c>
      <c r="G2928">
        <v>46000</v>
      </c>
      <c r="H2928">
        <f t="shared" si="746"/>
        <v>43281.4</v>
      </c>
      <c r="I2928">
        <f t="shared" si="739"/>
        <v>1320.2</v>
      </c>
      <c r="J2928">
        <f t="shared" si="740"/>
        <v>3265.9999999999995</v>
      </c>
      <c r="K2928">
        <f t="shared" si="741"/>
        <v>506.00000000000006</v>
      </c>
      <c r="L2928">
        <f t="shared" si="748"/>
        <v>1398.4</v>
      </c>
      <c r="M2928">
        <f t="shared" si="749"/>
        <v>3261.4</v>
      </c>
      <c r="N2928">
        <v>0</v>
      </c>
      <c r="O2928">
        <f t="shared" si="742"/>
        <v>9752</v>
      </c>
      <c r="P2928">
        <v>25</v>
      </c>
      <c r="Q2928">
        <v>200</v>
      </c>
      <c r="R2928">
        <v>0</v>
      </c>
      <c r="S2928">
        <v>1216.52</v>
      </c>
      <c r="T2928">
        <v>200</v>
      </c>
      <c r="U2928">
        <v>1289.46</v>
      </c>
      <c r="V2928">
        <v>0</v>
      </c>
      <c r="W2928">
        <f t="shared" si="747"/>
        <v>2930.98</v>
      </c>
      <c r="X2928">
        <f t="shared" si="743"/>
        <v>2718.6000000000004</v>
      </c>
      <c r="Y2928">
        <f t="shared" si="750"/>
        <v>6527.4</v>
      </c>
      <c r="Z2928">
        <f t="shared" si="745"/>
        <v>40350.42</v>
      </c>
      <c r="AA2928" t="s">
        <v>223</v>
      </c>
      <c r="AB2928">
        <v>2023</v>
      </c>
    </row>
    <row r="2929" spans="1:28" x14ac:dyDescent="0.25">
      <c r="A2929">
        <v>65</v>
      </c>
      <c r="B2929" t="s">
        <v>186</v>
      </c>
      <c r="C2929" t="s">
        <v>102</v>
      </c>
      <c r="D2929" t="s">
        <v>17</v>
      </c>
      <c r="E2929" t="s">
        <v>36</v>
      </c>
      <c r="F2929" t="s">
        <v>100</v>
      </c>
      <c r="G2929">
        <v>46000</v>
      </c>
      <c r="H2929">
        <f t="shared" si="746"/>
        <v>43281.4</v>
      </c>
      <c r="I2929">
        <f t="shared" ref="I2929:I2973" si="753">IF(G2929&lt;=374040,G2929*2.87%,9334.68)</f>
        <v>1320.2</v>
      </c>
      <c r="J2929">
        <f t="shared" ref="J2929:J2973" si="754">IF(G2929&lt;=374040,G2929*7.1%,23092.75)</f>
        <v>3265.9999999999995</v>
      </c>
      <c r="K2929">
        <f t="shared" ref="K2929:K2973" si="755">IF(G2929&lt;=74808,G2929*1.1%,822.89)</f>
        <v>506.00000000000006</v>
      </c>
      <c r="L2929">
        <f t="shared" si="748"/>
        <v>1398.4</v>
      </c>
      <c r="M2929">
        <f t="shared" si="749"/>
        <v>3261.4</v>
      </c>
      <c r="N2929">
        <v>0</v>
      </c>
      <c r="O2929">
        <f t="shared" ref="O2929:O2952" si="756">+I2929+J2929+K2929+L2929+M2929+N2929</f>
        <v>9752</v>
      </c>
      <c r="P2929">
        <v>25</v>
      </c>
      <c r="Q2929">
        <v>0</v>
      </c>
      <c r="R2929">
        <v>0</v>
      </c>
      <c r="S2929">
        <v>890.25</v>
      </c>
      <c r="T2929">
        <v>200</v>
      </c>
      <c r="U2929">
        <v>1289.46</v>
      </c>
      <c r="V2929">
        <v>0</v>
      </c>
      <c r="W2929">
        <f t="shared" si="747"/>
        <v>2404.71</v>
      </c>
      <c r="X2929">
        <f t="shared" ref="X2929:X2973" si="757">+I2929+L2929+N2929</f>
        <v>2718.6000000000004</v>
      </c>
      <c r="Y2929">
        <f t="shared" si="750"/>
        <v>6527.4</v>
      </c>
      <c r="Z2929">
        <f t="shared" ref="Z2929:Z2932" si="758">+G2929-(W2929+X2929)</f>
        <v>40876.69</v>
      </c>
      <c r="AA2929" t="s">
        <v>223</v>
      </c>
      <c r="AB2929">
        <v>2023</v>
      </c>
    </row>
    <row r="2930" spans="1:28" x14ac:dyDescent="0.25">
      <c r="A2930">
        <v>66</v>
      </c>
      <c r="B2930" t="s">
        <v>188</v>
      </c>
      <c r="C2930" t="s">
        <v>102</v>
      </c>
      <c r="D2930" t="s">
        <v>10</v>
      </c>
      <c r="E2930" t="s">
        <v>33</v>
      </c>
      <c r="F2930" t="s">
        <v>100</v>
      </c>
      <c r="G2930">
        <v>36000</v>
      </c>
      <c r="H2930">
        <f t="shared" ref="H2930:H2952" si="759">+G2930-(I2930+L2930+N2930)</f>
        <v>30697.64</v>
      </c>
      <c r="I2930">
        <f t="shared" si="753"/>
        <v>1033.2</v>
      </c>
      <c r="J2930">
        <f t="shared" si="754"/>
        <v>2555.9999999999995</v>
      </c>
      <c r="K2930">
        <f t="shared" si="755"/>
        <v>396.00000000000006</v>
      </c>
      <c r="L2930">
        <f t="shared" si="748"/>
        <v>1094.4000000000001</v>
      </c>
      <c r="M2930">
        <f t="shared" si="749"/>
        <v>2552.4</v>
      </c>
      <c r="N2930">
        <v>3174.76</v>
      </c>
      <c r="O2930">
        <f t="shared" si="756"/>
        <v>10806.76</v>
      </c>
      <c r="P2930">
        <v>25</v>
      </c>
      <c r="Q2930">
        <v>0</v>
      </c>
      <c r="R2930">
        <v>0</v>
      </c>
      <c r="S2930">
        <v>2154.67</v>
      </c>
      <c r="T2930">
        <v>200</v>
      </c>
      <c r="U2930">
        <v>0</v>
      </c>
      <c r="V2930">
        <v>0</v>
      </c>
      <c r="W2930">
        <f t="shared" ref="W2930:W2962" si="760">P2930+Q2930+R2930+S2930+T2930+U2930</f>
        <v>2379.67</v>
      </c>
      <c r="X2930">
        <f t="shared" si="757"/>
        <v>5302.3600000000006</v>
      </c>
      <c r="Y2930">
        <f t="shared" si="750"/>
        <v>5108.3999999999996</v>
      </c>
      <c r="Z2930">
        <f t="shared" si="758"/>
        <v>28317.97</v>
      </c>
      <c r="AA2930" t="s">
        <v>223</v>
      </c>
      <c r="AB2930">
        <v>2023</v>
      </c>
    </row>
    <row r="2931" spans="1:28" x14ac:dyDescent="0.25">
      <c r="A2931">
        <v>67</v>
      </c>
      <c r="B2931" t="s">
        <v>190</v>
      </c>
      <c r="C2931" t="s">
        <v>102</v>
      </c>
      <c r="D2931" t="s">
        <v>801</v>
      </c>
      <c r="E2931" t="s">
        <v>38</v>
      </c>
      <c r="F2931" t="s">
        <v>100</v>
      </c>
      <c r="G2931">
        <v>36000</v>
      </c>
      <c r="H2931">
        <f t="shared" si="759"/>
        <v>33872.400000000001</v>
      </c>
      <c r="I2931">
        <f t="shared" si="753"/>
        <v>1033.2</v>
      </c>
      <c r="J2931">
        <f t="shared" si="754"/>
        <v>2555.9999999999995</v>
      </c>
      <c r="K2931">
        <f t="shared" si="755"/>
        <v>396.00000000000006</v>
      </c>
      <c r="L2931">
        <f t="shared" ref="L2931:L2973" si="761">IF(G2931&lt;=187020,G2931*3.04%,4943.8)</f>
        <v>1094.4000000000001</v>
      </c>
      <c r="M2931">
        <f t="shared" ref="M2931:M2973" si="762">IF(G2931&lt;=187020,G2931*7.09%,11530.11)</f>
        <v>2552.4</v>
      </c>
      <c r="N2931">
        <v>0</v>
      </c>
      <c r="O2931">
        <f t="shared" si="756"/>
        <v>7632</v>
      </c>
      <c r="P2931">
        <v>25</v>
      </c>
      <c r="Q2931">
        <v>6505.87</v>
      </c>
      <c r="R2931">
        <v>0</v>
      </c>
      <c r="S2931">
        <v>458.63</v>
      </c>
      <c r="T2931">
        <v>200</v>
      </c>
      <c r="U2931">
        <v>0</v>
      </c>
      <c r="V2931">
        <v>0</v>
      </c>
      <c r="W2931">
        <f t="shared" si="760"/>
        <v>7189.5</v>
      </c>
      <c r="X2931">
        <f t="shared" si="757"/>
        <v>2127.6000000000004</v>
      </c>
      <c r="Y2931">
        <f t="shared" si="750"/>
        <v>5108.3999999999996</v>
      </c>
      <c r="Z2931">
        <f t="shared" si="758"/>
        <v>26682.9</v>
      </c>
      <c r="AA2931" t="s">
        <v>223</v>
      </c>
      <c r="AB2931">
        <v>2023</v>
      </c>
    </row>
    <row r="2932" spans="1:28" x14ac:dyDescent="0.25">
      <c r="A2932">
        <v>68</v>
      </c>
      <c r="B2932" t="s">
        <v>851</v>
      </c>
      <c r="C2932" t="s">
        <v>103</v>
      </c>
      <c r="D2932" t="s">
        <v>94</v>
      </c>
      <c r="E2932" t="s">
        <v>852</v>
      </c>
      <c r="F2932" t="s">
        <v>100</v>
      </c>
      <c r="G2932">
        <v>46000</v>
      </c>
      <c r="H2932">
        <f t="shared" si="759"/>
        <v>43281.4</v>
      </c>
      <c r="I2932">
        <f t="shared" si="753"/>
        <v>1320.2</v>
      </c>
      <c r="J2932">
        <f t="shared" si="754"/>
        <v>3265.9999999999995</v>
      </c>
      <c r="K2932">
        <f t="shared" si="755"/>
        <v>506.00000000000006</v>
      </c>
      <c r="L2932">
        <f t="shared" si="761"/>
        <v>1398.4</v>
      </c>
      <c r="M2932">
        <f t="shared" si="762"/>
        <v>3261.4</v>
      </c>
      <c r="N2932">
        <v>0</v>
      </c>
      <c r="O2932">
        <f t="shared" si="756"/>
        <v>9752</v>
      </c>
      <c r="P2932">
        <v>25</v>
      </c>
      <c r="Q2932">
        <v>7511.18</v>
      </c>
      <c r="R2932">
        <v>0</v>
      </c>
      <c r="S2932">
        <v>114.99</v>
      </c>
      <c r="T2932">
        <v>200</v>
      </c>
      <c r="U2932">
        <f>IF((H2932*12)&gt;867123.01,(79776+(((H2932*12)-867123.01)*0.25))/12,IF((H2932*12)&gt;624329.01,(31216+(((H2932*12)-624329.01)*0.2))/12,IF((H2932*12)&gt;416220.01,(((H2932*12)-416220.01)*0.15)/12,0)))</f>
        <v>1289.4598750000005</v>
      </c>
      <c r="V2932">
        <v>0</v>
      </c>
      <c r="W2932">
        <f t="shared" si="760"/>
        <v>9140.6298750000005</v>
      </c>
      <c r="X2932">
        <f t="shared" si="757"/>
        <v>2718.6000000000004</v>
      </c>
      <c r="Y2932">
        <f t="shared" si="750"/>
        <v>6527.4</v>
      </c>
      <c r="Z2932">
        <f t="shared" si="758"/>
        <v>34140.770124999995</v>
      </c>
      <c r="AA2932" t="s">
        <v>223</v>
      </c>
      <c r="AB2932">
        <v>2023</v>
      </c>
    </row>
    <row r="2933" spans="1:28" x14ac:dyDescent="0.25">
      <c r="A2933">
        <v>69</v>
      </c>
      <c r="B2933" t="s">
        <v>201</v>
      </c>
      <c r="C2933" t="s">
        <v>102</v>
      </c>
      <c r="D2933" t="s">
        <v>22</v>
      </c>
      <c r="E2933" t="s">
        <v>32</v>
      </c>
      <c r="F2933" t="s">
        <v>100</v>
      </c>
      <c r="G2933">
        <v>36000</v>
      </c>
      <c r="H2933">
        <f t="shared" si="759"/>
        <v>33872.400000000001</v>
      </c>
      <c r="I2933">
        <f t="shared" si="753"/>
        <v>1033.2</v>
      </c>
      <c r="J2933">
        <f t="shared" si="754"/>
        <v>2555.9999999999995</v>
      </c>
      <c r="K2933">
        <f t="shared" si="755"/>
        <v>396.00000000000006</v>
      </c>
      <c r="L2933">
        <f t="shared" si="761"/>
        <v>1094.4000000000001</v>
      </c>
      <c r="M2933">
        <f t="shared" si="762"/>
        <v>2552.4</v>
      </c>
      <c r="N2933">
        <v>0</v>
      </c>
      <c r="O2933">
        <f t="shared" si="756"/>
        <v>7632</v>
      </c>
      <c r="P2933">
        <v>25</v>
      </c>
      <c r="Q2933">
        <v>2125.4899999999998</v>
      </c>
      <c r="R2933">
        <v>0</v>
      </c>
      <c r="S2933">
        <v>0</v>
      </c>
      <c r="T2933">
        <v>200</v>
      </c>
      <c r="U2933">
        <v>0</v>
      </c>
      <c r="V2933">
        <v>0</v>
      </c>
      <c r="W2933">
        <f t="shared" si="760"/>
        <v>2350.4899999999998</v>
      </c>
      <c r="X2933">
        <f t="shared" si="757"/>
        <v>2127.6000000000004</v>
      </c>
      <c r="Y2933">
        <f>+J2933+M2933</f>
        <v>5108.3999999999996</v>
      </c>
      <c r="Z2933">
        <f>+G2933-(W2933+X2933)</f>
        <v>31521.91</v>
      </c>
      <c r="AA2933" t="s">
        <v>223</v>
      </c>
      <c r="AB2933">
        <v>2023</v>
      </c>
    </row>
    <row r="2934" spans="1:28" x14ac:dyDescent="0.25">
      <c r="A2934">
        <v>70</v>
      </c>
      <c r="B2934" t="s">
        <v>207</v>
      </c>
      <c r="C2934" t="s">
        <v>103</v>
      </c>
      <c r="D2934" t="s">
        <v>6</v>
      </c>
      <c r="E2934" t="s">
        <v>28</v>
      </c>
      <c r="F2934" t="s">
        <v>100</v>
      </c>
      <c r="G2934">
        <v>25000</v>
      </c>
      <c r="H2934">
        <f t="shared" si="759"/>
        <v>23522.5</v>
      </c>
      <c r="I2934">
        <f t="shared" si="753"/>
        <v>717.5</v>
      </c>
      <c r="J2934">
        <f t="shared" si="754"/>
        <v>1774.9999999999998</v>
      </c>
      <c r="K2934">
        <f t="shared" si="755"/>
        <v>275</v>
      </c>
      <c r="L2934">
        <f t="shared" si="761"/>
        <v>760</v>
      </c>
      <c r="M2934">
        <f t="shared" si="762"/>
        <v>1772.5000000000002</v>
      </c>
      <c r="N2934">
        <v>0</v>
      </c>
      <c r="O2934">
        <f t="shared" si="756"/>
        <v>5300</v>
      </c>
      <c r="P2934">
        <v>25</v>
      </c>
      <c r="Q2934">
        <v>9635.91</v>
      </c>
      <c r="R2934">
        <v>0</v>
      </c>
      <c r="S2934">
        <v>1328.8</v>
      </c>
      <c r="T2934">
        <v>200</v>
      </c>
      <c r="U2934">
        <v>0</v>
      </c>
      <c r="V2934">
        <v>0</v>
      </c>
      <c r="W2934">
        <f t="shared" si="760"/>
        <v>11189.71</v>
      </c>
      <c r="X2934">
        <f t="shared" si="757"/>
        <v>1477.5</v>
      </c>
      <c r="Y2934">
        <f>+J2934+M2934</f>
        <v>3547.5</v>
      </c>
      <c r="Z2934">
        <f>+G2934-(W2934+X2934)</f>
        <v>12332.79</v>
      </c>
      <c r="AA2934" t="s">
        <v>223</v>
      </c>
      <c r="AB2934">
        <v>2023</v>
      </c>
    </row>
    <row r="2935" spans="1:28" x14ac:dyDescent="0.25">
      <c r="A2935">
        <v>71</v>
      </c>
      <c r="B2935" t="s">
        <v>875</v>
      </c>
      <c r="C2935" t="s">
        <v>103</v>
      </c>
      <c r="D2935" t="s">
        <v>22</v>
      </c>
      <c r="E2935" t="s">
        <v>832</v>
      </c>
      <c r="F2935" t="s">
        <v>100</v>
      </c>
      <c r="G2935">
        <v>30000</v>
      </c>
      <c r="H2935">
        <f t="shared" si="759"/>
        <v>28227</v>
      </c>
      <c r="I2935">
        <f t="shared" si="753"/>
        <v>861</v>
      </c>
      <c r="J2935">
        <f t="shared" si="754"/>
        <v>2130</v>
      </c>
      <c r="K2935">
        <f t="shared" si="755"/>
        <v>330.00000000000006</v>
      </c>
      <c r="L2935">
        <f t="shared" si="761"/>
        <v>912</v>
      </c>
      <c r="M2935">
        <f t="shared" si="762"/>
        <v>2127</v>
      </c>
      <c r="N2935">
        <v>0</v>
      </c>
      <c r="O2935">
        <f t="shared" si="756"/>
        <v>6360</v>
      </c>
      <c r="P2935">
        <v>25</v>
      </c>
      <c r="Q2935">
        <v>2995.75</v>
      </c>
      <c r="R2935">
        <v>0</v>
      </c>
      <c r="S2935">
        <v>0</v>
      </c>
      <c r="T2935">
        <v>200</v>
      </c>
      <c r="U2935">
        <v>0</v>
      </c>
      <c r="V2935">
        <v>0</v>
      </c>
      <c r="W2935">
        <f t="shared" si="760"/>
        <v>3220.75</v>
      </c>
      <c r="X2935">
        <f t="shared" si="757"/>
        <v>1773</v>
      </c>
      <c r="Y2935">
        <f>+J2935+M2935</f>
        <v>4257</v>
      </c>
      <c r="Z2935">
        <f>+G2935-(W2935+X2935)</f>
        <v>25006.25</v>
      </c>
      <c r="AA2935" t="s">
        <v>223</v>
      </c>
      <c r="AB2935">
        <v>2023</v>
      </c>
    </row>
    <row r="2936" spans="1:28" x14ac:dyDescent="0.25">
      <c r="A2936">
        <v>72</v>
      </c>
      <c r="B2936" t="s">
        <v>812</v>
      </c>
      <c r="C2936" t="s">
        <v>102</v>
      </c>
      <c r="D2936" t="s">
        <v>808</v>
      </c>
      <c r="E2936" t="s">
        <v>619</v>
      </c>
      <c r="F2936" t="s">
        <v>85</v>
      </c>
      <c r="G2936">
        <v>30000</v>
      </c>
      <c r="H2936">
        <f t="shared" si="759"/>
        <v>28227</v>
      </c>
      <c r="I2936">
        <f t="shared" si="753"/>
        <v>861</v>
      </c>
      <c r="J2936">
        <f t="shared" si="754"/>
        <v>2130</v>
      </c>
      <c r="K2936">
        <f t="shared" si="755"/>
        <v>330.00000000000006</v>
      </c>
      <c r="L2936">
        <f t="shared" si="761"/>
        <v>912</v>
      </c>
      <c r="M2936">
        <f t="shared" si="762"/>
        <v>2127</v>
      </c>
      <c r="N2936">
        <v>0</v>
      </c>
      <c r="O2936">
        <f t="shared" si="756"/>
        <v>6360</v>
      </c>
      <c r="P2936">
        <v>25</v>
      </c>
      <c r="Q2936">
        <v>500</v>
      </c>
      <c r="R2936">
        <v>0</v>
      </c>
      <c r="S2936">
        <v>0</v>
      </c>
      <c r="T2936">
        <v>200</v>
      </c>
      <c r="U2936">
        <v>0</v>
      </c>
      <c r="V2936">
        <v>0</v>
      </c>
      <c r="W2936">
        <f t="shared" si="760"/>
        <v>725</v>
      </c>
      <c r="X2936">
        <f t="shared" si="757"/>
        <v>1773</v>
      </c>
      <c r="Y2936">
        <f t="shared" ref="Y2936:Y2952" si="763">+J2936+M2936</f>
        <v>4257</v>
      </c>
      <c r="Z2936">
        <f t="shared" ref="Z2936:Z2973" si="764">+G2936-(W2936+X2936)</f>
        <v>27502</v>
      </c>
      <c r="AA2936" t="s">
        <v>223</v>
      </c>
      <c r="AB2936">
        <v>2023</v>
      </c>
    </row>
    <row r="2937" spans="1:28" x14ac:dyDescent="0.25">
      <c r="A2937">
        <v>73</v>
      </c>
      <c r="B2937" t="s">
        <v>833</v>
      </c>
      <c r="C2937" t="s">
        <v>102</v>
      </c>
      <c r="D2937" t="s">
        <v>22</v>
      </c>
      <c r="E2937" t="s">
        <v>33</v>
      </c>
      <c r="F2937" t="s">
        <v>100</v>
      </c>
      <c r="G2937">
        <v>30000</v>
      </c>
      <c r="H2937">
        <f t="shared" si="759"/>
        <v>28227</v>
      </c>
      <c r="I2937">
        <f t="shared" si="753"/>
        <v>861</v>
      </c>
      <c r="J2937">
        <f t="shared" si="754"/>
        <v>2130</v>
      </c>
      <c r="K2937">
        <f t="shared" si="755"/>
        <v>330.00000000000006</v>
      </c>
      <c r="L2937">
        <f t="shared" si="761"/>
        <v>912</v>
      </c>
      <c r="M2937">
        <f t="shared" si="762"/>
        <v>2127</v>
      </c>
      <c r="N2937">
        <v>0</v>
      </c>
      <c r="O2937">
        <f t="shared" si="756"/>
        <v>6360</v>
      </c>
      <c r="P2937">
        <v>25</v>
      </c>
      <c r="Q2937">
        <v>2000</v>
      </c>
      <c r="R2937">
        <v>0</v>
      </c>
      <c r="S2937">
        <v>0</v>
      </c>
      <c r="T2937">
        <v>200</v>
      </c>
      <c r="U2937">
        <v>0</v>
      </c>
      <c r="V2937">
        <v>0</v>
      </c>
      <c r="W2937">
        <f t="shared" si="760"/>
        <v>2225</v>
      </c>
      <c r="X2937">
        <f t="shared" si="757"/>
        <v>1773</v>
      </c>
      <c r="Y2937">
        <f t="shared" si="763"/>
        <v>4257</v>
      </c>
      <c r="Z2937">
        <f t="shared" si="764"/>
        <v>26002</v>
      </c>
      <c r="AA2937" t="s">
        <v>223</v>
      </c>
      <c r="AB2937">
        <v>2023</v>
      </c>
    </row>
    <row r="2938" spans="1:28" x14ac:dyDescent="0.25">
      <c r="A2938">
        <v>74</v>
      </c>
      <c r="B2938" t="s">
        <v>878</v>
      </c>
      <c r="C2938" t="s">
        <v>103</v>
      </c>
      <c r="D2938" t="s">
        <v>94</v>
      </c>
      <c r="E2938" t="s">
        <v>835</v>
      </c>
      <c r="F2938" t="s">
        <v>100</v>
      </c>
      <c r="G2938">
        <v>30000</v>
      </c>
      <c r="H2938">
        <f t="shared" si="759"/>
        <v>28227</v>
      </c>
      <c r="I2938">
        <f t="shared" si="753"/>
        <v>861</v>
      </c>
      <c r="J2938">
        <f t="shared" si="754"/>
        <v>2130</v>
      </c>
      <c r="K2938">
        <f t="shared" si="755"/>
        <v>330.00000000000006</v>
      </c>
      <c r="L2938">
        <f t="shared" si="761"/>
        <v>912</v>
      </c>
      <c r="M2938">
        <f t="shared" si="762"/>
        <v>2127</v>
      </c>
      <c r="N2938">
        <v>0</v>
      </c>
      <c r="O2938">
        <f t="shared" si="756"/>
        <v>6360</v>
      </c>
      <c r="P2938">
        <v>25</v>
      </c>
      <c r="Q2938">
        <v>7426.75</v>
      </c>
      <c r="R2938">
        <v>0</v>
      </c>
      <c r="S2938">
        <v>0</v>
      </c>
      <c r="T2938">
        <v>200</v>
      </c>
      <c r="U2938">
        <v>0</v>
      </c>
      <c r="V2938">
        <v>0</v>
      </c>
      <c r="W2938">
        <f t="shared" si="760"/>
        <v>7651.75</v>
      </c>
      <c r="X2938">
        <f t="shared" si="757"/>
        <v>1773</v>
      </c>
      <c r="Y2938">
        <f t="shared" si="763"/>
        <v>4257</v>
      </c>
      <c r="Z2938">
        <f t="shared" si="764"/>
        <v>20575.25</v>
      </c>
      <c r="AA2938" t="s">
        <v>223</v>
      </c>
      <c r="AB2938">
        <v>2023</v>
      </c>
    </row>
    <row r="2939" spans="1:28" x14ac:dyDescent="0.25">
      <c r="A2939">
        <v>75</v>
      </c>
      <c r="B2939" t="s">
        <v>836</v>
      </c>
      <c r="C2939" t="s">
        <v>102</v>
      </c>
      <c r="D2939" t="s">
        <v>94</v>
      </c>
      <c r="E2939" t="s">
        <v>52</v>
      </c>
      <c r="F2939" t="s">
        <v>100</v>
      </c>
      <c r="G2939">
        <v>26000</v>
      </c>
      <c r="H2939">
        <f t="shared" si="759"/>
        <v>22876.02</v>
      </c>
      <c r="I2939">
        <f t="shared" si="753"/>
        <v>746.2</v>
      </c>
      <c r="J2939">
        <f t="shared" si="754"/>
        <v>1845.9999999999998</v>
      </c>
      <c r="K2939">
        <f t="shared" si="755"/>
        <v>286.00000000000006</v>
      </c>
      <c r="L2939">
        <f t="shared" si="761"/>
        <v>790.4</v>
      </c>
      <c r="M2939">
        <f t="shared" si="762"/>
        <v>1843.4</v>
      </c>
      <c r="N2939">
        <v>1587.38</v>
      </c>
      <c r="O2939">
        <f t="shared" si="756"/>
        <v>7099.38</v>
      </c>
      <c r="P2939">
        <v>25</v>
      </c>
      <c r="Q2939">
        <v>1000</v>
      </c>
      <c r="R2939">
        <v>0</v>
      </c>
      <c r="S2939">
        <v>80.61</v>
      </c>
      <c r="T2939">
        <v>200</v>
      </c>
      <c r="U2939">
        <v>0</v>
      </c>
      <c r="V2939">
        <v>0</v>
      </c>
      <c r="W2939">
        <f t="shared" si="760"/>
        <v>1305.6099999999999</v>
      </c>
      <c r="X2939">
        <f t="shared" si="757"/>
        <v>3123.98</v>
      </c>
      <c r="Y2939">
        <f t="shared" si="763"/>
        <v>3689.3999999999996</v>
      </c>
      <c r="Z2939">
        <f t="shared" si="764"/>
        <v>21570.41</v>
      </c>
      <c r="AA2939" t="s">
        <v>223</v>
      </c>
      <c r="AB2939">
        <v>2023</v>
      </c>
    </row>
    <row r="2940" spans="1:28" x14ac:dyDescent="0.25">
      <c r="A2940">
        <v>76</v>
      </c>
      <c r="B2940" t="s">
        <v>837</v>
      </c>
      <c r="C2940" t="s">
        <v>103</v>
      </c>
      <c r="D2940" t="s">
        <v>94</v>
      </c>
      <c r="E2940" t="s">
        <v>52</v>
      </c>
      <c r="F2940" t="s">
        <v>100</v>
      </c>
      <c r="G2940">
        <v>26000</v>
      </c>
      <c r="H2940">
        <f t="shared" si="759"/>
        <v>24463.4</v>
      </c>
      <c r="I2940">
        <f t="shared" si="753"/>
        <v>746.2</v>
      </c>
      <c r="J2940">
        <f t="shared" si="754"/>
        <v>1845.9999999999998</v>
      </c>
      <c r="K2940">
        <f t="shared" si="755"/>
        <v>286.00000000000006</v>
      </c>
      <c r="L2940">
        <f t="shared" si="761"/>
        <v>790.4</v>
      </c>
      <c r="M2940">
        <f t="shared" si="762"/>
        <v>1843.4</v>
      </c>
      <c r="N2940">
        <v>0</v>
      </c>
      <c r="O2940">
        <f t="shared" si="756"/>
        <v>5512</v>
      </c>
      <c r="P2940">
        <v>25</v>
      </c>
      <c r="Q2940">
        <v>1000</v>
      </c>
      <c r="R2940">
        <v>0</v>
      </c>
      <c r="S2940">
        <v>0</v>
      </c>
      <c r="T2940">
        <v>200</v>
      </c>
      <c r="U2940">
        <v>0</v>
      </c>
      <c r="V2940">
        <v>0</v>
      </c>
      <c r="W2940">
        <f t="shared" si="760"/>
        <v>1225</v>
      </c>
      <c r="X2940">
        <f t="shared" si="757"/>
        <v>1536.6</v>
      </c>
      <c r="Y2940">
        <f t="shared" si="763"/>
        <v>3689.3999999999996</v>
      </c>
      <c r="Z2940">
        <f t="shared" si="764"/>
        <v>23238.400000000001</v>
      </c>
      <c r="AA2940" t="s">
        <v>223</v>
      </c>
      <c r="AB2940">
        <v>2023</v>
      </c>
    </row>
    <row r="2941" spans="1:28" x14ac:dyDescent="0.25">
      <c r="A2941">
        <v>77</v>
      </c>
      <c r="B2941" t="s">
        <v>838</v>
      </c>
      <c r="C2941" t="s">
        <v>102</v>
      </c>
      <c r="D2941" t="s">
        <v>839</v>
      </c>
      <c r="E2941" t="s">
        <v>33</v>
      </c>
      <c r="F2941" t="s">
        <v>100</v>
      </c>
      <c r="G2941">
        <v>26000</v>
      </c>
      <c r="H2941">
        <f t="shared" si="759"/>
        <v>24463.4</v>
      </c>
      <c r="I2941">
        <f t="shared" si="753"/>
        <v>746.2</v>
      </c>
      <c r="J2941">
        <f t="shared" si="754"/>
        <v>1845.9999999999998</v>
      </c>
      <c r="K2941">
        <f t="shared" si="755"/>
        <v>286.00000000000006</v>
      </c>
      <c r="L2941">
        <f t="shared" si="761"/>
        <v>790.4</v>
      </c>
      <c r="M2941">
        <f t="shared" si="762"/>
        <v>1843.4</v>
      </c>
      <c r="N2941">
        <v>0</v>
      </c>
      <c r="O2941">
        <f t="shared" si="756"/>
        <v>5512</v>
      </c>
      <c r="P2941">
        <v>25</v>
      </c>
      <c r="Q2941">
        <v>0</v>
      </c>
      <c r="R2941">
        <v>0</v>
      </c>
      <c r="S2941">
        <v>0</v>
      </c>
      <c r="T2941">
        <v>200</v>
      </c>
      <c r="U2941">
        <v>0</v>
      </c>
      <c r="V2941">
        <v>0</v>
      </c>
      <c r="W2941">
        <f t="shared" si="760"/>
        <v>225</v>
      </c>
      <c r="X2941">
        <f t="shared" si="757"/>
        <v>1536.6</v>
      </c>
      <c r="Y2941">
        <f t="shared" si="763"/>
        <v>3689.3999999999996</v>
      </c>
      <c r="Z2941">
        <f t="shared" si="764"/>
        <v>24238.400000000001</v>
      </c>
      <c r="AA2941" t="s">
        <v>223</v>
      </c>
      <c r="AB2941">
        <v>2023</v>
      </c>
    </row>
    <row r="2942" spans="1:28" x14ac:dyDescent="0.25">
      <c r="A2942">
        <v>78</v>
      </c>
      <c r="B2942" t="s">
        <v>840</v>
      </c>
      <c r="C2942" t="s">
        <v>102</v>
      </c>
      <c r="D2942" t="s">
        <v>839</v>
      </c>
      <c r="E2942" t="s">
        <v>33</v>
      </c>
      <c r="F2942" t="s">
        <v>100</v>
      </c>
      <c r="G2942">
        <v>26000</v>
      </c>
      <c r="H2942">
        <f t="shared" si="759"/>
        <v>24463.4</v>
      </c>
      <c r="I2942">
        <f t="shared" si="753"/>
        <v>746.2</v>
      </c>
      <c r="J2942">
        <f t="shared" si="754"/>
        <v>1845.9999999999998</v>
      </c>
      <c r="K2942">
        <f t="shared" si="755"/>
        <v>286.00000000000006</v>
      </c>
      <c r="L2942">
        <f t="shared" si="761"/>
        <v>790.4</v>
      </c>
      <c r="M2942">
        <f t="shared" si="762"/>
        <v>1843.4</v>
      </c>
      <c r="N2942">
        <v>0</v>
      </c>
      <c r="O2942">
        <f t="shared" si="756"/>
        <v>5512</v>
      </c>
      <c r="P2942">
        <v>25</v>
      </c>
      <c r="Q2942">
        <v>0</v>
      </c>
      <c r="R2942">
        <v>0</v>
      </c>
      <c r="S2942">
        <v>7.8</v>
      </c>
      <c r="T2942">
        <v>200</v>
      </c>
      <c r="U2942">
        <v>0</v>
      </c>
      <c r="V2942">
        <v>0</v>
      </c>
      <c r="W2942">
        <f t="shared" si="760"/>
        <v>232.8</v>
      </c>
      <c r="X2942">
        <f t="shared" si="757"/>
        <v>1536.6</v>
      </c>
      <c r="Y2942">
        <f t="shared" si="763"/>
        <v>3689.3999999999996</v>
      </c>
      <c r="Z2942">
        <f t="shared" si="764"/>
        <v>24230.6</v>
      </c>
      <c r="AA2942" t="s">
        <v>223</v>
      </c>
      <c r="AB2942">
        <v>2023</v>
      </c>
    </row>
    <row r="2943" spans="1:28" x14ac:dyDescent="0.25">
      <c r="A2943">
        <v>79</v>
      </c>
      <c r="B2943" t="s">
        <v>841</v>
      </c>
      <c r="C2943" t="s">
        <v>103</v>
      </c>
      <c r="D2943" t="s">
        <v>94</v>
      </c>
      <c r="E2943" t="s">
        <v>32</v>
      </c>
      <c r="F2943" t="s">
        <v>100</v>
      </c>
      <c r="G2943">
        <v>30000</v>
      </c>
      <c r="H2943">
        <f t="shared" si="759"/>
        <v>28227</v>
      </c>
      <c r="I2943">
        <f t="shared" si="753"/>
        <v>861</v>
      </c>
      <c r="J2943">
        <f t="shared" si="754"/>
        <v>2130</v>
      </c>
      <c r="K2943">
        <f t="shared" si="755"/>
        <v>330.00000000000006</v>
      </c>
      <c r="L2943">
        <f t="shared" si="761"/>
        <v>912</v>
      </c>
      <c r="M2943">
        <f t="shared" si="762"/>
        <v>2127</v>
      </c>
      <c r="N2943">
        <v>0</v>
      </c>
      <c r="O2943">
        <f t="shared" si="756"/>
        <v>6360</v>
      </c>
      <c r="P2943">
        <v>25</v>
      </c>
      <c r="Q2943">
        <v>0</v>
      </c>
      <c r="R2943">
        <v>0</v>
      </c>
      <c r="S2943">
        <v>0</v>
      </c>
      <c r="T2943">
        <v>200</v>
      </c>
      <c r="U2943">
        <v>0</v>
      </c>
      <c r="V2943">
        <v>0</v>
      </c>
      <c r="W2943">
        <f t="shared" si="760"/>
        <v>225</v>
      </c>
      <c r="X2943">
        <f t="shared" si="757"/>
        <v>1773</v>
      </c>
      <c r="Y2943">
        <f t="shared" si="763"/>
        <v>4257</v>
      </c>
      <c r="Z2943">
        <f t="shared" si="764"/>
        <v>28002</v>
      </c>
      <c r="AA2943" t="s">
        <v>223</v>
      </c>
      <c r="AB2943">
        <v>2023</v>
      </c>
    </row>
    <row r="2944" spans="1:28" x14ac:dyDescent="0.25">
      <c r="A2944">
        <v>80</v>
      </c>
      <c r="B2944" t="s">
        <v>842</v>
      </c>
      <c r="C2944" t="s">
        <v>102</v>
      </c>
      <c r="D2944" t="s">
        <v>823</v>
      </c>
      <c r="E2944" t="s">
        <v>843</v>
      </c>
      <c r="F2944" t="s">
        <v>100</v>
      </c>
      <c r="G2944">
        <v>36000</v>
      </c>
      <c r="H2944">
        <f t="shared" si="759"/>
        <v>33872.400000000001</v>
      </c>
      <c r="I2944">
        <f t="shared" si="753"/>
        <v>1033.2</v>
      </c>
      <c r="J2944">
        <f t="shared" si="754"/>
        <v>2555.9999999999995</v>
      </c>
      <c r="K2944">
        <f t="shared" si="755"/>
        <v>396.00000000000006</v>
      </c>
      <c r="L2944">
        <f t="shared" si="761"/>
        <v>1094.4000000000001</v>
      </c>
      <c r="M2944">
        <f t="shared" si="762"/>
        <v>2552.4</v>
      </c>
      <c r="N2944">
        <v>0</v>
      </c>
      <c r="O2944">
        <f t="shared" si="756"/>
        <v>7632</v>
      </c>
      <c r="P2944">
        <v>25</v>
      </c>
      <c r="Q2944">
        <v>0</v>
      </c>
      <c r="R2944">
        <v>0</v>
      </c>
      <c r="S2944">
        <v>623.95000000000005</v>
      </c>
      <c r="T2944">
        <v>200</v>
      </c>
      <c r="U2944">
        <v>0</v>
      </c>
      <c r="V2944">
        <v>0</v>
      </c>
      <c r="W2944">
        <f t="shared" si="760"/>
        <v>848.95</v>
      </c>
      <c r="X2944">
        <f t="shared" si="757"/>
        <v>2127.6000000000004</v>
      </c>
      <c r="Y2944">
        <f t="shared" si="763"/>
        <v>5108.3999999999996</v>
      </c>
      <c r="Z2944">
        <f t="shared" si="764"/>
        <v>33023.449999999997</v>
      </c>
      <c r="AA2944" t="s">
        <v>223</v>
      </c>
      <c r="AB2944">
        <v>2023</v>
      </c>
    </row>
    <row r="2945" spans="1:28" x14ac:dyDescent="0.25">
      <c r="A2945">
        <v>81</v>
      </c>
      <c r="B2945" t="s">
        <v>845</v>
      </c>
      <c r="C2945" t="s">
        <v>103</v>
      </c>
      <c r="D2945" t="s">
        <v>94</v>
      </c>
      <c r="E2945" t="s">
        <v>52</v>
      </c>
      <c r="F2945" t="s">
        <v>100</v>
      </c>
      <c r="G2945">
        <v>30000</v>
      </c>
      <c r="H2945">
        <f t="shared" si="759"/>
        <v>28227</v>
      </c>
      <c r="I2945">
        <f t="shared" si="753"/>
        <v>861</v>
      </c>
      <c r="J2945">
        <f t="shared" si="754"/>
        <v>2130</v>
      </c>
      <c r="K2945">
        <f t="shared" si="755"/>
        <v>330.00000000000006</v>
      </c>
      <c r="L2945">
        <f t="shared" si="761"/>
        <v>912</v>
      </c>
      <c r="M2945">
        <f t="shared" si="762"/>
        <v>2127</v>
      </c>
      <c r="N2945">
        <v>0</v>
      </c>
      <c r="O2945">
        <f t="shared" si="756"/>
        <v>6360</v>
      </c>
      <c r="P2945">
        <v>25</v>
      </c>
      <c r="Q2945">
        <v>0</v>
      </c>
      <c r="R2945">
        <v>0</v>
      </c>
      <c r="S2945">
        <v>0</v>
      </c>
      <c r="T2945">
        <v>200</v>
      </c>
      <c r="U2945">
        <v>0</v>
      </c>
      <c r="V2945">
        <v>0</v>
      </c>
      <c r="W2945">
        <f t="shared" si="760"/>
        <v>225</v>
      </c>
      <c r="X2945">
        <f t="shared" si="757"/>
        <v>1773</v>
      </c>
      <c r="Y2945">
        <f t="shared" si="763"/>
        <v>4257</v>
      </c>
      <c r="Z2945">
        <f t="shared" si="764"/>
        <v>28002</v>
      </c>
      <c r="AA2945" t="s">
        <v>223</v>
      </c>
      <c r="AB2945">
        <v>2023</v>
      </c>
    </row>
    <row r="2946" spans="1:28" x14ac:dyDescent="0.25">
      <c r="A2946">
        <v>82</v>
      </c>
      <c r="B2946" t="s">
        <v>848</v>
      </c>
      <c r="C2946" t="s">
        <v>103</v>
      </c>
      <c r="D2946" t="s">
        <v>94</v>
      </c>
      <c r="E2946" t="s">
        <v>52</v>
      </c>
      <c r="F2946" t="s">
        <v>100</v>
      </c>
      <c r="G2946">
        <v>46000</v>
      </c>
      <c r="H2946">
        <f t="shared" si="759"/>
        <v>43281.4</v>
      </c>
      <c r="I2946">
        <f t="shared" si="753"/>
        <v>1320.2</v>
      </c>
      <c r="J2946">
        <f t="shared" si="754"/>
        <v>3265.9999999999995</v>
      </c>
      <c r="K2946">
        <f t="shared" si="755"/>
        <v>506.00000000000006</v>
      </c>
      <c r="L2946">
        <f t="shared" si="761"/>
        <v>1398.4</v>
      </c>
      <c r="M2946">
        <f t="shared" si="762"/>
        <v>3261.4</v>
      </c>
      <c r="N2946">
        <v>0</v>
      </c>
      <c r="O2946">
        <f t="shared" si="756"/>
        <v>9752</v>
      </c>
      <c r="P2946">
        <v>25</v>
      </c>
      <c r="Q2946">
        <v>0</v>
      </c>
      <c r="R2946">
        <v>0</v>
      </c>
      <c r="S2946">
        <v>0</v>
      </c>
      <c r="T2946">
        <v>200</v>
      </c>
      <c r="U2946">
        <f>IF((H2946*12)&gt;867123.01,(79776+(((H2946*12)-867123.01)*0.25))/12,IF((H2946*12)&gt;624329.01,(31216+(((H2946*12)-624329.01)*0.2))/12,IF((H2946*12)&gt;416220.01,(((H2946*12)-416220.01)*0.15)/12,0)))</f>
        <v>1289.4598750000005</v>
      </c>
      <c r="V2946">
        <v>0</v>
      </c>
      <c r="W2946">
        <f t="shared" si="760"/>
        <v>1514.4598750000005</v>
      </c>
      <c r="X2946">
        <f t="shared" si="757"/>
        <v>2718.6000000000004</v>
      </c>
      <c r="Y2946">
        <f t="shared" si="763"/>
        <v>6527.4</v>
      </c>
      <c r="Z2946">
        <f t="shared" si="764"/>
        <v>41766.940125000001</v>
      </c>
      <c r="AA2946" t="s">
        <v>223</v>
      </c>
      <c r="AB2946">
        <v>2023</v>
      </c>
    </row>
    <row r="2947" spans="1:28" x14ac:dyDescent="0.25">
      <c r="A2947">
        <v>83</v>
      </c>
      <c r="B2947" t="s">
        <v>174</v>
      </c>
      <c r="C2947" t="s">
        <v>102</v>
      </c>
      <c r="D2947" t="s">
        <v>94</v>
      </c>
      <c r="E2947" t="s">
        <v>26</v>
      </c>
      <c r="F2947" t="s">
        <v>100</v>
      </c>
      <c r="G2947">
        <v>46000</v>
      </c>
      <c r="H2947">
        <f t="shared" si="759"/>
        <v>43281.4</v>
      </c>
      <c r="I2947">
        <f t="shared" si="753"/>
        <v>1320.2</v>
      </c>
      <c r="J2947">
        <f t="shared" si="754"/>
        <v>3265.9999999999995</v>
      </c>
      <c r="K2947">
        <f t="shared" si="755"/>
        <v>506.00000000000006</v>
      </c>
      <c r="L2947">
        <f t="shared" si="761"/>
        <v>1398.4</v>
      </c>
      <c r="M2947">
        <f t="shared" si="762"/>
        <v>3261.4</v>
      </c>
      <c r="N2947">
        <v>0</v>
      </c>
      <c r="O2947">
        <f t="shared" si="756"/>
        <v>9752</v>
      </c>
      <c r="P2947">
        <v>25</v>
      </c>
      <c r="Q2947">
        <v>0</v>
      </c>
      <c r="R2947">
        <v>0</v>
      </c>
      <c r="S2947">
        <v>1844.25</v>
      </c>
      <c r="T2947">
        <v>200</v>
      </c>
      <c r="U2947">
        <v>1289.46</v>
      </c>
      <c r="V2947">
        <v>0</v>
      </c>
      <c r="W2947">
        <f t="shared" si="760"/>
        <v>3358.71</v>
      </c>
      <c r="X2947">
        <f t="shared" si="757"/>
        <v>2718.6000000000004</v>
      </c>
      <c r="Y2947">
        <f t="shared" si="763"/>
        <v>6527.4</v>
      </c>
      <c r="Z2947">
        <f t="shared" si="764"/>
        <v>39922.69</v>
      </c>
      <c r="AA2947" t="s">
        <v>223</v>
      </c>
      <c r="AB2947">
        <v>2023</v>
      </c>
    </row>
    <row r="2948" spans="1:28" x14ac:dyDescent="0.25">
      <c r="A2948">
        <v>84</v>
      </c>
      <c r="B2948" t="s">
        <v>853</v>
      </c>
      <c r="C2948" t="s">
        <v>103</v>
      </c>
      <c r="D2948" t="s">
        <v>94</v>
      </c>
      <c r="E2948" t="s">
        <v>854</v>
      </c>
      <c r="F2948" t="s">
        <v>100</v>
      </c>
      <c r="G2948">
        <v>46000</v>
      </c>
      <c r="H2948">
        <f t="shared" si="759"/>
        <v>43281.4</v>
      </c>
      <c r="I2948">
        <f t="shared" si="753"/>
        <v>1320.2</v>
      </c>
      <c r="J2948">
        <f t="shared" si="754"/>
        <v>3265.9999999999995</v>
      </c>
      <c r="K2948">
        <f t="shared" si="755"/>
        <v>506.00000000000006</v>
      </c>
      <c r="L2948">
        <f t="shared" si="761"/>
        <v>1398.4</v>
      </c>
      <c r="M2948">
        <f t="shared" si="762"/>
        <v>3261.4</v>
      </c>
      <c r="N2948">
        <v>0</v>
      </c>
      <c r="O2948">
        <f t="shared" si="756"/>
        <v>9752</v>
      </c>
      <c r="P2948">
        <v>25</v>
      </c>
      <c r="Q2948">
        <v>0</v>
      </c>
      <c r="R2948">
        <v>0</v>
      </c>
      <c r="S2948">
        <v>330.59</v>
      </c>
      <c r="T2948">
        <v>200</v>
      </c>
      <c r="U2948">
        <f>IF((H2948*12)&gt;867123.01,(79776+(((H2948*12)-867123.01)*0.25))/12,IF((H2948*12)&gt;624329.01,(31216+(((H2948*12)-624329.01)*0.2))/12,IF((H2948*12)&gt;416220.01,(((H2948*12)-416220.01)*0.15)/12,0)))</f>
        <v>1289.4598750000005</v>
      </c>
      <c r="V2948">
        <v>0</v>
      </c>
      <c r="W2948">
        <f t="shared" si="760"/>
        <v>1845.0498750000004</v>
      </c>
      <c r="X2948">
        <f t="shared" si="757"/>
        <v>2718.6000000000004</v>
      </c>
      <c r="Y2948">
        <f t="shared" si="763"/>
        <v>6527.4</v>
      </c>
      <c r="Z2948">
        <f t="shared" si="764"/>
        <v>41436.350124999997</v>
      </c>
      <c r="AA2948" t="s">
        <v>223</v>
      </c>
      <c r="AB2948">
        <v>2023</v>
      </c>
    </row>
    <row r="2949" spans="1:28" x14ac:dyDescent="0.25">
      <c r="A2949">
        <v>85</v>
      </c>
      <c r="B2949" t="s">
        <v>855</v>
      </c>
      <c r="C2949" t="s">
        <v>103</v>
      </c>
      <c r="D2949" t="s">
        <v>94</v>
      </c>
      <c r="E2949" t="s">
        <v>52</v>
      </c>
      <c r="F2949" t="s">
        <v>100</v>
      </c>
      <c r="G2949">
        <v>36000</v>
      </c>
      <c r="H2949">
        <f t="shared" si="759"/>
        <v>33872.400000000001</v>
      </c>
      <c r="I2949">
        <f t="shared" si="753"/>
        <v>1033.2</v>
      </c>
      <c r="J2949">
        <f t="shared" si="754"/>
        <v>2555.9999999999995</v>
      </c>
      <c r="K2949">
        <f t="shared" si="755"/>
        <v>396.00000000000006</v>
      </c>
      <c r="L2949">
        <f t="shared" si="761"/>
        <v>1094.4000000000001</v>
      </c>
      <c r="M2949">
        <f t="shared" si="762"/>
        <v>2552.4</v>
      </c>
      <c r="N2949">
        <v>0</v>
      </c>
      <c r="O2949">
        <f t="shared" si="756"/>
        <v>7632</v>
      </c>
      <c r="P2949">
        <v>25</v>
      </c>
      <c r="Q2949">
        <v>0</v>
      </c>
      <c r="R2949">
        <v>0</v>
      </c>
      <c r="S2949">
        <v>1728.55</v>
      </c>
      <c r="T2949">
        <v>200</v>
      </c>
      <c r="U2949">
        <f t="shared" ref="U2949:U2973" si="765">IF((H2949*12)&gt;867123.01,(79776+(((H2949*12)-867123.01)*0.25))/12,IF((H2949*12)&gt;624329.01,(31216+(((H2949*12)-624329.01)*0.2))/12,IF((H2949*12)&gt;416220.01,(((H2949*12)-416220.01)*0.15)/12,0)))</f>
        <v>0</v>
      </c>
      <c r="V2949">
        <v>0</v>
      </c>
      <c r="W2949">
        <f t="shared" si="760"/>
        <v>1953.55</v>
      </c>
      <c r="X2949">
        <f t="shared" si="757"/>
        <v>2127.6000000000004</v>
      </c>
      <c r="Y2949">
        <f t="shared" si="763"/>
        <v>5108.3999999999996</v>
      </c>
      <c r="Z2949">
        <f t="shared" si="764"/>
        <v>31918.85</v>
      </c>
      <c r="AA2949" t="s">
        <v>223</v>
      </c>
      <c r="AB2949">
        <v>2023</v>
      </c>
    </row>
    <row r="2950" spans="1:28" x14ac:dyDescent="0.25">
      <c r="A2950">
        <v>86</v>
      </c>
      <c r="B2950" t="s">
        <v>856</v>
      </c>
      <c r="C2950" t="s">
        <v>102</v>
      </c>
      <c r="D2950" t="s">
        <v>6</v>
      </c>
      <c r="E2950" t="s">
        <v>26</v>
      </c>
      <c r="F2950" t="s">
        <v>100</v>
      </c>
      <c r="G2950">
        <v>36000</v>
      </c>
      <c r="H2950">
        <f t="shared" si="759"/>
        <v>33872.400000000001</v>
      </c>
      <c r="I2950">
        <f t="shared" si="753"/>
        <v>1033.2</v>
      </c>
      <c r="J2950">
        <f t="shared" si="754"/>
        <v>2555.9999999999995</v>
      </c>
      <c r="K2950">
        <f t="shared" si="755"/>
        <v>396.00000000000006</v>
      </c>
      <c r="L2950">
        <f t="shared" si="761"/>
        <v>1094.4000000000001</v>
      </c>
      <c r="M2950">
        <f t="shared" si="762"/>
        <v>2552.4</v>
      </c>
      <c r="N2950">
        <v>0</v>
      </c>
      <c r="O2950">
        <f t="shared" si="756"/>
        <v>7632</v>
      </c>
      <c r="P2950">
        <v>25</v>
      </c>
      <c r="Q2950">
        <v>0</v>
      </c>
      <c r="R2950">
        <v>0</v>
      </c>
      <c r="S2950">
        <v>0</v>
      </c>
      <c r="T2950">
        <v>200</v>
      </c>
      <c r="U2950">
        <f t="shared" si="765"/>
        <v>0</v>
      </c>
      <c r="V2950">
        <v>0</v>
      </c>
      <c r="W2950">
        <f t="shared" si="760"/>
        <v>225</v>
      </c>
      <c r="X2950">
        <f t="shared" si="757"/>
        <v>2127.6000000000004</v>
      </c>
      <c r="Y2950">
        <f t="shared" si="763"/>
        <v>5108.3999999999996</v>
      </c>
      <c r="Z2950">
        <f t="shared" si="764"/>
        <v>33647.4</v>
      </c>
      <c r="AA2950" t="s">
        <v>223</v>
      </c>
      <c r="AB2950">
        <v>2023</v>
      </c>
    </row>
    <row r="2951" spans="1:28" x14ac:dyDescent="0.25">
      <c r="A2951">
        <v>87</v>
      </c>
      <c r="B2951" t="s">
        <v>857</v>
      </c>
      <c r="C2951" t="s">
        <v>103</v>
      </c>
      <c r="D2951" t="s">
        <v>858</v>
      </c>
      <c r="E2951" t="s">
        <v>859</v>
      </c>
      <c r="F2951" t="s">
        <v>100</v>
      </c>
      <c r="G2951">
        <v>30000</v>
      </c>
      <c r="H2951">
        <f t="shared" si="759"/>
        <v>28227</v>
      </c>
      <c r="I2951">
        <f t="shared" si="753"/>
        <v>861</v>
      </c>
      <c r="J2951">
        <f t="shared" si="754"/>
        <v>2130</v>
      </c>
      <c r="K2951">
        <f t="shared" si="755"/>
        <v>330.00000000000006</v>
      </c>
      <c r="L2951">
        <f t="shared" si="761"/>
        <v>912</v>
      </c>
      <c r="M2951">
        <f t="shared" si="762"/>
        <v>2127</v>
      </c>
      <c r="N2951">
        <v>0</v>
      </c>
      <c r="O2951">
        <f t="shared" si="756"/>
        <v>6360</v>
      </c>
      <c r="P2951">
        <v>25</v>
      </c>
      <c r="Q2951">
        <v>500</v>
      </c>
      <c r="R2951">
        <v>0</v>
      </c>
      <c r="S2951">
        <v>277.35000000000002</v>
      </c>
      <c r="T2951">
        <v>200</v>
      </c>
      <c r="U2951">
        <f t="shared" si="765"/>
        <v>0</v>
      </c>
      <c r="V2951">
        <v>0</v>
      </c>
      <c r="W2951">
        <f t="shared" si="760"/>
        <v>1002.35</v>
      </c>
      <c r="X2951">
        <f t="shared" si="757"/>
        <v>1773</v>
      </c>
      <c r="Y2951">
        <f t="shared" si="763"/>
        <v>4257</v>
      </c>
      <c r="Z2951">
        <f t="shared" si="764"/>
        <v>27224.65</v>
      </c>
      <c r="AA2951" t="s">
        <v>223</v>
      </c>
      <c r="AB2951">
        <v>2023</v>
      </c>
    </row>
    <row r="2952" spans="1:28" x14ac:dyDescent="0.25">
      <c r="A2952">
        <v>88</v>
      </c>
      <c r="B2952" t="s">
        <v>176</v>
      </c>
      <c r="C2952" t="s">
        <v>102</v>
      </c>
      <c r="D2952" t="s">
        <v>94</v>
      </c>
      <c r="E2952" t="s">
        <v>26</v>
      </c>
      <c r="F2952" t="s">
        <v>100</v>
      </c>
      <c r="G2952">
        <v>36000</v>
      </c>
      <c r="H2952">
        <f t="shared" si="759"/>
        <v>33872.400000000001</v>
      </c>
      <c r="I2952">
        <f t="shared" si="753"/>
        <v>1033.2</v>
      </c>
      <c r="J2952">
        <f t="shared" si="754"/>
        <v>2555.9999999999995</v>
      </c>
      <c r="K2952">
        <f t="shared" si="755"/>
        <v>396.00000000000006</v>
      </c>
      <c r="L2952">
        <f t="shared" si="761"/>
        <v>1094.4000000000001</v>
      </c>
      <c r="M2952">
        <f t="shared" si="762"/>
        <v>2552.4</v>
      </c>
      <c r="N2952">
        <v>0</v>
      </c>
      <c r="O2952">
        <f t="shared" si="756"/>
        <v>7632</v>
      </c>
      <c r="P2952">
        <v>25</v>
      </c>
      <c r="Q2952">
        <v>0</v>
      </c>
      <c r="R2952">
        <v>0</v>
      </c>
      <c r="S2952">
        <v>50.01</v>
      </c>
      <c r="T2952">
        <v>200</v>
      </c>
      <c r="U2952">
        <f t="shared" si="765"/>
        <v>0</v>
      </c>
      <c r="V2952">
        <v>0</v>
      </c>
      <c r="W2952">
        <f t="shared" si="760"/>
        <v>275.01</v>
      </c>
      <c r="X2952">
        <f t="shared" si="757"/>
        <v>2127.6000000000004</v>
      </c>
      <c r="Y2952">
        <f t="shared" si="763"/>
        <v>5108.3999999999996</v>
      </c>
      <c r="Z2952">
        <f t="shared" si="764"/>
        <v>33597.39</v>
      </c>
      <c r="AA2952" t="s">
        <v>223</v>
      </c>
      <c r="AB2952">
        <v>2023</v>
      </c>
    </row>
    <row r="2953" spans="1:28" x14ac:dyDescent="0.25">
      <c r="A2953">
        <v>89</v>
      </c>
      <c r="B2953" t="s">
        <v>847</v>
      </c>
      <c r="C2953" t="s">
        <v>102</v>
      </c>
      <c r="D2953" t="s">
        <v>94</v>
      </c>
      <c r="E2953" t="s">
        <v>765</v>
      </c>
      <c r="F2953" t="s">
        <v>100</v>
      </c>
      <c r="G2953">
        <v>20000</v>
      </c>
      <c r="H2953">
        <f>+G2953-(I2953+L2953+N2953)</f>
        <v>18818</v>
      </c>
      <c r="I2953">
        <f t="shared" si="753"/>
        <v>574</v>
      </c>
      <c r="J2953">
        <f t="shared" si="754"/>
        <v>1419.9999999999998</v>
      </c>
      <c r="K2953">
        <f t="shared" si="755"/>
        <v>220.00000000000003</v>
      </c>
      <c r="L2953">
        <f t="shared" si="761"/>
        <v>608</v>
      </c>
      <c r="M2953">
        <f t="shared" si="762"/>
        <v>1418</v>
      </c>
      <c r="N2953">
        <v>0</v>
      </c>
      <c r="O2953">
        <f>+I2953+J2953+K2953+L2953+M2953+N2953</f>
        <v>4240</v>
      </c>
      <c r="P2953">
        <v>25</v>
      </c>
      <c r="Q2953">
        <v>0</v>
      </c>
      <c r="R2953">
        <v>0</v>
      </c>
      <c r="S2953">
        <v>0</v>
      </c>
      <c r="T2953">
        <v>200</v>
      </c>
      <c r="U2953">
        <f t="shared" si="765"/>
        <v>0</v>
      </c>
      <c r="V2953">
        <v>0</v>
      </c>
      <c r="W2953">
        <f t="shared" si="760"/>
        <v>225</v>
      </c>
      <c r="X2953">
        <f t="shared" si="757"/>
        <v>1182</v>
      </c>
      <c r="Y2953">
        <f>+J2953+M2953</f>
        <v>2838</v>
      </c>
      <c r="Z2953">
        <f t="shared" si="764"/>
        <v>18593</v>
      </c>
      <c r="AA2953" t="s">
        <v>223</v>
      </c>
      <c r="AB2953">
        <v>2023</v>
      </c>
    </row>
    <row r="2954" spans="1:28" x14ac:dyDescent="0.25">
      <c r="A2954">
        <v>90</v>
      </c>
      <c r="B2954" t="s">
        <v>202</v>
      </c>
      <c r="C2954" t="s">
        <v>102</v>
      </c>
      <c r="D2954" t="s">
        <v>22</v>
      </c>
      <c r="E2954" t="s">
        <v>37</v>
      </c>
      <c r="F2954" t="s">
        <v>100</v>
      </c>
      <c r="G2954">
        <v>25000</v>
      </c>
      <c r="H2954">
        <f t="shared" ref="H2954:H2973" si="766">+G2954-(I2954+L2954+N2954)</f>
        <v>23522.5</v>
      </c>
      <c r="I2954">
        <f t="shared" si="753"/>
        <v>717.5</v>
      </c>
      <c r="J2954">
        <f t="shared" si="754"/>
        <v>1774.9999999999998</v>
      </c>
      <c r="K2954">
        <f t="shared" si="755"/>
        <v>275</v>
      </c>
      <c r="L2954">
        <f t="shared" si="761"/>
        <v>760</v>
      </c>
      <c r="M2954">
        <f t="shared" si="762"/>
        <v>1772.5000000000002</v>
      </c>
      <c r="N2954">
        <v>0</v>
      </c>
      <c r="O2954">
        <f t="shared" ref="O2954:O2973" si="767">+I2954+J2954+K2954+L2954+M2954+N2954</f>
        <v>5300</v>
      </c>
      <c r="P2954">
        <v>25</v>
      </c>
      <c r="Q2954">
        <v>1638.06</v>
      </c>
      <c r="R2954">
        <v>0</v>
      </c>
      <c r="S2954">
        <v>0</v>
      </c>
      <c r="T2954">
        <v>200</v>
      </c>
      <c r="U2954">
        <f t="shared" si="765"/>
        <v>0</v>
      </c>
      <c r="V2954">
        <v>0</v>
      </c>
      <c r="W2954">
        <f t="shared" si="760"/>
        <v>1863.06</v>
      </c>
      <c r="X2954">
        <f t="shared" si="757"/>
        <v>1477.5</v>
      </c>
      <c r="Y2954">
        <f t="shared" ref="Y2954:Y2973" si="768">+J2954+M2954</f>
        <v>3547.5</v>
      </c>
      <c r="Z2954">
        <f t="shared" si="764"/>
        <v>21659.439999999999</v>
      </c>
      <c r="AA2954" t="s">
        <v>223</v>
      </c>
      <c r="AB2954">
        <v>2023</v>
      </c>
    </row>
    <row r="2955" spans="1:28" x14ac:dyDescent="0.25">
      <c r="A2955">
        <v>91</v>
      </c>
      <c r="B2955" t="s">
        <v>203</v>
      </c>
      <c r="C2955" t="s">
        <v>102</v>
      </c>
      <c r="D2955" t="s">
        <v>6</v>
      </c>
      <c r="E2955" t="s">
        <v>37</v>
      </c>
      <c r="F2955" t="s">
        <v>100</v>
      </c>
      <c r="G2955">
        <v>15000</v>
      </c>
      <c r="H2955">
        <f t="shared" si="766"/>
        <v>14113.5</v>
      </c>
      <c r="I2955">
        <f t="shared" si="753"/>
        <v>430.5</v>
      </c>
      <c r="J2955">
        <f t="shared" si="754"/>
        <v>1065</v>
      </c>
      <c r="K2955">
        <f t="shared" si="755"/>
        <v>165.00000000000003</v>
      </c>
      <c r="L2955">
        <f t="shared" si="761"/>
        <v>456</v>
      </c>
      <c r="M2955">
        <f t="shared" si="762"/>
        <v>1063.5</v>
      </c>
      <c r="N2955">
        <v>0</v>
      </c>
      <c r="O2955">
        <f t="shared" si="767"/>
        <v>3180</v>
      </c>
      <c r="P2955">
        <v>25</v>
      </c>
      <c r="Q2955">
        <v>0</v>
      </c>
      <c r="R2955">
        <v>0</v>
      </c>
      <c r="S2955">
        <v>0</v>
      </c>
      <c r="T2955">
        <v>200</v>
      </c>
      <c r="U2955">
        <f t="shared" si="765"/>
        <v>0</v>
      </c>
      <c r="V2955">
        <v>0</v>
      </c>
      <c r="W2955">
        <f t="shared" si="760"/>
        <v>225</v>
      </c>
      <c r="X2955">
        <f t="shared" si="757"/>
        <v>886.5</v>
      </c>
      <c r="Y2955">
        <f t="shared" si="768"/>
        <v>2128.5</v>
      </c>
      <c r="Z2955">
        <f t="shared" si="764"/>
        <v>13888.5</v>
      </c>
      <c r="AA2955" t="s">
        <v>223</v>
      </c>
      <c r="AB2955">
        <v>2023</v>
      </c>
    </row>
    <row r="2956" spans="1:28" x14ac:dyDescent="0.25">
      <c r="A2956">
        <v>92</v>
      </c>
      <c r="B2956" t="s">
        <v>204</v>
      </c>
      <c r="C2956" t="s">
        <v>102</v>
      </c>
      <c r="D2956" t="s">
        <v>6</v>
      </c>
      <c r="E2956" t="s">
        <v>37</v>
      </c>
      <c r="F2956" t="s">
        <v>100</v>
      </c>
      <c r="G2956">
        <v>15000</v>
      </c>
      <c r="H2956">
        <f t="shared" si="766"/>
        <v>14113.5</v>
      </c>
      <c r="I2956">
        <f t="shared" si="753"/>
        <v>430.5</v>
      </c>
      <c r="J2956">
        <f t="shared" si="754"/>
        <v>1065</v>
      </c>
      <c r="K2956">
        <f t="shared" si="755"/>
        <v>165.00000000000003</v>
      </c>
      <c r="L2956">
        <f t="shared" si="761"/>
        <v>456</v>
      </c>
      <c r="M2956">
        <f t="shared" si="762"/>
        <v>1063.5</v>
      </c>
      <c r="N2956">
        <v>0</v>
      </c>
      <c r="O2956">
        <f t="shared" si="767"/>
        <v>3180</v>
      </c>
      <c r="P2956">
        <v>25</v>
      </c>
      <c r="Q2956">
        <v>0</v>
      </c>
      <c r="R2956">
        <v>0</v>
      </c>
      <c r="S2956">
        <v>0</v>
      </c>
      <c r="T2956">
        <v>200</v>
      </c>
      <c r="U2956">
        <f t="shared" si="765"/>
        <v>0</v>
      </c>
      <c r="V2956">
        <v>0</v>
      </c>
      <c r="W2956">
        <f t="shared" si="760"/>
        <v>225</v>
      </c>
      <c r="X2956">
        <f t="shared" si="757"/>
        <v>886.5</v>
      </c>
      <c r="Y2956">
        <f t="shared" si="768"/>
        <v>2128.5</v>
      </c>
      <c r="Z2956">
        <f t="shared" si="764"/>
        <v>13888.5</v>
      </c>
      <c r="AA2956" t="s">
        <v>223</v>
      </c>
      <c r="AB2956">
        <v>2023</v>
      </c>
    </row>
    <row r="2957" spans="1:28" x14ac:dyDescent="0.25">
      <c r="A2957">
        <v>93</v>
      </c>
      <c r="B2957" t="s">
        <v>205</v>
      </c>
      <c r="C2957" t="s">
        <v>102</v>
      </c>
      <c r="D2957" t="s">
        <v>6</v>
      </c>
      <c r="E2957" t="s">
        <v>37</v>
      </c>
      <c r="F2957" t="s">
        <v>100</v>
      </c>
      <c r="G2957">
        <v>25000</v>
      </c>
      <c r="H2957">
        <f t="shared" si="766"/>
        <v>23522.5</v>
      </c>
      <c r="I2957">
        <f t="shared" si="753"/>
        <v>717.5</v>
      </c>
      <c r="J2957">
        <f t="shared" si="754"/>
        <v>1774.9999999999998</v>
      </c>
      <c r="K2957">
        <f t="shared" si="755"/>
        <v>275</v>
      </c>
      <c r="L2957">
        <f t="shared" si="761"/>
        <v>760</v>
      </c>
      <c r="M2957">
        <f t="shared" si="762"/>
        <v>1772.5000000000002</v>
      </c>
      <c r="N2957">
        <v>0</v>
      </c>
      <c r="O2957">
        <f t="shared" si="767"/>
        <v>5300</v>
      </c>
      <c r="P2957">
        <v>25</v>
      </c>
      <c r="Q2957">
        <v>0</v>
      </c>
      <c r="R2957">
        <v>0</v>
      </c>
      <c r="S2957">
        <v>0</v>
      </c>
      <c r="T2957">
        <v>200</v>
      </c>
      <c r="U2957">
        <f t="shared" si="765"/>
        <v>0</v>
      </c>
      <c r="V2957">
        <v>0</v>
      </c>
      <c r="W2957">
        <f t="shared" si="760"/>
        <v>225</v>
      </c>
      <c r="X2957">
        <f t="shared" si="757"/>
        <v>1477.5</v>
      </c>
      <c r="Y2957">
        <f t="shared" si="768"/>
        <v>3547.5</v>
      </c>
      <c r="Z2957">
        <f t="shared" si="764"/>
        <v>23297.5</v>
      </c>
      <c r="AA2957" t="s">
        <v>223</v>
      </c>
      <c r="AB2957">
        <v>2023</v>
      </c>
    </row>
    <row r="2958" spans="1:28" x14ac:dyDescent="0.25">
      <c r="A2958">
        <v>94</v>
      </c>
      <c r="B2958" t="s">
        <v>810</v>
      </c>
      <c r="C2958" t="s">
        <v>102</v>
      </c>
      <c r="D2958" t="s">
        <v>94</v>
      </c>
      <c r="E2958" t="s">
        <v>37</v>
      </c>
      <c r="F2958" t="s">
        <v>100</v>
      </c>
      <c r="G2958">
        <v>25000</v>
      </c>
      <c r="H2958">
        <f t="shared" si="766"/>
        <v>23522.5</v>
      </c>
      <c r="I2958">
        <f t="shared" si="753"/>
        <v>717.5</v>
      </c>
      <c r="J2958">
        <f t="shared" si="754"/>
        <v>1774.9999999999998</v>
      </c>
      <c r="K2958">
        <f t="shared" si="755"/>
        <v>275</v>
      </c>
      <c r="L2958">
        <f t="shared" si="761"/>
        <v>760</v>
      </c>
      <c r="M2958">
        <f t="shared" si="762"/>
        <v>1772.5000000000002</v>
      </c>
      <c r="N2958">
        <v>0</v>
      </c>
      <c r="O2958">
        <f t="shared" si="767"/>
        <v>5300</v>
      </c>
      <c r="P2958">
        <v>25</v>
      </c>
      <c r="Q2958">
        <v>2100.16</v>
      </c>
      <c r="R2958">
        <v>0</v>
      </c>
      <c r="S2958">
        <v>0</v>
      </c>
      <c r="T2958">
        <v>200</v>
      </c>
      <c r="U2958">
        <f t="shared" si="765"/>
        <v>0</v>
      </c>
      <c r="V2958">
        <v>0</v>
      </c>
      <c r="W2958">
        <f t="shared" si="760"/>
        <v>2325.16</v>
      </c>
      <c r="X2958">
        <f t="shared" si="757"/>
        <v>1477.5</v>
      </c>
      <c r="Y2958">
        <f t="shared" si="768"/>
        <v>3547.5</v>
      </c>
      <c r="Z2958">
        <f t="shared" si="764"/>
        <v>21197.34</v>
      </c>
      <c r="AA2958" t="s">
        <v>223</v>
      </c>
      <c r="AB2958">
        <v>2023</v>
      </c>
    </row>
    <row r="2959" spans="1:28" x14ac:dyDescent="0.25">
      <c r="A2959">
        <v>95</v>
      </c>
      <c r="B2959" t="s">
        <v>193</v>
      </c>
      <c r="C2959" t="s">
        <v>103</v>
      </c>
      <c r="D2959" t="s">
        <v>22</v>
      </c>
      <c r="E2959" t="s">
        <v>54</v>
      </c>
      <c r="F2959" t="s">
        <v>100</v>
      </c>
      <c r="G2959">
        <v>30000</v>
      </c>
      <c r="H2959">
        <f t="shared" si="766"/>
        <v>26639.62</v>
      </c>
      <c r="I2959">
        <f t="shared" si="753"/>
        <v>861</v>
      </c>
      <c r="J2959">
        <f t="shared" si="754"/>
        <v>2130</v>
      </c>
      <c r="K2959">
        <f t="shared" si="755"/>
        <v>330.00000000000006</v>
      </c>
      <c r="L2959">
        <f t="shared" si="761"/>
        <v>912</v>
      </c>
      <c r="M2959">
        <f t="shared" si="762"/>
        <v>2127</v>
      </c>
      <c r="N2959">
        <v>1587.38</v>
      </c>
      <c r="O2959">
        <f t="shared" si="767"/>
        <v>7947.38</v>
      </c>
      <c r="P2959">
        <v>25</v>
      </c>
      <c r="Q2959">
        <v>500</v>
      </c>
      <c r="R2959">
        <v>0</v>
      </c>
      <c r="S2959">
        <v>0</v>
      </c>
      <c r="T2959">
        <v>200</v>
      </c>
      <c r="U2959">
        <f t="shared" si="765"/>
        <v>0</v>
      </c>
      <c r="V2959">
        <v>0</v>
      </c>
      <c r="W2959">
        <f t="shared" si="760"/>
        <v>725</v>
      </c>
      <c r="X2959">
        <f t="shared" si="757"/>
        <v>3360.38</v>
      </c>
      <c r="Y2959">
        <f t="shared" si="768"/>
        <v>4257</v>
      </c>
      <c r="Z2959">
        <f t="shared" si="764"/>
        <v>25914.62</v>
      </c>
      <c r="AA2959" t="s">
        <v>223</v>
      </c>
      <c r="AB2959">
        <v>2023</v>
      </c>
    </row>
    <row r="2960" spans="1:28" x14ac:dyDescent="0.25">
      <c r="A2960">
        <v>96</v>
      </c>
      <c r="B2960" t="s">
        <v>197</v>
      </c>
      <c r="C2960" t="s">
        <v>103</v>
      </c>
      <c r="D2960" t="s">
        <v>94</v>
      </c>
      <c r="E2960" t="s">
        <v>54</v>
      </c>
      <c r="F2960" t="s">
        <v>100</v>
      </c>
      <c r="G2960">
        <v>30000</v>
      </c>
      <c r="H2960">
        <f t="shared" si="766"/>
        <v>28227</v>
      </c>
      <c r="I2960">
        <f t="shared" si="753"/>
        <v>861</v>
      </c>
      <c r="J2960">
        <f t="shared" si="754"/>
        <v>2130</v>
      </c>
      <c r="K2960">
        <f t="shared" si="755"/>
        <v>330.00000000000006</v>
      </c>
      <c r="L2960">
        <f t="shared" si="761"/>
        <v>912</v>
      </c>
      <c r="M2960">
        <f t="shared" si="762"/>
        <v>2127</v>
      </c>
      <c r="N2960">
        <v>0</v>
      </c>
      <c r="O2960">
        <f t="shared" si="767"/>
        <v>6360</v>
      </c>
      <c r="P2960">
        <v>25</v>
      </c>
      <c r="Q2960">
        <v>0</v>
      </c>
      <c r="R2960">
        <v>0</v>
      </c>
      <c r="S2960">
        <v>0</v>
      </c>
      <c r="T2960">
        <v>200</v>
      </c>
      <c r="U2960">
        <f t="shared" si="765"/>
        <v>0</v>
      </c>
      <c r="V2960">
        <v>0</v>
      </c>
      <c r="W2960">
        <f t="shared" si="760"/>
        <v>225</v>
      </c>
      <c r="X2960">
        <f t="shared" si="757"/>
        <v>1773</v>
      </c>
      <c r="Y2960">
        <f t="shared" si="768"/>
        <v>4257</v>
      </c>
      <c r="Z2960">
        <f t="shared" si="764"/>
        <v>28002</v>
      </c>
      <c r="AA2960" t="s">
        <v>223</v>
      </c>
      <c r="AB2960">
        <v>2023</v>
      </c>
    </row>
    <row r="2961" spans="1:28" x14ac:dyDescent="0.25">
      <c r="A2961">
        <v>97</v>
      </c>
      <c r="B2961" t="s">
        <v>895</v>
      </c>
      <c r="C2961" t="s">
        <v>103</v>
      </c>
      <c r="D2961" t="s">
        <v>22</v>
      </c>
      <c r="E2961" t="s">
        <v>54</v>
      </c>
      <c r="F2961" t="s">
        <v>100</v>
      </c>
      <c r="G2961">
        <v>30000</v>
      </c>
      <c r="H2961">
        <f t="shared" si="766"/>
        <v>28227</v>
      </c>
      <c r="I2961">
        <f t="shared" si="753"/>
        <v>861</v>
      </c>
      <c r="J2961">
        <f t="shared" si="754"/>
        <v>2130</v>
      </c>
      <c r="K2961">
        <f t="shared" si="755"/>
        <v>330.00000000000006</v>
      </c>
      <c r="L2961">
        <f t="shared" si="761"/>
        <v>912</v>
      </c>
      <c r="M2961">
        <f t="shared" si="762"/>
        <v>2127</v>
      </c>
      <c r="N2961">
        <v>0</v>
      </c>
      <c r="O2961">
        <f t="shared" si="767"/>
        <v>6360</v>
      </c>
      <c r="P2961">
        <v>25</v>
      </c>
      <c r="Q2961">
        <v>4777.8999999999996</v>
      </c>
      <c r="R2961">
        <v>0</v>
      </c>
      <c r="S2961">
        <v>0</v>
      </c>
      <c r="T2961">
        <v>200</v>
      </c>
      <c r="U2961">
        <f t="shared" si="765"/>
        <v>0</v>
      </c>
      <c r="V2961">
        <v>0</v>
      </c>
      <c r="W2961">
        <f t="shared" si="760"/>
        <v>5002.8999999999996</v>
      </c>
      <c r="X2961">
        <f t="shared" si="757"/>
        <v>1773</v>
      </c>
      <c r="Y2961">
        <f t="shared" si="768"/>
        <v>4257</v>
      </c>
      <c r="Z2961">
        <f t="shared" si="764"/>
        <v>23224.1</v>
      </c>
      <c r="AA2961" t="s">
        <v>223</v>
      </c>
      <c r="AB2961">
        <v>2023</v>
      </c>
    </row>
    <row r="2962" spans="1:28" x14ac:dyDescent="0.25">
      <c r="A2962">
        <v>98</v>
      </c>
      <c r="B2962" t="s">
        <v>200</v>
      </c>
      <c r="C2962" t="s">
        <v>103</v>
      </c>
      <c r="D2962" t="s">
        <v>19</v>
      </c>
      <c r="E2962" t="s">
        <v>60</v>
      </c>
      <c r="F2962" t="s">
        <v>100</v>
      </c>
      <c r="G2962">
        <v>35000</v>
      </c>
      <c r="H2962">
        <f t="shared" si="766"/>
        <v>32931.5</v>
      </c>
      <c r="I2962">
        <f t="shared" si="753"/>
        <v>1004.5</v>
      </c>
      <c r="J2962">
        <f t="shared" si="754"/>
        <v>2485</v>
      </c>
      <c r="K2962">
        <f t="shared" si="755"/>
        <v>385.00000000000006</v>
      </c>
      <c r="L2962">
        <f t="shared" si="761"/>
        <v>1064</v>
      </c>
      <c r="M2962">
        <f t="shared" si="762"/>
        <v>2481.5</v>
      </c>
      <c r="N2962">
        <v>0</v>
      </c>
      <c r="O2962">
        <f t="shared" si="767"/>
        <v>7420</v>
      </c>
      <c r="P2962">
        <v>25</v>
      </c>
      <c r="Q2962">
        <v>17474.189999999999</v>
      </c>
      <c r="R2962">
        <v>0</v>
      </c>
      <c r="S2962">
        <v>1726.67</v>
      </c>
      <c r="T2962">
        <v>200</v>
      </c>
      <c r="U2962">
        <f t="shared" si="765"/>
        <v>0</v>
      </c>
      <c r="V2962">
        <v>0</v>
      </c>
      <c r="W2962">
        <f t="shared" si="760"/>
        <v>19425.86</v>
      </c>
      <c r="X2962">
        <f t="shared" si="757"/>
        <v>2068.5</v>
      </c>
      <c r="Y2962">
        <f t="shared" si="768"/>
        <v>4966.5</v>
      </c>
      <c r="Z2962">
        <f t="shared" si="764"/>
        <v>13505.64</v>
      </c>
      <c r="AA2962" t="s">
        <v>223</v>
      </c>
      <c r="AB2962">
        <v>2023</v>
      </c>
    </row>
    <row r="2963" spans="1:28" x14ac:dyDescent="0.25">
      <c r="A2963">
        <v>99</v>
      </c>
      <c r="B2963" t="s">
        <v>811</v>
      </c>
      <c r="C2963" t="s">
        <v>103</v>
      </c>
      <c r="D2963" t="s">
        <v>808</v>
      </c>
      <c r="E2963" t="s">
        <v>54</v>
      </c>
      <c r="F2963" t="s">
        <v>99</v>
      </c>
      <c r="G2963">
        <v>45000</v>
      </c>
      <c r="H2963">
        <f t="shared" si="766"/>
        <v>42340.5</v>
      </c>
      <c r="I2963">
        <f t="shared" si="753"/>
        <v>1291.5</v>
      </c>
      <c r="J2963">
        <f t="shared" si="754"/>
        <v>3194.9999999999995</v>
      </c>
      <c r="K2963">
        <f t="shared" si="755"/>
        <v>495.00000000000006</v>
      </c>
      <c r="L2963">
        <f t="shared" si="761"/>
        <v>1368</v>
      </c>
      <c r="M2963">
        <f t="shared" si="762"/>
        <v>3190.5</v>
      </c>
      <c r="N2963">
        <v>0</v>
      </c>
      <c r="O2963">
        <f t="shared" si="767"/>
        <v>9540</v>
      </c>
      <c r="P2963">
        <v>25</v>
      </c>
      <c r="Q2963">
        <v>1500</v>
      </c>
      <c r="R2963">
        <v>0</v>
      </c>
      <c r="S2963">
        <v>797.28</v>
      </c>
      <c r="T2963">
        <v>200</v>
      </c>
      <c r="U2963">
        <v>1148.33</v>
      </c>
      <c r="V2963">
        <v>0</v>
      </c>
      <c r="W2963">
        <f>P2963+Q2963+R2963+S2963+T2963+U2963</f>
        <v>3670.6099999999997</v>
      </c>
      <c r="X2963">
        <f t="shared" si="757"/>
        <v>2659.5</v>
      </c>
      <c r="Y2963">
        <f t="shared" si="768"/>
        <v>6385.5</v>
      </c>
      <c r="Z2963">
        <f t="shared" si="764"/>
        <v>38669.89</v>
      </c>
      <c r="AA2963" t="s">
        <v>223</v>
      </c>
      <c r="AB2963">
        <v>2023</v>
      </c>
    </row>
    <row r="2964" spans="1:28" x14ac:dyDescent="0.25">
      <c r="A2964">
        <v>100</v>
      </c>
      <c r="B2964" t="s">
        <v>892</v>
      </c>
      <c r="C2964" t="s">
        <v>103</v>
      </c>
      <c r="D2964" t="s">
        <v>22</v>
      </c>
      <c r="E2964" t="s">
        <v>880</v>
      </c>
      <c r="F2964" t="s">
        <v>84</v>
      </c>
      <c r="G2964">
        <v>26000</v>
      </c>
      <c r="H2964">
        <f t="shared" si="766"/>
        <v>24463.4</v>
      </c>
      <c r="I2964">
        <f t="shared" si="753"/>
        <v>746.2</v>
      </c>
      <c r="J2964">
        <f t="shared" si="754"/>
        <v>1845.9999999999998</v>
      </c>
      <c r="K2964">
        <f t="shared" si="755"/>
        <v>286.00000000000006</v>
      </c>
      <c r="L2964">
        <f t="shared" si="761"/>
        <v>790.4</v>
      </c>
      <c r="M2964">
        <f t="shared" si="762"/>
        <v>1843.4</v>
      </c>
      <c r="N2964">
        <v>0</v>
      </c>
      <c r="O2964">
        <f t="shared" si="767"/>
        <v>5512</v>
      </c>
      <c r="P2964">
        <v>25</v>
      </c>
      <c r="Q2964">
        <v>0</v>
      </c>
      <c r="R2964">
        <v>0</v>
      </c>
      <c r="S2964">
        <v>0</v>
      </c>
      <c r="T2964">
        <v>200</v>
      </c>
      <c r="U2964">
        <f t="shared" si="765"/>
        <v>0</v>
      </c>
      <c r="V2964">
        <v>0</v>
      </c>
      <c r="W2964">
        <f t="shared" ref="W2964:W2973" si="769">P2964+Q2964+R2964+S2964+T2964+U2964</f>
        <v>225</v>
      </c>
      <c r="X2964">
        <f t="shared" si="757"/>
        <v>1536.6</v>
      </c>
      <c r="Y2964">
        <f t="shared" si="768"/>
        <v>3689.3999999999996</v>
      </c>
      <c r="Z2964">
        <f t="shared" si="764"/>
        <v>24238.400000000001</v>
      </c>
      <c r="AA2964" t="s">
        <v>223</v>
      </c>
      <c r="AB2964">
        <v>2023</v>
      </c>
    </row>
    <row r="2965" spans="1:28" x14ac:dyDescent="0.25">
      <c r="A2965">
        <v>101</v>
      </c>
      <c r="B2965" t="s">
        <v>881</v>
      </c>
      <c r="C2965" t="s">
        <v>103</v>
      </c>
      <c r="D2965" t="s">
        <v>22</v>
      </c>
      <c r="E2965" t="s">
        <v>54</v>
      </c>
      <c r="F2965" t="s">
        <v>84</v>
      </c>
      <c r="G2965">
        <v>25000</v>
      </c>
      <c r="H2965">
        <f t="shared" si="766"/>
        <v>23522.5</v>
      </c>
      <c r="I2965">
        <f t="shared" si="753"/>
        <v>717.5</v>
      </c>
      <c r="J2965">
        <f t="shared" si="754"/>
        <v>1774.9999999999998</v>
      </c>
      <c r="K2965">
        <f t="shared" si="755"/>
        <v>275</v>
      </c>
      <c r="L2965">
        <f t="shared" si="761"/>
        <v>760</v>
      </c>
      <c r="M2965">
        <f t="shared" si="762"/>
        <v>1772.5000000000002</v>
      </c>
      <c r="N2965">
        <v>0</v>
      </c>
      <c r="O2965">
        <f t="shared" si="767"/>
        <v>5300</v>
      </c>
      <c r="P2965">
        <v>25</v>
      </c>
      <c r="Q2965">
        <v>0</v>
      </c>
      <c r="R2965">
        <v>0</v>
      </c>
      <c r="S2965">
        <v>0</v>
      </c>
      <c r="T2965">
        <v>200</v>
      </c>
      <c r="U2965">
        <f t="shared" si="765"/>
        <v>0</v>
      </c>
      <c r="V2965">
        <v>0</v>
      </c>
      <c r="W2965">
        <f t="shared" si="769"/>
        <v>225</v>
      </c>
      <c r="X2965">
        <f t="shared" si="757"/>
        <v>1477.5</v>
      </c>
      <c r="Y2965">
        <f t="shared" si="768"/>
        <v>3547.5</v>
      </c>
      <c r="Z2965">
        <f t="shared" si="764"/>
        <v>23297.5</v>
      </c>
      <c r="AA2965" t="s">
        <v>223</v>
      </c>
      <c r="AB2965">
        <v>2023</v>
      </c>
    </row>
    <row r="2966" spans="1:28" x14ac:dyDescent="0.25">
      <c r="A2966">
        <v>102</v>
      </c>
      <c r="B2966" t="s">
        <v>882</v>
      </c>
      <c r="C2966" t="s">
        <v>103</v>
      </c>
      <c r="D2966" t="s">
        <v>22</v>
      </c>
      <c r="E2966" t="s">
        <v>883</v>
      </c>
      <c r="F2966" t="s">
        <v>84</v>
      </c>
      <c r="G2966">
        <v>20000</v>
      </c>
      <c r="H2966">
        <f t="shared" si="766"/>
        <v>18818</v>
      </c>
      <c r="I2966">
        <f t="shared" si="753"/>
        <v>574</v>
      </c>
      <c r="J2966">
        <f t="shared" si="754"/>
        <v>1419.9999999999998</v>
      </c>
      <c r="K2966">
        <f t="shared" si="755"/>
        <v>220.00000000000003</v>
      </c>
      <c r="L2966">
        <f t="shared" si="761"/>
        <v>608</v>
      </c>
      <c r="M2966">
        <f t="shared" si="762"/>
        <v>1418</v>
      </c>
      <c r="N2966">
        <v>0</v>
      </c>
      <c r="O2966">
        <f t="shared" si="767"/>
        <v>4240</v>
      </c>
      <c r="P2966">
        <v>25</v>
      </c>
      <c r="Q2966">
        <v>0</v>
      </c>
      <c r="R2966">
        <v>0</v>
      </c>
      <c r="S2966">
        <v>0</v>
      </c>
      <c r="T2966">
        <v>200</v>
      </c>
      <c r="U2966">
        <f t="shared" si="765"/>
        <v>0</v>
      </c>
      <c r="V2966">
        <v>0</v>
      </c>
      <c r="W2966">
        <f t="shared" si="769"/>
        <v>225</v>
      </c>
      <c r="X2966">
        <f t="shared" si="757"/>
        <v>1182</v>
      </c>
      <c r="Y2966">
        <f t="shared" si="768"/>
        <v>2838</v>
      </c>
      <c r="Z2966">
        <f t="shared" si="764"/>
        <v>18593</v>
      </c>
      <c r="AA2966" t="s">
        <v>223</v>
      </c>
      <c r="AB2966">
        <v>2023</v>
      </c>
    </row>
    <row r="2967" spans="1:28" x14ac:dyDescent="0.25">
      <c r="A2967">
        <v>103</v>
      </c>
      <c r="B2967" t="s">
        <v>884</v>
      </c>
      <c r="C2967" t="s">
        <v>102</v>
      </c>
      <c r="D2967" t="s">
        <v>893</v>
      </c>
      <c r="E2967" t="s">
        <v>32</v>
      </c>
      <c r="F2967" t="s">
        <v>84</v>
      </c>
      <c r="G2967">
        <v>46000</v>
      </c>
      <c r="H2967">
        <f t="shared" si="766"/>
        <v>43281.4</v>
      </c>
      <c r="I2967">
        <f t="shared" si="753"/>
        <v>1320.2</v>
      </c>
      <c r="J2967">
        <f t="shared" si="754"/>
        <v>3265.9999999999995</v>
      </c>
      <c r="K2967">
        <f t="shared" si="755"/>
        <v>506.00000000000006</v>
      </c>
      <c r="L2967">
        <f t="shared" si="761"/>
        <v>1398.4</v>
      </c>
      <c r="M2967">
        <f t="shared" si="762"/>
        <v>3261.4</v>
      </c>
      <c r="N2967">
        <v>0</v>
      </c>
      <c r="O2967">
        <f t="shared" si="767"/>
        <v>9752</v>
      </c>
      <c r="P2967">
        <v>25</v>
      </c>
      <c r="Q2967">
        <v>0</v>
      </c>
      <c r="R2967">
        <v>0</v>
      </c>
      <c r="S2967">
        <v>0</v>
      </c>
      <c r="T2967">
        <v>200</v>
      </c>
      <c r="U2967">
        <f t="shared" si="765"/>
        <v>1289.4598750000005</v>
      </c>
      <c r="V2967">
        <v>0</v>
      </c>
      <c r="W2967">
        <f t="shared" si="769"/>
        <v>1514.4598750000005</v>
      </c>
      <c r="X2967">
        <f t="shared" si="757"/>
        <v>2718.6000000000004</v>
      </c>
      <c r="Y2967">
        <f t="shared" si="768"/>
        <v>6527.4</v>
      </c>
      <c r="Z2967">
        <f t="shared" si="764"/>
        <v>41766.940125000001</v>
      </c>
      <c r="AA2967" t="s">
        <v>223</v>
      </c>
      <c r="AB2967">
        <v>2023</v>
      </c>
    </row>
    <row r="2968" spans="1:28" x14ac:dyDescent="0.25">
      <c r="A2968">
        <v>104</v>
      </c>
      <c r="B2968" t="s">
        <v>885</v>
      </c>
      <c r="C2968" t="s">
        <v>103</v>
      </c>
      <c r="D2968" t="s">
        <v>22</v>
      </c>
      <c r="E2968" t="s">
        <v>80</v>
      </c>
      <c r="F2968" t="s">
        <v>84</v>
      </c>
      <c r="G2968">
        <v>130000</v>
      </c>
      <c r="H2968">
        <f t="shared" si="766"/>
        <v>122317</v>
      </c>
      <c r="I2968">
        <f t="shared" si="753"/>
        <v>3731</v>
      </c>
      <c r="J2968">
        <f t="shared" si="754"/>
        <v>9230</v>
      </c>
      <c r="K2968">
        <f t="shared" si="755"/>
        <v>822.89</v>
      </c>
      <c r="L2968">
        <f t="shared" si="761"/>
        <v>3952</v>
      </c>
      <c r="M2968">
        <f t="shared" si="762"/>
        <v>9217</v>
      </c>
      <c r="N2968">
        <v>0</v>
      </c>
      <c r="O2968">
        <f t="shared" si="767"/>
        <v>26952.89</v>
      </c>
      <c r="P2968">
        <v>25</v>
      </c>
      <c r="Q2968">
        <v>0</v>
      </c>
      <c r="R2968">
        <v>0</v>
      </c>
      <c r="S2968">
        <v>0</v>
      </c>
      <c r="T2968">
        <v>200</v>
      </c>
      <c r="U2968">
        <f t="shared" si="765"/>
        <v>19162.187291666665</v>
      </c>
      <c r="V2968">
        <v>0</v>
      </c>
      <c r="W2968">
        <f t="shared" si="769"/>
        <v>19387.187291666665</v>
      </c>
      <c r="X2968">
        <f t="shared" si="757"/>
        <v>7683</v>
      </c>
      <c r="Y2968">
        <f t="shared" si="768"/>
        <v>18447</v>
      </c>
      <c r="Z2968">
        <f t="shared" si="764"/>
        <v>102929.81270833334</v>
      </c>
      <c r="AA2968" t="s">
        <v>223</v>
      </c>
      <c r="AB2968">
        <v>2023</v>
      </c>
    </row>
    <row r="2969" spans="1:28" x14ac:dyDescent="0.25">
      <c r="A2969">
        <v>105</v>
      </c>
      <c r="B2969" t="s">
        <v>898</v>
      </c>
      <c r="C2969" t="s">
        <v>103</v>
      </c>
      <c r="D2969" t="s">
        <v>22</v>
      </c>
      <c r="E2969" t="s">
        <v>54</v>
      </c>
      <c r="F2969" t="s">
        <v>84</v>
      </c>
      <c r="G2969">
        <v>25000</v>
      </c>
      <c r="H2969">
        <f t="shared" si="766"/>
        <v>23522.5</v>
      </c>
      <c r="I2969">
        <f t="shared" si="753"/>
        <v>717.5</v>
      </c>
      <c r="J2969">
        <f t="shared" si="754"/>
        <v>1774.9999999999998</v>
      </c>
      <c r="K2969">
        <f t="shared" si="755"/>
        <v>275</v>
      </c>
      <c r="L2969">
        <f t="shared" si="761"/>
        <v>760</v>
      </c>
      <c r="M2969">
        <f t="shared" si="762"/>
        <v>1772.5000000000002</v>
      </c>
      <c r="N2969">
        <v>0</v>
      </c>
      <c r="O2969">
        <f t="shared" si="767"/>
        <v>5300</v>
      </c>
      <c r="P2969">
        <v>25</v>
      </c>
      <c r="Q2969">
        <v>0</v>
      </c>
      <c r="R2969">
        <v>0</v>
      </c>
      <c r="S2969">
        <v>78.59</v>
      </c>
      <c r="T2969">
        <v>200</v>
      </c>
      <c r="U2969">
        <f t="shared" si="765"/>
        <v>0</v>
      </c>
      <c r="V2969">
        <v>0</v>
      </c>
      <c r="W2969">
        <f t="shared" si="769"/>
        <v>303.59000000000003</v>
      </c>
      <c r="X2969">
        <f t="shared" si="757"/>
        <v>1477.5</v>
      </c>
      <c r="Y2969">
        <f t="shared" si="768"/>
        <v>3547.5</v>
      </c>
      <c r="Z2969">
        <f t="shared" si="764"/>
        <v>23218.91</v>
      </c>
      <c r="AA2969" t="s">
        <v>223</v>
      </c>
      <c r="AB2969">
        <v>2023</v>
      </c>
    </row>
    <row r="2970" spans="1:28" x14ac:dyDescent="0.25">
      <c r="A2970">
        <v>106</v>
      </c>
      <c r="B2970" t="s">
        <v>899</v>
      </c>
      <c r="C2970" t="s">
        <v>102</v>
      </c>
      <c r="D2970" t="s">
        <v>22</v>
      </c>
      <c r="E2970" t="s">
        <v>37</v>
      </c>
      <c r="F2970" t="s">
        <v>84</v>
      </c>
      <c r="G2970">
        <v>25000</v>
      </c>
      <c r="H2970">
        <f t="shared" si="766"/>
        <v>23522.5</v>
      </c>
      <c r="I2970">
        <f t="shared" si="753"/>
        <v>717.5</v>
      </c>
      <c r="J2970">
        <f t="shared" si="754"/>
        <v>1774.9999999999998</v>
      </c>
      <c r="K2970">
        <f t="shared" si="755"/>
        <v>275</v>
      </c>
      <c r="L2970">
        <f t="shared" si="761"/>
        <v>760</v>
      </c>
      <c r="M2970">
        <f t="shared" si="762"/>
        <v>1772.5000000000002</v>
      </c>
      <c r="N2970">
        <v>0</v>
      </c>
      <c r="O2970">
        <f t="shared" si="767"/>
        <v>5300</v>
      </c>
      <c r="P2970">
        <v>25</v>
      </c>
      <c r="Q2970">
        <v>0</v>
      </c>
      <c r="R2970">
        <v>0</v>
      </c>
      <c r="S2970">
        <v>0</v>
      </c>
      <c r="T2970">
        <v>200</v>
      </c>
      <c r="U2970">
        <f t="shared" si="765"/>
        <v>0</v>
      </c>
      <c r="V2970">
        <v>0</v>
      </c>
      <c r="W2970">
        <f t="shared" si="769"/>
        <v>225</v>
      </c>
      <c r="X2970">
        <f t="shared" si="757"/>
        <v>1477.5</v>
      </c>
      <c r="Y2970">
        <f t="shared" si="768"/>
        <v>3547.5</v>
      </c>
      <c r="Z2970">
        <f t="shared" si="764"/>
        <v>23297.5</v>
      </c>
      <c r="AA2970" t="s">
        <v>223</v>
      </c>
      <c r="AB2970">
        <v>2023</v>
      </c>
    </row>
    <row r="2971" spans="1:28" x14ac:dyDescent="0.25">
      <c r="A2971">
        <v>107</v>
      </c>
      <c r="B2971" t="s">
        <v>900</v>
      </c>
      <c r="C2971" t="s">
        <v>102</v>
      </c>
      <c r="D2971" t="s">
        <v>22</v>
      </c>
      <c r="E2971" t="s">
        <v>37</v>
      </c>
      <c r="F2971" t="s">
        <v>84</v>
      </c>
      <c r="G2971">
        <v>25000</v>
      </c>
      <c r="H2971">
        <f t="shared" si="766"/>
        <v>23522.5</v>
      </c>
      <c r="I2971">
        <f t="shared" si="753"/>
        <v>717.5</v>
      </c>
      <c r="J2971">
        <f t="shared" si="754"/>
        <v>1774.9999999999998</v>
      </c>
      <c r="K2971">
        <f t="shared" si="755"/>
        <v>275</v>
      </c>
      <c r="L2971">
        <f t="shared" si="761"/>
        <v>760</v>
      </c>
      <c r="M2971">
        <f t="shared" si="762"/>
        <v>1772.5000000000002</v>
      </c>
      <c r="N2971">
        <v>0</v>
      </c>
      <c r="O2971">
        <f t="shared" si="767"/>
        <v>5300</v>
      </c>
      <c r="P2971">
        <v>25</v>
      </c>
      <c r="Q2971">
        <v>0</v>
      </c>
      <c r="R2971">
        <v>0</v>
      </c>
      <c r="S2971">
        <v>0</v>
      </c>
      <c r="T2971">
        <v>200</v>
      </c>
      <c r="U2971">
        <f t="shared" si="765"/>
        <v>0</v>
      </c>
      <c r="V2971">
        <v>0</v>
      </c>
      <c r="W2971">
        <f t="shared" si="769"/>
        <v>225</v>
      </c>
      <c r="X2971">
        <f t="shared" si="757"/>
        <v>1477.5</v>
      </c>
      <c r="Y2971">
        <f t="shared" si="768"/>
        <v>3547.5</v>
      </c>
      <c r="Z2971">
        <f t="shared" si="764"/>
        <v>23297.5</v>
      </c>
      <c r="AA2971" t="s">
        <v>223</v>
      </c>
      <c r="AB2971">
        <v>2023</v>
      </c>
    </row>
    <row r="2972" spans="1:28" x14ac:dyDescent="0.25">
      <c r="A2972">
        <v>108</v>
      </c>
      <c r="B2972" t="s">
        <v>901</v>
      </c>
      <c r="C2972" t="s">
        <v>102</v>
      </c>
      <c r="D2972" t="s">
        <v>801</v>
      </c>
      <c r="E2972" t="s">
        <v>33</v>
      </c>
      <c r="F2972" t="s">
        <v>84</v>
      </c>
      <c r="G2972">
        <v>30000</v>
      </c>
      <c r="H2972">
        <f t="shared" si="766"/>
        <v>28227</v>
      </c>
      <c r="I2972">
        <f t="shared" si="753"/>
        <v>861</v>
      </c>
      <c r="J2972">
        <f t="shared" si="754"/>
        <v>2130</v>
      </c>
      <c r="K2972">
        <f t="shared" si="755"/>
        <v>330.00000000000006</v>
      </c>
      <c r="L2972">
        <f t="shared" si="761"/>
        <v>912</v>
      </c>
      <c r="M2972">
        <f t="shared" si="762"/>
        <v>2127</v>
      </c>
      <c r="N2972">
        <v>0</v>
      </c>
      <c r="O2972">
        <f t="shared" si="767"/>
        <v>6360</v>
      </c>
      <c r="P2972">
        <v>25</v>
      </c>
      <c r="Q2972">
        <v>0</v>
      </c>
      <c r="R2972">
        <v>0</v>
      </c>
      <c r="S2972">
        <v>0</v>
      </c>
      <c r="T2972">
        <v>200</v>
      </c>
      <c r="U2972">
        <f t="shared" si="765"/>
        <v>0</v>
      </c>
      <c r="V2972">
        <v>0</v>
      </c>
      <c r="W2972">
        <f t="shared" si="769"/>
        <v>225</v>
      </c>
      <c r="X2972">
        <f t="shared" si="757"/>
        <v>1773</v>
      </c>
      <c r="Y2972">
        <f t="shared" si="768"/>
        <v>4257</v>
      </c>
      <c r="Z2972">
        <f t="shared" si="764"/>
        <v>28002</v>
      </c>
      <c r="AA2972" t="s">
        <v>223</v>
      </c>
      <c r="AB2972">
        <v>2023</v>
      </c>
    </row>
    <row r="2973" spans="1:28" x14ac:dyDescent="0.25">
      <c r="A2973">
        <v>109</v>
      </c>
      <c r="B2973" t="s">
        <v>902</v>
      </c>
      <c r="C2973" t="s">
        <v>102</v>
      </c>
      <c r="D2973" t="s">
        <v>22</v>
      </c>
      <c r="E2973" t="s">
        <v>37</v>
      </c>
      <c r="F2973" t="s">
        <v>84</v>
      </c>
      <c r="G2973">
        <v>25000</v>
      </c>
      <c r="H2973">
        <f t="shared" si="766"/>
        <v>23522.5</v>
      </c>
      <c r="I2973">
        <f t="shared" si="753"/>
        <v>717.5</v>
      </c>
      <c r="J2973">
        <f t="shared" si="754"/>
        <v>1774.9999999999998</v>
      </c>
      <c r="K2973">
        <f t="shared" si="755"/>
        <v>275</v>
      </c>
      <c r="L2973">
        <f t="shared" si="761"/>
        <v>760</v>
      </c>
      <c r="M2973">
        <f t="shared" si="762"/>
        <v>1772.5000000000002</v>
      </c>
      <c r="N2973">
        <v>0</v>
      </c>
      <c r="O2973">
        <f t="shared" si="767"/>
        <v>5300</v>
      </c>
      <c r="P2973">
        <v>25</v>
      </c>
      <c r="Q2973">
        <v>0</v>
      </c>
      <c r="R2973">
        <v>0</v>
      </c>
      <c r="S2973">
        <v>0</v>
      </c>
      <c r="T2973">
        <v>200</v>
      </c>
      <c r="U2973">
        <f t="shared" si="765"/>
        <v>0</v>
      </c>
      <c r="V2973">
        <v>0</v>
      </c>
      <c r="W2973">
        <f t="shared" si="769"/>
        <v>225</v>
      </c>
      <c r="X2973">
        <f t="shared" si="757"/>
        <v>1477.5</v>
      </c>
      <c r="Y2973">
        <f t="shared" si="768"/>
        <v>3547.5</v>
      </c>
      <c r="Z2973">
        <f t="shared" si="764"/>
        <v>23297.5</v>
      </c>
      <c r="AA2973" t="s">
        <v>223</v>
      </c>
      <c r="AB2973">
        <v>2023</v>
      </c>
    </row>
    <row r="2974" spans="1:28" x14ac:dyDescent="0.25">
      <c r="A2974">
        <v>110</v>
      </c>
      <c r="B2974" t="s">
        <v>804</v>
      </c>
      <c r="C2974" t="s">
        <v>103</v>
      </c>
      <c r="D2974" t="s">
        <v>823</v>
      </c>
      <c r="E2974" t="s">
        <v>27</v>
      </c>
      <c r="F2974" t="s">
        <v>98</v>
      </c>
      <c r="G2974">
        <v>360000</v>
      </c>
      <c r="H2974">
        <f>+G2974-(I2974+L2974+N2974)</f>
        <v>342395.21</v>
      </c>
      <c r="I2974">
        <f>IF(G2974&lt;=374040,G2974*2.87%,9334.68)</f>
        <v>10332</v>
      </c>
      <c r="J2974">
        <f>IF(G2974&lt;=374040,G2974*7.1%,23092.75)</f>
        <v>25559.999999999996</v>
      </c>
      <c r="K2974">
        <f>IF(G2974&lt;=74808,G2974*1.1%,822.89)</f>
        <v>822.89</v>
      </c>
      <c r="L2974">
        <v>5685.41</v>
      </c>
      <c r="M2974">
        <v>13259.72</v>
      </c>
      <c r="N2974">
        <v>1587.38</v>
      </c>
      <c r="O2974">
        <f>+I2974+J2974+K2974+L2974+M2974+N2974</f>
        <v>57247.4</v>
      </c>
      <c r="P2974">
        <v>25</v>
      </c>
      <c r="Q2974">
        <v>0</v>
      </c>
      <c r="R2974">
        <v>0</v>
      </c>
      <c r="S2974">
        <v>1328.8</v>
      </c>
      <c r="T2974">
        <v>0</v>
      </c>
      <c r="U2974">
        <v>74181.67</v>
      </c>
      <c r="V2974">
        <v>0</v>
      </c>
      <c r="W2974">
        <f>P2974+Q2974+R2974+S2974+T2974+U2974</f>
        <v>75535.47</v>
      </c>
      <c r="X2974">
        <f>+I2974+L2974+N2974</f>
        <v>17604.79</v>
      </c>
      <c r="Y2974">
        <f>+J2974+M2974</f>
        <v>38819.719999999994</v>
      </c>
      <c r="Z2974">
        <f>+G2974-(W2974+X2974)</f>
        <v>266859.74</v>
      </c>
      <c r="AA2974" t="s">
        <v>897</v>
      </c>
      <c r="AB2974">
        <v>2023</v>
      </c>
    </row>
    <row r="2975" spans="1:28" x14ac:dyDescent="0.25">
      <c r="A2975">
        <v>1</v>
      </c>
      <c r="B2975" t="s">
        <v>784</v>
      </c>
      <c r="C2975" t="s">
        <v>102</v>
      </c>
      <c r="D2975" t="s">
        <v>19</v>
      </c>
      <c r="E2975" t="s">
        <v>71</v>
      </c>
      <c r="F2975" t="s">
        <v>98</v>
      </c>
      <c r="G2975">
        <v>300000</v>
      </c>
      <c r="H2975">
        <f>+G2975-(I2975+L2975+N2975)</f>
        <v>285704.59000000003</v>
      </c>
      <c r="I2975">
        <f t="shared" ref="I2975:I3038" si="770">IF(G2975&lt;=374040,G2975*2.87%,9334.68)</f>
        <v>8610</v>
      </c>
      <c r="J2975">
        <f t="shared" ref="J2975:J3038" si="771">IF(G2975&lt;=374040,G2975*7.1%,23092.75)</f>
        <v>21299.999999999996</v>
      </c>
      <c r="K2975">
        <f t="shared" ref="K2975:K3038" si="772">IF(G2975&lt;=74808,G2975*1.1%,822.89)</f>
        <v>822.89</v>
      </c>
      <c r="L2975">
        <v>5685.41</v>
      </c>
      <c r="M2975">
        <v>13259.72</v>
      </c>
      <c r="N2975">
        <v>0</v>
      </c>
      <c r="O2975">
        <f t="shared" ref="O2975:O3038" si="773">+I2975+J2975+K2975+L2975+M2975+N2975</f>
        <v>49678.02</v>
      </c>
      <c r="P2975">
        <v>25</v>
      </c>
      <c r="Q2975">
        <v>0</v>
      </c>
      <c r="R2975">
        <v>0</v>
      </c>
      <c r="S2975">
        <v>0</v>
      </c>
      <c r="T2975">
        <v>0</v>
      </c>
      <c r="U2975">
        <v>60009.02</v>
      </c>
      <c r="V2975">
        <v>0</v>
      </c>
      <c r="W2975">
        <f>P2975+Q2975+R2975+S2975+T2975+U2975</f>
        <v>60034.02</v>
      </c>
      <c r="X2975">
        <f t="shared" ref="X2975:X3038" si="774">+I2975+L2975+N2975</f>
        <v>14295.41</v>
      </c>
      <c r="Y2975">
        <f t="shared" ref="Y2975:Y2989" si="775">+J2975+M2975</f>
        <v>34559.719999999994</v>
      </c>
      <c r="Z2975">
        <f t="shared" ref="Z2975:Z3038" si="776">+G2975-(W2975+X2975)</f>
        <v>225670.57</v>
      </c>
      <c r="AA2975" t="s">
        <v>897</v>
      </c>
      <c r="AB2975">
        <v>2023</v>
      </c>
    </row>
    <row r="2976" spans="1:28" x14ac:dyDescent="0.25">
      <c r="A2976">
        <v>2</v>
      </c>
      <c r="B2976" t="s">
        <v>110</v>
      </c>
      <c r="C2976" t="s">
        <v>103</v>
      </c>
      <c r="D2976" t="s">
        <v>10</v>
      </c>
      <c r="E2976" t="s">
        <v>53</v>
      </c>
      <c r="F2976" t="s">
        <v>98</v>
      </c>
      <c r="G2976">
        <v>300000</v>
      </c>
      <c r="H2976">
        <f t="shared" ref="H2976:H3039" si="777">+G2976-(I2976+L2976+N2976)</f>
        <v>285704.59000000003</v>
      </c>
      <c r="I2976">
        <f t="shared" si="770"/>
        <v>8610</v>
      </c>
      <c r="J2976">
        <f t="shared" si="771"/>
        <v>21299.999999999996</v>
      </c>
      <c r="K2976">
        <f t="shared" si="772"/>
        <v>822.89</v>
      </c>
      <c r="L2976">
        <v>5685.41</v>
      </c>
      <c r="M2976">
        <v>13259.72</v>
      </c>
      <c r="N2976">
        <v>0</v>
      </c>
      <c r="O2976">
        <f t="shared" si="773"/>
        <v>49678.02</v>
      </c>
      <c r="P2976">
        <v>25</v>
      </c>
      <c r="Q2976">
        <v>0</v>
      </c>
      <c r="R2976">
        <v>0</v>
      </c>
      <c r="S2976">
        <v>1328.8</v>
      </c>
      <c r="T2976">
        <v>0</v>
      </c>
      <c r="U2976">
        <v>60009.02</v>
      </c>
      <c r="V2976">
        <v>0</v>
      </c>
      <c r="W2976">
        <f t="shared" ref="W2976:W3039" si="778">P2976+Q2976+R2976+S2976+T2976+U2976</f>
        <v>61362.82</v>
      </c>
      <c r="X2976">
        <f t="shared" si="774"/>
        <v>14295.41</v>
      </c>
      <c r="Y2976">
        <f t="shared" si="775"/>
        <v>34559.719999999994</v>
      </c>
      <c r="Z2976">
        <f t="shared" si="776"/>
        <v>224341.77000000002</v>
      </c>
      <c r="AA2976" t="s">
        <v>897</v>
      </c>
      <c r="AB2976">
        <v>2023</v>
      </c>
    </row>
    <row r="2977" spans="1:28" x14ac:dyDescent="0.25">
      <c r="A2977">
        <v>3</v>
      </c>
      <c r="B2977" t="s">
        <v>115</v>
      </c>
      <c r="C2977" t="s">
        <v>103</v>
      </c>
      <c r="D2977" t="s">
        <v>886</v>
      </c>
      <c r="E2977" t="s">
        <v>887</v>
      </c>
      <c r="F2977" t="s">
        <v>84</v>
      </c>
      <c r="G2977">
        <v>185000</v>
      </c>
      <c r="H2977">
        <f>+G2977-(I2977+L2977+N2977)</f>
        <v>167716.98000000001</v>
      </c>
      <c r="I2977">
        <f t="shared" si="770"/>
        <v>5309.5</v>
      </c>
      <c r="J2977">
        <f t="shared" si="771"/>
        <v>13134.999999999998</v>
      </c>
      <c r="K2977">
        <f t="shared" si="772"/>
        <v>822.89</v>
      </c>
      <c r="L2977">
        <f t="shared" ref="L2977:L3040" si="779">IF(G2977&lt;=187020,G2977*3.04%,4943.8)</f>
        <v>5624</v>
      </c>
      <c r="M2977">
        <f t="shared" ref="M2977:M3040" si="780">IF(G2977&lt;=187020,G2977*7.09%,11530.11)</f>
        <v>13116.5</v>
      </c>
      <c r="N2977">
        <v>6349.52</v>
      </c>
      <c r="O2977">
        <f t="shared" si="773"/>
        <v>44357.41</v>
      </c>
      <c r="P2977">
        <v>25</v>
      </c>
      <c r="Q2977">
        <v>48648.800000000003</v>
      </c>
      <c r="R2977">
        <v>0</v>
      </c>
      <c r="S2977">
        <v>1993.2</v>
      </c>
      <c r="T2977">
        <v>100</v>
      </c>
      <c r="U2977">
        <v>30512.11</v>
      </c>
      <c r="V2977">
        <v>0</v>
      </c>
      <c r="W2977">
        <f t="shared" si="778"/>
        <v>81279.11</v>
      </c>
      <c r="X2977">
        <f t="shared" si="774"/>
        <v>17283.02</v>
      </c>
      <c r="Y2977">
        <f t="shared" si="775"/>
        <v>26251.5</v>
      </c>
      <c r="Z2977">
        <f t="shared" si="776"/>
        <v>86437.87</v>
      </c>
      <c r="AA2977" t="s">
        <v>897</v>
      </c>
      <c r="AB2977">
        <v>2023</v>
      </c>
    </row>
    <row r="2978" spans="1:28" x14ac:dyDescent="0.25">
      <c r="A2978">
        <v>4</v>
      </c>
      <c r="B2978" t="s">
        <v>116</v>
      </c>
      <c r="C2978" t="s">
        <v>102</v>
      </c>
      <c r="D2978" t="s">
        <v>4</v>
      </c>
      <c r="E2978" t="s">
        <v>91</v>
      </c>
      <c r="F2978" t="s">
        <v>84</v>
      </c>
      <c r="G2978">
        <v>185000</v>
      </c>
      <c r="H2978">
        <f t="shared" si="777"/>
        <v>174066.5</v>
      </c>
      <c r="I2978">
        <f t="shared" si="770"/>
        <v>5309.5</v>
      </c>
      <c r="J2978">
        <f t="shared" si="771"/>
        <v>13134.999999999998</v>
      </c>
      <c r="K2978">
        <f t="shared" si="772"/>
        <v>822.89</v>
      </c>
      <c r="L2978">
        <f t="shared" si="779"/>
        <v>5624</v>
      </c>
      <c r="M2978">
        <f t="shared" si="780"/>
        <v>13116.5</v>
      </c>
      <c r="N2978">
        <v>0</v>
      </c>
      <c r="O2978">
        <f t="shared" si="773"/>
        <v>38007.89</v>
      </c>
      <c r="P2978">
        <v>25</v>
      </c>
      <c r="Q2978">
        <v>10669.68</v>
      </c>
      <c r="R2978">
        <v>0</v>
      </c>
      <c r="S2978">
        <v>1328.8</v>
      </c>
      <c r="T2978">
        <v>100</v>
      </c>
      <c r="U2978">
        <v>32099.49</v>
      </c>
      <c r="V2978">
        <v>0</v>
      </c>
      <c r="W2978">
        <f t="shared" si="778"/>
        <v>44222.97</v>
      </c>
      <c r="X2978">
        <f t="shared" si="774"/>
        <v>10933.5</v>
      </c>
      <c r="Y2978">
        <f t="shared" si="775"/>
        <v>26251.5</v>
      </c>
      <c r="Z2978">
        <f t="shared" si="776"/>
        <v>129843.53</v>
      </c>
      <c r="AA2978" t="s">
        <v>897</v>
      </c>
      <c r="AB2978">
        <v>2023</v>
      </c>
    </row>
    <row r="2979" spans="1:28" x14ac:dyDescent="0.25">
      <c r="A2979">
        <v>5</v>
      </c>
      <c r="B2979" t="s">
        <v>117</v>
      </c>
      <c r="C2979" t="s">
        <v>102</v>
      </c>
      <c r="D2979" t="s">
        <v>793</v>
      </c>
      <c r="E2979" t="s">
        <v>794</v>
      </c>
      <c r="F2979" t="s">
        <v>84</v>
      </c>
      <c r="G2979">
        <v>185000</v>
      </c>
      <c r="H2979">
        <f t="shared" si="777"/>
        <v>170891.74</v>
      </c>
      <c r="I2979">
        <f t="shared" si="770"/>
        <v>5309.5</v>
      </c>
      <c r="J2979">
        <f t="shared" si="771"/>
        <v>13134.999999999998</v>
      </c>
      <c r="K2979">
        <f t="shared" si="772"/>
        <v>822.89</v>
      </c>
      <c r="L2979">
        <f t="shared" si="779"/>
        <v>5624</v>
      </c>
      <c r="M2979">
        <f t="shared" si="780"/>
        <v>13116.5</v>
      </c>
      <c r="N2979">
        <v>3174.76</v>
      </c>
      <c r="O2979">
        <f t="shared" si="773"/>
        <v>41182.65</v>
      </c>
      <c r="P2979">
        <v>25</v>
      </c>
      <c r="Q2979">
        <v>0</v>
      </c>
      <c r="R2979">
        <v>0</v>
      </c>
      <c r="S2979">
        <v>2657.6</v>
      </c>
      <c r="T2979">
        <v>100</v>
      </c>
      <c r="U2979">
        <v>31305.8</v>
      </c>
      <c r="V2979">
        <v>0</v>
      </c>
      <c r="W2979">
        <f t="shared" si="778"/>
        <v>34088.400000000001</v>
      </c>
      <c r="X2979">
        <f t="shared" si="774"/>
        <v>14108.26</v>
      </c>
      <c r="Y2979">
        <f t="shared" si="775"/>
        <v>26251.5</v>
      </c>
      <c r="Z2979">
        <f t="shared" si="776"/>
        <v>136803.34</v>
      </c>
      <c r="AA2979" t="s">
        <v>897</v>
      </c>
      <c r="AB2979">
        <v>2023</v>
      </c>
    </row>
    <row r="2980" spans="1:28" x14ac:dyDescent="0.25">
      <c r="A2980">
        <v>6</v>
      </c>
      <c r="B2980" t="s">
        <v>119</v>
      </c>
      <c r="C2980" t="s">
        <v>103</v>
      </c>
      <c r="D2980" t="s">
        <v>10</v>
      </c>
      <c r="E2980" t="s">
        <v>824</v>
      </c>
      <c r="F2980" t="s">
        <v>84</v>
      </c>
      <c r="G2980">
        <v>185000</v>
      </c>
      <c r="H2980">
        <f t="shared" si="777"/>
        <v>174066.5</v>
      </c>
      <c r="I2980">
        <f t="shared" si="770"/>
        <v>5309.5</v>
      </c>
      <c r="J2980">
        <f t="shared" si="771"/>
        <v>13134.999999999998</v>
      </c>
      <c r="K2980">
        <f t="shared" si="772"/>
        <v>822.89</v>
      </c>
      <c r="L2980">
        <f t="shared" si="779"/>
        <v>5624</v>
      </c>
      <c r="M2980">
        <f t="shared" si="780"/>
        <v>13116.5</v>
      </c>
      <c r="N2980">
        <v>0</v>
      </c>
      <c r="O2980">
        <f t="shared" si="773"/>
        <v>38007.89</v>
      </c>
      <c r="P2980">
        <v>25</v>
      </c>
      <c r="Q2980">
        <v>11633.07</v>
      </c>
      <c r="R2980">
        <v>0</v>
      </c>
      <c r="S2980">
        <v>1328.8</v>
      </c>
      <c r="T2980">
        <v>100</v>
      </c>
      <c r="U2980">
        <v>32099.49</v>
      </c>
      <c r="V2980">
        <v>0</v>
      </c>
      <c r="W2980">
        <f t="shared" si="778"/>
        <v>45186.36</v>
      </c>
      <c r="X2980">
        <f t="shared" si="774"/>
        <v>10933.5</v>
      </c>
      <c r="Y2980">
        <f t="shared" si="775"/>
        <v>26251.5</v>
      </c>
      <c r="Z2980">
        <f t="shared" si="776"/>
        <v>128880.14</v>
      </c>
      <c r="AA2980" t="s">
        <v>897</v>
      </c>
      <c r="AB2980">
        <v>2023</v>
      </c>
    </row>
    <row r="2981" spans="1:28" x14ac:dyDescent="0.25">
      <c r="A2981">
        <v>7</v>
      </c>
      <c r="B2981" t="s">
        <v>121</v>
      </c>
      <c r="C2981" t="s">
        <v>102</v>
      </c>
      <c r="D2981" t="s">
        <v>21</v>
      </c>
      <c r="E2981" t="s">
        <v>48</v>
      </c>
      <c r="F2981" t="s">
        <v>84</v>
      </c>
      <c r="G2981">
        <v>155000</v>
      </c>
      <c r="H2981">
        <f t="shared" si="777"/>
        <v>144252.12</v>
      </c>
      <c r="I2981">
        <f t="shared" si="770"/>
        <v>4448.5</v>
      </c>
      <c r="J2981">
        <f t="shared" si="771"/>
        <v>11004.999999999998</v>
      </c>
      <c r="K2981">
        <f t="shared" si="772"/>
        <v>822.89</v>
      </c>
      <c r="L2981">
        <f t="shared" si="779"/>
        <v>4712</v>
      </c>
      <c r="M2981">
        <f t="shared" si="780"/>
        <v>10989.5</v>
      </c>
      <c r="N2981">
        <v>1587.38</v>
      </c>
      <c r="O2981">
        <f t="shared" si="773"/>
        <v>33565.269999999997</v>
      </c>
      <c r="P2981">
        <v>25</v>
      </c>
      <c r="Q2981">
        <v>10389.9</v>
      </c>
      <c r="R2981">
        <v>0</v>
      </c>
      <c r="S2981">
        <v>999.13</v>
      </c>
      <c r="T2981">
        <v>100</v>
      </c>
      <c r="U2981">
        <v>24645.9</v>
      </c>
      <c r="V2981">
        <v>0</v>
      </c>
      <c r="W2981">
        <f t="shared" si="778"/>
        <v>36159.93</v>
      </c>
      <c r="X2981">
        <f t="shared" si="774"/>
        <v>10747.880000000001</v>
      </c>
      <c r="Y2981">
        <f t="shared" si="775"/>
        <v>21994.5</v>
      </c>
      <c r="Z2981">
        <f t="shared" si="776"/>
        <v>108092.19</v>
      </c>
      <c r="AA2981" t="s">
        <v>897</v>
      </c>
      <c r="AB2981">
        <v>2023</v>
      </c>
    </row>
    <row r="2982" spans="1:28" x14ac:dyDescent="0.25">
      <c r="A2982">
        <v>8</v>
      </c>
      <c r="B2982" t="s">
        <v>137</v>
      </c>
      <c r="C2982" t="s">
        <v>102</v>
      </c>
      <c r="D2982" t="s">
        <v>22</v>
      </c>
      <c r="E2982" t="s">
        <v>788</v>
      </c>
      <c r="F2982" t="s">
        <v>85</v>
      </c>
      <c r="G2982">
        <v>140000</v>
      </c>
      <c r="H2982">
        <f>+G2982-(I2982+L2982+N2982)</f>
        <v>130138.62</v>
      </c>
      <c r="I2982">
        <f t="shared" si="770"/>
        <v>4018</v>
      </c>
      <c r="J2982">
        <f t="shared" si="771"/>
        <v>9940</v>
      </c>
      <c r="K2982">
        <f t="shared" si="772"/>
        <v>822.89</v>
      </c>
      <c r="L2982">
        <f t="shared" si="779"/>
        <v>4256</v>
      </c>
      <c r="M2982">
        <f t="shared" si="780"/>
        <v>9926</v>
      </c>
      <c r="N2982">
        <v>1587.38</v>
      </c>
      <c r="O2982">
        <f>+I2982+J2982+K2982+L2982+M2982+N2982</f>
        <v>30550.27</v>
      </c>
      <c r="P2982">
        <v>25</v>
      </c>
      <c r="Q2982">
        <v>4694.38</v>
      </c>
      <c r="R2982">
        <v>0</v>
      </c>
      <c r="S2982">
        <v>539.91</v>
      </c>
      <c r="T2982">
        <v>100</v>
      </c>
      <c r="U2982">
        <v>21117.52</v>
      </c>
      <c r="V2982">
        <v>0</v>
      </c>
      <c r="W2982">
        <f t="shared" si="778"/>
        <v>26476.81</v>
      </c>
      <c r="X2982">
        <f t="shared" si="774"/>
        <v>9861.380000000001</v>
      </c>
      <c r="Y2982">
        <f>+J2982+M2982</f>
        <v>19866</v>
      </c>
      <c r="Z2982">
        <f>+G2982-(W2982+X2982)</f>
        <v>103661.81</v>
      </c>
      <c r="AA2982" t="s">
        <v>897</v>
      </c>
      <c r="AB2982">
        <v>2023</v>
      </c>
    </row>
    <row r="2983" spans="1:28" x14ac:dyDescent="0.25">
      <c r="A2983">
        <v>9</v>
      </c>
      <c r="B2983" t="s">
        <v>123</v>
      </c>
      <c r="C2983" t="s">
        <v>102</v>
      </c>
      <c r="D2983" t="s">
        <v>10</v>
      </c>
      <c r="E2983" t="s">
        <v>826</v>
      </c>
      <c r="F2983" t="s">
        <v>84</v>
      </c>
      <c r="G2983">
        <v>145000</v>
      </c>
      <c r="H2983">
        <f t="shared" si="777"/>
        <v>136430.5</v>
      </c>
      <c r="I2983">
        <f t="shared" si="770"/>
        <v>4161.5</v>
      </c>
      <c r="J2983">
        <f t="shared" si="771"/>
        <v>10294.999999999998</v>
      </c>
      <c r="K2983">
        <f t="shared" si="772"/>
        <v>822.89</v>
      </c>
      <c r="L2983">
        <f t="shared" si="779"/>
        <v>4408</v>
      </c>
      <c r="M2983">
        <f t="shared" si="780"/>
        <v>10280.5</v>
      </c>
      <c r="N2983">
        <v>0</v>
      </c>
      <c r="O2983">
        <f t="shared" si="773"/>
        <v>29967.89</v>
      </c>
      <c r="P2983">
        <v>25</v>
      </c>
      <c r="Q2983">
        <v>6000</v>
      </c>
      <c r="R2983">
        <v>0</v>
      </c>
      <c r="S2983">
        <v>249.97</v>
      </c>
      <c r="T2983">
        <v>100</v>
      </c>
      <c r="U2983">
        <f>IF((H2983*12)&gt;867123.01,(79776+(((H2983*12)-867123.01)*0.25))/12,IF((H2983*12)&gt;624329.01,(31216+(((H2983*12)-624329.01)*0.2))/12,IF((H2983*12)&gt;416220.01,(((H2983*12)-416220.01)*0.15)/12,0)))</f>
        <v>22690.562291666665</v>
      </c>
      <c r="V2983">
        <v>0</v>
      </c>
      <c r="W2983">
        <f t="shared" si="778"/>
        <v>29065.532291666666</v>
      </c>
      <c r="X2983">
        <f t="shared" si="774"/>
        <v>8569.5</v>
      </c>
      <c r="Y2983">
        <f t="shared" si="775"/>
        <v>20575.5</v>
      </c>
      <c r="Z2983">
        <f t="shared" si="776"/>
        <v>107364.96770833334</v>
      </c>
      <c r="AA2983" t="s">
        <v>897</v>
      </c>
      <c r="AB2983">
        <v>2023</v>
      </c>
    </row>
    <row r="2984" spans="1:28" x14ac:dyDescent="0.25">
      <c r="A2984">
        <v>10</v>
      </c>
      <c r="B2984" t="s">
        <v>125</v>
      </c>
      <c r="C2984" t="s">
        <v>102</v>
      </c>
      <c r="D2984" t="s">
        <v>94</v>
      </c>
      <c r="E2984" t="s">
        <v>65</v>
      </c>
      <c r="F2984" t="s">
        <v>85</v>
      </c>
      <c r="G2984">
        <v>96000</v>
      </c>
      <c r="H2984">
        <f t="shared" si="777"/>
        <v>88739.02</v>
      </c>
      <c r="I2984">
        <f t="shared" si="770"/>
        <v>2755.2</v>
      </c>
      <c r="J2984">
        <f t="shared" si="771"/>
        <v>6815.9999999999991</v>
      </c>
      <c r="K2984">
        <f t="shared" si="772"/>
        <v>822.89</v>
      </c>
      <c r="L2984">
        <f t="shared" si="779"/>
        <v>2918.4</v>
      </c>
      <c r="M2984">
        <f t="shared" si="780"/>
        <v>6806.4000000000005</v>
      </c>
      <c r="N2984">
        <v>1587.38</v>
      </c>
      <c r="O2984">
        <f t="shared" si="773"/>
        <v>21706.27</v>
      </c>
      <c r="P2984">
        <v>25</v>
      </c>
      <c r="Q2984">
        <v>3000</v>
      </c>
      <c r="R2984">
        <v>0</v>
      </c>
      <c r="S2984">
        <v>909.28</v>
      </c>
      <c r="T2984">
        <v>100</v>
      </c>
      <c r="U2984">
        <v>10765.14</v>
      </c>
      <c r="V2984">
        <v>0</v>
      </c>
      <c r="W2984">
        <f t="shared" si="778"/>
        <v>14799.419999999998</v>
      </c>
      <c r="X2984">
        <f t="shared" si="774"/>
        <v>7260.9800000000005</v>
      </c>
      <c r="Y2984">
        <f t="shared" si="775"/>
        <v>13622.4</v>
      </c>
      <c r="Z2984">
        <f t="shared" si="776"/>
        <v>73939.600000000006</v>
      </c>
      <c r="AA2984" t="s">
        <v>897</v>
      </c>
      <c r="AB2984">
        <v>2023</v>
      </c>
    </row>
    <row r="2985" spans="1:28" x14ac:dyDescent="0.25">
      <c r="A2985">
        <v>11</v>
      </c>
      <c r="B2985" t="s">
        <v>126</v>
      </c>
      <c r="C2985" t="s">
        <v>103</v>
      </c>
      <c r="D2985" t="s">
        <v>94</v>
      </c>
      <c r="E2985" t="s">
        <v>58</v>
      </c>
      <c r="F2985" t="s">
        <v>84</v>
      </c>
      <c r="G2985">
        <v>60000</v>
      </c>
      <c r="H2985">
        <f t="shared" si="777"/>
        <v>56454</v>
      </c>
      <c r="I2985">
        <f t="shared" si="770"/>
        <v>1722</v>
      </c>
      <c r="J2985">
        <f t="shared" si="771"/>
        <v>4260</v>
      </c>
      <c r="K2985">
        <f t="shared" si="772"/>
        <v>660.00000000000011</v>
      </c>
      <c r="L2985">
        <f t="shared" si="779"/>
        <v>1824</v>
      </c>
      <c r="M2985">
        <f t="shared" si="780"/>
        <v>4254</v>
      </c>
      <c r="N2985">
        <v>0</v>
      </c>
      <c r="O2985">
        <f t="shared" si="773"/>
        <v>12720</v>
      </c>
      <c r="P2985">
        <v>25</v>
      </c>
      <c r="Q2985">
        <v>2996.21</v>
      </c>
      <c r="R2985">
        <v>0</v>
      </c>
      <c r="S2985">
        <v>1503.08</v>
      </c>
      <c r="T2985">
        <v>100</v>
      </c>
      <c r="U2985">
        <v>3486.68</v>
      </c>
      <c r="V2985">
        <v>0</v>
      </c>
      <c r="W2985">
        <f t="shared" si="778"/>
        <v>8110.9699999999993</v>
      </c>
      <c r="X2985">
        <f t="shared" si="774"/>
        <v>3546</v>
      </c>
      <c r="Y2985">
        <f t="shared" si="775"/>
        <v>8514</v>
      </c>
      <c r="Z2985">
        <f t="shared" si="776"/>
        <v>48343.03</v>
      </c>
      <c r="AA2985" t="s">
        <v>897</v>
      </c>
      <c r="AB2985">
        <v>2023</v>
      </c>
    </row>
    <row r="2986" spans="1:28" x14ac:dyDescent="0.25">
      <c r="A2986">
        <v>12</v>
      </c>
      <c r="B2986" t="s">
        <v>128</v>
      </c>
      <c r="C2986" t="s">
        <v>102</v>
      </c>
      <c r="D2986" t="s">
        <v>12</v>
      </c>
      <c r="E2986" t="s">
        <v>862</v>
      </c>
      <c r="F2986" t="s">
        <v>84</v>
      </c>
      <c r="G2986">
        <v>155000</v>
      </c>
      <c r="H2986">
        <f t="shared" si="777"/>
        <v>142664.74</v>
      </c>
      <c r="I2986">
        <f t="shared" si="770"/>
        <v>4448.5</v>
      </c>
      <c r="J2986">
        <f t="shared" si="771"/>
        <v>11004.999999999998</v>
      </c>
      <c r="K2986">
        <f t="shared" si="772"/>
        <v>822.89</v>
      </c>
      <c r="L2986">
        <f t="shared" si="779"/>
        <v>4712</v>
      </c>
      <c r="M2986">
        <f t="shared" si="780"/>
        <v>10989.5</v>
      </c>
      <c r="N2986">
        <v>3174.76</v>
      </c>
      <c r="O2986">
        <f t="shared" si="773"/>
        <v>35152.65</v>
      </c>
      <c r="P2986">
        <v>25</v>
      </c>
      <c r="Q2986">
        <v>0</v>
      </c>
      <c r="R2986">
        <v>0</v>
      </c>
      <c r="S2986">
        <v>1594.33</v>
      </c>
      <c r="T2986">
        <v>100</v>
      </c>
      <c r="U2986">
        <v>24244.09</v>
      </c>
      <c r="V2986">
        <v>0</v>
      </c>
      <c r="W2986">
        <f>P2986+Q2986+R2986+S2986+T2986+U2986</f>
        <v>25963.42</v>
      </c>
      <c r="X2986">
        <f t="shared" si="774"/>
        <v>12335.26</v>
      </c>
      <c r="Y2986">
        <f t="shared" si="775"/>
        <v>21994.5</v>
      </c>
      <c r="Z2986">
        <f>+G2986-(W2986+X2986)</f>
        <v>116701.32</v>
      </c>
      <c r="AA2986" t="s">
        <v>897</v>
      </c>
      <c r="AB2986">
        <v>2023</v>
      </c>
    </row>
    <row r="2987" spans="1:28" x14ac:dyDescent="0.25">
      <c r="A2987">
        <v>13</v>
      </c>
      <c r="B2987" t="s">
        <v>129</v>
      </c>
      <c r="C2987" t="s">
        <v>102</v>
      </c>
      <c r="D2987" t="s">
        <v>16</v>
      </c>
      <c r="E2987" t="s">
        <v>79</v>
      </c>
      <c r="F2987" t="s">
        <v>84</v>
      </c>
      <c r="G2987">
        <v>80000</v>
      </c>
      <c r="H2987">
        <f t="shared" si="777"/>
        <v>75272</v>
      </c>
      <c r="I2987">
        <f t="shared" si="770"/>
        <v>2296</v>
      </c>
      <c r="J2987">
        <f t="shared" si="771"/>
        <v>5679.9999999999991</v>
      </c>
      <c r="K2987">
        <f t="shared" si="772"/>
        <v>822.89</v>
      </c>
      <c r="L2987">
        <f t="shared" si="779"/>
        <v>2432</v>
      </c>
      <c r="M2987">
        <f t="shared" si="780"/>
        <v>5672</v>
      </c>
      <c r="N2987">
        <v>0</v>
      </c>
      <c r="O2987">
        <f t="shared" si="773"/>
        <v>16902.89</v>
      </c>
      <c r="P2987">
        <v>25</v>
      </c>
      <c r="Q2987">
        <v>500</v>
      </c>
      <c r="R2987">
        <v>0</v>
      </c>
      <c r="S2987">
        <v>779.99</v>
      </c>
      <c r="T2987">
        <v>100</v>
      </c>
      <c r="U2987">
        <f>IF((H2987*12)&gt;867123.01,(79776+(((H2987*12)-867123.01)*0.25))/12,IF((H2987*12)&gt;624329.01,(31216+(((H2987*12)-624329.01)*0.2))/12,IF((H2987*12)&gt;416220.01,(((H2987*12)-416220.01)*0.15)/12,0)))</f>
        <v>7400.9372916666662</v>
      </c>
      <c r="V2987">
        <v>0</v>
      </c>
      <c r="W2987">
        <f t="shared" si="778"/>
        <v>8805.9272916666669</v>
      </c>
      <c r="X2987">
        <f t="shared" si="774"/>
        <v>4728</v>
      </c>
      <c r="Y2987">
        <f t="shared" si="775"/>
        <v>11352</v>
      </c>
      <c r="Z2987">
        <f t="shared" si="776"/>
        <v>66466.072708333333</v>
      </c>
      <c r="AA2987" t="s">
        <v>897</v>
      </c>
      <c r="AB2987">
        <v>2023</v>
      </c>
    </row>
    <row r="2988" spans="1:28" x14ac:dyDescent="0.25">
      <c r="A2988">
        <v>14</v>
      </c>
      <c r="B2988" t="s">
        <v>130</v>
      </c>
      <c r="C2988" t="s">
        <v>102</v>
      </c>
      <c r="D2988" t="s">
        <v>16</v>
      </c>
      <c r="E2988" t="s">
        <v>61</v>
      </c>
      <c r="F2988" t="s">
        <v>84</v>
      </c>
      <c r="G2988">
        <v>80000</v>
      </c>
      <c r="H2988">
        <f t="shared" si="777"/>
        <v>70509.86</v>
      </c>
      <c r="I2988">
        <f t="shared" si="770"/>
        <v>2296</v>
      </c>
      <c r="J2988">
        <f t="shared" si="771"/>
        <v>5679.9999999999991</v>
      </c>
      <c r="K2988">
        <f t="shared" si="772"/>
        <v>822.89</v>
      </c>
      <c r="L2988">
        <f t="shared" si="779"/>
        <v>2432</v>
      </c>
      <c r="M2988">
        <f t="shared" si="780"/>
        <v>5672</v>
      </c>
      <c r="N2988">
        <v>4762.1400000000003</v>
      </c>
      <c r="O2988">
        <f t="shared" si="773"/>
        <v>21665.03</v>
      </c>
      <c r="P2988">
        <v>25</v>
      </c>
      <c r="Q2988">
        <v>1200</v>
      </c>
      <c r="R2988">
        <v>0</v>
      </c>
      <c r="S2988">
        <v>2284.54</v>
      </c>
      <c r="T2988">
        <v>100</v>
      </c>
      <c r="U2988">
        <v>6297.85</v>
      </c>
      <c r="V2988">
        <v>0</v>
      </c>
      <c r="W2988">
        <f t="shared" si="778"/>
        <v>9907.39</v>
      </c>
      <c r="X2988">
        <f t="shared" si="774"/>
        <v>9490.14</v>
      </c>
      <c r="Y2988">
        <f t="shared" si="775"/>
        <v>11352</v>
      </c>
      <c r="Z2988">
        <f t="shared" si="776"/>
        <v>60602.47</v>
      </c>
      <c r="AA2988" t="s">
        <v>897</v>
      </c>
      <c r="AB2988">
        <v>2023</v>
      </c>
    </row>
    <row r="2989" spans="1:28" x14ac:dyDescent="0.25">
      <c r="A2989">
        <v>15</v>
      </c>
      <c r="B2989" t="s">
        <v>131</v>
      </c>
      <c r="C2989" t="s">
        <v>102</v>
      </c>
      <c r="D2989" t="s">
        <v>6</v>
      </c>
      <c r="E2989" t="s">
        <v>863</v>
      </c>
      <c r="F2989" t="s">
        <v>84</v>
      </c>
      <c r="G2989">
        <v>95000</v>
      </c>
      <c r="H2989">
        <f t="shared" si="777"/>
        <v>86210.74</v>
      </c>
      <c r="I2989">
        <f t="shared" si="770"/>
        <v>2726.5</v>
      </c>
      <c r="J2989">
        <f t="shared" si="771"/>
        <v>6744.9999999999991</v>
      </c>
      <c r="K2989">
        <f t="shared" si="772"/>
        <v>822.89</v>
      </c>
      <c r="L2989">
        <f t="shared" si="779"/>
        <v>2888</v>
      </c>
      <c r="M2989">
        <f t="shared" si="780"/>
        <v>6735.5</v>
      </c>
      <c r="N2989">
        <v>3174.76</v>
      </c>
      <c r="O2989">
        <f t="shared" si="773"/>
        <v>23092.65</v>
      </c>
      <c r="P2989">
        <v>25</v>
      </c>
      <c r="Q2989">
        <v>0</v>
      </c>
      <c r="R2989">
        <v>0</v>
      </c>
      <c r="S2989">
        <v>4370.09</v>
      </c>
      <c r="T2989">
        <v>100</v>
      </c>
      <c r="U2989">
        <v>10130.59</v>
      </c>
      <c r="V2989">
        <v>0</v>
      </c>
      <c r="W2989">
        <f t="shared" si="778"/>
        <v>14625.68</v>
      </c>
      <c r="X2989">
        <f t="shared" si="774"/>
        <v>8789.26</v>
      </c>
      <c r="Y2989">
        <f t="shared" si="775"/>
        <v>13480.5</v>
      </c>
      <c r="Z2989">
        <f t="shared" si="776"/>
        <v>71585.06</v>
      </c>
      <c r="AA2989" t="s">
        <v>897</v>
      </c>
      <c r="AB2989">
        <v>2023</v>
      </c>
    </row>
    <row r="2990" spans="1:28" x14ac:dyDescent="0.25">
      <c r="A2990">
        <v>16</v>
      </c>
      <c r="B2990" t="s">
        <v>132</v>
      </c>
      <c r="C2990" t="s">
        <v>102</v>
      </c>
      <c r="D2990" t="s">
        <v>4</v>
      </c>
      <c r="E2990" t="s">
        <v>24</v>
      </c>
      <c r="F2990" t="s">
        <v>84</v>
      </c>
      <c r="G2990">
        <v>95000</v>
      </c>
      <c r="H2990">
        <f t="shared" si="777"/>
        <v>86210.74</v>
      </c>
      <c r="I2990">
        <f t="shared" si="770"/>
        <v>2726.5</v>
      </c>
      <c r="J2990">
        <f t="shared" si="771"/>
        <v>6744.9999999999991</v>
      </c>
      <c r="K2990">
        <f t="shared" si="772"/>
        <v>822.89</v>
      </c>
      <c r="L2990">
        <f t="shared" si="779"/>
        <v>2888</v>
      </c>
      <c r="M2990">
        <f t="shared" si="780"/>
        <v>6735.5</v>
      </c>
      <c r="N2990">
        <v>3174.76</v>
      </c>
      <c r="O2990">
        <f t="shared" si="773"/>
        <v>23092.65</v>
      </c>
      <c r="P2990">
        <v>25</v>
      </c>
      <c r="Q2990">
        <v>10686.79</v>
      </c>
      <c r="R2990">
        <v>0</v>
      </c>
      <c r="S2990">
        <v>2146.5300000000002</v>
      </c>
      <c r="T2990">
        <v>100</v>
      </c>
      <c r="U2990">
        <v>10135.549999999999</v>
      </c>
      <c r="V2990">
        <v>0</v>
      </c>
      <c r="W2990">
        <f t="shared" si="778"/>
        <v>23093.870000000003</v>
      </c>
      <c r="X2990">
        <f t="shared" si="774"/>
        <v>8789.26</v>
      </c>
      <c r="Y2990">
        <f>+J2990++K2990+M2990</f>
        <v>14303.39</v>
      </c>
      <c r="Z2990">
        <f t="shared" si="776"/>
        <v>63116.869999999995</v>
      </c>
      <c r="AA2990" t="s">
        <v>897</v>
      </c>
      <c r="AB2990">
        <v>2023</v>
      </c>
    </row>
    <row r="2991" spans="1:28" x14ac:dyDescent="0.25">
      <c r="A2991">
        <v>17</v>
      </c>
      <c r="B2991" t="s">
        <v>133</v>
      </c>
      <c r="C2991" t="s">
        <v>103</v>
      </c>
      <c r="D2991" t="s">
        <v>828</v>
      </c>
      <c r="E2991" t="s">
        <v>829</v>
      </c>
      <c r="F2991" t="s">
        <v>84</v>
      </c>
      <c r="G2991">
        <v>95000</v>
      </c>
      <c r="H2991">
        <f t="shared" si="777"/>
        <v>89385.5</v>
      </c>
      <c r="I2991">
        <f t="shared" si="770"/>
        <v>2726.5</v>
      </c>
      <c r="J2991">
        <f t="shared" si="771"/>
        <v>6744.9999999999991</v>
      </c>
      <c r="K2991">
        <f t="shared" si="772"/>
        <v>822.89</v>
      </c>
      <c r="L2991">
        <f t="shared" si="779"/>
        <v>2888</v>
      </c>
      <c r="M2991">
        <f t="shared" si="780"/>
        <v>6735.5</v>
      </c>
      <c r="N2991">
        <v>0</v>
      </c>
      <c r="O2991">
        <f t="shared" si="773"/>
        <v>19917.89</v>
      </c>
      <c r="P2991">
        <v>25</v>
      </c>
      <c r="Q2991">
        <v>200</v>
      </c>
      <c r="R2991">
        <v>0</v>
      </c>
      <c r="S2991">
        <v>2125.2399999999998</v>
      </c>
      <c r="T2991">
        <v>100</v>
      </c>
      <c r="U2991">
        <v>10929.24</v>
      </c>
      <c r="V2991">
        <v>0</v>
      </c>
      <c r="W2991">
        <f t="shared" si="778"/>
        <v>13379.48</v>
      </c>
      <c r="X2991">
        <f t="shared" si="774"/>
        <v>5614.5</v>
      </c>
      <c r="Y2991">
        <f t="shared" ref="Y2991:Y3043" si="781">+J2991+M2991</f>
        <v>13480.5</v>
      </c>
      <c r="Z2991">
        <f t="shared" si="776"/>
        <v>76006.02</v>
      </c>
      <c r="AA2991" t="s">
        <v>897</v>
      </c>
      <c r="AB2991">
        <v>2023</v>
      </c>
    </row>
    <row r="2992" spans="1:28" x14ac:dyDescent="0.25">
      <c r="A2992">
        <v>18</v>
      </c>
      <c r="B2992" t="s">
        <v>134</v>
      </c>
      <c r="C2992" t="s">
        <v>102</v>
      </c>
      <c r="D2992" t="s">
        <v>16</v>
      </c>
      <c r="E2992" t="s">
        <v>45</v>
      </c>
      <c r="F2992" t="s">
        <v>84</v>
      </c>
      <c r="G2992">
        <v>80000</v>
      </c>
      <c r="H2992">
        <f t="shared" si="777"/>
        <v>72097.240000000005</v>
      </c>
      <c r="I2992">
        <f t="shared" si="770"/>
        <v>2296</v>
      </c>
      <c r="J2992">
        <f t="shared" si="771"/>
        <v>5679.9999999999991</v>
      </c>
      <c r="K2992">
        <f t="shared" si="772"/>
        <v>822.89</v>
      </c>
      <c r="L2992">
        <f t="shared" si="779"/>
        <v>2432</v>
      </c>
      <c r="M2992">
        <f t="shared" si="780"/>
        <v>5672</v>
      </c>
      <c r="N2992">
        <v>3174.76</v>
      </c>
      <c r="O2992">
        <f t="shared" si="773"/>
        <v>20077.650000000001</v>
      </c>
      <c r="P2992">
        <v>25</v>
      </c>
      <c r="Q2992">
        <v>0</v>
      </c>
      <c r="R2992">
        <v>0</v>
      </c>
      <c r="S2992">
        <v>2283.91</v>
      </c>
      <c r="T2992">
        <v>100</v>
      </c>
      <c r="U2992">
        <v>6615.32</v>
      </c>
      <c r="V2992">
        <v>0</v>
      </c>
      <c r="W2992">
        <f t="shared" si="778"/>
        <v>9024.23</v>
      </c>
      <c r="X2992">
        <f t="shared" si="774"/>
        <v>7902.76</v>
      </c>
      <c r="Y2992">
        <f t="shared" si="781"/>
        <v>11352</v>
      </c>
      <c r="Z2992">
        <f t="shared" si="776"/>
        <v>63073.01</v>
      </c>
      <c r="AA2992" t="s">
        <v>897</v>
      </c>
      <c r="AB2992">
        <v>2023</v>
      </c>
    </row>
    <row r="2993" spans="1:28" x14ac:dyDescent="0.25">
      <c r="A2993">
        <v>19</v>
      </c>
      <c r="B2993" t="s">
        <v>140</v>
      </c>
      <c r="C2993" t="s">
        <v>102</v>
      </c>
      <c r="D2993" t="s">
        <v>823</v>
      </c>
      <c r="E2993" t="s">
        <v>29</v>
      </c>
      <c r="F2993" t="s">
        <v>99</v>
      </c>
      <c r="G2993">
        <v>130000</v>
      </c>
      <c r="H2993">
        <f t="shared" si="777"/>
        <v>122317</v>
      </c>
      <c r="I2993">
        <f t="shared" si="770"/>
        <v>3731</v>
      </c>
      <c r="J2993">
        <f t="shared" si="771"/>
        <v>9230</v>
      </c>
      <c r="K2993">
        <f t="shared" si="772"/>
        <v>822.89</v>
      </c>
      <c r="L2993">
        <f t="shared" si="779"/>
        <v>3952</v>
      </c>
      <c r="M2993">
        <f t="shared" si="780"/>
        <v>9217</v>
      </c>
      <c r="N2993">
        <v>0</v>
      </c>
      <c r="O2993">
        <f t="shared" si="773"/>
        <v>26952.89</v>
      </c>
      <c r="P2993">
        <v>25</v>
      </c>
      <c r="Q2993">
        <v>0</v>
      </c>
      <c r="R2993">
        <v>0</v>
      </c>
      <c r="S2993">
        <v>398.64</v>
      </c>
      <c r="T2993">
        <v>100</v>
      </c>
      <c r="U2993">
        <f t="shared" ref="U2993:U2995" si="782">IF((H2993*12)&gt;867123.01,(79776+(((H2993*12)-867123.01)*0.25))/12,IF((H2993*12)&gt;624329.01,(31216+(((H2993*12)-624329.01)*0.2))/12,IF((H2993*12)&gt;416220.01,(((H2993*12)-416220.01)*0.15)/12,0)))</f>
        <v>19162.187291666665</v>
      </c>
      <c r="V2993">
        <v>0</v>
      </c>
      <c r="W2993">
        <f t="shared" si="778"/>
        <v>19685.827291666665</v>
      </c>
      <c r="X2993">
        <f t="shared" si="774"/>
        <v>7683</v>
      </c>
      <c r="Y2993">
        <f t="shared" si="781"/>
        <v>18447</v>
      </c>
      <c r="Z2993">
        <f t="shared" si="776"/>
        <v>102631.17270833334</v>
      </c>
      <c r="AA2993" t="s">
        <v>897</v>
      </c>
      <c r="AB2993">
        <v>2023</v>
      </c>
    </row>
    <row r="2994" spans="1:28" x14ac:dyDescent="0.25">
      <c r="A2994">
        <v>20</v>
      </c>
      <c r="B2994" t="s">
        <v>888</v>
      </c>
      <c r="C2994" t="s">
        <v>103</v>
      </c>
      <c r="D2994" t="s">
        <v>823</v>
      </c>
      <c r="E2994" t="s">
        <v>850</v>
      </c>
      <c r="F2994" t="s">
        <v>84</v>
      </c>
      <c r="G2994">
        <v>100000</v>
      </c>
      <c r="H2994">
        <f t="shared" si="777"/>
        <v>94090</v>
      </c>
      <c r="I2994">
        <f t="shared" si="770"/>
        <v>2870</v>
      </c>
      <c r="J2994">
        <f t="shared" si="771"/>
        <v>7099.9999999999991</v>
      </c>
      <c r="K2994">
        <f t="shared" si="772"/>
        <v>822.89</v>
      </c>
      <c r="L2994">
        <f t="shared" si="779"/>
        <v>3040</v>
      </c>
      <c r="M2994">
        <f t="shared" si="780"/>
        <v>7090.0000000000009</v>
      </c>
      <c r="N2994">
        <v>0</v>
      </c>
      <c r="O2994">
        <f t="shared" si="773"/>
        <v>20922.89</v>
      </c>
      <c r="P2994">
        <v>25</v>
      </c>
      <c r="Q2994">
        <v>0</v>
      </c>
      <c r="R2994">
        <v>0</v>
      </c>
      <c r="S2994">
        <v>0</v>
      </c>
      <c r="T2994">
        <v>100</v>
      </c>
      <c r="U2994">
        <v>12105.37</v>
      </c>
      <c r="V2994">
        <v>0</v>
      </c>
      <c r="W2994">
        <f t="shared" si="778"/>
        <v>12230.37</v>
      </c>
      <c r="X2994">
        <f t="shared" si="774"/>
        <v>5910</v>
      </c>
      <c r="Y2994">
        <f t="shared" si="781"/>
        <v>14190</v>
      </c>
      <c r="Z2994">
        <f t="shared" si="776"/>
        <v>81859.63</v>
      </c>
      <c r="AA2994" t="s">
        <v>897</v>
      </c>
      <c r="AB2994">
        <v>2023</v>
      </c>
    </row>
    <row r="2995" spans="1:28" x14ac:dyDescent="0.25">
      <c r="A2995">
        <v>21</v>
      </c>
      <c r="B2995" t="s">
        <v>864</v>
      </c>
      <c r="C2995" t="s">
        <v>103</v>
      </c>
      <c r="D2995" t="s">
        <v>94</v>
      </c>
      <c r="E2995" t="s">
        <v>865</v>
      </c>
      <c r="F2995" t="s">
        <v>85</v>
      </c>
      <c r="G2995">
        <v>65000</v>
      </c>
      <c r="H2995">
        <f>+G2995-(I2995+L2995+N2995)</f>
        <v>61158.5</v>
      </c>
      <c r="I2995">
        <f t="shared" si="770"/>
        <v>1865.5</v>
      </c>
      <c r="J2995">
        <f t="shared" si="771"/>
        <v>4615</v>
      </c>
      <c r="K2995">
        <f t="shared" si="772"/>
        <v>715.00000000000011</v>
      </c>
      <c r="L2995">
        <f t="shared" si="779"/>
        <v>1976</v>
      </c>
      <c r="M2995">
        <f t="shared" si="780"/>
        <v>4608.5</v>
      </c>
      <c r="N2995">
        <v>0</v>
      </c>
      <c r="O2995">
        <f>+I2995+J2995+K2995+L2995+M2995+N2995</f>
        <v>13780</v>
      </c>
      <c r="P2995">
        <v>25</v>
      </c>
      <c r="Q2995">
        <v>0</v>
      </c>
      <c r="R2995">
        <v>0</v>
      </c>
      <c r="S2995">
        <v>1877.07</v>
      </c>
      <c r="T2995">
        <v>100</v>
      </c>
      <c r="U2995">
        <f t="shared" si="782"/>
        <v>4427.5498333333335</v>
      </c>
      <c r="V2995">
        <v>0</v>
      </c>
      <c r="W2995">
        <f t="shared" si="778"/>
        <v>6429.6198333333332</v>
      </c>
      <c r="X2995">
        <f t="shared" si="774"/>
        <v>3841.5</v>
      </c>
      <c r="Y2995">
        <f>+J2995+M2995</f>
        <v>9223.5</v>
      </c>
      <c r="Z2995">
        <f>+G2995-(W2995+X2995)</f>
        <v>54728.88016666667</v>
      </c>
      <c r="AA2995" t="s">
        <v>897</v>
      </c>
      <c r="AB2995">
        <v>2023</v>
      </c>
    </row>
    <row r="2996" spans="1:28" x14ac:dyDescent="0.25">
      <c r="A2996">
        <v>22</v>
      </c>
      <c r="B2996" t="s">
        <v>144</v>
      </c>
      <c r="C2996" t="s">
        <v>103</v>
      </c>
      <c r="D2996" t="s">
        <v>10</v>
      </c>
      <c r="E2996" t="s">
        <v>40</v>
      </c>
      <c r="F2996" t="s">
        <v>85</v>
      </c>
      <c r="G2996">
        <v>95000</v>
      </c>
      <c r="H2996">
        <f t="shared" si="777"/>
        <v>87798.12</v>
      </c>
      <c r="I2996">
        <f t="shared" si="770"/>
        <v>2726.5</v>
      </c>
      <c r="J2996">
        <f t="shared" si="771"/>
        <v>6744.9999999999991</v>
      </c>
      <c r="K2996">
        <f t="shared" si="772"/>
        <v>822.89</v>
      </c>
      <c r="L2996">
        <f t="shared" si="779"/>
        <v>2888</v>
      </c>
      <c r="M2996">
        <f t="shared" si="780"/>
        <v>6735.5</v>
      </c>
      <c r="N2996">
        <v>1587.38</v>
      </c>
      <c r="O2996">
        <f t="shared" si="773"/>
        <v>21505.27</v>
      </c>
      <c r="P2996">
        <v>25</v>
      </c>
      <c r="Q2996">
        <v>0</v>
      </c>
      <c r="R2996">
        <v>0</v>
      </c>
      <c r="S2996">
        <v>1833.18</v>
      </c>
      <c r="T2996">
        <v>100</v>
      </c>
      <c r="U2996">
        <v>10529.92</v>
      </c>
      <c r="V2996">
        <v>0</v>
      </c>
      <c r="W2996">
        <f t="shared" si="778"/>
        <v>12488.1</v>
      </c>
      <c r="X2996">
        <f t="shared" si="774"/>
        <v>7201.88</v>
      </c>
      <c r="Y2996">
        <f t="shared" si="781"/>
        <v>13480.5</v>
      </c>
      <c r="Z2996">
        <f t="shared" si="776"/>
        <v>75310.02</v>
      </c>
      <c r="AA2996" t="s">
        <v>897</v>
      </c>
      <c r="AB2996">
        <v>2023</v>
      </c>
    </row>
    <row r="2997" spans="1:28" x14ac:dyDescent="0.25">
      <c r="A2997">
        <v>23</v>
      </c>
      <c r="B2997" t="s">
        <v>145</v>
      </c>
      <c r="C2997" t="s">
        <v>102</v>
      </c>
      <c r="D2997" t="s">
        <v>10</v>
      </c>
      <c r="E2997" t="s">
        <v>50</v>
      </c>
      <c r="F2997" t="s">
        <v>84</v>
      </c>
      <c r="G2997">
        <v>95000</v>
      </c>
      <c r="H2997">
        <f t="shared" si="777"/>
        <v>86210.74</v>
      </c>
      <c r="I2997">
        <f t="shared" si="770"/>
        <v>2726.5</v>
      </c>
      <c r="J2997">
        <f t="shared" si="771"/>
        <v>6744.9999999999991</v>
      </c>
      <c r="K2997">
        <f t="shared" si="772"/>
        <v>822.89</v>
      </c>
      <c r="L2997">
        <f t="shared" si="779"/>
        <v>2888</v>
      </c>
      <c r="M2997">
        <f t="shared" si="780"/>
        <v>6735.5</v>
      </c>
      <c r="N2997">
        <v>3174.76</v>
      </c>
      <c r="O2997">
        <f t="shared" si="773"/>
        <v>23092.65</v>
      </c>
      <c r="P2997">
        <v>25</v>
      </c>
      <c r="Q2997">
        <v>0</v>
      </c>
      <c r="R2997">
        <v>0</v>
      </c>
      <c r="S2997">
        <v>0</v>
      </c>
      <c r="T2997">
        <v>100</v>
      </c>
      <c r="U2997">
        <v>10135.549999999999</v>
      </c>
      <c r="V2997">
        <v>0</v>
      </c>
      <c r="W2997">
        <f t="shared" si="778"/>
        <v>10260.549999999999</v>
      </c>
      <c r="X2997">
        <f t="shared" si="774"/>
        <v>8789.26</v>
      </c>
      <c r="Y2997">
        <f t="shared" si="781"/>
        <v>13480.5</v>
      </c>
      <c r="Z2997">
        <f t="shared" si="776"/>
        <v>75950.19</v>
      </c>
      <c r="AA2997" t="s">
        <v>897</v>
      </c>
      <c r="AB2997">
        <v>2023</v>
      </c>
    </row>
    <row r="2998" spans="1:28" x14ac:dyDescent="0.25">
      <c r="A2998">
        <v>24</v>
      </c>
      <c r="B2998" t="s">
        <v>146</v>
      </c>
      <c r="C2998" t="s">
        <v>102</v>
      </c>
      <c r="D2998" t="s">
        <v>10</v>
      </c>
      <c r="E2998" t="s">
        <v>44</v>
      </c>
      <c r="F2998" t="s">
        <v>84</v>
      </c>
      <c r="G2998">
        <v>80000</v>
      </c>
      <c r="H2998">
        <f t="shared" si="777"/>
        <v>75272</v>
      </c>
      <c r="I2998">
        <f t="shared" si="770"/>
        <v>2296</v>
      </c>
      <c r="J2998">
        <f t="shared" si="771"/>
        <v>5679.9999999999991</v>
      </c>
      <c r="K2998">
        <f t="shared" si="772"/>
        <v>822.89</v>
      </c>
      <c r="L2998">
        <f t="shared" si="779"/>
        <v>2432</v>
      </c>
      <c r="M2998">
        <f t="shared" si="780"/>
        <v>5672</v>
      </c>
      <c r="N2998">
        <v>0</v>
      </c>
      <c r="O2998">
        <f t="shared" si="773"/>
        <v>16902.89</v>
      </c>
      <c r="P2998">
        <v>25</v>
      </c>
      <c r="Q2998">
        <v>0</v>
      </c>
      <c r="R2998">
        <v>0</v>
      </c>
      <c r="S2998">
        <v>1134.6199999999999</v>
      </c>
      <c r="T2998">
        <v>100</v>
      </c>
      <c r="U2998">
        <v>7400.87</v>
      </c>
      <c r="V2998">
        <v>0</v>
      </c>
      <c r="W2998">
        <f t="shared" si="778"/>
        <v>8660.49</v>
      </c>
      <c r="X2998">
        <f t="shared" si="774"/>
        <v>4728</v>
      </c>
      <c r="Y2998">
        <f t="shared" si="781"/>
        <v>11352</v>
      </c>
      <c r="Z2998">
        <f t="shared" si="776"/>
        <v>66611.509999999995</v>
      </c>
      <c r="AA2998" t="s">
        <v>897</v>
      </c>
      <c r="AB2998">
        <v>2023</v>
      </c>
    </row>
    <row r="2999" spans="1:28" x14ac:dyDescent="0.25">
      <c r="A2999">
        <v>25</v>
      </c>
      <c r="B2999" t="s">
        <v>866</v>
      </c>
      <c r="C2999" t="s">
        <v>102</v>
      </c>
      <c r="D2999" t="s">
        <v>10</v>
      </c>
      <c r="E2999" t="s">
        <v>44</v>
      </c>
      <c r="F2999" t="s">
        <v>84</v>
      </c>
      <c r="G2999">
        <v>80000</v>
      </c>
      <c r="H2999">
        <f t="shared" si="777"/>
        <v>75272</v>
      </c>
      <c r="I2999">
        <f t="shared" si="770"/>
        <v>2296</v>
      </c>
      <c r="J2999">
        <f t="shared" si="771"/>
        <v>5679.9999999999991</v>
      </c>
      <c r="K2999">
        <f t="shared" si="772"/>
        <v>822.89</v>
      </c>
      <c r="L2999">
        <f t="shared" si="779"/>
        <v>2432</v>
      </c>
      <c r="M2999">
        <f t="shared" si="780"/>
        <v>5672</v>
      </c>
      <c r="N2999">
        <v>0</v>
      </c>
      <c r="O2999">
        <f t="shared" si="773"/>
        <v>16902.89</v>
      </c>
      <c r="P2999">
        <v>25</v>
      </c>
      <c r="Q2999">
        <v>0</v>
      </c>
      <c r="R2999">
        <v>0</v>
      </c>
      <c r="S2999">
        <v>1022.64</v>
      </c>
      <c r="T2999">
        <v>100</v>
      </c>
      <c r="U2999">
        <v>7400.87</v>
      </c>
      <c r="V2999">
        <v>0</v>
      </c>
      <c r="W2999">
        <f t="shared" si="778"/>
        <v>8548.51</v>
      </c>
      <c r="X2999">
        <f t="shared" si="774"/>
        <v>4728</v>
      </c>
      <c r="Y2999">
        <f t="shared" si="781"/>
        <v>11352</v>
      </c>
      <c r="Z2999">
        <f t="shared" si="776"/>
        <v>66723.490000000005</v>
      </c>
      <c r="AA2999" t="s">
        <v>897</v>
      </c>
      <c r="AB2999">
        <v>2023</v>
      </c>
    </row>
    <row r="3000" spans="1:28" x14ac:dyDescent="0.25">
      <c r="A3000">
        <v>26</v>
      </c>
      <c r="B3000" t="s">
        <v>148</v>
      </c>
      <c r="C3000" t="s">
        <v>103</v>
      </c>
      <c r="D3000" t="s">
        <v>10</v>
      </c>
      <c r="E3000" t="s">
        <v>44</v>
      </c>
      <c r="F3000" t="s">
        <v>84</v>
      </c>
      <c r="G3000">
        <v>80000</v>
      </c>
      <c r="H3000">
        <f t="shared" si="777"/>
        <v>75272</v>
      </c>
      <c r="I3000">
        <f t="shared" si="770"/>
        <v>2296</v>
      </c>
      <c r="J3000">
        <f t="shared" si="771"/>
        <v>5679.9999999999991</v>
      </c>
      <c r="K3000">
        <f t="shared" si="772"/>
        <v>822.89</v>
      </c>
      <c r="L3000">
        <f t="shared" si="779"/>
        <v>2432</v>
      </c>
      <c r="M3000">
        <f t="shared" si="780"/>
        <v>5672</v>
      </c>
      <c r="N3000">
        <v>0</v>
      </c>
      <c r="O3000">
        <f t="shared" si="773"/>
        <v>16902.89</v>
      </c>
      <c r="P3000">
        <v>25</v>
      </c>
      <c r="Q3000">
        <v>0</v>
      </c>
      <c r="R3000">
        <v>0</v>
      </c>
      <c r="S3000">
        <v>1407.38</v>
      </c>
      <c r="T3000">
        <v>100</v>
      </c>
      <c r="U3000">
        <v>7400.87</v>
      </c>
      <c r="V3000">
        <v>0</v>
      </c>
      <c r="W3000">
        <f t="shared" si="778"/>
        <v>8933.25</v>
      </c>
      <c r="X3000">
        <f t="shared" si="774"/>
        <v>4728</v>
      </c>
      <c r="Y3000">
        <f t="shared" si="781"/>
        <v>11352</v>
      </c>
      <c r="Z3000">
        <f t="shared" si="776"/>
        <v>66338.75</v>
      </c>
      <c r="AA3000" t="s">
        <v>897</v>
      </c>
      <c r="AB3000">
        <v>2023</v>
      </c>
    </row>
    <row r="3001" spans="1:28" x14ac:dyDescent="0.25">
      <c r="A3001">
        <v>27</v>
      </c>
      <c r="B3001" t="s">
        <v>149</v>
      </c>
      <c r="C3001" t="s">
        <v>102</v>
      </c>
      <c r="D3001" t="s">
        <v>10</v>
      </c>
      <c r="E3001" t="s">
        <v>43</v>
      </c>
      <c r="F3001" t="s">
        <v>84</v>
      </c>
      <c r="G3001">
        <v>95000</v>
      </c>
      <c r="H3001">
        <f t="shared" si="777"/>
        <v>87798.12</v>
      </c>
      <c r="I3001">
        <f t="shared" si="770"/>
        <v>2726.5</v>
      </c>
      <c r="J3001">
        <f t="shared" si="771"/>
        <v>6744.9999999999991</v>
      </c>
      <c r="K3001">
        <f t="shared" si="772"/>
        <v>822.89</v>
      </c>
      <c r="L3001">
        <f t="shared" si="779"/>
        <v>2888</v>
      </c>
      <c r="M3001">
        <f t="shared" si="780"/>
        <v>6735.5</v>
      </c>
      <c r="N3001">
        <v>1587.38</v>
      </c>
      <c r="O3001">
        <f t="shared" si="773"/>
        <v>21505.27</v>
      </c>
      <c r="P3001">
        <v>25</v>
      </c>
      <c r="Q3001">
        <v>5000</v>
      </c>
      <c r="R3001">
        <v>0</v>
      </c>
      <c r="S3001">
        <v>2386.54</v>
      </c>
      <c r="T3001">
        <v>100</v>
      </c>
      <c r="U3001">
        <v>10532.4</v>
      </c>
      <c r="V3001">
        <v>0</v>
      </c>
      <c r="W3001">
        <f t="shared" si="778"/>
        <v>18043.939999999999</v>
      </c>
      <c r="X3001">
        <f t="shared" si="774"/>
        <v>7201.88</v>
      </c>
      <c r="Y3001">
        <f t="shared" si="781"/>
        <v>13480.5</v>
      </c>
      <c r="Z3001">
        <f t="shared" si="776"/>
        <v>69754.179999999993</v>
      </c>
      <c r="AA3001" t="s">
        <v>897</v>
      </c>
      <c r="AB3001">
        <v>2023</v>
      </c>
    </row>
    <row r="3002" spans="1:28" x14ac:dyDescent="0.25">
      <c r="A3002">
        <v>28</v>
      </c>
      <c r="B3002" t="s">
        <v>151</v>
      </c>
      <c r="C3002" t="s">
        <v>102</v>
      </c>
      <c r="D3002" t="s">
        <v>793</v>
      </c>
      <c r="E3002" t="s">
        <v>66</v>
      </c>
      <c r="F3002" t="s">
        <v>84</v>
      </c>
      <c r="G3002">
        <v>80000</v>
      </c>
      <c r="H3002">
        <f t="shared" si="777"/>
        <v>75272</v>
      </c>
      <c r="I3002">
        <f t="shared" si="770"/>
        <v>2296</v>
      </c>
      <c r="J3002">
        <f t="shared" si="771"/>
        <v>5679.9999999999991</v>
      </c>
      <c r="K3002">
        <f t="shared" si="772"/>
        <v>822.89</v>
      </c>
      <c r="L3002">
        <f t="shared" si="779"/>
        <v>2432</v>
      </c>
      <c r="M3002">
        <f t="shared" si="780"/>
        <v>5672</v>
      </c>
      <c r="N3002">
        <v>0</v>
      </c>
      <c r="O3002">
        <f t="shared" si="773"/>
        <v>16902.89</v>
      </c>
      <c r="P3002">
        <v>25</v>
      </c>
      <c r="Q3002">
        <v>4000</v>
      </c>
      <c r="R3002">
        <v>0</v>
      </c>
      <c r="S3002">
        <v>2450.5100000000002</v>
      </c>
      <c r="T3002">
        <v>100</v>
      </c>
      <c r="U3002">
        <v>7400.87</v>
      </c>
      <c r="V3002">
        <v>0</v>
      </c>
      <c r="W3002">
        <f t="shared" si="778"/>
        <v>13976.380000000001</v>
      </c>
      <c r="X3002">
        <f t="shared" si="774"/>
        <v>4728</v>
      </c>
      <c r="Y3002">
        <f t="shared" si="781"/>
        <v>11352</v>
      </c>
      <c r="Z3002">
        <f t="shared" si="776"/>
        <v>61295.619999999995</v>
      </c>
      <c r="AA3002" t="s">
        <v>897</v>
      </c>
      <c r="AB3002">
        <v>2023</v>
      </c>
    </row>
    <row r="3003" spans="1:28" x14ac:dyDescent="0.25">
      <c r="A3003">
        <v>29</v>
      </c>
      <c r="B3003" t="s">
        <v>153</v>
      </c>
      <c r="C3003" t="s">
        <v>102</v>
      </c>
      <c r="D3003" t="s">
        <v>17</v>
      </c>
      <c r="E3003" t="s">
        <v>877</v>
      </c>
      <c r="F3003" t="s">
        <v>84</v>
      </c>
      <c r="G3003">
        <v>95000</v>
      </c>
      <c r="H3003">
        <f t="shared" si="777"/>
        <v>87798.12</v>
      </c>
      <c r="I3003">
        <f t="shared" si="770"/>
        <v>2726.5</v>
      </c>
      <c r="J3003">
        <f t="shared" si="771"/>
        <v>6744.9999999999991</v>
      </c>
      <c r="K3003">
        <f t="shared" si="772"/>
        <v>822.89</v>
      </c>
      <c r="L3003">
        <f t="shared" si="779"/>
        <v>2888</v>
      </c>
      <c r="M3003">
        <f t="shared" si="780"/>
        <v>6735.5</v>
      </c>
      <c r="N3003">
        <v>1587.38</v>
      </c>
      <c r="O3003">
        <f t="shared" si="773"/>
        <v>21505.27</v>
      </c>
      <c r="P3003">
        <v>25</v>
      </c>
      <c r="Q3003">
        <v>3052.23</v>
      </c>
      <c r="R3003">
        <v>0</v>
      </c>
      <c r="S3003">
        <v>629.89</v>
      </c>
      <c r="T3003">
        <v>100</v>
      </c>
      <c r="U3003">
        <v>10532.4</v>
      </c>
      <c r="V3003">
        <v>0</v>
      </c>
      <c r="W3003">
        <f t="shared" si="778"/>
        <v>14339.52</v>
      </c>
      <c r="X3003">
        <f t="shared" si="774"/>
        <v>7201.88</v>
      </c>
      <c r="Y3003">
        <f t="shared" si="781"/>
        <v>13480.5</v>
      </c>
      <c r="Z3003">
        <f t="shared" si="776"/>
        <v>73458.600000000006</v>
      </c>
      <c r="AA3003" t="s">
        <v>897</v>
      </c>
      <c r="AB3003">
        <v>2023</v>
      </c>
    </row>
    <row r="3004" spans="1:28" x14ac:dyDescent="0.25">
      <c r="A3004">
        <v>30</v>
      </c>
      <c r="B3004" t="s">
        <v>868</v>
      </c>
      <c r="C3004" t="s">
        <v>103</v>
      </c>
      <c r="D3004" t="s">
        <v>800</v>
      </c>
      <c r="E3004" t="s">
        <v>83</v>
      </c>
      <c r="F3004" t="s">
        <v>84</v>
      </c>
      <c r="G3004">
        <v>48000</v>
      </c>
      <c r="H3004">
        <f t="shared" si="777"/>
        <v>45163.199999999997</v>
      </c>
      <c r="I3004">
        <f t="shared" si="770"/>
        <v>1377.6</v>
      </c>
      <c r="J3004">
        <f t="shared" si="771"/>
        <v>3407.9999999999995</v>
      </c>
      <c r="K3004">
        <f t="shared" si="772"/>
        <v>528</v>
      </c>
      <c r="L3004">
        <f t="shared" si="779"/>
        <v>1459.2</v>
      </c>
      <c r="M3004">
        <f t="shared" si="780"/>
        <v>3403.2000000000003</v>
      </c>
      <c r="N3004">
        <v>0</v>
      </c>
      <c r="O3004">
        <f t="shared" si="773"/>
        <v>10176</v>
      </c>
      <c r="P3004">
        <v>25</v>
      </c>
      <c r="Q3004">
        <v>1000</v>
      </c>
      <c r="R3004">
        <v>0</v>
      </c>
      <c r="S3004">
        <v>2404.42</v>
      </c>
      <c r="T3004">
        <v>100</v>
      </c>
      <c r="U3004">
        <v>1571.73</v>
      </c>
      <c r="V3004">
        <v>0</v>
      </c>
      <c r="W3004">
        <f t="shared" si="778"/>
        <v>5101.1499999999996</v>
      </c>
      <c r="X3004">
        <f t="shared" si="774"/>
        <v>2836.8</v>
      </c>
      <c r="Y3004">
        <f t="shared" si="781"/>
        <v>6811.2</v>
      </c>
      <c r="Z3004">
        <f t="shared" si="776"/>
        <v>40062.050000000003</v>
      </c>
      <c r="AA3004" t="s">
        <v>897</v>
      </c>
      <c r="AB3004">
        <v>2023</v>
      </c>
    </row>
    <row r="3005" spans="1:28" x14ac:dyDescent="0.25">
      <c r="A3005">
        <v>31</v>
      </c>
      <c r="B3005" t="s">
        <v>889</v>
      </c>
      <c r="C3005" t="s">
        <v>103</v>
      </c>
      <c r="D3005" t="s">
        <v>793</v>
      </c>
      <c r="E3005" t="s">
        <v>72</v>
      </c>
      <c r="F3005" t="s">
        <v>84</v>
      </c>
      <c r="G3005">
        <v>8000</v>
      </c>
      <c r="H3005">
        <f t="shared" si="777"/>
        <v>7527.2</v>
      </c>
      <c r="I3005">
        <f t="shared" si="770"/>
        <v>229.6</v>
      </c>
      <c r="J3005">
        <f t="shared" si="771"/>
        <v>568</v>
      </c>
      <c r="K3005">
        <f t="shared" si="772"/>
        <v>88.000000000000014</v>
      </c>
      <c r="L3005">
        <f t="shared" si="779"/>
        <v>243.2</v>
      </c>
      <c r="M3005">
        <f t="shared" si="780"/>
        <v>567.20000000000005</v>
      </c>
      <c r="N3005">
        <v>0</v>
      </c>
      <c r="O3005">
        <f t="shared" si="773"/>
        <v>1696</v>
      </c>
      <c r="P3005">
        <v>25</v>
      </c>
      <c r="Q3005">
        <v>7339.6</v>
      </c>
      <c r="R3005">
        <v>0</v>
      </c>
      <c r="S3005">
        <v>142.6</v>
      </c>
      <c r="T3005">
        <v>100</v>
      </c>
      <c r="U3005">
        <v>0</v>
      </c>
      <c r="V3005">
        <v>0</v>
      </c>
      <c r="W3005">
        <f t="shared" si="778"/>
        <v>7607.2000000000007</v>
      </c>
      <c r="X3005">
        <f t="shared" si="774"/>
        <v>472.79999999999995</v>
      </c>
      <c r="Y3005">
        <f t="shared" si="781"/>
        <v>1135.2</v>
      </c>
      <c r="Z3005">
        <f t="shared" si="776"/>
        <v>-80.000000000000909</v>
      </c>
      <c r="AA3005" t="s">
        <v>897</v>
      </c>
      <c r="AB3005">
        <v>2023</v>
      </c>
    </row>
    <row r="3006" spans="1:28" x14ac:dyDescent="0.25">
      <c r="A3006">
        <v>32</v>
      </c>
      <c r="B3006" t="s">
        <v>124</v>
      </c>
      <c r="C3006" t="s">
        <v>103</v>
      </c>
      <c r="D3006" t="s">
        <v>10</v>
      </c>
      <c r="E3006" t="s">
        <v>706</v>
      </c>
      <c r="F3006" t="s">
        <v>84</v>
      </c>
      <c r="G3006">
        <v>48000</v>
      </c>
      <c r="H3006">
        <f>+G3006-(I3006+L3006+N3006)</f>
        <v>45163.199999999997</v>
      </c>
      <c r="I3006">
        <f t="shared" si="770"/>
        <v>1377.6</v>
      </c>
      <c r="J3006">
        <f t="shared" si="771"/>
        <v>3407.9999999999995</v>
      </c>
      <c r="K3006">
        <f t="shared" si="772"/>
        <v>528</v>
      </c>
      <c r="L3006">
        <f t="shared" si="779"/>
        <v>1459.2</v>
      </c>
      <c r="M3006">
        <f t="shared" si="780"/>
        <v>3403.2000000000003</v>
      </c>
      <c r="N3006">
        <v>0</v>
      </c>
      <c r="O3006">
        <f>+I3006+J3006+K3006+L3006+M3006+N3006</f>
        <v>10176</v>
      </c>
      <c r="P3006">
        <v>25</v>
      </c>
      <c r="Q3006">
        <v>0</v>
      </c>
      <c r="R3006">
        <v>0</v>
      </c>
      <c r="S3006">
        <v>1198.6400000000001</v>
      </c>
      <c r="T3006">
        <v>100</v>
      </c>
      <c r="U3006">
        <v>1571.73</v>
      </c>
      <c r="V3006">
        <v>0</v>
      </c>
      <c r="W3006">
        <f t="shared" si="778"/>
        <v>2895.37</v>
      </c>
      <c r="X3006">
        <f t="shared" si="774"/>
        <v>2836.8</v>
      </c>
      <c r="Y3006">
        <f>+J3006+M3006</f>
        <v>6811.2</v>
      </c>
      <c r="Z3006">
        <f>+G3006-(W3006+X3006)</f>
        <v>42267.83</v>
      </c>
      <c r="AA3006" t="s">
        <v>897</v>
      </c>
      <c r="AB3006">
        <v>2023</v>
      </c>
    </row>
    <row r="3007" spans="1:28" x14ac:dyDescent="0.25">
      <c r="A3007">
        <v>33</v>
      </c>
      <c r="B3007" t="s">
        <v>890</v>
      </c>
      <c r="C3007" t="s">
        <v>102</v>
      </c>
      <c r="D3007" t="s">
        <v>19</v>
      </c>
      <c r="E3007" t="s">
        <v>73</v>
      </c>
      <c r="F3007" t="s">
        <v>84</v>
      </c>
      <c r="G3007">
        <v>60000</v>
      </c>
      <c r="H3007">
        <f t="shared" si="777"/>
        <v>54866.62</v>
      </c>
      <c r="I3007">
        <f t="shared" si="770"/>
        <v>1722</v>
      </c>
      <c r="J3007">
        <f t="shared" si="771"/>
        <v>4260</v>
      </c>
      <c r="K3007">
        <f t="shared" si="772"/>
        <v>660.00000000000011</v>
      </c>
      <c r="L3007">
        <f t="shared" si="779"/>
        <v>1824</v>
      </c>
      <c r="M3007">
        <f t="shared" si="780"/>
        <v>4254</v>
      </c>
      <c r="N3007">
        <v>1587.38</v>
      </c>
      <c r="O3007">
        <f t="shared" si="773"/>
        <v>14307.380000000001</v>
      </c>
      <c r="P3007">
        <v>25</v>
      </c>
      <c r="Q3007">
        <v>6500</v>
      </c>
      <c r="R3007">
        <v>0</v>
      </c>
      <c r="S3007">
        <v>239.69</v>
      </c>
      <c r="T3007">
        <v>100</v>
      </c>
      <c r="U3007">
        <v>3169.2</v>
      </c>
      <c r="V3007">
        <v>0</v>
      </c>
      <c r="W3007">
        <f t="shared" si="778"/>
        <v>10033.89</v>
      </c>
      <c r="X3007">
        <f t="shared" si="774"/>
        <v>5133.38</v>
      </c>
      <c r="Y3007">
        <f t="shared" si="781"/>
        <v>8514</v>
      </c>
      <c r="Z3007">
        <f t="shared" si="776"/>
        <v>44832.729999999996</v>
      </c>
      <c r="AA3007" t="s">
        <v>897</v>
      </c>
      <c r="AB3007">
        <v>2023</v>
      </c>
    </row>
    <row r="3008" spans="1:28" x14ac:dyDescent="0.25">
      <c r="A3008">
        <v>34</v>
      </c>
      <c r="B3008" t="s">
        <v>157</v>
      </c>
      <c r="C3008" t="s">
        <v>102</v>
      </c>
      <c r="D3008" t="s">
        <v>10</v>
      </c>
      <c r="E3008" t="s">
        <v>46</v>
      </c>
      <c r="F3008" t="s">
        <v>84</v>
      </c>
      <c r="G3008">
        <v>60000</v>
      </c>
      <c r="H3008">
        <f t="shared" si="777"/>
        <v>56454</v>
      </c>
      <c r="I3008">
        <f t="shared" si="770"/>
        <v>1722</v>
      </c>
      <c r="J3008">
        <f t="shared" si="771"/>
        <v>4260</v>
      </c>
      <c r="K3008">
        <f t="shared" si="772"/>
        <v>660.00000000000011</v>
      </c>
      <c r="L3008">
        <f t="shared" si="779"/>
        <v>1824</v>
      </c>
      <c r="M3008">
        <f t="shared" si="780"/>
        <v>4254</v>
      </c>
      <c r="N3008">
        <v>0</v>
      </c>
      <c r="O3008">
        <f t="shared" si="773"/>
        <v>12720</v>
      </c>
      <c r="P3008">
        <v>25</v>
      </c>
      <c r="Q3008">
        <v>3495.45</v>
      </c>
      <c r="R3008">
        <v>0</v>
      </c>
      <c r="S3008">
        <v>1089.3800000000001</v>
      </c>
      <c r="T3008">
        <v>100</v>
      </c>
      <c r="U3008">
        <v>3486.68</v>
      </c>
      <c r="V3008">
        <v>0</v>
      </c>
      <c r="W3008">
        <f t="shared" si="778"/>
        <v>8196.51</v>
      </c>
      <c r="X3008">
        <f t="shared" si="774"/>
        <v>3546</v>
      </c>
      <c r="Y3008">
        <f t="shared" si="781"/>
        <v>8514</v>
      </c>
      <c r="Z3008">
        <f t="shared" si="776"/>
        <v>48257.49</v>
      </c>
      <c r="AA3008" t="s">
        <v>897</v>
      </c>
      <c r="AB3008">
        <v>2023</v>
      </c>
    </row>
    <row r="3009" spans="1:28" x14ac:dyDescent="0.25">
      <c r="A3009">
        <v>35</v>
      </c>
      <c r="B3009" t="s">
        <v>158</v>
      </c>
      <c r="C3009" t="s">
        <v>102</v>
      </c>
      <c r="D3009" t="s">
        <v>831</v>
      </c>
      <c r="E3009" t="s">
        <v>871</v>
      </c>
      <c r="F3009" t="s">
        <v>84</v>
      </c>
      <c r="G3009">
        <v>60000</v>
      </c>
      <c r="H3009">
        <f t="shared" si="777"/>
        <v>54866.62</v>
      </c>
      <c r="I3009">
        <f t="shared" si="770"/>
        <v>1722</v>
      </c>
      <c r="J3009">
        <f t="shared" si="771"/>
        <v>4260</v>
      </c>
      <c r="K3009">
        <f t="shared" si="772"/>
        <v>660.00000000000011</v>
      </c>
      <c r="L3009">
        <f t="shared" si="779"/>
        <v>1824</v>
      </c>
      <c r="M3009">
        <f t="shared" si="780"/>
        <v>4254</v>
      </c>
      <c r="N3009">
        <v>1587.38</v>
      </c>
      <c r="O3009">
        <f t="shared" si="773"/>
        <v>14307.380000000001</v>
      </c>
      <c r="P3009">
        <v>25</v>
      </c>
      <c r="Q3009">
        <v>0</v>
      </c>
      <c r="R3009">
        <v>0</v>
      </c>
      <c r="S3009">
        <v>1457.81</v>
      </c>
      <c r="T3009">
        <v>100</v>
      </c>
      <c r="U3009">
        <v>3169.2</v>
      </c>
      <c r="V3009">
        <v>0</v>
      </c>
      <c r="W3009">
        <f t="shared" si="778"/>
        <v>4752.01</v>
      </c>
      <c r="X3009">
        <f t="shared" si="774"/>
        <v>5133.38</v>
      </c>
      <c r="Y3009">
        <f t="shared" si="781"/>
        <v>8514</v>
      </c>
      <c r="Z3009">
        <f t="shared" si="776"/>
        <v>50114.61</v>
      </c>
      <c r="AA3009" t="s">
        <v>897</v>
      </c>
      <c r="AB3009">
        <v>2023</v>
      </c>
    </row>
    <row r="3010" spans="1:28" x14ac:dyDescent="0.25">
      <c r="A3010">
        <v>36</v>
      </c>
      <c r="B3010" t="s">
        <v>159</v>
      </c>
      <c r="C3010" t="s">
        <v>103</v>
      </c>
      <c r="D3010" t="s">
        <v>21</v>
      </c>
      <c r="E3010" t="s">
        <v>68</v>
      </c>
      <c r="F3010" t="s">
        <v>84</v>
      </c>
      <c r="G3010">
        <v>60000</v>
      </c>
      <c r="H3010">
        <f t="shared" si="777"/>
        <v>54866.62</v>
      </c>
      <c r="I3010">
        <f t="shared" si="770"/>
        <v>1722</v>
      </c>
      <c r="J3010">
        <f t="shared" si="771"/>
        <v>4260</v>
      </c>
      <c r="K3010">
        <f t="shared" si="772"/>
        <v>660.00000000000011</v>
      </c>
      <c r="L3010">
        <f t="shared" si="779"/>
        <v>1824</v>
      </c>
      <c r="M3010">
        <f t="shared" si="780"/>
        <v>4254</v>
      </c>
      <c r="N3010">
        <v>1587.38</v>
      </c>
      <c r="O3010">
        <f t="shared" si="773"/>
        <v>14307.380000000001</v>
      </c>
      <c r="P3010">
        <v>25</v>
      </c>
      <c r="Q3010">
        <v>3495.45</v>
      </c>
      <c r="R3010">
        <v>0</v>
      </c>
      <c r="S3010">
        <v>1063</v>
      </c>
      <c r="T3010">
        <v>100</v>
      </c>
      <c r="U3010">
        <v>3169.2</v>
      </c>
      <c r="V3010">
        <v>0</v>
      </c>
      <c r="W3010">
        <f t="shared" si="778"/>
        <v>7852.65</v>
      </c>
      <c r="X3010">
        <f t="shared" si="774"/>
        <v>5133.38</v>
      </c>
      <c r="Y3010">
        <f t="shared" si="781"/>
        <v>8514</v>
      </c>
      <c r="Z3010">
        <f t="shared" si="776"/>
        <v>47013.97</v>
      </c>
      <c r="AA3010" t="s">
        <v>897</v>
      </c>
      <c r="AB3010">
        <v>2023</v>
      </c>
    </row>
    <row r="3011" spans="1:28" x14ac:dyDescent="0.25">
      <c r="A3011">
        <v>37</v>
      </c>
      <c r="B3011" t="s">
        <v>150</v>
      </c>
      <c r="C3011" t="s">
        <v>102</v>
      </c>
      <c r="D3011" t="s">
        <v>16</v>
      </c>
      <c r="E3011" t="s">
        <v>45</v>
      </c>
      <c r="F3011" t="s">
        <v>84</v>
      </c>
      <c r="G3011">
        <v>60000</v>
      </c>
      <c r="H3011">
        <f>+G3011-(I3011+L3011+N3011)</f>
        <v>56454</v>
      </c>
      <c r="I3011">
        <f t="shared" si="770"/>
        <v>1722</v>
      </c>
      <c r="J3011">
        <f t="shared" si="771"/>
        <v>4260</v>
      </c>
      <c r="K3011">
        <f t="shared" si="772"/>
        <v>660.00000000000011</v>
      </c>
      <c r="L3011">
        <f t="shared" si="779"/>
        <v>1824</v>
      </c>
      <c r="M3011">
        <f t="shared" si="780"/>
        <v>4254</v>
      </c>
      <c r="N3011">
        <v>0</v>
      </c>
      <c r="O3011">
        <f>+I3011+J3011+K3011+L3011+M3011+N3011</f>
        <v>12720</v>
      </c>
      <c r="P3011">
        <v>25</v>
      </c>
      <c r="Q3011">
        <v>0</v>
      </c>
      <c r="R3011">
        <v>0</v>
      </c>
      <c r="S3011">
        <v>870.71</v>
      </c>
      <c r="T3011">
        <v>100</v>
      </c>
      <c r="U3011">
        <f>IF((H3011*12)&gt;867123.01,(79776+(((H3011*12)-867123.01)*0.25))/12,IF((H3011*12)&gt;624329.01,(31216+(((H3011*12)-624329.01)*0.2))/12,IF((H3011*12)&gt;416220.01,(((H3011*12)-416220.01)*0.15)/12,0)))</f>
        <v>3486.6498333333329</v>
      </c>
      <c r="V3011">
        <v>0</v>
      </c>
      <c r="W3011">
        <f t="shared" si="778"/>
        <v>4482.359833333333</v>
      </c>
      <c r="X3011">
        <f t="shared" si="774"/>
        <v>3546</v>
      </c>
      <c r="Y3011">
        <f>+J3011+M3011</f>
        <v>8514</v>
      </c>
      <c r="Z3011">
        <f>+G3011-(W3011+X3011)</f>
        <v>51971.640166666664</v>
      </c>
      <c r="AA3011" t="s">
        <v>897</v>
      </c>
      <c r="AB3011">
        <v>2023</v>
      </c>
    </row>
    <row r="3012" spans="1:28" x14ac:dyDescent="0.25">
      <c r="A3012">
        <v>38</v>
      </c>
      <c r="B3012" t="s">
        <v>160</v>
      </c>
      <c r="C3012" t="s">
        <v>102</v>
      </c>
      <c r="D3012" t="s">
        <v>4</v>
      </c>
      <c r="E3012" t="s">
        <v>93</v>
      </c>
      <c r="F3012" t="s">
        <v>84</v>
      </c>
      <c r="G3012">
        <v>60000</v>
      </c>
      <c r="H3012">
        <f t="shared" si="777"/>
        <v>56454</v>
      </c>
      <c r="I3012">
        <f t="shared" si="770"/>
        <v>1722</v>
      </c>
      <c r="J3012">
        <f t="shared" si="771"/>
        <v>4260</v>
      </c>
      <c r="K3012">
        <f t="shared" si="772"/>
        <v>660.00000000000011</v>
      </c>
      <c r="L3012">
        <f t="shared" si="779"/>
        <v>1824</v>
      </c>
      <c r="M3012">
        <f t="shared" si="780"/>
        <v>4254</v>
      </c>
      <c r="N3012">
        <v>0</v>
      </c>
      <c r="O3012">
        <f t="shared" si="773"/>
        <v>12720</v>
      </c>
      <c r="P3012">
        <v>25</v>
      </c>
      <c r="Q3012">
        <v>2458.4</v>
      </c>
      <c r="R3012">
        <v>0</v>
      </c>
      <c r="S3012">
        <v>1654.55</v>
      </c>
      <c r="T3012">
        <v>100</v>
      </c>
      <c r="U3012">
        <f>IF((H3012*12)&gt;867123.01,(79776+(((H3012*12)-867123.01)*0.25))/12,IF((H3012*12)&gt;624329.01,(31216+(((H3012*12)-624329.01)*0.2))/12,IF((H3012*12)&gt;416220.01,(((H3012*12)-416220.01)*0.15)/12,0)))</f>
        <v>3486.6498333333329</v>
      </c>
      <c r="V3012">
        <v>0</v>
      </c>
      <c r="W3012">
        <f t="shared" si="778"/>
        <v>7724.5998333333328</v>
      </c>
      <c r="X3012">
        <f t="shared" si="774"/>
        <v>3546</v>
      </c>
      <c r="Y3012">
        <f t="shared" si="781"/>
        <v>8514</v>
      </c>
      <c r="Z3012">
        <f t="shared" si="776"/>
        <v>48729.400166666666</v>
      </c>
      <c r="AA3012" t="s">
        <v>897</v>
      </c>
      <c r="AB3012">
        <v>2023</v>
      </c>
    </row>
    <row r="3013" spans="1:28" x14ac:dyDescent="0.25">
      <c r="A3013">
        <v>39</v>
      </c>
      <c r="B3013" t="s">
        <v>806</v>
      </c>
      <c r="C3013" t="s">
        <v>102</v>
      </c>
      <c r="D3013" t="s">
        <v>12</v>
      </c>
      <c r="E3013" t="s">
        <v>75</v>
      </c>
      <c r="F3013" t="s">
        <v>99</v>
      </c>
      <c r="G3013">
        <v>65000</v>
      </c>
      <c r="H3013">
        <f t="shared" si="777"/>
        <v>61158.5</v>
      </c>
      <c r="I3013">
        <f t="shared" si="770"/>
        <v>1865.5</v>
      </c>
      <c r="J3013">
        <f t="shared" si="771"/>
        <v>4615</v>
      </c>
      <c r="K3013">
        <f t="shared" si="772"/>
        <v>715.00000000000011</v>
      </c>
      <c r="L3013">
        <f t="shared" si="779"/>
        <v>1976</v>
      </c>
      <c r="M3013">
        <f t="shared" si="780"/>
        <v>4608.5</v>
      </c>
      <c r="N3013">
        <v>0</v>
      </c>
      <c r="O3013">
        <f t="shared" si="773"/>
        <v>13780</v>
      </c>
      <c r="P3013">
        <v>25</v>
      </c>
      <c r="Q3013">
        <v>7689.07</v>
      </c>
      <c r="R3013">
        <v>0</v>
      </c>
      <c r="S3013">
        <v>1173.79</v>
      </c>
      <c r="T3013">
        <v>100</v>
      </c>
      <c r="U3013">
        <f>IF((H3013*12)&gt;867123.01,(79776+(((H3013*12)-867123.01)*0.25))/12,IF((H3013*12)&gt;624329.01,(31216+(((H3013*12)-624329.01)*0.2))/12,IF((H3013*12)&gt;416220.01,(((H3013*12)-416220.01)*0.15)/12,0)))</f>
        <v>4427.5498333333335</v>
      </c>
      <c r="V3013">
        <v>0</v>
      </c>
      <c r="W3013">
        <f t="shared" si="778"/>
        <v>13415.409833333335</v>
      </c>
      <c r="X3013">
        <f t="shared" si="774"/>
        <v>3841.5</v>
      </c>
      <c r="Y3013">
        <f t="shared" si="781"/>
        <v>9223.5</v>
      </c>
      <c r="Z3013">
        <f t="shared" si="776"/>
        <v>47743.090166666661</v>
      </c>
      <c r="AA3013" t="s">
        <v>897</v>
      </c>
      <c r="AB3013">
        <v>2023</v>
      </c>
    </row>
    <row r="3014" spans="1:28" x14ac:dyDescent="0.25">
      <c r="A3014">
        <v>40</v>
      </c>
      <c r="B3014" t="s">
        <v>162</v>
      </c>
      <c r="C3014" t="s">
        <v>102</v>
      </c>
      <c r="D3014" t="s">
        <v>15</v>
      </c>
      <c r="E3014" t="s">
        <v>92</v>
      </c>
      <c r="F3014" t="s">
        <v>99</v>
      </c>
      <c r="G3014">
        <v>70000</v>
      </c>
      <c r="H3014">
        <f t="shared" si="777"/>
        <v>61100.86</v>
      </c>
      <c r="I3014">
        <f t="shared" si="770"/>
        <v>2009</v>
      </c>
      <c r="J3014">
        <f t="shared" si="771"/>
        <v>4970</v>
      </c>
      <c r="K3014">
        <f t="shared" si="772"/>
        <v>770.00000000000011</v>
      </c>
      <c r="L3014">
        <f t="shared" si="779"/>
        <v>2128</v>
      </c>
      <c r="M3014">
        <f t="shared" si="780"/>
        <v>4963</v>
      </c>
      <c r="N3014">
        <v>4762.1400000000003</v>
      </c>
      <c r="O3014">
        <f t="shared" si="773"/>
        <v>19602.14</v>
      </c>
      <c r="P3014">
        <v>25</v>
      </c>
      <c r="Q3014">
        <v>0</v>
      </c>
      <c r="R3014">
        <v>0</v>
      </c>
      <c r="S3014">
        <v>1540.48</v>
      </c>
      <c r="T3014">
        <v>100</v>
      </c>
      <c r="U3014">
        <v>4416.05</v>
      </c>
      <c r="V3014">
        <v>0</v>
      </c>
      <c r="W3014">
        <f t="shared" si="778"/>
        <v>6081.5300000000007</v>
      </c>
      <c r="X3014">
        <f t="shared" si="774"/>
        <v>8899.14</v>
      </c>
      <c r="Y3014">
        <f t="shared" si="781"/>
        <v>9933</v>
      </c>
      <c r="Z3014">
        <f t="shared" si="776"/>
        <v>55019.33</v>
      </c>
      <c r="AA3014" t="s">
        <v>897</v>
      </c>
      <c r="AB3014">
        <v>2023</v>
      </c>
    </row>
    <row r="3015" spans="1:28" x14ac:dyDescent="0.25">
      <c r="A3015">
        <v>41</v>
      </c>
      <c r="B3015" t="s">
        <v>807</v>
      </c>
      <c r="C3015" t="s">
        <v>102</v>
      </c>
      <c r="D3015" t="s">
        <v>808</v>
      </c>
      <c r="E3015" t="s">
        <v>62</v>
      </c>
      <c r="F3015" t="s">
        <v>99</v>
      </c>
      <c r="G3015">
        <v>125000</v>
      </c>
      <c r="H3015">
        <f>+G3015-(I3015+L3015+N3015)</f>
        <v>116025.12</v>
      </c>
      <c r="I3015">
        <f t="shared" si="770"/>
        <v>3587.5</v>
      </c>
      <c r="J3015">
        <f t="shared" si="771"/>
        <v>8875</v>
      </c>
      <c r="K3015">
        <f t="shared" si="772"/>
        <v>822.89</v>
      </c>
      <c r="L3015">
        <f t="shared" si="779"/>
        <v>3800</v>
      </c>
      <c r="M3015">
        <f t="shared" si="780"/>
        <v>8862.5</v>
      </c>
      <c r="N3015">
        <v>1587.38</v>
      </c>
      <c r="O3015">
        <f>+I3015+J3015+K3015+L3015+M3015+N3015</f>
        <v>27535.27</v>
      </c>
      <c r="P3015">
        <v>25</v>
      </c>
      <c r="Q3015">
        <v>10736.72</v>
      </c>
      <c r="R3015">
        <v>0</v>
      </c>
      <c r="S3015">
        <v>0</v>
      </c>
      <c r="T3015">
        <v>100</v>
      </c>
      <c r="U3015">
        <v>17586.669999999998</v>
      </c>
      <c r="V3015">
        <v>0</v>
      </c>
      <c r="W3015">
        <f t="shared" si="778"/>
        <v>28448.39</v>
      </c>
      <c r="X3015">
        <f t="shared" si="774"/>
        <v>8974.880000000001</v>
      </c>
      <c r="Y3015">
        <f>+J3015+M3015</f>
        <v>17737.5</v>
      </c>
      <c r="Z3015">
        <f>+G3015-(W3015+X3015)</f>
        <v>87576.73</v>
      </c>
      <c r="AA3015" t="s">
        <v>897</v>
      </c>
      <c r="AB3015">
        <v>2023</v>
      </c>
    </row>
    <row r="3016" spans="1:28" x14ac:dyDescent="0.25">
      <c r="A3016">
        <v>42</v>
      </c>
      <c r="B3016" t="s">
        <v>809</v>
      </c>
      <c r="C3016" t="s">
        <v>102</v>
      </c>
      <c r="D3016" t="s">
        <v>808</v>
      </c>
      <c r="E3016" t="s">
        <v>62</v>
      </c>
      <c r="F3016" t="s">
        <v>99</v>
      </c>
      <c r="G3016">
        <v>80000</v>
      </c>
      <c r="H3016">
        <f>+G3016-(I3016+L3016+N3016)</f>
        <v>75272</v>
      </c>
      <c r="I3016">
        <f t="shared" si="770"/>
        <v>2296</v>
      </c>
      <c r="J3016">
        <f t="shared" si="771"/>
        <v>5679.9999999999991</v>
      </c>
      <c r="K3016">
        <f t="shared" si="772"/>
        <v>822.89</v>
      </c>
      <c r="L3016">
        <f t="shared" si="779"/>
        <v>2432</v>
      </c>
      <c r="M3016">
        <f t="shared" si="780"/>
        <v>5672</v>
      </c>
      <c r="N3016">
        <v>0</v>
      </c>
      <c r="O3016">
        <f>+I3016+J3016+K3016+L3016+M3016+N3016</f>
        <v>16902.89</v>
      </c>
      <c r="P3016">
        <v>25</v>
      </c>
      <c r="Q3016">
        <v>1000</v>
      </c>
      <c r="R3016">
        <v>0</v>
      </c>
      <c r="S3016">
        <v>398.64</v>
      </c>
      <c r="T3016">
        <v>100</v>
      </c>
      <c r="U3016">
        <v>7400.87</v>
      </c>
      <c r="V3016">
        <v>0</v>
      </c>
      <c r="W3016">
        <f t="shared" si="778"/>
        <v>8924.51</v>
      </c>
      <c r="X3016">
        <f t="shared" si="774"/>
        <v>4728</v>
      </c>
      <c r="Y3016">
        <f>+J3016+M3016</f>
        <v>11352</v>
      </c>
      <c r="Z3016">
        <f>+G3016-(W3016+X3016)</f>
        <v>66347.490000000005</v>
      </c>
      <c r="AA3016" t="s">
        <v>897</v>
      </c>
      <c r="AB3016">
        <v>2023</v>
      </c>
    </row>
    <row r="3017" spans="1:28" x14ac:dyDescent="0.25">
      <c r="A3017">
        <v>43</v>
      </c>
      <c r="B3017" t="s">
        <v>813</v>
      </c>
      <c r="C3017" t="s">
        <v>103</v>
      </c>
      <c r="D3017" t="s">
        <v>808</v>
      </c>
      <c r="E3017" t="s">
        <v>92</v>
      </c>
      <c r="F3017" t="s">
        <v>99</v>
      </c>
      <c r="G3017">
        <v>80000</v>
      </c>
      <c r="H3017">
        <f t="shared" si="777"/>
        <v>75272</v>
      </c>
      <c r="I3017">
        <f t="shared" si="770"/>
        <v>2296</v>
      </c>
      <c r="J3017">
        <f t="shared" si="771"/>
        <v>5679.9999999999991</v>
      </c>
      <c r="K3017">
        <f t="shared" si="772"/>
        <v>822.89</v>
      </c>
      <c r="L3017">
        <f t="shared" si="779"/>
        <v>2432</v>
      </c>
      <c r="M3017">
        <f t="shared" si="780"/>
        <v>5672</v>
      </c>
      <c r="N3017">
        <v>0</v>
      </c>
      <c r="O3017">
        <f t="shared" si="773"/>
        <v>16902.89</v>
      </c>
      <c r="P3017">
        <v>25</v>
      </c>
      <c r="Q3017">
        <v>0</v>
      </c>
      <c r="R3017">
        <v>0</v>
      </c>
      <c r="S3017">
        <v>0</v>
      </c>
      <c r="T3017">
        <v>100</v>
      </c>
      <c r="U3017">
        <v>3311.38</v>
      </c>
      <c r="V3017">
        <v>7400.87</v>
      </c>
      <c r="W3017">
        <f t="shared" si="778"/>
        <v>3436.38</v>
      </c>
      <c r="X3017">
        <f t="shared" si="774"/>
        <v>4728</v>
      </c>
      <c r="Y3017">
        <f t="shared" si="781"/>
        <v>11352</v>
      </c>
      <c r="Z3017">
        <f t="shared" si="776"/>
        <v>71835.62</v>
      </c>
      <c r="AA3017" t="s">
        <v>897</v>
      </c>
      <c r="AB3017">
        <v>2023</v>
      </c>
    </row>
    <row r="3018" spans="1:28" x14ac:dyDescent="0.25">
      <c r="A3018">
        <v>44</v>
      </c>
      <c r="B3018" t="s">
        <v>874</v>
      </c>
      <c r="C3018" t="s">
        <v>103</v>
      </c>
      <c r="D3018" t="s">
        <v>10</v>
      </c>
      <c r="E3018" t="s">
        <v>32</v>
      </c>
      <c r="F3018" t="s">
        <v>84</v>
      </c>
      <c r="G3018">
        <v>46000</v>
      </c>
      <c r="H3018">
        <f t="shared" si="777"/>
        <v>43281.4</v>
      </c>
      <c r="I3018">
        <f t="shared" si="770"/>
        <v>1320.2</v>
      </c>
      <c r="J3018">
        <f t="shared" si="771"/>
        <v>3265.9999999999995</v>
      </c>
      <c r="K3018">
        <f t="shared" si="772"/>
        <v>506.00000000000006</v>
      </c>
      <c r="L3018">
        <f t="shared" si="779"/>
        <v>1398.4</v>
      </c>
      <c r="M3018">
        <f t="shared" si="780"/>
        <v>3261.4</v>
      </c>
      <c r="N3018">
        <v>0</v>
      </c>
      <c r="O3018">
        <f t="shared" si="773"/>
        <v>9752</v>
      </c>
      <c r="P3018">
        <v>25</v>
      </c>
      <c r="Q3018">
        <v>0</v>
      </c>
      <c r="R3018">
        <v>0</v>
      </c>
      <c r="S3018">
        <v>0</v>
      </c>
      <c r="T3018">
        <v>100</v>
      </c>
      <c r="U3018">
        <f>IF((H3018*12)&gt;867123.01,(79776+(((H3018*12)-867123.01)*0.25))/12,IF((H3018*12)&gt;624329.01,(31216+(((H3018*12)-624329.01)*0.2))/12,IF((H3018*12)&gt;416220.01,(((H3018*12)-416220.01)*0.15)/12,0)))</f>
        <v>1289.4598750000005</v>
      </c>
      <c r="V3018">
        <v>0</v>
      </c>
      <c r="W3018">
        <f t="shared" si="778"/>
        <v>1414.4598750000005</v>
      </c>
      <c r="X3018">
        <f t="shared" si="774"/>
        <v>2718.6000000000004</v>
      </c>
      <c r="Y3018">
        <f t="shared" si="781"/>
        <v>6527.4</v>
      </c>
      <c r="Z3018">
        <f t="shared" si="776"/>
        <v>41866.940125000001</v>
      </c>
      <c r="AA3018" t="s">
        <v>897</v>
      </c>
      <c r="AB3018">
        <v>2023</v>
      </c>
    </row>
    <row r="3019" spans="1:28" x14ac:dyDescent="0.25">
      <c r="A3019">
        <v>45</v>
      </c>
      <c r="B3019" t="s">
        <v>167</v>
      </c>
      <c r="C3019" t="s">
        <v>102</v>
      </c>
      <c r="D3019" t="s">
        <v>6</v>
      </c>
      <c r="E3019" t="s">
        <v>36</v>
      </c>
      <c r="F3019" t="s">
        <v>100</v>
      </c>
      <c r="G3019">
        <v>46000</v>
      </c>
      <c r="H3019">
        <f t="shared" si="777"/>
        <v>43281.4</v>
      </c>
      <c r="I3019">
        <f t="shared" si="770"/>
        <v>1320.2</v>
      </c>
      <c r="J3019">
        <f t="shared" si="771"/>
        <v>3265.9999999999995</v>
      </c>
      <c r="K3019">
        <f t="shared" si="772"/>
        <v>506.00000000000006</v>
      </c>
      <c r="L3019">
        <f t="shared" si="779"/>
        <v>1398.4</v>
      </c>
      <c r="M3019">
        <f t="shared" si="780"/>
        <v>3261.4</v>
      </c>
      <c r="N3019">
        <v>0</v>
      </c>
      <c r="O3019">
        <f t="shared" si="773"/>
        <v>9752</v>
      </c>
      <c r="P3019">
        <v>25</v>
      </c>
      <c r="Q3019">
        <v>5667.2</v>
      </c>
      <c r="R3019">
        <v>0</v>
      </c>
      <c r="S3019">
        <v>320.18</v>
      </c>
      <c r="T3019">
        <v>100</v>
      </c>
      <c r="U3019">
        <v>1289.46</v>
      </c>
      <c r="V3019">
        <v>0</v>
      </c>
      <c r="W3019">
        <f t="shared" si="778"/>
        <v>7401.84</v>
      </c>
      <c r="X3019">
        <f t="shared" si="774"/>
        <v>2718.6000000000004</v>
      </c>
      <c r="Y3019">
        <f t="shared" si="781"/>
        <v>6527.4</v>
      </c>
      <c r="Z3019">
        <f t="shared" si="776"/>
        <v>35879.56</v>
      </c>
      <c r="AA3019" t="s">
        <v>897</v>
      </c>
      <c r="AB3019">
        <v>2023</v>
      </c>
    </row>
    <row r="3020" spans="1:28" x14ac:dyDescent="0.25">
      <c r="A3020">
        <v>46</v>
      </c>
      <c r="B3020" t="s">
        <v>169</v>
      </c>
      <c r="C3020" t="s">
        <v>102</v>
      </c>
      <c r="D3020" t="s">
        <v>6</v>
      </c>
      <c r="E3020" t="s">
        <v>36</v>
      </c>
      <c r="F3020" t="s">
        <v>100</v>
      </c>
      <c r="G3020">
        <v>36000</v>
      </c>
      <c r="H3020">
        <f t="shared" si="777"/>
        <v>33872.400000000001</v>
      </c>
      <c r="I3020">
        <f t="shared" si="770"/>
        <v>1033.2</v>
      </c>
      <c r="J3020">
        <f t="shared" si="771"/>
        <v>2555.9999999999995</v>
      </c>
      <c r="K3020">
        <f t="shared" si="772"/>
        <v>396.00000000000006</v>
      </c>
      <c r="L3020">
        <f t="shared" si="779"/>
        <v>1094.4000000000001</v>
      </c>
      <c r="M3020">
        <f t="shared" si="780"/>
        <v>2552.4</v>
      </c>
      <c r="N3020">
        <v>0</v>
      </c>
      <c r="O3020">
        <f t="shared" si="773"/>
        <v>7632</v>
      </c>
      <c r="P3020">
        <v>25</v>
      </c>
      <c r="Q3020">
        <v>0</v>
      </c>
      <c r="R3020">
        <v>0</v>
      </c>
      <c r="S3020">
        <v>0</v>
      </c>
      <c r="T3020">
        <v>100</v>
      </c>
      <c r="U3020">
        <v>0</v>
      </c>
      <c r="V3020">
        <v>0</v>
      </c>
      <c r="W3020">
        <f t="shared" si="778"/>
        <v>125</v>
      </c>
      <c r="X3020">
        <f t="shared" si="774"/>
        <v>2127.6000000000004</v>
      </c>
      <c r="Y3020">
        <f t="shared" si="781"/>
        <v>5108.3999999999996</v>
      </c>
      <c r="Z3020">
        <f t="shared" si="776"/>
        <v>33747.4</v>
      </c>
      <c r="AA3020" t="s">
        <v>897</v>
      </c>
      <c r="AB3020">
        <v>2023</v>
      </c>
    </row>
    <row r="3021" spans="1:28" x14ac:dyDescent="0.25">
      <c r="A3021">
        <v>47</v>
      </c>
      <c r="B3021" t="s">
        <v>170</v>
      </c>
      <c r="C3021" t="s">
        <v>102</v>
      </c>
      <c r="D3021" t="s">
        <v>17</v>
      </c>
      <c r="E3021" t="s">
        <v>36</v>
      </c>
      <c r="F3021" t="s">
        <v>100</v>
      </c>
      <c r="G3021">
        <v>46000</v>
      </c>
      <c r="H3021">
        <f t="shared" si="777"/>
        <v>40106.639999999999</v>
      </c>
      <c r="I3021">
        <f t="shared" si="770"/>
        <v>1320.2</v>
      </c>
      <c r="J3021">
        <f t="shared" si="771"/>
        <v>3265.9999999999995</v>
      </c>
      <c r="K3021">
        <f t="shared" si="772"/>
        <v>506.00000000000006</v>
      </c>
      <c r="L3021">
        <f t="shared" si="779"/>
        <v>1398.4</v>
      </c>
      <c r="M3021">
        <f t="shared" si="780"/>
        <v>3261.4</v>
      </c>
      <c r="N3021">
        <v>3174.76</v>
      </c>
      <c r="O3021">
        <f t="shared" si="773"/>
        <v>12926.76</v>
      </c>
      <c r="P3021">
        <v>25</v>
      </c>
      <c r="Q3021">
        <v>3395.29</v>
      </c>
      <c r="R3021">
        <v>0</v>
      </c>
      <c r="S3021">
        <v>1078.68</v>
      </c>
      <c r="T3021">
        <v>100</v>
      </c>
      <c r="U3021">
        <v>0</v>
      </c>
      <c r="V3021">
        <v>810.27</v>
      </c>
      <c r="W3021">
        <f t="shared" si="778"/>
        <v>4598.97</v>
      </c>
      <c r="X3021">
        <f t="shared" si="774"/>
        <v>5893.3600000000006</v>
      </c>
      <c r="Y3021">
        <f t="shared" si="781"/>
        <v>6527.4</v>
      </c>
      <c r="Z3021">
        <f t="shared" si="776"/>
        <v>35507.67</v>
      </c>
      <c r="AA3021" t="s">
        <v>897</v>
      </c>
      <c r="AB3021">
        <v>2023</v>
      </c>
    </row>
    <row r="3022" spans="1:28" x14ac:dyDescent="0.25">
      <c r="A3022">
        <v>48</v>
      </c>
      <c r="B3022" t="s">
        <v>171</v>
      </c>
      <c r="C3022" t="s">
        <v>102</v>
      </c>
      <c r="D3022" t="s">
        <v>793</v>
      </c>
      <c r="E3022" t="s">
        <v>36</v>
      </c>
      <c r="F3022" t="s">
        <v>100</v>
      </c>
      <c r="G3022">
        <v>36000</v>
      </c>
      <c r="H3022">
        <f t="shared" si="777"/>
        <v>33872.400000000001</v>
      </c>
      <c r="I3022">
        <f t="shared" si="770"/>
        <v>1033.2</v>
      </c>
      <c r="J3022">
        <f t="shared" si="771"/>
        <v>2555.9999999999995</v>
      </c>
      <c r="K3022">
        <f t="shared" si="772"/>
        <v>396.00000000000006</v>
      </c>
      <c r="L3022">
        <f t="shared" si="779"/>
        <v>1094.4000000000001</v>
      </c>
      <c r="M3022">
        <f t="shared" si="780"/>
        <v>2552.4</v>
      </c>
      <c r="N3022">
        <v>0</v>
      </c>
      <c r="O3022">
        <f t="shared" si="773"/>
        <v>7632</v>
      </c>
      <c r="P3022">
        <v>25</v>
      </c>
      <c r="Q3022">
        <v>13993.93</v>
      </c>
      <c r="R3022">
        <v>0</v>
      </c>
      <c r="S3022">
        <v>479.92</v>
      </c>
      <c r="T3022">
        <v>100</v>
      </c>
      <c r="U3022">
        <v>0</v>
      </c>
      <c r="V3022">
        <v>0</v>
      </c>
      <c r="W3022">
        <f t="shared" si="778"/>
        <v>14598.85</v>
      </c>
      <c r="X3022">
        <f t="shared" si="774"/>
        <v>2127.6000000000004</v>
      </c>
      <c r="Y3022">
        <f t="shared" si="781"/>
        <v>5108.3999999999996</v>
      </c>
      <c r="Z3022">
        <f t="shared" si="776"/>
        <v>19273.55</v>
      </c>
      <c r="AA3022" t="s">
        <v>897</v>
      </c>
      <c r="AB3022">
        <v>2023</v>
      </c>
    </row>
    <row r="3023" spans="1:28" x14ac:dyDescent="0.25">
      <c r="A3023">
        <v>49</v>
      </c>
      <c r="B3023" t="s">
        <v>172</v>
      </c>
      <c r="C3023" t="s">
        <v>102</v>
      </c>
      <c r="D3023" t="s">
        <v>6</v>
      </c>
      <c r="E3023" t="s">
        <v>26</v>
      </c>
      <c r="F3023" t="s">
        <v>100</v>
      </c>
      <c r="G3023">
        <v>46000</v>
      </c>
      <c r="H3023">
        <f t="shared" si="777"/>
        <v>43281.4</v>
      </c>
      <c r="I3023">
        <f t="shared" si="770"/>
        <v>1320.2</v>
      </c>
      <c r="J3023">
        <f t="shared" si="771"/>
        <v>3265.9999999999995</v>
      </c>
      <c r="K3023">
        <f t="shared" si="772"/>
        <v>506.00000000000006</v>
      </c>
      <c r="L3023">
        <f t="shared" si="779"/>
        <v>1398.4</v>
      </c>
      <c r="M3023">
        <f t="shared" si="780"/>
        <v>3261.4</v>
      </c>
      <c r="N3023">
        <v>0</v>
      </c>
      <c r="O3023">
        <f t="shared" si="773"/>
        <v>9752</v>
      </c>
      <c r="P3023">
        <v>25</v>
      </c>
      <c r="Q3023">
        <v>0</v>
      </c>
      <c r="R3023">
        <v>0</v>
      </c>
      <c r="S3023">
        <v>398.64</v>
      </c>
      <c r="T3023">
        <v>100</v>
      </c>
      <c r="U3023">
        <v>1078.78</v>
      </c>
      <c r="V3023">
        <v>1289.46</v>
      </c>
      <c r="W3023">
        <f t="shared" si="778"/>
        <v>1602.42</v>
      </c>
      <c r="X3023">
        <f t="shared" si="774"/>
        <v>2718.6000000000004</v>
      </c>
      <c r="Y3023">
        <f t="shared" si="781"/>
        <v>6527.4</v>
      </c>
      <c r="Z3023">
        <f t="shared" si="776"/>
        <v>41678.979999999996</v>
      </c>
      <c r="AA3023" t="s">
        <v>897</v>
      </c>
      <c r="AB3023">
        <v>2023</v>
      </c>
    </row>
    <row r="3024" spans="1:28" x14ac:dyDescent="0.25">
      <c r="A3024">
        <v>50</v>
      </c>
      <c r="B3024" t="s">
        <v>798</v>
      </c>
      <c r="C3024" t="s">
        <v>102</v>
      </c>
      <c r="D3024" t="s">
        <v>94</v>
      </c>
      <c r="E3024" t="s">
        <v>26</v>
      </c>
      <c r="F3024" t="s">
        <v>100</v>
      </c>
      <c r="G3024">
        <v>46000</v>
      </c>
      <c r="H3024">
        <f>+G3024-(I3024+L3024+N3024)</f>
        <v>43281.4</v>
      </c>
      <c r="I3024">
        <f t="shared" si="770"/>
        <v>1320.2</v>
      </c>
      <c r="J3024">
        <f t="shared" si="771"/>
        <v>3265.9999999999995</v>
      </c>
      <c r="K3024">
        <f t="shared" si="772"/>
        <v>506.00000000000006</v>
      </c>
      <c r="L3024">
        <f t="shared" si="779"/>
        <v>1398.4</v>
      </c>
      <c r="M3024">
        <f t="shared" si="780"/>
        <v>3261.4</v>
      </c>
      <c r="N3024">
        <v>0</v>
      </c>
      <c r="O3024">
        <f>+I3024+J3024+K3024+L3024+M3024+N3024</f>
        <v>9752</v>
      </c>
      <c r="P3024">
        <v>25</v>
      </c>
      <c r="Q3024">
        <v>0</v>
      </c>
      <c r="R3024">
        <v>0</v>
      </c>
      <c r="S3024">
        <v>660.64</v>
      </c>
      <c r="T3024">
        <v>100</v>
      </c>
      <c r="U3024">
        <v>0</v>
      </c>
      <c r="V3024">
        <v>1289.46</v>
      </c>
      <c r="W3024">
        <f t="shared" si="778"/>
        <v>785.64</v>
      </c>
      <c r="X3024">
        <f t="shared" si="774"/>
        <v>2718.6000000000004</v>
      </c>
      <c r="Y3024">
        <f>+J3024+M3024</f>
        <v>6527.4</v>
      </c>
      <c r="Z3024">
        <f>+G3024-(W3024+X3024)</f>
        <v>42495.76</v>
      </c>
      <c r="AA3024" t="s">
        <v>897</v>
      </c>
      <c r="AB3024">
        <v>2023</v>
      </c>
    </row>
    <row r="3025" spans="1:28" x14ac:dyDescent="0.25">
      <c r="A3025">
        <v>51</v>
      </c>
      <c r="B3025" t="s">
        <v>799</v>
      </c>
      <c r="C3025" t="s">
        <v>102</v>
      </c>
      <c r="D3025" t="s">
        <v>6</v>
      </c>
      <c r="E3025" t="s">
        <v>26</v>
      </c>
      <c r="F3025" t="s">
        <v>100</v>
      </c>
      <c r="G3025">
        <v>36000</v>
      </c>
      <c r="H3025">
        <f>+G3025-(I3025+L3025+N3025)</f>
        <v>33872.400000000001</v>
      </c>
      <c r="I3025">
        <f t="shared" si="770"/>
        <v>1033.2</v>
      </c>
      <c r="J3025">
        <f t="shared" si="771"/>
        <v>2555.9999999999995</v>
      </c>
      <c r="K3025">
        <f t="shared" si="772"/>
        <v>396.00000000000006</v>
      </c>
      <c r="L3025">
        <f t="shared" si="779"/>
        <v>1094.4000000000001</v>
      </c>
      <c r="M3025">
        <f t="shared" si="780"/>
        <v>2552.4</v>
      </c>
      <c r="N3025">
        <v>0</v>
      </c>
      <c r="O3025">
        <f>+I3025+J3025+K3025+L3025+M3025+N3025</f>
        <v>7632</v>
      </c>
      <c r="P3025">
        <v>25</v>
      </c>
      <c r="Q3025">
        <v>0</v>
      </c>
      <c r="R3025">
        <v>0</v>
      </c>
      <c r="S3025">
        <v>0</v>
      </c>
      <c r="T3025">
        <v>100</v>
      </c>
      <c r="U3025">
        <v>0</v>
      </c>
      <c r="V3025">
        <v>0</v>
      </c>
      <c r="W3025">
        <f t="shared" si="778"/>
        <v>125</v>
      </c>
      <c r="X3025">
        <f t="shared" si="774"/>
        <v>2127.6000000000004</v>
      </c>
      <c r="Y3025">
        <f>+J3025+M3025</f>
        <v>5108.3999999999996</v>
      </c>
      <c r="Z3025">
        <f>+G3025-(W3025+X3025)</f>
        <v>33747.4</v>
      </c>
      <c r="AA3025" t="s">
        <v>897</v>
      </c>
      <c r="AB3025">
        <v>2023</v>
      </c>
    </row>
    <row r="3026" spans="1:28" x14ac:dyDescent="0.25">
      <c r="A3026">
        <v>52</v>
      </c>
      <c r="B3026" t="s">
        <v>173</v>
      </c>
      <c r="C3026" t="s">
        <v>102</v>
      </c>
      <c r="D3026" t="s">
        <v>6</v>
      </c>
      <c r="E3026" t="s">
        <v>26</v>
      </c>
      <c r="F3026" t="s">
        <v>100</v>
      </c>
      <c r="G3026">
        <v>46000</v>
      </c>
      <c r="H3026">
        <f t="shared" si="777"/>
        <v>41694.019999999997</v>
      </c>
      <c r="I3026">
        <f t="shared" si="770"/>
        <v>1320.2</v>
      </c>
      <c r="J3026">
        <f t="shared" si="771"/>
        <v>3265.9999999999995</v>
      </c>
      <c r="K3026">
        <f t="shared" si="772"/>
        <v>506.00000000000006</v>
      </c>
      <c r="L3026">
        <f t="shared" si="779"/>
        <v>1398.4</v>
      </c>
      <c r="M3026">
        <f t="shared" si="780"/>
        <v>3261.4</v>
      </c>
      <c r="N3026">
        <v>1587.38</v>
      </c>
      <c r="O3026">
        <f t="shared" si="773"/>
        <v>11339.380000000001</v>
      </c>
      <c r="P3026">
        <v>25</v>
      </c>
      <c r="Q3026">
        <v>0</v>
      </c>
      <c r="R3026">
        <v>0</v>
      </c>
      <c r="S3026">
        <v>0</v>
      </c>
      <c r="T3026">
        <v>100</v>
      </c>
      <c r="U3026">
        <v>1049.8599999999999</v>
      </c>
      <c r="V3026">
        <v>0</v>
      </c>
      <c r="W3026">
        <f t="shared" si="778"/>
        <v>1174.8599999999999</v>
      </c>
      <c r="X3026">
        <f t="shared" si="774"/>
        <v>4305.9800000000005</v>
      </c>
      <c r="Y3026">
        <f t="shared" si="781"/>
        <v>6527.4</v>
      </c>
      <c r="Z3026">
        <f t="shared" si="776"/>
        <v>40519.160000000003</v>
      </c>
      <c r="AA3026" t="s">
        <v>897</v>
      </c>
      <c r="AB3026">
        <v>2023</v>
      </c>
    </row>
    <row r="3027" spans="1:28" x14ac:dyDescent="0.25">
      <c r="A3027">
        <v>53</v>
      </c>
      <c r="B3027" t="s">
        <v>177</v>
      </c>
      <c r="C3027" t="s">
        <v>102</v>
      </c>
      <c r="D3027" t="s">
        <v>22</v>
      </c>
      <c r="E3027" t="s">
        <v>26</v>
      </c>
      <c r="F3027" t="s">
        <v>100</v>
      </c>
      <c r="G3027">
        <v>46000</v>
      </c>
      <c r="H3027">
        <f t="shared" si="777"/>
        <v>43281.4</v>
      </c>
      <c r="I3027">
        <f t="shared" si="770"/>
        <v>1320.2</v>
      </c>
      <c r="J3027">
        <f t="shared" si="771"/>
        <v>3265.9999999999995</v>
      </c>
      <c r="K3027">
        <f t="shared" si="772"/>
        <v>506.00000000000006</v>
      </c>
      <c r="L3027">
        <f t="shared" si="779"/>
        <v>1398.4</v>
      </c>
      <c r="M3027">
        <f t="shared" si="780"/>
        <v>3261.4</v>
      </c>
      <c r="N3027">
        <v>0</v>
      </c>
      <c r="O3027">
        <f t="shared" si="773"/>
        <v>9752</v>
      </c>
      <c r="P3027">
        <v>25</v>
      </c>
      <c r="Q3027">
        <v>0</v>
      </c>
      <c r="R3027">
        <v>0</v>
      </c>
      <c r="S3027">
        <v>398.64</v>
      </c>
      <c r="T3027">
        <v>100</v>
      </c>
      <c r="U3027">
        <v>714.73</v>
      </c>
      <c r="V3027">
        <v>1289.46</v>
      </c>
      <c r="W3027">
        <f t="shared" si="778"/>
        <v>1238.3699999999999</v>
      </c>
      <c r="X3027">
        <f t="shared" si="774"/>
        <v>2718.6000000000004</v>
      </c>
      <c r="Y3027">
        <f t="shared" si="781"/>
        <v>6527.4</v>
      </c>
      <c r="Z3027">
        <f t="shared" si="776"/>
        <v>42043.03</v>
      </c>
      <c r="AA3027" t="s">
        <v>897</v>
      </c>
      <c r="AB3027">
        <v>2023</v>
      </c>
    </row>
    <row r="3028" spans="1:28" x14ac:dyDescent="0.25">
      <c r="A3028">
        <v>54</v>
      </c>
      <c r="B3028" t="s">
        <v>178</v>
      </c>
      <c r="C3028" t="s">
        <v>103</v>
      </c>
      <c r="D3028" t="s">
        <v>6</v>
      </c>
      <c r="E3028" t="s">
        <v>32</v>
      </c>
      <c r="F3028" t="s">
        <v>100</v>
      </c>
      <c r="G3028">
        <v>36000</v>
      </c>
      <c r="H3028">
        <f>+G3028-(I3028+L3028+N3028)</f>
        <v>33872.400000000001</v>
      </c>
      <c r="I3028">
        <f t="shared" si="770"/>
        <v>1033.2</v>
      </c>
      <c r="J3028">
        <f t="shared" si="771"/>
        <v>2555.9999999999995</v>
      </c>
      <c r="K3028">
        <f t="shared" si="772"/>
        <v>396.00000000000006</v>
      </c>
      <c r="L3028">
        <f t="shared" si="779"/>
        <v>1094.4000000000001</v>
      </c>
      <c r="M3028">
        <f t="shared" si="780"/>
        <v>2552.4</v>
      </c>
      <c r="N3028">
        <v>0</v>
      </c>
      <c r="O3028">
        <f>+I3028+J3028+K3028+L3028+M3028+N3028</f>
        <v>7632</v>
      </c>
      <c r="P3028">
        <v>25</v>
      </c>
      <c r="Q3028">
        <v>0</v>
      </c>
      <c r="R3028">
        <v>0</v>
      </c>
      <c r="S3028">
        <v>398.64</v>
      </c>
      <c r="T3028">
        <v>100</v>
      </c>
      <c r="U3028">
        <v>0</v>
      </c>
      <c r="V3028">
        <v>0</v>
      </c>
      <c r="W3028">
        <f t="shared" si="778"/>
        <v>523.64</v>
      </c>
      <c r="X3028">
        <f t="shared" si="774"/>
        <v>2127.6000000000004</v>
      </c>
      <c r="Y3028">
        <f t="shared" si="781"/>
        <v>5108.3999999999996</v>
      </c>
      <c r="Z3028">
        <f t="shared" si="776"/>
        <v>33348.76</v>
      </c>
      <c r="AA3028" t="s">
        <v>897</v>
      </c>
      <c r="AB3028">
        <v>2023</v>
      </c>
    </row>
    <row r="3029" spans="1:28" x14ac:dyDescent="0.25">
      <c r="A3029">
        <v>55</v>
      </c>
      <c r="B3029" t="s">
        <v>815</v>
      </c>
      <c r="C3029" t="s">
        <v>102</v>
      </c>
      <c r="D3029" t="s">
        <v>793</v>
      </c>
      <c r="E3029" t="s">
        <v>32</v>
      </c>
      <c r="F3029" t="s">
        <v>100</v>
      </c>
      <c r="G3029">
        <v>30000</v>
      </c>
      <c r="H3029">
        <f t="shared" si="777"/>
        <v>28227</v>
      </c>
      <c r="I3029">
        <f t="shared" si="770"/>
        <v>861</v>
      </c>
      <c r="J3029">
        <f t="shared" si="771"/>
        <v>2130</v>
      </c>
      <c r="K3029">
        <f t="shared" si="772"/>
        <v>330.00000000000006</v>
      </c>
      <c r="L3029">
        <f t="shared" si="779"/>
        <v>912</v>
      </c>
      <c r="M3029">
        <f t="shared" si="780"/>
        <v>2127</v>
      </c>
      <c r="N3029">
        <v>0</v>
      </c>
      <c r="O3029">
        <f t="shared" ref="O3029:O3035" si="783">+I3029+J3029+K3029+L3029+M3029+N3029</f>
        <v>6360</v>
      </c>
      <c r="P3029">
        <v>25</v>
      </c>
      <c r="Q3029">
        <v>0</v>
      </c>
      <c r="R3029">
        <v>0</v>
      </c>
      <c r="S3029">
        <v>0</v>
      </c>
      <c r="T3029">
        <v>100</v>
      </c>
      <c r="U3029">
        <v>0</v>
      </c>
      <c r="V3029">
        <v>0</v>
      </c>
      <c r="W3029">
        <f t="shared" si="778"/>
        <v>125</v>
      </c>
      <c r="X3029">
        <f t="shared" si="774"/>
        <v>1773</v>
      </c>
      <c r="Y3029">
        <f t="shared" si="781"/>
        <v>4257</v>
      </c>
      <c r="Z3029">
        <f t="shared" si="776"/>
        <v>28102</v>
      </c>
      <c r="AA3029" t="s">
        <v>897</v>
      </c>
      <c r="AB3029">
        <v>2023</v>
      </c>
    </row>
    <row r="3030" spans="1:28" x14ac:dyDescent="0.25">
      <c r="A3030">
        <v>56</v>
      </c>
      <c r="B3030" t="s">
        <v>816</v>
      </c>
      <c r="C3030" t="s">
        <v>103</v>
      </c>
      <c r="D3030" t="s">
        <v>6</v>
      </c>
      <c r="E3030" t="s">
        <v>32</v>
      </c>
      <c r="F3030" t="s">
        <v>100</v>
      </c>
      <c r="G3030">
        <v>30000</v>
      </c>
      <c r="H3030">
        <f>+G3030-(I3030+L3030+N3030)</f>
        <v>28227</v>
      </c>
      <c r="I3030">
        <f t="shared" si="770"/>
        <v>861</v>
      </c>
      <c r="J3030">
        <f t="shared" si="771"/>
        <v>2130</v>
      </c>
      <c r="K3030">
        <f t="shared" si="772"/>
        <v>330.00000000000006</v>
      </c>
      <c r="L3030">
        <f t="shared" si="779"/>
        <v>912</v>
      </c>
      <c r="M3030">
        <f t="shared" si="780"/>
        <v>2127</v>
      </c>
      <c r="N3030">
        <v>0</v>
      </c>
      <c r="O3030">
        <f t="shared" si="783"/>
        <v>6360</v>
      </c>
      <c r="P3030">
        <v>25</v>
      </c>
      <c r="Q3030">
        <v>0</v>
      </c>
      <c r="R3030">
        <v>0</v>
      </c>
      <c r="S3030">
        <v>451.27</v>
      </c>
      <c r="T3030">
        <v>100</v>
      </c>
      <c r="U3030">
        <v>0</v>
      </c>
      <c r="V3030">
        <v>0</v>
      </c>
      <c r="W3030">
        <f t="shared" si="778"/>
        <v>576.27</v>
      </c>
      <c r="X3030">
        <f t="shared" si="774"/>
        <v>1773</v>
      </c>
      <c r="Y3030">
        <f t="shared" si="781"/>
        <v>4257</v>
      </c>
      <c r="Z3030">
        <f t="shared" si="776"/>
        <v>27650.73</v>
      </c>
      <c r="AA3030" t="s">
        <v>897</v>
      </c>
      <c r="AB3030">
        <v>2023</v>
      </c>
    </row>
    <row r="3031" spans="1:28" x14ac:dyDescent="0.25">
      <c r="A3031">
        <v>57</v>
      </c>
      <c r="B3031" t="s">
        <v>817</v>
      </c>
      <c r="C3031" t="s">
        <v>102</v>
      </c>
      <c r="D3031" t="s">
        <v>10</v>
      </c>
      <c r="E3031" t="s">
        <v>891</v>
      </c>
      <c r="F3031" t="s">
        <v>100</v>
      </c>
      <c r="G3031">
        <v>46000</v>
      </c>
      <c r="H3031">
        <f t="shared" si="777"/>
        <v>43281.4</v>
      </c>
      <c r="I3031">
        <f t="shared" si="770"/>
        <v>1320.2</v>
      </c>
      <c r="J3031">
        <f t="shared" si="771"/>
        <v>3265.9999999999995</v>
      </c>
      <c r="K3031">
        <f t="shared" si="772"/>
        <v>506.00000000000006</v>
      </c>
      <c r="L3031">
        <f t="shared" si="779"/>
        <v>1398.4</v>
      </c>
      <c r="M3031">
        <f t="shared" si="780"/>
        <v>3261.4</v>
      </c>
      <c r="N3031">
        <v>0</v>
      </c>
      <c r="O3031">
        <f t="shared" si="783"/>
        <v>9752</v>
      </c>
      <c r="P3031">
        <v>25</v>
      </c>
      <c r="Q3031">
        <v>500</v>
      </c>
      <c r="R3031">
        <v>0</v>
      </c>
      <c r="S3031">
        <v>398.64</v>
      </c>
      <c r="T3031">
        <v>100</v>
      </c>
      <c r="U3031">
        <v>1289.46</v>
      </c>
      <c r="V3031">
        <v>0</v>
      </c>
      <c r="W3031">
        <f t="shared" si="778"/>
        <v>2313.1</v>
      </c>
      <c r="X3031">
        <f t="shared" si="774"/>
        <v>2718.6000000000004</v>
      </c>
      <c r="Y3031">
        <f t="shared" si="781"/>
        <v>6527.4</v>
      </c>
      <c r="Z3031">
        <f t="shared" si="776"/>
        <v>40968.300000000003</v>
      </c>
      <c r="AA3031" t="s">
        <v>897</v>
      </c>
      <c r="AB3031">
        <v>2023</v>
      </c>
    </row>
    <row r="3032" spans="1:28" x14ac:dyDescent="0.25">
      <c r="A3032">
        <v>58</v>
      </c>
      <c r="B3032" t="s">
        <v>819</v>
      </c>
      <c r="C3032" t="s">
        <v>103</v>
      </c>
      <c r="D3032" t="s">
        <v>12</v>
      </c>
      <c r="E3032" t="s">
        <v>32</v>
      </c>
      <c r="F3032" t="s">
        <v>100</v>
      </c>
      <c r="G3032">
        <v>46000</v>
      </c>
      <c r="H3032">
        <f t="shared" si="777"/>
        <v>43281.4</v>
      </c>
      <c r="I3032">
        <f t="shared" si="770"/>
        <v>1320.2</v>
      </c>
      <c r="J3032">
        <f t="shared" si="771"/>
        <v>3265.9999999999995</v>
      </c>
      <c r="K3032">
        <f t="shared" si="772"/>
        <v>506.00000000000006</v>
      </c>
      <c r="L3032">
        <f t="shared" si="779"/>
        <v>1398.4</v>
      </c>
      <c r="M3032">
        <f t="shared" si="780"/>
        <v>3261.4</v>
      </c>
      <c r="N3032">
        <v>0</v>
      </c>
      <c r="O3032">
        <f t="shared" si="783"/>
        <v>9752</v>
      </c>
      <c r="P3032">
        <v>25</v>
      </c>
      <c r="Q3032">
        <v>0</v>
      </c>
      <c r="R3032">
        <v>0</v>
      </c>
      <c r="S3032">
        <v>787.84</v>
      </c>
      <c r="T3032">
        <v>100</v>
      </c>
      <c r="U3032">
        <f>IF((H3032*12)&gt;867123.01,(79776+(((H3032*12)-867123.01)*0.25))/12,IF((H3032*12)&gt;624329.01,(31216+(((H3032*12)-624329.01)*0.2))/12,IF((H3032*12)&gt;416220.01,(((H3032*12)-416220.01)*0.15)/12,0)))</f>
        <v>1289.4598750000005</v>
      </c>
      <c r="V3032">
        <v>0</v>
      </c>
      <c r="W3032">
        <f t="shared" si="778"/>
        <v>2202.2998750000006</v>
      </c>
      <c r="X3032">
        <f t="shared" si="774"/>
        <v>2718.6000000000004</v>
      </c>
      <c r="Y3032">
        <f t="shared" si="781"/>
        <v>6527.4</v>
      </c>
      <c r="Z3032">
        <f t="shared" si="776"/>
        <v>41079.100124999997</v>
      </c>
      <c r="AA3032" t="s">
        <v>897</v>
      </c>
      <c r="AB3032">
        <v>2023</v>
      </c>
    </row>
    <row r="3033" spans="1:28" x14ac:dyDescent="0.25">
      <c r="A3033">
        <v>59</v>
      </c>
      <c r="B3033" t="s">
        <v>820</v>
      </c>
      <c r="C3033" t="s">
        <v>102</v>
      </c>
      <c r="D3033" t="s">
        <v>94</v>
      </c>
      <c r="E3033" t="s">
        <v>32</v>
      </c>
      <c r="F3033" t="s">
        <v>100</v>
      </c>
      <c r="G3033">
        <v>46000</v>
      </c>
      <c r="H3033">
        <f t="shared" si="777"/>
        <v>43281.4</v>
      </c>
      <c r="I3033">
        <f t="shared" si="770"/>
        <v>1320.2</v>
      </c>
      <c r="J3033">
        <f t="shared" si="771"/>
        <v>3265.9999999999995</v>
      </c>
      <c r="K3033">
        <f t="shared" si="772"/>
        <v>506.00000000000006</v>
      </c>
      <c r="L3033">
        <f t="shared" si="779"/>
        <v>1398.4</v>
      </c>
      <c r="M3033">
        <f t="shared" si="780"/>
        <v>3261.4</v>
      </c>
      <c r="N3033">
        <v>0</v>
      </c>
      <c r="O3033">
        <f t="shared" si="783"/>
        <v>9752</v>
      </c>
      <c r="P3033">
        <v>25</v>
      </c>
      <c r="Q3033">
        <v>0</v>
      </c>
      <c r="R3033">
        <v>0</v>
      </c>
      <c r="S3033">
        <v>669.72</v>
      </c>
      <c r="T3033">
        <v>100</v>
      </c>
      <c r="U3033">
        <v>1289.46</v>
      </c>
      <c r="V3033">
        <v>0</v>
      </c>
      <c r="W3033">
        <f t="shared" si="778"/>
        <v>2084.1800000000003</v>
      </c>
      <c r="X3033">
        <f t="shared" si="774"/>
        <v>2718.6000000000004</v>
      </c>
      <c r="Y3033">
        <f t="shared" si="781"/>
        <v>6527.4</v>
      </c>
      <c r="Z3033">
        <f t="shared" si="776"/>
        <v>41197.22</v>
      </c>
      <c r="AA3033" t="s">
        <v>897</v>
      </c>
      <c r="AB3033">
        <v>2023</v>
      </c>
    </row>
    <row r="3034" spans="1:28" x14ac:dyDescent="0.25">
      <c r="A3034">
        <v>60</v>
      </c>
      <c r="B3034" t="s">
        <v>821</v>
      </c>
      <c r="C3034" t="s">
        <v>103</v>
      </c>
      <c r="D3034" t="s">
        <v>22</v>
      </c>
      <c r="E3034" t="s">
        <v>32</v>
      </c>
      <c r="F3034" t="s">
        <v>100</v>
      </c>
      <c r="G3034">
        <v>36000</v>
      </c>
      <c r="H3034">
        <f t="shared" si="777"/>
        <v>33872.400000000001</v>
      </c>
      <c r="I3034">
        <f t="shared" si="770"/>
        <v>1033.2</v>
      </c>
      <c r="J3034">
        <f t="shared" si="771"/>
        <v>2555.9999999999995</v>
      </c>
      <c r="K3034">
        <f t="shared" si="772"/>
        <v>396.00000000000006</v>
      </c>
      <c r="L3034">
        <f t="shared" si="779"/>
        <v>1094.4000000000001</v>
      </c>
      <c r="M3034">
        <f t="shared" si="780"/>
        <v>2552.4</v>
      </c>
      <c r="N3034">
        <v>0</v>
      </c>
      <c r="O3034">
        <f t="shared" si="783"/>
        <v>7632</v>
      </c>
      <c r="P3034">
        <v>25</v>
      </c>
      <c r="Q3034">
        <v>0</v>
      </c>
      <c r="R3034">
        <v>0</v>
      </c>
      <c r="S3034">
        <v>1526.62</v>
      </c>
      <c r="T3034">
        <v>100</v>
      </c>
      <c r="U3034">
        <v>0</v>
      </c>
      <c r="V3034">
        <v>0</v>
      </c>
      <c r="W3034">
        <f t="shared" si="778"/>
        <v>1651.62</v>
      </c>
      <c r="X3034">
        <f t="shared" si="774"/>
        <v>2127.6000000000004</v>
      </c>
      <c r="Y3034">
        <f t="shared" si="781"/>
        <v>5108.3999999999996</v>
      </c>
      <c r="Z3034">
        <f t="shared" si="776"/>
        <v>32220.78</v>
      </c>
      <c r="AA3034" t="s">
        <v>897</v>
      </c>
      <c r="AB3034">
        <v>2023</v>
      </c>
    </row>
    <row r="3035" spans="1:28" x14ac:dyDescent="0.25">
      <c r="A3035">
        <v>61</v>
      </c>
      <c r="B3035" t="s">
        <v>822</v>
      </c>
      <c r="C3035" t="s">
        <v>103</v>
      </c>
      <c r="D3035" t="s">
        <v>793</v>
      </c>
      <c r="E3035" t="s">
        <v>32</v>
      </c>
      <c r="F3035" t="s">
        <v>100</v>
      </c>
      <c r="G3035">
        <v>46000</v>
      </c>
      <c r="H3035">
        <f t="shared" si="777"/>
        <v>43281.4</v>
      </c>
      <c r="I3035">
        <f t="shared" si="770"/>
        <v>1320.2</v>
      </c>
      <c r="J3035">
        <f t="shared" si="771"/>
        <v>3265.9999999999995</v>
      </c>
      <c r="K3035">
        <f t="shared" si="772"/>
        <v>506.00000000000006</v>
      </c>
      <c r="L3035">
        <f t="shared" si="779"/>
        <v>1398.4</v>
      </c>
      <c r="M3035">
        <f t="shared" si="780"/>
        <v>3261.4</v>
      </c>
      <c r="N3035">
        <v>0</v>
      </c>
      <c r="O3035">
        <f t="shared" si="783"/>
        <v>9752</v>
      </c>
      <c r="P3035">
        <v>25</v>
      </c>
      <c r="Q3035">
        <v>0</v>
      </c>
      <c r="R3035">
        <v>0</v>
      </c>
      <c r="S3035">
        <v>0</v>
      </c>
      <c r="T3035">
        <v>100</v>
      </c>
      <c r="U3035">
        <v>0</v>
      </c>
      <c r="V3035">
        <v>1289.46</v>
      </c>
      <c r="W3035">
        <f t="shared" si="778"/>
        <v>125</v>
      </c>
      <c r="X3035">
        <f t="shared" si="774"/>
        <v>2718.6000000000004</v>
      </c>
      <c r="Y3035">
        <f t="shared" si="781"/>
        <v>6527.4</v>
      </c>
      <c r="Z3035">
        <f t="shared" si="776"/>
        <v>43156.4</v>
      </c>
      <c r="AA3035" t="s">
        <v>897</v>
      </c>
      <c r="AB3035">
        <v>2023</v>
      </c>
    </row>
    <row r="3036" spans="1:28" x14ac:dyDescent="0.25">
      <c r="A3036">
        <v>62</v>
      </c>
      <c r="B3036" t="s">
        <v>179</v>
      </c>
      <c r="C3036" t="s">
        <v>103</v>
      </c>
      <c r="D3036" t="s">
        <v>800</v>
      </c>
      <c r="E3036" t="s">
        <v>32</v>
      </c>
      <c r="F3036" t="s">
        <v>100</v>
      </c>
      <c r="G3036">
        <v>46000</v>
      </c>
      <c r="H3036">
        <f t="shared" si="777"/>
        <v>43281.4</v>
      </c>
      <c r="I3036">
        <f t="shared" si="770"/>
        <v>1320.2</v>
      </c>
      <c r="J3036">
        <f t="shared" si="771"/>
        <v>3265.9999999999995</v>
      </c>
      <c r="K3036">
        <f t="shared" si="772"/>
        <v>506.00000000000006</v>
      </c>
      <c r="L3036">
        <f t="shared" si="779"/>
        <v>1398.4</v>
      </c>
      <c r="M3036">
        <f t="shared" si="780"/>
        <v>3261.4</v>
      </c>
      <c r="N3036">
        <v>0</v>
      </c>
      <c r="O3036">
        <f t="shared" si="773"/>
        <v>9752</v>
      </c>
      <c r="P3036">
        <v>25</v>
      </c>
      <c r="Q3036">
        <v>1000</v>
      </c>
      <c r="R3036">
        <v>0</v>
      </c>
      <c r="S3036">
        <v>398.64</v>
      </c>
      <c r="T3036">
        <v>100</v>
      </c>
      <c r="U3036">
        <v>0</v>
      </c>
      <c r="V3036">
        <v>1289.46</v>
      </c>
      <c r="W3036">
        <f t="shared" si="778"/>
        <v>1523.6399999999999</v>
      </c>
      <c r="X3036">
        <f t="shared" si="774"/>
        <v>2718.6000000000004</v>
      </c>
      <c r="Y3036">
        <f t="shared" si="781"/>
        <v>6527.4</v>
      </c>
      <c r="Z3036">
        <f t="shared" si="776"/>
        <v>41757.760000000002</v>
      </c>
      <c r="AA3036" t="s">
        <v>897</v>
      </c>
      <c r="AB3036">
        <v>2023</v>
      </c>
    </row>
    <row r="3037" spans="1:28" x14ac:dyDescent="0.25">
      <c r="A3037">
        <v>63</v>
      </c>
      <c r="B3037" t="s">
        <v>180</v>
      </c>
      <c r="C3037" t="s">
        <v>103</v>
      </c>
      <c r="D3037" t="s">
        <v>22</v>
      </c>
      <c r="E3037" t="s">
        <v>32</v>
      </c>
      <c r="F3037" t="s">
        <v>100</v>
      </c>
      <c r="G3037">
        <v>36000</v>
      </c>
      <c r="H3037">
        <f t="shared" si="777"/>
        <v>32285.02</v>
      </c>
      <c r="I3037">
        <f t="shared" si="770"/>
        <v>1033.2</v>
      </c>
      <c r="J3037">
        <f t="shared" si="771"/>
        <v>2555.9999999999995</v>
      </c>
      <c r="K3037">
        <f t="shared" si="772"/>
        <v>396.00000000000006</v>
      </c>
      <c r="L3037">
        <f t="shared" si="779"/>
        <v>1094.4000000000001</v>
      </c>
      <c r="M3037">
        <f t="shared" si="780"/>
        <v>2552.4</v>
      </c>
      <c r="N3037">
        <v>1587.38</v>
      </c>
      <c r="O3037">
        <f t="shared" si="773"/>
        <v>9219.380000000001</v>
      </c>
      <c r="P3037">
        <v>25</v>
      </c>
      <c r="Q3037">
        <v>0</v>
      </c>
      <c r="R3037">
        <v>0</v>
      </c>
      <c r="S3037">
        <v>2157.12</v>
      </c>
      <c r="T3037">
        <v>100</v>
      </c>
      <c r="U3037">
        <v>0</v>
      </c>
      <c r="V3037">
        <v>0</v>
      </c>
      <c r="W3037">
        <f t="shared" si="778"/>
        <v>2282.12</v>
      </c>
      <c r="X3037">
        <f t="shared" si="774"/>
        <v>3714.9800000000005</v>
      </c>
      <c r="Y3037">
        <f t="shared" si="781"/>
        <v>5108.3999999999996</v>
      </c>
      <c r="Z3037">
        <f t="shared" si="776"/>
        <v>30002.9</v>
      </c>
      <c r="AA3037" t="s">
        <v>897</v>
      </c>
      <c r="AB3037">
        <v>2023</v>
      </c>
    </row>
    <row r="3038" spans="1:28" x14ac:dyDescent="0.25">
      <c r="A3038">
        <v>64</v>
      </c>
      <c r="B3038" t="s">
        <v>183</v>
      </c>
      <c r="C3038" t="s">
        <v>103</v>
      </c>
      <c r="D3038" t="s">
        <v>22</v>
      </c>
      <c r="E3038" t="s">
        <v>52</v>
      </c>
      <c r="F3038" t="s">
        <v>100</v>
      </c>
      <c r="G3038">
        <v>36000</v>
      </c>
      <c r="H3038">
        <f t="shared" si="777"/>
        <v>33872.400000000001</v>
      </c>
      <c r="I3038">
        <f t="shared" si="770"/>
        <v>1033.2</v>
      </c>
      <c r="J3038">
        <f t="shared" si="771"/>
        <v>2555.9999999999995</v>
      </c>
      <c r="K3038">
        <f t="shared" si="772"/>
        <v>396.00000000000006</v>
      </c>
      <c r="L3038">
        <f t="shared" si="779"/>
        <v>1094.4000000000001</v>
      </c>
      <c r="M3038">
        <f t="shared" si="780"/>
        <v>2552.4</v>
      </c>
      <c r="N3038">
        <v>0</v>
      </c>
      <c r="O3038">
        <f t="shared" si="773"/>
        <v>7632</v>
      </c>
      <c r="P3038">
        <v>25</v>
      </c>
      <c r="Q3038">
        <v>1500</v>
      </c>
      <c r="R3038">
        <v>0</v>
      </c>
      <c r="S3038">
        <v>246</v>
      </c>
      <c r="T3038">
        <v>100</v>
      </c>
      <c r="U3038">
        <v>0</v>
      </c>
      <c r="V3038">
        <v>0</v>
      </c>
      <c r="W3038">
        <f t="shared" si="778"/>
        <v>1871</v>
      </c>
      <c r="X3038">
        <f t="shared" si="774"/>
        <v>2127.6000000000004</v>
      </c>
      <c r="Y3038">
        <f t="shared" si="781"/>
        <v>5108.3999999999996</v>
      </c>
      <c r="Z3038">
        <f t="shared" si="776"/>
        <v>32001.4</v>
      </c>
      <c r="AA3038" t="s">
        <v>897</v>
      </c>
      <c r="AB3038">
        <v>2023</v>
      </c>
    </row>
    <row r="3039" spans="1:28" x14ac:dyDescent="0.25">
      <c r="A3039">
        <v>65</v>
      </c>
      <c r="B3039" t="s">
        <v>185</v>
      </c>
      <c r="C3039" t="s">
        <v>103</v>
      </c>
      <c r="D3039" t="s">
        <v>22</v>
      </c>
      <c r="E3039" t="s">
        <v>789</v>
      </c>
      <c r="F3039" t="s">
        <v>100</v>
      </c>
      <c r="G3039">
        <v>46000</v>
      </c>
      <c r="H3039">
        <f t="shared" si="777"/>
        <v>43281.4</v>
      </c>
      <c r="I3039">
        <f t="shared" ref="I3039:I3080" si="784">IF(G3039&lt;=374040,G3039*2.87%,9334.68)</f>
        <v>1320.2</v>
      </c>
      <c r="J3039">
        <f t="shared" ref="J3039:J3080" si="785">IF(G3039&lt;=374040,G3039*7.1%,23092.75)</f>
        <v>3265.9999999999995</v>
      </c>
      <c r="K3039">
        <f t="shared" ref="K3039:K3080" si="786">IF(G3039&lt;=74808,G3039*1.1%,822.89)</f>
        <v>506.00000000000006</v>
      </c>
      <c r="L3039">
        <f t="shared" si="779"/>
        <v>1398.4</v>
      </c>
      <c r="M3039">
        <f t="shared" si="780"/>
        <v>3261.4</v>
      </c>
      <c r="N3039">
        <v>0</v>
      </c>
      <c r="O3039">
        <f t="shared" ref="O3039:O3063" si="787">+I3039+J3039+K3039+L3039+M3039+N3039</f>
        <v>9752</v>
      </c>
      <c r="P3039">
        <v>25</v>
      </c>
      <c r="Q3039">
        <v>200</v>
      </c>
      <c r="R3039">
        <v>0</v>
      </c>
      <c r="S3039">
        <v>1251.92</v>
      </c>
      <c r="T3039">
        <v>100</v>
      </c>
      <c r="U3039">
        <v>1289.46</v>
      </c>
      <c r="V3039">
        <v>637.30999999999995</v>
      </c>
      <c r="W3039">
        <f t="shared" si="778"/>
        <v>2866.38</v>
      </c>
      <c r="X3039">
        <f t="shared" ref="X3039:X3080" si="788">+I3039+L3039+N3039</f>
        <v>2718.6000000000004</v>
      </c>
      <c r="Y3039">
        <f t="shared" si="781"/>
        <v>6527.4</v>
      </c>
      <c r="Z3039">
        <f t="shared" ref="Z3039:Z3043" si="789">+G3039-(W3039+X3039)</f>
        <v>40415.019999999997</v>
      </c>
      <c r="AA3039" t="s">
        <v>897</v>
      </c>
      <c r="AB3039">
        <v>2023</v>
      </c>
    </row>
    <row r="3040" spans="1:28" x14ac:dyDescent="0.25">
      <c r="A3040">
        <v>66</v>
      </c>
      <c r="B3040" t="s">
        <v>186</v>
      </c>
      <c r="C3040" t="s">
        <v>102</v>
      </c>
      <c r="D3040" t="s">
        <v>17</v>
      </c>
      <c r="E3040" t="s">
        <v>36</v>
      </c>
      <c r="F3040" t="s">
        <v>100</v>
      </c>
      <c r="G3040">
        <v>46000</v>
      </c>
      <c r="H3040">
        <f t="shared" ref="H3040:H3063" si="790">+G3040-(I3040+L3040+N3040)</f>
        <v>43281.4</v>
      </c>
      <c r="I3040">
        <f t="shared" si="784"/>
        <v>1320.2</v>
      </c>
      <c r="J3040">
        <f t="shared" si="785"/>
        <v>3265.9999999999995</v>
      </c>
      <c r="K3040">
        <f t="shared" si="786"/>
        <v>506.00000000000006</v>
      </c>
      <c r="L3040">
        <f t="shared" si="779"/>
        <v>1398.4</v>
      </c>
      <c r="M3040">
        <f t="shared" si="780"/>
        <v>3261.4</v>
      </c>
      <c r="N3040">
        <v>0</v>
      </c>
      <c r="O3040">
        <f t="shared" si="787"/>
        <v>9752</v>
      </c>
      <c r="P3040">
        <v>25</v>
      </c>
      <c r="Q3040">
        <v>0</v>
      </c>
      <c r="R3040">
        <v>0</v>
      </c>
      <c r="S3040">
        <v>633.53</v>
      </c>
      <c r="T3040">
        <v>100</v>
      </c>
      <c r="U3040">
        <v>1289.46</v>
      </c>
      <c r="V3040">
        <v>1289.46</v>
      </c>
      <c r="W3040">
        <f t="shared" ref="W3040:W3073" si="791">P3040+Q3040+R3040+S3040+T3040+U3040</f>
        <v>2047.99</v>
      </c>
      <c r="X3040">
        <f t="shared" si="788"/>
        <v>2718.6000000000004</v>
      </c>
      <c r="Y3040">
        <f t="shared" si="781"/>
        <v>6527.4</v>
      </c>
      <c r="Z3040">
        <f t="shared" si="789"/>
        <v>41233.410000000003</v>
      </c>
      <c r="AA3040" t="s">
        <v>897</v>
      </c>
      <c r="AB3040">
        <v>2023</v>
      </c>
    </row>
    <row r="3041" spans="1:28" x14ac:dyDescent="0.25">
      <c r="A3041">
        <v>67</v>
      </c>
      <c r="B3041" t="s">
        <v>188</v>
      </c>
      <c r="C3041" t="s">
        <v>102</v>
      </c>
      <c r="D3041" t="s">
        <v>10</v>
      </c>
      <c r="E3041" t="s">
        <v>33</v>
      </c>
      <c r="F3041" t="s">
        <v>100</v>
      </c>
      <c r="G3041">
        <v>36000</v>
      </c>
      <c r="H3041">
        <f t="shared" si="790"/>
        <v>30697.64</v>
      </c>
      <c r="I3041">
        <f t="shared" si="784"/>
        <v>1033.2</v>
      </c>
      <c r="J3041">
        <f t="shared" si="785"/>
        <v>2555.9999999999995</v>
      </c>
      <c r="K3041">
        <f t="shared" si="786"/>
        <v>396.00000000000006</v>
      </c>
      <c r="L3041">
        <f t="shared" ref="L3041:L3080" si="792">IF(G3041&lt;=187020,G3041*3.04%,4943.8)</f>
        <v>1094.4000000000001</v>
      </c>
      <c r="M3041">
        <f t="shared" ref="M3041:M3080" si="793">IF(G3041&lt;=187020,G3041*7.09%,11530.11)</f>
        <v>2552.4</v>
      </c>
      <c r="N3041">
        <v>3174.76</v>
      </c>
      <c r="O3041">
        <f t="shared" si="787"/>
        <v>10806.76</v>
      </c>
      <c r="P3041">
        <v>25</v>
      </c>
      <c r="Q3041">
        <v>0</v>
      </c>
      <c r="R3041">
        <v>0</v>
      </c>
      <c r="S3041">
        <v>2194.67</v>
      </c>
      <c r="T3041">
        <v>100</v>
      </c>
      <c r="U3041">
        <v>0</v>
      </c>
      <c r="V3041">
        <v>0</v>
      </c>
      <c r="W3041">
        <f t="shared" si="791"/>
        <v>2319.67</v>
      </c>
      <c r="X3041">
        <f t="shared" si="788"/>
        <v>5302.3600000000006</v>
      </c>
      <c r="Y3041">
        <f t="shared" si="781"/>
        <v>5108.3999999999996</v>
      </c>
      <c r="Z3041">
        <f t="shared" si="789"/>
        <v>28377.97</v>
      </c>
      <c r="AA3041" t="s">
        <v>897</v>
      </c>
      <c r="AB3041">
        <v>2023</v>
      </c>
    </row>
    <row r="3042" spans="1:28" x14ac:dyDescent="0.25">
      <c r="A3042">
        <v>68</v>
      </c>
      <c r="B3042" t="s">
        <v>190</v>
      </c>
      <c r="C3042" t="s">
        <v>102</v>
      </c>
      <c r="D3042" t="s">
        <v>801</v>
      </c>
      <c r="E3042" t="s">
        <v>38</v>
      </c>
      <c r="F3042" t="s">
        <v>100</v>
      </c>
      <c r="G3042">
        <v>36000</v>
      </c>
      <c r="H3042">
        <f t="shared" si="790"/>
        <v>33872.400000000001</v>
      </c>
      <c r="I3042">
        <f t="shared" si="784"/>
        <v>1033.2</v>
      </c>
      <c r="J3042">
        <f t="shared" si="785"/>
        <v>2555.9999999999995</v>
      </c>
      <c r="K3042">
        <f t="shared" si="786"/>
        <v>396.00000000000006</v>
      </c>
      <c r="L3042">
        <f t="shared" si="792"/>
        <v>1094.4000000000001</v>
      </c>
      <c r="M3042">
        <f t="shared" si="793"/>
        <v>2552.4</v>
      </c>
      <c r="N3042">
        <v>0</v>
      </c>
      <c r="O3042">
        <f t="shared" si="787"/>
        <v>7632</v>
      </c>
      <c r="P3042">
        <v>25</v>
      </c>
      <c r="Q3042">
        <v>6505.87</v>
      </c>
      <c r="R3042">
        <v>0</v>
      </c>
      <c r="S3042">
        <v>759.39</v>
      </c>
      <c r="T3042">
        <v>100</v>
      </c>
      <c r="U3042">
        <v>0</v>
      </c>
      <c r="V3042">
        <v>0</v>
      </c>
      <c r="W3042">
        <f t="shared" si="791"/>
        <v>7390.26</v>
      </c>
      <c r="X3042">
        <f t="shared" si="788"/>
        <v>2127.6000000000004</v>
      </c>
      <c r="Y3042">
        <f t="shared" si="781"/>
        <v>5108.3999999999996</v>
      </c>
      <c r="Z3042">
        <f t="shared" si="789"/>
        <v>26482.14</v>
      </c>
      <c r="AA3042" t="s">
        <v>897</v>
      </c>
      <c r="AB3042">
        <v>2023</v>
      </c>
    </row>
    <row r="3043" spans="1:28" x14ac:dyDescent="0.25">
      <c r="A3043">
        <v>69</v>
      </c>
      <c r="B3043" t="s">
        <v>851</v>
      </c>
      <c r="C3043" t="s">
        <v>103</v>
      </c>
      <c r="D3043" t="s">
        <v>94</v>
      </c>
      <c r="E3043" t="s">
        <v>852</v>
      </c>
      <c r="F3043" t="s">
        <v>100</v>
      </c>
      <c r="G3043">
        <v>46000</v>
      </c>
      <c r="H3043">
        <f t="shared" si="790"/>
        <v>43281.4</v>
      </c>
      <c r="I3043">
        <f t="shared" si="784"/>
        <v>1320.2</v>
      </c>
      <c r="J3043">
        <f t="shared" si="785"/>
        <v>3265.9999999999995</v>
      </c>
      <c r="K3043">
        <f t="shared" si="786"/>
        <v>506.00000000000006</v>
      </c>
      <c r="L3043">
        <f t="shared" si="792"/>
        <v>1398.4</v>
      </c>
      <c r="M3043">
        <f t="shared" si="793"/>
        <v>3261.4</v>
      </c>
      <c r="N3043">
        <v>0</v>
      </c>
      <c r="O3043">
        <f t="shared" si="787"/>
        <v>9752</v>
      </c>
      <c r="P3043">
        <v>25</v>
      </c>
      <c r="Q3043">
        <v>7511.18</v>
      </c>
      <c r="R3043">
        <v>0</v>
      </c>
      <c r="S3043">
        <v>665.1</v>
      </c>
      <c r="T3043">
        <v>100</v>
      </c>
      <c r="U3043">
        <f>IF((H3043*12)&gt;867123.01,(79776+(((H3043*12)-867123.01)*0.25))/12,IF((H3043*12)&gt;624329.01,(31216+(((H3043*12)-624329.01)*0.2))/12,IF((H3043*12)&gt;416220.01,(((H3043*12)-416220.01)*0.15)/12,0)))</f>
        <v>1289.4598750000005</v>
      </c>
      <c r="V3043">
        <v>0</v>
      </c>
      <c r="W3043">
        <f t="shared" si="791"/>
        <v>9590.7398750000011</v>
      </c>
      <c r="X3043">
        <f t="shared" si="788"/>
        <v>2718.6000000000004</v>
      </c>
      <c r="Y3043">
        <f t="shared" si="781"/>
        <v>6527.4</v>
      </c>
      <c r="Z3043">
        <f t="shared" si="789"/>
        <v>33690.660124999995</v>
      </c>
      <c r="AA3043" t="s">
        <v>897</v>
      </c>
      <c r="AB3043">
        <v>2023</v>
      </c>
    </row>
    <row r="3044" spans="1:28" x14ac:dyDescent="0.25">
      <c r="A3044">
        <v>70</v>
      </c>
      <c r="B3044" t="s">
        <v>201</v>
      </c>
      <c r="C3044" t="s">
        <v>102</v>
      </c>
      <c r="D3044" t="s">
        <v>22</v>
      </c>
      <c r="E3044" t="s">
        <v>32</v>
      </c>
      <c r="F3044" t="s">
        <v>100</v>
      </c>
      <c r="G3044">
        <v>36000</v>
      </c>
      <c r="H3044">
        <f t="shared" si="790"/>
        <v>33872.400000000001</v>
      </c>
      <c r="I3044">
        <f t="shared" si="784"/>
        <v>1033.2</v>
      </c>
      <c r="J3044">
        <f t="shared" si="785"/>
        <v>2555.9999999999995</v>
      </c>
      <c r="K3044">
        <f t="shared" si="786"/>
        <v>396.00000000000006</v>
      </c>
      <c r="L3044">
        <f t="shared" si="792"/>
        <v>1094.4000000000001</v>
      </c>
      <c r="M3044">
        <f t="shared" si="793"/>
        <v>2552.4</v>
      </c>
      <c r="N3044">
        <v>0</v>
      </c>
      <c r="O3044">
        <f t="shared" si="787"/>
        <v>7632</v>
      </c>
      <c r="P3044">
        <v>25</v>
      </c>
      <c r="Q3044">
        <v>2125.4899999999998</v>
      </c>
      <c r="R3044">
        <v>0</v>
      </c>
      <c r="S3044">
        <v>0</v>
      </c>
      <c r="T3044">
        <v>100</v>
      </c>
      <c r="U3044">
        <v>0</v>
      </c>
      <c r="V3044">
        <v>0</v>
      </c>
      <c r="W3044">
        <f t="shared" si="791"/>
        <v>2250.4899999999998</v>
      </c>
      <c r="X3044">
        <f t="shared" si="788"/>
        <v>2127.6000000000004</v>
      </c>
      <c r="Y3044">
        <f>+J3044+M3044</f>
        <v>5108.3999999999996</v>
      </c>
      <c r="Z3044">
        <f>+G3044-(W3044+X3044)</f>
        <v>31621.91</v>
      </c>
      <c r="AA3044" t="s">
        <v>897</v>
      </c>
      <c r="AB3044">
        <v>2023</v>
      </c>
    </row>
    <row r="3045" spans="1:28" x14ac:dyDescent="0.25">
      <c r="A3045">
        <v>71</v>
      </c>
      <c r="B3045" t="s">
        <v>207</v>
      </c>
      <c r="C3045" t="s">
        <v>103</v>
      </c>
      <c r="D3045" t="s">
        <v>6</v>
      </c>
      <c r="E3045" t="s">
        <v>28</v>
      </c>
      <c r="F3045" t="s">
        <v>100</v>
      </c>
      <c r="G3045">
        <v>25000</v>
      </c>
      <c r="H3045">
        <f t="shared" si="790"/>
        <v>23522.5</v>
      </c>
      <c r="I3045">
        <f t="shared" si="784"/>
        <v>717.5</v>
      </c>
      <c r="J3045">
        <f t="shared" si="785"/>
        <v>1774.9999999999998</v>
      </c>
      <c r="K3045">
        <f t="shared" si="786"/>
        <v>275</v>
      </c>
      <c r="L3045">
        <f t="shared" si="792"/>
        <v>760</v>
      </c>
      <c r="M3045">
        <f t="shared" si="793"/>
        <v>1772.5000000000002</v>
      </c>
      <c r="N3045">
        <v>0</v>
      </c>
      <c r="O3045">
        <f t="shared" si="787"/>
        <v>5300</v>
      </c>
      <c r="P3045">
        <v>25</v>
      </c>
      <c r="Q3045">
        <v>9635.91</v>
      </c>
      <c r="R3045">
        <v>0</v>
      </c>
      <c r="S3045">
        <v>2657.6</v>
      </c>
      <c r="T3045">
        <v>100</v>
      </c>
      <c r="U3045">
        <v>0</v>
      </c>
      <c r="V3045">
        <v>0</v>
      </c>
      <c r="W3045">
        <f t="shared" si="791"/>
        <v>12418.51</v>
      </c>
      <c r="X3045">
        <f t="shared" si="788"/>
        <v>1477.5</v>
      </c>
      <c r="Y3045">
        <f>+J3045+M3045</f>
        <v>3547.5</v>
      </c>
      <c r="Z3045">
        <f>+G3045-(W3045+X3045)</f>
        <v>11103.99</v>
      </c>
      <c r="AA3045" t="s">
        <v>897</v>
      </c>
      <c r="AB3045">
        <v>2023</v>
      </c>
    </row>
    <row r="3046" spans="1:28" x14ac:dyDescent="0.25">
      <c r="A3046">
        <v>72</v>
      </c>
      <c r="B3046" t="s">
        <v>875</v>
      </c>
      <c r="C3046" t="s">
        <v>103</v>
      </c>
      <c r="D3046" t="s">
        <v>22</v>
      </c>
      <c r="E3046" t="s">
        <v>832</v>
      </c>
      <c r="F3046" t="s">
        <v>100</v>
      </c>
      <c r="G3046">
        <v>30000</v>
      </c>
      <c r="H3046">
        <f t="shared" si="790"/>
        <v>28227</v>
      </c>
      <c r="I3046">
        <f t="shared" si="784"/>
        <v>861</v>
      </c>
      <c r="J3046">
        <f t="shared" si="785"/>
        <v>2130</v>
      </c>
      <c r="K3046">
        <f t="shared" si="786"/>
        <v>330.00000000000006</v>
      </c>
      <c r="L3046">
        <f t="shared" si="792"/>
        <v>912</v>
      </c>
      <c r="M3046">
        <f t="shared" si="793"/>
        <v>2127</v>
      </c>
      <c r="N3046">
        <v>0</v>
      </c>
      <c r="O3046">
        <f t="shared" si="787"/>
        <v>6360</v>
      </c>
      <c r="P3046">
        <v>25</v>
      </c>
      <c r="Q3046">
        <v>2995.75</v>
      </c>
      <c r="R3046">
        <v>0</v>
      </c>
      <c r="S3046">
        <v>0</v>
      </c>
      <c r="T3046">
        <v>100</v>
      </c>
      <c r="U3046">
        <v>0</v>
      </c>
      <c r="V3046">
        <v>0</v>
      </c>
      <c r="W3046">
        <f t="shared" si="791"/>
        <v>3120.75</v>
      </c>
      <c r="X3046">
        <f t="shared" si="788"/>
        <v>1773</v>
      </c>
      <c r="Y3046">
        <f>+J3046+M3046</f>
        <v>4257</v>
      </c>
      <c r="Z3046">
        <f>+G3046-(W3046+X3046)</f>
        <v>25106.25</v>
      </c>
      <c r="AA3046" t="s">
        <v>897</v>
      </c>
      <c r="AB3046">
        <v>2023</v>
      </c>
    </row>
    <row r="3047" spans="1:28" x14ac:dyDescent="0.25">
      <c r="A3047">
        <v>73</v>
      </c>
      <c r="B3047" t="s">
        <v>812</v>
      </c>
      <c r="C3047" t="s">
        <v>102</v>
      </c>
      <c r="D3047" t="s">
        <v>808</v>
      </c>
      <c r="E3047" t="s">
        <v>619</v>
      </c>
      <c r="F3047" t="s">
        <v>85</v>
      </c>
      <c r="G3047">
        <v>30000</v>
      </c>
      <c r="H3047">
        <f t="shared" si="790"/>
        <v>28227</v>
      </c>
      <c r="I3047">
        <f t="shared" si="784"/>
        <v>861</v>
      </c>
      <c r="J3047">
        <f t="shared" si="785"/>
        <v>2130</v>
      </c>
      <c r="K3047">
        <f t="shared" si="786"/>
        <v>330.00000000000006</v>
      </c>
      <c r="L3047">
        <f t="shared" si="792"/>
        <v>912</v>
      </c>
      <c r="M3047">
        <f t="shared" si="793"/>
        <v>2127</v>
      </c>
      <c r="N3047">
        <v>0</v>
      </c>
      <c r="O3047">
        <f t="shared" si="787"/>
        <v>6360</v>
      </c>
      <c r="P3047">
        <v>25</v>
      </c>
      <c r="Q3047">
        <v>500</v>
      </c>
      <c r="R3047">
        <v>0</v>
      </c>
      <c r="S3047">
        <v>0</v>
      </c>
      <c r="T3047">
        <v>100</v>
      </c>
      <c r="U3047">
        <v>0</v>
      </c>
      <c r="V3047">
        <v>0</v>
      </c>
      <c r="W3047">
        <f t="shared" si="791"/>
        <v>625</v>
      </c>
      <c r="X3047">
        <f t="shared" si="788"/>
        <v>1773</v>
      </c>
      <c r="Y3047">
        <f t="shared" ref="Y3047:Y3063" si="794">+J3047+M3047</f>
        <v>4257</v>
      </c>
      <c r="Z3047">
        <f t="shared" ref="Z3047:Z3080" si="795">+G3047-(W3047+X3047)</f>
        <v>27602</v>
      </c>
      <c r="AA3047" t="s">
        <v>897</v>
      </c>
      <c r="AB3047">
        <v>2023</v>
      </c>
    </row>
    <row r="3048" spans="1:28" x14ac:dyDescent="0.25">
      <c r="A3048">
        <v>74</v>
      </c>
      <c r="B3048" t="s">
        <v>833</v>
      </c>
      <c r="C3048" t="s">
        <v>102</v>
      </c>
      <c r="D3048" t="s">
        <v>22</v>
      </c>
      <c r="E3048" t="s">
        <v>33</v>
      </c>
      <c r="F3048" t="s">
        <v>100</v>
      </c>
      <c r="G3048">
        <v>30000</v>
      </c>
      <c r="H3048">
        <f t="shared" si="790"/>
        <v>28227</v>
      </c>
      <c r="I3048">
        <f t="shared" si="784"/>
        <v>861</v>
      </c>
      <c r="J3048">
        <f t="shared" si="785"/>
        <v>2130</v>
      </c>
      <c r="K3048">
        <f t="shared" si="786"/>
        <v>330.00000000000006</v>
      </c>
      <c r="L3048">
        <f t="shared" si="792"/>
        <v>912</v>
      </c>
      <c r="M3048">
        <f t="shared" si="793"/>
        <v>2127</v>
      </c>
      <c r="N3048">
        <v>0</v>
      </c>
      <c r="O3048">
        <f t="shared" si="787"/>
        <v>6360</v>
      </c>
      <c r="P3048">
        <v>25</v>
      </c>
      <c r="Q3048">
        <v>2000</v>
      </c>
      <c r="R3048">
        <v>0</v>
      </c>
      <c r="S3048">
        <v>0</v>
      </c>
      <c r="T3048">
        <v>100</v>
      </c>
      <c r="U3048">
        <v>0</v>
      </c>
      <c r="V3048">
        <v>0</v>
      </c>
      <c r="W3048">
        <f t="shared" si="791"/>
        <v>2125</v>
      </c>
      <c r="X3048">
        <f t="shared" si="788"/>
        <v>1773</v>
      </c>
      <c r="Y3048">
        <f t="shared" si="794"/>
        <v>4257</v>
      </c>
      <c r="Z3048">
        <f t="shared" si="795"/>
        <v>26102</v>
      </c>
      <c r="AA3048" t="s">
        <v>897</v>
      </c>
      <c r="AB3048">
        <v>2023</v>
      </c>
    </row>
    <row r="3049" spans="1:28" x14ac:dyDescent="0.25">
      <c r="A3049">
        <v>75</v>
      </c>
      <c r="B3049" t="s">
        <v>878</v>
      </c>
      <c r="C3049" t="s">
        <v>103</v>
      </c>
      <c r="D3049" t="s">
        <v>94</v>
      </c>
      <c r="E3049" t="s">
        <v>835</v>
      </c>
      <c r="F3049" t="s">
        <v>100</v>
      </c>
      <c r="G3049">
        <v>30000</v>
      </c>
      <c r="H3049">
        <f t="shared" si="790"/>
        <v>28227</v>
      </c>
      <c r="I3049">
        <f t="shared" si="784"/>
        <v>861</v>
      </c>
      <c r="J3049">
        <f t="shared" si="785"/>
        <v>2130</v>
      </c>
      <c r="K3049">
        <f t="shared" si="786"/>
        <v>330.00000000000006</v>
      </c>
      <c r="L3049">
        <f t="shared" si="792"/>
        <v>912</v>
      </c>
      <c r="M3049">
        <f t="shared" si="793"/>
        <v>2127</v>
      </c>
      <c r="N3049">
        <v>0</v>
      </c>
      <c r="O3049">
        <f t="shared" si="787"/>
        <v>6360</v>
      </c>
      <c r="P3049">
        <v>25</v>
      </c>
      <c r="Q3049">
        <v>7426.75</v>
      </c>
      <c r="R3049">
        <v>0</v>
      </c>
      <c r="S3049">
        <v>0</v>
      </c>
      <c r="T3049">
        <v>100</v>
      </c>
      <c r="U3049">
        <v>0</v>
      </c>
      <c r="V3049">
        <v>0</v>
      </c>
      <c r="W3049">
        <f t="shared" si="791"/>
        <v>7551.75</v>
      </c>
      <c r="X3049">
        <f t="shared" si="788"/>
        <v>1773</v>
      </c>
      <c r="Y3049">
        <f t="shared" si="794"/>
        <v>4257</v>
      </c>
      <c r="Z3049">
        <f t="shared" si="795"/>
        <v>20675.25</v>
      </c>
      <c r="AA3049" t="s">
        <v>897</v>
      </c>
      <c r="AB3049">
        <v>2023</v>
      </c>
    </row>
    <row r="3050" spans="1:28" x14ac:dyDescent="0.25">
      <c r="A3050">
        <v>76</v>
      </c>
      <c r="B3050" t="s">
        <v>836</v>
      </c>
      <c r="C3050" t="s">
        <v>102</v>
      </c>
      <c r="D3050" t="s">
        <v>94</v>
      </c>
      <c r="E3050" t="s">
        <v>52</v>
      </c>
      <c r="F3050" t="s">
        <v>100</v>
      </c>
      <c r="G3050">
        <v>26000</v>
      </c>
      <c r="H3050">
        <f t="shared" si="790"/>
        <v>22876.02</v>
      </c>
      <c r="I3050">
        <f t="shared" si="784"/>
        <v>746.2</v>
      </c>
      <c r="J3050">
        <f t="shared" si="785"/>
        <v>1845.9999999999998</v>
      </c>
      <c r="K3050">
        <f t="shared" si="786"/>
        <v>286.00000000000006</v>
      </c>
      <c r="L3050">
        <f t="shared" si="792"/>
        <v>790.4</v>
      </c>
      <c r="M3050">
        <f t="shared" si="793"/>
        <v>1843.4</v>
      </c>
      <c r="N3050">
        <v>1587.38</v>
      </c>
      <c r="O3050">
        <f t="shared" si="787"/>
        <v>7099.38</v>
      </c>
      <c r="P3050">
        <v>25</v>
      </c>
      <c r="Q3050">
        <v>1000</v>
      </c>
      <c r="R3050">
        <v>0</v>
      </c>
      <c r="S3050">
        <v>219.8</v>
      </c>
      <c r="T3050">
        <v>100</v>
      </c>
      <c r="U3050">
        <v>0</v>
      </c>
      <c r="V3050">
        <v>0</v>
      </c>
      <c r="W3050">
        <f t="shared" si="791"/>
        <v>1344.8</v>
      </c>
      <c r="X3050">
        <f t="shared" si="788"/>
        <v>3123.98</v>
      </c>
      <c r="Y3050">
        <f t="shared" si="794"/>
        <v>3689.3999999999996</v>
      </c>
      <c r="Z3050">
        <f t="shared" si="795"/>
        <v>21531.22</v>
      </c>
      <c r="AA3050" t="s">
        <v>897</v>
      </c>
      <c r="AB3050">
        <v>2023</v>
      </c>
    </row>
    <row r="3051" spans="1:28" x14ac:dyDescent="0.25">
      <c r="A3051">
        <v>77</v>
      </c>
      <c r="B3051" t="s">
        <v>837</v>
      </c>
      <c r="C3051" t="s">
        <v>103</v>
      </c>
      <c r="D3051" t="s">
        <v>94</v>
      </c>
      <c r="E3051" t="s">
        <v>52</v>
      </c>
      <c r="F3051" t="s">
        <v>100</v>
      </c>
      <c r="G3051">
        <v>26000</v>
      </c>
      <c r="H3051">
        <f t="shared" si="790"/>
        <v>24463.4</v>
      </c>
      <c r="I3051">
        <f t="shared" si="784"/>
        <v>746.2</v>
      </c>
      <c r="J3051">
        <f t="shared" si="785"/>
        <v>1845.9999999999998</v>
      </c>
      <c r="K3051">
        <f t="shared" si="786"/>
        <v>286.00000000000006</v>
      </c>
      <c r="L3051">
        <f t="shared" si="792"/>
        <v>790.4</v>
      </c>
      <c r="M3051">
        <f t="shared" si="793"/>
        <v>1843.4</v>
      </c>
      <c r="N3051">
        <v>0</v>
      </c>
      <c r="O3051">
        <f t="shared" si="787"/>
        <v>5512</v>
      </c>
      <c r="P3051">
        <v>25</v>
      </c>
      <c r="Q3051">
        <v>1000</v>
      </c>
      <c r="R3051">
        <v>0</v>
      </c>
      <c r="S3051">
        <v>0</v>
      </c>
      <c r="T3051">
        <v>100</v>
      </c>
      <c r="U3051">
        <v>0</v>
      </c>
      <c r="V3051">
        <v>0</v>
      </c>
      <c r="W3051">
        <f t="shared" si="791"/>
        <v>1125</v>
      </c>
      <c r="X3051">
        <f t="shared" si="788"/>
        <v>1536.6</v>
      </c>
      <c r="Y3051">
        <f t="shared" si="794"/>
        <v>3689.3999999999996</v>
      </c>
      <c r="Z3051">
        <f t="shared" si="795"/>
        <v>23338.400000000001</v>
      </c>
      <c r="AA3051" t="s">
        <v>897</v>
      </c>
      <c r="AB3051">
        <v>2023</v>
      </c>
    </row>
    <row r="3052" spans="1:28" x14ac:dyDescent="0.25">
      <c r="A3052">
        <v>78</v>
      </c>
      <c r="B3052" t="s">
        <v>838</v>
      </c>
      <c r="C3052" t="s">
        <v>102</v>
      </c>
      <c r="D3052" t="s">
        <v>839</v>
      </c>
      <c r="E3052" t="s">
        <v>33</v>
      </c>
      <c r="F3052" t="s">
        <v>100</v>
      </c>
      <c r="G3052">
        <v>26000</v>
      </c>
      <c r="H3052">
        <f t="shared" si="790"/>
        <v>24463.4</v>
      </c>
      <c r="I3052">
        <f t="shared" si="784"/>
        <v>746.2</v>
      </c>
      <c r="J3052">
        <f t="shared" si="785"/>
        <v>1845.9999999999998</v>
      </c>
      <c r="K3052">
        <f t="shared" si="786"/>
        <v>286.00000000000006</v>
      </c>
      <c r="L3052">
        <f t="shared" si="792"/>
        <v>790.4</v>
      </c>
      <c r="M3052">
        <f t="shared" si="793"/>
        <v>1843.4</v>
      </c>
      <c r="N3052">
        <v>0</v>
      </c>
      <c r="O3052">
        <f t="shared" si="787"/>
        <v>5512</v>
      </c>
      <c r="P3052">
        <v>25</v>
      </c>
      <c r="Q3052">
        <v>0</v>
      </c>
      <c r="R3052">
        <v>0</v>
      </c>
      <c r="S3052">
        <v>0</v>
      </c>
      <c r="T3052">
        <v>100</v>
      </c>
      <c r="U3052">
        <v>0</v>
      </c>
      <c r="V3052">
        <v>0</v>
      </c>
      <c r="W3052">
        <f t="shared" si="791"/>
        <v>125</v>
      </c>
      <c r="X3052">
        <f t="shared" si="788"/>
        <v>1536.6</v>
      </c>
      <c r="Y3052">
        <f t="shared" si="794"/>
        <v>3689.3999999999996</v>
      </c>
      <c r="Z3052">
        <f t="shared" si="795"/>
        <v>24338.400000000001</v>
      </c>
      <c r="AA3052" t="s">
        <v>897</v>
      </c>
      <c r="AB3052">
        <v>2023</v>
      </c>
    </row>
    <row r="3053" spans="1:28" x14ac:dyDescent="0.25">
      <c r="A3053">
        <v>79</v>
      </c>
      <c r="B3053" t="s">
        <v>840</v>
      </c>
      <c r="C3053" t="s">
        <v>102</v>
      </c>
      <c r="D3053" t="s">
        <v>839</v>
      </c>
      <c r="E3053" t="s">
        <v>33</v>
      </c>
      <c r="F3053" t="s">
        <v>100</v>
      </c>
      <c r="G3053">
        <v>26000</v>
      </c>
      <c r="H3053">
        <f t="shared" si="790"/>
        <v>24463.4</v>
      </c>
      <c r="I3053">
        <f t="shared" si="784"/>
        <v>746.2</v>
      </c>
      <c r="J3053">
        <f t="shared" si="785"/>
        <v>1845.9999999999998</v>
      </c>
      <c r="K3053">
        <f t="shared" si="786"/>
        <v>286.00000000000006</v>
      </c>
      <c r="L3053">
        <f t="shared" si="792"/>
        <v>790.4</v>
      </c>
      <c r="M3053">
        <f t="shared" si="793"/>
        <v>1843.4</v>
      </c>
      <c r="N3053">
        <v>0</v>
      </c>
      <c r="O3053">
        <f t="shared" si="787"/>
        <v>5512</v>
      </c>
      <c r="P3053">
        <v>25</v>
      </c>
      <c r="Q3053">
        <v>0</v>
      </c>
      <c r="R3053">
        <v>0</v>
      </c>
      <c r="S3053">
        <v>56.9</v>
      </c>
      <c r="T3053">
        <v>100</v>
      </c>
      <c r="U3053">
        <v>0</v>
      </c>
      <c r="V3053">
        <v>0</v>
      </c>
      <c r="W3053">
        <f t="shared" si="791"/>
        <v>181.9</v>
      </c>
      <c r="X3053">
        <f t="shared" si="788"/>
        <v>1536.6</v>
      </c>
      <c r="Y3053">
        <f t="shared" si="794"/>
        <v>3689.3999999999996</v>
      </c>
      <c r="Z3053">
        <f t="shared" si="795"/>
        <v>24281.5</v>
      </c>
      <c r="AA3053" t="s">
        <v>897</v>
      </c>
      <c r="AB3053">
        <v>2023</v>
      </c>
    </row>
    <row r="3054" spans="1:28" x14ac:dyDescent="0.25">
      <c r="A3054">
        <v>80</v>
      </c>
      <c r="B3054" t="s">
        <v>841</v>
      </c>
      <c r="C3054" t="s">
        <v>103</v>
      </c>
      <c r="D3054" t="s">
        <v>94</v>
      </c>
      <c r="E3054" t="s">
        <v>32</v>
      </c>
      <c r="F3054" t="s">
        <v>100</v>
      </c>
      <c r="G3054">
        <v>30000</v>
      </c>
      <c r="H3054">
        <f t="shared" si="790"/>
        <v>28227</v>
      </c>
      <c r="I3054">
        <f t="shared" si="784"/>
        <v>861</v>
      </c>
      <c r="J3054">
        <f t="shared" si="785"/>
        <v>2130</v>
      </c>
      <c r="K3054">
        <f t="shared" si="786"/>
        <v>330.00000000000006</v>
      </c>
      <c r="L3054">
        <f t="shared" si="792"/>
        <v>912</v>
      </c>
      <c r="M3054">
        <f t="shared" si="793"/>
        <v>2127</v>
      </c>
      <c r="N3054">
        <v>0</v>
      </c>
      <c r="O3054">
        <f t="shared" si="787"/>
        <v>6360</v>
      </c>
      <c r="P3054">
        <v>25</v>
      </c>
      <c r="Q3054">
        <v>0</v>
      </c>
      <c r="R3054">
        <v>0</v>
      </c>
      <c r="S3054">
        <v>0</v>
      </c>
      <c r="T3054">
        <v>100</v>
      </c>
      <c r="U3054">
        <v>0</v>
      </c>
      <c r="V3054">
        <v>0</v>
      </c>
      <c r="W3054">
        <f t="shared" si="791"/>
        <v>125</v>
      </c>
      <c r="X3054">
        <f t="shared" si="788"/>
        <v>1773</v>
      </c>
      <c r="Y3054">
        <f t="shared" si="794"/>
        <v>4257</v>
      </c>
      <c r="Z3054">
        <f t="shared" si="795"/>
        <v>28102</v>
      </c>
      <c r="AA3054" t="s">
        <v>897</v>
      </c>
      <c r="AB3054">
        <v>2023</v>
      </c>
    </row>
    <row r="3055" spans="1:28" x14ac:dyDescent="0.25">
      <c r="A3055">
        <v>81</v>
      </c>
      <c r="B3055" t="s">
        <v>842</v>
      </c>
      <c r="C3055" t="s">
        <v>102</v>
      </c>
      <c r="D3055" t="s">
        <v>823</v>
      </c>
      <c r="E3055" t="s">
        <v>843</v>
      </c>
      <c r="F3055" t="s">
        <v>100</v>
      </c>
      <c r="G3055">
        <v>36000</v>
      </c>
      <c r="H3055">
        <f t="shared" si="790"/>
        <v>33872.400000000001</v>
      </c>
      <c r="I3055">
        <f t="shared" si="784"/>
        <v>1033.2</v>
      </c>
      <c r="J3055">
        <f t="shared" si="785"/>
        <v>2555.9999999999995</v>
      </c>
      <c r="K3055">
        <f t="shared" si="786"/>
        <v>396.00000000000006</v>
      </c>
      <c r="L3055">
        <f t="shared" si="792"/>
        <v>1094.4000000000001</v>
      </c>
      <c r="M3055">
        <f t="shared" si="793"/>
        <v>2552.4</v>
      </c>
      <c r="N3055">
        <v>0</v>
      </c>
      <c r="O3055">
        <f t="shared" si="787"/>
        <v>7632</v>
      </c>
      <c r="P3055">
        <v>25</v>
      </c>
      <c r="Q3055">
        <v>0</v>
      </c>
      <c r="R3055">
        <v>0</v>
      </c>
      <c r="S3055">
        <v>584.94000000000005</v>
      </c>
      <c r="T3055">
        <v>100</v>
      </c>
      <c r="U3055">
        <v>0</v>
      </c>
      <c r="V3055">
        <v>0</v>
      </c>
      <c r="W3055">
        <f t="shared" si="791"/>
        <v>709.94</v>
      </c>
      <c r="X3055">
        <f t="shared" si="788"/>
        <v>2127.6000000000004</v>
      </c>
      <c r="Y3055">
        <f t="shared" si="794"/>
        <v>5108.3999999999996</v>
      </c>
      <c r="Z3055">
        <f t="shared" si="795"/>
        <v>33162.46</v>
      </c>
      <c r="AA3055" t="s">
        <v>897</v>
      </c>
      <c r="AB3055">
        <v>2023</v>
      </c>
    </row>
    <row r="3056" spans="1:28" x14ac:dyDescent="0.25">
      <c r="A3056">
        <v>82</v>
      </c>
      <c r="B3056" t="s">
        <v>845</v>
      </c>
      <c r="C3056" t="s">
        <v>103</v>
      </c>
      <c r="D3056" t="s">
        <v>94</v>
      </c>
      <c r="E3056" t="s">
        <v>52</v>
      </c>
      <c r="F3056" t="s">
        <v>100</v>
      </c>
      <c r="G3056">
        <v>30000</v>
      </c>
      <c r="H3056">
        <f t="shared" si="790"/>
        <v>28227</v>
      </c>
      <c r="I3056">
        <f t="shared" si="784"/>
        <v>861</v>
      </c>
      <c r="J3056">
        <f t="shared" si="785"/>
        <v>2130</v>
      </c>
      <c r="K3056">
        <f t="shared" si="786"/>
        <v>330.00000000000006</v>
      </c>
      <c r="L3056">
        <f t="shared" si="792"/>
        <v>912</v>
      </c>
      <c r="M3056">
        <f t="shared" si="793"/>
        <v>2127</v>
      </c>
      <c r="N3056">
        <v>0</v>
      </c>
      <c r="O3056">
        <f t="shared" si="787"/>
        <v>6360</v>
      </c>
      <c r="P3056">
        <v>25</v>
      </c>
      <c r="Q3056">
        <v>0</v>
      </c>
      <c r="R3056">
        <v>0</v>
      </c>
      <c r="S3056">
        <v>0</v>
      </c>
      <c r="T3056">
        <v>100</v>
      </c>
      <c r="U3056">
        <v>0</v>
      </c>
      <c r="V3056">
        <v>0</v>
      </c>
      <c r="W3056">
        <f t="shared" si="791"/>
        <v>125</v>
      </c>
      <c r="X3056">
        <f t="shared" si="788"/>
        <v>1773</v>
      </c>
      <c r="Y3056">
        <f t="shared" si="794"/>
        <v>4257</v>
      </c>
      <c r="Z3056">
        <f t="shared" si="795"/>
        <v>28102</v>
      </c>
      <c r="AA3056" t="s">
        <v>897</v>
      </c>
      <c r="AB3056">
        <v>2023</v>
      </c>
    </row>
    <row r="3057" spans="1:28" x14ac:dyDescent="0.25">
      <c r="A3057">
        <v>83</v>
      </c>
      <c r="B3057" t="s">
        <v>848</v>
      </c>
      <c r="C3057" t="s">
        <v>103</v>
      </c>
      <c r="D3057" t="s">
        <v>94</v>
      </c>
      <c r="E3057" t="s">
        <v>52</v>
      </c>
      <c r="F3057" t="s">
        <v>100</v>
      </c>
      <c r="G3057">
        <v>46000</v>
      </c>
      <c r="H3057">
        <f t="shared" si="790"/>
        <v>43281.4</v>
      </c>
      <c r="I3057">
        <f t="shared" si="784"/>
        <v>1320.2</v>
      </c>
      <c r="J3057">
        <f t="shared" si="785"/>
        <v>3265.9999999999995</v>
      </c>
      <c r="K3057">
        <f t="shared" si="786"/>
        <v>506.00000000000006</v>
      </c>
      <c r="L3057">
        <f t="shared" si="792"/>
        <v>1398.4</v>
      </c>
      <c r="M3057">
        <f t="shared" si="793"/>
        <v>3261.4</v>
      </c>
      <c r="N3057">
        <v>0</v>
      </c>
      <c r="O3057">
        <f t="shared" si="787"/>
        <v>9752</v>
      </c>
      <c r="P3057">
        <v>25</v>
      </c>
      <c r="Q3057">
        <v>0</v>
      </c>
      <c r="R3057">
        <v>0</v>
      </c>
      <c r="S3057">
        <v>0</v>
      </c>
      <c r="T3057">
        <v>100</v>
      </c>
      <c r="U3057">
        <f>IF((H3057*12)&gt;867123.01,(79776+(((H3057*12)-867123.01)*0.25))/12,IF((H3057*12)&gt;624329.01,(31216+(((H3057*12)-624329.01)*0.2))/12,IF((H3057*12)&gt;416220.01,(((H3057*12)-416220.01)*0.15)/12,0)))</f>
        <v>1289.4598750000005</v>
      </c>
      <c r="V3057">
        <v>0</v>
      </c>
      <c r="W3057">
        <f t="shared" si="791"/>
        <v>1414.4598750000005</v>
      </c>
      <c r="X3057">
        <f t="shared" si="788"/>
        <v>2718.6000000000004</v>
      </c>
      <c r="Y3057">
        <f t="shared" si="794"/>
        <v>6527.4</v>
      </c>
      <c r="Z3057">
        <f t="shared" si="795"/>
        <v>41866.940125000001</v>
      </c>
      <c r="AA3057" t="s">
        <v>897</v>
      </c>
      <c r="AB3057">
        <v>2023</v>
      </c>
    </row>
    <row r="3058" spans="1:28" x14ac:dyDescent="0.25">
      <c r="A3058">
        <v>84</v>
      </c>
      <c r="B3058" t="s">
        <v>174</v>
      </c>
      <c r="C3058" t="s">
        <v>102</v>
      </c>
      <c r="D3058" t="s">
        <v>94</v>
      </c>
      <c r="E3058" t="s">
        <v>26</v>
      </c>
      <c r="F3058" t="s">
        <v>100</v>
      </c>
      <c r="G3058">
        <v>46000</v>
      </c>
      <c r="H3058">
        <f t="shared" si="790"/>
        <v>43281.4</v>
      </c>
      <c r="I3058">
        <f t="shared" si="784"/>
        <v>1320.2</v>
      </c>
      <c r="J3058">
        <f t="shared" si="785"/>
        <v>3265.9999999999995</v>
      </c>
      <c r="K3058">
        <f t="shared" si="786"/>
        <v>506.00000000000006</v>
      </c>
      <c r="L3058">
        <f t="shared" si="792"/>
        <v>1398.4</v>
      </c>
      <c r="M3058">
        <f t="shared" si="793"/>
        <v>3261.4</v>
      </c>
      <c r="N3058">
        <v>0</v>
      </c>
      <c r="O3058">
        <f t="shared" si="787"/>
        <v>9752</v>
      </c>
      <c r="P3058">
        <v>25</v>
      </c>
      <c r="Q3058">
        <v>0</v>
      </c>
      <c r="R3058">
        <v>0</v>
      </c>
      <c r="S3058">
        <v>1713.88</v>
      </c>
      <c r="T3058">
        <v>100</v>
      </c>
      <c r="U3058">
        <v>0</v>
      </c>
      <c r="V3058">
        <v>1289.46</v>
      </c>
      <c r="W3058">
        <f t="shared" si="791"/>
        <v>1838.88</v>
      </c>
      <c r="X3058">
        <f t="shared" si="788"/>
        <v>2718.6000000000004</v>
      </c>
      <c r="Y3058">
        <f t="shared" si="794"/>
        <v>6527.4</v>
      </c>
      <c r="Z3058">
        <f t="shared" si="795"/>
        <v>41442.519999999997</v>
      </c>
      <c r="AA3058" t="s">
        <v>897</v>
      </c>
      <c r="AB3058">
        <v>2023</v>
      </c>
    </row>
    <row r="3059" spans="1:28" x14ac:dyDescent="0.25">
      <c r="A3059">
        <v>85</v>
      </c>
      <c r="B3059" t="s">
        <v>853</v>
      </c>
      <c r="C3059" t="s">
        <v>103</v>
      </c>
      <c r="D3059" t="s">
        <v>94</v>
      </c>
      <c r="E3059" t="s">
        <v>854</v>
      </c>
      <c r="F3059" t="s">
        <v>100</v>
      </c>
      <c r="G3059">
        <v>46000</v>
      </c>
      <c r="H3059">
        <f t="shared" si="790"/>
        <v>43281.4</v>
      </c>
      <c r="I3059">
        <f t="shared" si="784"/>
        <v>1320.2</v>
      </c>
      <c r="J3059">
        <f t="shared" si="785"/>
        <v>3265.9999999999995</v>
      </c>
      <c r="K3059">
        <f t="shared" si="786"/>
        <v>506.00000000000006</v>
      </c>
      <c r="L3059">
        <f t="shared" si="792"/>
        <v>1398.4</v>
      </c>
      <c r="M3059">
        <f t="shared" si="793"/>
        <v>3261.4</v>
      </c>
      <c r="N3059">
        <v>0</v>
      </c>
      <c r="O3059">
        <f t="shared" si="787"/>
        <v>9752</v>
      </c>
      <c r="P3059">
        <v>25</v>
      </c>
      <c r="Q3059">
        <v>0</v>
      </c>
      <c r="R3059">
        <v>0</v>
      </c>
      <c r="S3059">
        <v>175.98</v>
      </c>
      <c r="T3059">
        <v>100</v>
      </c>
      <c r="U3059">
        <f>IF((H3059*12)&gt;867123.01,(79776+(((H3059*12)-867123.01)*0.25))/12,IF((H3059*12)&gt;624329.01,(31216+(((H3059*12)-624329.01)*0.2))/12,IF((H3059*12)&gt;416220.01,(((H3059*12)-416220.01)*0.15)/12,0)))</f>
        <v>1289.4598750000005</v>
      </c>
      <c r="V3059">
        <v>0</v>
      </c>
      <c r="W3059">
        <f t="shared" si="791"/>
        <v>1590.4398750000005</v>
      </c>
      <c r="X3059">
        <f t="shared" si="788"/>
        <v>2718.6000000000004</v>
      </c>
      <c r="Y3059">
        <f t="shared" si="794"/>
        <v>6527.4</v>
      </c>
      <c r="Z3059">
        <f t="shared" si="795"/>
        <v>41690.960124999998</v>
      </c>
      <c r="AA3059" t="s">
        <v>897</v>
      </c>
      <c r="AB3059">
        <v>2023</v>
      </c>
    </row>
    <row r="3060" spans="1:28" x14ac:dyDescent="0.25">
      <c r="A3060">
        <v>86</v>
      </c>
      <c r="B3060" t="s">
        <v>855</v>
      </c>
      <c r="C3060" t="s">
        <v>103</v>
      </c>
      <c r="D3060" t="s">
        <v>94</v>
      </c>
      <c r="E3060" t="s">
        <v>52</v>
      </c>
      <c r="F3060" t="s">
        <v>100</v>
      </c>
      <c r="G3060">
        <v>36000</v>
      </c>
      <c r="H3060">
        <f t="shared" si="790"/>
        <v>33872.400000000001</v>
      </c>
      <c r="I3060">
        <f t="shared" si="784"/>
        <v>1033.2</v>
      </c>
      <c r="J3060">
        <f t="shared" si="785"/>
        <v>2555.9999999999995</v>
      </c>
      <c r="K3060">
        <f t="shared" si="786"/>
        <v>396.00000000000006</v>
      </c>
      <c r="L3060">
        <f t="shared" si="792"/>
        <v>1094.4000000000001</v>
      </c>
      <c r="M3060">
        <f t="shared" si="793"/>
        <v>2552.4</v>
      </c>
      <c r="N3060">
        <v>0</v>
      </c>
      <c r="O3060">
        <f t="shared" si="787"/>
        <v>7632</v>
      </c>
      <c r="P3060">
        <v>25</v>
      </c>
      <c r="Q3060">
        <v>0</v>
      </c>
      <c r="R3060">
        <v>0</v>
      </c>
      <c r="S3060">
        <v>1401.98</v>
      </c>
      <c r="T3060">
        <v>100</v>
      </c>
      <c r="U3060">
        <f t="shared" ref="U3060:U3080" si="796">IF((H3060*12)&gt;867123.01,(79776+(((H3060*12)-867123.01)*0.25))/12,IF((H3060*12)&gt;624329.01,(31216+(((H3060*12)-624329.01)*0.2))/12,IF((H3060*12)&gt;416220.01,(((H3060*12)-416220.01)*0.15)/12,0)))</f>
        <v>0</v>
      </c>
      <c r="V3060">
        <v>0</v>
      </c>
      <c r="W3060">
        <f t="shared" si="791"/>
        <v>1526.98</v>
      </c>
      <c r="X3060">
        <f t="shared" si="788"/>
        <v>2127.6000000000004</v>
      </c>
      <c r="Y3060">
        <f t="shared" si="794"/>
        <v>5108.3999999999996</v>
      </c>
      <c r="Z3060">
        <f t="shared" si="795"/>
        <v>32345.42</v>
      </c>
      <c r="AA3060" t="s">
        <v>897</v>
      </c>
      <c r="AB3060">
        <v>2023</v>
      </c>
    </row>
    <row r="3061" spans="1:28" x14ac:dyDescent="0.25">
      <c r="A3061">
        <v>87</v>
      </c>
      <c r="B3061" t="s">
        <v>856</v>
      </c>
      <c r="C3061" t="s">
        <v>102</v>
      </c>
      <c r="D3061" t="s">
        <v>6</v>
      </c>
      <c r="E3061" t="s">
        <v>26</v>
      </c>
      <c r="F3061" t="s">
        <v>100</v>
      </c>
      <c r="G3061">
        <v>36000</v>
      </c>
      <c r="H3061">
        <f t="shared" si="790"/>
        <v>33872.400000000001</v>
      </c>
      <c r="I3061">
        <f t="shared" si="784"/>
        <v>1033.2</v>
      </c>
      <c r="J3061">
        <f t="shared" si="785"/>
        <v>2555.9999999999995</v>
      </c>
      <c r="K3061">
        <f t="shared" si="786"/>
        <v>396.00000000000006</v>
      </c>
      <c r="L3061">
        <f t="shared" si="792"/>
        <v>1094.4000000000001</v>
      </c>
      <c r="M3061">
        <f t="shared" si="793"/>
        <v>2552.4</v>
      </c>
      <c r="N3061">
        <v>0</v>
      </c>
      <c r="O3061">
        <f t="shared" si="787"/>
        <v>7632</v>
      </c>
      <c r="P3061">
        <v>25</v>
      </c>
      <c r="Q3061">
        <v>0</v>
      </c>
      <c r="R3061">
        <v>0</v>
      </c>
      <c r="S3061">
        <v>0</v>
      </c>
      <c r="T3061">
        <v>100</v>
      </c>
      <c r="U3061">
        <f t="shared" si="796"/>
        <v>0</v>
      </c>
      <c r="V3061">
        <v>0</v>
      </c>
      <c r="W3061">
        <f t="shared" si="791"/>
        <v>125</v>
      </c>
      <c r="X3061">
        <f t="shared" si="788"/>
        <v>2127.6000000000004</v>
      </c>
      <c r="Y3061">
        <f t="shared" si="794"/>
        <v>5108.3999999999996</v>
      </c>
      <c r="Z3061">
        <f t="shared" si="795"/>
        <v>33747.4</v>
      </c>
      <c r="AA3061" t="s">
        <v>897</v>
      </c>
      <c r="AB3061">
        <v>2023</v>
      </c>
    </row>
    <row r="3062" spans="1:28" x14ac:dyDescent="0.25">
      <c r="A3062">
        <v>88</v>
      </c>
      <c r="B3062" t="s">
        <v>857</v>
      </c>
      <c r="C3062" t="s">
        <v>103</v>
      </c>
      <c r="D3062" t="s">
        <v>858</v>
      </c>
      <c r="E3062" t="s">
        <v>859</v>
      </c>
      <c r="F3062" t="s">
        <v>100</v>
      </c>
      <c r="G3062">
        <v>30000</v>
      </c>
      <c r="H3062">
        <f t="shared" si="790"/>
        <v>28227</v>
      </c>
      <c r="I3062">
        <f t="shared" si="784"/>
        <v>861</v>
      </c>
      <c r="J3062">
        <f t="shared" si="785"/>
        <v>2130</v>
      </c>
      <c r="K3062">
        <f t="shared" si="786"/>
        <v>330.00000000000006</v>
      </c>
      <c r="L3062">
        <f t="shared" si="792"/>
        <v>912</v>
      </c>
      <c r="M3062">
        <f t="shared" si="793"/>
        <v>2127</v>
      </c>
      <c r="N3062">
        <v>0</v>
      </c>
      <c r="O3062">
        <f t="shared" si="787"/>
        <v>6360</v>
      </c>
      <c r="P3062">
        <v>25</v>
      </c>
      <c r="Q3062">
        <v>500</v>
      </c>
      <c r="R3062">
        <v>0</v>
      </c>
      <c r="S3062">
        <v>163.24</v>
      </c>
      <c r="T3062">
        <v>100</v>
      </c>
      <c r="U3062">
        <f t="shared" si="796"/>
        <v>0</v>
      </c>
      <c r="V3062">
        <v>0</v>
      </c>
      <c r="W3062">
        <f t="shared" si="791"/>
        <v>788.24</v>
      </c>
      <c r="X3062">
        <f t="shared" si="788"/>
        <v>1773</v>
      </c>
      <c r="Y3062">
        <f t="shared" si="794"/>
        <v>4257</v>
      </c>
      <c r="Z3062">
        <f t="shared" si="795"/>
        <v>27438.760000000002</v>
      </c>
      <c r="AA3062" t="s">
        <v>897</v>
      </c>
      <c r="AB3062">
        <v>2023</v>
      </c>
    </row>
    <row r="3063" spans="1:28" x14ac:dyDescent="0.25">
      <c r="A3063">
        <v>89</v>
      </c>
      <c r="B3063" t="s">
        <v>176</v>
      </c>
      <c r="C3063" t="s">
        <v>102</v>
      </c>
      <c r="D3063" t="s">
        <v>94</v>
      </c>
      <c r="E3063" t="s">
        <v>26</v>
      </c>
      <c r="F3063" t="s">
        <v>100</v>
      </c>
      <c r="G3063">
        <v>36000</v>
      </c>
      <c r="H3063">
        <f t="shared" si="790"/>
        <v>33872.400000000001</v>
      </c>
      <c r="I3063">
        <f t="shared" si="784"/>
        <v>1033.2</v>
      </c>
      <c r="J3063">
        <f t="shared" si="785"/>
        <v>2555.9999999999995</v>
      </c>
      <c r="K3063">
        <f t="shared" si="786"/>
        <v>396.00000000000006</v>
      </c>
      <c r="L3063">
        <f t="shared" si="792"/>
        <v>1094.4000000000001</v>
      </c>
      <c r="M3063">
        <f t="shared" si="793"/>
        <v>2552.4</v>
      </c>
      <c r="N3063">
        <v>0</v>
      </c>
      <c r="O3063">
        <f t="shared" si="787"/>
        <v>7632</v>
      </c>
      <c r="P3063">
        <v>25</v>
      </c>
      <c r="Q3063">
        <v>0</v>
      </c>
      <c r="R3063">
        <v>0</v>
      </c>
      <c r="S3063">
        <v>68.790000000000006</v>
      </c>
      <c r="T3063">
        <v>100</v>
      </c>
      <c r="U3063">
        <f t="shared" si="796"/>
        <v>0</v>
      </c>
      <c r="V3063">
        <v>0</v>
      </c>
      <c r="W3063">
        <f t="shared" si="791"/>
        <v>193.79000000000002</v>
      </c>
      <c r="X3063">
        <f t="shared" si="788"/>
        <v>2127.6000000000004</v>
      </c>
      <c r="Y3063">
        <f t="shared" si="794"/>
        <v>5108.3999999999996</v>
      </c>
      <c r="Z3063">
        <f t="shared" si="795"/>
        <v>33678.61</v>
      </c>
      <c r="AA3063" t="s">
        <v>897</v>
      </c>
      <c r="AB3063">
        <v>2023</v>
      </c>
    </row>
    <row r="3064" spans="1:28" x14ac:dyDescent="0.25">
      <c r="A3064">
        <v>90</v>
      </c>
      <c r="B3064" t="s">
        <v>847</v>
      </c>
      <c r="C3064" t="s">
        <v>102</v>
      </c>
      <c r="D3064" t="s">
        <v>94</v>
      </c>
      <c r="E3064" t="s">
        <v>765</v>
      </c>
      <c r="F3064" t="s">
        <v>100</v>
      </c>
      <c r="G3064">
        <v>20000</v>
      </c>
      <c r="H3064">
        <f>+G3064-(I3064+L3064+N3064)</f>
        <v>18818</v>
      </c>
      <c r="I3064">
        <f t="shared" si="784"/>
        <v>574</v>
      </c>
      <c r="J3064">
        <f t="shared" si="785"/>
        <v>1419.9999999999998</v>
      </c>
      <c r="K3064">
        <f t="shared" si="786"/>
        <v>220.00000000000003</v>
      </c>
      <c r="L3064">
        <f t="shared" si="792"/>
        <v>608</v>
      </c>
      <c r="M3064">
        <f t="shared" si="793"/>
        <v>1418</v>
      </c>
      <c r="N3064">
        <v>0</v>
      </c>
      <c r="O3064">
        <f>+I3064+J3064+K3064+L3064+M3064+N3064</f>
        <v>4240</v>
      </c>
      <c r="P3064">
        <v>25</v>
      </c>
      <c r="Q3064">
        <v>0</v>
      </c>
      <c r="R3064">
        <v>0</v>
      </c>
      <c r="S3064">
        <v>0</v>
      </c>
      <c r="T3064">
        <v>100</v>
      </c>
      <c r="U3064">
        <f t="shared" si="796"/>
        <v>0</v>
      </c>
      <c r="V3064">
        <v>0</v>
      </c>
      <c r="W3064">
        <f t="shared" si="791"/>
        <v>125</v>
      </c>
      <c r="X3064">
        <f t="shared" si="788"/>
        <v>1182</v>
      </c>
      <c r="Y3064">
        <f>+J3064+M3064</f>
        <v>2838</v>
      </c>
      <c r="Z3064">
        <f t="shared" si="795"/>
        <v>18693</v>
      </c>
      <c r="AA3064" t="s">
        <v>897</v>
      </c>
      <c r="AB3064">
        <v>2023</v>
      </c>
    </row>
    <row r="3065" spans="1:28" x14ac:dyDescent="0.25">
      <c r="A3065">
        <v>91</v>
      </c>
      <c r="B3065" t="s">
        <v>202</v>
      </c>
      <c r="C3065" t="s">
        <v>102</v>
      </c>
      <c r="D3065" t="s">
        <v>22</v>
      </c>
      <c r="E3065" t="s">
        <v>37</v>
      </c>
      <c r="F3065" t="s">
        <v>100</v>
      </c>
      <c r="G3065">
        <v>25000</v>
      </c>
      <c r="H3065">
        <f t="shared" ref="H3065:H3080" si="797">+G3065-(I3065+L3065+N3065)</f>
        <v>23522.5</v>
      </c>
      <c r="I3065">
        <f t="shared" si="784"/>
        <v>717.5</v>
      </c>
      <c r="J3065">
        <f t="shared" si="785"/>
        <v>1774.9999999999998</v>
      </c>
      <c r="K3065">
        <f t="shared" si="786"/>
        <v>275</v>
      </c>
      <c r="L3065">
        <f t="shared" si="792"/>
        <v>760</v>
      </c>
      <c r="M3065">
        <f t="shared" si="793"/>
        <v>1772.5000000000002</v>
      </c>
      <c r="N3065">
        <v>0</v>
      </c>
      <c r="O3065">
        <f t="shared" ref="O3065:O3080" si="798">+I3065+J3065+K3065+L3065+M3065+N3065</f>
        <v>5300</v>
      </c>
      <c r="P3065">
        <v>25</v>
      </c>
      <c r="Q3065">
        <v>1638.06</v>
      </c>
      <c r="R3065">
        <v>0</v>
      </c>
      <c r="S3065">
        <v>0</v>
      </c>
      <c r="T3065">
        <v>100</v>
      </c>
      <c r="U3065">
        <f t="shared" si="796"/>
        <v>0</v>
      </c>
      <c r="V3065">
        <v>0</v>
      </c>
      <c r="W3065">
        <f t="shared" si="791"/>
        <v>1763.06</v>
      </c>
      <c r="X3065">
        <f t="shared" si="788"/>
        <v>1477.5</v>
      </c>
      <c r="Y3065">
        <f t="shared" ref="Y3065:Y3080" si="799">+J3065+M3065</f>
        <v>3547.5</v>
      </c>
      <c r="Z3065">
        <f t="shared" si="795"/>
        <v>21759.439999999999</v>
      </c>
      <c r="AA3065" t="s">
        <v>897</v>
      </c>
      <c r="AB3065">
        <v>2023</v>
      </c>
    </row>
    <row r="3066" spans="1:28" x14ac:dyDescent="0.25">
      <c r="A3066">
        <v>92</v>
      </c>
      <c r="B3066" t="s">
        <v>203</v>
      </c>
      <c r="C3066" t="s">
        <v>102</v>
      </c>
      <c r="D3066" t="s">
        <v>6</v>
      </c>
      <c r="E3066" t="s">
        <v>37</v>
      </c>
      <c r="F3066" t="s">
        <v>100</v>
      </c>
      <c r="G3066">
        <v>15000</v>
      </c>
      <c r="H3066">
        <f t="shared" si="797"/>
        <v>14113.5</v>
      </c>
      <c r="I3066">
        <f t="shared" si="784"/>
        <v>430.5</v>
      </c>
      <c r="J3066">
        <f t="shared" si="785"/>
        <v>1065</v>
      </c>
      <c r="K3066">
        <f t="shared" si="786"/>
        <v>165.00000000000003</v>
      </c>
      <c r="L3066">
        <f t="shared" si="792"/>
        <v>456</v>
      </c>
      <c r="M3066">
        <f t="shared" si="793"/>
        <v>1063.5</v>
      </c>
      <c r="N3066">
        <v>0</v>
      </c>
      <c r="O3066">
        <f t="shared" si="798"/>
        <v>3180</v>
      </c>
      <c r="P3066">
        <v>25</v>
      </c>
      <c r="Q3066">
        <v>0</v>
      </c>
      <c r="R3066">
        <v>0</v>
      </c>
      <c r="S3066">
        <v>0</v>
      </c>
      <c r="T3066">
        <v>100</v>
      </c>
      <c r="U3066">
        <f t="shared" si="796"/>
        <v>0</v>
      </c>
      <c r="V3066">
        <v>0</v>
      </c>
      <c r="W3066">
        <f t="shared" si="791"/>
        <v>125</v>
      </c>
      <c r="X3066">
        <f t="shared" si="788"/>
        <v>886.5</v>
      </c>
      <c r="Y3066">
        <f t="shared" si="799"/>
        <v>2128.5</v>
      </c>
      <c r="Z3066">
        <f t="shared" si="795"/>
        <v>13988.5</v>
      </c>
      <c r="AA3066" t="s">
        <v>897</v>
      </c>
      <c r="AB3066">
        <v>2023</v>
      </c>
    </row>
    <row r="3067" spans="1:28" x14ac:dyDescent="0.25">
      <c r="A3067">
        <v>93</v>
      </c>
      <c r="B3067" t="s">
        <v>204</v>
      </c>
      <c r="C3067" t="s">
        <v>102</v>
      </c>
      <c r="D3067" t="s">
        <v>6</v>
      </c>
      <c r="E3067" t="s">
        <v>37</v>
      </c>
      <c r="F3067" t="s">
        <v>100</v>
      </c>
      <c r="G3067">
        <v>15000</v>
      </c>
      <c r="H3067">
        <f t="shared" si="797"/>
        <v>14113.5</v>
      </c>
      <c r="I3067">
        <f t="shared" si="784"/>
        <v>430.5</v>
      </c>
      <c r="J3067">
        <f t="shared" si="785"/>
        <v>1065</v>
      </c>
      <c r="K3067">
        <f t="shared" si="786"/>
        <v>165.00000000000003</v>
      </c>
      <c r="L3067">
        <f t="shared" si="792"/>
        <v>456</v>
      </c>
      <c r="M3067">
        <f t="shared" si="793"/>
        <v>1063.5</v>
      </c>
      <c r="N3067">
        <v>0</v>
      </c>
      <c r="O3067">
        <f t="shared" si="798"/>
        <v>3180</v>
      </c>
      <c r="P3067">
        <v>25</v>
      </c>
      <c r="Q3067">
        <v>0</v>
      </c>
      <c r="R3067">
        <v>0</v>
      </c>
      <c r="S3067">
        <v>0</v>
      </c>
      <c r="T3067">
        <v>100</v>
      </c>
      <c r="U3067">
        <f t="shared" si="796"/>
        <v>0</v>
      </c>
      <c r="V3067">
        <v>0</v>
      </c>
      <c r="W3067">
        <f t="shared" si="791"/>
        <v>125</v>
      </c>
      <c r="X3067">
        <f t="shared" si="788"/>
        <v>886.5</v>
      </c>
      <c r="Y3067">
        <f t="shared" si="799"/>
        <v>2128.5</v>
      </c>
      <c r="Z3067">
        <f t="shared" si="795"/>
        <v>13988.5</v>
      </c>
      <c r="AA3067" t="s">
        <v>897</v>
      </c>
      <c r="AB3067">
        <v>2023</v>
      </c>
    </row>
    <row r="3068" spans="1:28" x14ac:dyDescent="0.25">
      <c r="A3068">
        <v>94</v>
      </c>
      <c r="B3068" t="s">
        <v>205</v>
      </c>
      <c r="C3068" t="s">
        <v>102</v>
      </c>
      <c r="D3068" t="s">
        <v>6</v>
      </c>
      <c r="E3068" t="s">
        <v>37</v>
      </c>
      <c r="F3068" t="s">
        <v>100</v>
      </c>
      <c r="G3068">
        <v>25000</v>
      </c>
      <c r="H3068">
        <f t="shared" si="797"/>
        <v>23522.5</v>
      </c>
      <c r="I3068">
        <f t="shared" si="784"/>
        <v>717.5</v>
      </c>
      <c r="J3068">
        <f t="shared" si="785"/>
        <v>1774.9999999999998</v>
      </c>
      <c r="K3068">
        <f t="shared" si="786"/>
        <v>275</v>
      </c>
      <c r="L3068">
        <f t="shared" si="792"/>
        <v>760</v>
      </c>
      <c r="M3068">
        <f t="shared" si="793"/>
        <v>1772.5000000000002</v>
      </c>
      <c r="N3068">
        <v>0</v>
      </c>
      <c r="O3068">
        <f t="shared" si="798"/>
        <v>5300</v>
      </c>
      <c r="P3068">
        <v>25</v>
      </c>
      <c r="Q3068">
        <v>0</v>
      </c>
      <c r="R3068">
        <v>0</v>
      </c>
      <c r="S3068">
        <v>0</v>
      </c>
      <c r="T3068">
        <v>100</v>
      </c>
      <c r="U3068">
        <f t="shared" si="796"/>
        <v>0</v>
      </c>
      <c r="V3068">
        <v>0</v>
      </c>
      <c r="W3068">
        <f t="shared" si="791"/>
        <v>125</v>
      </c>
      <c r="X3068">
        <f t="shared" si="788"/>
        <v>1477.5</v>
      </c>
      <c r="Y3068">
        <f t="shared" si="799"/>
        <v>3547.5</v>
      </c>
      <c r="Z3068">
        <f t="shared" si="795"/>
        <v>23397.5</v>
      </c>
      <c r="AA3068" t="s">
        <v>897</v>
      </c>
      <c r="AB3068">
        <v>2023</v>
      </c>
    </row>
    <row r="3069" spans="1:28" x14ac:dyDescent="0.25">
      <c r="A3069">
        <v>95</v>
      </c>
      <c r="B3069" t="s">
        <v>810</v>
      </c>
      <c r="C3069" t="s">
        <v>102</v>
      </c>
      <c r="D3069" t="s">
        <v>94</v>
      </c>
      <c r="E3069" t="s">
        <v>37</v>
      </c>
      <c r="F3069" t="s">
        <v>100</v>
      </c>
      <c r="G3069">
        <v>25000</v>
      </c>
      <c r="H3069">
        <f t="shared" si="797"/>
        <v>23522.5</v>
      </c>
      <c r="I3069">
        <f t="shared" si="784"/>
        <v>717.5</v>
      </c>
      <c r="J3069">
        <f t="shared" si="785"/>
        <v>1774.9999999999998</v>
      </c>
      <c r="K3069">
        <f t="shared" si="786"/>
        <v>275</v>
      </c>
      <c r="L3069">
        <f t="shared" si="792"/>
        <v>760</v>
      </c>
      <c r="M3069">
        <f t="shared" si="793"/>
        <v>1772.5000000000002</v>
      </c>
      <c r="N3069">
        <v>0</v>
      </c>
      <c r="O3069">
        <f t="shared" si="798"/>
        <v>5300</v>
      </c>
      <c r="P3069">
        <v>25</v>
      </c>
      <c r="Q3069">
        <v>2100.16</v>
      </c>
      <c r="R3069">
        <v>0</v>
      </c>
      <c r="S3069">
        <v>0</v>
      </c>
      <c r="T3069">
        <v>100</v>
      </c>
      <c r="U3069">
        <f t="shared" si="796"/>
        <v>0</v>
      </c>
      <c r="V3069">
        <v>0</v>
      </c>
      <c r="W3069">
        <f t="shared" si="791"/>
        <v>2225.16</v>
      </c>
      <c r="X3069">
        <f t="shared" si="788"/>
        <v>1477.5</v>
      </c>
      <c r="Y3069">
        <f t="shared" si="799"/>
        <v>3547.5</v>
      </c>
      <c r="Z3069">
        <f t="shared" si="795"/>
        <v>21297.34</v>
      </c>
      <c r="AA3069" t="s">
        <v>897</v>
      </c>
      <c r="AB3069">
        <v>2023</v>
      </c>
    </row>
    <row r="3070" spans="1:28" x14ac:dyDescent="0.25">
      <c r="A3070">
        <v>96</v>
      </c>
      <c r="B3070" t="s">
        <v>193</v>
      </c>
      <c r="C3070" t="s">
        <v>103</v>
      </c>
      <c r="D3070" t="s">
        <v>22</v>
      </c>
      <c r="E3070" t="s">
        <v>54</v>
      </c>
      <c r="F3070" t="s">
        <v>100</v>
      </c>
      <c r="G3070">
        <v>30000</v>
      </c>
      <c r="H3070">
        <f t="shared" si="797"/>
        <v>26639.62</v>
      </c>
      <c r="I3070">
        <f t="shared" si="784"/>
        <v>861</v>
      </c>
      <c r="J3070">
        <f t="shared" si="785"/>
        <v>2130</v>
      </c>
      <c r="K3070">
        <f t="shared" si="786"/>
        <v>330.00000000000006</v>
      </c>
      <c r="L3070">
        <f t="shared" si="792"/>
        <v>912</v>
      </c>
      <c r="M3070">
        <f t="shared" si="793"/>
        <v>2127</v>
      </c>
      <c r="N3070">
        <v>1587.38</v>
      </c>
      <c r="O3070">
        <f t="shared" si="798"/>
        <v>7947.38</v>
      </c>
      <c r="P3070">
        <v>25</v>
      </c>
      <c r="Q3070">
        <v>500</v>
      </c>
      <c r="R3070">
        <v>0</v>
      </c>
      <c r="S3070">
        <v>0</v>
      </c>
      <c r="T3070">
        <v>100</v>
      </c>
      <c r="U3070">
        <f t="shared" si="796"/>
        <v>0</v>
      </c>
      <c r="V3070">
        <v>0</v>
      </c>
      <c r="W3070">
        <f t="shared" si="791"/>
        <v>625</v>
      </c>
      <c r="X3070">
        <f t="shared" si="788"/>
        <v>3360.38</v>
      </c>
      <c r="Y3070">
        <f t="shared" si="799"/>
        <v>4257</v>
      </c>
      <c r="Z3070">
        <f t="shared" si="795"/>
        <v>26014.62</v>
      </c>
      <c r="AA3070" t="s">
        <v>897</v>
      </c>
      <c r="AB3070">
        <v>2023</v>
      </c>
    </row>
    <row r="3071" spans="1:28" x14ac:dyDescent="0.25">
      <c r="A3071">
        <v>97</v>
      </c>
      <c r="B3071" t="s">
        <v>197</v>
      </c>
      <c r="C3071" t="s">
        <v>103</v>
      </c>
      <c r="D3071" t="s">
        <v>94</v>
      </c>
      <c r="E3071" t="s">
        <v>54</v>
      </c>
      <c r="F3071" t="s">
        <v>100</v>
      </c>
      <c r="G3071">
        <v>30000</v>
      </c>
      <c r="H3071">
        <f t="shared" si="797"/>
        <v>28227</v>
      </c>
      <c r="I3071">
        <f t="shared" si="784"/>
        <v>861</v>
      </c>
      <c r="J3071">
        <f t="shared" si="785"/>
        <v>2130</v>
      </c>
      <c r="K3071">
        <f t="shared" si="786"/>
        <v>330.00000000000006</v>
      </c>
      <c r="L3071">
        <f t="shared" si="792"/>
        <v>912</v>
      </c>
      <c r="M3071">
        <f t="shared" si="793"/>
        <v>2127</v>
      </c>
      <c r="N3071">
        <v>0</v>
      </c>
      <c r="O3071">
        <f t="shared" si="798"/>
        <v>6360</v>
      </c>
      <c r="P3071">
        <v>25</v>
      </c>
      <c r="Q3071">
        <v>0</v>
      </c>
      <c r="R3071">
        <v>0</v>
      </c>
      <c r="S3071">
        <v>0</v>
      </c>
      <c r="T3071">
        <v>100</v>
      </c>
      <c r="U3071">
        <f t="shared" si="796"/>
        <v>0</v>
      </c>
      <c r="V3071">
        <v>0</v>
      </c>
      <c r="W3071">
        <f t="shared" si="791"/>
        <v>125</v>
      </c>
      <c r="X3071">
        <f t="shared" si="788"/>
        <v>1773</v>
      </c>
      <c r="Y3071">
        <f t="shared" si="799"/>
        <v>4257</v>
      </c>
      <c r="Z3071">
        <f t="shared" si="795"/>
        <v>28102</v>
      </c>
      <c r="AA3071" t="s">
        <v>897</v>
      </c>
      <c r="AB3071">
        <v>2023</v>
      </c>
    </row>
    <row r="3072" spans="1:28" x14ac:dyDescent="0.25">
      <c r="A3072">
        <v>98</v>
      </c>
      <c r="B3072" t="s">
        <v>895</v>
      </c>
      <c r="C3072" t="s">
        <v>103</v>
      </c>
      <c r="D3072" t="s">
        <v>22</v>
      </c>
      <c r="E3072" t="s">
        <v>54</v>
      </c>
      <c r="F3072" t="s">
        <v>100</v>
      </c>
      <c r="G3072">
        <v>30000</v>
      </c>
      <c r="H3072">
        <f t="shared" si="797"/>
        <v>28227</v>
      </c>
      <c r="I3072">
        <f t="shared" si="784"/>
        <v>861</v>
      </c>
      <c r="J3072">
        <f t="shared" si="785"/>
        <v>2130</v>
      </c>
      <c r="K3072">
        <f t="shared" si="786"/>
        <v>330.00000000000006</v>
      </c>
      <c r="L3072">
        <f t="shared" si="792"/>
        <v>912</v>
      </c>
      <c r="M3072">
        <f t="shared" si="793"/>
        <v>2127</v>
      </c>
      <c r="N3072">
        <v>0</v>
      </c>
      <c r="O3072">
        <f t="shared" si="798"/>
        <v>6360</v>
      </c>
      <c r="P3072">
        <v>25</v>
      </c>
      <c r="Q3072">
        <v>4777.8999999999996</v>
      </c>
      <c r="R3072">
        <v>0</v>
      </c>
      <c r="S3072">
        <v>0</v>
      </c>
      <c r="T3072">
        <v>100</v>
      </c>
      <c r="U3072">
        <f t="shared" si="796"/>
        <v>0</v>
      </c>
      <c r="V3072">
        <v>0</v>
      </c>
      <c r="W3072">
        <f t="shared" si="791"/>
        <v>4902.8999999999996</v>
      </c>
      <c r="X3072">
        <f t="shared" si="788"/>
        <v>1773</v>
      </c>
      <c r="Y3072">
        <f t="shared" si="799"/>
        <v>4257</v>
      </c>
      <c r="Z3072">
        <f t="shared" si="795"/>
        <v>23324.1</v>
      </c>
      <c r="AA3072" t="s">
        <v>897</v>
      </c>
      <c r="AB3072">
        <v>2023</v>
      </c>
    </row>
    <row r="3073" spans="1:28" x14ac:dyDescent="0.25">
      <c r="A3073">
        <v>99</v>
      </c>
      <c r="B3073" t="s">
        <v>200</v>
      </c>
      <c r="C3073" t="s">
        <v>103</v>
      </c>
      <c r="D3073" t="s">
        <v>19</v>
      </c>
      <c r="E3073" t="s">
        <v>60</v>
      </c>
      <c r="F3073" t="s">
        <v>100</v>
      </c>
      <c r="G3073">
        <v>35000</v>
      </c>
      <c r="H3073">
        <f t="shared" si="797"/>
        <v>32931.5</v>
      </c>
      <c r="I3073">
        <f t="shared" si="784"/>
        <v>1004.5</v>
      </c>
      <c r="J3073">
        <f t="shared" si="785"/>
        <v>2485</v>
      </c>
      <c r="K3073">
        <f t="shared" si="786"/>
        <v>385.00000000000006</v>
      </c>
      <c r="L3073">
        <f t="shared" si="792"/>
        <v>1064</v>
      </c>
      <c r="M3073">
        <f t="shared" si="793"/>
        <v>2481.5</v>
      </c>
      <c r="N3073">
        <v>0</v>
      </c>
      <c r="O3073">
        <f t="shared" si="798"/>
        <v>7420</v>
      </c>
      <c r="P3073">
        <v>25</v>
      </c>
      <c r="Q3073">
        <v>17474.189999999999</v>
      </c>
      <c r="R3073">
        <v>0</v>
      </c>
      <c r="S3073">
        <v>1731.69</v>
      </c>
      <c r="T3073">
        <v>100</v>
      </c>
      <c r="U3073">
        <f t="shared" si="796"/>
        <v>0</v>
      </c>
      <c r="V3073">
        <v>0</v>
      </c>
      <c r="W3073">
        <f t="shared" si="791"/>
        <v>19330.879999999997</v>
      </c>
      <c r="X3073">
        <f t="shared" si="788"/>
        <v>2068.5</v>
      </c>
      <c r="Y3073">
        <f t="shared" si="799"/>
        <v>4966.5</v>
      </c>
      <c r="Z3073">
        <f t="shared" si="795"/>
        <v>13600.620000000003</v>
      </c>
      <c r="AA3073" t="s">
        <v>897</v>
      </c>
      <c r="AB3073">
        <v>2023</v>
      </c>
    </row>
    <row r="3074" spans="1:28" x14ac:dyDescent="0.25">
      <c r="A3074">
        <v>100</v>
      </c>
      <c r="B3074" t="s">
        <v>811</v>
      </c>
      <c r="C3074" t="s">
        <v>103</v>
      </c>
      <c r="D3074" t="s">
        <v>808</v>
      </c>
      <c r="E3074" t="s">
        <v>54</v>
      </c>
      <c r="F3074" t="s">
        <v>99</v>
      </c>
      <c r="G3074">
        <v>45000</v>
      </c>
      <c r="H3074">
        <f t="shared" si="797"/>
        <v>42340.5</v>
      </c>
      <c r="I3074">
        <f t="shared" si="784"/>
        <v>1291.5</v>
      </c>
      <c r="J3074">
        <f t="shared" si="785"/>
        <v>3194.9999999999995</v>
      </c>
      <c r="K3074">
        <f t="shared" si="786"/>
        <v>495.00000000000006</v>
      </c>
      <c r="L3074">
        <f t="shared" si="792"/>
        <v>1368</v>
      </c>
      <c r="M3074">
        <f t="shared" si="793"/>
        <v>3190.5</v>
      </c>
      <c r="N3074">
        <v>0</v>
      </c>
      <c r="O3074">
        <f t="shared" si="798"/>
        <v>9540</v>
      </c>
      <c r="P3074">
        <v>25</v>
      </c>
      <c r="Q3074">
        <v>1500</v>
      </c>
      <c r="R3074">
        <v>0</v>
      </c>
      <c r="S3074">
        <v>797.28</v>
      </c>
      <c r="T3074">
        <v>100</v>
      </c>
      <c r="U3074">
        <v>0</v>
      </c>
      <c r="V3074">
        <v>1148.33</v>
      </c>
      <c r="W3074">
        <f>P3074+Q3074+R3074+S3074+T3074+U3074</f>
        <v>2422.2799999999997</v>
      </c>
      <c r="X3074">
        <f t="shared" si="788"/>
        <v>2659.5</v>
      </c>
      <c r="Y3074">
        <f t="shared" si="799"/>
        <v>6385.5</v>
      </c>
      <c r="Z3074">
        <f t="shared" si="795"/>
        <v>39918.22</v>
      </c>
      <c r="AA3074" t="s">
        <v>897</v>
      </c>
      <c r="AB3074">
        <v>2023</v>
      </c>
    </row>
    <row r="3075" spans="1:28" x14ac:dyDescent="0.25">
      <c r="A3075">
        <v>101</v>
      </c>
      <c r="B3075" t="s">
        <v>892</v>
      </c>
      <c r="C3075" t="s">
        <v>103</v>
      </c>
      <c r="D3075" t="s">
        <v>22</v>
      </c>
      <c r="E3075" t="s">
        <v>880</v>
      </c>
      <c r="F3075" t="s">
        <v>84</v>
      </c>
      <c r="G3075">
        <v>26000</v>
      </c>
      <c r="H3075">
        <f t="shared" si="797"/>
        <v>24463.4</v>
      </c>
      <c r="I3075">
        <f t="shared" si="784"/>
        <v>746.2</v>
      </c>
      <c r="J3075">
        <f t="shared" si="785"/>
        <v>1845.9999999999998</v>
      </c>
      <c r="K3075">
        <f t="shared" si="786"/>
        <v>286.00000000000006</v>
      </c>
      <c r="L3075">
        <f t="shared" si="792"/>
        <v>790.4</v>
      </c>
      <c r="M3075">
        <f t="shared" si="793"/>
        <v>1843.4</v>
      </c>
      <c r="N3075">
        <v>0</v>
      </c>
      <c r="O3075">
        <f t="shared" si="798"/>
        <v>5512</v>
      </c>
      <c r="P3075">
        <v>25</v>
      </c>
      <c r="Q3075">
        <v>0</v>
      </c>
      <c r="R3075">
        <v>0</v>
      </c>
      <c r="S3075">
        <v>0</v>
      </c>
      <c r="T3075">
        <v>100</v>
      </c>
      <c r="U3075">
        <f t="shared" si="796"/>
        <v>0</v>
      </c>
      <c r="V3075">
        <v>0</v>
      </c>
      <c r="W3075">
        <f t="shared" ref="W3075:W3080" si="800">P3075+Q3075+R3075+S3075+T3075+U3075</f>
        <v>125</v>
      </c>
      <c r="X3075">
        <f t="shared" si="788"/>
        <v>1536.6</v>
      </c>
      <c r="Y3075">
        <f t="shared" si="799"/>
        <v>3689.3999999999996</v>
      </c>
      <c r="Z3075">
        <f t="shared" si="795"/>
        <v>24338.400000000001</v>
      </c>
      <c r="AA3075" t="s">
        <v>897</v>
      </c>
      <c r="AB3075">
        <v>2023</v>
      </c>
    </row>
    <row r="3076" spans="1:28" x14ac:dyDescent="0.25">
      <c r="A3076">
        <v>102</v>
      </c>
      <c r="B3076" t="s">
        <v>881</v>
      </c>
      <c r="C3076" t="s">
        <v>103</v>
      </c>
      <c r="D3076" t="s">
        <v>22</v>
      </c>
      <c r="E3076" t="s">
        <v>54</v>
      </c>
      <c r="F3076" t="s">
        <v>84</v>
      </c>
      <c r="G3076">
        <v>25000</v>
      </c>
      <c r="H3076">
        <f t="shared" si="797"/>
        <v>23522.5</v>
      </c>
      <c r="I3076">
        <f t="shared" si="784"/>
        <v>717.5</v>
      </c>
      <c r="J3076">
        <f t="shared" si="785"/>
        <v>1774.9999999999998</v>
      </c>
      <c r="K3076">
        <f t="shared" si="786"/>
        <v>275</v>
      </c>
      <c r="L3076">
        <f t="shared" si="792"/>
        <v>760</v>
      </c>
      <c r="M3076">
        <f t="shared" si="793"/>
        <v>1772.5000000000002</v>
      </c>
      <c r="N3076">
        <v>0</v>
      </c>
      <c r="O3076">
        <f t="shared" si="798"/>
        <v>5300</v>
      </c>
      <c r="P3076">
        <v>25</v>
      </c>
      <c r="Q3076">
        <v>0</v>
      </c>
      <c r="R3076">
        <v>0</v>
      </c>
      <c r="S3076">
        <v>90</v>
      </c>
      <c r="T3076">
        <v>100</v>
      </c>
      <c r="U3076">
        <f t="shared" si="796"/>
        <v>0</v>
      </c>
      <c r="V3076">
        <v>0</v>
      </c>
      <c r="W3076">
        <f t="shared" si="800"/>
        <v>215</v>
      </c>
      <c r="X3076">
        <f t="shared" si="788"/>
        <v>1477.5</v>
      </c>
      <c r="Y3076">
        <f t="shared" si="799"/>
        <v>3547.5</v>
      </c>
      <c r="Z3076">
        <f t="shared" si="795"/>
        <v>23307.5</v>
      </c>
      <c r="AA3076" t="s">
        <v>897</v>
      </c>
      <c r="AB3076">
        <v>2023</v>
      </c>
    </row>
    <row r="3077" spans="1:28" x14ac:dyDescent="0.25">
      <c r="A3077">
        <v>103</v>
      </c>
      <c r="B3077" t="s">
        <v>882</v>
      </c>
      <c r="C3077" t="s">
        <v>103</v>
      </c>
      <c r="D3077" t="s">
        <v>22</v>
      </c>
      <c r="E3077" t="s">
        <v>883</v>
      </c>
      <c r="F3077" t="s">
        <v>84</v>
      </c>
      <c r="G3077">
        <v>20000</v>
      </c>
      <c r="H3077">
        <f t="shared" si="797"/>
        <v>18818</v>
      </c>
      <c r="I3077">
        <f t="shared" si="784"/>
        <v>574</v>
      </c>
      <c r="J3077">
        <f t="shared" si="785"/>
        <v>1419.9999999999998</v>
      </c>
      <c r="K3077">
        <f t="shared" si="786"/>
        <v>220.00000000000003</v>
      </c>
      <c r="L3077">
        <f t="shared" si="792"/>
        <v>608</v>
      </c>
      <c r="M3077">
        <f t="shared" si="793"/>
        <v>1418</v>
      </c>
      <c r="N3077">
        <v>0</v>
      </c>
      <c r="O3077">
        <f t="shared" si="798"/>
        <v>4240</v>
      </c>
      <c r="P3077">
        <v>25</v>
      </c>
      <c r="Q3077">
        <v>0</v>
      </c>
      <c r="R3077">
        <v>0</v>
      </c>
      <c r="S3077">
        <v>84.58</v>
      </c>
      <c r="T3077">
        <v>100</v>
      </c>
      <c r="U3077">
        <f t="shared" si="796"/>
        <v>0</v>
      </c>
      <c r="V3077">
        <v>0</v>
      </c>
      <c r="W3077">
        <f t="shared" si="800"/>
        <v>209.57999999999998</v>
      </c>
      <c r="X3077">
        <f t="shared" si="788"/>
        <v>1182</v>
      </c>
      <c r="Y3077">
        <f t="shared" si="799"/>
        <v>2838</v>
      </c>
      <c r="Z3077">
        <f t="shared" si="795"/>
        <v>18608.419999999998</v>
      </c>
      <c r="AA3077" t="s">
        <v>897</v>
      </c>
      <c r="AB3077">
        <v>2023</v>
      </c>
    </row>
    <row r="3078" spans="1:28" x14ac:dyDescent="0.25">
      <c r="A3078">
        <v>104</v>
      </c>
      <c r="B3078" t="s">
        <v>884</v>
      </c>
      <c r="C3078" t="s">
        <v>102</v>
      </c>
      <c r="D3078" t="s">
        <v>893</v>
      </c>
      <c r="E3078" t="s">
        <v>32</v>
      </c>
      <c r="F3078" t="s">
        <v>84</v>
      </c>
      <c r="G3078">
        <v>46000</v>
      </c>
      <c r="H3078">
        <f t="shared" si="797"/>
        <v>43281.4</v>
      </c>
      <c r="I3078">
        <f t="shared" si="784"/>
        <v>1320.2</v>
      </c>
      <c r="J3078">
        <f t="shared" si="785"/>
        <v>3265.9999999999995</v>
      </c>
      <c r="K3078">
        <f t="shared" si="786"/>
        <v>506.00000000000006</v>
      </c>
      <c r="L3078">
        <f t="shared" si="792"/>
        <v>1398.4</v>
      </c>
      <c r="M3078">
        <f t="shared" si="793"/>
        <v>3261.4</v>
      </c>
      <c r="N3078">
        <v>0</v>
      </c>
      <c r="O3078">
        <f t="shared" si="798"/>
        <v>9752</v>
      </c>
      <c r="P3078">
        <v>25</v>
      </c>
      <c r="Q3078">
        <v>0</v>
      </c>
      <c r="R3078">
        <v>0</v>
      </c>
      <c r="S3078">
        <v>0</v>
      </c>
      <c r="T3078">
        <v>100</v>
      </c>
      <c r="U3078">
        <f t="shared" si="796"/>
        <v>1289.4598750000005</v>
      </c>
      <c r="V3078">
        <v>0</v>
      </c>
      <c r="W3078">
        <f t="shared" si="800"/>
        <v>1414.4598750000005</v>
      </c>
      <c r="X3078">
        <f t="shared" si="788"/>
        <v>2718.6000000000004</v>
      </c>
      <c r="Y3078">
        <f t="shared" si="799"/>
        <v>6527.4</v>
      </c>
      <c r="Z3078">
        <f t="shared" si="795"/>
        <v>41866.940125000001</v>
      </c>
      <c r="AA3078" t="s">
        <v>897</v>
      </c>
      <c r="AB3078">
        <v>2023</v>
      </c>
    </row>
    <row r="3079" spans="1:28" x14ac:dyDescent="0.25">
      <c r="A3079">
        <v>105</v>
      </c>
      <c r="B3079" t="s">
        <v>885</v>
      </c>
      <c r="C3079" t="s">
        <v>103</v>
      </c>
      <c r="D3079" t="s">
        <v>22</v>
      </c>
      <c r="E3079" t="s">
        <v>80</v>
      </c>
      <c r="F3079" t="s">
        <v>84</v>
      </c>
      <c r="G3079">
        <v>130000</v>
      </c>
      <c r="H3079">
        <f t="shared" si="797"/>
        <v>122317</v>
      </c>
      <c r="I3079">
        <f t="shared" si="784"/>
        <v>3731</v>
      </c>
      <c r="J3079">
        <f t="shared" si="785"/>
        <v>9230</v>
      </c>
      <c r="K3079">
        <f t="shared" si="786"/>
        <v>822.89</v>
      </c>
      <c r="L3079">
        <f t="shared" si="792"/>
        <v>3952</v>
      </c>
      <c r="M3079">
        <f t="shared" si="793"/>
        <v>9217</v>
      </c>
      <c r="N3079">
        <v>0</v>
      </c>
      <c r="O3079">
        <f t="shared" si="798"/>
        <v>26952.89</v>
      </c>
      <c r="P3079">
        <v>25</v>
      </c>
      <c r="Q3079">
        <v>0</v>
      </c>
      <c r="R3079">
        <v>0</v>
      </c>
      <c r="S3079">
        <v>0</v>
      </c>
      <c r="T3079">
        <v>100</v>
      </c>
      <c r="U3079">
        <f t="shared" si="796"/>
        <v>19162.187291666665</v>
      </c>
      <c r="V3079">
        <v>0</v>
      </c>
      <c r="W3079">
        <f t="shared" si="800"/>
        <v>19287.187291666665</v>
      </c>
      <c r="X3079">
        <f t="shared" si="788"/>
        <v>7683</v>
      </c>
      <c r="Y3079">
        <f t="shared" si="799"/>
        <v>18447</v>
      </c>
      <c r="Z3079">
        <f t="shared" si="795"/>
        <v>103029.81270833334</v>
      </c>
      <c r="AA3079" t="s">
        <v>897</v>
      </c>
      <c r="AB3079">
        <v>2023</v>
      </c>
    </row>
    <row r="3080" spans="1:28" x14ac:dyDescent="0.25">
      <c r="A3080">
        <v>106</v>
      </c>
      <c r="B3080" t="s">
        <v>896</v>
      </c>
      <c r="C3080" t="s">
        <v>103</v>
      </c>
      <c r="D3080" t="s">
        <v>22</v>
      </c>
      <c r="E3080" t="s">
        <v>54</v>
      </c>
      <c r="F3080" t="s">
        <v>84</v>
      </c>
      <c r="G3080">
        <v>25000</v>
      </c>
      <c r="H3080">
        <f t="shared" si="797"/>
        <v>23522.5</v>
      </c>
      <c r="I3080">
        <f t="shared" si="784"/>
        <v>717.5</v>
      </c>
      <c r="J3080">
        <f t="shared" si="785"/>
        <v>1774.9999999999998</v>
      </c>
      <c r="K3080">
        <f t="shared" si="786"/>
        <v>275</v>
      </c>
      <c r="L3080">
        <f t="shared" si="792"/>
        <v>760</v>
      </c>
      <c r="M3080">
        <f t="shared" si="793"/>
        <v>1772.5000000000002</v>
      </c>
      <c r="N3080">
        <v>0</v>
      </c>
      <c r="O3080">
        <f t="shared" si="798"/>
        <v>5300</v>
      </c>
      <c r="P3080">
        <v>25</v>
      </c>
      <c r="Q3080">
        <v>0</v>
      </c>
      <c r="R3080">
        <v>0</v>
      </c>
      <c r="S3080">
        <v>0</v>
      </c>
      <c r="T3080">
        <v>100</v>
      </c>
      <c r="U3080">
        <f t="shared" si="796"/>
        <v>0</v>
      </c>
      <c r="V3080">
        <v>0</v>
      </c>
      <c r="W3080">
        <f t="shared" si="800"/>
        <v>125</v>
      </c>
      <c r="X3080">
        <f t="shared" si="788"/>
        <v>1477.5</v>
      </c>
      <c r="Y3080">
        <f t="shared" si="799"/>
        <v>3547.5</v>
      </c>
      <c r="Z3080">
        <f t="shared" si="795"/>
        <v>23397.5</v>
      </c>
      <c r="AA3080" t="s">
        <v>897</v>
      </c>
      <c r="AB3080">
        <v>2023</v>
      </c>
    </row>
    <row r="3081" spans="1:28" x14ac:dyDescent="0.25">
      <c r="A3081">
        <v>107</v>
      </c>
      <c r="B3081" t="s">
        <v>804</v>
      </c>
      <c r="C3081" t="s">
        <v>103</v>
      </c>
      <c r="D3081" t="s">
        <v>823</v>
      </c>
      <c r="E3081" t="s">
        <v>27</v>
      </c>
      <c r="F3081" t="s">
        <v>98</v>
      </c>
      <c r="G3081">
        <v>360000</v>
      </c>
      <c r="H3081">
        <f>+G3081-(I3081+L3081+N3081)</f>
        <v>342385.28</v>
      </c>
      <c r="I3081">
        <f>IF(G3081&lt;=374040,G3081*2.87%,9334.68)</f>
        <v>10332</v>
      </c>
      <c r="J3081">
        <f>IF(G3081&lt;=374040,G3081*7.1%,23092.75)</f>
        <v>25559.999999999996</v>
      </c>
      <c r="K3081">
        <f>IF(G3081&lt;=74808,G3081*1.1%,822.89)</f>
        <v>822.89</v>
      </c>
      <c r="L3081">
        <v>5685.41</v>
      </c>
      <c r="M3081">
        <v>13259.72</v>
      </c>
      <c r="N3081">
        <v>1597.31</v>
      </c>
      <c r="O3081">
        <f>+I3081+J3081+K3081+L3081+M3081+N3081</f>
        <v>57257.33</v>
      </c>
      <c r="P3081">
        <v>25</v>
      </c>
      <c r="Q3081">
        <v>0</v>
      </c>
      <c r="R3081">
        <v>0</v>
      </c>
      <c r="S3081">
        <v>1328.8</v>
      </c>
      <c r="T3081">
        <v>0</v>
      </c>
      <c r="U3081">
        <v>74179.19</v>
      </c>
      <c r="V3081">
        <v>0</v>
      </c>
      <c r="W3081">
        <f>P3081+Q3081+R3081+S3081+T3081+U3081</f>
        <v>75532.990000000005</v>
      </c>
      <c r="X3081">
        <f>+I3081+L3081+N3081</f>
        <v>17614.72</v>
      </c>
      <c r="Y3081">
        <f>+J3081+M3081</f>
        <v>38819.719999999994</v>
      </c>
      <c r="Z3081">
        <f>+G3081-(W3081+X3081)</f>
        <v>266852.28999999998</v>
      </c>
      <c r="AA3081" t="s">
        <v>894</v>
      </c>
      <c r="AB3081">
        <v>2023</v>
      </c>
    </row>
    <row r="3082" spans="1:28" x14ac:dyDescent="0.25">
      <c r="A3082">
        <v>1</v>
      </c>
      <c r="B3082" t="s">
        <v>784</v>
      </c>
      <c r="C3082" t="s">
        <v>102</v>
      </c>
      <c r="D3082" t="s">
        <v>19</v>
      </c>
      <c r="E3082" t="s">
        <v>71</v>
      </c>
      <c r="F3082" t="s">
        <v>98</v>
      </c>
      <c r="G3082">
        <v>300000</v>
      </c>
      <c r="H3082">
        <f>+G3082-(I3082+L3082+N3082)</f>
        <v>285704.59000000003</v>
      </c>
      <c r="I3082">
        <f t="shared" ref="I3082:I3145" si="801">IF(G3082&lt;=374040,G3082*2.87%,9334.68)</f>
        <v>8610</v>
      </c>
      <c r="J3082">
        <f t="shared" ref="J3082:J3145" si="802">IF(G3082&lt;=374040,G3082*7.1%,23092.75)</f>
        <v>21299.999999999996</v>
      </c>
      <c r="K3082">
        <f t="shared" ref="K3082:K3145" si="803">IF(G3082&lt;=74808,G3082*1.1%,822.89)</f>
        <v>822.89</v>
      </c>
      <c r="L3082">
        <v>5685.41</v>
      </c>
      <c r="M3082">
        <v>13259.72</v>
      </c>
      <c r="N3082">
        <v>0</v>
      </c>
      <c r="O3082">
        <f t="shared" ref="O3082:O3145" si="804">+I3082+J3082+K3082+L3082+M3082+N3082</f>
        <v>49678.02</v>
      </c>
      <c r="P3082">
        <v>25</v>
      </c>
      <c r="Q3082">
        <v>0</v>
      </c>
      <c r="R3082">
        <v>0</v>
      </c>
      <c r="S3082">
        <v>0</v>
      </c>
      <c r="T3082">
        <v>0</v>
      </c>
      <c r="U3082">
        <v>60009.02</v>
      </c>
      <c r="V3082">
        <v>0</v>
      </c>
      <c r="W3082">
        <f>P3082+Q3082+R3082+S3082+T3082+U3082</f>
        <v>60034.02</v>
      </c>
      <c r="X3082">
        <f t="shared" ref="X3082:X3145" si="805">+I3082+L3082+N3082</f>
        <v>14295.41</v>
      </c>
      <c r="Y3082">
        <f t="shared" ref="Y3082:Y3096" si="806">+J3082+M3082</f>
        <v>34559.719999999994</v>
      </c>
      <c r="Z3082">
        <f t="shared" ref="Z3082:Z3145" si="807">+G3082-(W3082+X3082)</f>
        <v>225670.57</v>
      </c>
      <c r="AA3082" t="s">
        <v>894</v>
      </c>
      <c r="AB3082">
        <v>2023</v>
      </c>
    </row>
    <row r="3083" spans="1:28" x14ac:dyDescent="0.25">
      <c r="A3083">
        <v>2</v>
      </c>
      <c r="B3083" t="s">
        <v>110</v>
      </c>
      <c r="C3083" t="s">
        <v>103</v>
      </c>
      <c r="D3083" t="s">
        <v>10</v>
      </c>
      <c r="E3083" t="s">
        <v>53</v>
      </c>
      <c r="F3083" t="s">
        <v>98</v>
      </c>
      <c r="G3083">
        <v>300000</v>
      </c>
      <c r="H3083">
        <f t="shared" ref="H3083:H3146" si="808">+G3083-(I3083+L3083+N3083)</f>
        <v>284107.28000000003</v>
      </c>
      <c r="I3083">
        <f t="shared" si="801"/>
        <v>8610</v>
      </c>
      <c r="J3083">
        <f t="shared" si="802"/>
        <v>21299.999999999996</v>
      </c>
      <c r="K3083">
        <f t="shared" si="803"/>
        <v>822.89</v>
      </c>
      <c r="L3083">
        <v>5685.41</v>
      </c>
      <c r="M3083">
        <v>13259.72</v>
      </c>
      <c r="N3083">
        <v>1597.31</v>
      </c>
      <c r="O3083">
        <f t="shared" si="804"/>
        <v>51275.329999999994</v>
      </c>
      <c r="P3083">
        <v>25</v>
      </c>
      <c r="Q3083">
        <v>0</v>
      </c>
      <c r="R3083">
        <v>0</v>
      </c>
      <c r="S3083">
        <v>1328.8</v>
      </c>
      <c r="T3083">
        <v>0</v>
      </c>
      <c r="U3083">
        <v>60009.02</v>
      </c>
      <c r="V3083">
        <v>0</v>
      </c>
      <c r="W3083">
        <f t="shared" ref="W3083:W3146" si="809">P3083+Q3083+R3083+S3083+T3083+U3083</f>
        <v>61362.82</v>
      </c>
      <c r="X3083">
        <f t="shared" si="805"/>
        <v>15892.72</v>
      </c>
      <c r="Y3083">
        <f t="shared" si="806"/>
        <v>34559.719999999994</v>
      </c>
      <c r="Z3083">
        <f t="shared" si="807"/>
        <v>222744.46000000002</v>
      </c>
      <c r="AA3083" t="s">
        <v>894</v>
      </c>
      <c r="AB3083">
        <v>2023</v>
      </c>
    </row>
    <row r="3084" spans="1:28" x14ac:dyDescent="0.25">
      <c r="A3084">
        <v>3</v>
      </c>
      <c r="B3084" t="s">
        <v>115</v>
      </c>
      <c r="C3084" t="s">
        <v>103</v>
      </c>
      <c r="D3084" t="s">
        <v>886</v>
      </c>
      <c r="E3084" t="s">
        <v>887</v>
      </c>
      <c r="F3084" t="s">
        <v>84</v>
      </c>
      <c r="G3084">
        <v>185000</v>
      </c>
      <c r="H3084">
        <f>+G3084-(I3084+L3084+N3084)</f>
        <v>170871.88</v>
      </c>
      <c r="I3084">
        <f t="shared" si="801"/>
        <v>5309.5</v>
      </c>
      <c r="J3084">
        <f t="shared" si="802"/>
        <v>13134.999999999998</v>
      </c>
      <c r="K3084">
        <f t="shared" si="803"/>
        <v>822.89</v>
      </c>
      <c r="L3084">
        <f t="shared" ref="L3084:L3147" si="810">IF(G3084&lt;=187020,G3084*3.04%,4943.8)</f>
        <v>5624</v>
      </c>
      <c r="M3084">
        <f t="shared" ref="M3084:M3147" si="811">IF(G3084&lt;=187020,G3084*7.09%,11530.11)</f>
        <v>13116.5</v>
      </c>
      <c r="N3084">
        <v>3194.62</v>
      </c>
      <c r="O3084">
        <f t="shared" si="804"/>
        <v>41202.51</v>
      </c>
      <c r="P3084">
        <v>25</v>
      </c>
      <c r="Q3084">
        <v>20000</v>
      </c>
      <c r="R3084">
        <v>0</v>
      </c>
      <c r="S3084">
        <v>1993.2</v>
      </c>
      <c r="T3084">
        <v>100</v>
      </c>
      <c r="U3084">
        <v>30502.04</v>
      </c>
      <c r="V3084">
        <v>0</v>
      </c>
      <c r="W3084">
        <f t="shared" si="809"/>
        <v>52620.240000000005</v>
      </c>
      <c r="X3084">
        <f t="shared" si="805"/>
        <v>14128.119999999999</v>
      </c>
      <c r="Y3084">
        <f t="shared" si="806"/>
        <v>26251.5</v>
      </c>
      <c r="Z3084">
        <f t="shared" si="807"/>
        <v>118251.64</v>
      </c>
      <c r="AA3084" t="s">
        <v>894</v>
      </c>
      <c r="AB3084">
        <v>2023</v>
      </c>
    </row>
    <row r="3085" spans="1:28" x14ac:dyDescent="0.25">
      <c r="A3085">
        <v>4</v>
      </c>
      <c r="B3085" t="s">
        <v>116</v>
      </c>
      <c r="C3085" t="s">
        <v>102</v>
      </c>
      <c r="D3085" t="s">
        <v>4</v>
      </c>
      <c r="E3085" t="s">
        <v>91</v>
      </c>
      <c r="F3085" t="s">
        <v>84</v>
      </c>
      <c r="G3085">
        <v>185000</v>
      </c>
      <c r="H3085">
        <f t="shared" si="808"/>
        <v>174066.5</v>
      </c>
      <c r="I3085">
        <f t="shared" si="801"/>
        <v>5309.5</v>
      </c>
      <c r="J3085">
        <f t="shared" si="802"/>
        <v>13134.999999999998</v>
      </c>
      <c r="K3085">
        <f t="shared" si="803"/>
        <v>822.89</v>
      </c>
      <c r="L3085">
        <f t="shared" si="810"/>
        <v>5624</v>
      </c>
      <c r="M3085">
        <f t="shared" si="811"/>
        <v>13116.5</v>
      </c>
      <c r="N3085">
        <v>0</v>
      </c>
      <c r="O3085">
        <f t="shared" si="804"/>
        <v>38007.89</v>
      </c>
      <c r="P3085">
        <v>25</v>
      </c>
      <c r="Q3085">
        <v>10669.68</v>
      </c>
      <c r="R3085">
        <v>0</v>
      </c>
      <c r="S3085">
        <v>1328.8</v>
      </c>
      <c r="T3085">
        <v>100</v>
      </c>
      <c r="U3085">
        <v>32099.49</v>
      </c>
      <c r="V3085">
        <v>0</v>
      </c>
      <c r="W3085">
        <f t="shared" si="809"/>
        <v>44222.97</v>
      </c>
      <c r="X3085">
        <f t="shared" si="805"/>
        <v>10933.5</v>
      </c>
      <c r="Y3085">
        <f t="shared" si="806"/>
        <v>26251.5</v>
      </c>
      <c r="Z3085">
        <f t="shared" si="807"/>
        <v>129843.53</v>
      </c>
      <c r="AA3085" t="s">
        <v>894</v>
      </c>
      <c r="AB3085">
        <v>2023</v>
      </c>
    </row>
    <row r="3086" spans="1:28" x14ac:dyDescent="0.25">
      <c r="A3086">
        <v>5</v>
      </c>
      <c r="B3086" t="s">
        <v>117</v>
      </c>
      <c r="C3086" t="s">
        <v>102</v>
      </c>
      <c r="D3086" t="s">
        <v>793</v>
      </c>
      <c r="E3086" t="s">
        <v>794</v>
      </c>
      <c r="F3086" t="s">
        <v>84</v>
      </c>
      <c r="G3086">
        <v>185000</v>
      </c>
      <c r="H3086">
        <f t="shared" si="808"/>
        <v>170871.88</v>
      </c>
      <c r="I3086">
        <f t="shared" si="801"/>
        <v>5309.5</v>
      </c>
      <c r="J3086">
        <f t="shared" si="802"/>
        <v>13134.999999999998</v>
      </c>
      <c r="K3086">
        <f t="shared" si="803"/>
        <v>822.89</v>
      </c>
      <c r="L3086">
        <f t="shared" si="810"/>
        <v>5624</v>
      </c>
      <c r="M3086">
        <f t="shared" si="811"/>
        <v>13116.5</v>
      </c>
      <c r="N3086">
        <v>3194.62</v>
      </c>
      <c r="O3086">
        <f t="shared" si="804"/>
        <v>41202.51</v>
      </c>
      <c r="P3086">
        <v>25</v>
      </c>
      <c r="Q3086">
        <v>0</v>
      </c>
      <c r="R3086">
        <v>0</v>
      </c>
      <c r="S3086">
        <v>2657.6</v>
      </c>
      <c r="T3086">
        <v>100</v>
      </c>
      <c r="U3086">
        <v>31300.84</v>
      </c>
      <c r="V3086">
        <v>0</v>
      </c>
      <c r="W3086">
        <f t="shared" si="809"/>
        <v>34083.440000000002</v>
      </c>
      <c r="X3086">
        <f t="shared" si="805"/>
        <v>14128.119999999999</v>
      </c>
      <c r="Y3086">
        <f t="shared" si="806"/>
        <v>26251.5</v>
      </c>
      <c r="Z3086">
        <f t="shared" si="807"/>
        <v>136788.44</v>
      </c>
      <c r="AA3086" t="s">
        <v>894</v>
      </c>
      <c r="AB3086">
        <v>2023</v>
      </c>
    </row>
    <row r="3087" spans="1:28" x14ac:dyDescent="0.25">
      <c r="A3087">
        <v>6</v>
      </c>
      <c r="B3087" t="s">
        <v>119</v>
      </c>
      <c r="C3087" t="s">
        <v>103</v>
      </c>
      <c r="D3087" t="s">
        <v>10</v>
      </c>
      <c r="E3087" t="s">
        <v>824</v>
      </c>
      <c r="F3087" t="s">
        <v>84</v>
      </c>
      <c r="G3087">
        <v>185000</v>
      </c>
      <c r="H3087">
        <f t="shared" si="808"/>
        <v>174066.5</v>
      </c>
      <c r="I3087">
        <f t="shared" si="801"/>
        <v>5309.5</v>
      </c>
      <c r="J3087">
        <f t="shared" si="802"/>
        <v>13134.999999999998</v>
      </c>
      <c r="K3087">
        <f t="shared" si="803"/>
        <v>822.89</v>
      </c>
      <c r="L3087">
        <f t="shared" si="810"/>
        <v>5624</v>
      </c>
      <c r="M3087">
        <f t="shared" si="811"/>
        <v>13116.5</v>
      </c>
      <c r="N3087">
        <v>0</v>
      </c>
      <c r="O3087">
        <f t="shared" si="804"/>
        <v>38007.89</v>
      </c>
      <c r="P3087">
        <v>25</v>
      </c>
      <c r="Q3087">
        <v>11633.07</v>
      </c>
      <c r="R3087">
        <v>0</v>
      </c>
      <c r="S3087">
        <v>1328.8</v>
      </c>
      <c r="T3087">
        <v>100</v>
      </c>
      <c r="U3087">
        <v>32099.49</v>
      </c>
      <c r="V3087">
        <v>0</v>
      </c>
      <c r="W3087">
        <f t="shared" si="809"/>
        <v>45186.36</v>
      </c>
      <c r="X3087">
        <f t="shared" si="805"/>
        <v>10933.5</v>
      </c>
      <c r="Y3087">
        <f t="shared" si="806"/>
        <v>26251.5</v>
      </c>
      <c r="Z3087">
        <f t="shared" si="807"/>
        <v>128880.14</v>
      </c>
      <c r="AA3087" t="s">
        <v>894</v>
      </c>
      <c r="AB3087">
        <v>2023</v>
      </c>
    </row>
    <row r="3088" spans="1:28" x14ac:dyDescent="0.25">
      <c r="A3088">
        <v>7</v>
      </c>
      <c r="B3088" t="s">
        <v>121</v>
      </c>
      <c r="C3088" t="s">
        <v>102</v>
      </c>
      <c r="D3088" t="s">
        <v>21</v>
      </c>
      <c r="E3088" t="s">
        <v>48</v>
      </c>
      <c r="F3088" t="s">
        <v>84</v>
      </c>
      <c r="G3088">
        <v>155000</v>
      </c>
      <c r="H3088">
        <f t="shared" si="808"/>
        <v>144242.19</v>
      </c>
      <c r="I3088">
        <f t="shared" si="801"/>
        <v>4448.5</v>
      </c>
      <c r="J3088">
        <f t="shared" si="802"/>
        <v>11004.999999999998</v>
      </c>
      <c r="K3088">
        <f t="shared" si="803"/>
        <v>822.89</v>
      </c>
      <c r="L3088">
        <f t="shared" si="810"/>
        <v>4712</v>
      </c>
      <c r="M3088">
        <f t="shared" si="811"/>
        <v>10989.5</v>
      </c>
      <c r="N3088">
        <v>1597.31</v>
      </c>
      <c r="O3088">
        <f t="shared" si="804"/>
        <v>33575.199999999997</v>
      </c>
      <c r="P3088">
        <v>25</v>
      </c>
      <c r="Q3088">
        <v>10389.9</v>
      </c>
      <c r="R3088">
        <v>0</v>
      </c>
      <c r="S3088">
        <v>953.54</v>
      </c>
      <c r="T3088">
        <v>100</v>
      </c>
      <c r="U3088">
        <v>24643.42</v>
      </c>
      <c r="V3088">
        <v>0</v>
      </c>
      <c r="W3088">
        <f t="shared" si="809"/>
        <v>36111.86</v>
      </c>
      <c r="X3088">
        <f t="shared" si="805"/>
        <v>10757.81</v>
      </c>
      <c r="Y3088">
        <f t="shared" si="806"/>
        <v>21994.5</v>
      </c>
      <c r="Z3088">
        <f t="shared" si="807"/>
        <v>108130.33</v>
      </c>
      <c r="AA3088" t="s">
        <v>894</v>
      </c>
      <c r="AB3088">
        <v>2023</v>
      </c>
    </row>
    <row r="3089" spans="1:28" x14ac:dyDescent="0.25">
      <c r="A3089">
        <v>8</v>
      </c>
      <c r="B3089" t="s">
        <v>137</v>
      </c>
      <c r="C3089" t="s">
        <v>102</v>
      </c>
      <c r="D3089" t="s">
        <v>22</v>
      </c>
      <c r="E3089" t="s">
        <v>788</v>
      </c>
      <c r="F3089" t="s">
        <v>85</v>
      </c>
      <c r="G3089">
        <v>140000</v>
      </c>
      <c r="H3089">
        <f>+G3089-(I3089+L3089+N3089)</f>
        <v>130128.69</v>
      </c>
      <c r="I3089">
        <f t="shared" si="801"/>
        <v>4018</v>
      </c>
      <c r="J3089">
        <f t="shared" si="802"/>
        <v>9940</v>
      </c>
      <c r="K3089">
        <f t="shared" si="803"/>
        <v>822.89</v>
      </c>
      <c r="L3089">
        <f t="shared" si="810"/>
        <v>4256</v>
      </c>
      <c r="M3089">
        <f t="shared" si="811"/>
        <v>9926</v>
      </c>
      <c r="N3089">
        <v>1597.31</v>
      </c>
      <c r="O3089">
        <f>+I3089+J3089+K3089+L3089+M3089+N3089</f>
        <v>30560.2</v>
      </c>
      <c r="P3089">
        <v>25</v>
      </c>
      <c r="Q3089">
        <v>1000</v>
      </c>
      <c r="R3089">
        <v>0</v>
      </c>
      <c r="S3089">
        <v>239.94</v>
      </c>
      <c r="T3089">
        <v>100</v>
      </c>
      <c r="U3089">
        <v>21115.040000000001</v>
      </c>
      <c r="V3089">
        <v>0</v>
      </c>
      <c r="W3089">
        <f t="shared" si="809"/>
        <v>22479.98</v>
      </c>
      <c r="X3089">
        <f t="shared" si="805"/>
        <v>9871.31</v>
      </c>
      <c r="Y3089">
        <f>+J3089+M3089</f>
        <v>19866</v>
      </c>
      <c r="Z3089">
        <f>+G3089-(W3089+X3089)</f>
        <v>107648.70999999999</v>
      </c>
      <c r="AA3089" t="s">
        <v>894</v>
      </c>
      <c r="AB3089">
        <v>2023</v>
      </c>
    </row>
    <row r="3090" spans="1:28" x14ac:dyDescent="0.25">
      <c r="A3090">
        <v>9</v>
      </c>
      <c r="B3090" t="s">
        <v>123</v>
      </c>
      <c r="C3090" t="s">
        <v>102</v>
      </c>
      <c r="D3090" t="s">
        <v>10</v>
      </c>
      <c r="E3090" t="s">
        <v>826</v>
      </c>
      <c r="F3090" t="s">
        <v>84</v>
      </c>
      <c r="G3090">
        <v>145000</v>
      </c>
      <c r="H3090">
        <f t="shared" si="808"/>
        <v>136430.5</v>
      </c>
      <c r="I3090">
        <f t="shared" si="801"/>
        <v>4161.5</v>
      </c>
      <c r="J3090">
        <f t="shared" si="802"/>
        <v>10294.999999999998</v>
      </c>
      <c r="K3090">
        <f t="shared" si="803"/>
        <v>822.89</v>
      </c>
      <c r="L3090">
        <f t="shared" si="810"/>
        <v>4408</v>
      </c>
      <c r="M3090">
        <f t="shared" si="811"/>
        <v>10280.5</v>
      </c>
      <c r="N3090">
        <v>0</v>
      </c>
      <c r="O3090">
        <f t="shared" si="804"/>
        <v>29967.89</v>
      </c>
      <c r="P3090">
        <v>25</v>
      </c>
      <c r="Q3090">
        <v>6000</v>
      </c>
      <c r="R3090">
        <v>0</v>
      </c>
      <c r="S3090">
        <v>353</v>
      </c>
      <c r="T3090">
        <v>100</v>
      </c>
      <c r="U3090">
        <f>IF((H3090*12)&gt;867123.01,(79776+(((H3090*12)-867123.01)*0.25))/12,IF((H3090*12)&gt;624329.01,(31216+(((H3090*12)-624329.01)*0.2))/12,IF((H3090*12)&gt;416220.01,(((H3090*12)-416220.01)*0.15)/12,0)))</f>
        <v>22690.562291666665</v>
      </c>
      <c r="V3090">
        <v>0</v>
      </c>
      <c r="W3090">
        <f t="shared" si="809"/>
        <v>29168.562291666665</v>
      </c>
      <c r="X3090">
        <f t="shared" si="805"/>
        <v>8569.5</v>
      </c>
      <c r="Y3090">
        <f t="shared" si="806"/>
        <v>20575.5</v>
      </c>
      <c r="Z3090">
        <f t="shared" si="807"/>
        <v>107261.93770833334</v>
      </c>
      <c r="AA3090" t="s">
        <v>894</v>
      </c>
      <c r="AB3090">
        <v>2023</v>
      </c>
    </row>
    <row r="3091" spans="1:28" x14ac:dyDescent="0.25">
      <c r="A3091">
        <v>10</v>
      </c>
      <c r="B3091" t="s">
        <v>125</v>
      </c>
      <c r="C3091" t="s">
        <v>102</v>
      </c>
      <c r="D3091" t="s">
        <v>94</v>
      </c>
      <c r="E3091" t="s">
        <v>65</v>
      </c>
      <c r="F3091" t="s">
        <v>85</v>
      </c>
      <c r="G3091">
        <v>96000</v>
      </c>
      <c r="H3091">
        <f t="shared" si="808"/>
        <v>88729.09</v>
      </c>
      <c r="I3091">
        <f t="shared" si="801"/>
        <v>2755.2</v>
      </c>
      <c r="J3091">
        <f t="shared" si="802"/>
        <v>6815.9999999999991</v>
      </c>
      <c r="K3091">
        <f t="shared" si="803"/>
        <v>822.89</v>
      </c>
      <c r="L3091">
        <f t="shared" si="810"/>
        <v>2918.4</v>
      </c>
      <c r="M3091">
        <f t="shared" si="811"/>
        <v>6806.4000000000005</v>
      </c>
      <c r="N3091">
        <v>1597.31</v>
      </c>
      <c r="O3091">
        <f t="shared" si="804"/>
        <v>21716.2</v>
      </c>
      <c r="P3091">
        <v>25</v>
      </c>
      <c r="Q3091">
        <v>3000</v>
      </c>
      <c r="R3091">
        <v>0</v>
      </c>
      <c r="S3091">
        <v>1136</v>
      </c>
      <c r="T3091">
        <v>100</v>
      </c>
      <c r="U3091">
        <v>10765.14</v>
      </c>
      <c r="V3091">
        <v>0</v>
      </c>
      <c r="W3091">
        <f t="shared" si="809"/>
        <v>15026.14</v>
      </c>
      <c r="X3091">
        <f t="shared" si="805"/>
        <v>7270.91</v>
      </c>
      <c r="Y3091">
        <f t="shared" si="806"/>
        <v>13622.4</v>
      </c>
      <c r="Z3091">
        <f t="shared" si="807"/>
        <v>73702.95</v>
      </c>
      <c r="AA3091" t="s">
        <v>894</v>
      </c>
      <c r="AB3091">
        <v>2023</v>
      </c>
    </row>
    <row r="3092" spans="1:28" x14ac:dyDescent="0.25">
      <c r="A3092">
        <v>11</v>
      </c>
      <c r="B3092" t="s">
        <v>126</v>
      </c>
      <c r="C3092" t="s">
        <v>103</v>
      </c>
      <c r="D3092" t="s">
        <v>94</v>
      </c>
      <c r="E3092" t="s">
        <v>58</v>
      </c>
      <c r="F3092" t="s">
        <v>84</v>
      </c>
      <c r="G3092">
        <v>60000</v>
      </c>
      <c r="H3092">
        <f t="shared" si="808"/>
        <v>56454</v>
      </c>
      <c r="I3092">
        <f t="shared" si="801"/>
        <v>1722</v>
      </c>
      <c r="J3092">
        <f t="shared" si="802"/>
        <v>4260</v>
      </c>
      <c r="K3092">
        <f t="shared" si="803"/>
        <v>660.00000000000011</v>
      </c>
      <c r="L3092">
        <f t="shared" si="810"/>
        <v>1824</v>
      </c>
      <c r="M3092">
        <f t="shared" si="811"/>
        <v>4254</v>
      </c>
      <c r="N3092">
        <v>0</v>
      </c>
      <c r="O3092">
        <f t="shared" si="804"/>
        <v>12720</v>
      </c>
      <c r="P3092">
        <v>25</v>
      </c>
      <c r="Q3092">
        <v>2996.21</v>
      </c>
      <c r="R3092">
        <v>0</v>
      </c>
      <c r="S3092">
        <v>1699.77</v>
      </c>
      <c r="T3092">
        <v>100</v>
      </c>
      <c r="U3092">
        <v>3486.68</v>
      </c>
      <c r="V3092">
        <v>0</v>
      </c>
      <c r="W3092">
        <f t="shared" si="809"/>
        <v>8307.66</v>
      </c>
      <c r="X3092">
        <f t="shared" si="805"/>
        <v>3546</v>
      </c>
      <c r="Y3092">
        <f t="shared" si="806"/>
        <v>8514</v>
      </c>
      <c r="Z3092">
        <f t="shared" si="807"/>
        <v>48146.34</v>
      </c>
      <c r="AA3092" t="s">
        <v>894</v>
      </c>
      <c r="AB3092">
        <v>2023</v>
      </c>
    </row>
    <row r="3093" spans="1:28" x14ac:dyDescent="0.25">
      <c r="A3093">
        <v>12</v>
      </c>
      <c r="B3093" t="s">
        <v>128</v>
      </c>
      <c r="C3093" t="s">
        <v>102</v>
      </c>
      <c r="D3093" t="s">
        <v>12</v>
      </c>
      <c r="E3093" t="s">
        <v>862</v>
      </c>
      <c r="F3093" t="s">
        <v>84</v>
      </c>
      <c r="G3093">
        <v>155000</v>
      </c>
      <c r="H3093">
        <f t="shared" si="808"/>
        <v>142644.88</v>
      </c>
      <c r="I3093">
        <f t="shared" si="801"/>
        <v>4448.5</v>
      </c>
      <c r="J3093">
        <f t="shared" si="802"/>
        <v>11004.999999999998</v>
      </c>
      <c r="K3093">
        <f t="shared" si="803"/>
        <v>822.89</v>
      </c>
      <c r="L3093">
        <f t="shared" si="810"/>
        <v>4712</v>
      </c>
      <c r="M3093">
        <f t="shared" si="811"/>
        <v>10989.5</v>
      </c>
      <c r="N3093">
        <v>3194.62</v>
      </c>
      <c r="O3093">
        <f t="shared" si="804"/>
        <v>35172.51</v>
      </c>
      <c r="P3093">
        <v>25</v>
      </c>
      <c r="Q3093">
        <v>0</v>
      </c>
      <c r="R3093">
        <v>0</v>
      </c>
      <c r="S3093">
        <v>1542.54</v>
      </c>
      <c r="T3093">
        <v>100</v>
      </c>
      <c r="U3093">
        <v>24244.09</v>
      </c>
      <c r="V3093">
        <v>0</v>
      </c>
      <c r="W3093">
        <f>P3093+Q3093+R3093+S3093+T3093+U3093</f>
        <v>25911.63</v>
      </c>
      <c r="X3093">
        <f t="shared" si="805"/>
        <v>12355.119999999999</v>
      </c>
      <c r="Y3093">
        <f t="shared" si="806"/>
        <v>21994.5</v>
      </c>
      <c r="Z3093">
        <f>+G3093-(W3093+X3093)</f>
        <v>116733.25</v>
      </c>
      <c r="AA3093" t="s">
        <v>894</v>
      </c>
      <c r="AB3093">
        <v>2023</v>
      </c>
    </row>
    <row r="3094" spans="1:28" x14ac:dyDescent="0.25">
      <c r="A3094">
        <v>13</v>
      </c>
      <c r="B3094" t="s">
        <v>129</v>
      </c>
      <c r="C3094" t="s">
        <v>102</v>
      </c>
      <c r="D3094" t="s">
        <v>16</v>
      </c>
      <c r="E3094" t="s">
        <v>79</v>
      </c>
      <c r="F3094" t="s">
        <v>84</v>
      </c>
      <c r="G3094">
        <v>80000</v>
      </c>
      <c r="H3094">
        <f t="shared" si="808"/>
        <v>75272</v>
      </c>
      <c r="I3094">
        <f t="shared" si="801"/>
        <v>2296</v>
      </c>
      <c r="J3094">
        <f t="shared" si="802"/>
        <v>5679.9999999999991</v>
      </c>
      <c r="K3094">
        <f t="shared" si="803"/>
        <v>822.89</v>
      </c>
      <c r="L3094">
        <f t="shared" si="810"/>
        <v>2432</v>
      </c>
      <c r="M3094">
        <f t="shared" si="811"/>
        <v>5672</v>
      </c>
      <c r="N3094">
        <v>0</v>
      </c>
      <c r="O3094">
        <f t="shared" si="804"/>
        <v>16902.89</v>
      </c>
      <c r="P3094">
        <v>25</v>
      </c>
      <c r="Q3094">
        <v>500</v>
      </c>
      <c r="R3094">
        <v>0</v>
      </c>
      <c r="S3094">
        <v>701.17</v>
      </c>
      <c r="T3094">
        <v>100</v>
      </c>
      <c r="U3094">
        <f>IF((H3094*12)&gt;867123.01,(79776+(((H3094*12)-867123.01)*0.25))/12,IF((H3094*12)&gt;624329.01,(31216+(((H3094*12)-624329.01)*0.2))/12,IF((H3094*12)&gt;416220.01,(((H3094*12)-416220.01)*0.15)/12,0)))</f>
        <v>7400.9372916666662</v>
      </c>
      <c r="V3094">
        <v>0</v>
      </c>
      <c r="W3094">
        <f t="shared" si="809"/>
        <v>8727.1072916666672</v>
      </c>
      <c r="X3094">
        <f t="shared" si="805"/>
        <v>4728</v>
      </c>
      <c r="Y3094">
        <f t="shared" si="806"/>
        <v>11352</v>
      </c>
      <c r="Z3094">
        <f t="shared" si="807"/>
        <v>66544.892708333326</v>
      </c>
      <c r="AA3094" t="s">
        <v>894</v>
      </c>
      <c r="AB3094">
        <v>2023</v>
      </c>
    </row>
    <row r="3095" spans="1:28" x14ac:dyDescent="0.25">
      <c r="A3095">
        <v>14</v>
      </c>
      <c r="B3095" t="s">
        <v>130</v>
      </c>
      <c r="C3095" t="s">
        <v>102</v>
      </c>
      <c r="D3095" t="s">
        <v>16</v>
      </c>
      <c r="E3095" t="s">
        <v>61</v>
      </c>
      <c r="F3095" t="s">
        <v>84</v>
      </c>
      <c r="G3095">
        <v>80000</v>
      </c>
      <c r="H3095">
        <f t="shared" si="808"/>
        <v>70480.070000000007</v>
      </c>
      <c r="I3095">
        <f t="shared" si="801"/>
        <v>2296</v>
      </c>
      <c r="J3095">
        <f t="shared" si="802"/>
        <v>5679.9999999999991</v>
      </c>
      <c r="K3095">
        <f t="shared" si="803"/>
        <v>822.89</v>
      </c>
      <c r="L3095">
        <f t="shared" si="810"/>
        <v>2432</v>
      </c>
      <c r="M3095">
        <f t="shared" si="811"/>
        <v>5672</v>
      </c>
      <c r="N3095">
        <v>4791.93</v>
      </c>
      <c r="O3095">
        <f t="shared" si="804"/>
        <v>21694.82</v>
      </c>
      <c r="P3095">
        <v>25</v>
      </c>
      <c r="Q3095">
        <v>1200</v>
      </c>
      <c r="R3095">
        <v>0</v>
      </c>
      <c r="S3095">
        <v>2161.08</v>
      </c>
      <c r="T3095">
        <v>100</v>
      </c>
      <c r="U3095">
        <v>6291.89</v>
      </c>
      <c r="V3095">
        <v>0</v>
      </c>
      <c r="W3095">
        <f t="shared" si="809"/>
        <v>9777.9700000000012</v>
      </c>
      <c r="X3095">
        <f t="shared" si="805"/>
        <v>9519.93</v>
      </c>
      <c r="Y3095">
        <f t="shared" si="806"/>
        <v>11352</v>
      </c>
      <c r="Z3095">
        <f t="shared" si="807"/>
        <v>60702.1</v>
      </c>
      <c r="AA3095" t="s">
        <v>894</v>
      </c>
      <c r="AB3095">
        <v>2023</v>
      </c>
    </row>
    <row r="3096" spans="1:28" x14ac:dyDescent="0.25">
      <c r="A3096">
        <v>15</v>
      </c>
      <c r="B3096" t="s">
        <v>131</v>
      </c>
      <c r="C3096" t="s">
        <v>102</v>
      </c>
      <c r="D3096" t="s">
        <v>6</v>
      </c>
      <c r="E3096" t="s">
        <v>863</v>
      </c>
      <c r="F3096" t="s">
        <v>84</v>
      </c>
      <c r="G3096">
        <v>95000</v>
      </c>
      <c r="H3096">
        <f t="shared" si="808"/>
        <v>86190.88</v>
      </c>
      <c r="I3096">
        <f t="shared" si="801"/>
        <v>2726.5</v>
      </c>
      <c r="J3096">
        <f t="shared" si="802"/>
        <v>6744.9999999999991</v>
      </c>
      <c r="K3096">
        <f t="shared" si="803"/>
        <v>822.89</v>
      </c>
      <c r="L3096">
        <f t="shared" si="810"/>
        <v>2888</v>
      </c>
      <c r="M3096">
        <f t="shared" si="811"/>
        <v>6735.5</v>
      </c>
      <c r="N3096">
        <v>3194.62</v>
      </c>
      <c r="O3096">
        <f t="shared" si="804"/>
        <v>23112.51</v>
      </c>
      <c r="P3096">
        <v>25</v>
      </c>
      <c r="Q3096">
        <v>0</v>
      </c>
      <c r="R3096">
        <v>0</v>
      </c>
      <c r="S3096">
        <v>4302.3999999999996</v>
      </c>
      <c r="T3096">
        <v>100</v>
      </c>
      <c r="U3096">
        <v>10130.59</v>
      </c>
      <c r="V3096">
        <v>0</v>
      </c>
      <c r="W3096">
        <f t="shared" si="809"/>
        <v>14557.99</v>
      </c>
      <c r="X3096">
        <f t="shared" si="805"/>
        <v>8809.119999999999</v>
      </c>
      <c r="Y3096">
        <f t="shared" si="806"/>
        <v>13480.5</v>
      </c>
      <c r="Z3096">
        <f t="shared" si="807"/>
        <v>71632.89</v>
      </c>
      <c r="AA3096" t="s">
        <v>894</v>
      </c>
      <c r="AB3096">
        <v>2023</v>
      </c>
    </row>
    <row r="3097" spans="1:28" x14ac:dyDescent="0.25">
      <c r="A3097">
        <v>16</v>
      </c>
      <c r="B3097" t="s">
        <v>132</v>
      </c>
      <c r="C3097" t="s">
        <v>102</v>
      </c>
      <c r="D3097" t="s">
        <v>4</v>
      </c>
      <c r="E3097" t="s">
        <v>24</v>
      </c>
      <c r="F3097" t="s">
        <v>84</v>
      </c>
      <c r="G3097">
        <v>95000</v>
      </c>
      <c r="H3097">
        <f t="shared" si="808"/>
        <v>86190.88</v>
      </c>
      <c r="I3097">
        <f t="shared" si="801"/>
        <v>2726.5</v>
      </c>
      <c r="J3097">
        <f t="shared" si="802"/>
        <v>6744.9999999999991</v>
      </c>
      <c r="K3097">
        <f t="shared" si="803"/>
        <v>822.89</v>
      </c>
      <c r="L3097">
        <f t="shared" si="810"/>
        <v>2888</v>
      </c>
      <c r="M3097">
        <f t="shared" si="811"/>
        <v>6735.5</v>
      </c>
      <c r="N3097">
        <v>3194.62</v>
      </c>
      <c r="O3097">
        <f t="shared" si="804"/>
        <v>23112.51</v>
      </c>
      <c r="P3097">
        <v>25</v>
      </c>
      <c r="Q3097">
        <v>10686.79</v>
      </c>
      <c r="R3097">
        <v>0</v>
      </c>
      <c r="S3097">
        <v>2222.5300000000002</v>
      </c>
      <c r="T3097">
        <v>100</v>
      </c>
      <c r="U3097">
        <v>10130.59</v>
      </c>
      <c r="V3097">
        <v>0</v>
      </c>
      <c r="W3097">
        <f t="shared" si="809"/>
        <v>23164.910000000003</v>
      </c>
      <c r="X3097">
        <f t="shared" si="805"/>
        <v>8809.119999999999</v>
      </c>
      <c r="Y3097">
        <f>+J3097++K3097+M3097</f>
        <v>14303.39</v>
      </c>
      <c r="Z3097">
        <f t="shared" si="807"/>
        <v>63025.97</v>
      </c>
      <c r="AA3097" t="s">
        <v>894</v>
      </c>
      <c r="AB3097">
        <v>2023</v>
      </c>
    </row>
    <row r="3098" spans="1:28" x14ac:dyDescent="0.25">
      <c r="A3098">
        <v>17</v>
      </c>
      <c r="B3098" t="s">
        <v>133</v>
      </c>
      <c r="C3098" t="s">
        <v>103</v>
      </c>
      <c r="D3098" t="s">
        <v>828</v>
      </c>
      <c r="E3098" t="s">
        <v>829</v>
      </c>
      <c r="F3098" t="s">
        <v>84</v>
      </c>
      <c r="G3098">
        <v>95000</v>
      </c>
      <c r="H3098">
        <f t="shared" si="808"/>
        <v>89385.5</v>
      </c>
      <c r="I3098">
        <f t="shared" si="801"/>
        <v>2726.5</v>
      </c>
      <c r="J3098">
        <f t="shared" si="802"/>
        <v>6744.9999999999991</v>
      </c>
      <c r="K3098">
        <f t="shared" si="803"/>
        <v>822.89</v>
      </c>
      <c r="L3098">
        <f t="shared" si="810"/>
        <v>2888</v>
      </c>
      <c r="M3098">
        <f t="shared" si="811"/>
        <v>6735.5</v>
      </c>
      <c r="N3098">
        <v>0</v>
      </c>
      <c r="O3098">
        <f t="shared" si="804"/>
        <v>19917.89</v>
      </c>
      <c r="P3098">
        <v>25</v>
      </c>
      <c r="Q3098">
        <v>200</v>
      </c>
      <c r="R3098">
        <v>0</v>
      </c>
      <c r="S3098">
        <v>1924.61</v>
      </c>
      <c r="T3098">
        <v>100</v>
      </c>
      <c r="U3098">
        <v>10929.24</v>
      </c>
      <c r="V3098">
        <v>0</v>
      </c>
      <c r="W3098">
        <f t="shared" si="809"/>
        <v>13178.849999999999</v>
      </c>
      <c r="X3098">
        <f t="shared" si="805"/>
        <v>5614.5</v>
      </c>
      <c r="Y3098">
        <f t="shared" ref="Y3098:Y3151" si="812">+J3098+M3098</f>
        <v>13480.5</v>
      </c>
      <c r="Z3098">
        <f t="shared" si="807"/>
        <v>76206.649999999994</v>
      </c>
      <c r="AA3098" t="s">
        <v>894</v>
      </c>
      <c r="AB3098">
        <v>2023</v>
      </c>
    </row>
    <row r="3099" spans="1:28" x14ac:dyDescent="0.25">
      <c r="A3099">
        <v>18</v>
      </c>
      <c r="B3099" t="s">
        <v>134</v>
      </c>
      <c r="C3099" t="s">
        <v>102</v>
      </c>
      <c r="D3099" t="s">
        <v>16</v>
      </c>
      <c r="E3099" t="s">
        <v>45</v>
      </c>
      <c r="F3099" t="s">
        <v>84</v>
      </c>
      <c r="G3099">
        <v>80000</v>
      </c>
      <c r="H3099">
        <f t="shared" si="808"/>
        <v>72077.38</v>
      </c>
      <c r="I3099">
        <f t="shared" si="801"/>
        <v>2296</v>
      </c>
      <c r="J3099">
        <f t="shared" si="802"/>
        <v>5679.9999999999991</v>
      </c>
      <c r="K3099">
        <f t="shared" si="803"/>
        <v>822.89</v>
      </c>
      <c r="L3099">
        <f t="shared" si="810"/>
        <v>2432</v>
      </c>
      <c r="M3099">
        <f t="shared" si="811"/>
        <v>5672</v>
      </c>
      <c r="N3099">
        <v>3194.62</v>
      </c>
      <c r="O3099">
        <f t="shared" si="804"/>
        <v>20097.509999999998</v>
      </c>
      <c r="P3099">
        <v>25</v>
      </c>
      <c r="Q3099">
        <v>0</v>
      </c>
      <c r="R3099">
        <v>0</v>
      </c>
      <c r="S3099">
        <v>1527.91</v>
      </c>
      <c r="T3099">
        <v>100</v>
      </c>
      <c r="U3099">
        <v>6611.35</v>
      </c>
      <c r="V3099">
        <v>0</v>
      </c>
      <c r="W3099">
        <f t="shared" si="809"/>
        <v>8264.26</v>
      </c>
      <c r="X3099">
        <f t="shared" si="805"/>
        <v>7922.62</v>
      </c>
      <c r="Y3099">
        <f t="shared" si="812"/>
        <v>11352</v>
      </c>
      <c r="Z3099">
        <f t="shared" si="807"/>
        <v>63813.119999999995</v>
      </c>
      <c r="AA3099" t="s">
        <v>894</v>
      </c>
      <c r="AB3099">
        <v>2023</v>
      </c>
    </row>
    <row r="3100" spans="1:28" x14ac:dyDescent="0.25">
      <c r="A3100">
        <v>19</v>
      </c>
      <c r="B3100" t="s">
        <v>140</v>
      </c>
      <c r="C3100" t="s">
        <v>102</v>
      </c>
      <c r="D3100" t="s">
        <v>823</v>
      </c>
      <c r="E3100" t="s">
        <v>29</v>
      </c>
      <c r="F3100" t="s">
        <v>99</v>
      </c>
      <c r="G3100">
        <v>130000</v>
      </c>
      <c r="H3100">
        <f t="shared" si="808"/>
        <v>122317</v>
      </c>
      <c r="I3100">
        <f t="shared" si="801"/>
        <v>3731</v>
      </c>
      <c r="J3100">
        <f t="shared" si="802"/>
        <v>9230</v>
      </c>
      <c r="K3100">
        <f t="shared" si="803"/>
        <v>822.89</v>
      </c>
      <c r="L3100">
        <f t="shared" si="810"/>
        <v>3952</v>
      </c>
      <c r="M3100">
        <f t="shared" si="811"/>
        <v>9217</v>
      </c>
      <c r="N3100">
        <v>0</v>
      </c>
      <c r="O3100">
        <f t="shared" si="804"/>
        <v>26952.89</v>
      </c>
      <c r="P3100">
        <v>25</v>
      </c>
      <c r="Q3100">
        <v>0</v>
      </c>
      <c r="R3100">
        <v>0</v>
      </c>
      <c r="S3100">
        <v>398.64</v>
      </c>
      <c r="T3100">
        <v>100</v>
      </c>
      <c r="U3100">
        <f t="shared" ref="U3100:U3102" si="813">IF((H3100*12)&gt;867123.01,(79776+(((H3100*12)-867123.01)*0.25))/12,IF((H3100*12)&gt;624329.01,(31216+(((H3100*12)-624329.01)*0.2))/12,IF((H3100*12)&gt;416220.01,(((H3100*12)-416220.01)*0.15)/12,0)))</f>
        <v>19162.187291666665</v>
      </c>
      <c r="V3100">
        <v>0</v>
      </c>
      <c r="W3100">
        <f t="shared" si="809"/>
        <v>19685.827291666665</v>
      </c>
      <c r="X3100">
        <f t="shared" si="805"/>
        <v>7683</v>
      </c>
      <c r="Y3100">
        <f t="shared" si="812"/>
        <v>18447</v>
      </c>
      <c r="Z3100">
        <f t="shared" si="807"/>
        <v>102631.17270833334</v>
      </c>
      <c r="AA3100" t="s">
        <v>894</v>
      </c>
      <c r="AB3100">
        <v>2023</v>
      </c>
    </row>
    <row r="3101" spans="1:28" x14ac:dyDescent="0.25">
      <c r="A3101">
        <v>20</v>
      </c>
      <c r="B3101" t="s">
        <v>888</v>
      </c>
      <c r="C3101" t="s">
        <v>103</v>
      </c>
      <c r="D3101" t="s">
        <v>823</v>
      </c>
      <c r="E3101" t="s">
        <v>850</v>
      </c>
      <c r="F3101" t="s">
        <v>84</v>
      </c>
      <c r="G3101">
        <v>100000</v>
      </c>
      <c r="H3101">
        <f t="shared" si="808"/>
        <v>94090</v>
      </c>
      <c r="I3101">
        <f t="shared" si="801"/>
        <v>2870</v>
      </c>
      <c r="J3101">
        <f t="shared" si="802"/>
        <v>7099.9999999999991</v>
      </c>
      <c r="K3101">
        <f t="shared" si="803"/>
        <v>822.89</v>
      </c>
      <c r="L3101">
        <f t="shared" si="810"/>
        <v>3040</v>
      </c>
      <c r="M3101">
        <f t="shared" si="811"/>
        <v>7090.0000000000009</v>
      </c>
      <c r="N3101">
        <v>0</v>
      </c>
      <c r="O3101">
        <f t="shared" si="804"/>
        <v>20922.89</v>
      </c>
      <c r="P3101">
        <v>25</v>
      </c>
      <c r="Q3101">
        <v>0</v>
      </c>
      <c r="R3101">
        <v>0</v>
      </c>
      <c r="S3101">
        <v>0</v>
      </c>
      <c r="T3101">
        <v>100</v>
      </c>
      <c r="U3101">
        <v>12105.37</v>
      </c>
      <c r="V3101">
        <v>0</v>
      </c>
      <c r="W3101">
        <f t="shared" si="809"/>
        <v>12230.37</v>
      </c>
      <c r="X3101">
        <f t="shared" si="805"/>
        <v>5910</v>
      </c>
      <c r="Y3101">
        <f t="shared" si="812"/>
        <v>14190</v>
      </c>
      <c r="Z3101">
        <f t="shared" si="807"/>
        <v>81859.63</v>
      </c>
      <c r="AA3101" t="s">
        <v>894</v>
      </c>
      <c r="AB3101">
        <v>2023</v>
      </c>
    </row>
    <row r="3102" spans="1:28" x14ac:dyDescent="0.25">
      <c r="A3102">
        <v>21</v>
      </c>
      <c r="B3102" t="s">
        <v>864</v>
      </c>
      <c r="C3102" t="s">
        <v>103</v>
      </c>
      <c r="D3102" t="s">
        <v>94</v>
      </c>
      <c r="E3102" t="s">
        <v>865</v>
      </c>
      <c r="F3102" t="s">
        <v>85</v>
      </c>
      <c r="G3102">
        <v>65000</v>
      </c>
      <c r="H3102">
        <f>+G3102-(I3102+L3102+N3102)</f>
        <v>61158.5</v>
      </c>
      <c r="I3102">
        <f t="shared" si="801"/>
        <v>1865.5</v>
      </c>
      <c r="J3102">
        <f t="shared" si="802"/>
        <v>4615</v>
      </c>
      <c r="K3102">
        <f t="shared" si="803"/>
        <v>715.00000000000011</v>
      </c>
      <c r="L3102">
        <f t="shared" si="810"/>
        <v>1976</v>
      </c>
      <c r="M3102">
        <f t="shared" si="811"/>
        <v>4608.5</v>
      </c>
      <c r="N3102">
        <v>0</v>
      </c>
      <c r="O3102">
        <f>+I3102+J3102+K3102+L3102+M3102+N3102</f>
        <v>13780</v>
      </c>
      <c r="P3102">
        <v>25</v>
      </c>
      <c r="Q3102">
        <v>0</v>
      </c>
      <c r="R3102">
        <v>0</v>
      </c>
      <c r="S3102">
        <v>1881.29</v>
      </c>
      <c r="T3102">
        <v>100</v>
      </c>
      <c r="U3102">
        <f t="shared" si="813"/>
        <v>4427.5498333333335</v>
      </c>
      <c r="V3102">
        <v>0</v>
      </c>
      <c r="W3102">
        <f t="shared" si="809"/>
        <v>6433.8398333333334</v>
      </c>
      <c r="X3102">
        <f t="shared" si="805"/>
        <v>3841.5</v>
      </c>
      <c r="Y3102">
        <f>+J3102+M3102</f>
        <v>9223.5</v>
      </c>
      <c r="Z3102">
        <f>+G3102-(W3102+X3102)</f>
        <v>54724.660166666668</v>
      </c>
      <c r="AA3102" t="s">
        <v>894</v>
      </c>
      <c r="AB3102">
        <v>2023</v>
      </c>
    </row>
    <row r="3103" spans="1:28" x14ac:dyDescent="0.25">
      <c r="A3103">
        <v>22</v>
      </c>
      <c r="B3103" t="s">
        <v>144</v>
      </c>
      <c r="C3103" t="s">
        <v>103</v>
      </c>
      <c r="D3103" t="s">
        <v>10</v>
      </c>
      <c r="E3103" t="s">
        <v>40</v>
      </c>
      <c r="F3103" t="s">
        <v>85</v>
      </c>
      <c r="G3103">
        <v>95000</v>
      </c>
      <c r="H3103">
        <f t="shared" si="808"/>
        <v>87788.19</v>
      </c>
      <c r="I3103">
        <f t="shared" si="801"/>
        <v>2726.5</v>
      </c>
      <c r="J3103">
        <f t="shared" si="802"/>
        <v>6744.9999999999991</v>
      </c>
      <c r="K3103">
        <f t="shared" si="803"/>
        <v>822.89</v>
      </c>
      <c r="L3103">
        <f t="shared" si="810"/>
        <v>2888</v>
      </c>
      <c r="M3103">
        <f t="shared" si="811"/>
        <v>6735.5</v>
      </c>
      <c r="N3103">
        <v>1597.31</v>
      </c>
      <c r="O3103">
        <f t="shared" si="804"/>
        <v>21515.200000000001</v>
      </c>
      <c r="P3103">
        <v>25</v>
      </c>
      <c r="Q3103">
        <v>0</v>
      </c>
      <c r="R3103">
        <v>0</v>
      </c>
      <c r="S3103">
        <v>790.39</v>
      </c>
      <c r="T3103">
        <v>100</v>
      </c>
      <c r="U3103">
        <v>10529.92</v>
      </c>
      <c r="V3103">
        <v>0</v>
      </c>
      <c r="W3103">
        <f t="shared" si="809"/>
        <v>11445.31</v>
      </c>
      <c r="X3103">
        <f t="shared" si="805"/>
        <v>7211.8099999999995</v>
      </c>
      <c r="Y3103">
        <f t="shared" si="812"/>
        <v>13480.5</v>
      </c>
      <c r="Z3103">
        <f t="shared" si="807"/>
        <v>76342.880000000005</v>
      </c>
      <c r="AA3103" t="s">
        <v>894</v>
      </c>
      <c r="AB3103">
        <v>2023</v>
      </c>
    </row>
    <row r="3104" spans="1:28" x14ac:dyDescent="0.25">
      <c r="A3104">
        <v>23</v>
      </c>
      <c r="B3104" t="s">
        <v>145</v>
      </c>
      <c r="C3104" t="s">
        <v>102</v>
      </c>
      <c r="D3104" t="s">
        <v>10</v>
      </c>
      <c r="E3104" t="s">
        <v>50</v>
      </c>
      <c r="F3104" t="s">
        <v>84</v>
      </c>
      <c r="G3104">
        <v>95000</v>
      </c>
      <c r="H3104">
        <f t="shared" si="808"/>
        <v>86190.88</v>
      </c>
      <c r="I3104">
        <f t="shared" si="801"/>
        <v>2726.5</v>
      </c>
      <c r="J3104">
        <f t="shared" si="802"/>
        <v>6744.9999999999991</v>
      </c>
      <c r="K3104">
        <f t="shared" si="803"/>
        <v>822.89</v>
      </c>
      <c r="L3104">
        <f t="shared" si="810"/>
        <v>2888</v>
      </c>
      <c r="M3104">
        <f t="shared" si="811"/>
        <v>6735.5</v>
      </c>
      <c r="N3104">
        <v>3194.62</v>
      </c>
      <c r="O3104">
        <f t="shared" si="804"/>
        <v>23112.51</v>
      </c>
      <c r="P3104">
        <v>25</v>
      </c>
      <c r="Q3104">
        <v>0</v>
      </c>
      <c r="R3104">
        <v>0</v>
      </c>
      <c r="S3104">
        <v>299.94</v>
      </c>
      <c r="T3104">
        <v>100</v>
      </c>
      <c r="U3104">
        <v>10130.59</v>
      </c>
      <c r="V3104">
        <v>0</v>
      </c>
      <c r="W3104">
        <f t="shared" si="809"/>
        <v>10555.53</v>
      </c>
      <c r="X3104">
        <f t="shared" si="805"/>
        <v>8809.119999999999</v>
      </c>
      <c r="Y3104">
        <f t="shared" si="812"/>
        <v>13480.5</v>
      </c>
      <c r="Z3104">
        <f t="shared" si="807"/>
        <v>75635.350000000006</v>
      </c>
      <c r="AA3104" t="s">
        <v>894</v>
      </c>
      <c r="AB3104">
        <v>2023</v>
      </c>
    </row>
    <row r="3105" spans="1:28" x14ac:dyDescent="0.25">
      <c r="A3105">
        <v>24</v>
      </c>
      <c r="B3105" t="s">
        <v>146</v>
      </c>
      <c r="C3105" t="s">
        <v>102</v>
      </c>
      <c r="D3105" t="s">
        <v>10</v>
      </c>
      <c r="E3105" t="s">
        <v>44</v>
      </c>
      <c r="F3105" t="s">
        <v>84</v>
      </c>
      <c r="G3105">
        <v>80000</v>
      </c>
      <c r="H3105">
        <f t="shared" si="808"/>
        <v>75272</v>
      </c>
      <c r="I3105">
        <f t="shared" si="801"/>
        <v>2296</v>
      </c>
      <c r="J3105">
        <f t="shared" si="802"/>
        <v>5679.9999999999991</v>
      </c>
      <c r="K3105">
        <f t="shared" si="803"/>
        <v>822.89</v>
      </c>
      <c r="L3105">
        <f t="shared" si="810"/>
        <v>2432</v>
      </c>
      <c r="M3105">
        <f t="shared" si="811"/>
        <v>5672</v>
      </c>
      <c r="N3105">
        <v>0</v>
      </c>
      <c r="O3105">
        <f t="shared" si="804"/>
        <v>16902.89</v>
      </c>
      <c r="P3105">
        <v>25</v>
      </c>
      <c r="Q3105">
        <v>0</v>
      </c>
      <c r="R3105">
        <v>0</v>
      </c>
      <c r="S3105">
        <v>1034.79</v>
      </c>
      <c r="T3105">
        <v>100</v>
      </c>
      <c r="U3105">
        <v>7400.87</v>
      </c>
      <c r="V3105">
        <v>0</v>
      </c>
      <c r="W3105">
        <f t="shared" si="809"/>
        <v>8560.66</v>
      </c>
      <c r="X3105">
        <f t="shared" si="805"/>
        <v>4728</v>
      </c>
      <c r="Y3105">
        <f t="shared" si="812"/>
        <v>11352</v>
      </c>
      <c r="Z3105">
        <f t="shared" si="807"/>
        <v>66711.34</v>
      </c>
      <c r="AA3105" t="s">
        <v>894</v>
      </c>
      <c r="AB3105">
        <v>2023</v>
      </c>
    </row>
    <row r="3106" spans="1:28" x14ac:dyDescent="0.25">
      <c r="A3106">
        <v>25</v>
      </c>
      <c r="B3106" t="s">
        <v>866</v>
      </c>
      <c r="C3106" t="s">
        <v>102</v>
      </c>
      <c r="D3106" t="s">
        <v>10</v>
      </c>
      <c r="E3106" t="s">
        <v>44</v>
      </c>
      <c r="F3106" t="s">
        <v>84</v>
      </c>
      <c r="G3106">
        <v>80000</v>
      </c>
      <c r="H3106">
        <f t="shared" si="808"/>
        <v>75272</v>
      </c>
      <c r="I3106">
        <f t="shared" si="801"/>
        <v>2296</v>
      </c>
      <c r="J3106">
        <f t="shared" si="802"/>
        <v>5679.9999999999991</v>
      </c>
      <c r="K3106">
        <f t="shared" si="803"/>
        <v>822.89</v>
      </c>
      <c r="L3106">
        <f t="shared" si="810"/>
        <v>2432</v>
      </c>
      <c r="M3106">
        <f t="shared" si="811"/>
        <v>5672</v>
      </c>
      <c r="N3106">
        <v>0</v>
      </c>
      <c r="O3106">
        <f t="shared" si="804"/>
        <v>16902.89</v>
      </c>
      <c r="P3106">
        <v>25</v>
      </c>
      <c r="Q3106">
        <v>0</v>
      </c>
      <c r="R3106">
        <v>0</v>
      </c>
      <c r="S3106">
        <v>1476.55</v>
      </c>
      <c r="T3106">
        <v>100</v>
      </c>
      <c r="U3106">
        <v>7400.87</v>
      </c>
      <c r="V3106">
        <v>0</v>
      </c>
      <c r="W3106">
        <f t="shared" si="809"/>
        <v>9002.42</v>
      </c>
      <c r="X3106">
        <f t="shared" si="805"/>
        <v>4728</v>
      </c>
      <c r="Y3106">
        <f t="shared" si="812"/>
        <v>11352</v>
      </c>
      <c r="Z3106">
        <f t="shared" si="807"/>
        <v>66269.58</v>
      </c>
      <c r="AA3106" t="s">
        <v>894</v>
      </c>
      <c r="AB3106">
        <v>2023</v>
      </c>
    </row>
    <row r="3107" spans="1:28" x14ac:dyDescent="0.25">
      <c r="A3107">
        <v>26</v>
      </c>
      <c r="B3107" t="s">
        <v>148</v>
      </c>
      <c r="C3107" t="s">
        <v>103</v>
      </c>
      <c r="D3107" t="s">
        <v>10</v>
      </c>
      <c r="E3107" t="s">
        <v>44</v>
      </c>
      <c r="F3107" t="s">
        <v>84</v>
      </c>
      <c r="G3107">
        <v>80000</v>
      </c>
      <c r="H3107">
        <f t="shared" si="808"/>
        <v>75272</v>
      </c>
      <c r="I3107">
        <f t="shared" si="801"/>
        <v>2296</v>
      </c>
      <c r="J3107">
        <f t="shared" si="802"/>
        <v>5679.9999999999991</v>
      </c>
      <c r="K3107">
        <f t="shared" si="803"/>
        <v>822.89</v>
      </c>
      <c r="L3107">
        <f t="shared" si="810"/>
        <v>2432</v>
      </c>
      <c r="M3107">
        <f t="shared" si="811"/>
        <v>5672</v>
      </c>
      <c r="N3107">
        <v>0</v>
      </c>
      <c r="O3107">
        <f t="shared" si="804"/>
        <v>16902.89</v>
      </c>
      <c r="P3107">
        <v>25</v>
      </c>
      <c r="Q3107">
        <v>0</v>
      </c>
      <c r="R3107">
        <v>0</v>
      </c>
      <c r="S3107">
        <v>1715.28</v>
      </c>
      <c r="T3107">
        <v>100</v>
      </c>
      <c r="U3107">
        <v>7400.87</v>
      </c>
      <c r="V3107">
        <v>0</v>
      </c>
      <c r="W3107">
        <f t="shared" si="809"/>
        <v>9241.15</v>
      </c>
      <c r="X3107">
        <f t="shared" si="805"/>
        <v>4728</v>
      </c>
      <c r="Y3107">
        <f t="shared" si="812"/>
        <v>11352</v>
      </c>
      <c r="Z3107">
        <f t="shared" si="807"/>
        <v>66030.850000000006</v>
      </c>
      <c r="AA3107" t="s">
        <v>894</v>
      </c>
      <c r="AB3107">
        <v>2023</v>
      </c>
    </row>
    <row r="3108" spans="1:28" x14ac:dyDescent="0.25">
      <c r="A3108">
        <v>27</v>
      </c>
      <c r="B3108" t="s">
        <v>149</v>
      </c>
      <c r="C3108" t="s">
        <v>102</v>
      </c>
      <c r="D3108" t="s">
        <v>10</v>
      </c>
      <c r="E3108" t="s">
        <v>43</v>
      </c>
      <c r="F3108" t="s">
        <v>84</v>
      </c>
      <c r="G3108">
        <v>95000</v>
      </c>
      <c r="H3108">
        <f t="shared" si="808"/>
        <v>87788.19</v>
      </c>
      <c r="I3108">
        <f t="shared" si="801"/>
        <v>2726.5</v>
      </c>
      <c r="J3108">
        <f t="shared" si="802"/>
        <v>6744.9999999999991</v>
      </c>
      <c r="K3108">
        <f t="shared" si="803"/>
        <v>822.89</v>
      </c>
      <c r="L3108">
        <f t="shared" si="810"/>
        <v>2888</v>
      </c>
      <c r="M3108">
        <f t="shared" si="811"/>
        <v>6735.5</v>
      </c>
      <c r="N3108">
        <v>1597.31</v>
      </c>
      <c r="O3108">
        <f t="shared" si="804"/>
        <v>21515.200000000001</v>
      </c>
      <c r="P3108">
        <v>25</v>
      </c>
      <c r="Q3108">
        <v>5000</v>
      </c>
      <c r="R3108">
        <v>0</v>
      </c>
      <c r="S3108">
        <v>2513.5100000000002</v>
      </c>
      <c r="T3108">
        <v>100</v>
      </c>
      <c r="U3108">
        <v>10529.92</v>
      </c>
      <c r="V3108">
        <v>0</v>
      </c>
      <c r="W3108">
        <f t="shared" si="809"/>
        <v>18168.43</v>
      </c>
      <c r="X3108">
        <f t="shared" si="805"/>
        <v>7211.8099999999995</v>
      </c>
      <c r="Y3108">
        <f t="shared" si="812"/>
        <v>13480.5</v>
      </c>
      <c r="Z3108">
        <f t="shared" si="807"/>
        <v>69619.760000000009</v>
      </c>
      <c r="AA3108" t="s">
        <v>894</v>
      </c>
      <c r="AB3108">
        <v>2023</v>
      </c>
    </row>
    <row r="3109" spans="1:28" x14ac:dyDescent="0.25">
      <c r="A3109">
        <v>28</v>
      </c>
      <c r="B3109" t="s">
        <v>151</v>
      </c>
      <c r="C3109" t="s">
        <v>102</v>
      </c>
      <c r="D3109" t="s">
        <v>793</v>
      </c>
      <c r="E3109" t="s">
        <v>66</v>
      </c>
      <c r="F3109" t="s">
        <v>84</v>
      </c>
      <c r="G3109">
        <v>80000</v>
      </c>
      <c r="H3109">
        <f t="shared" si="808"/>
        <v>75272</v>
      </c>
      <c r="I3109">
        <f t="shared" si="801"/>
        <v>2296</v>
      </c>
      <c r="J3109">
        <f t="shared" si="802"/>
        <v>5679.9999999999991</v>
      </c>
      <c r="K3109">
        <f t="shared" si="803"/>
        <v>822.89</v>
      </c>
      <c r="L3109">
        <f t="shared" si="810"/>
        <v>2432</v>
      </c>
      <c r="M3109">
        <f t="shared" si="811"/>
        <v>5672</v>
      </c>
      <c r="N3109">
        <v>0</v>
      </c>
      <c r="O3109">
        <f t="shared" si="804"/>
        <v>16902.89</v>
      </c>
      <c r="P3109">
        <v>25</v>
      </c>
      <c r="Q3109">
        <v>4000</v>
      </c>
      <c r="R3109">
        <v>0</v>
      </c>
      <c r="S3109">
        <v>2432.4899999999998</v>
      </c>
      <c r="T3109">
        <v>100</v>
      </c>
      <c r="U3109">
        <v>7400.87</v>
      </c>
      <c r="V3109">
        <v>0</v>
      </c>
      <c r="W3109">
        <f t="shared" si="809"/>
        <v>13958.36</v>
      </c>
      <c r="X3109">
        <f t="shared" si="805"/>
        <v>4728</v>
      </c>
      <c r="Y3109">
        <f t="shared" si="812"/>
        <v>11352</v>
      </c>
      <c r="Z3109">
        <f t="shared" si="807"/>
        <v>61313.64</v>
      </c>
      <c r="AA3109" t="s">
        <v>894</v>
      </c>
      <c r="AB3109">
        <v>2023</v>
      </c>
    </row>
    <row r="3110" spans="1:28" x14ac:dyDescent="0.25">
      <c r="A3110">
        <v>29</v>
      </c>
      <c r="B3110" t="s">
        <v>153</v>
      </c>
      <c r="C3110" t="s">
        <v>102</v>
      </c>
      <c r="D3110" t="s">
        <v>17</v>
      </c>
      <c r="E3110" t="s">
        <v>877</v>
      </c>
      <c r="F3110" t="s">
        <v>84</v>
      </c>
      <c r="G3110">
        <v>95000</v>
      </c>
      <c r="H3110">
        <f t="shared" si="808"/>
        <v>87788.19</v>
      </c>
      <c r="I3110">
        <f t="shared" si="801"/>
        <v>2726.5</v>
      </c>
      <c r="J3110">
        <f t="shared" si="802"/>
        <v>6744.9999999999991</v>
      </c>
      <c r="K3110">
        <f t="shared" si="803"/>
        <v>822.89</v>
      </c>
      <c r="L3110">
        <f t="shared" si="810"/>
        <v>2888</v>
      </c>
      <c r="M3110">
        <f t="shared" si="811"/>
        <v>6735.5</v>
      </c>
      <c r="N3110">
        <v>1597.31</v>
      </c>
      <c r="O3110">
        <f t="shared" si="804"/>
        <v>21515.200000000001</v>
      </c>
      <c r="P3110">
        <v>25</v>
      </c>
      <c r="Q3110">
        <v>3052.23</v>
      </c>
      <c r="R3110">
        <v>0</v>
      </c>
      <c r="S3110">
        <v>689.77</v>
      </c>
      <c r="T3110">
        <v>100</v>
      </c>
      <c r="U3110">
        <v>10529.92</v>
      </c>
      <c r="V3110">
        <v>0</v>
      </c>
      <c r="W3110">
        <f t="shared" si="809"/>
        <v>14396.92</v>
      </c>
      <c r="X3110">
        <f t="shared" si="805"/>
        <v>7211.8099999999995</v>
      </c>
      <c r="Y3110">
        <f t="shared" si="812"/>
        <v>13480.5</v>
      </c>
      <c r="Z3110">
        <f t="shared" si="807"/>
        <v>73391.27</v>
      </c>
      <c r="AA3110" t="s">
        <v>894</v>
      </c>
      <c r="AB3110">
        <v>2023</v>
      </c>
    </row>
    <row r="3111" spans="1:28" x14ac:dyDescent="0.25">
      <c r="A3111">
        <v>30</v>
      </c>
      <c r="B3111" t="s">
        <v>868</v>
      </c>
      <c r="C3111" t="s">
        <v>103</v>
      </c>
      <c r="D3111" t="s">
        <v>800</v>
      </c>
      <c r="E3111" t="s">
        <v>83</v>
      </c>
      <c r="F3111" t="s">
        <v>84</v>
      </c>
      <c r="G3111">
        <v>48000</v>
      </c>
      <c r="H3111">
        <f t="shared" si="808"/>
        <v>45163.199999999997</v>
      </c>
      <c r="I3111">
        <f t="shared" si="801"/>
        <v>1377.6</v>
      </c>
      <c r="J3111">
        <f t="shared" si="802"/>
        <v>3407.9999999999995</v>
      </c>
      <c r="K3111">
        <f t="shared" si="803"/>
        <v>528</v>
      </c>
      <c r="L3111">
        <f t="shared" si="810"/>
        <v>1459.2</v>
      </c>
      <c r="M3111">
        <f t="shared" si="811"/>
        <v>3403.2000000000003</v>
      </c>
      <c r="N3111">
        <v>0</v>
      </c>
      <c r="O3111">
        <f t="shared" si="804"/>
        <v>10176</v>
      </c>
      <c r="P3111">
        <v>25</v>
      </c>
      <c r="Q3111">
        <v>1000</v>
      </c>
      <c r="R3111">
        <v>0</v>
      </c>
      <c r="S3111">
        <v>2570.36</v>
      </c>
      <c r="T3111">
        <v>100</v>
      </c>
      <c r="U3111">
        <v>1571.73</v>
      </c>
      <c r="V3111">
        <v>0</v>
      </c>
      <c r="W3111">
        <f t="shared" si="809"/>
        <v>5267.09</v>
      </c>
      <c r="X3111">
        <f t="shared" si="805"/>
        <v>2836.8</v>
      </c>
      <c r="Y3111">
        <f t="shared" si="812"/>
        <v>6811.2</v>
      </c>
      <c r="Z3111">
        <f t="shared" si="807"/>
        <v>39896.11</v>
      </c>
      <c r="AA3111" t="s">
        <v>894</v>
      </c>
      <c r="AB3111">
        <v>2023</v>
      </c>
    </row>
    <row r="3112" spans="1:28" x14ac:dyDescent="0.25">
      <c r="A3112">
        <v>31</v>
      </c>
      <c r="B3112" t="s">
        <v>889</v>
      </c>
      <c r="C3112" t="s">
        <v>103</v>
      </c>
      <c r="D3112" t="s">
        <v>793</v>
      </c>
      <c r="E3112" t="s">
        <v>72</v>
      </c>
      <c r="F3112" t="s">
        <v>84</v>
      </c>
      <c r="G3112">
        <v>48000</v>
      </c>
      <c r="H3112">
        <f t="shared" si="808"/>
        <v>45163.199999999997</v>
      </c>
      <c r="I3112">
        <f t="shared" si="801"/>
        <v>1377.6</v>
      </c>
      <c r="J3112">
        <f t="shared" si="802"/>
        <v>3407.9999999999995</v>
      </c>
      <c r="K3112">
        <f t="shared" si="803"/>
        <v>528</v>
      </c>
      <c r="L3112">
        <f t="shared" si="810"/>
        <v>1459.2</v>
      </c>
      <c r="M3112">
        <f t="shared" si="811"/>
        <v>3403.2000000000003</v>
      </c>
      <c r="N3112">
        <v>0</v>
      </c>
      <c r="O3112">
        <f t="shared" si="804"/>
        <v>10176</v>
      </c>
      <c r="P3112">
        <v>25</v>
      </c>
      <c r="Q3112">
        <v>7339.6</v>
      </c>
      <c r="R3112">
        <v>0</v>
      </c>
      <c r="S3112">
        <v>999.19</v>
      </c>
      <c r="T3112">
        <v>100</v>
      </c>
      <c r="U3112">
        <v>1571.73</v>
      </c>
      <c r="V3112">
        <v>0</v>
      </c>
      <c r="W3112">
        <f t="shared" si="809"/>
        <v>10035.52</v>
      </c>
      <c r="X3112">
        <f t="shared" si="805"/>
        <v>2836.8</v>
      </c>
      <c r="Y3112">
        <f t="shared" si="812"/>
        <v>6811.2</v>
      </c>
      <c r="Z3112">
        <f t="shared" si="807"/>
        <v>35127.68</v>
      </c>
      <c r="AA3112" t="s">
        <v>894</v>
      </c>
      <c r="AB3112">
        <v>2023</v>
      </c>
    </row>
    <row r="3113" spans="1:28" x14ac:dyDescent="0.25">
      <c r="A3113">
        <v>32</v>
      </c>
      <c r="B3113" t="s">
        <v>124</v>
      </c>
      <c r="C3113" t="s">
        <v>103</v>
      </c>
      <c r="D3113" t="s">
        <v>10</v>
      </c>
      <c r="E3113" t="s">
        <v>706</v>
      </c>
      <c r="F3113" t="s">
        <v>84</v>
      </c>
      <c r="G3113">
        <v>48000</v>
      </c>
      <c r="H3113">
        <f>+G3113-(I3113+L3113+N3113)</f>
        <v>45163.199999999997</v>
      </c>
      <c r="I3113">
        <f t="shared" si="801"/>
        <v>1377.6</v>
      </c>
      <c r="J3113">
        <f t="shared" si="802"/>
        <v>3407.9999999999995</v>
      </c>
      <c r="K3113">
        <f t="shared" si="803"/>
        <v>528</v>
      </c>
      <c r="L3113">
        <f t="shared" si="810"/>
        <v>1459.2</v>
      </c>
      <c r="M3113">
        <f t="shared" si="811"/>
        <v>3403.2000000000003</v>
      </c>
      <c r="N3113">
        <v>0</v>
      </c>
      <c r="O3113">
        <f>+I3113+J3113+K3113+L3113+M3113+N3113</f>
        <v>10176</v>
      </c>
      <c r="P3113">
        <v>25</v>
      </c>
      <c r="Q3113">
        <v>0</v>
      </c>
      <c r="R3113">
        <v>0</v>
      </c>
      <c r="S3113">
        <v>1382.52</v>
      </c>
      <c r="T3113">
        <v>100</v>
      </c>
      <c r="U3113">
        <v>1571.73</v>
      </c>
      <c r="V3113">
        <v>0</v>
      </c>
      <c r="W3113">
        <f t="shared" si="809"/>
        <v>3079.25</v>
      </c>
      <c r="X3113">
        <f t="shared" si="805"/>
        <v>2836.8</v>
      </c>
      <c r="Y3113">
        <f>+J3113+M3113</f>
        <v>6811.2</v>
      </c>
      <c r="Z3113">
        <f>+G3113-(W3113+X3113)</f>
        <v>42083.95</v>
      </c>
      <c r="AA3113" t="s">
        <v>894</v>
      </c>
      <c r="AB3113">
        <v>2023</v>
      </c>
    </row>
    <row r="3114" spans="1:28" x14ac:dyDescent="0.25">
      <c r="A3114">
        <v>33</v>
      </c>
      <c r="B3114" t="s">
        <v>890</v>
      </c>
      <c r="C3114" t="s">
        <v>102</v>
      </c>
      <c r="D3114" t="s">
        <v>19</v>
      </c>
      <c r="E3114" t="s">
        <v>73</v>
      </c>
      <c r="F3114" t="s">
        <v>84</v>
      </c>
      <c r="G3114">
        <v>60000</v>
      </c>
      <c r="H3114">
        <f t="shared" si="808"/>
        <v>54856.69</v>
      </c>
      <c r="I3114">
        <f t="shared" si="801"/>
        <v>1722</v>
      </c>
      <c r="J3114">
        <f t="shared" si="802"/>
        <v>4260</v>
      </c>
      <c r="K3114">
        <f t="shared" si="803"/>
        <v>660.00000000000011</v>
      </c>
      <c r="L3114">
        <f t="shared" si="810"/>
        <v>1824</v>
      </c>
      <c r="M3114">
        <f t="shared" si="811"/>
        <v>4254</v>
      </c>
      <c r="N3114">
        <v>1597.31</v>
      </c>
      <c r="O3114">
        <f t="shared" si="804"/>
        <v>14317.31</v>
      </c>
      <c r="P3114">
        <v>25</v>
      </c>
      <c r="Q3114">
        <v>2500</v>
      </c>
      <c r="R3114">
        <v>0</v>
      </c>
      <c r="S3114">
        <v>29.8</v>
      </c>
      <c r="T3114">
        <v>100</v>
      </c>
      <c r="U3114">
        <v>3167.21</v>
      </c>
      <c r="V3114">
        <v>0</v>
      </c>
      <c r="W3114">
        <f t="shared" si="809"/>
        <v>5822.01</v>
      </c>
      <c r="X3114">
        <f t="shared" si="805"/>
        <v>5143.3099999999995</v>
      </c>
      <c r="Y3114">
        <f t="shared" si="812"/>
        <v>8514</v>
      </c>
      <c r="Z3114">
        <f t="shared" si="807"/>
        <v>49034.68</v>
      </c>
      <c r="AA3114" t="s">
        <v>894</v>
      </c>
      <c r="AB3114">
        <v>2023</v>
      </c>
    </row>
    <row r="3115" spans="1:28" x14ac:dyDescent="0.25">
      <c r="A3115">
        <v>34</v>
      </c>
      <c r="B3115" t="s">
        <v>157</v>
      </c>
      <c r="C3115" t="s">
        <v>102</v>
      </c>
      <c r="D3115" t="s">
        <v>10</v>
      </c>
      <c r="E3115" t="s">
        <v>46</v>
      </c>
      <c r="F3115" t="s">
        <v>84</v>
      </c>
      <c r="G3115">
        <v>60000</v>
      </c>
      <c r="H3115">
        <f t="shared" si="808"/>
        <v>56454</v>
      </c>
      <c r="I3115">
        <f t="shared" si="801"/>
        <v>1722</v>
      </c>
      <c r="J3115">
        <f t="shared" si="802"/>
        <v>4260</v>
      </c>
      <c r="K3115">
        <f t="shared" si="803"/>
        <v>660.00000000000011</v>
      </c>
      <c r="L3115">
        <f t="shared" si="810"/>
        <v>1824</v>
      </c>
      <c r="M3115">
        <f t="shared" si="811"/>
        <v>4254</v>
      </c>
      <c r="N3115">
        <v>0</v>
      </c>
      <c r="O3115">
        <f t="shared" si="804"/>
        <v>12720</v>
      </c>
      <c r="P3115">
        <v>25</v>
      </c>
      <c r="Q3115">
        <v>3495.45</v>
      </c>
      <c r="R3115">
        <v>0</v>
      </c>
      <c r="S3115">
        <v>1115.44</v>
      </c>
      <c r="T3115">
        <v>100</v>
      </c>
      <c r="U3115">
        <v>3486.68</v>
      </c>
      <c r="V3115">
        <v>0</v>
      </c>
      <c r="W3115">
        <f t="shared" si="809"/>
        <v>8222.57</v>
      </c>
      <c r="X3115">
        <f t="shared" si="805"/>
        <v>3546</v>
      </c>
      <c r="Y3115">
        <f t="shared" si="812"/>
        <v>8514</v>
      </c>
      <c r="Z3115">
        <f t="shared" si="807"/>
        <v>48231.43</v>
      </c>
      <c r="AA3115" t="s">
        <v>894</v>
      </c>
      <c r="AB3115">
        <v>2023</v>
      </c>
    </row>
    <row r="3116" spans="1:28" x14ac:dyDescent="0.25">
      <c r="A3116">
        <v>35</v>
      </c>
      <c r="B3116" t="s">
        <v>158</v>
      </c>
      <c r="C3116" t="s">
        <v>102</v>
      </c>
      <c r="D3116" t="s">
        <v>831</v>
      </c>
      <c r="E3116" t="s">
        <v>871</v>
      </c>
      <c r="F3116" t="s">
        <v>84</v>
      </c>
      <c r="G3116">
        <v>60000</v>
      </c>
      <c r="H3116">
        <f t="shared" si="808"/>
        <v>54856.69</v>
      </c>
      <c r="I3116">
        <f t="shared" si="801"/>
        <v>1722</v>
      </c>
      <c r="J3116">
        <f t="shared" si="802"/>
        <v>4260</v>
      </c>
      <c r="K3116">
        <f t="shared" si="803"/>
        <v>660.00000000000011</v>
      </c>
      <c r="L3116">
        <f t="shared" si="810"/>
        <v>1824</v>
      </c>
      <c r="M3116">
        <f t="shared" si="811"/>
        <v>4254</v>
      </c>
      <c r="N3116">
        <v>1597.31</v>
      </c>
      <c r="O3116">
        <f t="shared" si="804"/>
        <v>14317.31</v>
      </c>
      <c r="P3116">
        <v>25</v>
      </c>
      <c r="Q3116">
        <v>0</v>
      </c>
      <c r="R3116">
        <v>0</v>
      </c>
      <c r="S3116">
        <v>1459.27</v>
      </c>
      <c r="T3116">
        <v>100</v>
      </c>
      <c r="U3116">
        <v>3167.21</v>
      </c>
      <c r="V3116">
        <v>0</v>
      </c>
      <c r="W3116">
        <f t="shared" si="809"/>
        <v>4751.4799999999996</v>
      </c>
      <c r="X3116">
        <f t="shared" si="805"/>
        <v>5143.3099999999995</v>
      </c>
      <c r="Y3116">
        <f t="shared" si="812"/>
        <v>8514</v>
      </c>
      <c r="Z3116">
        <f t="shared" si="807"/>
        <v>50105.21</v>
      </c>
      <c r="AA3116" t="s">
        <v>894</v>
      </c>
      <c r="AB3116">
        <v>2023</v>
      </c>
    </row>
    <row r="3117" spans="1:28" x14ac:dyDescent="0.25">
      <c r="A3117">
        <v>36</v>
      </c>
      <c r="B3117" t="s">
        <v>159</v>
      </c>
      <c r="C3117" t="s">
        <v>103</v>
      </c>
      <c r="D3117" t="s">
        <v>21</v>
      </c>
      <c r="E3117" t="s">
        <v>68</v>
      </c>
      <c r="F3117" t="s">
        <v>84</v>
      </c>
      <c r="G3117">
        <v>60000</v>
      </c>
      <c r="H3117">
        <f t="shared" si="808"/>
        <v>54856.69</v>
      </c>
      <c r="I3117">
        <f t="shared" si="801"/>
        <v>1722</v>
      </c>
      <c r="J3117">
        <f t="shared" si="802"/>
        <v>4260</v>
      </c>
      <c r="K3117">
        <f t="shared" si="803"/>
        <v>660.00000000000011</v>
      </c>
      <c r="L3117">
        <f t="shared" si="810"/>
        <v>1824</v>
      </c>
      <c r="M3117">
        <f t="shared" si="811"/>
        <v>4254</v>
      </c>
      <c r="N3117">
        <v>1597.31</v>
      </c>
      <c r="O3117">
        <f t="shared" si="804"/>
        <v>14317.31</v>
      </c>
      <c r="P3117">
        <v>25</v>
      </c>
      <c r="Q3117">
        <v>3495.45</v>
      </c>
      <c r="R3117">
        <v>0</v>
      </c>
      <c r="S3117">
        <v>1064</v>
      </c>
      <c r="T3117">
        <v>100</v>
      </c>
      <c r="U3117">
        <v>3167.21</v>
      </c>
      <c r="V3117">
        <v>0</v>
      </c>
      <c r="W3117">
        <f t="shared" si="809"/>
        <v>7851.66</v>
      </c>
      <c r="X3117">
        <f t="shared" si="805"/>
        <v>5143.3099999999995</v>
      </c>
      <c r="Y3117">
        <f t="shared" si="812"/>
        <v>8514</v>
      </c>
      <c r="Z3117">
        <f t="shared" si="807"/>
        <v>47005.03</v>
      </c>
      <c r="AA3117" t="s">
        <v>894</v>
      </c>
      <c r="AB3117">
        <v>2023</v>
      </c>
    </row>
    <row r="3118" spans="1:28" x14ac:dyDescent="0.25">
      <c r="A3118">
        <v>37</v>
      </c>
      <c r="B3118" t="s">
        <v>150</v>
      </c>
      <c r="C3118" t="s">
        <v>102</v>
      </c>
      <c r="D3118" t="s">
        <v>16</v>
      </c>
      <c r="E3118" t="s">
        <v>45</v>
      </c>
      <c r="F3118" t="s">
        <v>84</v>
      </c>
      <c r="G3118">
        <v>60000</v>
      </c>
      <c r="H3118">
        <f>+G3118-(I3118+L3118+N3118)</f>
        <v>56454</v>
      </c>
      <c r="I3118">
        <f t="shared" si="801"/>
        <v>1722</v>
      </c>
      <c r="J3118">
        <f t="shared" si="802"/>
        <v>4260</v>
      </c>
      <c r="K3118">
        <f t="shared" si="803"/>
        <v>660.00000000000011</v>
      </c>
      <c r="L3118">
        <f t="shared" si="810"/>
        <v>1824</v>
      </c>
      <c r="M3118">
        <f t="shared" si="811"/>
        <v>4254</v>
      </c>
      <c r="N3118">
        <v>0</v>
      </c>
      <c r="O3118">
        <f>+I3118+J3118+K3118+L3118+M3118+N3118</f>
        <v>12720</v>
      </c>
      <c r="P3118">
        <v>25</v>
      </c>
      <c r="Q3118">
        <v>0</v>
      </c>
      <c r="R3118">
        <v>0</v>
      </c>
      <c r="S3118">
        <v>1032.5</v>
      </c>
      <c r="T3118">
        <v>100</v>
      </c>
      <c r="U3118">
        <f>IF((H3118*12)&gt;867123.01,(79776+(((H3118*12)-867123.01)*0.25))/12,IF((H3118*12)&gt;624329.01,(31216+(((H3118*12)-624329.01)*0.2))/12,IF((H3118*12)&gt;416220.01,(((H3118*12)-416220.01)*0.15)/12,0)))</f>
        <v>3486.6498333333329</v>
      </c>
      <c r="V3118">
        <v>0</v>
      </c>
      <c r="W3118">
        <f t="shared" si="809"/>
        <v>4644.1498333333329</v>
      </c>
      <c r="X3118">
        <f t="shared" si="805"/>
        <v>3546</v>
      </c>
      <c r="Y3118">
        <f>+J3118+M3118</f>
        <v>8514</v>
      </c>
      <c r="Z3118">
        <f>+G3118-(W3118+X3118)</f>
        <v>51809.850166666671</v>
      </c>
      <c r="AA3118" t="s">
        <v>894</v>
      </c>
      <c r="AB3118">
        <v>2023</v>
      </c>
    </row>
    <row r="3119" spans="1:28" x14ac:dyDescent="0.25">
      <c r="A3119">
        <v>38</v>
      </c>
      <c r="B3119" t="s">
        <v>160</v>
      </c>
      <c r="C3119" t="s">
        <v>102</v>
      </c>
      <c r="D3119" t="s">
        <v>4</v>
      </c>
      <c r="E3119" t="s">
        <v>93</v>
      </c>
      <c r="F3119" t="s">
        <v>84</v>
      </c>
      <c r="G3119">
        <v>60000</v>
      </c>
      <c r="H3119">
        <f t="shared" si="808"/>
        <v>56454</v>
      </c>
      <c r="I3119">
        <f t="shared" si="801"/>
        <v>1722</v>
      </c>
      <c r="J3119">
        <f t="shared" si="802"/>
        <v>4260</v>
      </c>
      <c r="K3119">
        <f t="shared" si="803"/>
        <v>660.00000000000011</v>
      </c>
      <c r="L3119">
        <f t="shared" si="810"/>
        <v>1824</v>
      </c>
      <c r="M3119">
        <f t="shared" si="811"/>
        <v>4254</v>
      </c>
      <c r="N3119">
        <v>0</v>
      </c>
      <c r="O3119">
        <f t="shared" si="804"/>
        <v>12720</v>
      </c>
      <c r="P3119">
        <v>25</v>
      </c>
      <c r="Q3119">
        <v>2458.4</v>
      </c>
      <c r="R3119">
        <v>0</v>
      </c>
      <c r="S3119">
        <v>1774.53</v>
      </c>
      <c r="T3119">
        <v>100</v>
      </c>
      <c r="U3119">
        <f>IF((H3119*12)&gt;867123.01,(79776+(((H3119*12)-867123.01)*0.25))/12,IF((H3119*12)&gt;624329.01,(31216+(((H3119*12)-624329.01)*0.2))/12,IF((H3119*12)&gt;416220.01,(((H3119*12)-416220.01)*0.15)/12,0)))</f>
        <v>3486.6498333333329</v>
      </c>
      <c r="V3119">
        <v>0</v>
      </c>
      <c r="W3119">
        <f t="shared" si="809"/>
        <v>7844.5798333333332</v>
      </c>
      <c r="X3119">
        <f t="shared" si="805"/>
        <v>3546</v>
      </c>
      <c r="Y3119">
        <f t="shared" si="812"/>
        <v>8514</v>
      </c>
      <c r="Z3119">
        <f t="shared" si="807"/>
        <v>48609.420166666663</v>
      </c>
      <c r="AA3119" t="s">
        <v>894</v>
      </c>
      <c r="AB3119">
        <v>2023</v>
      </c>
    </row>
    <row r="3120" spans="1:28" x14ac:dyDescent="0.25">
      <c r="A3120">
        <v>39</v>
      </c>
      <c r="B3120" t="s">
        <v>806</v>
      </c>
      <c r="C3120" t="s">
        <v>102</v>
      </c>
      <c r="D3120" t="s">
        <v>12</v>
      </c>
      <c r="E3120" t="s">
        <v>75</v>
      </c>
      <c r="F3120" t="s">
        <v>99</v>
      </c>
      <c r="G3120">
        <v>65000</v>
      </c>
      <c r="H3120">
        <f t="shared" si="808"/>
        <v>61158.5</v>
      </c>
      <c r="I3120">
        <f t="shared" si="801"/>
        <v>1865.5</v>
      </c>
      <c r="J3120">
        <f t="shared" si="802"/>
        <v>4615</v>
      </c>
      <c r="K3120">
        <f t="shared" si="803"/>
        <v>715.00000000000011</v>
      </c>
      <c r="L3120">
        <f t="shared" si="810"/>
        <v>1976</v>
      </c>
      <c r="M3120">
        <f t="shared" si="811"/>
        <v>4608.5</v>
      </c>
      <c r="N3120">
        <v>0</v>
      </c>
      <c r="O3120">
        <f t="shared" si="804"/>
        <v>13780</v>
      </c>
      <c r="P3120">
        <v>25</v>
      </c>
      <c r="Q3120">
        <v>7689.07</v>
      </c>
      <c r="R3120">
        <v>0</v>
      </c>
      <c r="S3120">
        <v>1340.52</v>
      </c>
      <c r="T3120">
        <v>100</v>
      </c>
      <c r="U3120">
        <f>IF((H3120*12)&gt;867123.01,(79776+(((H3120*12)-867123.01)*0.25))/12,IF((H3120*12)&gt;624329.01,(31216+(((H3120*12)-624329.01)*0.2))/12,IF((H3120*12)&gt;416220.01,(((H3120*12)-416220.01)*0.15)/12,0)))</f>
        <v>4427.5498333333335</v>
      </c>
      <c r="V3120">
        <v>0</v>
      </c>
      <c r="W3120">
        <f t="shared" si="809"/>
        <v>13582.139833333335</v>
      </c>
      <c r="X3120">
        <f t="shared" si="805"/>
        <v>3841.5</v>
      </c>
      <c r="Y3120">
        <f t="shared" si="812"/>
        <v>9223.5</v>
      </c>
      <c r="Z3120">
        <f t="shared" si="807"/>
        <v>47576.360166666665</v>
      </c>
      <c r="AA3120" t="s">
        <v>894</v>
      </c>
      <c r="AB3120">
        <v>2023</v>
      </c>
    </row>
    <row r="3121" spans="1:28" x14ac:dyDescent="0.25">
      <c r="A3121">
        <v>40</v>
      </c>
      <c r="B3121" t="s">
        <v>162</v>
      </c>
      <c r="C3121" t="s">
        <v>102</v>
      </c>
      <c r="D3121" t="s">
        <v>15</v>
      </c>
      <c r="E3121" t="s">
        <v>92</v>
      </c>
      <c r="F3121" t="s">
        <v>99</v>
      </c>
      <c r="G3121">
        <v>70000</v>
      </c>
      <c r="H3121">
        <f t="shared" si="808"/>
        <v>61071.07</v>
      </c>
      <c r="I3121">
        <f t="shared" si="801"/>
        <v>2009</v>
      </c>
      <c r="J3121">
        <f t="shared" si="802"/>
        <v>4970</v>
      </c>
      <c r="K3121">
        <f t="shared" si="803"/>
        <v>770.00000000000011</v>
      </c>
      <c r="L3121">
        <f t="shared" si="810"/>
        <v>2128</v>
      </c>
      <c r="M3121">
        <f t="shared" si="811"/>
        <v>4963</v>
      </c>
      <c r="N3121">
        <v>4791.93</v>
      </c>
      <c r="O3121">
        <f t="shared" si="804"/>
        <v>19631.93</v>
      </c>
      <c r="P3121">
        <v>25</v>
      </c>
      <c r="Q3121">
        <v>0</v>
      </c>
      <c r="R3121">
        <v>0</v>
      </c>
      <c r="S3121">
        <v>1441.2</v>
      </c>
      <c r="T3121">
        <v>100</v>
      </c>
      <c r="U3121">
        <v>4410.09</v>
      </c>
      <c r="V3121">
        <v>0</v>
      </c>
      <c r="W3121">
        <f t="shared" si="809"/>
        <v>5976.29</v>
      </c>
      <c r="X3121">
        <f t="shared" si="805"/>
        <v>8928.93</v>
      </c>
      <c r="Y3121">
        <f t="shared" si="812"/>
        <v>9933</v>
      </c>
      <c r="Z3121">
        <f t="shared" si="807"/>
        <v>55094.78</v>
      </c>
      <c r="AA3121" t="s">
        <v>894</v>
      </c>
      <c r="AB3121">
        <v>2023</v>
      </c>
    </row>
    <row r="3122" spans="1:28" x14ac:dyDescent="0.25">
      <c r="A3122">
        <v>41</v>
      </c>
      <c r="B3122" t="s">
        <v>807</v>
      </c>
      <c r="C3122" t="s">
        <v>102</v>
      </c>
      <c r="D3122" t="s">
        <v>808</v>
      </c>
      <c r="E3122" t="s">
        <v>62</v>
      </c>
      <c r="F3122" t="s">
        <v>99</v>
      </c>
      <c r="G3122">
        <v>125000</v>
      </c>
      <c r="H3122">
        <f>+G3122-(I3122+L3122+N3122)</f>
        <v>116015.19</v>
      </c>
      <c r="I3122">
        <f t="shared" si="801"/>
        <v>3587.5</v>
      </c>
      <c r="J3122">
        <f t="shared" si="802"/>
        <v>8875</v>
      </c>
      <c r="K3122">
        <f t="shared" si="803"/>
        <v>822.89</v>
      </c>
      <c r="L3122">
        <f t="shared" si="810"/>
        <v>3800</v>
      </c>
      <c r="M3122">
        <f t="shared" si="811"/>
        <v>8862.5</v>
      </c>
      <c r="N3122">
        <v>1597.31</v>
      </c>
      <c r="O3122">
        <f>+I3122+J3122+K3122+L3122+M3122+N3122</f>
        <v>27545.200000000001</v>
      </c>
      <c r="P3122">
        <v>25</v>
      </c>
      <c r="Q3122">
        <v>4292</v>
      </c>
      <c r="R3122">
        <v>0</v>
      </c>
      <c r="S3122">
        <v>0</v>
      </c>
      <c r="T3122">
        <v>100</v>
      </c>
      <c r="U3122">
        <v>17586.669999999998</v>
      </c>
      <c r="V3122">
        <v>0</v>
      </c>
      <c r="W3122">
        <f t="shared" si="809"/>
        <v>22003.67</v>
      </c>
      <c r="X3122">
        <f t="shared" si="805"/>
        <v>8984.81</v>
      </c>
      <c r="Y3122">
        <f>+J3122+M3122</f>
        <v>17737.5</v>
      </c>
      <c r="Z3122">
        <f>+G3122-(W3122+X3122)</f>
        <v>94011.520000000004</v>
      </c>
      <c r="AA3122" t="s">
        <v>894</v>
      </c>
      <c r="AB3122">
        <v>2023</v>
      </c>
    </row>
    <row r="3123" spans="1:28" x14ac:dyDescent="0.25">
      <c r="A3123">
        <v>42</v>
      </c>
      <c r="B3123" t="s">
        <v>809</v>
      </c>
      <c r="C3123" t="s">
        <v>102</v>
      </c>
      <c r="D3123" t="s">
        <v>808</v>
      </c>
      <c r="E3123" t="s">
        <v>62</v>
      </c>
      <c r="F3123" t="s">
        <v>99</v>
      </c>
      <c r="G3123">
        <v>80000</v>
      </c>
      <c r="H3123">
        <f>+G3123-(I3123+L3123+N3123)</f>
        <v>75272</v>
      </c>
      <c r="I3123">
        <f t="shared" si="801"/>
        <v>2296</v>
      </c>
      <c r="J3123">
        <f t="shared" si="802"/>
        <v>5679.9999999999991</v>
      </c>
      <c r="K3123">
        <f t="shared" si="803"/>
        <v>822.89</v>
      </c>
      <c r="L3123">
        <f t="shared" si="810"/>
        <v>2432</v>
      </c>
      <c r="M3123">
        <f t="shared" si="811"/>
        <v>5672</v>
      </c>
      <c r="N3123">
        <v>0</v>
      </c>
      <c r="O3123">
        <f>+I3123+J3123+K3123+L3123+M3123+N3123</f>
        <v>16902.89</v>
      </c>
      <c r="P3123">
        <v>25</v>
      </c>
      <c r="Q3123">
        <v>1000</v>
      </c>
      <c r="R3123">
        <v>0</v>
      </c>
      <c r="S3123">
        <v>398.64</v>
      </c>
      <c r="T3123">
        <v>100</v>
      </c>
      <c r="U3123">
        <v>7400.87</v>
      </c>
      <c r="V3123">
        <v>0</v>
      </c>
      <c r="W3123">
        <f t="shared" si="809"/>
        <v>8924.51</v>
      </c>
      <c r="X3123">
        <f t="shared" si="805"/>
        <v>4728</v>
      </c>
      <c r="Y3123">
        <f>+J3123+M3123</f>
        <v>11352</v>
      </c>
      <c r="Z3123">
        <f>+G3123-(W3123+X3123)</f>
        <v>66347.490000000005</v>
      </c>
      <c r="AA3123" t="s">
        <v>894</v>
      </c>
      <c r="AB3123">
        <v>2023</v>
      </c>
    </row>
    <row r="3124" spans="1:28" x14ac:dyDescent="0.25">
      <c r="A3124">
        <v>43</v>
      </c>
      <c r="B3124" t="s">
        <v>813</v>
      </c>
      <c r="C3124" t="s">
        <v>103</v>
      </c>
      <c r="D3124" t="s">
        <v>808</v>
      </c>
      <c r="E3124" t="s">
        <v>92</v>
      </c>
      <c r="F3124" t="s">
        <v>99</v>
      </c>
      <c r="G3124">
        <v>80000</v>
      </c>
      <c r="H3124">
        <f t="shared" si="808"/>
        <v>75272</v>
      </c>
      <c r="I3124">
        <f t="shared" si="801"/>
        <v>2296</v>
      </c>
      <c r="J3124">
        <f t="shared" si="802"/>
        <v>5679.9999999999991</v>
      </c>
      <c r="K3124">
        <f t="shared" si="803"/>
        <v>822.89</v>
      </c>
      <c r="L3124">
        <f t="shared" si="810"/>
        <v>2432</v>
      </c>
      <c r="M3124">
        <f t="shared" si="811"/>
        <v>5672</v>
      </c>
      <c r="N3124">
        <v>0</v>
      </c>
      <c r="O3124">
        <f t="shared" si="804"/>
        <v>16902.89</v>
      </c>
      <c r="P3124">
        <v>25</v>
      </c>
      <c r="Q3124">
        <v>0</v>
      </c>
      <c r="R3124">
        <v>0</v>
      </c>
      <c r="S3124">
        <v>0</v>
      </c>
      <c r="T3124">
        <v>100</v>
      </c>
      <c r="U3124">
        <v>0</v>
      </c>
      <c r="V3124">
        <v>7400.87</v>
      </c>
      <c r="W3124">
        <f t="shared" si="809"/>
        <v>125</v>
      </c>
      <c r="X3124">
        <f t="shared" si="805"/>
        <v>4728</v>
      </c>
      <c r="Y3124">
        <f t="shared" si="812"/>
        <v>11352</v>
      </c>
      <c r="Z3124">
        <f t="shared" si="807"/>
        <v>75147</v>
      </c>
      <c r="AA3124" t="s">
        <v>894</v>
      </c>
      <c r="AB3124">
        <v>2023</v>
      </c>
    </row>
    <row r="3125" spans="1:28" x14ac:dyDescent="0.25">
      <c r="A3125">
        <v>44</v>
      </c>
      <c r="B3125" t="s">
        <v>874</v>
      </c>
      <c r="C3125" t="s">
        <v>103</v>
      </c>
      <c r="D3125" t="s">
        <v>10</v>
      </c>
      <c r="E3125" t="s">
        <v>32</v>
      </c>
      <c r="F3125" t="s">
        <v>84</v>
      </c>
      <c r="G3125">
        <v>46000</v>
      </c>
      <c r="H3125">
        <f t="shared" si="808"/>
        <v>43281.4</v>
      </c>
      <c r="I3125">
        <f t="shared" si="801"/>
        <v>1320.2</v>
      </c>
      <c r="J3125">
        <f t="shared" si="802"/>
        <v>3265.9999999999995</v>
      </c>
      <c r="K3125">
        <f t="shared" si="803"/>
        <v>506.00000000000006</v>
      </c>
      <c r="L3125">
        <f t="shared" si="810"/>
        <v>1398.4</v>
      </c>
      <c r="M3125">
        <f t="shared" si="811"/>
        <v>3261.4</v>
      </c>
      <c r="N3125">
        <v>0</v>
      </c>
      <c r="O3125">
        <f t="shared" si="804"/>
        <v>9752</v>
      </c>
      <c r="P3125">
        <v>25</v>
      </c>
      <c r="Q3125">
        <v>0</v>
      </c>
      <c r="R3125">
        <v>0</v>
      </c>
      <c r="S3125">
        <v>0</v>
      </c>
      <c r="T3125">
        <v>100</v>
      </c>
      <c r="U3125">
        <f>IF((H3125*12)&gt;867123.01,(79776+(((H3125*12)-867123.01)*0.25))/12,IF((H3125*12)&gt;624329.01,(31216+(((H3125*12)-624329.01)*0.2))/12,IF((H3125*12)&gt;416220.01,(((H3125*12)-416220.01)*0.15)/12,0)))</f>
        <v>1289.4598750000005</v>
      </c>
      <c r="V3125">
        <v>0</v>
      </c>
      <c r="W3125">
        <f t="shared" si="809"/>
        <v>1414.4598750000005</v>
      </c>
      <c r="X3125">
        <f t="shared" si="805"/>
        <v>2718.6000000000004</v>
      </c>
      <c r="Y3125">
        <f t="shared" si="812"/>
        <v>6527.4</v>
      </c>
      <c r="Z3125">
        <f t="shared" si="807"/>
        <v>41866.940125000001</v>
      </c>
      <c r="AA3125" t="s">
        <v>894</v>
      </c>
      <c r="AB3125">
        <v>2023</v>
      </c>
    </row>
    <row r="3126" spans="1:28" x14ac:dyDescent="0.25">
      <c r="A3126">
        <v>45</v>
      </c>
      <c r="B3126" t="s">
        <v>167</v>
      </c>
      <c r="C3126" t="s">
        <v>102</v>
      </c>
      <c r="D3126" t="s">
        <v>6</v>
      </c>
      <c r="E3126" t="s">
        <v>36</v>
      </c>
      <c r="F3126" t="s">
        <v>100</v>
      </c>
      <c r="G3126">
        <v>46000</v>
      </c>
      <c r="H3126">
        <f t="shared" si="808"/>
        <v>43281.4</v>
      </c>
      <c r="I3126">
        <f t="shared" si="801"/>
        <v>1320.2</v>
      </c>
      <c r="J3126">
        <f t="shared" si="802"/>
        <v>3265.9999999999995</v>
      </c>
      <c r="K3126">
        <f t="shared" si="803"/>
        <v>506.00000000000006</v>
      </c>
      <c r="L3126">
        <f t="shared" si="810"/>
        <v>1398.4</v>
      </c>
      <c r="M3126">
        <f t="shared" si="811"/>
        <v>3261.4</v>
      </c>
      <c r="N3126">
        <v>0</v>
      </c>
      <c r="O3126">
        <f t="shared" si="804"/>
        <v>9752</v>
      </c>
      <c r="P3126">
        <v>25</v>
      </c>
      <c r="Q3126">
        <v>5667.2</v>
      </c>
      <c r="R3126">
        <v>0</v>
      </c>
      <c r="S3126">
        <v>260.2</v>
      </c>
      <c r="T3126">
        <v>100</v>
      </c>
      <c r="U3126">
        <v>1289.46</v>
      </c>
      <c r="V3126">
        <v>0</v>
      </c>
      <c r="W3126">
        <f t="shared" si="809"/>
        <v>7341.86</v>
      </c>
      <c r="X3126">
        <f t="shared" si="805"/>
        <v>2718.6000000000004</v>
      </c>
      <c r="Y3126">
        <f t="shared" si="812"/>
        <v>6527.4</v>
      </c>
      <c r="Z3126">
        <f t="shared" si="807"/>
        <v>35939.54</v>
      </c>
      <c r="AA3126" t="s">
        <v>894</v>
      </c>
      <c r="AB3126">
        <v>2023</v>
      </c>
    </row>
    <row r="3127" spans="1:28" x14ac:dyDescent="0.25">
      <c r="A3127">
        <v>46</v>
      </c>
      <c r="B3127" t="s">
        <v>169</v>
      </c>
      <c r="C3127" t="s">
        <v>102</v>
      </c>
      <c r="D3127" t="s">
        <v>6</v>
      </c>
      <c r="E3127" t="s">
        <v>36</v>
      </c>
      <c r="F3127" t="s">
        <v>100</v>
      </c>
      <c r="G3127">
        <v>36000</v>
      </c>
      <c r="H3127">
        <f t="shared" si="808"/>
        <v>33872.400000000001</v>
      </c>
      <c r="I3127">
        <f t="shared" si="801"/>
        <v>1033.2</v>
      </c>
      <c r="J3127">
        <f t="shared" si="802"/>
        <v>2555.9999999999995</v>
      </c>
      <c r="K3127">
        <f t="shared" si="803"/>
        <v>396.00000000000006</v>
      </c>
      <c r="L3127">
        <f t="shared" si="810"/>
        <v>1094.4000000000001</v>
      </c>
      <c r="M3127">
        <f t="shared" si="811"/>
        <v>2552.4</v>
      </c>
      <c r="N3127">
        <v>0</v>
      </c>
      <c r="O3127">
        <f t="shared" si="804"/>
        <v>7632</v>
      </c>
      <c r="P3127">
        <v>25</v>
      </c>
      <c r="Q3127">
        <v>0</v>
      </c>
      <c r="R3127">
        <v>0</v>
      </c>
      <c r="S3127">
        <v>0</v>
      </c>
      <c r="T3127">
        <v>100</v>
      </c>
      <c r="U3127">
        <v>0</v>
      </c>
      <c r="V3127">
        <v>0</v>
      </c>
      <c r="W3127">
        <f t="shared" si="809"/>
        <v>125</v>
      </c>
      <c r="X3127">
        <f t="shared" si="805"/>
        <v>2127.6000000000004</v>
      </c>
      <c r="Y3127">
        <f t="shared" si="812"/>
        <v>5108.3999999999996</v>
      </c>
      <c r="Z3127">
        <f t="shared" si="807"/>
        <v>33747.4</v>
      </c>
      <c r="AA3127" t="s">
        <v>894</v>
      </c>
      <c r="AB3127">
        <v>2023</v>
      </c>
    </row>
    <row r="3128" spans="1:28" x14ac:dyDescent="0.25">
      <c r="A3128">
        <v>47</v>
      </c>
      <c r="B3128" t="s">
        <v>170</v>
      </c>
      <c r="C3128" t="s">
        <v>102</v>
      </c>
      <c r="D3128" t="s">
        <v>17</v>
      </c>
      <c r="E3128" t="s">
        <v>36</v>
      </c>
      <c r="F3128" t="s">
        <v>100</v>
      </c>
      <c r="G3128">
        <v>46000</v>
      </c>
      <c r="H3128">
        <f t="shared" si="808"/>
        <v>40086.78</v>
      </c>
      <c r="I3128">
        <f t="shared" si="801"/>
        <v>1320.2</v>
      </c>
      <c r="J3128">
        <f t="shared" si="802"/>
        <v>3265.9999999999995</v>
      </c>
      <c r="K3128">
        <f t="shared" si="803"/>
        <v>506.00000000000006</v>
      </c>
      <c r="L3128">
        <f t="shared" si="810"/>
        <v>1398.4</v>
      </c>
      <c r="M3128">
        <f t="shared" si="811"/>
        <v>3261.4</v>
      </c>
      <c r="N3128">
        <v>3194.62</v>
      </c>
      <c r="O3128">
        <f t="shared" si="804"/>
        <v>12946.619999999999</v>
      </c>
      <c r="P3128">
        <v>25</v>
      </c>
      <c r="Q3128">
        <v>3395.29</v>
      </c>
      <c r="R3128">
        <v>0</v>
      </c>
      <c r="S3128">
        <v>985.29</v>
      </c>
      <c r="T3128">
        <v>100</v>
      </c>
      <c r="U3128">
        <v>0</v>
      </c>
      <c r="V3128">
        <v>810.27</v>
      </c>
      <c r="W3128">
        <f t="shared" si="809"/>
        <v>4505.58</v>
      </c>
      <c r="X3128">
        <f t="shared" si="805"/>
        <v>5913.22</v>
      </c>
      <c r="Y3128">
        <f t="shared" si="812"/>
        <v>6527.4</v>
      </c>
      <c r="Z3128">
        <f t="shared" si="807"/>
        <v>35581.199999999997</v>
      </c>
      <c r="AA3128" t="s">
        <v>894</v>
      </c>
      <c r="AB3128">
        <v>2023</v>
      </c>
    </row>
    <row r="3129" spans="1:28" x14ac:dyDescent="0.25">
      <c r="A3129">
        <v>48</v>
      </c>
      <c r="B3129" t="s">
        <v>171</v>
      </c>
      <c r="C3129" t="s">
        <v>102</v>
      </c>
      <c r="D3129" t="s">
        <v>793</v>
      </c>
      <c r="E3129" t="s">
        <v>36</v>
      </c>
      <c r="F3129" t="s">
        <v>100</v>
      </c>
      <c r="G3129">
        <v>36000</v>
      </c>
      <c r="H3129">
        <f t="shared" si="808"/>
        <v>33872.400000000001</v>
      </c>
      <c r="I3129">
        <f t="shared" si="801"/>
        <v>1033.2</v>
      </c>
      <c r="J3129">
        <f t="shared" si="802"/>
        <v>2555.9999999999995</v>
      </c>
      <c r="K3129">
        <f t="shared" si="803"/>
        <v>396.00000000000006</v>
      </c>
      <c r="L3129">
        <f t="shared" si="810"/>
        <v>1094.4000000000001</v>
      </c>
      <c r="M3129">
        <f t="shared" si="811"/>
        <v>2552.4</v>
      </c>
      <c r="N3129">
        <v>0</v>
      </c>
      <c r="O3129">
        <f t="shared" si="804"/>
        <v>7632</v>
      </c>
      <c r="P3129">
        <v>25</v>
      </c>
      <c r="Q3129">
        <v>13993.93</v>
      </c>
      <c r="R3129">
        <v>0</v>
      </c>
      <c r="S3129">
        <v>555.91999999999996</v>
      </c>
      <c r="T3129">
        <v>100</v>
      </c>
      <c r="U3129">
        <v>0</v>
      </c>
      <c r="V3129">
        <v>0</v>
      </c>
      <c r="W3129">
        <f t="shared" si="809"/>
        <v>14674.85</v>
      </c>
      <c r="X3129">
        <f t="shared" si="805"/>
        <v>2127.6000000000004</v>
      </c>
      <c r="Y3129">
        <f t="shared" si="812"/>
        <v>5108.3999999999996</v>
      </c>
      <c r="Z3129">
        <f t="shared" si="807"/>
        <v>19197.55</v>
      </c>
      <c r="AA3129" t="s">
        <v>894</v>
      </c>
      <c r="AB3129">
        <v>2023</v>
      </c>
    </row>
    <row r="3130" spans="1:28" x14ac:dyDescent="0.25">
      <c r="A3130">
        <v>49</v>
      </c>
      <c r="B3130" t="s">
        <v>172</v>
      </c>
      <c r="C3130" t="s">
        <v>102</v>
      </c>
      <c r="D3130" t="s">
        <v>6</v>
      </c>
      <c r="E3130" t="s">
        <v>26</v>
      </c>
      <c r="F3130" t="s">
        <v>100</v>
      </c>
      <c r="G3130">
        <v>46000</v>
      </c>
      <c r="H3130">
        <f t="shared" si="808"/>
        <v>43281.4</v>
      </c>
      <c r="I3130">
        <f t="shared" si="801"/>
        <v>1320.2</v>
      </c>
      <c r="J3130">
        <f t="shared" si="802"/>
        <v>3265.9999999999995</v>
      </c>
      <c r="K3130">
        <f t="shared" si="803"/>
        <v>506.00000000000006</v>
      </c>
      <c r="L3130">
        <f t="shared" si="810"/>
        <v>1398.4</v>
      </c>
      <c r="M3130">
        <f t="shared" si="811"/>
        <v>3261.4</v>
      </c>
      <c r="N3130">
        <v>0</v>
      </c>
      <c r="O3130">
        <f t="shared" si="804"/>
        <v>9752</v>
      </c>
      <c r="P3130">
        <v>25</v>
      </c>
      <c r="Q3130">
        <v>0</v>
      </c>
      <c r="R3130">
        <v>0</v>
      </c>
      <c r="S3130">
        <v>489.34</v>
      </c>
      <c r="T3130">
        <v>100</v>
      </c>
      <c r="U3130">
        <v>0</v>
      </c>
      <c r="V3130">
        <v>1289.46</v>
      </c>
      <c r="W3130">
        <f t="shared" si="809"/>
        <v>614.33999999999992</v>
      </c>
      <c r="X3130">
        <f t="shared" si="805"/>
        <v>2718.6000000000004</v>
      </c>
      <c r="Y3130">
        <f t="shared" si="812"/>
        <v>6527.4</v>
      </c>
      <c r="Z3130">
        <f t="shared" si="807"/>
        <v>42667.06</v>
      </c>
      <c r="AA3130" t="s">
        <v>894</v>
      </c>
      <c r="AB3130">
        <v>2023</v>
      </c>
    </row>
    <row r="3131" spans="1:28" x14ac:dyDescent="0.25">
      <c r="A3131">
        <v>50</v>
      </c>
      <c r="B3131" t="s">
        <v>798</v>
      </c>
      <c r="C3131" t="s">
        <v>102</v>
      </c>
      <c r="D3131" t="s">
        <v>94</v>
      </c>
      <c r="E3131" t="s">
        <v>26</v>
      </c>
      <c r="F3131" t="s">
        <v>100</v>
      </c>
      <c r="G3131">
        <v>46000</v>
      </c>
      <c r="H3131">
        <f>+G3131-(I3131+L3131+N3131)</f>
        <v>43281.4</v>
      </c>
      <c r="I3131">
        <f t="shared" si="801"/>
        <v>1320.2</v>
      </c>
      <c r="J3131">
        <f t="shared" si="802"/>
        <v>3265.9999999999995</v>
      </c>
      <c r="K3131">
        <f t="shared" si="803"/>
        <v>506.00000000000006</v>
      </c>
      <c r="L3131">
        <f t="shared" si="810"/>
        <v>1398.4</v>
      </c>
      <c r="M3131">
        <f t="shared" si="811"/>
        <v>3261.4</v>
      </c>
      <c r="N3131">
        <v>0</v>
      </c>
      <c r="O3131">
        <f>+I3131+J3131+K3131+L3131+M3131+N3131</f>
        <v>9752</v>
      </c>
      <c r="P3131">
        <v>25</v>
      </c>
      <c r="Q3131">
        <v>0</v>
      </c>
      <c r="R3131">
        <v>0</v>
      </c>
      <c r="S3131">
        <v>1013.56</v>
      </c>
      <c r="T3131">
        <v>100</v>
      </c>
      <c r="U3131">
        <v>0</v>
      </c>
      <c r="V3131">
        <v>1289.46</v>
      </c>
      <c r="W3131">
        <f t="shared" si="809"/>
        <v>1138.56</v>
      </c>
      <c r="X3131">
        <f t="shared" si="805"/>
        <v>2718.6000000000004</v>
      </c>
      <c r="Y3131">
        <f>+J3131+M3131</f>
        <v>6527.4</v>
      </c>
      <c r="Z3131">
        <f>+G3131-(W3131+X3131)</f>
        <v>42142.84</v>
      </c>
      <c r="AA3131" t="s">
        <v>894</v>
      </c>
      <c r="AB3131">
        <v>2023</v>
      </c>
    </row>
    <row r="3132" spans="1:28" x14ac:dyDescent="0.25">
      <c r="A3132">
        <v>51</v>
      </c>
      <c r="B3132" t="s">
        <v>799</v>
      </c>
      <c r="C3132" t="s">
        <v>102</v>
      </c>
      <c r="D3132" t="s">
        <v>6</v>
      </c>
      <c r="E3132" t="s">
        <v>26</v>
      </c>
      <c r="F3132" t="s">
        <v>100</v>
      </c>
      <c r="G3132">
        <v>36000</v>
      </c>
      <c r="H3132">
        <f>+G3132-(I3132+L3132+N3132)</f>
        <v>33872.400000000001</v>
      </c>
      <c r="I3132">
        <f t="shared" si="801"/>
        <v>1033.2</v>
      </c>
      <c r="J3132">
        <f t="shared" si="802"/>
        <v>2555.9999999999995</v>
      </c>
      <c r="K3132">
        <f t="shared" si="803"/>
        <v>396.00000000000006</v>
      </c>
      <c r="L3132">
        <f t="shared" si="810"/>
        <v>1094.4000000000001</v>
      </c>
      <c r="M3132">
        <f t="shared" si="811"/>
        <v>2552.4</v>
      </c>
      <c r="N3132">
        <v>0</v>
      </c>
      <c r="O3132">
        <f>+I3132+J3132+K3132+L3132+M3132+N3132</f>
        <v>7632</v>
      </c>
      <c r="P3132">
        <v>25</v>
      </c>
      <c r="Q3132">
        <v>0</v>
      </c>
      <c r="R3132">
        <v>0</v>
      </c>
      <c r="S3132">
        <v>0</v>
      </c>
      <c r="T3132">
        <v>100</v>
      </c>
      <c r="U3132">
        <v>0</v>
      </c>
      <c r="V3132">
        <v>0</v>
      </c>
      <c r="W3132">
        <f t="shared" si="809"/>
        <v>125</v>
      </c>
      <c r="X3132">
        <f t="shared" si="805"/>
        <v>2127.6000000000004</v>
      </c>
      <c r="Y3132">
        <f>+J3132+M3132</f>
        <v>5108.3999999999996</v>
      </c>
      <c r="Z3132">
        <f>+G3132-(W3132+X3132)</f>
        <v>33747.4</v>
      </c>
      <c r="AA3132" t="s">
        <v>894</v>
      </c>
      <c r="AB3132">
        <v>2023</v>
      </c>
    </row>
    <row r="3133" spans="1:28" x14ac:dyDescent="0.25">
      <c r="A3133">
        <v>52</v>
      </c>
      <c r="B3133" t="s">
        <v>173</v>
      </c>
      <c r="C3133" t="s">
        <v>102</v>
      </c>
      <c r="D3133" t="s">
        <v>6</v>
      </c>
      <c r="E3133" t="s">
        <v>26</v>
      </c>
      <c r="F3133" t="s">
        <v>100</v>
      </c>
      <c r="G3133">
        <v>46000</v>
      </c>
      <c r="H3133">
        <f t="shared" si="808"/>
        <v>41684.089999999997</v>
      </c>
      <c r="I3133">
        <f t="shared" si="801"/>
        <v>1320.2</v>
      </c>
      <c r="J3133">
        <f t="shared" si="802"/>
        <v>3265.9999999999995</v>
      </c>
      <c r="K3133">
        <f t="shared" si="803"/>
        <v>506.00000000000006</v>
      </c>
      <c r="L3133">
        <f t="shared" si="810"/>
        <v>1398.4</v>
      </c>
      <c r="M3133">
        <f t="shared" si="811"/>
        <v>3261.4</v>
      </c>
      <c r="N3133">
        <v>1597.31</v>
      </c>
      <c r="O3133">
        <f t="shared" si="804"/>
        <v>11349.31</v>
      </c>
      <c r="P3133">
        <v>25</v>
      </c>
      <c r="Q3133">
        <v>0</v>
      </c>
      <c r="R3133">
        <v>0</v>
      </c>
      <c r="S3133">
        <v>0</v>
      </c>
      <c r="T3133">
        <v>100</v>
      </c>
      <c r="U3133">
        <v>1049.8599999999999</v>
      </c>
      <c r="V3133">
        <v>0</v>
      </c>
      <c r="W3133">
        <f t="shared" si="809"/>
        <v>1174.8599999999999</v>
      </c>
      <c r="X3133">
        <f t="shared" si="805"/>
        <v>4315.91</v>
      </c>
      <c r="Y3133">
        <f t="shared" si="812"/>
        <v>6527.4</v>
      </c>
      <c r="Z3133">
        <f t="shared" si="807"/>
        <v>40509.230000000003</v>
      </c>
      <c r="AA3133" t="s">
        <v>894</v>
      </c>
      <c r="AB3133">
        <v>2023</v>
      </c>
    </row>
    <row r="3134" spans="1:28" x14ac:dyDescent="0.25">
      <c r="A3134">
        <v>53</v>
      </c>
      <c r="B3134" t="s">
        <v>177</v>
      </c>
      <c r="C3134" t="s">
        <v>102</v>
      </c>
      <c r="D3134" t="s">
        <v>22</v>
      </c>
      <c r="E3134" t="s">
        <v>26</v>
      </c>
      <c r="F3134" t="s">
        <v>100</v>
      </c>
      <c r="G3134">
        <v>46000</v>
      </c>
      <c r="H3134">
        <f t="shared" si="808"/>
        <v>43281.4</v>
      </c>
      <c r="I3134">
        <f t="shared" si="801"/>
        <v>1320.2</v>
      </c>
      <c r="J3134">
        <f t="shared" si="802"/>
        <v>3265.9999999999995</v>
      </c>
      <c r="K3134">
        <f t="shared" si="803"/>
        <v>506.00000000000006</v>
      </c>
      <c r="L3134">
        <f t="shared" si="810"/>
        <v>1398.4</v>
      </c>
      <c r="M3134">
        <f t="shared" si="811"/>
        <v>3261.4</v>
      </c>
      <c r="N3134">
        <v>0</v>
      </c>
      <c r="O3134">
        <f t="shared" si="804"/>
        <v>9752</v>
      </c>
      <c r="P3134">
        <v>25</v>
      </c>
      <c r="Q3134">
        <v>0</v>
      </c>
      <c r="R3134">
        <v>0</v>
      </c>
      <c r="S3134">
        <v>514.87</v>
      </c>
      <c r="T3134">
        <v>100</v>
      </c>
      <c r="U3134">
        <v>0</v>
      </c>
      <c r="V3134">
        <v>1289.46</v>
      </c>
      <c r="W3134">
        <f t="shared" si="809"/>
        <v>639.87</v>
      </c>
      <c r="X3134">
        <f t="shared" si="805"/>
        <v>2718.6000000000004</v>
      </c>
      <c r="Y3134">
        <f t="shared" si="812"/>
        <v>6527.4</v>
      </c>
      <c r="Z3134">
        <f t="shared" si="807"/>
        <v>42641.53</v>
      </c>
      <c r="AA3134" t="s">
        <v>894</v>
      </c>
      <c r="AB3134">
        <v>2023</v>
      </c>
    </row>
    <row r="3135" spans="1:28" x14ac:dyDescent="0.25">
      <c r="A3135">
        <v>54</v>
      </c>
      <c r="B3135" t="s">
        <v>178</v>
      </c>
      <c r="C3135" t="s">
        <v>103</v>
      </c>
      <c r="D3135" t="s">
        <v>6</v>
      </c>
      <c r="E3135" t="s">
        <v>32</v>
      </c>
      <c r="F3135" t="s">
        <v>100</v>
      </c>
      <c r="G3135">
        <v>36000</v>
      </c>
      <c r="H3135">
        <f>+G3135-(I3135+L3135+N3135)</f>
        <v>33872.400000000001</v>
      </c>
      <c r="I3135">
        <f t="shared" si="801"/>
        <v>1033.2</v>
      </c>
      <c r="J3135">
        <f t="shared" si="802"/>
        <v>2555.9999999999995</v>
      </c>
      <c r="K3135">
        <f t="shared" si="803"/>
        <v>396.00000000000006</v>
      </c>
      <c r="L3135">
        <f t="shared" si="810"/>
        <v>1094.4000000000001</v>
      </c>
      <c r="M3135">
        <f t="shared" si="811"/>
        <v>2552.4</v>
      </c>
      <c r="N3135">
        <v>0</v>
      </c>
      <c r="O3135">
        <f>+I3135+J3135+K3135+L3135+M3135+N3135</f>
        <v>7632</v>
      </c>
      <c r="P3135">
        <v>25</v>
      </c>
      <c r="Q3135">
        <v>0</v>
      </c>
      <c r="R3135">
        <v>0</v>
      </c>
      <c r="S3135">
        <v>398.64</v>
      </c>
      <c r="T3135">
        <v>100</v>
      </c>
      <c r="U3135">
        <v>0</v>
      </c>
      <c r="V3135">
        <v>0</v>
      </c>
      <c r="W3135">
        <f t="shared" si="809"/>
        <v>523.64</v>
      </c>
      <c r="X3135">
        <f t="shared" si="805"/>
        <v>2127.6000000000004</v>
      </c>
      <c r="Y3135">
        <f t="shared" si="812"/>
        <v>5108.3999999999996</v>
      </c>
      <c r="Z3135">
        <f t="shared" si="807"/>
        <v>33348.76</v>
      </c>
      <c r="AA3135" t="s">
        <v>894</v>
      </c>
      <c r="AB3135">
        <v>2023</v>
      </c>
    </row>
    <row r="3136" spans="1:28" x14ac:dyDescent="0.25">
      <c r="A3136">
        <v>55</v>
      </c>
      <c r="B3136" t="s">
        <v>814</v>
      </c>
      <c r="C3136" t="s">
        <v>102</v>
      </c>
      <c r="D3136" t="s">
        <v>793</v>
      </c>
      <c r="E3136" t="s">
        <v>33</v>
      </c>
      <c r="F3136" t="s">
        <v>100</v>
      </c>
      <c r="G3136">
        <v>8000</v>
      </c>
      <c r="H3136">
        <f t="shared" si="808"/>
        <v>7527.2</v>
      </c>
      <c r="I3136">
        <f t="shared" si="801"/>
        <v>229.6</v>
      </c>
      <c r="J3136">
        <f t="shared" si="802"/>
        <v>568</v>
      </c>
      <c r="K3136">
        <f t="shared" si="803"/>
        <v>88.000000000000014</v>
      </c>
      <c r="L3136">
        <f t="shared" si="810"/>
        <v>243.2</v>
      </c>
      <c r="M3136">
        <f t="shared" si="811"/>
        <v>567.20000000000005</v>
      </c>
      <c r="N3136">
        <v>0</v>
      </c>
      <c r="O3136">
        <f t="shared" ref="O3136:O3143" si="814">+I3136+J3136+K3136+L3136+M3136+N3136</f>
        <v>1696</v>
      </c>
      <c r="P3136">
        <v>25</v>
      </c>
      <c r="Q3136">
        <v>0</v>
      </c>
      <c r="R3136">
        <v>0</v>
      </c>
      <c r="S3136">
        <v>0</v>
      </c>
      <c r="T3136">
        <v>100</v>
      </c>
      <c r="U3136">
        <v>0</v>
      </c>
      <c r="V3136">
        <v>0</v>
      </c>
      <c r="W3136">
        <f t="shared" si="809"/>
        <v>125</v>
      </c>
      <c r="X3136">
        <f t="shared" si="805"/>
        <v>472.79999999999995</v>
      </c>
      <c r="Y3136">
        <f t="shared" si="812"/>
        <v>1135.2</v>
      </c>
      <c r="Z3136">
        <f t="shared" si="807"/>
        <v>7402.2</v>
      </c>
      <c r="AA3136" t="s">
        <v>894</v>
      </c>
      <c r="AB3136">
        <v>2023</v>
      </c>
    </row>
    <row r="3137" spans="1:28" x14ac:dyDescent="0.25">
      <c r="A3137">
        <v>56</v>
      </c>
      <c r="B3137" t="s">
        <v>815</v>
      </c>
      <c r="C3137" t="s">
        <v>102</v>
      </c>
      <c r="D3137" t="s">
        <v>793</v>
      </c>
      <c r="E3137" t="s">
        <v>32</v>
      </c>
      <c r="F3137" t="s">
        <v>100</v>
      </c>
      <c r="G3137">
        <v>30000</v>
      </c>
      <c r="H3137">
        <f t="shared" si="808"/>
        <v>28227</v>
      </c>
      <c r="I3137">
        <f t="shared" si="801"/>
        <v>861</v>
      </c>
      <c r="J3137">
        <f t="shared" si="802"/>
        <v>2130</v>
      </c>
      <c r="K3137">
        <f t="shared" si="803"/>
        <v>330.00000000000006</v>
      </c>
      <c r="L3137">
        <f t="shared" si="810"/>
        <v>912</v>
      </c>
      <c r="M3137">
        <f t="shared" si="811"/>
        <v>2127</v>
      </c>
      <c r="N3137">
        <v>0</v>
      </c>
      <c r="O3137">
        <f t="shared" si="814"/>
        <v>6360</v>
      </c>
      <c r="P3137">
        <v>25</v>
      </c>
      <c r="Q3137">
        <v>0</v>
      </c>
      <c r="R3137">
        <v>0</v>
      </c>
      <c r="S3137">
        <v>0</v>
      </c>
      <c r="T3137">
        <v>100</v>
      </c>
      <c r="U3137">
        <v>0</v>
      </c>
      <c r="V3137">
        <v>0</v>
      </c>
      <c r="W3137">
        <f t="shared" si="809"/>
        <v>125</v>
      </c>
      <c r="X3137">
        <f t="shared" si="805"/>
        <v>1773</v>
      </c>
      <c r="Y3137">
        <f t="shared" si="812"/>
        <v>4257</v>
      </c>
      <c r="Z3137">
        <f t="shared" si="807"/>
        <v>28102</v>
      </c>
      <c r="AA3137" t="s">
        <v>894</v>
      </c>
      <c r="AB3137">
        <v>2023</v>
      </c>
    </row>
    <row r="3138" spans="1:28" x14ac:dyDescent="0.25">
      <c r="A3138">
        <v>57</v>
      </c>
      <c r="B3138" t="s">
        <v>816</v>
      </c>
      <c r="C3138" t="s">
        <v>103</v>
      </c>
      <c r="D3138" t="s">
        <v>6</v>
      </c>
      <c r="E3138" t="s">
        <v>32</v>
      </c>
      <c r="F3138" t="s">
        <v>100</v>
      </c>
      <c r="G3138">
        <v>30000</v>
      </c>
      <c r="H3138">
        <f>+G3138-(I3138+L3138+N3138)</f>
        <v>28227</v>
      </c>
      <c r="I3138">
        <f t="shared" si="801"/>
        <v>861</v>
      </c>
      <c r="J3138">
        <f t="shared" si="802"/>
        <v>2130</v>
      </c>
      <c r="K3138">
        <f t="shared" si="803"/>
        <v>330.00000000000006</v>
      </c>
      <c r="L3138">
        <f t="shared" si="810"/>
        <v>912</v>
      </c>
      <c r="M3138">
        <f t="shared" si="811"/>
        <v>2127</v>
      </c>
      <c r="N3138">
        <v>0</v>
      </c>
      <c r="O3138">
        <f t="shared" si="814"/>
        <v>6360</v>
      </c>
      <c r="P3138">
        <v>25</v>
      </c>
      <c r="Q3138">
        <v>0</v>
      </c>
      <c r="R3138">
        <v>0</v>
      </c>
      <c r="S3138">
        <v>392.38</v>
      </c>
      <c r="T3138">
        <v>100</v>
      </c>
      <c r="U3138">
        <v>0</v>
      </c>
      <c r="V3138">
        <v>0</v>
      </c>
      <c r="W3138">
        <f t="shared" si="809"/>
        <v>517.38</v>
      </c>
      <c r="X3138">
        <f t="shared" si="805"/>
        <v>1773</v>
      </c>
      <c r="Y3138">
        <f t="shared" si="812"/>
        <v>4257</v>
      </c>
      <c r="Z3138">
        <f t="shared" si="807"/>
        <v>27709.62</v>
      </c>
      <c r="AA3138" t="s">
        <v>894</v>
      </c>
      <c r="AB3138">
        <v>2023</v>
      </c>
    </row>
    <row r="3139" spans="1:28" x14ac:dyDescent="0.25">
      <c r="A3139">
        <v>58</v>
      </c>
      <c r="B3139" t="s">
        <v>817</v>
      </c>
      <c r="C3139" t="s">
        <v>102</v>
      </c>
      <c r="D3139" t="s">
        <v>10</v>
      </c>
      <c r="E3139" t="s">
        <v>891</v>
      </c>
      <c r="F3139" t="s">
        <v>100</v>
      </c>
      <c r="G3139">
        <v>46000</v>
      </c>
      <c r="H3139">
        <f t="shared" si="808"/>
        <v>43281.4</v>
      </c>
      <c r="I3139">
        <f t="shared" si="801"/>
        <v>1320.2</v>
      </c>
      <c r="J3139">
        <f t="shared" si="802"/>
        <v>3265.9999999999995</v>
      </c>
      <c r="K3139">
        <f t="shared" si="803"/>
        <v>506.00000000000006</v>
      </c>
      <c r="L3139">
        <f t="shared" si="810"/>
        <v>1398.4</v>
      </c>
      <c r="M3139">
        <f t="shared" si="811"/>
        <v>3261.4</v>
      </c>
      <c r="N3139">
        <v>0</v>
      </c>
      <c r="O3139">
        <f t="shared" si="814"/>
        <v>9752</v>
      </c>
      <c r="P3139">
        <v>25</v>
      </c>
      <c r="Q3139">
        <v>500</v>
      </c>
      <c r="R3139">
        <v>0</v>
      </c>
      <c r="S3139">
        <v>398.64</v>
      </c>
      <c r="T3139">
        <v>100</v>
      </c>
      <c r="U3139">
        <v>1289.46</v>
      </c>
      <c r="V3139">
        <v>0</v>
      </c>
      <c r="W3139">
        <f t="shared" si="809"/>
        <v>2313.1</v>
      </c>
      <c r="X3139">
        <f t="shared" si="805"/>
        <v>2718.6000000000004</v>
      </c>
      <c r="Y3139">
        <f t="shared" si="812"/>
        <v>6527.4</v>
      </c>
      <c r="Z3139">
        <f t="shared" si="807"/>
        <v>40968.300000000003</v>
      </c>
      <c r="AA3139" t="s">
        <v>894</v>
      </c>
      <c r="AB3139">
        <v>2023</v>
      </c>
    </row>
    <row r="3140" spans="1:28" x14ac:dyDescent="0.25">
      <c r="A3140">
        <v>59</v>
      </c>
      <c r="B3140" t="s">
        <v>819</v>
      </c>
      <c r="C3140" t="s">
        <v>103</v>
      </c>
      <c r="D3140" t="s">
        <v>12</v>
      </c>
      <c r="E3140" t="s">
        <v>32</v>
      </c>
      <c r="F3140" t="s">
        <v>100</v>
      </c>
      <c r="G3140">
        <v>46000</v>
      </c>
      <c r="H3140">
        <f t="shared" si="808"/>
        <v>43281.4</v>
      </c>
      <c r="I3140">
        <f t="shared" si="801"/>
        <v>1320.2</v>
      </c>
      <c r="J3140">
        <f t="shared" si="802"/>
        <v>3265.9999999999995</v>
      </c>
      <c r="K3140">
        <f t="shared" si="803"/>
        <v>506.00000000000006</v>
      </c>
      <c r="L3140">
        <f t="shared" si="810"/>
        <v>1398.4</v>
      </c>
      <c r="M3140">
        <f t="shared" si="811"/>
        <v>3261.4</v>
      </c>
      <c r="N3140">
        <v>0</v>
      </c>
      <c r="O3140">
        <f t="shared" si="814"/>
        <v>9752</v>
      </c>
      <c r="P3140">
        <v>25</v>
      </c>
      <c r="Q3140">
        <v>0</v>
      </c>
      <c r="R3140">
        <v>0</v>
      </c>
      <c r="S3140">
        <v>1013.27</v>
      </c>
      <c r="T3140">
        <v>100</v>
      </c>
      <c r="U3140">
        <f>IF((H3140*12)&gt;867123.01,(79776+(((H3140*12)-867123.01)*0.25))/12,IF((H3140*12)&gt;624329.01,(31216+(((H3140*12)-624329.01)*0.2))/12,IF((H3140*12)&gt;416220.01,(((H3140*12)-416220.01)*0.15)/12,0)))</f>
        <v>1289.4598750000005</v>
      </c>
      <c r="V3140">
        <v>0</v>
      </c>
      <c r="W3140">
        <f t="shared" si="809"/>
        <v>2427.7298750000004</v>
      </c>
      <c r="X3140">
        <f t="shared" si="805"/>
        <v>2718.6000000000004</v>
      </c>
      <c r="Y3140">
        <f t="shared" si="812"/>
        <v>6527.4</v>
      </c>
      <c r="Z3140">
        <f t="shared" si="807"/>
        <v>40853.670124999997</v>
      </c>
      <c r="AA3140" t="s">
        <v>894</v>
      </c>
      <c r="AB3140">
        <v>2023</v>
      </c>
    </row>
    <row r="3141" spans="1:28" x14ac:dyDescent="0.25">
      <c r="A3141">
        <v>60</v>
      </c>
      <c r="B3141" t="s">
        <v>820</v>
      </c>
      <c r="C3141" t="s">
        <v>102</v>
      </c>
      <c r="D3141" t="s">
        <v>94</v>
      </c>
      <c r="E3141" t="s">
        <v>32</v>
      </c>
      <c r="F3141" t="s">
        <v>100</v>
      </c>
      <c r="G3141">
        <v>46000</v>
      </c>
      <c r="H3141">
        <f t="shared" si="808"/>
        <v>43281.4</v>
      </c>
      <c r="I3141">
        <f t="shared" si="801"/>
        <v>1320.2</v>
      </c>
      <c r="J3141">
        <f t="shared" si="802"/>
        <v>3265.9999999999995</v>
      </c>
      <c r="K3141">
        <f t="shared" si="803"/>
        <v>506.00000000000006</v>
      </c>
      <c r="L3141">
        <f t="shared" si="810"/>
        <v>1398.4</v>
      </c>
      <c r="M3141">
        <f t="shared" si="811"/>
        <v>3261.4</v>
      </c>
      <c r="N3141">
        <v>0</v>
      </c>
      <c r="O3141">
        <f t="shared" si="814"/>
        <v>9752</v>
      </c>
      <c r="P3141">
        <v>25</v>
      </c>
      <c r="Q3141">
        <v>0</v>
      </c>
      <c r="R3141">
        <v>0</v>
      </c>
      <c r="S3141">
        <v>683.34</v>
      </c>
      <c r="T3141">
        <v>100</v>
      </c>
      <c r="U3141">
        <v>1289.46</v>
      </c>
      <c r="V3141">
        <v>0</v>
      </c>
      <c r="W3141">
        <f t="shared" si="809"/>
        <v>2097.8000000000002</v>
      </c>
      <c r="X3141">
        <f t="shared" si="805"/>
        <v>2718.6000000000004</v>
      </c>
      <c r="Y3141">
        <f t="shared" si="812"/>
        <v>6527.4</v>
      </c>
      <c r="Z3141">
        <f t="shared" si="807"/>
        <v>41183.599999999999</v>
      </c>
      <c r="AA3141" t="s">
        <v>894</v>
      </c>
      <c r="AB3141">
        <v>2023</v>
      </c>
    </row>
    <row r="3142" spans="1:28" x14ac:dyDescent="0.25">
      <c r="A3142">
        <v>61</v>
      </c>
      <c r="B3142" t="s">
        <v>821</v>
      </c>
      <c r="C3142" t="s">
        <v>103</v>
      </c>
      <c r="D3142" t="s">
        <v>22</v>
      </c>
      <c r="E3142" t="s">
        <v>32</v>
      </c>
      <c r="F3142" t="s">
        <v>100</v>
      </c>
      <c r="G3142">
        <v>36000</v>
      </c>
      <c r="H3142">
        <f t="shared" si="808"/>
        <v>33872.400000000001</v>
      </c>
      <c r="I3142">
        <f t="shared" si="801"/>
        <v>1033.2</v>
      </c>
      <c r="J3142">
        <f t="shared" si="802"/>
        <v>2555.9999999999995</v>
      </c>
      <c r="K3142">
        <f t="shared" si="803"/>
        <v>396.00000000000006</v>
      </c>
      <c r="L3142">
        <f t="shared" si="810"/>
        <v>1094.4000000000001</v>
      </c>
      <c r="M3142">
        <f t="shared" si="811"/>
        <v>2552.4</v>
      </c>
      <c r="N3142">
        <v>0</v>
      </c>
      <c r="O3142">
        <f t="shared" si="814"/>
        <v>7632</v>
      </c>
      <c r="P3142">
        <v>25</v>
      </c>
      <c r="Q3142">
        <v>0</v>
      </c>
      <c r="R3142">
        <v>0</v>
      </c>
      <c r="S3142">
        <v>1350.64</v>
      </c>
      <c r="T3142">
        <v>100</v>
      </c>
      <c r="U3142">
        <v>0</v>
      </c>
      <c r="V3142">
        <v>0</v>
      </c>
      <c r="W3142">
        <f t="shared" si="809"/>
        <v>1475.64</v>
      </c>
      <c r="X3142">
        <f t="shared" si="805"/>
        <v>2127.6000000000004</v>
      </c>
      <c r="Y3142">
        <f t="shared" si="812"/>
        <v>5108.3999999999996</v>
      </c>
      <c r="Z3142">
        <f t="shared" si="807"/>
        <v>32396.76</v>
      </c>
      <c r="AA3142" t="s">
        <v>894</v>
      </c>
      <c r="AB3142">
        <v>2023</v>
      </c>
    </row>
    <row r="3143" spans="1:28" x14ac:dyDescent="0.25">
      <c r="A3143">
        <v>62</v>
      </c>
      <c r="B3143" t="s">
        <v>822</v>
      </c>
      <c r="C3143" t="s">
        <v>103</v>
      </c>
      <c r="D3143" t="s">
        <v>793</v>
      </c>
      <c r="E3143" t="s">
        <v>32</v>
      </c>
      <c r="F3143" t="s">
        <v>100</v>
      </c>
      <c r="G3143">
        <v>46000</v>
      </c>
      <c r="H3143">
        <f t="shared" si="808"/>
        <v>43281.4</v>
      </c>
      <c r="I3143">
        <f t="shared" si="801"/>
        <v>1320.2</v>
      </c>
      <c r="J3143">
        <f t="shared" si="802"/>
        <v>3265.9999999999995</v>
      </c>
      <c r="K3143">
        <f t="shared" si="803"/>
        <v>506.00000000000006</v>
      </c>
      <c r="L3143">
        <f t="shared" si="810"/>
        <v>1398.4</v>
      </c>
      <c r="M3143">
        <f t="shared" si="811"/>
        <v>3261.4</v>
      </c>
      <c r="N3143">
        <v>0</v>
      </c>
      <c r="O3143">
        <f t="shared" si="814"/>
        <v>9752</v>
      </c>
      <c r="P3143">
        <v>25</v>
      </c>
      <c r="Q3143">
        <v>0</v>
      </c>
      <c r="R3143">
        <v>0</v>
      </c>
      <c r="S3143">
        <v>0</v>
      </c>
      <c r="T3143">
        <v>100</v>
      </c>
      <c r="U3143">
        <v>0</v>
      </c>
      <c r="V3143">
        <v>1289.46</v>
      </c>
      <c r="W3143">
        <f t="shared" si="809"/>
        <v>125</v>
      </c>
      <c r="X3143">
        <f t="shared" si="805"/>
        <v>2718.6000000000004</v>
      </c>
      <c r="Y3143">
        <f t="shared" si="812"/>
        <v>6527.4</v>
      </c>
      <c r="Z3143">
        <f t="shared" si="807"/>
        <v>43156.4</v>
      </c>
      <c r="AA3143" t="s">
        <v>894</v>
      </c>
      <c r="AB3143">
        <v>2023</v>
      </c>
    </row>
    <row r="3144" spans="1:28" x14ac:dyDescent="0.25">
      <c r="A3144">
        <v>63</v>
      </c>
      <c r="B3144" t="s">
        <v>179</v>
      </c>
      <c r="C3144" t="s">
        <v>103</v>
      </c>
      <c r="D3144" t="s">
        <v>800</v>
      </c>
      <c r="E3144" t="s">
        <v>32</v>
      </c>
      <c r="F3144" t="s">
        <v>100</v>
      </c>
      <c r="G3144">
        <v>46000</v>
      </c>
      <c r="H3144">
        <f t="shared" si="808"/>
        <v>43281.4</v>
      </c>
      <c r="I3144">
        <f t="shared" si="801"/>
        <v>1320.2</v>
      </c>
      <c r="J3144">
        <f t="shared" si="802"/>
        <v>3265.9999999999995</v>
      </c>
      <c r="K3144">
        <f t="shared" si="803"/>
        <v>506.00000000000006</v>
      </c>
      <c r="L3144">
        <f t="shared" si="810"/>
        <v>1398.4</v>
      </c>
      <c r="M3144">
        <f t="shared" si="811"/>
        <v>3261.4</v>
      </c>
      <c r="N3144">
        <v>0</v>
      </c>
      <c r="O3144">
        <f t="shared" si="804"/>
        <v>9752</v>
      </c>
      <c r="P3144">
        <v>25</v>
      </c>
      <c r="Q3144">
        <v>1000</v>
      </c>
      <c r="R3144">
        <v>0</v>
      </c>
      <c r="S3144">
        <v>528.26</v>
      </c>
      <c r="T3144">
        <v>100</v>
      </c>
      <c r="U3144">
        <v>0</v>
      </c>
      <c r="V3144">
        <v>1289.46</v>
      </c>
      <c r="W3144">
        <f t="shared" si="809"/>
        <v>1653.26</v>
      </c>
      <c r="X3144">
        <f t="shared" si="805"/>
        <v>2718.6000000000004</v>
      </c>
      <c r="Y3144">
        <f t="shared" si="812"/>
        <v>6527.4</v>
      </c>
      <c r="Z3144">
        <f t="shared" si="807"/>
        <v>41628.14</v>
      </c>
      <c r="AA3144" t="s">
        <v>894</v>
      </c>
      <c r="AB3144">
        <v>2023</v>
      </c>
    </row>
    <row r="3145" spans="1:28" x14ac:dyDescent="0.25">
      <c r="A3145">
        <v>64</v>
      </c>
      <c r="B3145" t="s">
        <v>180</v>
      </c>
      <c r="C3145" t="s">
        <v>103</v>
      </c>
      <c r="D3145" t="s">
        <v>22</v>
      </c>
      <c r="E3145" t="s">
        <v>32</v>
      </c>
      <c r="F3145" t="s">
        <v>100</v>
      </c>
      <c r="G3145">
        <v>36000</v>
      </c>
      <c r="H3145">
        <f t="shared" si="808"/>
        <v>32275.09</v>
      </c>
      <c r="I3145">
        <f t="shared" si="801"/>
        <v>1033.2</v>
      </c>
      <c r="J3145">
        <f t="shared" si="802"/>
        <v>2555.9999999999995</v>
      </c>
      <c r="K3145">
        <f t="shared" si="803"/>
        <v>396.00000000000006</v>
      </c>
      <c r="L3145">
        <f t="shared" si="810"/>
        <v>1094.4000000000001</v>
      </c>
      <c r="M3145">
        <f t="shared" si="811"/>
        <v>2552.4</v>
      </c>
      <c r="N3145">
        <v>1597.31</v>
      </c>
      <c r="O3145">
        <f t="shared" si="804"/>
        <v>9229.31</v>
      </c>
      <c r="P3145">
        <v>25</v>
      </c>
      <c r="Q3145">
        <v>0</v>
      </c>
      <c r="R3145">
        <v>0</v>
      </c>
      <c r="S3145">
        <v>2157.4899999999998</v>
      </c>
      <c r="T3145">
        <v>100</v>
      </c>
      <c r="U3145">
        <v>0</v>
      </c>
      <c r="V3145">
        <v>0</v>
      </c>
      <c r="W3145">
        <f t="shared" si="809"/>
        <v>2282.4899999999998</v>
      </c>
      <c r="X3145">
        <f t="shared" si="805"/>
        <v>3724.9100000000003</v>
      </c>
      <c r="Y3145">
        <f t="shared" si="812"/>
        <v>5108.3999999999996</v>
      </c>
      <c r="Z3145">
        <f t="shared" si="807"/>
        <v>29992.6</v>
      </c>
      <c r="AA3145" t="s">
        <v>894</v>
      </c>
      <c r="AB3145">
        <v>2023</v>
      </c>
    </row>
    <row r="3146" spans="1:28" x14ac:dyDescent="0.25">
      <c r="A3146">
        <v>65</v>
      </c>
      <c r="B3146" t="s">
        <v>183</v>
      </c>
      <c r="C3146" t="s">
        <v>103</v>
      </c>
      <c r="D3146" t="s">
        <v>22</v>
      </c>
      <c r="E3146" t="s">
        <v>52</v>
      </c>
      <c r="F3146" t="s">
        <v>100</v>
      </c>
      <c r="G3146">
        <v>36000</v>
      </c>
      <c r="H3146">
        <f t="shared" si="808"/>
        <v>33872.400000000001</v>
      </c>
      <c r="I3146">
        <f t="shared" ref="I3146:I3189" si="815">IF(G3146&lt;=374040,G3146*2.87%,9334.68)</f>
        <v>1033.2</v>
      </c>
      <c r="J3146">
        <f t="shared" ref="J3146:J3189" si="816">IF(G3146&lt;=374040,G3146*7.1%,23092.75)</f>
        <v>2555.9999999999995</v>
      </c>
      <c r="K3146">
        <f t="shared" ref="K3146:K3189" si="817">IF(G3146&lt;=74808,G3146*1.1%,822.89)</f>
        <v>396.00000000000006</v>
      </c>
      <c r="L3146">
        <f t="shared" si="810"/>
        <v>1094.4000000000001</v>
      </c>
      <c r="M3146">
        <f t="shared" si="811"/>
        <v>2552.4</v>
      </c>
      <c r="N3146">
        <v>0</v>
      </c>
      <c r="O3146">
        <f t="shared" ref="O3146:O3171" si="818">+I3146+J3146+K3146+L3146+M3146+N3146</f>
        <v>7632</v>
      </c>
      <c r="P3146">
        <v>25</v>
      </c>
      <c r="Q3146">
        <v>1500</v>
      </c>
      <c r="R3146">
        <v>0</v>
      </c>
      <c r="S3146">
        <v>463.95</v>
      </c>
      <c r="T3146">
        <v>100</v>
      </c>
      <c r="U3146">
        <v>0</v>
      </c>
      <c r="V3146">
        <v>0</v>
      </c>
      <c r="W3146">
        <f t="shared" si="809"/>
        <v>2088.9499999999998</v>
      </c>
      <c r="X3146">
        <f t="shared" ref="X3146:X3189" si="819">+I3146+L3146+N3146</f>
        <v>2127.6000000000004</v>
      </c>
      <c r="Y3146">
        <f t="shared" si="812"/>
        <v>5108.3999999999996</v>
      </c>
      <c r="Z3146">
        <f t="shared" ref="Z3146:Z3151" si="820">+G3146-(W3146+X3146)</f>
        <v>31783.45</v>
      </c>
      <c r="AA3146" t="s">
        <v>894</v>
      </c>
      <c r="AB3146">
        <v>2023</v>
      </c>
    </row>
    <row r="3147" spans="1:28" x14ac:dyDescent="0.25">
      <c r="A3147">
        <v>66</v>
      </c>
      <c r="B3147" t="s">
        <v>185</v>
      </c>
      <c r="C3147" t="s">
        <v>103</v>
      </c>
      <c r="D3147" t="s">
        <v>22</v>
      </c>
      <c r="E3147" t="s">
        <v>789</v>
      </c>
      <c r="F3147" t="s">
        <v>100</v>
      </c>
      <c r="G3147">
        <v>46000</v>
      </c>
      <c r="H3147">
        <f t="shared" ref="H3147:H3171" si="821">+G3147-(I3147+L3147+N3147)</f>
        <v>43281.4</v>
      </c>
      <c r="I3147">
        <f t="shared" si="815"/>
        <v>1320.2</v>
      </c>
      <c r="J3147">
        <f t="shared" si="816"/>
        <v>3265.9999999999995</v>
      </c>
      <c r="K3147">
        <f t="shared" si="817"/>
        <v>506.00000000000006</v>
      </c>
      <c r="L3147">
        <f t="shared" si="810"/>
        <v>1398.4</v>
      </c>
      <c r="M3147">
        <f t="shared" si="811"/>
        <v>3261.4</v>
      </c>
      <c r="N3147">
        <v>0</v>
      </c>
      <c r="O3147">
        <f t="shared" si="818"/>
        <v>9752</v>
      </c>
      <c r="P3147">
        <v>25</v>
      </c>
      <c r="Q3147">
        <v>200</v>
      </c>
      <c r="R3147">
        <v>0</v>
      </c>
      <c r="S3147">
        <v>1195.92</v>
      </c>
      <c r="T3147">
        <v>100</v>
      </c>
      <c r="U3147">
        <v>1289.46</v>
      </c>
      <c r="V3147">
        <v>637.30999999999995</v>
      </c>
      <c r="W3147">
        <f t="shared" ref="W3147:W3183" si="822">P3147+Q3147+R3147+S3147+T3147+U3147</f>
        <v>2810.38</v>
      </c>
      <c r="X3147">
        <f t="shared" si="819"/>
        <v>2718.6000000000004</v>
      </c>
      <c r="Y3147">
        <f t="shared" si="812"/>
        <v>6527.4</v>
      </c>
      <c r="Z3147">
        <f t="shared" si="820"/>
        <v>40471.019999999997</v>
      </c>
      <c r="AA3147" t="s">
        <v>894</v>
      </c>
      <c r="AB3147">
        <v>2023</v>
      </c>
    </row>
    <row r="3148" spans="1:28" x14ac:dyDescent="0.25">
      <c r="A3148">
        <v>67</v>
      </c>
      <c r="B3148" t="s">
        <v>186</v>
      </c>
      <c r="C3148" t="s">
        <v>102</v>
      </c>
      <c r="D3148" t="s">
        <v>17</v>
      </c>
      <c r="E3148" t="s">
        <v>36</v>
      </c>
      <c r="F3148" t="s">
        <v>100</v>
      </c>
      <c r="G3148">
        <v>46000</v>
      </c>
      <c r="H3148">
        <f t="shared" si="821"/>
        <v>43281.4</v>
      </c>
      <c r="I3148">
        <f t="shared" si="815"/>
        <v>1320.2</v>
      </c>
      <c r="J3148">
        <f t="shared" si="816"/>
        <v>3265.9999999999995</v>
      </c>
      <c r="K3148">
        <f t="shared" si="817"/>
        <v>506.00000000000006</v>
      </c>
      <c r="L3148">
        <f t="shared" ref="L3148:L3189" si="823">IF(G3148&lt;=187020,G3148*3.04%,4943.8)</f>
        <v>1398.4</v>
      </c>
      <c r="M3148">
        <f t="shared" ref="M3148:M3189" si="824">IF(G3148&lt;=187020,G3148*7.09%,11530.11)</f>
        <v>3261.4</v>
      </c>
      <c r="N3148">
        <v>0</v>
      </c>
      <c r="O3148">
        <f t="shared" si="818"/>
        <v>9752</v>
      </c>
      <c r="P3148">
        <v>25</v>
      </c>
      <c r="Q3148">
        <v>0</v>
      </c>
      <c r="R3148">
        <v>0</v>
      </c>
      <c r="S3148">
        <v>710.41</v>
      </c>
      <c r="T3148">
        <v>100</v>
      </c>
      <c r="U3148">
        <v>1203.53</v>
      </c>
      <c r="V3148">
        <v>1289.46</v>
      </c>
      <c r="W3148">
        <f t="shared" si="822"/>
        <v>2038.94</v>
      </c>
      <c r="X3148">
        <f t="shared" si="819"/>
        <v>2718.6000000000004</v>
      </c>
      <c r="Y3148">
        <f t="shared" si="812"/>
        <v>6527.4</v>
      </c>
      <c r="Z3148">
        <f t="shared" si="820"/>
        <v>41242.46</v>
      </c>
      <c r="AA3148" t="s">
        <v>894</v>
      </c>
      <c r="AB3148">
        <v>2023</v>
      </c>
    </row>
    <row r="3149" spans="1:28" x14ac:dyDescent="0.25">
      <c r="A3149">
        <v>68</v>
      </c>
      <c r="B3149" t="s">
        <v>188</v>
      </c>
      <c r="C3149" t="s">
        <v>102</v>
      </c>
      <c r="D3149" t="s">
        <v>10</v>
      </c>
      <c r="E3149" t="s">
        <v>33</v>
      </c>
      <c r="F3149" t="s">
        <v>100</v>
      </c>
      <c r="G3149">
        <v>36000</v>
      </c>
      <c r="H3149">
        <f t="shared" si="821"/>
        <v>30677.78</v>
      </c>
      <c r="I3149">
        <f t="shared" si="815"/>
        <v>1033.2</v>
      </c>
      <c r="J3149">
        <f t="shared" si="816"/>
        <v>2555.9999999999995</v>
      </c>
      <c r="K3149">
        <f t="shared" si="817"/>
        <v>396.00000000000006</v>
      </c>
      <c r="L3149">
        <f t="shared" si="823"/>
        <v>1094.4000000000001</v>
      </c>
      <c r="M3149">
        <f t="shared" si="824"/>
        <v>2552.4</v>
      </c>
      <c r="N3149">
        <v>3194.62</v>
      </c>
      <c r="O3149">
        <f t="shared" si="818"/>
        <v>10826.619999999999</v>
      </c>
      <c r="P3149">
        <v>25</v>
      </c>
      <c r="Q3149">
        <v>0</v>
      </c>
      <c r="R3149">
        <v>0</v>
      </c>
      <c r="S3149">
        <v>2184.66</v>
      </c>
      <c r="T3149">
        <v>100</v>
      </c>
      <c r="U3149">
        <v>0</v>
      </c>
      <c r="V3149">
        <v>0</v>
      </c>
      <c r="W3149">
        <f t="shared" si="822"/>
        <v>2309.66</v>
      </c>
      <c r="X3149">
        <f t="shared" si="819"/>
        <v>5322.22</v>
      </c>
      <c r="Y3149">
        <f t="shared" si="812"/>
        <v>5108.3999999999996</v>
      </c>
      <c r="Z3149">
        <f t="shared" si="820"/>
        <v>28368.12</v>
      </c>
      <c r="AA3149" t="s">
        <v>894</v>
      </c>
      <c r="AB3149">
        <v>2023</v>
      </c>
    </row>
    <row r="3150" spans="1:28" x14ac:dyDescent="0.25">
      <c r="A3150">
        <v>69</v>
      </c>
      <c r="B3150" t="s">
        <v>190</v>
      </c>
      <c r="C3150" t="s">
        <v>102</v>
      </c>
      <c r="D3150" t="s">
        <v>801</v>
      </c>
      <c r="E3150" t="s">
        <v>38</v>
      </c>
      <c r="F3150" t="s">
        <v>100</v>
      </c>
      <c r="G3150">
        <v>36000</v>
      </c>
      <c r="H3150">
        <f t="shared" si="821"/>
        <v>33872.400000000001</v>
      </c>
      <c r="I3150">
        <f t="shared" si="815"/>
        <v>1033.2</v>
      </c>
      <c r="J3150">
        <f t="shared" si="816"/>
        <v>2555.9999999999995</v>
      </c>
      <c r="K3150">
        <f t="shared" si="817"/>
        <v>396.00000000000006</v>
      </c>
      <c r="L3150">
        <f t="shared" si="823"/>
        <v>1094.4000000000001</v>
      </c>
      <c r="M3150">
        <f t="shared" si="824"/>
        <v>2552.4</v>
      </c>
      <c r="N3150">
        <v>0</v>
      </c>
      <c r="O3150">
        <f t="shared" si="818"/>
        <v>7632</v>
      </c>
      <c r="P3150">
        <v>25</v>
      </c>
      <c r="Q3150">
        <v>6505.87</v>
      </c>
      <c r="R3150">
        <v>0</v>
      </c>
      <c r="S3150">
        <v>1217.29</v>
      </c>
      <c r="T3150">
        <v>100</v>
      </c>
      <c r="U3150">
        <v>0</v>
      </c>
      <c r="V3150">
        <v>0</v>
      </c>
      <c r="W3150">
        <f t="shared" si="822"/>
        <v>7848.16</v>
      </c>
      <c r="X3150">
        <f t="shared" si="819"/>
        <v>2127.6000000000004</v>
      </c>
      <c r="Y3150">
        <f t="shared" si="812"/>
        <v>5108.3999999999996</v>
      </c>
      <c r="Z3150">
        <f t="shared" si="820"/>
        <v>26024.239999999998</v>
      </c>
      <c r="AA3150" t="s">
        <v>894</v>
      </c>
      <c r="AB3150">
        <v>2023</v>
      </c>
    </row>
    <row r="3151" spans="1:28" x14ac:dyDescent="0.25">
      <c r="A3151">
        <v>70</v>
      </c>
      <c r="B3151" t="s">
        <v>851</v>
      </c>
      <c r="C3151" t="s">
        <v>103</v>
      </c>
      <c r="D3151" t="s">
        <v>94</v>
      </c>
      <c r="E3151" t="s">
        <v>852</v>
      </c>
      <c r="F3151" t="s">
        <v>100</v>
      </c>
      <c r="G3151">
        <v>46000</v>
      </c>
      <c r="H3151">
        <f t="shared" si="821"/>
        <v>43281.4</v>
      </c>
      <c r="I3151">
        <f t="shared" si="815"/>
        <v>1320.2</v>
      </c>
      <c r="J3151">
        <f t="shared" si="816"/>
        <v>3265.9999999999995</v>
      </c>
      <c r="K3151">
        <f t="shared" si="817"/>
        <v>506.00000000000006</v>
      </c>
      <c r="L3151">
        <f t="shared" si="823"/>
        <v>1398.4</v>
      </c>
      <c r="M3151">
        <f t="shared" si="824"/>
        <v>3261.4</v>
      </c>
      <c r="N3151">
        <v>0</v>
      </c>
      <c r="O3151">
        <f t="shared" si="818"/>
        <v>9752</v>
      </c>
      <c r="P3151">
        <v>25</v>
      </c>
      <c r="Q3151">
        <v>5000</v>
      </c>
      <c r="R3151">
        <v>0</v>
      </c>
      <c r="S3151">
        <v>494.93</v>
      </c>
      <c r="T3151">
        <v>100</v>
      </c>
      <c r="U3151">
        <f>IF((H3151*12)&gt;867123.01,(79776+(((H3151*12)-867123.01)*0.25))/12,IF((H3151*12)&gt;624329.01,(31216+(((H3151*12)-624329.01)*0.2))/12,IF((H3151*12)&gt;416220.01,(((H3151*12)-416220.01)*0.15)/12,0)))</f>
        <v>1289.4598750000005</v>
      </c>
      <c r="V3151">
        <v>0</v>
      </c>
      <c r="W3151">
        <f t="shared" si="822"/>
        <v>6909.3898750000008</v>
      </c>
      <c r="X3151">
        <f t="shared" si="819"/>
        <v>2718.6000000000004</v>
      </c>
      <c r="Y3151">
        <f t="shared" si="812"/>
        <v>6527.4</v>
      </c>
      <c r="Z3151">
        <f t="shared" si="820"/>
        <v>36372.010125000001</v>
      </c>
      <c r="AA3151" t="s">
        <v>894</v>
      </c>
      <c r="AB3151">
        <v>2023</v>
      </c>
    </row>
    <row r="3152" spans="1:28" x14ac:dyDescent="0.25">
      <c r="A3152">
        <v>71</v>
      </c>
      <c r="B3152" t="s">
        <v>201</v>
      </c>
      <c r="C3152" t="s">
        <v>102</v>
      </c>
      <c r="D3152" t="s">
        <v>22</v>
      </c>
      <c r="E3152" t="s">
        <v>32</v>
      </c>
      <c r="F3152" t="s">
        <v>100</v>
      </c>
      <c r="G3152">
        <v>36000</v>
      </c>
      <c r="H3152">
        <f t="shared" si="821"/>
        <v>33872.400000000001</v>
      </c>
      <c r="I3152">
        <f t="shared" si="815"/>
        <v>1033.2</v>
      </c>
      <c r="J3152">
        <f t="shared" si="816"/>
        <v>2555.9999999999995</v>
      </c>
      <c r="K3152">
        <f t="shared" si="817"/>
        <v>396.00000000000006</v>
      </c>
      <c r="L3152">
        <f t="shared" si="823"/>
        <v>1094.4000000000001</v>
      </c>
      <c r="M3152">
        <f t="shared" si="824"/>
        <v>2552.4</v>
      </c>
      <c r="N3152">
        <v>0</v>
      </c>
      <c r="O3152">
        <f t="shared" si="818"/>
        <v>7632</v>
      </c>
      <c r="P3152">
        <v>25</v>
      </c>
      <c r="Q3152">
        <v>2125.4899999999998</v>
      </c>
      <c r="R3152">
        <v>0</v>
      </c>
      <c r="S3152">
        <v>0</v>
      </c>
      <c r="T3152">
        <v>100</v>
      </c>
      <c r="U3152">
        <v>0</v>
      </c>
      <c r="V3152">
        <v>0</v>
      </c>
      <c r="W3152">
        <f t="shared" si="822"/>
        <v>2250.4899999999998</v>
      </c>
      <c r="X3152">
        <f t="shared" si="819"/>
        <v>2127.6000000000004</v>
      </c>
      <c r="Y3152">
        <f>+J3152+M3152</f>
        <v>5108.3999999999996</v>
      </c>
      <c r="Z3152">
        <f>+G3152-(W3152+X3152)</f>
        <v>31621.91</v>
      </c>
      <c r="AA3152" t="s">
        <v>894</v>
      </c>
      <c r="AB3152">
        <v>2023</v>
      </c>
    </row>
    <row r="3153" spans="1:28" x14ac:dyDescent="0.25">
      <c r="A3153">
        <v>72</v>
      </c>
      <c r="B3153" t="s">
        <v>207</v>
      </c>
      <c r="C3153" t="s">
        <v>103</v>
      </c>
      <c r="D3153" t="s">
        <v>6</v>
      </c>
      <c r="E3153" t="s">
        <v>28</v>
      </c>
      <c r="F3153" t="s">
        <v>100</v>
      </c>
      <c r="G3153">
        <v>25000</v>
      </c>
      <c r="H3153">
        <f t="shared" si="821"/>
        <v>23522.5</v>
      </c>
      <c r="I3153">
        <f t="shared" si="815"/>
        <v>717.5</v>
      </c>
      <c r="J3153">
        <f t="shared" si="816"/>
        <v>1774.9999999999998</v>
      </c>
      <c r="K3153">
        <f t="shared" si="817"/>
        <v>275</v>
      </c>
      <c r="L3153">
        <f t="shared" si="823"/>
        <v>760</v>
      </c>
      <c r="M3153">
        <f t="shared" si="824"/>
        <v>1772.5000000000002</v>
      </c>
      <c r="N3153">
        <v>0</v>
      </c>
      <c r="O3153">
        <f t="shared" si="818"/>
        <v>5300</v>
      </c>
      <c r="P3153">
        <v>25</v>
      </c>
      <c r="Q3153">
        <v>9635.91</v>
      </c>
      <c r="R3153">
        <v>0</v>
      </c>
      <c r="S3153">
        <v>2657.6</v>
      </c>
      <c r="T3153">
        <v>100</v>
      </c>
      <c r="U3153">
        <v>0</v>
      </c>
      <c r="V3153">
        <v>0</v>
      </c>
      <c r="W3153">
        <f t="shared" si="822"/>
        <v>12418.51</v>
      </c>
      <c r="X3153">
        <f t="shared" si="819"/>
        <v>1477.5</v>
      </c>
      <c r="Y3153">
        <f>+J3153+M3153</f>
        <v>3547.5</v>
      </c>
      <c r="Z3153">
        <f>+G3153-(W3153+X3153)</f>
        <v>11103.99</v>
      </c>
      <c r="AA3153" t="s">
        <v>894</v>
      </c>
      <c r="AB3153">
        <v>2023</v>
      </c>
    </row>
    <row r="3154" spans="1:28" x14ac:dyDescent="0.25">
      <c r="A3154">
        <v>73</v>
      </c>
      <c r="B3154" t="s">
        <v>875</v>
      </c>
      <c r="C3154" t="s">
        <v>103</v>
      </c>
      <c r="D3154" t="s">
        <v>22</v>
      </c>
      <c r="E3154" t="s">
        <v>832</v>
      </c>
      <c r="F3154" t="s">
        <v>100</v>
      </c>
      <c r="G3154">
        <v>30000</v>
      </c>
      <c r="H3154">
        <f t="shared" si="821"/>
        <v>28227</v>
      </c>
      <c r="I3154">
        <f t="shared" si="815"/>
        <v>861</v>
      </c>
      <c r="J3154">
        <f t="shared" si="816"/>
        <v>2130</v>
      </c>
      <c r="K3154">
        <f t="shared" si="817"/>
        <v>330.00000000000006</v>
      </c>
      <c r="L3154">
        <f t="shared" si="823"/>
        <v>912</v>
      </c>
      <c r="M3154">
        <f t="shared" si="824"/>
        <v>2127</v>
      </c>
      <c r="N3154">
        <v>0</v>
      </c>
      <c r="O3154">
        <f t="shared" si="818"/>
        <v>6360</v>
      </c>
      <c r="P3154">
        <v>25</v>
      </c>
      <c r="Q3154">
        <v>2995.75</v>
      </c>
      <c r="R3154">
        <v>0</v>
      </c>
      <c r="S3154">
        <v>0</v>
      </c>
      <c r="T3154">
        <v>100</v>
      </c>
      <c r="U3154">
        <v>0</v>
      </c>
      <c r="V3154">
        <v>0</v>
      </c>
      <c r="W3154">
        <f t="shared" si="822"/>
        <v>3120.75</v>
      </c>
      <c r="X3154">
        <f t="shared" si="819"/>
        <v>1773</v>
      </c>
      <c r="Y3154">
        <f>+J3154+M3154</f>
        <v>4257</v>
      </c>
      <c r="Z3154">
        <f>+G3154-(W3154+X3154)</f>
        <v>25106.25</v>
      </c>
      <c r="AA3154" t="s">
        <v>894</v>
      </c>
      <c r="AB3154">
        <v>2023</v>
      </c>
    </row>
    <row r="3155" spans="1:28" x14ac:dyDescent="0.25">
      <c r="A3155">
        <v>74</v>
      </c>
      <c r="B3155" t="s">
        <v>812</v>
      </c>
      <c r="C3155" t="s">
        <v>102</v>
      </c>
      <c r="D3155" t="s">
        <v>808</v>
      </c>
      <c r="E3155" t="s">
        <v>619</v>
      </c>
      <c r="F3155" t="s">
        <v>85</v>
      </c>
      <c r="G3155">
        <v>30000</v>
      </c>
      <c r="H3155">
        <f t="shared" si="821"/>
        <v>28227</v>
      </c>
      <c r="I3155">
        <f t="shared" si="815"/>
        <v>861</v>
      </c>
      <c r="J3155">
        <f t="shared" si="816"/>
        <v>2130</v>
      </c>
      <c r="K3155">
        <f t="shared" si="817"/>
        <v>330.00000000000006</v>
      </c>
      <c r="L3155">
        <f t="shared" si="823"/>
        <v>912</v>
      </c>
      <c r="M3155">
        <f t="shared" si="824"/>
        <v>2127</v>
      </c>
      <c r="N3155">
        <v>0</v>
      </c>
      <c r="O3155">
        <f t="shared" si="818"/>
        <v>6360</v>
      </c>
      <c r="P3155">
        <v>25</v>
      </c>
      <c r="Q3155">
        <v>500</v>
      </c>
      <c r="R3155">
        <v>0</v>
      </c>
      <c r="S3155">
        <v>0</v>
      </c>
      <c r="T3155">
        <v>100</v>
      </c>
      <c r="U3155">
        <v>0</v>
      </c>
      <c r="V3155">
        <v>0</v>
      </c>
      <c r="W3155">
        <f t="shared" si="822"/>
        <v>625</v>
      </c>
      <c r="X3155">
        <f t="shared" si="819"/>
        <v>1773</v>
      </c>
      <c r="Y3155">
        <f t="shared" ref="Y3155:Y3171" si="825">+J3155+M3155</f>
        <v>4257</v>
      </c>
      <c r="Z3155">
        <f t="shared" ref="Z3155:Z3183" si="826">+G3155-(W3155+X3155)</f>
        <v>27602</v>
      </c>
      <c r="AA3155" t="s">
        <v>894</v>
      </c>
      <c r="AB3155">
        <v>2023</v>
      </c>
    </row>
    <row r="3156" spans="1:28" x14ac:dyDescent="0.25">
      <c r="A3156">
        <v>75</v>
      </c>
      <c r="B3156" t="s">
        <v>833</v>
      </c>
      <c r="C3156" t="s">
        <v>102</v>
      </c>
      <c r="D3156" t="s">
        <v>22</v>
      </c>
      <c r="E3156" t="s">
        <v>33</v>
      </c>
      <c r="F3156" t="s">
        <v>100</v>
      </c>
      <c r="G3156">
        <v>30000</v>
      </c>
      <c r="H3156">
        <f t="shared" si="821"/>
        <v>28227</v>
      </c>
      <c r="I3156">
        <f t="shared" si="815"/>
        <v>861</v>
      </c>
      <c r="J3156">
        <f t="shared" si="816"/>
        <v>2130</v>
      </c>
      <c r="K3156">
        <f t="shared" si="817"/>
        <v>330.00000000000006</v>
      </c>
      <c r="L3156">
        <f t="shared" si="823"/>
        <v>912</v>
      </c>
      <c r="M3156">
        <f t="shared" si="824"/>
        <v>2127</v>
      </c>
      <c r="N3156">
        <v>0</v>
      </c>
      <c r="O3156">
        <f t="shared" si="818"/>
        <v>6360</v>
      </c>
      <c r="P3156">
        <v>25</v>
      </c>
      <c r="Q3156">
        <v>2000</v>
      </c>
      <c r="R3156">
        <v>0</v>
      </c>
      <c r="S3156">
        <v>0</v>
      </c>
      <c r="T3156">
        <v>100</v>
      </c>
      <c r="U3156">
        <v>0</v>
      </c>
      <c r="V3156">
        <v>0</v>
      </c>
      <c r="W3156">
        <f t="shared" si="822"/>
        <v>2125</v>
      </c>
      <c r="X3156">
        <f t="shared" si="819"/>
        <v>1773</v>
      </c>
      <c r="Y3156">
        <f t="shared" si="825"/>
        <v>4257</v>
      </c>
      <c r="Z3156">
        <f t="shared" si="826"/>
        <v>26102</v>
      </c>
      <c r="AA3156" t="s">
        <v>894</v>
      </c>
      <c r="AB3156">
        <v>2023</v>
      </c>
    </row>
    <row r="3157" spans="1:28" x14ac:dyDescent="0.25">
      <c r="A3157">
        <v>76</v>
      </c>
      <c r="B3157" t="s">
        <v>878</v>
      </c>
      <c r="C3157" t="s">
        <v>103</v>
      </c>
      <c r="D3157" t="s">
        <v>94</v>
      </c>
      <c r="E3157" t="s">
        <v>835</v>
      </c>
      <c r="F3157" t="s">
        <v>100</v>
      </c>
      <c r="G3157">
        <v>30000</v>
      </c>
      <c r="H3157">
        <f t="shared" si="821"/>
        <v>28227</v>
      </c>
      <c r="I3157">
        <f t="shared" si="815"/>
        <v>861</v>
      </c>
      <c r="J3157">
        <f t="shared" si="816"/>
        <v>2130</v>
      </c>
      <c r="K3157">
        <f t="shared" si="817"/>
        <v>330.00000000000006</v>
      </c>
      <c r="L3157">
        <f t="shared" si="823"/>
        <v>912</v>
      </c>
      <c r="M3157">
        <f t="shared" si="824"/>
        <v>2127</v>
      </c>
      <c r="N3157">
        <v>0</v>
      </c>
      <c r="O3157">
        <f t="shared" si="818"/>
        <v>6360</v>
      </c>
      <c r="P3157">
        <v>25</v>
      </c>
      <c r="Q3157">
        <v>3397.87</v>
      </c>
      <c r="R3157">
        <v>0</v>
      </c>
      <c r="S3157">
        <v>0</v>
      </c>
      <c r="T3157">
        <v>100</v>
      </c>
      <c r="U3157">
        <v>0</v>
      </c>
      <c r="V3157">
        <v>0</v>
      </c>
      <c r="W3157">
        <f t="shared" si="822"/>
        <v>3522.87</v>
      </c>
      <c r="X3157">
        <f t="shared" si="819"/>
        <v>1773</v>
      </c>
      <c r="Y3157">
        <f t="shared" si="825"/>
        <v>4257</v>
      </c>
      <c r="Z3157">
        <f t="shared" si="826"/>
        <v>24704.13</v>
      </c>
      <c r="AA3157" t="s">
        <v>894</v>
      </c>
      <c r="AB3157">
        <v>2023</v>
      </c>
    </row>
    <row r="3158" spans="1:28" x14ac:dyDescent="0.25">
      <c r="A3158">
        <v>77</v>
      </c>
      <c r="B3158" t="s">
        <v>836</v>
      </c>
      <c r="C3158" t="s">
        <v>102</v>
      </c>
      <c r="D3158" t="s">
        <v>94</v>
      </c>
      <c r="E3158" t="s">
        <v>52</v>
      </c>
      <c r="F3158" t="s">
        <v>100</v>
      </c>
      <c r="G3158">
        <v>26000</v>
      </c>
      <c r="H3158">
        <f t="shared" si="821"/>
        <v>22866.09</v>
      </c>
      <c r="I3158">
        <f t="shared" si="815"/>
        <v>746.2</v>
      </c>
      <c r="J3158">
        <f t="shared" si="816"/>
        <v>1845.9999999999998</v>
      </c>
      <c r="K3158">
        <f t="shared" si="817"/>
        <v>286.00000000000006</v>
      </c>
      <c r="L3158">
        <f t="shared" si="823"/>
        <v>790.4</v>
      </c>
      <c r="M3158">
        <f t="shared" si="824"/>
        <v>1843.4</v>
      </c>
      <c r="N3158">
        <v>1597.31</v>
      </c>
      <c r="O3158">
        <f t="shared" si="818"/>
        <v>7109.3099999999995</v>
      </c>
      <c r="P3158">
        <v>25</v>
      </c>
      <c r="Q3158">
        <v>1000</v>
      </c>
      <c r="R3158">
        <v>0</v>
      </c>
      <c r="S3158">
        <v>39.200000000000003</v>
      </c>
      <c r="T3158">
        <v>100</v>
      </c>
      <c r="U3158">
        <v>0</v>
      </c>
      <c r="V3158">
        <v>0</v>
      </c>
      <c r="W3158">
        <f t="shared" si="822"/>
        <v>1164.2</v>
      </c>
      <c r="X3158">
        <f t="shared" si="819"/>
        <v>3133.91</v>
      </c>
      <c r="Y3158">
        <f t="shared" si="825"/>
        <v>3689.3999999999996</v>
      </c>
      <c r="Z3158">
        <f t="shared" si="826"/>
        <v>21701.89</v>
      </c>
      <c r="AA3158" t="s">
        <v>894</v>
      </c>
      <c r="AB3158">
        <v>2023</v>
      </c>
    </row>
    <row r="3159" spans="1:28" x14ac:dyDescent="0.25">
      <c r="A3159">
        <v>78</v>
      </c>
      <c r="B3159" t="s">
        <v>837</v>
      </c>
      <c r="C3159" t="s">
        <v>103</v>
      </c>
      <c r="D3159" t="s">
        <v>94</v>
      </c>
      <c r="E3159" t="s">
        <v>52</v>
      </c>
      <c r="F3159" t="s">
        <v>100</v>
      </c>
      <c r="G3159">
        <v>26000</v>
      </c>
      <c r="H3159">
        <f t="shared" si="821"/>
        <v>24463.4</v>
      </c>
      <c r="I3159">
        <f t="shared" si="815"/>
        <v>746.2</v>
      </c>
      <c r="J3159">
        <f t="shared" si="816"/>
        <v>1845.9999999999998</v>
      </c>
      <c r="K3159">
        <f t="shared" si="817"/>
        <v>286.00000000000006</v>
      </c>
      <c r="L3159">
        <f t="shared" si="823"/>
        <v>790.4</v>
      </c>
      <c r="M3159">
        <f t="shared" si="824"/>
        <v>1843.4</v>
      </c>
      <c r="N3159">
        <v>0</v>
      </c>
      <c r="O3159">
        <f t="shared" si="818"/>
        <v>5512</v>
      </c>
      <c r="P3159">
        <v>25</v>
      </c>
      <c r="Q3159">
        <v>1000</v>
      </c>
      <c r="R3159">
        <v>0</v>
      </c>
      <c r="S3159">
        <v>0</v>
      </c>
      <c r="T3159">
        <v>100</v>
      </c>
      <c r="U3159">
        <v>0</v>
      </c>
      <c r="V3159">
        <v>0</v>
      </c>
      <c r="W3159">
        <f t="shared" si="822"/>
        <v>1125</v>
      </c>
      <c r="X3159">
        <f t="shared" si="819"/>
        <v>1536.6</v>
      </c>
      <c r="Y3159">
        <f t="shared" si="825"/>
        <v>3689.3999999999996</v>
      </c>
      <c r="Z3159">
        <f t="shared" si="826"/>
        <v>23338.400000000001</v>
      </c>
      <c r="AA3159" t="s">
        <v>894</v>
      </c>
      <c r="AB3159">
        <v>2023</v>
      </c>
    </row>
    <row r="3160" spans="1:28" x14ac:dyDescent="0.25">
      <c r="A3160">
        <v>79</v>
      </c>
      <c r="B3160" t="s">
        <v>838</v>
      </c>
      <c r="C3160" t="s">
        <v>102</v>
      </c>
      <c r="D3160" t="s">
        <v>839</v>
      </c>
      <c r="E3160" t="s">
        <v>33</v>
      </c>
      <c r="F3160" t="s">
        <v>100</v>
      </c>
      <c r="G3160">
        <v>26000</v>
      </c>
      <c r="H3160">
        <f t="shared" si="821"/>
        <v>24463.4</v>
      </c>
      <c r="I3160">
        <f t="shared" si="815"/>
        <v>746.2</v>
      </c>
      <c r="J3160">
        <f t="shared" si="816"/>
        <v>1845.9999999999998</v>
      </c>
      <c r="K3160">
        <f t="shared" si="817"/>
        <v>286.00000000000006</v>
      </c>
      <c r="L3160">
        <f t="shared" si="823"/>
        <v>790.4</v>
      </c>
      <c r="M3160">
        <f t="shared" si="824"/>
        <v>1843.4</v>
      </c>
      <c r="N3160">
        <v>0</v>
      </c>
      <c r="O3160">
        <f t="shared" si="818"/>
        <v>5512</v>
      </c>
      <c r="P3160">
        <v>25</v>
      </c>
      <c r="Q3160">
        <v>0</v>
      </c>
      <c r="R3160">
        <v>0</v>
      </c>
      <c r="S3160">
        <v>0</v>
      </c>
      <c r="T3160">
        <v>100</v>
      </c>
      <c r="U3160">
        <v>0</v>
      </c>
      <c r="V3160">
        <v>0</v>
      </c>
      <c r="W3160">
        <f t="shared" si="822"/>
        <v>125</v>
      </c>
      <c r="X3160">
        <f t="shared" si="819"/>
        <v>1536.6</v>
      </c>
      <c r="Y3160">
        <f t="shared" si="825"/>
        <v>3689.3999999999996</v>
      </c>
      <c r="Z3160">
        <f t="shared" si="826"/>
        <v>24338.400000000001</v>
      </c>
      <c r="AA3160" t="s">
        <v>894</v>
      </c>
      <c r="AB3160">
        <v>2023</v>
      </c>
    </row>
    <row r="3161" spans="1:28" x14ac:dyDescent="0.25">
      <c r="A3161">
        <v>80</v>
      </c>
      <c r="B3161" t="s">
        <v>840</v>
      </c>
      <c r="C3161" t="s">
        <v>102</v>
      </c>
      <c r="D3161" t="s">
        <v>839</v>
      </c>
      <c r="E3161" t="s">
        <v>33</v>
      </c>
      <c r="F3161" t="s">
        <v>100</v>
      </c>
      <c r="G3161">
        <v>26000</v>
      </c>
      <c r="H3161">
        <f t="shared" si="821"/>
        <v>24463.4</v>
      </c>
      <c r="I3161">
        <f t="shared" si="815"/>
        <v>746.2</v>
      </c>
      <c r="J3161">
        <f t="shared" si="816"/>
        <v>1845.9999999999998</v>
      </c>
      <c r="K3161">
        <f t="shared" si="817"/>
        <v>286.00000000000006</v>
      </c>
      <c r="L3161">
        <f t="shared" si="823"/>
        <v>790.4</v>
      </c>
      <c r="M3161">
        <f t="shared" si="824"/>
        <v>1843.4</v>
      </c>
      <c r="N3161">
        <v>0</v>
      </c>
      <c r="O3161">
        <f t="shared" si="818"/>
        <v>5512</v>
      </c>
      <c r="P3161">
        <v>25</v>
      </c>
      <c r="Q3161">
        <v>0</v>
      </c>
      <c r="R3161">
        <v>0</v>
      </c>
      <c r="S3161">
        <v>0</v>
      </c>
      <c r="T3161">
        <v>100</v>
      </c>
      <c r="U3161">
        <v>0</v>
      </c>
      <c r="V3161">
        <v>0</v>
      </c>
      <c r="W3161">
        <f t="shared" si="822"/>
        <v>125</v>
      </c>
      <c r="X3161">
        <f t="shared" si="819"/>
        <v>1536.6</v>
      </c>
      <c r="Y3161">
        <f t="shared" si="825"/>
        <v>3689.3999999999996</v>
      </c>
      <c r="Z3161">
        <f t="shared" si="826"/>
        <v>24338.400000000001</v>
      </c>
      <c r="AA3161" t="s">
        <v>894</v>
      </c>
      <c r="AB3161">
        <v>2023</v>
      </c>
    </row>
    <row r="3162" spans="1:28" x14ac:dyDescent="0.25">
      <c r="A3162">
        <v>81</v>
      </c>
      <c r="B3162" t="s">
        <v>841</v>
      </c>
      <c r="C3162" t="s">
        <v>103</v>
      </c>
      <c r="D3162" t="s">
        <v>94</v>
      </c>
      <c r="E3162" t="s">
        <v>32</v>
      </c>
      <c r="F3162" t="s">
        <v>100</v>
      </c>
      <c r="G3162">
        <v>30000</v>
      </c>
      <c r="H3162">
        <f t="shared" si="821"/>
        <v>28227</v>
      </c>
      <c r="I3162">
        <f t="shared" si="815"/>
        <v>861</v>
      </c>
      <c r="J3162">
        <f t="shared" si="816"/>
        <v>2130</v>
      </c>
      <c r="K3162">
        <f t="shared" si="817"/>
        <v>330.00000000000006</v>
      </c>
      <c r="L3162">
        <f t="shared" si="823"/>
        <v>912</v>
      </c>
      <c r="M3162">
        <f t="shared" si="824"/>
        <v>2127</v>
      </c>
      <c r="N3162">
        <v>0</v>
      </c>
      <c r="O3162">
        <f t="shared" si="818"/>
        <v>6360</v>
      </c>
      <c r="P3162">
        <v>25</v>
      </c>
      <c r="Q3162">
        <v>0</v>
      </c>
      <c r="R3162">
        <v>0</v>
      </c>
      <c r="S3162">
        <v>0</v>
      </c>
      <c r="T3162">
        <v>100</v>
      </c>
      <c r="U3162">
        <v>0</v>
      </c>
      <c r="V3162">
        <v>0</v>
      </c>
      <c r="W3162">
        <f t="shared" si="822"/>
        <v>125</v>
      </c>
      <c r="X3162">
        <f t="shared" si="819"/>
        <v>1773</v>
      </c>
      <c r="Y3162">
        <f t="shared" si="825"/>
        <v>4257</v>
      </c>
      <c r="Z3162">
        <f t="shared" si="826"/>
        <v>28102</v>
      </c>
      <c r="AA3162" t="s">
        <v>894</v>
      </c>
      <c r="AB3162">
        <v>2023</v>
      </c>
    </row>
    <row r="3163" spans="1:28" x14ac:dyDescent="0.25">
      <c r="A3163">
        <v>82</v>
      </c>
      <c r="B3163" t="s">
        <v>842</v>
      </c>
      <c r="C3163" t="s">
        <v>102</v>
      </c>
      <c r="D3163" t="s">
        <v>823</v>
      </c>
      <c r="E3163" t="s">
        <v>843</v>
      </c>
      <c r="F3163" t="s">
        <v>100</v>
      </c>
      <c r="G3163">
        <v>36000</v>
      </c>
      <c r="H3163">
        <f t="shared" si="821"/>
        <v>33872.400000000001</v>
      </c>
      <c r="I3163">
        <f t="shared" si="815"/>
        <v>1033.2</v>
      </c>
      <c r="J3163">
        <f t="shared" si="816"/>
        <v>2555.9999999999995</v>
      </c>
      <c r="K3163">
        <f t="shared" si="817"/>
        <v>396.00000000000006</v>
      </c>
      <c r="L3163">
        <f t="shared" si="823"/>
        <v>1094.4000000000001</v>
      </c>
      <c r="M3163">
        <f t="shared" si="824"/>
        <v>2552.4</v>
      </c>
      <c r="N3163">
        <v>0</v>
      </c>
      <c r="O3163">
        <f t="shared" si="818"/>
        <v>7632</v>
      </c>
      <c r="P3163">
        <v>25</v>
      </c>
      <c r="Q3163">
        <v>0</v>
      </c>
      <c r="R3163">
        <v>0</v>
      </c>
      <c r="S3163">
        <v>381.98</v>
      </c>
      <c r="T3163">
        <v>100</v>
      </c>
      <c r="U3163">
        <v>0</v>
      </c>
      <c r="V3163">
        <v>0</v>
      </c>
      <c r="W3163">
        <f t="shared" si="822"/>
        <v>506.98</v>
      </c>
      <c r="X3163">
        <f t="shared" si="819"/>
        <v>2127.6000000000004</v>
      </c>
      <c r="Y3163">
        <f t="shared" si="825"/>
        <v>5108.3999999999996</v>
      </c>
      <c r="Z3163">
        <f t="shared" si="826"/>
        <v>33365.42</v>
      </c>
      <c r="AA3163" t="s">
        <v>894</v>
      </c>
      <c r="AB3163">
        <v>2023</v>
      </c>
    </row>
    <row r="3164" spans="1:28" x14ac:dyDescent="0.25">
      <c r="A3164">
        <v>83</v>
      </c>
      <c r="B3164" t="s">
        <v>845</v>
      </c>
      <c r="C3164" t="s">
        <v>103</v>
      </c>
      <c r="D3164" t="s">
        <v>94</v>
      </c>
      <c r="E3164" t="s">
        <v>52</v>
      </c>
      <c r="F3164" t="s">
        <v>100</v>
      </c>
      <c r="G3164">
        <v>30000</v>
      </c>
      <c r="H3164">
        <f t="shared" si="821"/>
        <v>28227</v>
      </c>
      <c r="I3164">
        <f t="shared" si="815"/>
        <v>861</v>
      </c>
      <c r="J3164">
        <f t="shared" si="816"/>
        <v>2130</v>
      </c>
      <c r="K3164">
        <f t="shared" si="817"/>
        <v>330.00000000000006</v>
      </c>
      <c r="L3164">
        <f t="shared" si="823"/>
        <v>912</v>
      </c>
      <c r="M3164">
        <f t="shared" si="824"/>
        <v>2127</v>
      </c>
      <c r="N3164">
        <v>0</v>
      </c>
      <c r="O3164">
        <f t="shared" si="818"/>
        <v>6360</v>
      </c>
      <c r="P3164">
        <v>25</v>
      </c>
      <c r="Q3164">
        <v>0</v>
      </c>
      <c r="R3164">
        <v>0</v>
      </c>
      <c r="S3164">
        <v>0</v>
      </c>
      <c r="T3164">
        <v>100</v>
      </c>
      <c r="U3164">
        <v>0</v>
      </c>
      <c r="V3164">
        <v>0</v>
      </c>
      <c r="W3164">
        <f t="shared" si="822"/>
        <v>125</v>
      </c>
      <c r="X3164">
        <f t="shared" si="819"/>
        <v>1773</v>
      </c>
      <c r="Y3164">
        <f t="shared" si="825"/>
        <v>4257</v>
      </c>
      <c r="Z3164">
        <f t="shared" si="826"/>
        <v>28102</v>
      </c>
      <c r="AA3164" t="s">
        <v>894</v>
      </c>
      <c r="AB3164">
        <v>2023</v>
      </c>
    </row>
    <row r="3165" spans="1:28" x14ac:dyDescent="0.25">
      <c r="A3165">
        <v>84</v>
      </c>
      <c r="B3165" t="s">
        <v>848</v>
      </c>
      <c r="C3165" t="s">
        <v>103</v>
      </c>
      <c r="D3165" t="s">
        <v>94</v>
      </c>
      <c r="E3165" t="s">
        <v>52</v>
      </c>
      <c r="F3165" t="s">
        <v>100</v>
      </c>
      <c r="G3165">
        <v>46000</v>
      </c>
      <c r="H3165">
        <f t="shared" si="821"/>
        <v>43281.4</v>
      </c>
      <c r="I3165">
        <f t="shared" si="815"/>
        <v>1320.2</v>
      </c>
      <c r="J3165">
        <f t="shared" si="816"/>
        <v>3265.9999999999995</v>
      </c>
      <c r="K3165">
        <f t="shared" si="817"/>
        <v>506.00000000000006</v>
      </c>
      <c r="L3165">
        <f t="shared" si="823"/>
        <v>1398.4</v>
      </c>
      <c r="M3165">
        <f t="shared" si="824"/>
        <v>3261.4</v>
      </c>
      <c r="N3165">
        <v>0</v>
      </c>
      <c r="O3165">
        <f t="shared" si="818"/>
        <v>9752</v>
      </c>
      <c r="P3165">
        <v>25</v>
      </c>
      <c r="Q3165">
        <v>0</v>
      </c>
      <c r="R3165">
        <v>0</v>
      </c>
      <c r="S3165">
        <v>0</v>
      </c>
      <c r="T3165">
        <v>100</v>
      </c>
      <c r="U3165">
        <f>IF((H3165*12)&gt;867123.01,(79776+(((H3165*12)-867123.01)*0.25))/12,IF((H3165*12)&gt;624329.01,(31216+(((H3165*12)-624329.01)*0.2))/12,IF((H3165*12)&gt;416220.01,(((H3165*12)-416220.01)*0.15)/12,0)))</f>
        <v>1289.4598750000005</v>
      </c>
      <c r="V3165">
        <v>0</v>
      </c>
      <c r="W3165">
        <f t="shared" si="822"/>
        <v>1414.4598750000005</v>
      </c>
      <c r="X3165">
        <f t="shared" si="819"/>
        <v>2718.6000000000004</v>
      </c>
      <c r="Y3165">
        <f t="shared" si="825"/>
        <v>6527.4</v>
      </c>
      <c r="Z3165">
        <f t="shared" si="826"/>
        <v>41866.940125000001</v>
      </c>
      <c r="AA3165" t="s">
        <v>894</v>
      </c>
      <c r="AB3165">
        <v>2023</v>
      </c>
    </row>
    <row r="3166" spans="1:28" x14ac:dyDescent="0.25">
      <c r="A3166">
        <v>85</v>
      </c>
      <c r="B3166" t="s">
        <v>174</v>
      </c>
      <c r="C3166" t="s">
        <v>102</v>
      </c>
      <c r="D3166" t="s">
        <v>94</v>
      </c>
      <c r="E3166" t="s">
        <v>26</v>
      </c>
      <c r="F3166" t="s">
        <v>100</v>
      </c>
      <c r="G3166">
        <v>46000</v>
      </c>
      <c r="H3166">
        <f t="shared" si="821"/>
        <v>43281.4</v>
      </c>
      <c r="I3166">
        <f t="shared" si="815"/>
        <v>1320.2</v>
      </c>
      <c r="J3166">
        <f t="shared" si="816"/>
        <v>3265.9999999999995</v>
      </c>
      <c r="K3166">
        <f t="shared" si="817"/>
        <v>506.00000000000006</v>
      </c>
      <c r="L3166">
        <f t="shared" si="823"/>
        <v>1398.4</v>
      </c>
      <c r="M3166">
        <f t="shared" si="824"/>
        <v>3261.4</v>
      </c>
      <c r="N3166">
        <v>0</v>
      </c>
      <c r="O3166">
        <f t="shared" si="818"/>
        <v>9752</v>
      </c>
      <c r="P3166">
        <v>25</v>
      </c>
      <c r="Q3166">
        <v>0</v>
      </c>
      <c r="R3166">
        <v>0</v>
      </c>
      <c r="S3166">
        <v>1561.87</v>
      </c>
      <c r="T3166">
        <v>100</v>
      </c>
      <c r="U3166">
        <v>0</v>
      </c>
      <c r="V3166">
        <v>1289.46</v>
      </c>
      <c r="W3166">
        <f t="shared" si="822"/>
        <v>1686.87</v>
      </c>
      <c r="X3166">
        <f t="shared" si="819"/>
        <v>2718.6000000000004</v>
      </c>
      <c r="Y3166">
        <f t="shared" si="825"/>
        <v>6527.4</v>
      </c>
      <c r="Z3166">
        <f t="shared" si="826"/>
        <v>41594.53</v>
      </c>
      <c r="AA3166" t="s">
        <v>894</v>
      </c>
      <c r="AB3166">
        <v>2023</v>
      </c>
    </row>
    <row r="3167" spans="1:28" x14ac:dyDescent="0.25">
      <c r="A3167">
        <v>86</v>
      </c>
      <c r="B3167" t="s">
        <v>853</v>
      </c>
      <c r="C3167" t="s">
        <v>103</v>
      </c>
      <c r="D3167" t="s">
        <v>94</v>
      </c>
      <c r="E3167" t="s">
        <v>854</v>
      </c>
      <c r="F3167" t="s">
        <v>100</v>
      </c>
      <c r="G3167">
        <v>46000</v>
      </c>
      <c r="H3167">
        <f t="shared" si="821"/>
        <v>43281.4</v>
      </c>
      <c r="I3167">
        <f t="shared" si="815"/>
        <v>1320.2</v>
      </c>
      <c r="J3167">
        <f t="shared" si="816"/>
        <v>3265.9999999999995</v>
      </c>
      <c r="K3167">
        <f t="shared" si="817"/>
        <v>506.00000000000006</v>
      </c>
      <c r="L3167">
        <f t="shared" si="823"/>
        <v>1398.4</v>
      </c>
      <c r="M3167">
        <f t="shared" si="824"/>
        <v>3261.4</v>
      </c>
      <c r="N3167">
        <v>0</v>
      </c>
      <c r="O3167">
        <f t="shared" si="818"/>
        <v>9752</v>
      </c>
      <c r="P3167">
        <v>25</v>
      </c>
      <c r="Q3167">
        <v>0</v>
      </c>
      <c r="R3167">
        <v>0</v>
      </c>
      <c r="S3167">
        <v>159.97999999999999</v>
      </c>
      <c r="T3167">
        <v>100</v>
      </c>
      <c r="U3167">
        <f>IF((H3167*12)&gt;867123.01,(79776+(((H3167*12)-867123.01)*0.25))/12,IF((H3167*12)&gt;624329.01,(31216+(((H3167*12)-624329.01)*0.2))/12,IF((H3167*12)&gt;416220.01,(((H3167*12)-416220.01)*0.15)/12,0)))</f>
        <v>1289.4598750000005</v>
      </c>
      <c r="V3167">
        <v>0</v>
      </c>
      <c r="W3167">
        <f t="shared" si="822"/>
        <v>1574.4398750000005</v>
      </c>
      <c r="X3167">
        <f t="shared" si="819"/>
        <v>2718.6000000000004</v>
      </c>
      <c r="Y3167">
        <f t="shared" si="825"/>
        <v>6527.4</v>
      </c>
      <c r="Z3167">
        <f t="shared" si="826"/>
        <v>41706.960124999998</v>
      </c>
      <c r="AA3167" t="s">
        <v>894</v>
      </c>
      <c r="AB3167">
        <v>2023</v>
      </c>
    </row>
    <row r="3168" spans="1:28" x14ac:dyDescent="0.25">
      <c r="A3168">
        <v>87</v>
      </c>
      <c r="B3168" t="s">
        <v>855</v>
      </c>
      <c r="C3168" t="s">
        <v>103</v>
      </c>
      <c r="D3168" t="s">
        <v>94</v>
      </c>
      <c r="E3168" t="s">
        <v>52</v>
      </c>
      <c r="F3168" t="s">
        <v>100</v>
      </c>
      <c r="G3168">
        <v>36000</v>
      </c>
      <c r="H3168">
        <f t="shared" si="821"/>
        <v>33872.400000000001</v>
      </c>
      <c r="I3168">
        <f t="shared" si="815"/>
        <v>1033.2</v>
      </c>
      <c r="J3168">
        <f t="shared" si="816"/>
        <v>2555.9999999999995</v>
      </c>
      <c r="K3168">
        <f t="shared" si="817"/>
        <v>396.00000000000006</v>
      </c>
      <c r="L3168">
        <f t="shared" si="823"/>
        <v>1094.4000000000001</v>
      </c>
      <c r="M3168">
        <f t="shared" si="824"/>
        <v>2552.4</v>
      </c>
      <c r="N3168">
        <v>0</v>
      </c>
      <c r="O3168">
        <f t="shared" si="818"/>
        <v>7632</v>
      </c>
      <c r="P3168">
        <v>25</v>
      </c>
      <c r="Q3168">
        <v>0</v>
      </c>
      <c r="R3168">
        <v>0</v>
      </c>
      <c r="S3168">
        <v>1838.1</v>
      </c>
      <c r="T3168">
        <v>100</v>
      </c>
      <c r="U3168">
        <f t="shared" ref="U3168:U3189" si="827">IF((H3168*12)&gt;867123.01,(79776+(((H3168*12)-867123.01)*0.25))/12,IF((H3168*12)&gt;624329.01,(31216+(((H3168*12)-624329.01)*0.2))/12,IF((H3168*12)&gt;416220.01,(((H3168*12)-416220.01)*0.15)/12,0)))</f>
        <v>0</v>
      </c>
      <c r="V3168">
        <v>0</v>
      </c>
      <c r="W3168">
        <f t="shared" si="822"/>
        <v>1963.1</v>
      </c>
      <c r="X3168">
        <f t="shared" si="819"/>
        <v>2127.6000000000004</v>
      </c>
      <c r="Y3168">
        <f t="shared" si="825"/>
        <v>5108.3999999999996</v>
      </c>
      <c r="Z3168">
        <f t="shared" si="826"/>
        <v>31909.3</v>
      </c>
      <c r="AA3168" t="s">
        <v>894</v>
      </c>
      <c r="AB3168">
        <v>2023</v>
      </c>
    </row>
    <row r="3169" spans="1:28" x14ac:dyDescent="0.25">
      <c r="A3169">
        <v>88</v>
      </c>
      <c r="B3169" t="s">
        <v>856</v>
      </c>
      <c r="C3169" t="s">
        <v>102</v>
      </c>
      <c r="D3169" t="s">
        <v>6</v>
      </c>
      <c r="E3169" t="s">
        <v>26</v>
      </c>
      <c r="F3169" t="s">
        <v>100</v>
      </c>
      <c r="G3169">
        <v>36000</v>
      </c>
      <c r="H3169">
        <f t="shared" si="821"/>
        <v>33872.400000000001</v>
      </c>
      <c r="I3169">
        <f t="shared" si="815"/>
        <v>1033.2</v>
      </c>
      <c r="J3169">
        <f t="shared" si="816"/>
        <v>2555.9999999999995</v>
      </c>
      <c r="K3169">
        <f t="shared" si="817"/>
        <v>396.00000000000006</v>
      </c>
      <c r="L3169">
        <f t="shared" si="823"/>
        <v>1094.4000000000001</v>
      </c>
      <c r="M3169">
        <f t="shared" si="824"/>
        <v>2552.4</v>
      </c>
      <c r="N3169">
        <v>0</v>
      </c>
      <c r="O3169">
        <f t="shared" si="818"/>
        <v>7632</v>
      </c>
      <c r="P3169">
        <v>25</v>
      </c>
      <c r="Q3169">
        <v>0</v>
      </c>
      <c r="R3169">
        <v>0</v>
      </c>
      <c r="S3169">
        <v>0</v>
      </c>
      <c r="T3169">
        <v>100</v>
      </c>
      <c r="U3169">
        <f t="shared" si="827"/>
        <v>0</v>
      </c>
      <c r="V3169">
        <v>0</v>
      </c>
      <c r="W3169">
        <f t="shared" si="822"/>
        <v>125</v>
      </c>
      <c r="X3169">
        <f t="shared" si="819"/>
        <v>2127.6000000000004</v>
      </c>
      <c r="Y3169">
        <f t="shared" si="825"/>
        <v>5108.3999999999996</v>
      </c>
      <c r="Z3169">
        <f t="shared" si="826"/>
        <v>33747.4</v>
      </c>
      <c r="AA3169" t="s">
        <v>894</v>
      </c>
      <c r="AB3169">
        <v>2023</v>
      </c>
    </row>
    <row r="3170" spans="1:28" x14ac:dyDescent="0.25">
      <c r="A3170">
        <v>89</v>
      </c>
      <c r="B3170" t="s">
        <v>857</v>
      </c>
      <c r="C3170" t="s">
        <v>103</v>
      </c>
      <c r="D3170" t="s">
        <v>858</v>
      </c>
      <c r="E3170" t="s">
        <v>859</v>
      </c>
      <c r="F3170" t="s">
        <v>100</v>
      </c>
      <c r="G3170">
        <v>30000</v>
      </c>
      <c r="H3170">
        <f t="shared" si="821"/>
        <v>28227</v>
      </c>
      <c r="I3170">
        <f t="shared" si="815"/>
        <v>861</v>
      </c>
      <c r="J3170">
        <f t="shared" si="816"/>
        <v>2130</v>
      </c>
      <c r="K3170">
        <f t="shared" si="817"/>
        <v>330.00000000000006</v>
      </c>
      <c r="L3170">
        <f t="shared" si="823"/>
        <v>912</v>
      </c>
      <c r="M3170">
        <f t="shared" si="824"/>
        <v>2127</v>
      </c>
      <c r="N3170">
        <v>0</v>
      </c>
      <c r="O3170">
        <f t="shared" si="818"/>
        <v>6360</v>
      </c>
      <c r="P3170">
        <v>25</v>
      </c>
      <c r="Q3170">
        <v>500</v>
      </c>
      <c r="R3170">
        <v>0</v>
      </c>
      <c r="S3170">
        <v>95.36</v>
      </c>
      <c r="T3170">
        <v>100</v>
      </c>
      <c r="U3170">
        <f t="shared" si="827"/>
        <v>0</v>
      </c>
      <c r="V3170">
        <v>0</v>
      </c>
      <c r="W3170">
        <f t="shared" si="822"/>
        <v>720.36</v>
      </c>
      <c r="X3170">
        <f t="shared" si="819"/>
        <v>1773</v>
      </c>
      <c r="Y3170">
        <f t="shared" si="825"/>
        <v>4257</v>
      </c>
      <c r="Z3170">
        <f t="shared" si="826"/>
        <v>27506.639999999999</v>
      </c>
      <c r="AA3170" t="s">
        <v>894</v>
      </c>
      <c r="AB3170">
        <v>2023</v>
      </c>
    </row>
    <row r="3171" spans="1:28" x14ac:dyDescent="0.25">
      <c r="A3171">
        <v>90</v>
      </c>
      <c r="B3171" t="s">
        <v>176</v>
      </c>
      <c r="C3171" t="s">
        <v>102</v>
      </c>
      <c r="D3171" t="s">
        <v>94</v>
      </c>
      <c r="E3171" t="s">
        <v>26</v>
      </c>
      <c r="F3171" t="s">
        <v>100</v>
      </c>
      <c r="G3171">
        <v>36000</v>
      </c>
      <c r="H3171">
        <f t="shared" si="821"/>
        <v>33872.400000000001</v>
      </c>
      <c r="I3171">
        <f t="shared" si="815"/>
        <v>1033.2</v>
      </c>
      <c r="J3171">
        <f t="shared" si="816"/>
        <v>2555.9999999999995</v>
      </c>
      <c r="K3171">
        <f t="shared" si="817"/>
        <v>396.00000000000006</v>
      </c>
      <c r="L3171">
        <f t="shared" si="823"/>
        <v>1094.4000000000001</v>
      </c>
      <c r="M3171">
        <f t="shared" si="824"/>
        <v>2552.4</v>
      </c>
      <c r="N3171">
        <v>0</v>
      </c>
      <c r="O3171">
        <f t="shared" si="818"/>
        <v>7632</v>
      </c>
      <c r="P3171">
        <v>25</v>
      </c>
      <c r="Q3171">
        <v>0</v>
      </c>
      <c r="R3171">
        <v>0</v>
      </c>
      <c r="S3171">
        <v>70.510000000000005</v>
      </c>
      <c r="T3171">
        <v>100</v>
      </c>
      <c r="U3171">
        <f t="shared" si="827"/>
        <v>0</v>
      </c>
      <c r="V3171">
        <v>0</v>
      </c>
      <c r="W3171">
        <f t="shared" si="822"/>
        <v>195.51</v>
      </c>
      <c r="X3171">
        <f t="shared" si="819"/>
        <v>2127.6000000000004</v>
      </c>
      <c r="Y3171">
        <f t="shared" si="825"/>
        <v>5108.3999999999996</v>
      </c>
      <c r="Z3171">
        <f t="shared" si="826"/>
        <v>33676.89</v>
      </c>
      <c r="AA3171" t="s">
        <v>894</v>
      </c>
      <c r="AB3171">
        <v>2023</v>
      </c>
    </row>
    <row r="3172" spans="1:28" x14ac:dyDescent="0.25">
      <c r="A3172">
        <v>91</v>
      </c>
      <c r="B3172" t="s">
        <v>847</v>
      </c>
      <c r="C3172" t="s">
        <v>102</v>
      </c>
      <c r="D3172" t="s">
        <v>94</v>
      </c>
      <c r="E3172" t="s">
        <v>765</v>
      </c>
      <c r="F3172" t="s">
        <v>100</v>
      </c>
      <c r="G3172">
        <v>20000</v>
      </c>
      <c r="H3172">
        <f>+G3172-(I3172+L3172+N3172)</f>
        <v>18818</v>
      </c>
      <c r="I3172">
        <f t="shared" si="815"/>
        <v>574</v>
      </c>
      <c r="J3172">
        <f t="shared" si="816"/>
        <v>1419.9999999999998</v>
      </c>
      <c r="K3172">
        <f t="shared" si="817"/>
        <v>220.00000000000003</v>
      </c>
      <c r="L3172">
        <f t="shared" si="823"/>
        <v>608</v>
      </c>
      <c r="M3172">
        <f t="shared" si="824"/>
        <v>1418</v>
      </c>
      <c r="N3172">
        <v>0</v>
      </c>
      <c r="O3172">
        <f>+I3172+J3172+K3172+L3172+M3172+N3172</f>
        <v>4240</v>
      </c>
      <c r="P3172">
        <v>25</v>
      </c>
      <c r="Q3172">
        <v>0</v>
      </c>
      <c r="R3172">
        <v>0</v>
      </c>
      <c r="S3172">
        <v>0</v>
      </c>
      <c r="T3172">
        <v>100</v>
      </c>
      <c r="U3172">
        <f t="shared" si="827"/>
        <v>0</v>
      </c>
      <c r="V3172">
        <v>0</v>
      </c>
      <c r="W3172">
        <f t="shared" si="822"/>
        <v>125</v>
      </c>
      <c r="X3172">
        <f t="shared" si="819"/>
        <v>1182</v>
      </c>
      <c r="Y3172">
        <f>+J3172+M3172</f>
        <v>2838</v>
      </c>
      <c r="Z3172">
        <f t="shared" si="826"/>
        <v>18693</v>
      </c>
      <c r="AA3172" t="s">
        <v>894</v>
      </c>
      <c r="AB3172">
        <v>2023</v>
      </c>
    </row>
    <row r="3173" spans="1:28" x14ac:dyDescent="0.25">
      <c r="A3173">
        <v>92</v>
      </c>
      <c r="B3173" t="s">
        <v>873</v>
      </c>
      <c r="C3173" t="s">
        <v>102</v>
      </c>
      <c r="D3173" t="s">
        <v>94</v>
      </c>
      <c r="E3173" t="s">
        <v>765</v>
      </c>
      <c r="F3173" t="s">
        <v>100</v>
      </c>
      <c r="G3173">
        <v>20000</v>
      </c>
      <c r="H3173">
        <f>+G3173-(I3173+L3173+N3173)</f>
        <v>18818</v>
      </c>
      <c r="I3173">
        <f t="shared" si="815"/>
        <v>574</v>
      </c>
      <c r="J3173">
        <f t="shared" si="816"/>
        <v>1419.9999999999998</v>
      </c>
      <c r="K3173">
        <f t="shared" si="817"/>
        <v>220.00000000000003</v>
      </c>
      <c r="L3173">
        <f t="shared" si="823"/>
        <v>608</v>
      </c>
      <c r="M3173">
        <f t="shared" si="824"/>
        <v>1418</v>
      </c>
      <c r="N3173">
        <v>0</v>
      </c>
      <c r="O3173">
        <f>+I3173+J3173+K3173+L3173+M3173+N3173</f>
        <v>4240</v>
      </c>
      <c r="P3173">
        <v>25</v>
      </c>
      <c r="Q3173">
        <v>0</v>
      </c>
      <c r="R3173">
        <v>0</v>
      </c>
      <c r="S3173">
        <v>37.299999999999997</v>
      </c>
      <c r="T3173">
        <v>100</v>
      </c>
      <c r="U3173">
        <f t="shared" si="827"/>
        <v>0</v>
      </c>
      <c r="V3173">
        <v>0</v>
      </c>
      <c r="W3173">
        <f t="shared" si="822"/>
        <v>162.30000000000001</v>
      </c>
      <c r="X3173">
        <f t="shared" si="819"/>
        <v>1182</v>
      </c>
      <c r="Y3173">
        <f>+J3173+M3173</f>
        <v>2838</v>
      </c>
      <c r="Z3173">
        <f t="shared" si="826"/>
        <v>18655.7</v>
      </c>
      <c r="AA3173" t="s">
        <v>894</v>
      </c>
      <c r="AB3173">
        <v>2023</v>
      </c>
    </row>
    <row r="3174" spans="1:28" x14ac:dyDescent="0.25">
      <c r="A3174">
        <v>93</v>
      </c>
      <c r="B3174" t="s">
        <v>202</v>
      </c>
      <c r="C3174" t="s">
        <v>102</v>
      </c>
      <c r="D3174" t="s">
        <v>22</v>
      </c>
      <c r="E3174" t="s">
        <v>37</v>
      </c>
      <c r="F3174" t="s">
        <v>100</v>
      </c>
      <c r="G3174">
        <v>25000</v>
      </c>
      <c r="H3174">
        <f t="shared" ref="H3174:H3189" si="828">+G3174-(I3174+L3174+N3174)</f>
        <v>23522.5</v>
      </c>
      <c r="I3174">
        <f t="shared" si="815"/>
        <v>717.5</v>
      </c>
      <c r="J3174">
        <f t="shared" si="816"/>
        <v>1774.9999999999998</v>
      </c>
      <c r="K3174">
        <f t="shared" si="817"/>
        <v>275</v>
      </c>
      <c r="L3174">
        <f t="shared" si="823"/>
        <v>760</v>
      </c>
      <c r="M3174">
        <f t="shared" si="824"/>
        <v>1772.5000000000002</v>
      </c>
      <c r="N3174">
        <v>0</v>
      </c>
      <c r="O3174">
        <f t="shared" ref="O3174:O3189" si="829">+I3174+J3174+K3174+L3174+M3174+N3174</f>
        <v>5300</v>
      </c>
      <c r="P3174">
        <v>25</v>
      </c>
      <c r="Q3174">
        <v>1638.06</v>
      </c>
      <c r="R3174">
        <v>0</v>
      </c>
      <c r="S3174">
        <v>0</v>
      </c>
      <c r="T3174">
        <v>100</v>
      </c>
      <c r="U3174">
        <f t="shared" si="827"/>
        <v>0</v>
      </c>
      <c r="V3174">
        <v>0</v>
      </c>
      <c r="W3174">
        <f t="shared" si="822"/>
        <v>1763.06</v>
      </c>
      <c r="X3174">
        <f t="shared" si="819"/>
        <v>1477.5</v>
      </c>
      <c r="Y3174">
        <f t="shared" ref="Y3174:Y3189" si="830">+J3174+M3174</f>
        <v>3547.5</v>
      </c>
      <c r="Z3174">
        <f t="shared" si="826"/>
        <v>21759.439999999999</v>
      </c>
      <c r="AA3174" t="s">
        <v>894</v>
      </c>
      <c r="AB3174">
        <v>2023</v>
      </c>
    </row>
    <row r="3175" spans="1:28" x14ac:dyDescent="0.25">
      <c r="A3175">
        <v>94</v>
      </c>
      <c r="B3175" t="s">
        <v>203</v>
      </c>
      <c r="C3175" t="s">
        <v>102</v>
      </c>
      <c r="D3175" t="s">
        <v>6</v>
      </c>
      <c r="E3175" t="s">
        <v>37</v>
      </c>
      <c r="F3175" t="s">
        <v>100</v>
      </c>
      <c r="G3175">
        <v>15000</v>
      </c>
      <c r="H3175">
        <f t="shared" si="828"/>
        <v>14113.5</v>
      </c>
      <c r="I3175">
        <f t="shared" si="815"/>
        <v>430.5</v>
      </c>
      <c r="J3175">
        <f t="shared" si="816"/>
        <v>1065</v>
      </c>
      <c r="K3175">
        <f t="shared" si="817"/>
        <v>165.00000000000003</v>
      </c>
      <c r="L3175">
        <f t="shared" si="823"/>
        <v>456</v>
      </c>
      <c r="M3175">
        <f t="shared" si="824"/>
        <v>1063.5</v>
      </c>
      <c r="N3175">
        <v>0</v>
      </c>
      <c r="O3175">
        <f t="shared" si="829"/>
        <v>3180</v>
      </c>
      <c r="P3175">
        <v>25</v>
      </c>
      <c r="Q3175">
        <v>0</v>
      </c>
      <c r="R3175">
        <v>0</v>
      </c>
      <c r="S3175">
        <v>0</v>
      </c>
      <c r="T3175">
        <v>100</v>
      </c>
      <c r="U3175">
        <f t="shared" si="827"/>
        <v>0</v>
      </c>
      <c r="V3175">
        <v>0</v>
      </c>
      <c r="W3175">
        <f t="shared" si="822"/>
        <v>125</v>
      </c>
      <c r="X3175">
        <f t="shared" si="819"/>
        <v>886.5</v>
      </c>
      <c r="Y3175">
        <f t="shared" si="830"/>
        <v>2128.5</v>
      </c>
      <c r="Z3175">
        <f t="shared" si="826"/>
        <v>13988.5</v>
      </c>
      <c r="AA3175" t="s">
        <v>894</v>
      </c>
      <c r="AB3175">
        <v>2023</v>
      </c>
    </row>
    <row r="3176" spans="1:28" x14ac:dyDescent="0.25">
      <c r="A3176">
        <v>95</v>
      </c>
      <c r="B3176" t="s">
        <v>204</v>
      </c>
      <c r="C3176" t="s">
        <v>102</v>
      </c>
      <c r="D3176" t="s">
        <v>6</v>
      </c>
      <c r="E3176" t="s">
        <v>37</v>
      </c>
      <c r="F3176" t="s">
        <v>100</v>
      </c>
      <c r="G3176">
        <v>15000</v>
      </c>
      <c r="H3176">
        <f t="shared" si="828"/>
        <v>14113.5</v>
      </c>
      <c r="I3176">
        <f t="shared" si="815"/>
        <v>430.5</v>
      </c>
      <c r="J3176">
        <f t="shared" si="816"/>
        <v>1065</v>
      </c>
      <c r="K3176">
        <f t="shared" si="817"/>
        <v>165.00000000000003</v>
      </c>
      <c r="L3176">
        <f t="shared" si="823"/>
        <v>456</v>
      </c>
      <c r="M3176">
        <f t="shared" si="824"/>
        <v>1063.5</v>
      </c>
      <c r="N3176">
        <v>0</v>
      </c>
      <c r="O3176">
        <f t="shared" si="829"/>
        <v>3180</v>
      </c>
      <c r="P3176">
        <v>25</v>
      </c>
      <c r="Q3176">
        <v>0</v>
      </c>
      <c r="R3176">
        <v>0</v>
      </c>
      <c r="S3176">
        <v>0</v>
      </c>
      <c r="T3176">
        <v>100</v>
      </c>
      <c r="U3176">
        <f t="shared" si="827"/>
        <v>0</v>
      </c>
      <c r="V3176">
        <v>0</v>
      </c>
      <c r="W3176">
        <f t="shared" si="822"/>
        <v>125</v>
      </c>
      <c r="X3176">
        <f t="shared" si="819"/>
        <v>886.5</v>
      </c>
      <c r="Y3176">
        <f t="shared" si="830"/>
        <v>2128.5</v>
      </c>
      <c r="Z3176">
        <f t="shared" si="826"/>
        <v>13988.5</v>
      </c>
      <c r="AA3176" t="s">
        <v>894</v>
      </c>
      <c r="AB3176">
        <v>2023</v>
      </c>
    </row>
    <row r="3177" spans="1:28" x14ac:dyDescent="0.25">
      <c r="A3177">
        <v>96</v>
      </c>
      <c r="B3177" t="s">
        <v>205</v>
      </c>
      <c r="C3177" t="s">
        <v>102</v>
      </c>
      <c r="D3177" t="s">
        <v>6</v>
      </c>
      <c r="E3177" t="s">
        <v>37</v>
      </c>
      <c r="F3177" t="s">
        <v>100</v>
      </c>
      <c r="G3177">
        <v>25000</v>
      </c>
      <c r="H3177">
        <f t="shared" si="828"/>
        <v>23522.5</v>
      </c>
      <c r="I3177">
        <f t="shared" si="815"/>
        <v>717.5</v>
      </c>
      <c r="J3177">
        <f t="shared" si="816"/>
        <v>1774.9999999999998</v>
      </c>
      <c r="K3177">
        <f t="shared" si="817"/>
        <v>275</v>
      </c>
      <c r="L3177">
        <f t="shared" si="823"/>
        <v>760</v>
      </c>
      <c r="M3177">
        <f t="shared" si="824"/>
        <v>1772.5000000000002</v>
      </c>
      <c r="N3177">
        <v>0</v>
      </c>
      <c r="O3177">
        <f t="shared" si="829"/>
        <v>5300</v>
      </c>
      <c r="P3177">
        <v>25</v>
      </c>
      <c r="Q3177">
        <v>0</v>
      </c>
      <c r="R3177">
        <v>0</v>
      </c>
      <c r="S3177">
        <v>0</v>
      </c>
      <c r="T3177">
        <v>100</v>
      </c>
      <c r="U3177">
        <f t="shared" si="827"/>
        <v>0</v>
      </c>
      <c r="V3177">
        <v>0</v>
      </c>
      <c r="W3177">
        <f t="shared" si="822"/>
        <v>125</v>
      </c>
      <c r="X3177">
        <f t="shared" si="819"/>
        <v>1477.5</v>
      </c>
      <c r="Y3177">
        <f t="shared" si="830"/>
        <v>3547.5</v>
      </c>
      <c r="Z3177">
        <f t="shared" si="826"/>
        <v>23397.5</v>
      </c>
      <c r="AA3177" t="s">
        <v>894</v>
      </c>
      <c r="AB3177">
        <v>2023</v>
      </c>
    </row>
    <row r="3178" spans="1:28" x14ac:dyDescent="0.25">
      <c r="A3178">
        <v>97</v>
      </c>
      <c r="B3178" t="s">
        <v>810</v>
      </c>
      <c r="C3178" t="s">
        <v>102</v>
      </c>
      <c r="D3178" t="s">
        <v>94</v>
      </c>
      <c r="E3178" t="s">
        <v>37</v>
      </c>
      <c r="F3178" t="s">
        <v>100</v>
      </c>
      <c r="G3178">
        <v>25000</v>
      </c>
      <c r="H3178">
        <f t="shared" si="828"/>
        <v>23522.5</v>
      </c>
      <c r="I3178">
        <f t="shared" si="815"/>
        <v>717.5</v>
      </c>
      <c r="J3178">
        <f t="shared" si="816"/>
        <v>1774.9999999999998</v>
      </c>
      <c r="K3178">
        <f t="shared" si="817"/>
        <v>275</v>
      </c>
      <c r="L3178">
        <f t="shared" si="823"/>
        <v>760</v>
      </c>
      <c r="M3178">
        <f t="shared" si="824"/>
        <v>1772.5000000000002</v>
      </c>
      <c r="N3178">
        <v>0</v>
      </c>
      <c r="O3178">
        <f t="shared" si="829"/>
        <v>5300</v>
      </c>
      <c r="P3178">
        <v>25</v>
      </c>
      <c r="Q3178">
        <v>2100.16</v>
      </c>
      <c r="R3178">
        <v>0</v>
      </c>
      <c r="S3178">
        <v>0</v>
      </c>
      <c r="T3178">
        <v>100</v>
      </c>
      <c r="U3178">
        <f t="shared" si="827"/>
        <v>0</v>
      </c>
      <c r="V3178">
        <v>0</v>
      </c>
      <c r="W3178">
        <f t="shared" si="822"/>
        <v>2225.16</v>
      </c>
      <c r="X3178">
        <f t="shared" si="819"/>
        <v>1477.5</v>
      </c>
      <c r="Y3178">
        <f t="shared" si="830"/>
        <v>3547.5</v>
      </c>
      <c r="Z3178">
        <f t="shared" si="826"/>
        <v>21297.34</v>
      </c>
      <c r="AA3178" t="s">
        <v>894</v>
      </c>
      <c r="AB3178">
        <v>2023</v>
      </c>
    </row>
    <row r="3179" spans="1:28" x14ac:dyDescent="0.25">
      <c r="A3179">
        <v>98</v>
      </c>
      <c r="B3179" t="s">
        <v>802</v>
      </c>
      <c r="C3179" t="s">
        <v>103</v>
      </c>
      <c r="D3179" t="s">
        <v>22</v>
      </c>
      <c r="E3179" t="s">
        <v>54</v>
      </c>
      <c r="F3179" t="s">
        <v>100</v>
      </c>
      <c r="G3179">
        <v>30000</v>
      </c>
      <c r="H3179">
        <f t="shared" si="828"/>
        <v>28227</v>
      </c>
      <c r="I3179">
        <f t="shared" si="815"/>
        <v>861</v>
      </c>
      <c r="J3179">
        <f t="shared" si="816"/>
        <v>2130</v>
      </c>
      <c r="K3179">
        <f t="shared" si="817"/>
        <v>330.00000000000006</v>
      </c>
      <c r="L3179">
        <f t="shared" si="823"/>
        <v>912</v>
      </c>
      <c r="M3179">
        <f t="shared" si="824"/>
        <v>2127</v>
      </c>
      <c r="N3179">
        <v>0</v>
      </c>
      <c r="O3179">
        <f t="shared" si="829"/>
        <v>6360</v>
      </c>
      <c r="P3179">
        <v>25</v>
      </c>
      <c r="Q3179">
        <v>4777.8999999999996</v>
      </c>
      <c r="R3179">
        <v>0</v>
      </c>
      <c r="S3179">
        <v>0</v>
      </c>
      <c r="T3179">
        <v>100</v>
      </c>
      <c r="U3179">
        <f t="shared" si="827"/>
        <v>0</v>
      </c>
      <c r="V3179">
        <v>0</v>
      </c>
      <c r="W3179">
        <f t="shared" si="822"/>
        <v>4902.8999999999996</v>
      </c>
      <c r="X3179">
        <f t="shared" si="819"/>
        <v>1773</v>
      </c>
      <c r="Y3179">
        <f t="shared" si="830"/>
        <v>4257</v>
      </c>
      <c r="Z3179">
        <f t="shared" si="826"/>
        <v>23324.1</v>
      </c>
      <c r="AA3179" t="s">
        <v>894</v>
      </c>
      <c r="AB3179">
        <v>2023</v>
      </c>
    </row>
    <row r="3180" spans="1:28" x14ac:dyDescent="0.25">
      <c r="A3180">
        <v>99</v>
      </c>
      <c r="B3180" t="s">
        <v>193</v>
      </c>
      <c r="C3180" t="s">
        <v>103</v>
      </c>
      <c r="D3180" t="s">
        <v>22</v>
      </c>
      <c r="E3180" t="s">
        <v>54</v>
      </c>
      <c r="F3180" t="s">
        <v>100</v>
      </c>
      <c r="G3180">
        <v>30000</v>
      </c>
      <c r="H3180">
        <f t="shared" si="828"/>
        <v>26629.69</v>
      </c>
      <c r="I3180">
        <f t="shared" si="815"/>
        <v>861</v>
      </c>
      <c r="J3180">
        <f t="shared" si="816"/>
        <v>2130</v>
      </c>
      <c r="K3180">
        <f t="shared" si="817"/>
        <v>330.00000000000006</v>
      </c>
      <c r="L3180">
        <f t="shared" si="823"/>
        <v>912</v>
      </c>
      <c r="M3180">
        <f t="shared" si="824"/>
        <v>2127</v>
      </c>
      <c r="N3180">
        <v>1597.31</v>
      </c>
      <c r="O3180">
        <f t="shared" si="829"/>
        <v>7957.3099999999995</v>
      </c>
      <c r="P3180">
        <v>25</v>
      </c>
      <c r="Q3180">
        <v>500</v>
      </c>
      <c r="R3180">
        <v>0</v>
      </c>
      <c r="S3180">
        <v>0</v>
      </c>
      <c r="T3180">
        <v>100</v>
      </c>
      <c r="U3180">
        <f t="shared" si="827"/>
        <v>0</v>
      </c>
      <c r="V3180">
        <v>0</v>
      </c>
      <c r="W3180">
        <f t="shared" si="822"/>
        <v>625</v>
      </c>
      <c r="X3180">
        <f t="shared" si="819"/>
        <v>3370.31</v>
      </c>
      <c r="Y3180">
        <f t="shared" si="830"/>
        <v>4257</v>
      </c>
      <c r="Z3180">
        <f t="shared" si="826"/>
        <v>26004.69</v>
      </c>
      <c r="AA3180" t="s">
        <v>894</v>
      </c>
      <c r="AB3180">
        <v>2023</v>
      </c>
    </row>
    <row r="3181" spans="1:28" x14ac:dyDescent="0.25">
      <c r="A3181">
        <v>100</v>
      </c>
      <c r="B3181" t="s">
        <v>197</v>
      </c>
      <c r="C3181" t="s">
        <v>103</v>
      </c>
      <c r="D3181" t="s">
        <v>94</v>
      </c>
      <c r="E3181" t="s">
        <v>54</v>
      </c>
      <c r="F3181" t="s">
        <v>100</v>
      </c>
      <c r="G3181">
        <v>30000</v>
      </c>
      <c r="H3181">
        <f t="shared" si="828"/>
        <v>28227</v>
      </c>
      <c r="I3181">
        <f t="shared" si="815"/>
        <v>861</v>
      </c>
      <c r="J3181">
        <f t="shared" si="816"/>
        <v>2130</v>
      </c>
      <c r="K3181">
        <f t="shared" si="817"/>
        <v>330.00000000000006</v>
      </c>
      <c r="L3181">
        <f t="shared" si="823"/>
        <v>912</v>
      </c>
      <c r="M3181">
        <f t="shared" si="824"/>
        <v>2127</v>
      </c>
      <c r="N3181">
        <v>0</v>
      </c>
      <c r="O3181">
        <f t="shared" si="829"/>
        <v>6360</v>
      </c>
      <c r="P3181">
        <v>25</v>
      </c>
      <c r="Q3181">
        <v>0</v>
      </c>
      <c r="R3181">
        <v>0</v>
      </c>
      <c r="S3181">
        <v>0</v>
      </c>
      <c r="T3181">
        <v>100</v>
      </c>
      <c r="U3181">
        <f t="shared" si="827"/>
        <v>0</v>
      </c>
      <c r="V3181">
        <v>0</v>
      </c>
      <c r="W3181">
        <f t="shared" si="822"/>
        <v>125</v>
      </c>
      <c r="X3181">
        <f t="shared" si="819"/>
        <v>1773</v>
      </c>
      <c r="Y3181">
        <f t="shared" si="830"/>
        <v>4257</v>
      </c>
      <c r="Z3181">
        <f t="shared" si="826"/>
        <v>28102</v>
      </c>
      <c r="AA3181" t="s">
        <v>894</v>
      </c>
      <c r="AB3181">
        <v>2023</v>
      </c>
    </row>
    <row r="3182" spans="1:28" x14ac:dyDescent="0.25">
      <c r="A3182">
        <v>101</v>
      </c>
      <c r="B3182" t="s">
        <v>198</v>
      </c>
      <c r="C3182" t="s">
        <v>103</v>
      </c>
      <c r="D3182" t="s">
        <v>22</v>
      </c>
      <c r="E3182" t="s">
        <v>54</v>
      </c>
      <c r="F3182" t="s">
        <v>100</v>
      </c>
      <c r="G3182">
        <v>30000</v>
      </c>
      <c r="H3182">
        <f t="shared" si="828"/>
        <v>28227</v>
      </c>
      <c r="I3182">
        <f t="shared" si="815"/>
        <v>861</v>
      </c>
      <c r="J3182">
        <f t="shared" si="816"/>
        <v>2130</v>
      </c>
      <c r="K3182">
        <f t="shared" si="817"/>
        <v>330.00000000000006</v>
      </c>
      <c r="L3182">
        <f t="shared" si="823"/>
        <v>912</v>
      </c>
      <c r="M3182">
        <f t="shared" si="824"/>
        <v>2127</v>
      </c>
      <c r="N3182">
        <v>0</v>
      </c>
      <c r="O3182">
        <f t="shared" si="829"/>
        <v>6360</v>
      </c>
      <c r="P3182">
        <v>25</v>
      </c>
      <c r="Q3182">
        <v>4073.69</v>
      </c>
      <c r="R3182">
        <v>0</v>
      </c>
      <c r="S3182">
        <v>0</v>
      </c>
      <c r="T3182">
        <v>100</v>
      </c>
      <c r="U3182">
        <f t="shared" si="827"/>
        <v>0</v>
      </c>
      <c r="V3182">
        <v>0</v>
      </c>
      <c r="W3182">
        <f t="shared" si="822"/>
        <v>4198.6900000000005</v>
      </c>
      <c r="X3182">
        <f t="shared" si="819"/>
        <v>1773</v>
      </c>
      <c r="Y3182">
        <f t="shared" si="830"/>
        <v>4257</v>
      </c>
      <c r="Z3182">
        <f t="shared" si="826"/>
        <v>24028.309999999998</v>
      </c>
      <c r="AA3182" t="s">
        <v>894</v>
      </c>
      <c r="AB3182">
        <v>2023</v>
      </c>
    </row>
    <row r="3183" spans="1:28" x14ac:dyDescent="0.25">
      <c r="A3183">
        <v>102</v>
      </c>
      <c r="B3183" t="s">
        <v>200</v>
      </c>
      <c r="C3183" t="s">
        <v>103</v>
      </c>
      <c r="D3183" t="s">
        <v>19</v>
      </c>
      <c r="E3183" t="s">
        <v>60</v>
      </c>
      <c r="F3183" t="s">
        <v>100</v>
      </c>
      <c r="G3183">
        <v>35000</v>
      </c>
      <c r="H3183">
        <f t="shared" si="828"/>
        <v>32931.5</v>
      </c>
      <c r="I3183">
        <f t="shared" si="815"/>
        <v>1004.5</v>
      </c>
      <c r="J3183">
        <f t="shared" si="816"/>
        <v>2485</v>
      </c>
      <c r="K3183">
        <f t="shared" si="817"/>
        <v>385.00000000000006</v>
      </c>
      <c r="L3183">
        <f t="shared" si="823"/>
        <v>1064</v>
      </c>
      <c r="M3183">
        <f t="shared" si="824"/>
        <v>2481.5</v>
      </c>
      <c r="N3183">
        <v>0</v>
      </c>
      <c r="O3183">
        <f t="shared" si="829"/>
        <v>7420</v>
      </c>
      <c r="P3183">
        <v>25</v>
      </c>
      <c r="Q3183">
        <v>17474.189999999999</v>
      </c>
      <c r="R3183">
        <v>0</v>
      </c>
      <c r="S3183">
        <v>2165.92</v>
      </c>
      <c r="T3183">
        <v>100</v>
      </c>
      <c r="U3183">
        <f t="shared" si="827"/>
        <v>0</v>
      </c>
      <c r="V3183">
        <v>0</v>
      </c>
      <c r="W3183">
        <f t="shared" si="822"/>
        <v>19765.11</v>
      </c>
      <c r="X3183">
        <f t="shared" si="819"/>
        <v>2068.5</v>
      </c>
      <c r="Y3183">
        <f t="shared" si="830"/>
        <v>4966.5</v>
      </c>
      <c r="Z3183">
        <f t="shared" si="826"/>
        <v>13166.39</v>
      </c>
      <c r="AA3183" t="s">
        <v>894</v>
      </c>
      <c r="AB3183">
        <v>2023</v>
      </c>
    </row>
    <row r="3184" spans="1:28" x14ac:dyDescent="0.25">
      <c r="A3184">
        <v>103</v>
      </c>
      <c r="B3184" t="s">
        <v>811</v>
      </c>
      <c r="C3184" t="s">
        <v>103</v>
      </c>
      <c r="D3184" t="s">
        <v>808</v>
      </c>
      <c r="E3184" t="s">
        <v>54</v>
      </c>
      <c r="F3184" t="s">
        <v>99</v>
      </c>
      <c r="G3184">
        <v>45000</v>
      </c>
      <c r="H3184">
        <f t="shared" si="828"/>
        <v>42340.5</v>
      </c>
      <c r="I3184">
        <f t="shared" si="815"/>
        <v>1291.5</v>
      </c>
      <c r="J3184">
        <f t="shared" si="816"/>
        <v>3194.9999999999995</v>
      </c>
      <c r="K3184">
        <f t="shared" si="817"/>
        <v>495.00000000000006</v>
      </c>
      <c r="L3184">
        <f t="shared" si="823"/>
        <v>1368</v>
      </c>
      <c r="M3184">
        <f t="shared" si="824"/>
        <v>3190.5</v>
      </c>
      <c r="N3184">
        <v>0</v>
      </c>
      <c r="O3184">
        <f t="shared" si="829"/>
        <v>9540</v>
      </c>
      <c r="P3184">
        <v>25</v>
      </c>
      <c r="Q3184">
        <v>1500</v>
      </c>
      <c r="R3184">
        <v>0</v>
      </c>
      <c r="S3184">
        <v>797.28</v>
      </c>
      <c r="T3184">
        <v>100</v>
      </c>
      <c r="U3184">
        <v>0</v>
      </c>
      <c r="V3184">
        <v>1148.33</v>
      </c>
      <c r="W3184">
        <f>P3184+Q3184+R3184+S3184+T3184+U3184</f>
        <v>2422.2799999999997</v>
      </c>
      <c r="X3184">
        <f t="shared" si="819"/>
        <v>2659.5</v>
      </c>
      <c r="Y3184">
        <f t="shared" si="830"/>
        <v>6385.5</v>
      </c>
      <c r="Z3184">
        <f>+G3184-(W3184+X3184)</f>
        <v>39918.22</v>
      </c>
      <c r="AA3184" t="s">
        <v>894</v>
      </c>
      <c r="AB3184">
        <v>2023</v>
      </c>
    </row>
    <row r="3185" spans="1:28" x14ac:dyDescent="0.25">
      <c r="A3185">
        <v>104</v>
      </c>
      <c r="B3185" t="s">
        <v>892</v>
      </c>
      <c r="C3185" t="s">
        <v>103</v>
      </c>
      <c r="D3185" t="s">
        <v>22</v>
      </c>
      <c r="E3185" t="s">
        <v>880</v>
      </c>
      <c r="F3185" t="s">
        <v>84</v>
      </c>
      <c r="G3185">
        <v>26000</v>
      </c>
      <c r="H3185">
        <f t="shared" si="828"/>
        <v>24463.4</v>
      </c>
      <c r="I3185">
        <f t="shared" si="815"/>
        <v>746.2</v>
      </c>
      <c r="J3185">
        <f t="shared" si="816"/>
        <v>1845.9999999999998</v>
      </c>
      <c r="K3185">
        <f t="shared" si="817"/>
        <v>286.00000000000006</v>
      </c>
      <c r="L3185">
        <f t="shared" si="823"/>
        <v>790.4</v>
      </c>
      <c r="M3185">
        <f t="shared" si="824"/>
        <v>1843.4</v>
      </c>
      <c r="N3185">
        <v>0</v>
      </c>
      <c r="O3185">
        <f t="shared" si="829"/>
        <v>5512</v>
      </c>
      <c r="P3185">
        <v>25</v>
      </c>
      <c r="Q3185">
        <v>0</v>
      </c>
      <c r="R3185">
        <v>0</v>
      </c>
      <c r="S3185">
        <v>0</v>
      </c>
      <c r="T3185">
        <v>100</v>
      </c>
      <c r="U3185">
        <f t="shared" si="827"/>
        <v>0</v>
      </c>
      <c r="V3185">
        <v>0</v>
      </c>
      <c r="W3185">
        <f t="shared" ref="W3185:W3189" si="831">P3185+Q3185+R3185+S3185+T3185+U3185</f>
        <v>125</v>
      </c>
      <c r="X3185">
        <f t="shared" si="819"/>
        <v>1536.6</v>
      </c>
      <c r="Y3185">
        <f t="shared" si="830"/>
        <v>3689.3999999999996</v>
      </c>
      <c r="Z3185">
        <f t="shared" ref="Z3185:Z3189" si="832">+G3185-(W3185+X3185)</f>
        <v>24338.400000000001</v>
      </c>
      <c r="AA3185" t="s">
        <v>894</v>
      </c>
      <c r="AB3185">
        <v>2023</v>
      </c>
    </row>
    <row r="3186" spans="1:28" x14ac:dyDescent="0.25">
      <c r="A3186">
        <v>105</v>
      </c>
      <c r="B3186" t="s">
        <v>881</v>
      </c>
      <c r="C3186" t="s">
        <v>103</v>
      </c>
      <c r="D3186" t="s">
        <v>22</v>
      </c>
      <c r="E3186" t="s">
        <v>54</v>
      </c>
      <c r="F3186" t="s">
        <v>84</v>
      </c>
      <c r="G3186">
        <v>25000</v>
      </c>
      <c r="H3186">
        <f t="shared" si="828"/>
        <v>23522.5</v>
      </c>
      <c r="I3186">
        <f t="shared" si="815"/>
        <v>717.5</v>
      </c>
      <c r="J3186">
        <f t="shared" si="816"/>
        <v>1774.9999999999998</v>
      </c>
      <c r="K3186">
        <f t="shared" si="817"/>
        <v>275</v>
      </c>
      <c r="L3186">
        <f t="shared" si="823"/>
        <v>760</v>
      </c>
      <c r="M3186">
        <f t="shared" si="824"/>
        <v>1772.5000000000002</v>
      </c>
      <c r="N3186">
        <v>0</v>
      </c>
      <c r="O3186">
        <f t="shared" si="829"/>
        <v>5300</v>
      </c>
      <c r="P3186">
        <v>25</v>
      </c>
      <c r="Q3186">
        <v>0</v>
      </c>
      <c r="R3186">
        <v>0</v>
      </c>
      <c r="S3186">
        <v>79.989999999999995</v>
      </c>
      <c r="T3186">
        <v>100</v>
      </c>
      <c r="U3186">
        <f t="shared" si="827"/>
        <v>0</v>
      </c>
      <c r="V3186">
        <v>0</v>
      </c>
      <c r="W3186">
        <f t="shared" si="831"/>
        <v>204.99</v>
      </c>
      <c r="X3186">
        <f t="shared" si="819"/>
        <v>1477.5</v>
      </c>
      <c r="Y3186">
        <f t="shared" si="830"/>
        <v>3547.5</v>
      </c>
      <c r="Z3186">
        <f t="shared" si="832"/>
        <v>23317.51</v>
      </c>
      <c r="AA3186" t="s">
        <v>894</v>
      </c>
      <c r="AB3186">
        <v>2023</v>
      </c>
    </row>
    <row r="3187" spans="1:28" x14ac:dyDescent="0.25">
      <c r="A3187">
        <v>106</v>
      </c>
      <c r="B3187" t="s">
        <v>882</v>
      </c>
      <c r="C3187" t="s">
        <v>103</v>
      </c>
      <c r="D3187" t="s">
        <v>22</v>
      </c>
      <c r="E3187" t="s">
        <v>883</v>
      </c>
      <c r="F3187" t="s">
        <v>84</v>
      </c>
      <c r="G3187">
        <v>20000</v>
      </c>
      <c r="H3187">
        <f t="shared" si="828"/>
        <v>18818</v>
      </c>
      <c r="I3187">
        <f t="shared" si="815"/>
        <v>574</v>
      </c>
      <c r="J3187">
        <f t="shared" si="816"/>
        <v>1419.9999999999998</v>
      </c>
      <c r="K3187">
        <f t="shared" si="817"/>
        <v>220.00000000000003</v>
      </c>
      <c r="L3187">
        <f t="shared" si="823"/>
        <v>608</v>
      </c>
      <c r="M3187">
        <f t="shared" si="824"/>
        <v>1418</v>
      </c>
      <c r="N3187">
        <v>0</v>
      </c>
      <c r="O3187">
        <f t="shared" si="829"/>
        <v>4240</v>
      </c>
      <c r="P3187">
        <v>25</v>
      </c>
      <c r="Q3187">
        <v>0</v>
      </c>
      <c r="R3187">
        <v>0</v>
      </c>
      <c r="S3187">
        <v>0</v>
      </c>
      <c r="T3187">
        <v>100</v>
      </c>
      <c r="U3187">
        <f t="shared" si="827"/>
        <v>0</v>
      </c>
      <c r="V3187">
        <v>0</v>
      </c>
      <c r="W3187">
        <f t="shared" si="831"/>
        <v>125</v>
      </c>
      <c r="X3187">
        <f t="shared" si="819"/>
        <v>1182</v>
      </c>
      <c r="Y3187">
        <f t="shared" si="830"/>
        <v>2838</v>
      </c>
      <c r="Z3187">
        <f t="shared" si="832"/>
        <v>18693</v>
      </c>
      <c r="AA3187" t="s">
        <v>894</v>
      </c>
      <c r="AB3187">
        <v>2023</v>
      </c>
    </row>
    <row r="3188" spans="1:28" x14ac:dyDescent="0.25">
      <c r="A3188">
        <v>107</v>
      </c>
      <c r="B3188" t="s">
        <v>884</v>
      </c>
      <c r="C3188" t="s">
        <v>102</v>
      </c>
      <c r="D3188" t="s">
        <v>893</v>
      </c>
      <c r="E3188" t="s">
        <v>32</v>
      </c>
      <c r="F3188" t="s">
        <v>84</v>
      </c>
      <c r="G3188">
        <v>46000</v>
      </c>
      <c r="H3188">
        <f t="shared" si="828"/>
        <v>43281.4</v>
      </c>
      <c r="I3188">
        <f t="shared" si="815"/>
        <v>1320.2</v>
      </c>
      <c r="J3188">
        <f t="shared" si="816"/>
        <v>3265.9999999999995</v>
      </c>
      <c r="K3188">
        <f t="shared" si="817"/>
        <v>506.00000000000006</v>
      </c>
      <c r="L3188">
        <f t="shared" si="823"/>
        <v>1398.4</v>
      </c>
      <c r="M3188">
        <f t="shared" si="824"/>
        <v>3261.4</v>
      </c>
      <c r="N3188">
        <v>0</v>
      </c>
      <c r="O3188">
        <f t="shared" si="829"/>
        <v>9752</v>
      </c>
      <c r="P3188">
        <v>25</v>
      </c>
      <c r="Q3188">
        <v>0</v>
      </c>
      <c r="R3188">
        <v>0</v>
      </c>
      <c r="S3188">
        <v>59.99</v>
      </c>
      <c r="T3188">
        <v>100</v>
      </c>
      <c r="U3188">
        <f t="shared" si="827"/>
        <v>1289.4598750000005</v>
      </c>
      <c r="V3188">
        <v>0</v>
      </c>
      <c r="W3188">
        <f t="shared" si="831"/>
        <v>1474.4498750000005</v>
      </c>
      <c r="X3188">
        <f t="shared" si="819"/>
        <v>2718.6000000000004</v>
      </c>
      <c r="Y3188">
        <f t="shared" si="830"/>
        <v>6527.4</v>
      </c>
      <c r="Z3188">
        <f t="shared" si="832"/>
        <v>41806.950125000003</v>
      </c>
      <c r="AA3188" t="s">
        <v>894</v>
      </c>
      <c r="AB3188">
        <v>2023</v>
      </c>
    </row>
    <row r="3189" spans="1:28" x14ac:dyDescent="0.25">
      <c r="A3189">
        <v>108</v>
      </c>
      <c r="B3189" t="s">
        <v>885</v>
      </c>
      <c r="C3189" t="s">
        <v>103</v>
      </c>
      <c r="D3189" t="s">
        <v>22</v>
      </c>
      <c r="E3189" t="s">
        <v>80</v>
      </c>
      <c r="F3189" t="s">
        <v>84</v>
      </c>
      <c r="G3189">
        <v>130000</v>
      </c>
      <c r="H3189">
        <f t="shared" si="828"/>
        <v>122317</v>
      </c>
      <c r="I3189">
        <f t="shared" si="815"/>
        <v>3731</v>
      </c>
      <c r="J3189">
        <f t="shared" si="816"/>
        <v>9230</v>
      </c>
      <c r="K3189">
        <f t="shared" si="817"/>
        <v>822.89</v>
      </c>
      <c r="L3189">
        <f t="shared" si="823"/>
        <v>3952</v>
      </c>
      <c r="M3189">
        <f t="shared" si="824"/>
        <v>9217</v>
      </c>
      <c r="N3189">
        <v>0</v>
      </c>
      <c r="O3189">
        <f t="shared" si="829"/>
        <v>26952.89</v>
      </c>
      <c r="P3189">
        <v>25</v>
      </c>
      <c r="Q3189">
        <v>0</v>
      </c>
      <c r="R3189">
        <v>0</v>
      </c>
      <c r="S3189">
        <v>295.95</v>
      </c>
      <c r="T3189">
        <v>100</v>
      </c>
      <c r="U3189">
        <f t="shared" si="827"/>
        <v>19162.187291666665</v>
      </c>
      <c r="V3189">
        <v>0</v>
      </c>
      <c r="W3189">
        <f t="shared" si="831"/>
        <v>19583.137291666666</v>
      </c>
      <c r="X3189">
        <f t="shared" si="819"/>
        <v>7683</v>
      </c>
      <c r="Y3189">
        <f t="shared" si="830"/>
        <v>18447</v>
      </c>
      <c r="Z3189">
        <f t="shared" si="832"/>
        <v>102733.86270833333</v>
      </c>
      <c r="AA3189" t="s">
        <v>894</v>
      </c>
      <c r="AB3189">
        <v>2023</v>
      </c>
    </row>
    <row r="3190" spans="1:28" x14ac:dyDescent="0.25">
      <c r="A3190">
        <v>109</v>
      </c>
      <c r="B3190" t="s">
        <v>804</v>
      </c>
      <c r="C3190" t="s">
        <v>103</v>
      </c>
      <c r="D3190" t="s">
        <v>823</v>
      </c>
      <c r="E3190" t="s">
        <v>27</v>
      </c>
      <c r="F3190" t="s">
        <v>98</v>
      </c>
      <c r="G3190">
        <v>360000</v>
      </c>
      <c r="H3190">
        <f>+G3190-(I3190+L3190+N3190)</f>
        <v>342405.16</v>
      </c>
      <c r="I3190">
        <f>IF(G3190&lt;=374040,G3190*2.87%,9334.68)</f>
        <v>10332</v>
      </c>
      <c r="J3190">
        <f>IF(G3190&lt;=374040,G3190*7.1%,23092.75)</f>
        <v>25559.999999999996</v>
      </c>
      <c r="K3190">
        <f>IF(G3190&lt;=74808,G3190*1.1%,822.89)</f>
        <v>822.89</v>
      </c>
      <c r="L3190">
        <v>5685.41</v>
      </c>
      <c r="M3190">
        <v>13259.72</v>
      </c>
      <c r="N3190">
        <v>1577.43</v>
      </c>
      <c r="O3190">
        <f>+I3190+J3190+K3190+L3190+M3190+N3190</f>
        <v>57237.450000000004</v>
      </c>
      <c r="P3190">
        <v>25</v>
      </c>
      <c r="Q3190">
        <v>0</v>
      </c>
      <c r="R3190">
        <v>0</v>
      </c>
      <c r="S3190">
        <v>1328.8</v>
      </c>
      <c r="T3190">
        <v>0</v>
      </c>
      <c r="U3190">
        <v>74184.149999999994</v>
      </c>
      <c r="V3190">
        <v>0</v>
      </c>
      <c r="W3190">
        <f>P3190+Q3190+R3190+S3190+T3190+U3190</f>
        <v>75537.95</v>
      </c>
      <c r="X3190">
        <f>+I3190+L3190+N3190</f>
        <v>17594.84</v>
      </c>
      <c r="Y3190">
        <f>+J3190+M3190</f>
        <v>38819.719999999994</v>
      </c>
      <c r="Z3190">
        <f>+G3190-(W3190+X3190)</f>
        <v>266867.21000000002</v>
      </c>
      <c r="AA3190" t="s">
        <v>876</v>
      </c>
      <c r="AB3190">
        <v>2023</v>
      </c>
    </row>
    <row r="3191" spans="1:28" x14ac:dyDescent="0.25">
      <c r="A3191">
        <v>1</v>
      </c>
      <c r="B3191" t="s">
        <v>784</v>
      </c>
      <c r="C3191" t="s">
        <v>102</v>
      </c>
      <c r="D3191" t="s">
        <v>19</v>
      </c>
      <c r="E3191" t="s">
        <v>71</v>
      </c>
      <c r="F3191" t="s">
        <v>98</v>
      </c>
      <c r="G3191">
        <v>300000</v>
      </c>
      <c r="H3191">
        <f>+G3191-(I3191+L3191+N3191)</f>
        <v>285704.59000000003</v>
      </c>
      <c r="I3191">
        <f t="shared" ref="I3191:I3255" si="833">IF(G3191&lt;=374040,G3191*2.87%,9334.68)</f>
        <v>8610</v>
      </c>
      <c r="J3191">
        <f t="shared" ref="J3191:J3255" si="834">IF(G3191&lt;=374040,G3191*7.1%,23092.75)</f>
        <v>21299.999999999996</v>
      </c>
      <c r="K3191">
        <f t="shared" ref="K3191:K3254" si="835">IF(G3191&lt;=74808,G3191*1.1%,822.89)</f>
        <v>822.89</v>
      </c>
      <c r="L3191">
        <v>5685.41</v>
      </c>
      <c r="M3191">
        <v>13259.72</v>
      </c>
      <c r="N3191">
        <v>0</v>
      </c>
      <c r="O3191">
        <f t="shared" ref="O3191:O3254" si="836">+I3191+J3191+K3191+L3191+M3191+N3191</f>
        <v>49678.02</v>
      </c>
      <c r="P3191">
        <v>25</v>
      </c>
      <c r="Q3191">
        <v>0</v>
      </c>
      <c r="R3191">
        <v>0</v>
      </c>
      <c r="S3191">
        <v>0</v>
      </c>
      <c r="T3191">
        <v>0</v>
      </c>
      <c r="U3191">
        <v>60009.02</v>
      </c>
      <c r="V3191">
        <v>0</v>
      </c>
      <c r="W3191">
        <f>P3191+Q3191+R3191+S3191+T3191+U3191</f>
        <v>60034.02</v>
      </c>
      <c r="X3191">
        <f t="shared" ref="X3191:X3254" si="837">+I3191+L3191+N3191</f>
        <v>14295.41</v>
      </c>
      <c r="Y3191">
        <f t="shared" ref="Y3191:Y3205" si="838">+J3191+M3191</f>
        <v>34559.719999999994</v>
      </c>
      <c r="Z3191">
        <f t="shared" ref="Z3191:Z3254" si="839">+G3191-(W3191+X3191)</f>
        <v>225670.57</v>
      </c>
      <c r="AA3191" t="s">
        <v>876</v>
      </c>
      <c r="AB3191">
        <v>2023</v>
      </c>
    </row>
    <row r="3192" spans="1:28" x14ac:dyDescent="0.25">
      <c r="A3192">
        <v>2</v>
      </c>
      <c r="B3192" t="s">
        <v>110</v>
      </c>
      <c r="C3192" t="s">
        <v>103</v>
      </c>
      <c r="D3192" t="s">
        <v>10</v>
      </c>
      <c r="E3192" t="s">
        <v>53</v>
      </c>
      <c r="F3192" t="s">
        <v>98</v>
      </c>
      <c r="G3192">
        <v>300000</v>
      </c>
      <c r="H3192">
        <f t="shared" ref="H3192:H3255" si="840">+G3192-(I3192+L3192+N3192)</f>
        <v>284127.15999999997</v>
      </c>
      <c r="I3192">
        <f t="shared" si="833"/>
        <v>8610</v>
      </c>
      <c r="J3192">
        <f t="shared" si="834"/>
        <v>21299.999999999996</v>
      </c>
      <c r="K3192">
        <f t="shared" si="835"/>
        <v>822.89</v>
      </c>
      <c r="L3192">
        <v>5685.41</v>
      </c>
      <c r="M3192">
        <v>13259.72</v>
      </c>
      <c r="N3192">
        <v>1577.43</v>
      </c>
      <c r="O3192">
        <f t="shared" si="836"/>
        <v>51255.45</v>
      </c>
      <c r="P3192">
        <v>25</v>
      </c>
      <c r="Q3192">
        <v>0</v>
      </c>
      <c r="R3192">
        <v>0</v>
      </c>
      <c r="S3192">
        <v>1328.8</v>
      </c>
      <c r="T3192">
        <v>0</v>
      </c>
      <c r="U3192">
        <v>60009.02</v>
      </c>
      <c r="V3192">
        <v>0</v>
      </c>
      <c r="W3192">
        <f t="shared" ref="W3192:W3255" si="841">P3192+Q3192+R3192+S3192+T3192+U3192</f>
        <v>61362.82</v>
      </c>
      <c r="X3192">
        <f t="shared" si="837"/>
        <v>15872.84</v>
      </c>
      <c r="Y3192">
        <f t="shared" si="838"/>
        <v>34559.719999999994</v>
      </c>
      <c r="Z3192">
        <f t="shared" si="839"/>
        <v>222764.34</v>
      </c>
      <c r="AA3192" t="s">
        <v>876</v>
      </c>
      <c r="AB3192">
        <v>2023</v>
      </c>
    </row>
    <row r="3193" spans="1:28" x14ac:dyDescent="0.25">
      <c r="A3193">
        <v>3</v>
      </c>
      <c r="B3193" t="s">
        <v>115</v>
      </c>
      <c r="C3193" t="s">
        <v>103</v>
      </c>
      <c r="D3193" t="s">
        <v>21</v>
      </c>
      <c r="E3193" t="s">
        <v>81</v>
      </c>
      <c r="F3193" t="s">
        <v>84</v>
      </c>
      <c r="G3193">
        <v>185000</v>
      </c>
      <c r="H3193">
        <f>+G3193-(I3193+L3193+N3193)</f>
        <v>170911.64</v>
      </c>
      <c r="I3193">
        <f t="shared" si="833"/>
        <v>5309.5</v>
      </c>
      <c r="J3193">
        <f t="shared" si="834"/>
        <v>13134.999999999998</v>
      </c>
      <c r="K3193">
        <f t="shared" si="835"/>
        <v>822.89</v>
      </c>
      <c r="L3193">
        <f t="shared" ref="L3193:L3256" si="842">IF(G3193&lt;=187020,G3193*3.04%,4943.8)</f>
        <v>5624</v>
      </c>
      <c r="M3193">
        <f t="shared" ref="M3193:M3256" si="843">IF(G3193&lt;=187020,G3193*7.09%,11530.11)</f>
        <v>13116.5</v>
      </c>
      <c r="N3193">
        <v>3154.86</v>
      </c>
      <c r="O3193">
        <f t="shared" si="836"/>
        <v>41162.75</v>
      </c>
      <c r="P3193">
        <v>25</v>
      </c>
      <c r="Q3193">
        <v>38886.51</v>
      </c>
      <c r="R3193">
        <v>0</v>
      </c>
      <c r="S3193">
        <v>1993.2</v>
      </c>
      <c r="T3193">
        <v>100</v>
      </c>
      <c r="U3193">
        <v>30522.04</v>
      </c>
      <c r="V3193">
        <v>0</v>
      </c>
      <c r="W3193">
        <f t="shared" si="841"/>
        <v>71526.75</v>
      </c>
      <c r="X3193">
        <f t="shared" si="837"/>
        <v>14088.36</v>
      </c>
      <c r="Y3193">
        <f t="shared" si="838"/>
        <v>26251.5</v>
      </c>
      <c r="Z3193">
        <f t="shared" si="839"/>
        <v>99384.89</v>
      </c>
      <c r="AA3193" t="s">
        <v>876</v>
      </c>
      <c r="AB3193">
        <v>2023</v>
      </c>
    </row>
    <row r="3194" spans="1:28" x14ac:dyDescent="0.25">
      <c r="A3194">
        <v>4</v>
      </c>
      <c r="B3194" t="s">
        <v>116</v>
      </c>
      <c r="C3194" t="s">
        <v>102</v>
      </c>
      <c r="D3194" t="s">
        <v>4</v>
      </c>
      <c r="E3194" t="s">
        <v>91</v>
      </c>
      <c r="F3194" t="s">
        <v>84</v>
      </c>
      <c r="G3194">
        <v>185000</v>
      </c>
      <c r="H3194">
        <f t="shared" si="840"/>
        <v>174066.5</v>
      </c>
      <c r="I3194">
        <f t="shared" si="833"/>
        <v>5309.5</v>
      </c>
      <c r="J3194">
        <f t="shared" si="834"/>
        <v>13134.999999999998</v>
      </c>
      <c r="K3194">
        <f t="shared" si="835"/>
        <v>822.89</v>
      </c>
      <c r="L3194">
        <f t="shared" si="842"/>
        <v>5624</v>
      </c>
      <c r="M3194">
        <f t="shared" si="843"/>
        <v>13116.5</v>
      </c>
      <c r="N3194">
        <v>0</v>
      </c>
      <c r="O3194">
        <f t="shared" si="836"/>
        <v>38007.89</v>
      </c>
      <c r="P3194">
        <v>25</v>
      </c>
      <c r="Q3194">
        <v>10669.68</v>
      </c>
      <c r="R3194">
        <v>0</v>
      </c>
      <c r="S3194">
        <v>1328.8</v>
      </c>
      <c r="T3194">
        <v>100</v>
      </c>
      <c r="U3194">
        <v>32099.49</v>
      </c>
      <c r="V3194">
        <v>0</v>
      </c>
      <c r="W3194">
        <f t="shared" si="841"/>
        <v>44222.97</v>
      </c>
      <c r="X3194">
        <f t="shared" si="837"/>
        <v>10933.5</v>
      </c>
      <c r="Y3194">
        <f t="shared" si="838"/>
        <v>26251.5</v>
      </c>
      <c r="Z3194">
        <f t="shared" si="839"/>
        <v>129843.53</v>
      </c>
      <c r="AA3194" t="s">
        <v>876</v>
      </c>
      <c r="AB3194">
        <v>2023</v>
      </c>
    </row>
    <row r="3195" spans="1:28" x14ac:dyDescent="0.25">
      <c r="A3195">
        <v>5</v>
      </c>
      <c r="B3195" t="s">
        <v>117</v>
      </c>
      <c r="C3195" t="s">
        <v>102</v>
      </c>
      <c r="D3195" t="s">
        <v>793</v>
      </c>
      <c r="E3195" t="s">
        <v>794</v>
      </c>
      <c r="F3195" t="s">
        <v>84</v>
      </c>
      <c r="G3195">
        <v>185000</v>
      </c>
      <c r="H3195">
        <f t="shared" si="840"/>
        <v>170911.64</v>
      </c>
      <c r="I3195">
        <f t="shared" si="833"/>
        <v>5309.5</v>
      </c>
      <c r="J3195">
        <f t="shared" si="834"/>
        <v>13134.999999999998</v>
      </c>
      <c r="K3195">
        <f t="shared" si="835"/>
        <v>822.89</v>
      </c>
      <c r="L3195">
        <f t="shared" si="842"/>
        <v>5624</v>
      </c>
      <c r="M3195">
        <f t="shared" si="843"/>
        <v>13116.5</v>
      </c>
      <c r="N3195">
        <v>3154.86</v>
      </c>
      <c r="O3195">
        <f t="shared" si="836"/>
        <v>41162.75</v>
      </c>
      <c r="P3195">
        <v>25</v>
      </c>
      <c r="Q3195">
        <v>0</v>
      </c>
      <c r="R3195">
        <v>0</v>
      </c>
      <c r="S3195">
        <v>2657.6</v>
      </c>
      <c r="T3195">
        <v>100</v>
      </c>
      <c r="U3195">
        <v>31310.77</v>
      </c>
      <c r="V3195">
        <v>0</v>
      </c>
      <c r="W3195">
        <f t="shared" si="841"/>
        <v>34093.370000000003</v>
      </c>
      <c r="X3195">
        <f t="shared" si="837"/>
        <v>14088.36</v>
      </c>
      <c r="Y3195">
        <f t="shared" si="838"/>
        <v>26251.5</v>
      </c>
      <c r="Z3195">
        <f t="shared" si="839"/>
        <v>136818.26999999999</v>
      </c>
      <c r="AA3195" t="s">
        <v>876</v>
      </c>
      <c r="AB3195">
        <v>2023</v>
      </c>
    </row>
    <row r="3196" spans="1:28" x14ac:dyDescent="0.25">
      <c r="A3196">
        <v>6</v>
      </c>
      <c r="B3196" t="s">
        <v>119</v>
      </c>
      <c r="C3196" t="s">
        <v>103</v>
      </c>
      <c r="D3196" t="s">
        <v>10</v>
      </c>
      <c r="E3196" t="s">
        <v>824</v>
      </c>
      <c r="F3196" t="s">
        <v>84</v>
      </c>
      <c r="G3196">
        <v>185000</v>
      </c>
      <c r="H3196">
        <f t="shared" si="840"/>
        <v>174066.5</v>
      </c>
      <c r="I3196">
        <f t="shared" si="833"/>
        <v>5309.5</v>
      </c>
      <c r="J3196">
        <f t="shared" si="834"/>
        <v>13134.999999999998</v>
      </c>
      <c r="K3196">
        <f t="shared" si="835"/>
        <v>822.89</v>
      </c>
      <c r="L3196">
        <f t="shared" si="842"/>
        <v>5624</v>
      </c>
      <c r="M3196">
        <f t="shared" si="843"/>
        <v>13116.5</v>
      </c>
      <c r="N3196">
        <v>0</v>
      </c>
      <c r="O3196">
        <f t="shared" si="836"/>
        <v>38007.89</v>
      </c>
      <c r="P3196">
        <v>25</v>
      </c>
      <c r="Q3196">
        <v>11633.07</v>
      </c>
      <c r="R3196">
        <v>0</v>
      </c>
      <c r="S3196">
        <v>1328.8</v>
      </c>
      <c r="T3196">
        <v>100</v>
      </c>
      <c r="U3196">
        <v>32099.49</v>
      </c>
      <c r="V3196">
        <v>0</v>
      </c>
      <c r="W3196">
        <f t="shared" si="841"/>
        <v>45186.36</v>
      </c>
      <c r="X3196">
        <f t="shared" si="837"/>
        <v>10933.5</v>
      </c>
      <c r="Y3196">
        <f t="shared" si="838"/>
        <v>26251.5</v>
      </c>
      <c r="Z3196">
        <f t="shared" si="839"/>
        <v>128880.14</v>
      </c>
      <c r="AA3196" t="s">
        <v>876</v>
      </c>
      <c r="AB3196">
        <v>2023</v>
      </c>
    </row>
    <row r="3197" spans="1:28" x14ac:dyDescent="0.25">
      <c r="A3197">
        <v>7</v>
      </c>
      <c r="B3197" t="s">
        <v>121</v>
      </c>
      <c r="C3197" t="s">
        <v>102</v>
      </c>
      <c r="D3197" t="s">
        <v>21</v>
      </c>
      <c r="E3197" t="s">
        <v>48</v>
      </c>
      <c r="F3197" t="s">
        <v>84</v>
      </c>
      <c r="G3197">
        <v>155000</v>
      </c>
      <c r="H3197">
        <f t="shared" si="840"/>
        <v>144262.07</v>
      </c>
      <c r="I3197">
        <f t="shared" si="833"/>
        <v>4448.5</v>
      </c>
      <c r="J3197">
        <f t="shared" si="834"/>
        <v>11004.999999999998</v>
      </c>
      <c r="K3197">
        <f t="shared" si="835"/>
        <v>822.89</v>
      </c>
      <c r="L3197">
        <f t="shared" si="842"/>
        <v>4712</v>
      </c>
      <c r="M3197">
        <f t="shared" si="843"/>
        <v>10989.5</v>
      </c>
      <c r="N3197">
        <v>1577.43</v>
      </c>
      <c r="O3197">
        <f t="shared" si="836"/>
        <v>33555.32</v>
      </c>
      <c r="P3197">
        <v>25</v>
      </c>
      <c r="Q3197">
        <v>10389.9</v>
      </c>
      <c r="R3197">
        <v>0</v>
      </c>
      <c r="S3197">
        <v>1109.1099999999999</v>
      </c>
      <c r="T3197">
        <v>100</v>
      </c>
      <c r="U3197">
        <f>IF((H3197*12)&gt;867123.01,(79776+(((H3197*12)-867123.01)*0.25))/12,IF((H3197*12)&gt;624329.01,(31216+(((H3197*12)-624329.01)*0.2))/12,IF((H3197*12)&gt;416220.01,(((H3197*12)-416220.01)*0.15)/12,0)))</f>
        <v>24648.454791666667</v>
      </c>
      <c r="V3197">
        <v>0</v>
      </c>
      <c r="W3197">
        <f t="shared" si="841"/>
        <v>36272.464791666665</v>
      </c>
      <c r="X3197">
        <f t="shared" si="837"/>
        <v>10737.93</v>
      </c>
      <c r="Y3197">
        <f t="shared" si="838"/>
        <v>21994.5</v>
      </c>
      <c r="Z3197">
        <f t="shared" si="839"/>
        <v>107989.60520833333</v>
      </c>
      <c r="AA3197" t="s">
        <v>876</v>
      </c>
      <c r="AB3197">
        <v>2023</v>
      </c>
    </row>
    <row r="3198" spans="1:28" x14ac:dyDescent="0.25">
      <c r="A3198">
        <v>8</v>
      </c>
      <c r="B3198" t="s">
        <v>137</v>
      </c>
      <c r="C3198" t="s">
        <v>102</v>
      </c>
      <c r="D3198" t="s">
        <v>22</v>
      </c>
      <c r="E3198" t="s">
        <v>788</v>
      </c>
      <c r="F3198" t="s">
        <v>85</v>
      </c>
      <c r="G3198">
        <v>140000</v>
      </c>
      <c r="H3198">
        <f>+G3198-(I3198+L3198+N3198)</f>
        <v>130148.57</v>
      </c>
      <c r="I3198">
        <f t="shared" si="833"/>
        <v>4018</v>
      </c>
      <c r="J3198">
        <f t="shared" si="834"/>
        <v>9940</v>
      </c>
      <c r="K3198">
        <f t="shared" si="835"/>
        <v>822.89</v>
      </c>
      <c r="L3198">
        <f t="shared" si="842"/>
        <v>4256</v>
      </c>
      <c r="M3198">
        <f t="shared" si="843"/>
        <v>9926</v>
      </c>
      <c r="N3198">
        <v>1577.43</v>
      </c>
      <c r="O3198">
        <f>+I3198+J3198+K3198+L3198+M3198+N3198</f>
        <v>30540.32</v>
      </c>
      <c r="P3198">
        <v>25</v>
      </c>
      <c r="Q3198">
        <v>1000</v>
      </c>
      <c r="R3198">
        <v>0</v>
      </c>
      <c r="S3198">
        <v>558.32000000000005</v>
      </c>
      <c r="T3198">
        <v>100</v>
      </c>
      <c r="U3198">
        <v>21120.01</v>
      </c>
      <c r="V3198">
        <v>0</v>
      </c>
      <c r="W3198">
        <f t="shared" si="841"/>
        <v>22803.329999999998</v>
      </c>
      <c r="X3198">
        <f t="shared" si="837"/>
        <v>9851.43</v>
      </c>
      <c r="Y3198">
        <f>+J3198+M3198</f>
        <v>19866</v>
      </c>
      <c r="Z3198">
        <f>+G3198-(W3198+X3198)</f>
        <v>107345.24</v>
      </c>
      <c r="AA3198" t="s">
        <v>876</v>
      </c>
      <c r="AB3198">
        <v>2023</v>
      </c>
    </row>
    <row r="3199" spans="1:28" x14ac:dyDescent="0.25">
      <c r="A3199">
        <v>9</v>
      </c>
      <c r="B3199" t="s">
        <v>123</v>
      </c>
      <c r="C3199" t="s">
        <v>102</v>
      </c>
      <c r="D3199" t="s">
        <v>10</v>
      </c>
      <c r="E3199" t="s">
        <v>826</v>
      </c>
      <c r="F3199" t="s">
        <v>84</v>
      </c>
      <c r="G3199">
        <v>145000</v>
      </c>
      <c r="H3199">
        <f t="shared" si="840"/>
        <v>136430.5</v>
      </c>
      <c r="I3199">
        <f t="shared" si="833"/>
        <v>4161.5</v>
      </c>
      <c r="J3199">
        <f t="shared" si="834"/>
        <v>10294.999999999998</v>
      </c>
      <c r="K3199">
        <f t="shared" si="835"/>
        <v>822.89</v>
      </c>
      <c r="L3199">
        <f t="shared" si="842"/>
        <v>4408</v>
      </c>
      <c r="M3199">
        <f t="shared" si="843"/>
        <v>10280.5</v>
      </c>
      <c r="N3199">
        <v>0</v>
      </c>
      <c r="O3199">
        <f t="shared" si="836"/>
        <v>29967.89</v>
      </c>
      <c r="P3199">
        <v>25</v>
      </c>
      <c r="Q3199">
        <v>6000</v>
      </c>
      <c r="R3199">
        <v>0</v>
      </c>
      <c r="S3199">
        <v>403.06</v>
      </c>
      <c r="T3199">
        <v>100</v>
      </c>
      <c r="U3199">
        <f>IF((H3199*12)&gt;867123.01,(79776+(((H3199*12)-867123.01)*0.25))/12,IF((H3199*12)&gt;624329.01,(31216+(((H3199*12)-624329.01)*0.2))/12,IF((H3199*12)&gt;416220.01,(((H3199*12)-416220.01)*0.15)/12,0)))</f>
        <v>22690.562291666665</v>
      </c>
      <c r="V3199">
        <v>0</v>
      </c>
      <c r="W3199">
        <f t="shared" si="841"/>
        <v>29218.622291666667</v>
      </c>
      <c r="X3199">
        <f t="shared" si="837"/>
        <v>8569.5</v>
      </c>
      <c r="Y3199">
        <f t="shared" si="838"/>
        <v>20575.5</v>
      </c>
      <c r="Z3199">
        <f t="shared" si="839"/>
        <v>107211.87770833334</v>
      </c>
      <c r="AA3199" t="s">
        <v>876</v>
      </c>
      <c r="AB3199">
        <v>2023</v>
      </c>
    </row>
    <row r="3200" spans="1:28" x14ac:dyDescent="0.25">
      <c r="A3200">
        <v>10</v>
      </c>
      <c r="B3200" t="s">
        <v>125</v>
      </c>
      <c r="C3200" t="s">
        <v>102</v>
      </c>
      <c r="D3200" t="s">
        <v>94</v>
      </c>
      <c r="E3200" t="s">
        <v>65</v>
      </c>
      <c r="F3200" t="s">
        <v>85</v>
      </c>
      <c r="G3200">
        <v>96000</v>
      </c>
      <c r="H3200">
        <f t="shared" si="840"/>
        <v>88748.97</v>
      </c>
      <c r="I3200">
        <f t="shared" si="833"/>
        <v>2755.2</v>
      </c>
      <c r="J3200">
        <f t="shared" si="834"/>
        <v>6815.9999999999991</v>
      </c>
      <c r="K3200">
        <f t="shared" si="835"/>
        <v>822.89</v>
      </c>
      <c r="L3200">
        <f t="shared" si="842"/>
        <v>2918.4</v>
      </c>
      <c r="M3200">
        <f t="shared" si="843"/>
        <v>6806.4000000000005</v>
      </c>
      <c r="N3200">
        <v>1577.43</v>
      </c>
      <c r="O3200">
        <f t="shared" si="836"/>
        <v>21696.32</v>
      </c>
      <c r="P3200">
        <v>25</v>
      </c>
      <c r="Q3200">
        <v>1000</v>
      </c>
      <c r="R3200">
        <v>0</v>
      </c>
      <c r="S3200">
        <v>997.36</v>
      </c>
      <c r="T3200">
        <v>100</v>
      </c>
      <c r="U3200">
        <v>10770.11</v>
      </c>
      <c r="V3200">
        <v>0</v>
      </c>
      <c r="W3200">
        <f t="shared" si="841"/>
        <v>12892.470000000001</v>
      </c>
      <c r="X3200">
        <f t="shared" si="837"/>
        <v>7251.0300000000007</v>
      </c>
      <c r="Y3200">
        <f t="shared" si="838"/>
        <v>13622.4</v>
      </c>
      <c r="Z3200">
        <f t="shared" si="839"/>
        <v>75856.5</v>
      </c>
      <c r="AA3200" t="s">
        <v>876</v>
      </c>
      <c r="AB3200">
        <v>2023</v>
      </c>
    </row>
    <row r="3201" spans="1:28" x14ac:dyDescent="0.25">
      <c r="A3201">
        <v>11</v>
      </c>
      <c r="B3201" t="s">
        <v>126</v>
      </c>
      <c r="C3201" t="s">
        <v>103</v>
      </c>
      <c r="D3201" t="s">
        <v>94</v>
      </c>
      <c r="E3201" t="s">
        <v>58</v>
      </c>
      <c r="F3201" t="s">
        <v>84</v>
      </c>
      <c r="G3201">
        <v>60000</v>
      </c>
      <c r="H3201">
        <f t="shared" si="840"/>
        <v>56454</v>
      </c>
      <c r="I3201">
        <f t="shared" si="833"/>
        <v>1722</v>
      </c>
      <c r="J3201">
        <f t="shared" si="834"/>
        <v>4260</v>
      </c>
      <c r="K3201">
        <f t="shared" si="835"/>
        <v>660.00000000000011</v>
      </c>
      <c r="L3201">
        <f t="shared" si="842"/>
        <v>1824</v>
      </c>
      <c r="M3201">
        <f t="shared" si="843"/>
        <v>4254</v>
      </c>
      <c r="N3201">
        <v>0</v>
      </c>
      <c r="O3201">
        <f t="shared" si="836"/>
        <v>12720</v>
      </c>
      <c r="P3201">
        <v>25</v>
      </c>
      <c r="Q3201">
        <v>2996.21</v>
      </c>
      <c r="R3201">
        <v>0</v>
      </c>
      <c r="S3201">
        <v>1565.68</v>
      </c>
      <c r="T3201">
        <v>100</v>
      </c>
      <c r="U3201">
        <v>3486.68</v>
      </c>
      <c r="V3201">
        <v>0</v>
      </c>
      <c r="W3201">
        <f t="shared" si="841"/>
        <v>8173.57</v>
      </c>
      <c r="X3201">
        <f t="shared" si="837"/>
        <v>3546</v>
      </c>
      <c r="Y3201">
        <f t="shared" si="838"/>
        <v>8514</v>
      </c>
      <c r="Z3201">
        <f t="shared" si="839"/>
        <v>48280.43</v>
      </c>
      <c r="AA3201" t="s">
        <v>876</v>
      </c>
      <c r="AB3201">
        <v>2023</v>
      </c>
    </row>
    <row r="3202" spans="1:28" x14ac:dyDescent="0.25">
      <c r="A3202">
        <v>12</v>
      </c>
      <c r="B3202" t="s">
        <v>128</v>
      </c>
      <c r="C3202" t="s">
        <v>102</v>
      </c>
      <c r="D3202" t="s">
        <v>12</v>
      </c>
      <c r="E3202" t="s">
        <v>862</v>
      </c>
      <c r="F3202" t="s">
        <v>84</v>
      </c>
      <c r="G3202">
        <v>155000</v>
      </c>
      <c r="H3202">
        <f t="shared" si="840"/>
        <v>142684.64000000001</v>
      </c>
      <c r="I3202">
        <f t="shared" si="833"/>
        <v>4448.5</v>
      </c>
      <c r="J3202">
        <f t="shared" si="834"/>
        <v>11004.999999999998</v>
      </c>
      <c r="K3202">
        <f t="shared" si="835"/>
        <v>822.89</v>
      </c>
      <c r="L3202">
        <f t="shared" si="842"/>
        <v>4712</v>
      </c>
      <c r="M3202">
        <f t="shared" si="843"/>
        <v>10989.5</v>
      </c>
      <c r="N3202">
        <v>3154.86</v>
      </c>
      <c r="O3202">
        <f t="shared" si="836"/>
        <v>35132.75</v>
      </c>
      <c r="P3202">
        <v>25</v>
      </c>
      <c r="Q3202">
        <v>0</v>
      </c>
      <c r="R3202">
        <v>0</v>
      </c>
      <c r="S3202">
        <v>1666.77</v>
      </c>
      <c r="T3202">
        <v>100</v>
      </c>
      <c r="U3202">
        <v>24254.02</v>
      </c>
      <c r="V3202">
        <v>0</v>
      </c>
      <c r="W3202">
        <f>P3202+Q3202+R3202+S3202+T3202+U3202</f>
        <v>26045.79</v>
      </c>
      <c r="X3202">
        <f t="shared" si="837"/>
        <v>12315.36</v>
      </c>
      <c r="Y3202">
        <f t="shared" si="838"/>
        <v>21994.5</v>
      </c>
      <c r="Z3202">
        <f>+G3202-(W3202+X3202)</f>
        <v>116638.85</v>
      </c>
      <c r="AA3202" t="s">
        <v>876</v>
      </c>
      <c r="AB3202">
        <v>2023</v>
      </c>
    </row>
    <row r="3203" spans="1:28" x14ac:dyDescent="0.25">
      <c r="A3203">
        <v>13</v>
      </c>
      <c r="B3203" t="s">
        <v>129</v>
      </c>
      <c r="C3203" t="s">
        <v>102</v>
      </c>
      <c r="D3203" t="s">
        <v>16</v>
      </c>
      <c r="E3203" t="s">
        <v>79</v>
      </c>
      <c r="F3203" t="s">
        <v>84</v>
      </c>
      <c r="G3203">
        <v>80000</v>
      </c>
      <c r="H3203">
        <f t="shared" si="840"/>
        <v>75272</v>
      </c>
      <c r="I3203">
        <f t="shared" si="833"/>
        <v>2296</v>
      </c>
      <c r="J3203">
        <f t="shared" si="834"/>
        <v>5679.9999999999991</v>
      </c>
      <c r="K3203">
        <f t="shared" si="835"/>
        <v>822.89</v>
      </c>
      <c r="L3203">
        <f t="shared" si="842"/>
        <v>2432</v>
      </c>
      <c r="M3203">
        <f t="shared" si="843"/>
        <v>5672</v>
      </c>
      <c r="N3203">
        <v>0</v>
      </c>
      <c r="O3203">
        <f t="shared" si="836"/>
        <v>16902.89</v>
      </c>
      <c r="P3203">
        <v>25</v>
      </c>
      <c r="Q3203">
        <v>1039.24</v>
      </c>
      <c r="R3203">
        <v>0</v>
      </c>
      <c r="S3203">
        <v>796.17</v>
      </c>
      <c r="T3203">
        <v>100</v>
      </c>
      <c r="U3203">
        <f>IF((H3203*12)&gt;867123.01,(79776+(((H3203*12)-867123.01)*0.25))/12,IF((H3203*12)&gt;624329.01,(31216+(((H3203*12)-624329.01)*0.2))/12,IF((H3203*12)&gt;416220.01,(((H3203*12)-416220.01)*0.15)/12,0)))</f>
        <v>7400.9372916666662</v>
      </c>
      <c r="V3203">
        <v>0</v>
      </c>
      <c r="W3203">
        <f t="shared" si="841"/>
        <v>9361.3472916666651</v>
      </c>
      <c r="X3203">
        <f t="shared" si="837"/>
        <v>4728</v>
      </c>
      <c r="Y3203">
        <f t="shared" si="838"/>
        <v>11352</v>
      </c>
      <c r="Z3203">
        <f t="shared" si="839"/>
        <v>65910.652708333335</v>
      </c>
      <c r="AA3203" t="s">
        <v>876</v>
      </c>
      <c r="AB3203">
        <v>2023</v>
      </c>
    </row>
    <row r="3204" spans="1:28" x14ac:dyDescent="0.25">
      <c r="A3204">
        <v>14</v>
      </c>
      <c r="B3204" t="s">
        <v>130</v>
      </c>
      <c r="C3204" t="s">
        <v>102</v>
      </c>
      <c r="D3204" t="s">
        <v>16</v>
      </c>
      <c r="E3204" t="s">
        <v>61</v>
      </c>
      <c r="F3204" t="s">
        <v>84</v>
      </c>
      <c r="G3204">
        <v>80000</v>
      </c>
      <c r="H3204">
        <f t="shared" si="840"/>
        <v>70539.709999999992</v>
      </c>
      <c r="I3204">
        <f t="shared" si="833"/>
        <v>2296</v>
      </c>
      <c r="J3204">
        <f t="shared" si="834"/>
        <v>5679.9999999999991</v>
      </c>
      <c r="K3204">
        <f t="shared" si="835"/>
        <v>822.89</v>
      </c>
      <c r="L3204">
        <f t="shared" si="842"/>
        <v>2432</v>
      </c>
      <c r="M3204">
        <f t="shared" si="843"/>
        <v>5672</v>
      </c>
      <c r="N3204">
        <v>4732.29</v>
      </c>
      <c r="O3204">
        <f t="shared" si="836"/>
        <v>21635.18</v>
      </c>
      <c r="P3204">
        <v>25</v>
      </c>
      <c r="Q3204">
        <v>1200</v>
      </c>
      <c r="R3204">
        <v>0</v>
      </c>
      <c r="S3204">
        <v>1804.59</v>
      </c>
      <c r="T3204">
        <v>100</v>
      </c>
      <c r="U3204">
        <v>6303.81</v>
      </c>
      <c r="V3204">
        <v>0</v>
      </c>
      <c r="W3204">
        <f t="shared" si="841"/>
        <v>9433.4000000000015</v>
      </c>
      <c r="X3204">
        <f t="shared" si="837"/>
        <v>9460.2900000000009</v>
      </c>
      <c r="Y3204">
        <f t="shared" si="838"/>
        <v>11352</v>
      </c>
      <c r="Z3204">
        <f t="shared" si="839"/>
        <v>61106.31</v>
      </c>
      <c r="AA3204" t="s">
        <v>876</v>
      </c>
      <c r="AB3204">
        <v>2023</v>
      </c>
    </row>
    <row r="3205" spans="1:28" x14ac:dyDescent="0.25">
      <c r="A3205">
        <v>15</v>
      </c>
      <c r="B3205" t="s">
        <v>131</v>
      </c>
      <c r="C3205" t="s">
        <v>102</v>
      </c>
      <c r="D3205" t="s">
        <v>6</v>
      </c>
      <c r="E3205" t="s">
        <v>863</v>
      </c>
      <c r="F3205" t="s">
        <v>84</v>
      </c>
      <c r="G3205">
        <v>95000</v>
      </c>
      <c r="H3205">
        <f t="shared" si="840"/>
        <v>86230.64</v>
      </c>
      <c r="I3205">
        <f t="shared" si="833"/>
        <v>2726.5</v>
      </c>
      <c r="J3205">
        <f t="shared" si="834"/>
        <v>6744.9999999999991</v>
      </c>
      <c r="K3205">
        <f t="shared" si="835"/>
        <v>822.89</v>
      </c>
      <c r="L3205">
        <f t="shared" si="842"/>
        <v>2888</v>
      </c>
      <c r="M3205">
        <f t="shared" si="843"/>
        <v>6735.5</v>
      </c>
      <c r="N3205">
        <v>3154.86</v>
      </c>
      <c r="O3205">
        <f t="shared" si="836"/>
        <v>23072.75</v>
      </c>
      <c r="P3205">
        <v>25</v>
      </c>
      <c r="Q3205">
        <v>0</v>
      </c>
      <c r="R3205">
        <v>0</v>
      </c>
      <c r="S3205">
        <v>4355.2</v>
      </c>
      <c r="T3205">
        <v>100</v>
      </c>
      <c r="U3205">
        <v>10140.52</v>
      </c>
      <c r="V3205">
        <v>0</v>
      </c>
      <c r="W3205">
        <f t="shared" si="841"/>
        <v>14620.720000000001</v>
      </c>
      <c r="X3205">
        <f t="shared" si="837"/>
        <v>8769.36</v>
      </c>
      <c r="Y3205">
        <f t="shared" si="838"/>
        <v>13480.5</v>
      </c>
      <c r="Z3205">
        <f t="shared" si="839"/>
        <v>71609.919999999998</v>
      </c>
      <c r="AA3205" t="s">
        <v>876</v>
      </c>
      <c r="AB3205">
        <v>2023</v>
      </c>
    </row>
    <row r="3206" spans="1:28" x14ac:dyDescent="0.25">
      <c r="A3206">
        <v>16</v>
      </c>
      <c r="B3206" t="s">
        <v>132</v>
      </c>
      <c r="C3206" t="s">
        <v>102</v>
      </c>
      <c r="D3206" t="s">
        <v>4</v>
      </c>
      <c r="E3206" t="s">
        <v>24</v>
      </c>
      <c r="F3206" t="s">
        <v>84</v>
      </c>
      <c r="G3206">
        <v>95000</v>
      </c>
      <c r="H3206">
        <f t="shared" si="840"/>
        <v>86230.64</v>
      </c>
      <c r="I3206">
        <f t="shared" si="833"/>
        <v>2726.5</v>
      </c>
      <c r="J3206">
        <f t="shared" si="834"/>
        <v>6744.9999999999991</v>
      </c>
      <c r="K3206">
        <f t="shared" si="835"/>
        <v>822.89</v>
      </c>
      <c r="L3206">
        <f t="shared" si="842"/>
        <v>2888</v>
      </c>
      <c r="M3206">
        <f t="shared" si="843"/>
        <v>6735.5</v>
      </c>
      <c r="N3206">
        <v>3154.86</v>
      </c>
      <c r="O3206">
        <f t="shared" si="836"/>
        <v>23072.75</v>
      </c>
      <c r="P3206">
        <v>25</v>
      </c>
      <c r="Q3206">
        <v>10686.79</v>
      </c>
      <c r="R3206">
        <v>0</v>
      </c>
      <c r="S3206">
        <v>2554.4899999999998</v>
      </c>
      <c r="T3206">
        <v>100</v>
      </c>
      <c r="U3206">
        <v>10140.52</v>
      </c>
      <c r="V3206">
        <v>0</v>
      </c>
      <c r="W3206">
        <f t="shared" si="841"/>
        <v>23506.800000000003</v>
      </c>
      <c r="X3206">
        <f t="shared" si="837"/>
        <v>8769.36</v>
      </c>
      <c r="Y3206">
        <f>+J3206++K3206+M3206</f>
        <v>14303.39</v>
      </c>
      <c r="Z3206">
        <f t="shared" si="839"/>
        <v>62723.839999999997</v>
      </c>
      <c r="AA3206" t="s">
        <v>876</v>
      </c>
      <c r="AB3206">
        <v>2023</v>
      </c>
    </row>
    <row r="3207" spans="1:28" x14ac:dyDescent="0.25">
      <c r="A3207">
        <v>17</v>
      </c>
      <c r="B3207" t="s">
        <v>133</v>
      </c>
      <c r="C3207" t="s">
        <v>103</v>
      </c>
      <c r="D3207" t="s">
        <v>828</v>
      </c>
      <c r="E3207" t="s">
        <v>829</v>
      </c>
      <c r="F3207" t="s">
        <v>84</v>
      </c>
      <c r="G3207">
        <v>95000</v>
      </c>
      <c r="H3207">
        <f t="shared" si="840"/>
        <v>89385.5</v>
      </c>
      <c r="I3207">
        <f t="shared" si="833"/>
        <v>2726.5</v>
      </c>
      <c r="J3207">
        <f t="shared" si="834"/>
        <v>6744.9999999999991</v>
      </c>
      <c r="K3207">
        <f t="shared" si="835"/>
        <v>822.89</v>
      </c>
      <c r="L3207">
        <f t="shared" si="842"/>
        <v>2888</v>
      </c>
      <c r="M3207">
        <f t="shared" si="843"/>
        <v>6735.5</v>
      </c>
      <c r="N3207">
        <v>0</v>
      </c>
      <c r="O3207">
        <f t="shared" si="836"/>
        <v>19917.89</v>
      </c>
      <c r="P3207">
        <v>25</v>
      </c>
      <c r="Q3207">
        <v>200</v>
      </c>
      <c r="R3207">
        <v>0</v>
      </c>
      <c r="S3207">
        <v>1980.61</v>
      </c>
      <c r="T3207">
        <v>100</v>
      </c>
      <c r="U3207">
        <v>10929.24</v>
      </c>
      <c r="V3207">
        <v>0</v>
      </c>
      <c r="W3207">
        <f t="shared" si="841"/>
        <v>13234.849999999999</v>
      </c>
      <c r="X3207">
        <f t="shared" si="837"/>
        <v>5614.5</v>
      </c>
      <c r="Y3207">
        <f t="shared" ref="Y3207:Y3261" si="844">+J3207+M3207</f>
        <v>13480.5</v>
      </c>
      <c r="Z3207">
        <f t="shared" si="839"/>
        <v>76150.649999999994</v>
      </c>
      <c r="AA3207" t="s">
        <v>876</v>
      </c>
      <c r="AB3207">
        <v>2023</v>
      </c>
    </row>
    <row r="3208" spans="1:28" x14ac:dyDescent="0.25">
      <c r="A3208">
        <v>18</v>
      </c>
      <c r="B3208" t="s">
        <v>134</v>
      </c>
      <c r="C3208" t="s">
        <v>102</v>
      </c>
      <c r="D3208" t="s">
        <v>16</v>
      </c>
      <c r="E3208" t="s">
        <v>45</v>
      </c>
      <c r="F3208" t="s">
        <v>84</v>
      </c>
      <c r="G3208">
        <v>80000</v>
      </c>
      <c r="H3208">
        <f t="shared" si="840"/>
        <v>72117.14</v>
      </c>
      <c r="I3208">
        <f t="shared" si="833"/>
        <v>2296</v>
      </c>
      <c r="J3208">
        <f t="shared" si="834"/>
        <v>5679.9999999999991</v>
      </c>
      <c r="K3208">
        <f t="shared" si="835"/>
        <v>822.89</v>
      </c>
      <c r="L3208">
        <f t="shared" si="842"/>
        <v>2432</v>
      </c>
      <c r="M3208">
        <f t="shared" si="843"/>
        <v>5672</v>
      </c>
      <c r="N3208">
        <v>3154.86</v>
      </c>
      <c r="O3208">
        <f t="shared" si="836"/>
        <v>20057.75</v>
      </c>
      <c r="P3208">
        <v>25</v>
      </c>
      <c r="Q3208">
        <v>0</v>
      </c>
      <c r="R3208">
        <v>0</v>
      </c>
      <c r="S3208">
        <v>2189.89</v>
      </c>
      <c r="T3208">
        <v>100</v>
      </c>
      <c r="U3208">
        <f t="shared" ref="U3208:U3211" si="845">IF((H3208*12)&gt;867123.01,(79776+(((H3208*12)-867123.01)*0.25))/12,IF((H3208*12)&gt;624329.01,(31216+(((H3208*12)-624329.01)*0.2))/12,IF((H3208*12)&gt;416220.01,(((H3208*12)-416220.01)*0.15)/12,0)))</f>
        <v>6619.2778333333326</v>
      </c>
      <c r="V3208">
        <v>0</v>
      </c>
      <c r="W3208">
        <f t="shared" si="841"/>
        <v>8934.167833333333</v>
      </c>
      <c r="X3208">
        <f t="shared" si="837"/>
        <v>7882.8600000000006</v>
      </c>
      <c r="Y3208">
        <f t="shared" si="844"/>
        <v>11352</v>
      </c>
      <c r="Z3208">
        <f t="shared" si="839"/>
        <v>63182.972166666666</v>
      </c>
      <c r="AA3208" t="s">
        <v>876</v>
      </c>
      <c r="AB3208">
        <v>2023</v>
      </c>
    </row>
    <row r="3209" spans="1:28" x14ac:dyDescent="0.25">
      <c r="A3209">
        <v>19</v>
      </c>
      <c r="B3209" t="s">
        <v>140</v>
      </c>
      <c r="C3209" t="s">
        <v>102</v>
      </c>
      <c r="D3209" t="s">
        <v>823</v>
      </c>
      <c r="E3209" t="s">
        <v>29</v>
      </c>
      <c r="F3209" t="s">
        <v>99</v>
      </c>
      <c r="G3209">
        <v>130000</v>
      </c>
      <c r="H3209">
        <f t="shared" si="840"/>
        <v>122317</v>
      </c>
      <c r="I3209">
        <f t="shared" si="833"/>
        <v>3731</v>
      </c>
      <c r="J3209">
        <f t="shared" si="834"/>
        <v>9230</v>
      </c>
      <c r="K3209">
        <f t="shared" si="835"/>
        <v>822.89</v>
      </c>
      <c r="L3209">
        <f t="shared" si="842"/>
        <v>3952</v>
      </c>
      <c r="M3209">
        <f t="shared" si="843"/>
        <v>9217</v>
      </c>
      <c r="N3209">
        <v>0</v>
      </c>
      <c r="O3209">
        <f t="shared" si="836"/>
        <v>26952.89</v>
      </c>
      <c r="P3209">
        <v>25</v>
      </c>
      <c r="Q3209">
        <v>0</v>
      </c>
      <c r="R3209">
        <v>0</v>
      </c>
      <c r="S3209">
        <v>398.64</v>
      </c>
      <c r="T3209">
        <v>100</v>
      </c>
      <c r="U3209">
        <f t="shared" si="845"/>
        <v>19162.187291666665</v>
      </c>
      <c r="V3209">
        <v>0</v>
      </c>
      <c r="W3209">
        <f t="shared" si="841"/>
        <v>19685.827291666665</v>
      </c>
      <c r="X3209">
        <f t="shared" si="837"/>
        <v>7683</v>
      </c>
      <c r="Y3209">
        <f t="shared" si="844"/>
        <v>18447</v>
      </c>
      <c r="Z3209">
        <f t="shared" si="839"/>
        <v>102631.17270833334</v>
      </c>
      <c r="AA3209" t="s">
        <v>876</v>
      </c>
      <c r="AB3209">
        <v>2023</v>
      </c>
    </row>
    <row r="3210" spans="1:28" x14ac:dyDescent="0.25">
      <c r="A3210">
        <v>20</v>
      </c>
      <c r="B3210" t="s">
        <v>849</v>
      </c>
      <c r="C3210" t="s">
        <v>103</v>
      </c>
      <c r="D3210" t="s">
        <v>823</v>
      </c>
      <c r="E3210" t="s">
        <v>850</v>
      </c>
      <c r="F3210" t="s">
        <v>84</v>
      </c>
      <c r="G3210">
        <v>100000</v>
      </c>
      <c r="H3210">
        <f t="shared" si="840"/>
        <v>94090</v>
      </c>
      <c r="I3210">
        <f t="shared" si="833"/>
        <v>2870</v>
      </c>
      <c r="J3210">
        <f t="shared" si="834"/>
        <v>7099.9999999999991</v>
      </c>
      <c r="K3210">
        <f t="shared" si="835"/>
        <v>822.89</v>
      </c>
      <c r="L3210">
        <f t="shared" si="842"/>
        <v>3040</v>
      </c>
      <c r="M3210">
        <f t="shared" si="843"/>
        <v>7090.0000000000009</v>
      </c>
      <c r="N3210">
        <v>0</v>
      </c>
      <c r="O3210">
        <f t="shared" si="836"/>
        <v>20922.89</v>
      </c>
      <c r="P3210">
        <v>25</v>
      </c>
      <c r="Q3210">
        <v>0</v>
      </c>
      <c r="R3210">
        <v>0</v>
      </c>
      <c r="S3210">
        <v>0</v>
      </c>
      <c r="T3210">
        <v>100</v>
      </c>
      <c r="U3210">
        <f t="shared" si="845"/>
        <v>12105.437291666667</v>
      </c>
      <c r="V3210">
        <v>0</v>
      </c>
      <c r="W3210">
        <f t="shared" si="841"/>
        <v>12230.437291666667</v>
      </c>
      <c r="X3210">
        <f t="shared" si="837"/>
        <v>5910</v>
      </c>
      <c r="Y3210">
        <f t="shared" si="844"/>
        <v>14190</v>
      </c>
      <c r="Z3210">
        <f t="shared" si="839"/>
        <v>81859.562708333338</v>
      </c>
      <c r="AA3210" t="s">
        <v>876</v>
      </c>
      <c r="AB3210">
        <v>2023</v>
      </c>
    </row>
    <row r="3211" spans="1:28" x14ac:dyDescent="0.25">
      <c r="A3211">
        <v>21</v>
      </c>
      <c r="B3211" t="s">
        <v>864</v>
      </c>
      <c r="C3211" t="s">
        <v>103</v>
      </c>
      <c r="D3211" t="s">
        <v>94</v>
      </c>
      <c r="E3211" t="s">
        <v>865</v>
      </c>
      <c r="F3211" t="s">
        <v>85</v>
      </c>
      <c r="G3211">
        <v>65000</v>
      </c>
      <c r="H3211">
        <f>+G3211-(I3211+L3211+N3211)</f>
        <v>61158.5</v>
      </c>
      <c r="I3211">
        <f t="shared" si="833"/>
        <v>1865.5</v>
      </c>
      <c r="J3211">
        <f t="shared" si="834"/>
        <v>4615</v>
      </c>
      <c r="K3211">
        <f t="shared" si="835"/>
        <v>715.00000000000011</v>
      </c>
      <c r="L3211">
        <f t="shared" si="842"/>
        <v>1976</v>
      </c>
      <c r="M3211">
        <f t="shared" si="843"/>
        <v>4608.5</v>
      </c>
      <c r="N3211">
        <v>0</v>
      </c>
      <c r="O3211">
        <f>+I3211+J3211+K3211+L3211+M3211+N3211</f>
        <v>13780</v>
      </c>
      <c r="P3211">
        <v>25</v>
      </c>
      <c r="Q3211">
        <v>0</v>
      </c>
      <c r="R3211">
        <v>0</v>
      </c>
      <c r="S3211">
        <v>2052.0500000000002</v>
      </c>
      <c r="T3211">
        <v>100</v>
      </c>
      <c r="U3211">
        <f t="shared" si="845"/>
        <v>4427.5498333333335</v>
      </c>
      <c r="V3211">
        <v>0</v>
      </c>
      <c r="W3211">
        <f t="shared" si="841"/>
        <v>6604.5998333333337</v>
      </c>
      <c r="X3211">
        <f t="shared" si="837"/>
        <v>3841.5</v>
      </c>
      <c r="Y3211">
        <f>+J3211+M3211</f>
        <v>9223.5</v>
      </c>
      <c r="Z3211">
        <f>+G3211-(W3211+X3211)</f>
        <v>54553.900166666666</v>
      </c>
      <c r="AA3211" t="s">
        <v>876</v>
      </c>
      <c r="AB3211">
        <v>2023</v>
      </c>
    </row>
    <row r="3212" spans="1:28" x14ac:dyDescent="0.25">
      <c r="A3212">
        <v>22</v>
      </c>
      <c r="B3212" t="s">
        <v>144</v>
      </c>
      <c r="C3212" t="s">
        <v>103</v>
      </c>
      <c r="D3212" t="s">
        <v>10</v>
      </c>
      <c r="E3212" t="s">
        <v>40</v>
      </c>
      <c r="F3212" t="s">
        <v>85</v>
      </c>
      <c r="G3212">
        <v>95000</v>
      </c>
      <c r="H3212">
        <f t="shared" si="840"/>
        <v>87808.07</v>
      </c>
      <c r="I3212">
        <f t="shared" si="833"/>
        <v>2726.5</v>
      </c>
      <c r="J3212">
        <f t="shared" si="834"/>
        <v>6744.9999999999991</v>
      </c>
      <c r="K3212">
        <f t="shared" si="835"/>
        <v>822.89</v>
      </c>
      <c r="L3212">
        <f t="shared" si="842"/>
        <v>2888</v>
      </c>
      <c r="M3212">
        <f t="shared" si="843"/>
        <v>6735.5</v>
      </c>
      <c r="N3212">
        <v>1577.43</v>
      </c>
      <c r="O3212">
        <f t="shared" si="836"/>
        <v>21495.32</v>
      </c>
      <c r="P3212">
        <v>25</v>
      </c>
      <c r="Q3212">
        <v>0</v>
      </c>
      <c r="R3212">
        <v>0</v>
      </c>
      <c r="S3212">
        <v>479.62</v>
      </c>
      <c r="T3212">
        <v>100</v>
      </c>
      <c r="U3212">
        <v>10534.88</v>
      </c>
      <c r="V3212">
        <v>0</v>
      </c>
      <c r="W3212">
        <f t="shared" si="841"/>
        <v>11139.5</v>
      </c>
      <c r="X3212">
        <f t="shared" si="837"/>
        <v>7191.93</v>
      </c>
      <c r="Y3212">
        <f t="shared" si="844"/>
        <v>13480.5</v>
      </c>
      <c r="Z3212">
        <f t="shared" si="839"/>
        <v>76668.570000000007</v>
      </c>
      <c r="AA3212" t="s">
        <v>876</v>
      </c>
      <c r="AB3212">
        <v>2023</v>
      </c>
    </row>
    <row r="3213" spans="1:28" x14ac:dyDescent="0.25">
      <c r="A3213">
        <v>23</v>
      </c>
      <c r="B3213" t="s">
        <v>145</v>
      </c>
      <c r="C3213" t="s">
        <v>102</v>
      </c>
      <c r="D3213" t="s">
        <v>10</v>
      </c>
      <c r="E3213" t="s">
        <v>50</v>
      </c>
      <c r="F3213" t="s">
        <v>84</v>
      </c>
      <c r="G3213">
        <v>95000</v>
      </c>
      <c r="H3213">
        <f t="shared" si="840"/>
        <v>86230.64</v>
      </c>
      <c r="I3213">
        <f t="shared" si="833"/>
        <v>2726.5</v>
      </c>
      <c r="J3213">
        <f t="shared" si="834"/>
        <v>6744.9999999999991</v>
      </c>
      <c r="K3213">
        <f t="shared" si="835"/>
        <v>822.89</v>
      </c>
      <c r="L3213">
        <f t="shared" si="842"/>
        <v>2888</v>
      </c>
      <c r="M3213">
        <f t="shared" si="843"/>
        <v>6735.5</v>
      </c>
      <c r="N3213">
        <v>3154.86</v>
      </c>
      <c r="O3213">
        <f t="shared" si="836"/>
        <v>23072.75</v>
      </c>
      <c r="P3213">
        <v>25</v>
      </c>
      <c r="Q3213">
        <v>0</v>
      </c>
      <c r="R3213">
        <v>0</v>
      </c>
      <c r="S3213">
        <v>179.97</v>
      </c>
      <c r="T3213">
        <v>100</v>
      </c>
      <c r="U3213">
        <f>IF((H3213*12)&gt;867123.01,(79776+(((H3213*12)-867123.01)*0.25))/12,IF((H3213*12)&gt;624329.01,(31216+(((H3213*12)-624329.01)*0.2))/12,IF((H3213*12)&gt;416220.01,(((H3213*12)-416220.01)*0.15)/12,0)))</f>
        <v>10140.597291666665</v>
      </c>
      <c r="V3213">
        <v>0</v>
      </c>
      <c r="W3213">
        <f t="shared" si="841"/>
        <v>10445.567291666664</v>
      </c>
      <c r="X3213">
        <f t="shared" si="837"/>
        <v>8769.36</v>
      </c>
      <c r="Y3213">
        <f t="shared" si="844"/>
        <v>13480.5</v>
      </c>
      <c r="Z3213">
        <f t="shared" si="839"/>
        <v>75785.072708333333</v>
      </c>
      <c r="AA3213" t="s">
        <v>876</v>
      </c>
      <c r="AB3213">
        <v>2023</v>
      </c>
    </row>
    <row r="3214" spans="1:28" x14ac:dyDescent="0.25">
      <c r="A3214">
        <v>24</v>
      </c>
      <c r="B3214" t="s">
        <v>146</v>
      </c>
      <c r="C3214" t="s">
        <v>102</v>
      </c>
      <c r="D3214" t="s">
        <v>10</v>
      </c>
      <c r="E3214" t="s">
        <v>44</v>
      </c>
      <c r="F3214" t="s">
        <v>84</v>
      </c>
      <c r="G3214">
        <v>80000</v>
      </c>
      <c r="H3214">
        <f t="shared" si="840"/>
        <v>75272</v>
      </c>
      <c r="I3214">
        <f t="shared" si="833"/>
        <v>2296</v>
      </c>
      <c r="J3214">
        <f t="shared" si="834"/>
        <v>5679.9999999999991</v>
      </c>
      <c r="K3214">
        <f t="shared" si="835"/>
        <v>822.89</v>
      </c>
      <c r="L3214">
        <f t="shared" si="842"/>
        <v>2432</v>
      </c>
      <c r="M3214">
        <f t="shared" si="843"/>
        <v>5672</v>
      </c>
      <c r="N3214">
        <v>0</v>
      </c>
      <c r="O3214">
        <f t="shared" si="836"/>
        <v>16902.89</v>
      </c>
      <c r="P3214">
        <v>25</v>
      </c>
      <c r="Q3214">
        <v>0</v>
      </c>
      <c r="R3214">
        <v>0</v>
      </c>
      <c r="S3214">
        <v>1448.45</v>
      </c>
      <c r="T3214">
        <v>100</v>
      </c>
      <c r="U3214">
        <v>7400.87</v>
      </c>
      <c r="V3214">
        <v>0</v>
      </c>
      <c r="W3214">
        <f t="shared" si="841"/>
        <v>8974.32</v>
      </c>
      <c r="X3214">
        <f t="shared" si="837"/>
        <v>4728</v>
      </c>
      <c r="Y3214">
        <f t="shared" si="844"/>
        <v>11352</v>
      </c>
      <c r="Z3214">
        <f t="shared" si="839"/>
        <v>66297.679999999993</v>
      </c>
      <c r="AA3214" t="s">
        <v>876</v>
      </c>
      <c r="AB3214">
        <v>2023</v>
      </c>
    </row>
    <row r="3215" spans="1:28" x14ac:dyDescent="0.25">
      <c r="A3215">
        <v>25</v>
      </c>
      <c r="B3215" t="s">
        <v>866</v>
      </c>
      <c r="C3215" t="s">
        <v>102</v>
      </c>
      <c r="D3215" t="s">
        <v>10</v>
      </c>
      <c r="E3215" t="s">
        <v>44</v>
      </c>
      <c r="F3215" t="s">
        <v>84</v>
      </c>
      <c r="G3215">
        <v>80000</v>
      </c>
      <c r="H3215">
        <f t="shared" si="840"/>
        <v>75272</v>
      </c>
      <c r="I3215">
        <f t="shared" si="833"/>
        <v>2296</v>
      </c>
      <c r="J3215">
        <f t="shared" si="834"/>
        <v>5679.9999999999991</v>
      </c>
      <c r="K3215">
        <f t="shared" si="835"/>
        <v>822.89</v>
      </c>
      <c r="L3215">
        <f t="shared" si="842"/>
        <v>2432</v>
      </c>
      <c r="M3215">
        <f t="shared" si="843"/>
        <v>5672</v>
      </c>
      <c r="N3215">
        <v>0</v>
      </c>
      <c r="O3215">
        <f t="shared" si="836"/>
        <v>16902.89</v>
      </c>
      <c r="P3215">
        <v>25</v>
      </c>
      <c r="Q3215">
        <v>0</v>
      </c>
      <c r="R3215">
        <v>0</v>
      </c>
      <c r="S3215">
        <v>1419.1</v>
      </c>
      <c r="T3215">
        <v>100</v>
      </c>
      <c r="U3215">
        <v>7400.87</v>
      </c>
      <c r="V3215">
        <v>0</v>
      </c>
      <c r="W3215">
        <f t="shared" si="841"/>
        <v>8944.9699999999993</v>
      </c>
      <c r="X3215">
        <f t="shared" si="837"/>
        <v>4728</v>
      </c>
      <c r="Y3215">
        <f t="shared" si="844"/>
        <v>11352</v>
      </c>
      <c r="Z3215">
        <f t="shared" si="839"/>
        <v>66327.03</v>
      </c>
      <c r="AA3215" t="s">
        <v>876</v>
      </c>
      <c r="AB3215">
        <v>2023</v>
      </c>
    </row>
    <row r="3216" spans="1:28" x14ac:dyDescent="0.25">
      <c r="A3216">
        <v>26</v>
      </c>
      <c r="B3216" t="s">
        <v>148</v>
      </c>
      <c r="C3216" t="s">
        <v>103</v>
      </c>
      <c r="D3216" t="s">
        <v>10</v>
      </c>
      <c r="E3216" t="s">
        <v>44</v>
      </c>
      <c r="F3216" t="s">
        <v>84</v>
      </c>
      <c r="G3216">
        <v>80000</v>
      </c>
      <c r="H3216">
        <f t="shared" si="840"/>
        <v>75272</v>
      </c>
      <c r="I3216">
        <f t="shared" si="833"/>
        <v>2296</v>
      </c>
      <c r="J3216">
        <f t="shared" si="834"/>
        <v>5679.9999999999991</v>
      </c>
      <c r="K3216">
        <f t="shared" si="835"/>
        <v>822.89</v>
      </c>
      <c r="L3216">
        <f t="shared" si="842"/>
        <v>2432</v>
      </c>
      <c r="M3216">
        <f t="shared" si="843"/>
        <v>5672</v>
      </c>
      <c r="N3216">
        <v>0</v>
      </c>
      <c r="O3216">
        <f t="shared" si="836"/>
        <v>16902.89</v>
      </c>
      <c r="P3216">
        <v>25</v>
      </c>
      <c r="Q3216">
        <v>0</v>
      </c>
      <c r="R3216">
        <v>0</v>
      </c>
      <c r="S3216">
        <v>1457.34</v>
      </c>
      <c r="T3216">
        <v>100</v>
      </c>
      <c r="U3216">
        <f>IF((H3216*12)&gt;867123.01,(79776+(((H3216*12)-867123.01)*0.25))/12,IF((H3216*12)&gt;624329.01,(31216+(((H3216*12)-624329.01)*0.2))/12,IF((H3216*12)&gt;416220.01,(((H3216*12)-416220.01)*0.15)/12,0)))</f>
        <v>7400.9372916666662</v>
      </c>
      <c r="V3216">
        <v>0</v>
      </c>
      <c r="W3216">
        <f t="shared" si="841"/>
        <v>8983.2772916666654</v>
      </c>
      <c r="X3216">
        <f t="shared" si="837"/>
        <v>4728</v>
      </c>
      <c r="Y3216">
        <f t="shared" si="844"/>
        <v>11352</v>
      </c>
      <c r="Z3216">
        <f t="shared" si="839"/>
        <v>66288.722708333342</v>
      </c>
      <c r="AA3216" t="s">
        <v>876</v>
      </c>
      <c r="AB3216">
        <v>2023</v>
      </c>
    </row>
    <row r="3217" spans="1:28" x14ac:dyDescent="0.25">
      <c r="A3217">
        <v>27</v>
      </c>
      <c r="B3217" t="s">
        <v>149</v>
      </c>
      <c r="C3217" t="s">
        <v>102</v>
      </c>
      <c r="D3217" t="s">
        <v>10</v>
      </c>
      <c r="E3217" t="s">
        <v>43</v>
      </c>
      <c r="F3217" t="s">
        <v>84</v>
      </c>
      <c r="G3217">
        <v>95000</v>
      </c>
      <c r="H3217">
        <f t="shared" si="840"/>
        <v>87808.07</v>
      </c>
      <c r="I3217">
        <f t="shared" si="833"/>
        <v>2726.5</v>
      </c>
      <c r="J3217">
        <f t="shared" si="834"/>
        <v>6744.9999999999991</v>
      </c>
      <c r="K3217">
        <f t="shared" si="835"/>
        <v>822.89</v>
      </c>
      <c r="L3217">
        <f t="shared" si="842"/>
        <v>2888</v>
      </c>
      <c r="M3217">
        <f t="shared" si="843"/>
        <v>6735.5</v>
      </c>
      <c r="N3217">
        <v>1577.43</v>
      </c>
      <c r="O3217">
        <f t="shared" si="836"/>
        <v>21495.32</v>
      </c>
      <c r="P3217">
        <v>25</v>
      </c>
      <c r="Q3217">
        <v>5000</v>
      </c>
      <c r="R3217">
        <v>0</v>
      </c>
      <c r="S3217">
        <v>1654.55</v>
      </c>
      <c r="T3217">
        <v>100</v>
      </c>
      <c r="U3217">
        <v>10534.88</v>
      </c>
      <c r="V3217">
        <v>0</v>
      </c>
      <c r="W3217">
        <f t="shared" si="841"/>
        <v>17314.43</v>
      </c>
      <c r="X3217">
        <f t="shared" si="837"/>
        <v>7191.93</v>
      </c>
      <c r="Y3217">
        <f t="shared" si="844"/>
        <v>13480.5</v>
      </c>
      <c r="Z3217">
        <f t="shared" si="839"/>
        <v>70493.64</v>
      </c>
      <c r="AA3217" t="s">
        <v>876</v>
      </c>
      <c r="AB3217">
        <v>2023</v>
      </c>
    </row>
    <row r="3218" spans="1:28" x14ac:dyDescent="0.25">
      <c r="A3218">
        <v>28</v>
      </c>
      <c r="B3218" t="s">
        <v>151</v>
      </c>
      <c r="C3218" t="s">
        <v>102</v>
      </c>
      <c r="D3218" t="s">
        <v>793</v>
      </c>
      <c r="E3218" t="s">
        <v>66</v>
      </c>
      <c r="F3218" t="s">
        <v>84</v>
      </c>
      <c r="G3218">
        <v>80000</v>
      </c>
      <c r="H3218">
        <f t="shared" si="840"/>
        <v>75272</v>
      </c>
      <c r="I3218">
        <f t="shared" si="833"/>
        <v>2296</v>
      </c>
      <c r="J3218">
        <f t="shared" si="834"/>
        <v>5679.9999999999991</v>
      </c>
      <c r="K3218">
        <f t="shared" si="835"/>
        <v>822.89</v>
      </c>
      <c r="L3218">
        <f t="shared" si="842"/>
        <v>2432</v>
      </c>
      <c r="M3218">
        <f t="shared" si="843"/>
        <v>5672</v>
      </c>
      <c r="N3218">
        <v>0</v>
      </c>
      <c r="O3218">
        <f t="shared" si="836"/>
        <v>16902.89</v>
      </c>
      <c r="P3218">
        <v>25</v>
      </c>
      <c r="Q3218">
        <v>4000</v>
      </c>
      <c r="R3218">
        <v>0</v>
      </c>
      <c r="S3218">
        <v>2389.5</v>
      </c>
      <c r="T3218">
        <v>100</v>
      </c>
      <c r="U3218">
        <v>7400.87</v>
      </c>
      <c r="V3218">
        <v>0</v>
      </c>
      <c r="W3218">
        <f t="shared" si="841"/>
        <v>13915.369999999999</v>
      </c>
      <c r="X3218">
        <f t="shared" si="837"/>
        <v>4728</v>
      </c>
      <c r="Y3218">
        <f t="shared" si="844"/>
        <v>11352</v>
      </c>
      <c r="Z3218">
        <f t="shared" si="839"/>
        <v>61356.630000000005</v>
      </c>
      <c r="AA3218" t="s">
        <v>876</v>
      </c>
      <c r="AB3218">
        <v>2023</v>
      </c>
    </row>
    <row r="3219" spans="1:28" x14ac:dyDescent="0.25">
      <c r="A3219">
        <v>29</v>
      </c>
      <c r="B3219" t="s">
        <v>152</v>
      </c>
      <c r="C3219" t="s">
        <v>103</v>
      </c>
      <c r="D3219" t="s">
        <v>21</v>
      </c>
      <c r="E3219" t="s">
        <v>70</v>
      </c>
      <c r="F3219" t="s">
        <v>84</v>
      </c>
      <c r="G3219">
        <v>95000</v>
      </c>
      <c r="H3219">
        <f t="shared" si="840"/>
        <v>89385.5</v>
      </c>
      <c r="I3219">
        <f t="shared" si="833"/>
        <v>2726.5</v>
      </c>
      <c r="J3219">
        <f t="shared" si="834"/>
        <v>6744.9999999999991</v>
      </c>
      <c r="K3219">
        <f t="shared" si="835"/>
        <v>822.89</v>
      </c>
      <c r="L3219">
        <f t="shared" si="842"/>
        <v>2888</v>
      </c>
      <c r="M3219">
        <f t="shared" si="843"/>
        <v>6735.5</v>
      </c>
      <c r="N3219">
        <v>0</v>
      </c>
      <c r="O3219">
        <f t="shared" si="836"/>
        <v>19917.89</v>
      </c>
      <c r="P3219">
        <v>25</v>
      </c>
      <c r="Q3219">
        <v>500</v>
      </c>
      <c r="R3219">
        <v>0</v>
      </c>
      <c r="S3219">
        <v>1278.5999999999999</v>
      </c>
      <c r="T3219">
        <v>100</v>
      </c>
      <c r="U3219">
        <v>10929.24</v>
      </c>
      <c r="V3219">
        <v>0</v>
      </c>
      <c r="W3219">
        <f t="shared" si="841"/>
        <v>12832.84</v>
      </c>
      <c r="X3219">
        <f t="shared" si="837"/>
        <v>5614.5</v>
      </c>
      <c r="Y3219">
        <f t="shared" si="844"/>
        <v>13480.5</v>
      </c>
      <c r="Z3219">
        <f t="shared" si="839"/>
        <v>76552.66</v>
      </c>
      <c r="AA3219" t="s">
        <v>876</v>
      </c>
      <c r="AB3219">
        <v>2023</v>
      </c>
    </row>
    <row r="3220" spans="1:28" x14ac:dyDescent="0.25">
      <c r="A3220">
        <v>30</v>
      </c>
      <c r="B3220" t="s">
        <v>153</v>
      </c>
      <c r="C3220" t="s">
        <v>102</v>
      </c>
      <c r="D3220" t="s">
        <v>17</v>
      </c>
      <c r="E3220" t="s">
        <v>877</v>
      </c>
      <c r="F3220" t="s">
        <v>84</v>
      </c>
      <c r="G3220">
        <v>95000</v>
      </c>
      <c r="H3220">
        <f t="shared" si="840"/>
        <v>87808.07</v>
      </c>
      <c r="I3220">
        <f t="shared" si="833"/>
        <v>2726.5</v>
      </c>
      <c r="J3220">
        <f t="shared" si="834"/>
        <v>6744.9999999999991</v>
      </c>
      <c r="K3220">
        <f t="shared" si="835"/>
        <v>822.89</v>
      </c>
      <c r="L3220">
        <f t="shared" si="842"/>
        <v>2888</v>
      </c>
      <c r="M3220">
        <f t="shared" si="843"/>
        <v>6735.5</v>
      </c>
      <c r="N3220">
        <v>1577.43</v>
      </c>
      <c r="O3220">
        <f t="shared" si="836"/>
        <v>21495.32</v>
      </c>
      <c r="P3220">
        <v>25</v>
      </c>
      <c r="Q3220">
        <v>3052.23</v>
      </c>
      <c r="R3220">
        <v>0</v>
      </c>
      <c r="S3220">
        <v>684.9</v>
      </c>
      <c r="T3220">
        <v>100</v>
      </c>
      <c r="U3220">
        <v>10534.88</v>
      </c>
      <c r="V3220">
        <v>0</v>
      </c>
      <c r="W3220">
        <f t="shared" si="841"/>
        <v>14397.009999999998</v>
      </c>
      <c r="X3220">
        <f t="shared" si="837"/>
        <v>7191.93</v>
      </c>
      <c r="Y3220">
        <f t="shared" si="844"/>
        <v>13480.5</v>
      </c>
      <c r="Z3220">
        <f t="shared" si="839"/>
        <v>73411.06</v>
      </c>
      <c r="AA3220" t="s">
        <v>876</v>
      </c>
      <c r="AB3220">
        <v>2023</v>
      </c>
    </row>
    <row r="3221" spans="1:28" x14ac:dyDescent="0.25">
      <c r="A3221">
        <v>31</v>
      </c>
      <c r="B3221" t="s">
        <v>868</v>
      </c>
      <c r="C3221" t="s">
        <v>103</v>
      </c>
      <c r="D3221" t="s">
        <v>800</v>
      </c>
      <c r="E3221" t="s">
        <v>83</v>
      </c>
      <c r="F3221" t="s">
        <v>84</v>
      </c>
      <c r="G3221">
        <v>48000</v>
      </c>
      <c r="H3221">
        <f t="shared" si="840"/>
        <v>45163.199999999997</v>
      </c>
      <c r="I3221">
        <f t="shared" si="833"/>
        <v>1377.6</v>
      </c>
      <c r="J3221">
        <f t="shared" si="834"/>
        <v>3407.9999999999995</v>
      </c>
      <c r="K3221">
        <f t="shared" si="835"/>
        <v>528</v>
      </c>
      <c r="L3221">
        <f t="shared" si="842"/>
        <v>1459.2</v>
      </c>
      <c r="M3221">
        <f t="shared" si="843"/>
        <v>3403.2000000000003</v>
      </c>
      <c r="N3221">
        <v>0</v>
      </c>
      <c r="O3221">
        <f t="shared" si="836"/>
        <v>10176</v>
      </c>
      <c r="P3221">
        <v>25</v>
      </c>
      <c r="Q3221">
        <v>1000</v>
      </c>
      <c r="R3221">
        <v>0</v>
      </c>
      <c r="S3221">
        <v>2569.5</v>
      </c>
      <c r="T3221">
        <v>100</v>
      </c>
      <c r="U3221">
        <v>1033.68</v>
      </c>
      <c r="V3221">
        <v>0</v>
      </c>
      <c r="W3221">
        <f t="shared" si="841"/>
        <v>4728.18</v>
      </c>
      <c r="X3221">
        <f t="shared" si="837"/>
        <v>2836.8</v>
      </c>
      <c r="Y3221">
        <f t="shared" si="844"/>
        <v>6811.2</v>
      </c>
      <c r="Z3221">
        <f t="shared" si="839"/>
        <v>40435.019999999997</v>
      </c>
      <c r="AA3221" t="s">
        <v>876</v>
      </c>
      <c r="AB3221">
        <v>2023</v>
      </c>
    </row>
    <row r="3222" spans="1:28" x14ac:dyDescent="0.25">
      <c r="A3222">
        <v>32</v>
      </c>
      <c r="B3222" t="s">
        <v>869</v>
      </c>
      <c r="C3222" t="s">
        <v>103</v>
      </c>
      <c r="D3222" t="s">
        <v>793</v>
      </c>
      <c r="E3222" t="s">
        <v>72</v>
      </c>
      <c r="F3222" t="s">
        <v>84</v>
      </c>
      <c r="G3222">
        <v>48000</v>
      </c>
      <c r="H3222">
        <f t="shared" si="840"/>
        <v>45163.199999999997</v>
      </c>
      <c r="I3222">
        <f t="shared" si="833"/>
        <v>1377.6</v>
      </c>
      <c r="J3222">
        <f t="shared" si="834"/>
        <v>3407.9999999999995</v>
      </c>
      <c r="K3222">
        <f t="shared" si="835"/>
        <v>528</v>
      </c>
      <c r="L3222">
        <f t="shared" si="842"/>
        <v>1459.2</v>
      </c>
      <c r="M3222">
        <f t="shared" si="843"/>
        <v>3403.2000000000003</v>
      </c>
      <c r="N3222">
        <v>0</v>
      </c>
      <c r="O3222">
        <f t="shared" si="836"/>
        <v>10176</v>
      </c>
      <c r="P3222">
        <v>25</v>
      </c>
      <c r="Q3222">
        <v>7339.6</v>
      </c>
      <c r="R3222">
        <v>0</v>
      </c>
      <c r="S3222">
        <v>280</v>
      </c>
      <c r="T3222">
        <v>100</v>
      </c>
      <c r="U3222">
        <v>1571.73</v>
      </c>
      <c r="V3222">
        <v>0</v>
      </c>
      <c r="W3222">
        <f t="shared" si="841"/>
        <v>9316.33</v>
      </c>
      <c r="X3222">
        <f t="shared" si="837"/>
        <v>2836.8</v>
      </c>
      <c r="Y3222">
        <f t="shared" si="844"/>
        <v>6811.2</v>
      </c>
      <c r="Z3222">
        <f t="shared" si="839"/>
        <v>35846.869999999995</v>
      </c>
      <c r="AA3222" t="s">
        <v>876</v>
      </c>
      <c r="AB3222">
        <v>2023</v>
      </c>
    </row>
    <row r="3223" spans="1:28" x14ac:dyDescent="0.25">
      <c r="A3223">
        <v>33</v>
      </c>
      <c r="B3223" t="s">
        <v>124</v>
      </c>
      <c r="C3223" t="s">
        <v>103</v>
      </c>
      <c r="D3223" t="s">
        <v>10</v>
      </c>
      <c r="E3223" t="s">
        <v>706</v>
      </c>
      <c r="F3223" t="s">
        <v>84</v>
      </c>
      <c r="G3223">
        <v>48000</v>
      </c>
      <c r="H3223">
        <f>+G3223-(I3223+L3223+N3223)</f>
        <v>45163.199999999997</v>
      </c>
      <c r="I3223">
        <f t="shared" si="833"/>
        <v>1377.6</v>
      </c>
      <c r="J3223">
        <f t="shared" si="834"/>
        <v>3407.9999999999995</v>
      </c>
      <c r="K3223">
        <f t="shared" si="835"/>
        <v>528</v>
      </c>
      <c r="L3223">
        <f t="shared" si="842"/>
        <v>1459.2</v>
      </c>
      <c r="M3223">
        <f t="shared" si="843"/>
        <v>3403.2000000000003</v>
      </c>
      <c r="N3223">
        <v>0</v>
      </c>
      <c r="O3223">
        <f>+I3223+J3223+K3223+L3223+M3223+N3223</f>
        <v>10176</v>
      </c>
      <c r="P3223">
        <v>25</v>
      </c>
      <c r="Q3223">
        <v>0</v>
      </c>
      <c r="R3223">
        <v>0</v>
      </c>
      <c r="S3223">
        <v>1119.22</v>
      </c>
      <c r="T3223">
        <v>100</v>
      </c>
      <c r="U3223">
        <v>1561.35</v>
      </c>
      <c r="V3223">
        <v>0</v>
      </c>
      <c r="W3223">
        <f t="shared" si="841"/>
        <v>2805.5699999999997</v>
      </c>
      <c r="X3223">
        <f t="shared" si="837"/>
        <v>2836.8</v>
      </c>
      <c r="Y3223">
        <f>+J3223+M3223</f>
        <v>6811.2</v>
      </c>
      <c r="Z3223">
        <f>+G3223-(W3223+X3223)</f>
        <v>42357.63</v>
      </c>
      <c r="AA3223" t="s">
        <v>876</v>
      </c>
      <c r="AB3223">
        <v>2023</v>
      </c>
    </row>
    <row r="3224" spans="1:28" x14ac:dyDescent="0.25">
      <c r="A3224">
        <v>34</v>
      </c>
      <c r="B3224" t="s">
        <v>830</v>
      </c>
      <c r="C3224" t="s">
        <v>102</v>
      </c>
      <c r="D3224" t="s">
        <v>19</v>
      </c>
      <c r="E3224" t="s">
        <v>73</v>
      </c>
      <c r="F3224" t="s">
        <v>84</v>
      </c>
      <c r="G3224">
        <v>60000</v>
      </c>
      <c r="H3224">
        <f t="shared" si="840"/>
        <v>54876.57</v>
      </c>
      <c r="I3224">
        <f t="shared" si="833"/>
        <v>1722</v>
      </c>
      <c r="J3224">
        <f t="shared" si="834"/>
        <v>4260</v>
      </c>
      <c r="K3224">
        <f t="shared" si="835"/>
        <v>660.00000000000011</v>
      </c>
      <c r="L3224">
        <f t="shared" si="842"/>
        <v>1824</v>
      </c>
      <c r="M3224">
        <f t="shared" si="843"/>
        <v>4254</v>
      </c>
      <c r="N3224">
        <v>1577.43</v>
      </c>
      <c r="O3224">
        <f t="shared" si="836"/>
        <v>14297.43</v>
      </c>
      <c r="P3224">
        <v>25</v>
      </c>
      <c r="Q3224">
        <v>2500</v>
      </c>
      <c r="R3224">
        <v>0</v>
      </c>
      <c r="S3224">
        <v>159.1</v>
      </c>
      <c r="T3224">
        <v>100</v>
      </c>
      <c r="U3224">
        <f>IF((H3224*12)&gt;867123.01,(79776+(((H3224*12)-867123.01)*0.25))/12,IF((H3224*12)&gt;624329.01,(31216+(((H3224*12)-624329.01)*0.2))/12,IF((H3224*12)&gt;416220.01,(((H3224*12)-416220.01)*0.15)/12,0)))</f>
        <v>3171.1638333333326</v>
      </c>
      <c r="V3224">
        <v>0</v>
      </c>
      <c r="W3224">
        <f t="shared" si="841"/>
        <v>5955.2638333333325</v>
      </c>
      <c r="X3224">
        <f t="shared" si="837"/>
        <v>5123.43</v>
      </c>
      <c r="Y3224">
        <f t="shared" si="844"/>
        <v>8514</v>
      </c>
      <c r="Z3224">
        <f t="shared" si="839"/>
        <v>48921.306166666669</v>
      </c>
      <c r="AA3224" t="s">
        <v>876</v>
      </c>
      <c r="AB3224">
        <v>2023</v>
      </c>
    </row>
    <row r="3225" spans="1:28" x14ac:dyDescent="0.25">
      <c r="A3225">
        <v>35</v>
      </c>
      <c r="B3225" t="s">
        <v>157</v>
      </c>
      <c r="C3225" t="s">
        <v>102</v>
      </c>
      <c r="D3225" t="s">
        <v>10</v>
      </c>
      <c r="E3225" t="s">
        <v>46</v>
      </c>
      <c r="F3225" t="s">
        <v>84</v>
      </c>
      <c r="G3225">
        <v>60000</v>
      </c>
      <c r="H3225">
        <f t="shared" si="840"/>
        <v>56454</v>
      </c>
      <c r="I3225">
        <f t="shared" si="833"/>
        <v>1722</v>
      </c>
      <c r="J3225">
        <f t="shared" si="834"/>
        <v>4260</v>
      </c>
      <c r="K3225">
        <f t="shared" si="835"/>
        <v>660.00000000000011</v>
      </c>
      <c r="L3225">
        <f t="shared" si="842"/>
        <v>1824</v>
      </c>
      <c r="M3225">
        <f t="shared" si="843"/>
        <v>4254</v>
      </c>
      <c r="N3225">
        <v>0</v>
      </c>
      <c r="O3225">
        <f t="shared" si="836"/>
        <v>12720</v>
      </c>
      <c r="P3225">
        <v>25</v>
      </c>
      <c r="Q3225">
        <v>3495.45</v>
      </c>
      <c r="R3225">
        <v>0</v>
      </c>
      <c r="S3225">
        <v>1284.17</v>
      </c>
      <c r="T3225">
        <v>100</v>
      </c>
      <c r="U3225">
        <v>3486.68</v>
      </c>
      <c r="V3225">
        <v>0</v>
      </c>
      <c r="W3225">
        <f t="shared" si="841"/>
        <v>8391.2999999999993</v>
      </c>
      <c r="X3225">
        <f t="shared" si="837"/>
        <v>3546</v>
      </c>
      <c r="Y3225">
        <f t="shared" si="844"/>
        <v>8514</v>
      </c>
      <c r="Z3225">
        <f t="shared" si="839"/>
        <v>48062.7</v>
      </c>
      <c r="AA3225" t="s">
        <v>876</v>
      </c>
      <c r="AB3225">
        <v>2023</v>
      </c>
    </row>
    <row r="3226" spans="1:28" x14ac:dyDescent="0.25">
      <c r="A3226">
        <v>36</v>
      </c>
      <c r="B3226" t="s">
        <v>158</v>
      </c>
      <c r="C3226" t="s">
        <v>102</v>
      </c>
      <c r="D3226" t="s">
        <v>831</v>
      </c>
      <c r="E3226" t="s">
        <v>871</v>
      </c>
      <c r="F3226" t="s">
        <v>84</v>
      </c>
      <c r="G3226">
        <v>60000</v>
      </c>
      <c r="H3226">
        <f t="shared" si="840"/>
        <v>56454</v>
      </c>
      <c r="I3226">
        <f t="shared" si="833"/>
        <v>1722</v>
      </c>
      <c r="J3226">
        <f t="shared" si="834"/>
        <v>4260</v>
      </c>
      <c r="K3226">
        <f t="shared" si="835"/>
        <v>660.00000000000011</v>
      </c>
      <c r="L3226">
        <f t="shared" si="842"/>
        <v>1824</v>
      </c>
      <c r="M3226">
        <f t="shared" si="843"/>
        <v>4254</v>
      </c>
      <c r="N3226">
        <v>0</v>
      </c>
      <c r="O3226">
        <f t="shared" si="836"/>
        <v>12720</v>
      </c>
      <c r="P3226">
        <v>25</v>
      </c>
      <c r="Q3226">
        <v>0</v>
      </c>
      <c r="R3226">
        <v>0</v>
      </c>
      <c r="S3226">
        <v>1002.23</v>
      </c>
      <c r="T3226">
        <v>100</v>
      </c>
      <c r="U3226">
        <v>3486.68</v>
      </c>
      <c r="V3226">
        <v>0</v>
      </c>
      <c r="W3226">
        <f t="shared" si="841"/>
        <v>4613.91</v>
      </c>
      <c r="X3226">
        <f t="shared" si="837"/>
        <v>3546</v>
      </c>
      <c r="Y3226">
        <f t="shared" si="844"/>
        <v>8514</v>
      </c>
      <c r="Z3226">
        <f t="shared" si="839"/>
        <v>51840.09</v>
      </c>
      <c r="AA3226" t="s">
        <v>876</v>
      </c>
      <c r="AB3226">
        <v>2023</v>
      </c>
    </row>
    <row r="3227" spans="1:28" x14ac:dyDescent="0.25">
      <c r="A3227">
        <v>37</v>
      </c>
      <c r="B3227" t="s">
        <v>159</v>
      </c>
      <c r="C3227" t="s">
        <v>103</v>
      </c>
      <c r="D3227" t="s">
        <v>21</v>
      </c>
      <c r="E3227" t="s">
        <v>68</v>
      </c>
      <c r="F3227" t="s">
        <v>84</v>
      </c>
      <c r="G3227">
        <v>60000</v>
      </c>
      <c r="H3227">
        <f t="shared" si="840"/>
        <v>54876.57</v>
      </c>
      <c r="I3227">
        <f t="shared" si="833"/>
        <v>1722</v>
      </c>
      <c r="J3227">
        <f t="shared" si="834"/>
        <v>4260</v>
      </c>
      <c r="K3227">
        <f t="shared" si="835"/>
        <v>660.00000000000011</v>
      </c>
      <c r="L3227">
        <f t="shared" si="842"/>
        <v>1824</v>
      </c>
      <c r="M3227">
        <f t="shared" si="843"/>
        <v>4254</v>
      </c>
      <c r="N3227">
        <v>1577.43</v>
      </c>
      <c r="O3227">
        <f t="shared" si="836"/>
        <v>14297.43</v>
      </c>
      <c r="P3227">
        <v>25</v>
      </c>
      <c r="Q3227">
        <v>3495.45</v>
      </c>
      <c r="R3227">
        <v>0</v>
      </c>
      <c r="S3227">
        <v>650.11</v>
      </c>
      <c r="T3227">
        <v>100</v>
      </c>
      <c r="U3227">
        <f>IF((H3227*12)&gt;867123.01,(79776+(((H3227*12)-867123.01)*0.25))/12,IF((H3227*12)&gt;624329.01,(31216+(((H3227*12)-624329.01)*0.2))/12,IF((H3227*12)&gt;416220.01,(((H3227*12)-416220.01)*0.15)/12,0)))</f>
        <v>3171.1638333333326</v>
      </c>
      <c r="V3227">
        <v>0</v>
      </c>
      <c r="W3227">
        <f t="shared" si="841"/>
        <v>7441.7238333333316</v>
      </c>
      <c r="X3227">
        <f t="shared" si="837"/>
        <v>5123.43</v>
      </c>
      <c r="Y3227">
        <f t="shared" si="844"/>
        <v>8514</v>
      </c>
      <c r="Z3227">
        <f t="shared" si="839"/>
        <v>47434.84616666667</v>
      </c>
      <c r="AA3227" t="s">
        <v>876</v>
      </c>
      <c r="AB3227">
        <v>2023</v>
      </c>
    </row>
    <row r="3228" spans="1:28" x14ac:dyDescent="0.25">
      <c r="A3228">
        <v>38</v>
      </c>
      <c r="B3228" t="s">
        <v>150</v>
      </c>
      <c r="C3228" t="s">
        <v>102</v>
      </c>
      <c r="D3228" t="s">
        <v>16</v>
      </c>
      <c r="E3228" t="s">
        <v>45</v>
      </c>
      <c r="F3228" t="s">
        <v>84</v>
      </c>
      <c r="G3228">
        <v>60000</v>
      </c>
      <c r="H3228">
        <f>+G3228-(I3228+L3228+N3228)</f>
        <v>56454</v>
      </c>
      <c r="I3228">
        <f t="shared" si="833"/>
        <v>1722</v>
      </c>
      <c r="J3228">
        <f t="shared" si="834"/>
        <v>4260</v>
      </c>
      <c r="K3228">
        <f t="shared" si="835"/>
        <v>660.00000000000011</v>
      </c>
      <c r="L3228">
        <f t="shared" si="842"/>
        <v>1824</v>
      </c>
      <c r="M3228">
        <f t="shared" si="843"/>
        <v>4254</v>
      </c>
      <c r="N3228">
        <v>0</v>
      </c>
      <c r="O3228">
        <f>+I3228+J3228+K3228+L3228+M3228+N3228</f>
        <v>12720</v>
      </c>
      <c r="P3228">
        <v>25</v>
      </c>
      <c r="Q3228">
        <v>0</v>
      </c>
      <c r="R3228">
        <v>0</v>
      </c>
      <c r="S3228">
        <v>1026.68</v>
      </c>
      <c r="T3228">
        <v>100</v>
      </c>
      <c r="U3228">
        <f>IF((H3228*12)&gt;867123.01,(79776+(((H3228*12)-867123.01)*0.25))/12,IF((H3228*12)&gt;624329.01,(31216+(((H3228*12)-624329.01)*0.2))/12,IF((H3228*12)&gt;416220.01,(((H3228*12)-416220.01)*0.15)/12,0)))</f>
        <v>3486.6498333333329</v>
      </c>
      <c r="V3228">
        <v>0</v>
      </c>
      <c r="W3228">
        <f t="shared" si="841"/>
        <v>4638.3298333333332</v>
      </c>
      <c r="X3228">
        <f t="shared" si="837"/>
        <v>3546</v>
      </c>
      <c r="Y3228">
        <f>+J3228+M3228</f>
        <v>8514</v>
      </c>
      <c r="Z3228">
        <f>+G3228-(W3228+X3228)</f>
        <v>51815.670166666663</v>
      </c>
      <c r="AA3228" t="s">
        <v>876</v>
      </c>
      <c r="AB3228">
        <v>2023</v>
      </c>
    </row>
    <row r="3229" spans="1:28" x14ac:dyDescent="0.25">
      <c r="A3229">
        <v>39</v>
      </c>
      <c r="B3229" t="s">
        <v>160</v>
      </c>
      <c r="C3229" t="s">
        <v>102</v>
      </c>
      <c r="D3229" t="s">
        <v>4</v>
      </c>
      <c r="E3229" t="s">
        <v>93</v>
      </c>
      <c r="F3229" t="s">
        <v>84</v>
      </c>
      <c r="G3229">
        <v>60000</v>
      </c>
      <c r="H3229">
        <f t="shared" si="840"/>
        <v>56454</v>
      </c>
      <c r="I3229">
        <f t="shared" si="833"/>
        <v>1722</v>
      </c>
      <c r="J3229">
        <f t="shared" si="834"/>
        <v>4260</v>
      </c>
      <c r="K3229">
        <f t="shared" si="835"/>
        <v>660.00000000000011</v>
      </c>
      <c r="L3229">
        <f t="shared" si="842"/>
        <v>1824</v>
      </c>
      <c r="M3229">
        <f t="shared" si="843"/>
        <v>4254</v>
      </c>
      <c r="N3229">
        <v>0</v>
      </c>
      <c r="O3229">
        <f t="shared" si="836"/>
        <v>12720</v>
      </c>
      <c r="P3229">
        <v>25</v>
      </c>
      <c r="Q3229">
        <v>2458.4</v>
      </c>
      <c r="R3229">
        <v>0</v>
      </c>
      <c r="S3229">
        <v>1650.56</v>
      </c>
      <c r="T3229">
        <v>100</v>
      </c>
      <c r="U3229">
        <f>IF((H3229*12)&gt;867123.01,(79776+(((H3229*12)-867123.01)*0.25))/12,IF((H3229*12)&gt;624329.01,(31216+(((H3229*12)-624329.01)*0.2))/12,IF((H3229*12)&gt;416220.01,(((H3229*12)-416220.01)*0.15)/12,0)))</f>
        <v>3486.6498333333329</v>
      </c>
      <c r="V3229">
        <v>0</v>
      </c>
      <c r="W3229">
        <f t="shared" si="841"/>
        <v>7720.609833333333</v>
      </c>
      <c r="X3229">
        <f t="shared" si="837"/>
        <v>3546</v>
      </c>
      <c r="Y3229">
        <f t="shared" si="844"/>
        <v>8514</v>
      </c>
      <c r="Z3229">
        <f t="shared" si="839"/>
        <v>48733.390166666664</v>
      </c>
      <c r="AA3229" t="s">
        <v>876</v>
      </c>
      <c r="AB3229">
        <v>2023</v>
      </c>
    </row>
    <row r="3230" spans="1:28" x14ac:dyDescent="0.25">
      <c r="A3230">
        <v>40</v>
      </c>
      <c r="B3230" t="s">
        <v>806</v>
      </c>
      <c r="C3230" t="s">
        <v>102</v>
      </c>
      <c r="D3230" t="s">
        <v>12</v>
      </c>
      <c r="E3230" t="s">
        <v>75</v>
      </c>
      <c r="F3230" t="s">
        <v>99</v>
      </c>
      <c r="G3230">
        <v>65000</v>
      </c>
      <c r="H3230">
        <f t="shared" si="840"/>
        <v>61158.5</v>
      </c>
      <c r="I3230">
        <f t="shared" si="833"/>
        <v>1865.5</v>
      </c>
      <c r="J3230">
        <f t="shared" si="834"/>
        <v>4615</v>
      </c>
      <c r="K3230">
        <f t="shared" si="835"/>
        <v>715.00000000000011</v>
      </c>
      <c r="L3230">
        <f t="shared" si="842"/>
        <v>1976</v>
      </c>
      <c r="M3230">
        <f t="shared" si="843"/>
        <v>4608.5</v>
      </c>
      <c r="N3230">
        <v>0</v>
      </c>
      <c r="O3230">
        <f t="shared" si="836"/>
        <v>13780</v>
      </c>
      <c r="P3230">
        <v>25</v>
      </c>
      <c r="Q3230">
        <v>7689.07</v>
      </c>
      <c r="R3230">
        <v>0</v>
      </c>
      <c r="S3230">
        <v>1319.59</v>
      </c>
      <c r="T3230">
        <v>100</v>
      </c>
      <c r="U3230">
        <f>IF((H3230*12)&gt;867123.01,(79776+(((H3230*12)-867123.01)*0.25))/12,IF((H3230*12)&gt;624329.01,(31216+(((H3230*12)-624329.01)*0.2))/12,IF((H3230*12)&gt;416220.01,(((H3230*12)-416220.01)*0.15)/12,0)))</f>
        <v>4427.5498333333335</v>
      </c>
      <c r="V3230">
        <v>0</v>
      </c>
      <c r="W3230">
        <f t="shared" si="841"/>
        <v>13561.209833333334</v>
      </c>
      <c r="X3230">
        <f t="shared" si="837"/>
        <v>3841.5</v>
      </c>
      <c r="Y3230">
        <f t="shared" si="844"/>
        <v>9223.5</v>
      </c>
      <c r="Z3230">
        <f t="shared" si="839"/>
        <v>47597.290166666666</v>
      </c>
      <c r="AA3230" t="s">
        <v>876</v>
      </c>
      <c r="AB3230">
        <v>2023</v>
      </c>
    </row>
    <row r="3231" spans="1:28" x14ac:dyDescent="0.25">
      <c r="A3231">
        <v>41</v>
      </c>
      <c r="B3231" t="s">
        <v>162</v>
      </c>
      <c r="C3231" t="s">
        <v>102</v>
      </c>
      <c r="D3231" t="s">
        <v>15</v>
      </c>
      <c r="E3231" t="s">
        <v>92</v>
      </c>
      <c r="F3231" t="s">
        <v>99</v>
      </c>
      <c r="G3231">
        <v>70000</v>
      </c>
      <c r="H3231">
        <f t="shared" si="840"/>
        <v>61130.71</v>
      </c>
      <c r="I3231">
        <f t="shared" si="833"/>
        <v>2009</v>
      </c>
      <c r="J3231">
        <f t="shared" si="834"/>
        <v>4970</v>
      </c>
      <c r="K3231">
        <f t="shared" si="835"/>
        <v>770.00000000000011</v>
      </c>
      <c r="L3231">
        <f t="shared" si="842"/>
        <v>2128</v>
      </c>
      <c r="M3231">
        <f t="shared" si="843"/>
        <v>4963</v>
      </c>
      <c r="N3231">
        <v>4732.29</v>
      </c>
      <c r="O3231">
        <f t="shared" si="836"/>
        <v>19572.29</v>
      </c>
      <c r="P3231">
        <v>25</v>
      </c>
      <c r="Q3231">
        <v>0</v>
      </c>
      <c r="R3231">
        <v>0</v>
      </c>
      <c r="S3231">
        <v>1317.23</v>
      </c>
      <c r="T3231">
        <v>100</v>
      </c>
      <c r="U3231">
        <v>4422.01</v>
      </c>
      <c r="V3231">
        <v>0</v>
      </c>
      <c r="W3231">
        <f t="shared" si="841"/>
        <v>5864.24</v>
      </c>
      <c r="X3231">
        <f t="shared" si="837"/>
        <v>8869.2900000000009</v>
      </c>
      <c r="Y3231">
        <f t="shared" si="844"/>
        <v>9933</v>
      </c>
      <c r="Z3231">
        <f t="shared" si="839"/>
        <v>55266.47</v>
      </c>
      <c r="AA3231" t="s">
        <v>876</v>
      </c>
      <c r="AB3231">
        <v>2023</v>
      </c>
    </row>
    <row r="3232" spans="1:28" x14ac:dyDescent="0.25">
      <c r="A3232">
        <v>42</v>
      </c>
      <c r="B3232" t="s">
        <v>807</v>
      </c>
      <c r="C3232" t="s">
        <v>102</v>
      </c>
      <c r="D3232" t="s">
        <v>808</v>
      </c>
      <c r="E3232" t="s">
        <v>62</v>
      </c>
      <c r="F3232" t="s">
        <v>99</v>
      </c>
      <c r="G3232">
        <v>125000</v>
      </c>
      <c r="H3232">
        <f>+G3232-(I3232+L3232+N3232)</f>
        <v>116035.07</v>
      </c>
      <c r="I3232">
        <f t="shared" si="833"/>
        <v>3587.5</v>
      </c>
      <c r="J3232">
        <f t="shared" si="834"/>
        <v>8875</v>
      </c>
      <c r="K3232">
        <f t="shared" si="835"/>
        <v>822.89</v>
      </c>
      <c r="L3232">
        <f t="shared" si="842"/>
        <v>3800</v>
      </c>
      <c r="M3232">
        <f t="shared" si="843"/>
        <v>8862.5</v>
      </c>
      <c r="N3232">
        <v>1577.43</v>
      </c>
      <c r="O3232">
        <f>+I3232+J3232+K3232+L3232+M3232+N3232</f>
        <v>27525.32</v>
      </c>
      <c r="P3232">
        <v>25</v>
      </c>
      <c r="Q3232">
        <v>4292</v>
      </c>
      <c r="R3232">
        <v>0</v>
      </c>
      <c r="S3232">
        <v>0</v>
      </c>
      <c r="T3232">
        <v>100</v>
      </c>
      <c r="U3232">
        <v>17591.599999999999</v>
      </c>
      <c r="V3232">
        <v>0</v>
      </c>
      <c r="W3232">
        <f t="shared" si="841"/>
        <v>22008.6</v>
      </c>
      <c r="X3232">
        <f t="shared" si="837"/>
        <v>8964.93</v>
      </c>
      <c r="Y3232">
        <f>+J3232+M3232</f>
        <v>17737.5</v>
      </c>
      <c r="Z3232">
        <f>+G3232-(W3232+X3232)</f>
        <v>94026.47</v>
      </c>
      <c r="AA3232" t="s">
        <v>876</v>
      </c>
      <c r="AB3232">
        <v>2023</v>
      </c>
    </row>
    <row r="3233" spans="1:28" x14ac:dyDescent="0.25">
      <c r="A3233">
        <v>43</v>
      </c>
      <c r="B3233" t="s">
        <v>809</v>
      </c>
      <c r="C3233" t="s">
        <v>102</v>
      </c>
      <c r="D3233" t="s">
        <v>808</v>
      </c>
      <c r="E3233" t="s">
        <v>62</v>
      </c>
      <c r="F3233" t="s">
        <v>99</v>
      </c>
      <c r="G3233">
        <v>80000</v>
      </c>
      <c r="H3233">
        <f>+G3233-(I3233+L3233+N3233)</f>
        <v>75272</v>
      </c>
      <c r="I3233">
        <f t="shared" si="833"/>
        <v>2296</v>
      </c>
      <c r="J3233">
        <f t="shared" si="834"/>
        <v>5679.9999999999991</v>
      </c>
      <c r="K3233">
        <f t="shared" si="835"/>
        <v>822.89</v>
      </c>
      <c r="L3233">
        <f t="shared" si="842"/>
        <v>2432</v>
      </c>
      <c r="M3233">
        <f t="shared" si="843"/>
        <v>5672</v>
      </c>
      <c r="N3233">
        <v>0</v>
      </c>
      <c r="O3233">
        <f>+I3233+J3233+K3233+L3233+M3233+N3233</f>
        <v>16902.89</v>
      </c>
      <c r="P3233">
        <v>25</v>
      </c>
      <c r="Q3233">
        <v>1000</v>
      </c>
      <c r="R3233">
        <v>0</v>
      </c>
      <c r="S3233">
        <v>398.64</v>
      </c>
      <c r="T3233">
        <v>100</v>
      </c>
      <c r="U3233">
        <f>IF((H3233*12)&gt;867123.01,(79776+(((H3233*12)-867123.01)*0.25))/12,IF((H3233*12)&gt;624329.01,(31216+(((H3233*12)-624329.01)*0.2))/12,IF((H3233*12)&gt;416220.01,(((H3233*12)-416220.01)*0.15)/12,0)))</f>
        <v>7400.9372916666662</v>
      </c>
      <c r="V3233">
        <v>0</v>
      </c>
      <c r="W3233">
        <f t="shared" si="841"/>
        <v>8924.5772916666665</v>
      </c>
      <c r="X3233">
        <f t="shared" si="837"/>
        <v>4728</v>
      </c>
      <c r="Y3233">
        <f>+J3233+M3233</f>
        <v>11352</v>
      </c>
      <c r="Z3233">
        <f>+G3233-(W3233+X3233)</f>
        <v>66347.422708333339</v>
      </c>
      <c r="AA3233" t="s">
        <v>876</v>
      </c>
      <c r="AB3233">
        <v>2023</v>
      </c>
    </row>
    <row r="3234" spans="1:28" x14ac:dyDescent="0.25">
      <c r="A3234">
        <v>44</v>
      </c>
      <c r="B3234" t="s">
        <v>813</v>
      </c>
      <c r="C3234" t="s">
        <v>103</v>
      </c>
      <c r="D3234" t="s">
        <v>808</v>
      </c>
      <c r="E3234" t="s">
        <v>92</v>
      </c>
      <c r="F3234" t="s">
        <v>99</v>
      </c>
      <c r="G3234">
        <v>80000</v>
      </c>
      <c r="H3234">
        <f t="shared" si="840"/>
        <v>75272</v>
      </c>
      <c r="I3234">
        <f t="shared" si="833"/>
        <v>2296</v>
      </c>
      <c r="J3234">
        <f t="shared" si="834"/>
        <v>5679.9999999999991</v>
      </c>
      <c r="K3234">
        <f t="shared" si="835"/>
        <v>822.89</v>
      </c>
      <c r="L3234">
        <f t="shared" si="842"/>
        <v>2432</v>
      </c>
      <c r="M3234">
        <f t="shared" si="843"/>
        <v>5672</v>
      </c>
      <c r="N3234">
        <v>0</v>
      </c>
      <c r="O3234">
        <f t="shared" si="836"/>
        <v>16902.89</v>
      </c>
      <c r="P3234">
        <v>25</v>
      </c>
      <c r="Q3234">
        <v>0</v>
      </c>
      <c r="R3234">
        <v>0</v>
      </c>
      <c r="S3234">
        <v>0</v>
      </c>
      <c r="T3234">
        <v>100</v>
      </c>
      <c r="U3234">
        <v>0</v>
      </c>
      <c r="V3234">
        <v>0</v>
      </c>
      <c r="W3234">
        <f t="shared" si="841"/>
        <v>125</v>
      </c>
      <c r="X3234">
        <f t="shared" si="837"/>
        <v>4728</v>
      </c>
      <c r="Y3234">
        <f t="shared" si="844"/>
        <v>11352</v>
      </c>
      <c r="Z3234">
        <f t="shared" si="839"/>
        <v>75147</v>
      </c>
      <c r="AA3234" t="s">
        <v>876</v>
      </c>
      <c r="AB3234">
        <v>2023</v>
      </c>
    </row>
    <row r="3235" spans="1:28" x14ac:dyDescent="0.25">
      <c r="A3235">
        <v>45</v>
      </c>
      <c r="B3235" t="s">
        <v>874</v>
      </c>
      <c r="C3235" t="s">
        <v>103</v>
      </c>
      <c r="D3235" t="s">
        <v>10</v>
      </c>
      <c r="E3235" t="s">
        <v>32</v>
      </c>
      <c r="F3235" t="s">
        <v>84</v>
      </c>
      <c r="G3235">
        <v>46000</v>
      </c>
      <c r="H3235">
        <f t="shared" si="840"/>
        <v>43281.4</v>
      </c>
      <c r="I3235">
        <f t="shared" si="833"/>
        <v>1320.2</v>
      </c>
      <c r="J3235">
        <f t="shared" si="834"/>
        <v>3265.9999999999995</v>
      </c>
      <c r="K3235">
        <f t="shared" si="835"/>
        <v>506.00000000000006</v>
      </c>
      <c r="L3235">
        <f t="shared" si="842"/>
        <v>1398.4</v>
      </c>
      <c r="M3235">
        <f t="shared" si="843"/>
        <v>3261.4</v>
      </c>
      <c r="N3235">
        <v>0</v>
      </c>
      <c r="O3235">
        <f t="shared" si="836"/>
        <v>9752</v>
      </c>
      <c r="P3235">
        <v>25</v>
      </c>
      <c r="Q3235">
        <v>0</v>
      </c>
      <c r="R3235">
        <v>0</v>
      </c>
      <c r="S3235">
        <v>0</v>
      </c>
      <c r="T3235">
        <v>100</v>
      </c>
      <c r="U3235">
        <f>IF((H3235*12)&gt;867123.01,(79776+(((H3235*12)-867123.01)*0.25))/12,IF((H3235*12)&gt;624329.01,(31216+(((H3235*12)-624329.01)*0.2))/12,IF((H3235*12)&gt;416220.01,(((H3235*12)-416220.01)*0.15)/12,0)))</f>
        <v>1289.4598750000005</v>
      </c>
      <c r="V3235">
        <v>0</v>
      </c>
      <c r="W3235">
        <f t="shared" si="841"/>
        <v>1414.4598750000005</v>
      </c>
      <c r="X3235">
        <f t="shared" si="837"/>
        <v>2718.6000000000004</v>
      </c>
      <c r="Y3235">
        <f t="shared" si="844"/>
        <v>6527.4</v>
      </c>
      <c r="Z3235">
        <f t="shared" si="839"/>
        <v>41866.940125000001</v>
      </c>
      <c r="AA3235" t="s">
        <v>876</v>
      </c>
      <c r="AB3235">
        <v>2023</v>
      </c>
    </row>
    <row r="3236" spans="1:28" x14ac:dyDescent="0.25">
      <c r="A3236">
        <v>46</v>
      </c>
      <c r="B3236" t="s">
        <v>167</v>
      </c>
      <c r="C3236" t="s">
        <v>102</v>
      </c>
      <c r="D3236" t="s">
        <v>6</v>
      </c>
      <c r="E3236" t="s">
        <v>36</v>
      </c>
      <c r="F3236" t="s">
        <v>100</v>
      </c>
      <c r="G3236">
        <v>46000</v>
      </c>
      <c r="H3236">
        <f t="shared" si="840"/>
        <v>43281.4</v>
      </c>
      <c r="I3236">
        <f t="shared" si="833"/>
        <v>1320.2</v>
      </c>
      <c r="J3236">
        <f t="shared" si="834"/>
        <v>3265.9999999999995</v>
      </c>
      <c r="K3236">
        <f t="shared" si="835"/>
        <v>506.00000000000006</v>
      </c>
      <c r="L3236">
        <f t="shared" si="842"/>
        <v>1398.4</v>
      </c>
      <c r="M3236">
        <f t="shared" si="843"/>
        <v>3261.4</v>
      </c>
      <c r="N3236">
        <v>0</v>
      </c>
      <c r="O3236">
        <f t="shared" si="836"/>
        <v>9752</v>
      </c>
      <c r="P3236">
        <v>25</v>
      </c>
      <c r="Q3236">
        <v>5667</v>
      </c>
      <c r="R3236">
        <v>0</v>
      </c>
      <c r="S3236">
        <v>150.19</v>
      </c>
      <c r="T3236">
        <v>100</v>
      </c>
      <c r="U3236">
        <v>1289.46</v>
      </c>
      <c r="V3236">
        <v>0</v>
      </c>
      <c r="W3236">
        <f t="shared" si="841"/>
        <v>7231.65</v>
      </c>
      <c r="X3236">
        <f t="shared" si="837"/>
        <v>2718.6000000000004</v>
      </c>
      <c r="Y3236">
        <f t="shared" si="844"/>
        <v>6527.4</v>
      </c>
      <c r="Z3236">
        <f t="shared" si="839"/>
        <v>36049.75</v>
      </c>
      <c r="AA3236" t="s">
        <v>876</v>
      </c>
      <c r="AB3236">
        <v>2023</v>
      </c>
    </row>
    <row r="3237" spans="1:28" x14ac:dyDescent="0.25">
      <c r="A3237">
        <v>47</v>
      </c>
      <c r="B3237" t="s">
        <v>169</v>
      </c>
      <c r="C3237" t="s">
        <v>102</v>
      </c>
      <c r="D3237" t="s">
        <v>6</v>
      </c>
      <c r="E3237" t="s">
        <v>36</v>
      </c>
      <c r="F3237" t="s">
        <v>100</v>
      </c>
      <c r="G3237">
        <v>36000</v>
      </c>
      <c r="H3237">
        <f t="shared" si="840"/>
        <v>33872.400000000001</v>
      </c>
      <c r="I3237">
        <f t="shared" si="833"/>
        <v>1033.2</v>
      </c>
      <c r="J3237">
        <f t="shared" si="834"/>
        <v>2555.9999999999995</v>
      </c>
      <c r="K3237">
        <f t="shared" si="835"/>
        <v>396.00000000000006</v>
      </c>
      <c r="L3237">
        <f t="shared" si="842"/>
        <v>1094.4000000000001</v>
      </c>
      <c r="M3237">
        <f t="shared" si="843"/>
        <v>2552.4</v>
      </c>
      <c r="N3237">
        <v>0</v>
      </c>
      <c r="O3237">
        <f t="shared" si="836"/>
        <v>7632</v>
      </c>
      <c r="P3237">
        <v>25</v>
      </c>
      <c r="Q3237">
        <v>0</v>
      </c>
      <c r="R3237">
        <v>0</v>
      </c>
      <c r="S3237">
        <v>0</v>
      </c>
      <c r="T3237">
        <v>100</v>
      </c>
      <c r="U3237">
        <v>0</v>
      </c>
      <c r="V3237">
        <v>0</v>
      </c>
      <c r="W3237">
        <f t="shared" si="841"/>
        <v>125</v>
      </c>
      <c r="X3237">
        <f t="shared" si="837"/>
        <v>2127.6000000000004</v>
      </c>
      <c r="Y3237">
        <f t="shared" si="844"/>
        <v>5108.3999999999996</v>
      </c>
      <c r="Z3237">
        <f t="shared" si="839"/>
        <v>33747.4</v>
      </c>
      <c r="AA3237" t="s">
        <v>876</v>
      </c>
      <c r="AB3237">
        <v>2023</v>
      </c>
    </row>
    <row r="3238" spans="1:28" x14ac:dyDescent="0.25">
      <c r="A3238">
        <v>48</v>
      </c>
      <c r="B3238" t="s">
        <v>170</v>
      </c>
      <c r="C3238" t="s">
        <v>102</v>
      </c>
      <c r="D3238" t="s">
        <v>17</v>
      </c>
      <c r="E3238" t="s">
        <v>36</v>
      </c>
      <c r="F3238" t="s">
        <v>100</v>
      </c>
      <c r="G3238">
        <v>46000</v>
      </c>
      <c r="H3238">
        <f t="shared" si="840"/>
        <v>40126.54</v>
      </c>
      <c r="I3238">
        <f t="shared" si="833"/>
        <v>1320.2</v>
      </c>
      <c r="J3238">
        <f t="shared" si="834"/>
        <v>3265.9999999999995</v>
      </c>
      <c r="K3238">
        <f t="shared" si="835"/>
        <v>506.00000000000006</v>
      </c>
      <c r="L3238">
        <f t="shared" si="842"/>
        <v>1398.4</v>
      </c>
      <c r="M3238">
        <f t="shared" si="843"/>
        <v>3261.4</v>
      </c>
      <c r="N3238">
        <v>3154.86</v>
      </c>
      <c r="O3238">
        <f t="shared" si="836"/>
        <v>12906.86</v>
      </c>
      <c r="P3238">
        <v>25</v>
      </c>
      <c r="Q3238">
        <v>3395.29</v>
      </c>
      <c r="R3238">
        <v>0</v>
      </c>
      <c r="S3238">
        <v>1103.28</v>
      </c>
      <c r="T3238">
        <v>100</v>
      </c>
      <c r="U3238">
        <v>0</v>
      </c>
      <c r="V3238">
        <v>0</v>
      </c>
      <c r="W3238">
        <f t="shared" si="841"/>
        <v>4623.57</v>
      </c>
      <c r="X3238">
        <f t="shared" si="837"/>
        <v>5873.4600000000009</v>
      </c>
      <c r="Y3238">
        <f t="shared" si="844"/>
        <v>6527.4</v>
      </c>
      <c r="Z3238">
        <f t="shared" si="839"/>
        <v>35502.97</v>
      </c>
      <c r="AA3238" t="s">
        <v>876</v>
      </c>
      <c r="AB3238">
        <v>2023</v>
      </c>
    </row>
    <row r="3239" spans="1:28" x14ac:dyDescent="0.25">
      <c r="A3239">
        <v>49</v>
      </c>
      <c r="B3239" t="s">
        <v>171</v>
      </c>
      <c r="C3239" t="s">
        <v>102</v>
      </c>
      <c r="D3239" t="s">
        <v>793</v>
      </c>
      <c r="E3239" t="s">
        <v>36</v>
      </c>
      <c r="F3239" t="s">
        <v>100</v>
      </c>
      <c r="G3239">
        <v>36000</v>
      </c>
      <c r="H3239">
        <f t="shared" si="840"/>
        <v>33872.400000000001</v>
      </c>
      <c r="I3239">
        <f t="shared" si="833"/>
        <v>1033.2</v>
      </c>
      <c r="J3239">
        <f t="shared" si="834"/>
        <v>2555.9999999999995</v>
      </c>
      <c r="K3239">
        <f t="shared" si="835"/>
        <v>396.00000000000006</v>
      </c>
      <c r="L3239">
        <f t="shared" si="842"/>
        <v>1094.4000000000001</v>
      </c>
      <c r="M3239">
        <f t="shared" si="843"/>
        <v>2552.4</v>
      </c>
      <c r="N3239">
        <v>0</v>
      </c>
      <c r="O3239">
        <f t="shared" si="836"/>
        <v>7632</v>
      </c>
      <c r="P3239">
        <v>25</v>
      </c>
      <c r="Q3239">
        <v>13993.93</v>
      </c>
      <c r="R3239">
        <v>0</v>
      </c>
      <c r="S3239">
        <v>1023.87</v>
      </c>
      <c r="T3239">
        <v>100</v>
      </c>
      <c r="U3239">
        <v>0</v>
      </c>
      <c r="V3239">
        <v>0</v>
      </c>
      <c r="W3239">
        <f t="shared" si="841"/>
        <v>15142.800000000001</v>
      </c>
      <c r="X3239">
        <f t="shared" si="837"/>
        <v>2127.6000000000004</v>
      </c>
      <c r="Y3239">
        <f t="shared" si="844"/>
        <v>5108.3999999999996</v>
      </c>
      <c r="Z3239">
        <f t="shared" si="839"/>
        <v>18729.599999999999</v>
      </c>
      <c r="AA3239" t="s">
        <v>876</v>
      </c>
      <c r="AB3239">
        <v>2023</v>
      </c>
    </row>
    <row r="3240" spans="1:28" x14ac:dyDescent="0.25">
      <c r="A3240">
        <v>50</v>
      </c>
      <c r="B3240" t="s">
        <v>172</v>
      </c>
      <c r="C3240" t="s">
        <v>102</v>
      </c>
      <c r="D3240" t="s">
        <v>6</v>
      </c>
      <c r="E3240" t="s">
        <v>26</v>
      </c>
      <c r="F3240" t="s">
        <v>100</v>
      </c>
      <c r="G3240">
        <v>46000</v>
      </c>
      <c r="H3240">
        <f t="shared" si="840"/>
        <v>43281.4</v>
      </c>
      <c r="I3240">
        <f t="shared" si="833"/>
        <v>1320.2</v>
      </c>
      <c r="J3240">
        <f t="shared" si="834"/>
        <v>3265.9999999999995</v>
      </c>
      <c r="K3240">
        <f t="shared" si="835"/>
        <v>506.00000000000006</v>
      </c>
      <c r="L3240">
        <f t="shared" si="842"/>
        <v>1398.4</v>
      </c>
      <c r="M3240">
        <f t="shared" si="843"/>
        <v>3261.4</v>
      </c>
      <c r="N3240">
        <v>0</v>
      </c>
      <c r="O3240">
        <f t="shared" si="836"/>
        <v>9752</v>
      </c>
      <c r="P3240">
        <v>25</v>
      </c>
      <c r="Q3240">
        <v>0</v>
      </c>
      <c r="R3240">
        <v>0</v>
      </c>
      <c r="S3240">
        <v>457.44</v>
      </c>
      <c r="T3240">
        <v>100</v>
      </c>
      <c r="U3240">
        <v>0</v>
      </c>
      <c r="V3240">
        <v>0</v>
      </c>
      <c r="W3240">
        <f t="shared" si="841"/>
        <v>582.44000000000005</v>
      </c>
      <c r="X3240">
        <f t="shared" si="837"/>
        <v>2718.6000000000004</v>
      </c>
      <c r="Y3240">
        <f t="shared" si="844"/>
        <v>6527.4</v>
      </c>
      <c r="Z3240">
        <f t="shared" si="839"/>
        <v>42698.96</v>
      </c>
      <c r="AA3240" t="s">
        <v>876</v>
      </c>
      <c r="AB3240">
        <v>2023</v>
      </c>
    </row>
    <row r="3241" spans="1:28" x14ac:dyDescent="0.25">
      <c r="A3241">
        <v>51</v>
      </c>
      <c r="B3241" t="s">
        <v>798</v>
      </c>
      <c r="C3241" t="s">
        <v>102</v>
      </c>
      <c r="D3241" t="s">
        <v>12</v>
      </c>
      <c r="E3241" t="s">
        <v>26</v>
      </c>
      <c r="F3241" t="s">
        <v>100</v>
      </c>
      <c r="G3241">
        <v>46000</v>
      </c>
      <c r="H3241">
        <f>+G3241-(I3241+L3241+N3241)</f>
        <v>43281.4</v>
      </c>
      <c r="I3241">
        <f t="shared" si="833"/>
        <v>1320.2</v>
      </c>
      <c r="J3241">
        <f t="shared" si="834"/>
        <v>3265.9999999999995</v>
      </c>
      <c r="K3241">
        <f t="shared" si="835"/>
        <v>506.00000000000006</v>
      </c>
      <c r="L3241">
        <f t="shared" si="842"/>
        <v>1398.4</v>
      </c>
      <c r="M3241">
        <f t="shared" si="843"/>
        <v>3261.4</v>
      </c>
      <c r="N3241">
        <v>0</v>
      </c>
      <c r="O3241">
        <f>+I3241+J3241+K3241+L3241+M3241+N3241</f>
        <v>9752</v>
      </c>
      <c r="P3241">
        <v>25</v>
      </c>
      <c r="Q3241">
        <v>0</v>
      </c>
      <c r="R3241">
        <v>0</v>
      </c>
      <c r="S3241">
        <v>1164.58</v>
      </c>
      <c r="T3241">
        <v>100</v>
      </c>
      <c r="U3241">
        <v>0</v>
      </c>
      <c r="V3241">
        <v>0</v>
      </c>
      <c r="W3241">
        <f t="shared" si="841"/>
        <v>1289.58</v>
      </c>
      <c r="X3241">
        <f t="shared" si="837"/>
        <v>2718.6000000000004</v>
      </c>
      <c r="Y3241">
        <f>+J3241+M3241</f>
        <v>6527.4</v>
      </c>
      <c r="Z3241">
        <f>+G3241-(W3241+X3241)</f>
        <v>41991.82</v>
      </c>
      <c r="AA3241" t="s">
        <v>876</v>
      </c>
      <c r="AB3241">
        <v>2023</v>
      </c>
    </row>
    <row r="3242" spans="1:28" x14ac:dyDescent="0.25">
      <c r="A3242">
        <v>52</v>
      </c>
      <c r="B3242" t="s">
        <v>799</v>
      </c>
      <c r="C3242" t="s">
        <v>102</v>
      </c>
      <c r="D3242" t="s">
        <v>6</v>
      </c>
      <c r="E3242" t="s">
        <v>26</v>
      </c>
      <c r="F3242" t="s">
        <v>100</v>
      </c>
      <c r="G3242">
        <v>36000</v>
      </c>
      <c r="H3242">
        <f>+G3242-(I3242+L3242+N3242)</f>
        <v>33872.400000000001</v>
      </c>
      <c r="I3242">
        <f t="shared" si="833"/>
        <v>1033.2</v>
      </c>
      <c r="J3242">
        <f t="shared" si="834"/>
        <v>2555.9999999999995</v>
      </c>
      <c r="K3242">
        <f t="shared" si="835"/>
        <v>396.00000000000006</v>
      </c>
      <c r="L3242">
        <f t="shared" si="842"/>
        <v>1094.4000000000001</v>
      </c>
      <c r="M3242">
        <f t="shared" si="843"/>
        <v>2552.4</v>
      </c>
      <c r="N3242">
        <v>0</v>
      </c>
      <c r="O3242">
        <f>+I3242+J3242+K3242+L3242+M3242+N3242</f>
        <v>7632</v>
      </c>
      <c r="P3242">
        <v>25</v>
      </c>
      <c r="Q3242">
        <v>0</v>
      </c>
      <c r="R3242">
        <v>0</v>
      </c>
      <c r="S3242">
        <v>0</v>
      </c>
      <c r="T3242">
        <v>100</v>
      </c>
      <c r="U3242">
        <v>0</v>
      </c>
      <c r="V3242">
        <v>0</v>
      </c>
      <c r="W3242">
        <f t="shared" si="841"/>
        <v>125</v>
      </c>
      <c r="X3242">
        <f t="shared" si="837"/>
        <v>2127.6000000000004</v>
      </c>
      <c r="Y3242">
        <f>+J3242+M3242</f>
        <v>5108.3999999999996</v>
      </c>
      <c r="Z3242">
        <f>+G3242-(W3242+X3242)</f>
        <v>33747.4</v>
      </c>
      <c r="AA3242" t="s">
        <v>876</v>
      </c>
      <c r="AB3242">
        <v>2023</v>
      </c>
    </row>
    <row r="3243" spans="1:28" x14ac:dyDescent="0.25">
      <c r="A3243">
        <v>53</v>
      </c>
      <c r="B3243" t="s">
        <v>173</v>
      </c>
      <c r="C3243" t="s">
        <v>102</v>
      </c>
      <c r="D3243" t="s">
        <v>6</v>
      </c>
      <c r="E3243" t="s">
        <v>26</v>
      </c>
      <c r="F3243" t="s">
        <v>100</v>
      </c>
      <c r="G3243">
        <v>46000</v>
      </c>
      <c r="H3243">
        <f t="shared" si="840"/>
        <v>41703.97</v>
      </c>
      <c r="I3243">
        <f t="shared" si="833"/>
        <v>1320.2</v>
      </c>
      <c r="J3243">
        <f t="shared" si="834"/>
        <v>3265.9999999999995</v>
      </c>
      <c r="K3243">
        <f t="shared" si="835"/>
        <v>506.00000000000006</v>
      </c>
      <c r="L3243">
        <f t="shared" si="842"/>
        <v>1398.4</v>
      </c>
      <c r="M3243">
        <f t="shared" si="843"/>
        <v>3261.4</v>
      </c>
      <c r="N3243">
        <v>1577.43</v>
      </c>
      <c r="O3243">
        <f t="shared" si="836"/>
        <v>11329.43</v>
      </c>
      <c r="P3243">
        <v>25</v>
      </c>
      <c r="Q3243">
        <v>0</v>
      </c>
      <c r="R3243">
        <v>0</v>
      </c>
      <c r="S3243">
        <v>0</v>
      </c>
      <c r="T3243">
        <v>100</v>
      </c>
      <c r="U3243">
        <v>1052.8399999999999</v>
      </c>
      <c r="V3243">
        <v>0</v>
      </c>
      <c r="W3243">
        <f t="shared" si="841"/>
        <v>1177.8399999999999</v>
      </c>
      <c r="X3243">
        <f t="shared" si="837"/>
        <v>4296.0300000000007</v>
      </c>
      <c r="Y3243">
        <f t="shared" si="844"/>
        <v>6527.4</v>
      </c>
      <c r="Z3243">
        <f t="shared" si="839"/>
        <v>40526.129999999997</v>
      </c>
      <c r="AA3243" t="s">
        <v>876</v>
      </c>
      <c r="AB3243">
        <v>2023</v>
      </c>
    </row>
    <row r="3244" spans="1:28" x14ac:dyDescent="0.25">
      <c r="A3244">
        <v>54</v>
      </c>
      <c r="B3244" t="s">
        <v>177</v>
      </c>
      <c r="C3244" t="s">
        <v>102</v>
      </c>
      <c r="D3244" t="s">
        <v>22</v>
      </c>
      <c r="E3244" t="s">
        <v>26</v>
      </c>
      <c r="F3244" t="s">
        <v>100</v>
      </c>
      <c r="G3244">
        <v>46000</v>
      </c>
      <c r="H3244">
        <f t="shared" si="840"/>
        <v>43281.4</v>
      </c>
      <c r="I3244">
        <f t="shared" si="833"/>
        <v>1320.2</v>
      </c>
      <c r="J3244">
        <f t="shared" si="834"/>
        <v>3265.9999999999995</v>
      </c>
      <c r="K3244">
        <f t="shared" si="835"/>
        <v>506.00000000000006</v>
      </c>
      <c r="L3244">
        <f t="shared" si="842"/>
        <v>1398.4</v>
      </c>
      <c r="M3244">
        <f t="shared" si="843"/>
        <v>3261.4</v>
      </c>
      <c r="N3244">
        <v>0</v>
      </c>
      <c r="O3244">
        <f t="shared" si="836"/>
        <v>9752</v>
      </c>
      <c r="P3244">
        <v>25</v>
      </c>
      <c r="Q3244">
        <v>0</v>
      </c>
      <c r="R3244">
        <v>0</v>
      </c>
      <c r="S3244">
        <v>398.64</v>
      </c>
      <c r="T3244">
        <v>100</v>
      </c>
      <c r="U3244">
        <v>0</v>
      </c>
      <c r="V3244">
        <v>0</v>
      </c>
      <c r="W3244">
        <f t="shared" si="841"/>
        <v>523.64</v>
      </c>
      <c r="X3244">
        <f t="shared" si="837"/>
        <v>2718.6000000000004</v>
      </c>
      <c r="Y3244">
        <f t="shared" si="844"/>
        <v>6527.4</v>
      </c>
      <c r="Z3244">
        <f t="shared" si="839"/>
        <v>42757.760000000002</v>
      </c>
      <c r="AA3244" t="s">
        <v>876</v>
      </c>
      <c r="AB3244">
        <v>2023</v>
      </c>
    </row>
    <row r="3245" spans="1:28" x14ac:dyDescent="0.25">
      <c r="A3245">
        <v>55</v>
      </c>
      <c r="B3245" t="s">
        <v>178</v>
      </c>
      <c r="C3245" t="s">
        <v>103</v>
      </c>
      <c r="D3245" t="s">
        <v>6</v>
      </c>
      <c r="E3245" t="s">
        <v>32</v>
      </c>
      <c r="F3245" t="s">
        <v>100</v>
      </c>
      <c r="G3245">
        <v>36000</v>
      </c>
      <c r="H3245">
        <f>+G3245-(I3245+L3245+N3245)</f>
        <v>33872.400000000001</v>
      </c>
      <c r="I3245">
        <f t="shared" si="833"/>
        <v>1033.2</v>
      </c>
      <c r="J3245">
        <f t="shared" si="834"/>
        <v>2555.9999999999995</v>
      </c>
      <c r="K3245">
        <f t="shared" si="835"/>
        <v>396.00000000000006</v>
      </c>
      <c r="L3245">
        <f t="shared" si="842"/>
        <v>1094.4000000000001</v>
      </c>
      <c r="M3245">
        <f t="shared" si="843"/>
        <v>2552.4</v>
      </c>
      <c r="N3245">
        <v>0</v>
      </c>
      <c r="O3245">
        <f>+I3245+J3245+K3245+L3245+M3245+N3245</f>
        <v>7632</v>
      </c>
      <c r="P3245">
        <v>25</v>
      </c>
      <c r="Q3245">
        <v>0</v>
      </c>
      <c r="R3245">
        <v>0</v>
      </c>
      <c r="S3245">
        <v>398.64</v>
      </c>
      <c r="T3245">
        <v>100</v>
      </c>
      <c r="U3245">
        <v>0</v>
      </c>
      <c r="V3245">
        <v>0</v>
      </c>
      <c r="W3245">
        <f t="shared" si="841"/>
        <v>523.64</v>
      </c>
      <c r="X3245">
        <f t="shared" si="837"/>
        <v>2127.6000000000004</v>
      </c>
      <c r="Y3245">
        <f t="shared" si="844"/>
        <v>5108.3999999999996</v>
      </c>
      <c r="Z3245">
        <f t="shared" si="839"/>
        <v>33348.76</v>
      </c>
      <c r="AA3245" t="s">
        <v>876</v>
      </c>
      <c r="AB3245">
        <v>2023</v>
      </c>
    </row>
    <row r="3246" spans="1:28" x14ac:dyDescent="0.25">
      <c r="A3246">
        <v>56</v>
      </c>
      <c r="B3246" t="s">
        <v>814</v>
      </c>
      <c r="C3246" t="s">
        <v>102</v>
      </c>
      <c r="D3246" t="s">
        <v>793</v>
      </c>
      <c r="E3246" t="s">
        <v>33</v>
      </c>
      <c r="F3246" t="s">
        <v>100</v>
      </c>
      <c r="G3246">
        <v>30000</v>
      </c>
      <c r="H3246">
        <f t="shared" si="840"/>
        <v>28227</v>
      </c>
      <c r="I3246">
        <f t="shared" si="833"/>
        <v>861</v>
      </c>
      <c r="J3246">
        <f t="shared" si="834"/>
        <v>2130</v>
      </c>
      <c r="K3246">
        <f t="shared" si="835"/>
        <v>330.00000000000006</v>
      </c>
      <c r="L3246">
        <f t="shared" si="842"/>
        <v>912</v>
      </c>
      <c r="M3246">
        <f t="shared" si="843"/>
        <v>2127</v>
      </c>
      <c r="N3246">
        <v>0</v>
      </c>
      <c r="O3246">
        <f t="shared" ref="O3246:O3253" si="846">+I3246+J3246+K3246+L3246+M3246+N3246</f>
        <v>6360</v>
      </c>
      <c r="P3246">
        <v>25</v>
      </c>
      <c r="Q3246">
        <v>0</v>
      </c>
      <c r="R3246">
        <v>0</v>
      </c>
      <c r="S3246">
        <v>0</v>
      </c>
      <c r="T3246">
        <v>100</v>
      </c>
      <c r="U3246">
        <v>0</v>
      </c>
      <c r="V3246">
        <v>0</v>
      </c>
      <c r="W3246">
        <f t="shared" si="841"/>
        <v>125</v>
      </c>
      <c r="X3246">
        <f t="shared" si="837"/>
        <v>1773</v>
      </c>
      <c r="Y3246">
        <f t="shared" si="844"/>
        <v>4257</v>
      </c>
      <c r="Z3246">
        <f t="shared" si="839"/>
        <v>28102</v>
      </c>
      <c r="AA3246" t="s">
        <v>876</v>
      </c>
      <c r="AB3246">
        <v>2023</v>
      </c>
    </row>
    <row r="3247" spans="1:28" x14ac:dyDescent="0.25">
      <c r="A3247">
        <v>57</v>
      </c>
      <c r="B3247" t="s">
        <v>815</v>
      </c>
      <c r="C3247" t="s">
        <v>102</v>
      </c>
      <c r="D3247" t="s">
        <v>793</v>
      </c>
      <c r="E3247" t="s">
        <v>32</v>
      </c>
      <c r="F3247" t="s">
        <v>100</v>
      </c>
      <c r="G3247">
        <v>30000</v>
      </c>
      <c r="H3247">
        <f t="shared" si="840"/>
        <v>28227</v>
      </c>
      <c r="I3247">
        <f t="shared" si="833"/>
        <v>861</v>
      </c>
      <c r="J3247">
        <f t="shared" si="834"/>
        <v>2130</v>
      </c>
      <c r="K3247">
        <f t="shared" si="835"/>
        <v>330.00000000000006</v>
      </c>
      <c r="L3247">
        <f t="shared" si="842"/>
        <v>912</v>
      </c>
      <c r="M3247">
        <f t="shared" si="843"/>
        <v>2127</v>
      </c>
      <c r="N3247">
        <v>0</v>
      </c>
      <c r="O3247">
        <f t="shared" si="846"/>
        <v>6360</v>
      </c>
      <c r="P3247">
        <v>25</v>
      </c>
      <c r="Q3247">
        <v>0</v>
      </c>
      <c r="R3247">
        <v>0</v>
      </c>
      <c r="S3247">
        <v>0</v>
      </c>
      <c r="T3247">
        <v>100</v>
      </c>
      <c r="U3247">
        <v>0</v>
      </c>
      <c r="V3247">
        <v>0</v>
      </c>
      <c r="W3247">
        <f t="shared" si="841"/>
        <v>125</v>
      </c>
      <c r="X3247">
        <f t="shared" si="837"/>
        <v>1773</v>
      </c>
      <c r="Y3247">
        <f t="shared" si="844"/>
        <v>4257</v>
      </c>
      <c r="Z3247">
        <f t="shared" si="839"/>
        <v>28102</v>
      </c>
      <c r="AA3247" t="s">
        <v>876</v>
      </c>
      <c r="AB3247">
        <v>2023</v>
      </c>
    </row>
    <row r="3248" spans="1:28" x14ac:dyDescent="0.25">
      <c r="A3248">
        <v>58</v>
      </c>
      <c r="B3248" t="s">
        <v>816</v>
      </c>
      <c r="C3248" t="s">
        <v>103</v>
      </c>
      <c r="D3248" t="s">
        <v>6</v>
      </c>
      <c r="E3248" t="s">
        <v>32</v>
      </c>
      <c r="F3248" t="s">
        <v>100</v>
      </c>
      <c r="G3248">
        <v>30000</v>
      </c>
      <c r="H3248">
        <f>+G3248-(I3248+L3248+N3248)</f>
        <v>28227</v>
      </c>
      <c r="I3248">
        <f t="shared" si="833"/>
        <v>861</v>
      </c>
      <c r="J3248">
        <f t="shared" si="834"/>
        <v>2130</v>
      </c>
      <c r="K3248">
        <f t="shared" si="835"/>
        <v>330.00000000000006</v>
      </c>
      <c r="L3248">
        <f t="shared" si="842"/>
        <v>912</v>
      </c>
      <c r="M3248">
        <f t="shared" si="843"/>
        <v>2127</v>
      </c>
      <c r="N3248">
        <v>0</v>
      </c>
      <c r="O3248">
        <f t="shared" si="846"/>
        <v>6360</v>
      </c>
      <c r="P3248">
        <v>25</v>
      </c>
      <c r="Q3248">
        <v>0</v>
      </c>
      <c r="R3248">
        <v>0</v>
      </c>
      <c r="S3248">
        <v>32.39</v>
      </c>
      <c r="T3248">
        <v>100</v>
      </c>
      <c r="U3248">
        <v>0</v>
      </c>
      <c r="V3248">
        <v>0</v>
      </c>
      <c r="W3248">
        <f t="shared" si="841"/>
        <v>157.38999999999999</v>
      </c>
      <c r="X3248">
        <f t="shared" si="837"/>
        <v>1773</v>
      </c>
      <c r="Y3248">
        <f t="shared" si="844"/>
        <v>4257</v>
      </c>
      <c r="Z3248">
        <f t="shared" si="839"/>
        <v>28069.61</v>
      </c>
      <c r="AA3248" t="s">
        <v>876</v>
      </c>
      <c r="AB3248">
        <v>2023</v>
      </c>
    </row>
    <row r="3249" spans="1:28" x14ac:dyDescent="0.25">
      <c r="A3249">
        <v>59</v>
      </c>
      <c r="B3249" t="s">
        <v>817</v>
      </c>
      <c r="C3249" t="s">
        <v>102</v>
      </c>
      <c r="D3249" t="s">
        <v>818</v>
      </c>
      <c r="E3249" t="s">
        <v>32</v>
      </c>
      <c r="F3249" t="s">
        <v>100</v>
      </c>
      <c r="G3249">
        <v>46000</v>
      </c>
      <c r="H3249">
        <f t="shared" si="840"/>
        <v>43281.4</v>
      </c>
      <c r="I3249">
        <f t="shared" si="833"/>
        <v>1320.2</v>
      </c>
      <c r="J3249">
        <f t="shared" si="834"/>
        <v>3265.9999999999995</v>
      </c>
      <c r="K3249">
        <f t="shared" si="835"/>
        <v>506.00000000000006</v>
      </c>
      <c r="L3249">
        <f t="shared" si="842"/>
        <v>1398.4</v>
      </c>
      <c r="M3249">
        <f t="shared" si="843"/>
        <v>3261.4</v>
      </c>
      <c r="N3249">
        <v>0</v>
      </c>
      <c r="O3249">
        <f t="shared" si="846"/>
        <v>9752</v>
      </c>
      <c r="P3249">
        <v>25</v>
      </c>
      <c r="Q3249">
        <v>500</v>
      </c>
      <c r="R3249">
        <v>0</v>
      </c>
      <c r="S3249">
        <v>398.64</v>
      </c>
      <c r="T3249">
        <v>100</v>
      </c>
      <c r="U3249">
        <v>1289.46</v>
      </c>
      <c r="V3249">
        <v>0</v>
      </c>
      <c r="W3249">
        <f t="shared" si="841"/>
        <v>2313.1</v>
      </c>
      <c r="X3249">
        <f t="shared" si="837"/>
        <v>2718.6000000000004</v>
      </c>
      <c r="Y3249">
        <f t="shared" si="844"/>
        <v>6527.4</v>
      </c>
      <c r="Z3249">
        <f t="shared" si="839"/>
        <v>40968.300000000003</v>
      </c>
      <c r="AA3249" t="s">
        <v>876</v>
      </c>
      <c r="AB3249">
        <v>2023</v>
      </c>
    </row>
    <row r="3250" spans="1:28" x14ac:dyDescent="0.25">
      <c r="A3250">
        <v>60</v>
      </c>
      <c r="B3250" t="s">
        <v>819</v>
      </c>
      <c r="C3250" t="s">
        <v>103</v>
      </c>
      <c r="D3250" t="s">
        <v>12</v>
      </c>
      <c r="E3250" t="s">
        <v>32</v>
      </c>
      <c r="F3250" t="s">
        <v>100</v>
      </c>
      <c r="G3250">
        <v>46000</v>
      </c>
      <c r="H3250">
        <f t="shared" si="840"/>
        <v>43281.4</v>
      </c>
      <c r="I3250">
        <f t="shared" si="833"/>
        <v>1320.2</v>
      </c>
      <c r="J3250">
        <f t="shared" si="834"/>
        <v>3265.9999999999995</v>
      </c>
      <c r="K3250">
        <f t="shared" si="835"/>
        <v>506.00000000000006</v>
      </c>
      <c r="L3250">
        <f t="shared" si="842"/>
        <v>1398.4</v>
      </c>
      <c r="M3250">
        <f t="shared" si="843"/>
        <v>3261.4</v>
      </c>
      <c r="N3250">
        <v>0</v>
      </c>
      <c r="O3250">
        <f t="shared" si="846"/>
        <v>9752</v>
      </c>
      <c r="P3250">
        <v>25</v>
      </c>
      <c r="Q3250">
        <v>0</v>
      </c>
      <c r="R3250">
        <v>0</v>
      </c>
      <c r="S3250">
        <v>1419.55</v>
      </c>
      <c r="T3250">
        <v>100</v>
      </c>
      <c r="U3250">
        <f>IF((H3250*12)&gt;867123.01,(79776+(((H3250*12)-867123.01)*0.25))/12,IF((H3250*12)&gt;624329.01,(31216+(((H3250*12)-624329.01)*0.2))/12,IF((H3250*12)&gt;416220.01,(((H3250*12)-416220.01)*0.15)/12,0)))</f>
        <v>1289.4598750000005</v>
      </c>
      <c r="V3250">
        <v>0</v>
      </c>
      <c r="W3250">
        <f t="shared" si="841"/>
        <v>2834.0098750000006</v>
      </c>
      <c r="X3250">
        <f t="shared" si="837"/>
        <v>2718.6000000000004</v>
      </c>
      <c r="Y3250">
        <f t="shared" si="844"/>
        <v>6527.4</v>
      </c>
      <c r="Z3250">
        <f t="shared" si="839"/>
        <v>40447.390124999998</v>
      </c>
      <c r="AA3250" t="s">
        <v>876</v>
      </c>
      <c r="AB3250">
        <v>2023</v>
      </c>
    </row>
    <row r="3251" spans="1:28" x14ac:dyDescent="0.25">
      <c r="A3251">
        <v>61</v>
      </c>
      <c r="B3251" t="s">
        <v>820</v>
      </c>
      <c r="C3251" t="s">
        <v>102</v>
      </c>
      <c r="D3251" t="s">
        <v>94</v>
      </c>
      <c r="E3251" t="s">
        <v>32</v>
      </c>
      <c r="F3251" t="s">
        <v>100</v>
      </c>
      <c r="G3251">
        <v>46000</v>
      </c>
      <c r="H3251">
        <f t="shared" si="840"/>
        <v>43281.4</v>
      </c>
      <c r="I3251">
        <f t="shared" si="833"/>
        <v>1320.2</v>
      </c>
      <c r="J3251">
        <f t="shared" si="834"/>
        <v>3265.9999999999995</v>
      </c>
      <c r="K3251">
        <f t="shared" si="835"/>
        <v>506.00000000000006</v>
      </c>
      <c r="L3251">
        <f t="shared" si="842"/>
        <v>1398.4</v>
      </c>
      <c r="M3251">
        <f t="shared" si="843"/>
        <v>3261.4</v>
      </c>
      <c r="N3251">
        <v>0</v>
      </c>
      <c r="O3251">
        <f t="shared" si="846"/>
        <v>9752</v>
      </c>
      <c r="P3251">
        <v>25</v>
      </c>
      <c r="Q3251">
        <v>0</v>
      </c>
      <c r="R3251">
        <v>0</v>
      </c>
      <c r="S3251">
        <v>462.43</v>
      </c>
      <c r="T3251">
        <v>100</v>
      </c>
      <c r="U3251">
        <v>1289.46</v>
      </c>
      <c r="V3251">
        <v>0</v>
      </c>
      <c r="W3251">
        <f t="shared" si="841"/>
        <v>1876.89</v>
      </c>
      <c r="X3251">
        <f t="shared" si="837"/>
        <v>2718.6000000000004</v>
      </c>
      <c r="Y3251">
        <f t="shared" si="844"/>
        <v>6527.4</v>
      </c>
      <c r="Z3251">
        <f t="shared" si="839"/>
        <v>41404.51</v>
      </c>
      <c r="AA3251" t="s">
        <v>876</v>
      </c>
      <c r="AB3251">
        <v>2023</v>
      </c>
    </row>
    <row r="3252" spans="1:28" x14ac:dyDescent="0.25">
      <c r="A3252">
        <v>62</v>
      </c>
      <c r="B3252" t="s">
        <v>821</v>
      </c>
      <c r="C3252" t="s">
        <v>103</v>
      </c>
      <c r="D3252" t="s">
        <v>22</v>
      </c>
      <c r="E3252" t="s">
        <v>32</v>
      </c>
      <c r="F3252" t="s">
        <v>100</v>
      </c>
      <c r="G3252">
        <v>36000</v>
      </c>
      <c r="H3252">
        <f t="shared" si="840"/>
        <v>33872.400000000001</v>
      </c>
      <c r="I3252">
        <f t="shared" si="833"/>
        <v>1033.2</v>
      </c>
      <c r="J3252">
        <f t="shared" si="834"/>
        <v>2555.9999999999995</v>
      </c>
      <c r="K3252">
        <f t="shared" si="835"/>
        <v>396.00000000000006</v>
      </c>
      <c r="L3252">
        <f t="shared" si="842"/>
        <v>1094.4000000000001</v>
      </c>
      <c r="M3252">
        <f t="shared" si="843"/>
        <v>2552.4</v>
      </c>
      <c r="N3252">
        <v>0</v>
      </c>
      <c r="O3252">
        <f t="shared" si="846"/>
        <v>7632</v>
      </c>
      <c r="P3252">
        <v>25</v>
      </c>
      <c r="Q3252">
        <v>0</v>
      </c>
      <c r="R3252">
        <v>0</v>
      </c>
      <c r="S3252">
        <v>1522.63</v>
      </c>
      <c r="T3252">
        <v>100</v>
      </c>
      <c r="U3252">
        <v>0</v>
      </c>
      <c r="V3252">
        <v>0</v>
      </c>
      <c r="W3252">
        <f t="shared" si="841"/>
        <v>1647.63</v>
      </c>
      <c r="X3252">
        <f t="shared" si="837"/>
        <v>2127.6000000000004</v>
      </c>
      <c r="Y3252">
        <f t="shared" si="844"/>
        <v>5108.3999999999996</v>
      </c>
      <c r="Z3252">
        <f t="shared" si="839"/>
        <v>32224.77</v>
      </c>
      <c r="AA3252" t="s">
        <v>876</v>
      </c>
      <c r="AB3252">
        <v>2023</v>
      </c>
    </row>
    <row r="3253" spans="1:28" x14ac:dyDescent="0.25">
      <c r="A3253">
        <v>63</v>
      </c>
      <c r="B3253" t="s">
        <v>822</v>
      </c>
      <c r="C3253" t="s">
        <v>103</v>
      </c>
      <c r="D3253" t="s">
        <v>793</v>
      </c>
      <c r="E3253" t="s">
        <v>32</v>
      </c>
      <c r="F3253" t="s">
        <v>100</v>
      </c>
      <c r="G3253">
        <v>46000</v>
      </c>
      <c r="H3253">
        <f t="shared" si="840"/>
        <v>43281.4</v>
      </c>
      <c r="I3253">
        <f t="shared" si="833"/>
        <v>1320.2</v>
      </c>
      <c r="J3253">
        <f t="shared" si="834"/>
        <v>3265.9999999999995</v>
      </c>
      <c r="K3253">
        <f t="shared" si="835"/>
        <v>506.00000000000006</v>
      </c>
      <c r="L3253">
        <f t="shared" si="842"/>
        <v>1398.4</v>
      </c>
      <c r="M3253">
        <f t="shared" si="843"/>
        <v>3261.4</v>
      </c>
      <c r="N3253">
        <v>0</v>
      </c>
      <c r="O3253">
        <f t="shared" si="846"/>
        <v>9752</v>
      </c>
      <c r="P3253">
        <v>25</v>
      </c>
      <c r="Q3253">
        <v>0</v>
      </c>
      <c r="R3253">
        <v>0</v>
      </c>
      <c r="S3253">
        <v>0</v>
      </c>
      <c r="T3253">
        <v>100</v>
      </c>
      <c r="U3253">
        <v>0</v>
      </c>
      <c r="V3253">
        <v>0</v>
      </c>
      <c r="W3253">
        <f t="shared" si="841"/>
        <v>125</v>
      </c>
      <c r="X3253">
        <f t="shared" si="837"/>
        <v>2718.6000000000004</v>
      </c>
      <c r="Y3253">
        <f t="shared" si="844"/>
        <v>6527.4</v>
      </c>
      <c r="Z3253">
        <f t="shared" si="839"/>
        <v>43156.4</v>
      </c>
      <c r="AA3253" t="s">
        <v>876</v>
      </c>
      <c r="AB3253">
        <v>2023</v>
      </c>
    </row>
    <row r="3254" spans="1:28" x14ac:dyDescent="0.25">
      <c r="A3254">
        <v>64</v>
      </c>
      <c r="B3254" t="s">
        <v>179</v>
      </c>
      <c r="C3254" t="s">
        <v>103</v>
      </c>
      <c r="D3254" t="s">
        <v>800</v>
      </c>
      <c r="E3254" t="s">
        <v>32</v>
      </c>
      <c r="F3254" t="s">
        <v>100</v>
      </c>
      <c r="G3254">
        <v>46000</v>
      </c>
      <c r="H3254">
        <f t="shared" si="840"/>
        <v>43281.4</v>
      </c>
      <c r="I3254">
        <f t="shared" si="833"/>
        <v>1320.2</v>
      </c>
      <c r="J3254">
        <f t="shared" si="834"/>
        <v>3265.9999999999995</v>
      </c>
      <c r="K3254">
        <f t="shared" si="835"/>
        <v>506.00000000000006</v>
      </c>
      <c r="L3254">
        <f t="shared" si="842"/>
        <v>1398.4</v>
      </c>
      <c r="M3254">
        <f t="shared" si="843"/>
        <v>3261.4</v>
      </c>
      <c r="N3254">
        <v>0</v>
      </c>
      <c r="O3254">
        <f t="shared" si="836"/>
        <v>9752</v>
      </c>
      <c r="P3254">
        <v>25</v>
      </c>
      <c r="Q3254">
        <v>1000</v>
      </c>
      <c r="R3254">
        <v>0</v>
      </c>
      <c r="S3254">
        <v>418.64</v>
      </c>
      <c r="T3254">
        <v>100</v>
      </c>
      <c r="U3254">
        <v>0</v>
      </c>
      <c r="V3254">
        <v>0</v>
      </c>
      <c r="W3254">
        <f t="shared" si="841"/>
        <v>1543.6399999999999</v>
      </c>
      <c r="X3254">
        <f t="shared" si="837"/>
        <v>2718.6000000000004</v>
      </c>
      <c r="Y3254">
        <f t="shared" si="844"/>
        <v>6527.4</v>
      </c>
      <c r="Z3254">
        <f t="shared" si="839"/>
        <v>41737.760000000002</v>
      </c>
      <c r="AA3254" t="s">
        <v>876</v>
      </c>
      <c r="AB3254">
        <v>2023</v>
      </c>
    </row>
    <row r="3255" spans="1:28" x14ac:dyDescent="0.25">
      <c r="A3255">
        <v>65</v>
      </c>
      <c r="B3255" t="s">
        <v>180</v>
      </c>
      <c r="C3255" t="s">
        <v>103</v>
      </c>
      <c r="D3255" t="s">
        <v>22</v>
      </c>
      <c r="E3255" t="s">
        <v>32</v>
      </c>
      <c r="F3255" t="s">
        <v>100</v>
      </c>
      <c r="G3255">
        <v>36000</v>
      </c>
      <c r="H3255">
        <f t="shared" si="840"/>
        <v>32294.97</v>
      </c>
      <c r="I3255">
        <f t="shared" si="833"/>
        <v>1033.2</v>
      </c>
      <c r="J3255">
        <f t="shared" si="834"/>
        <v>2555.9999999999995</v>
      </c>
      <c r="K3255">
        <f t="shared" ref="K3255:K3299" si="847">IF(G3255&lt;=74808,G3255*1.1%,822.89)</f>
        <v>396.00000000000006</v>
      </c>
      <c r="L3255">
        <f t="shared" si="842"/>
        <v>1094.4000000000001</v>
      </c>
      <c r="M3255">
        <f t="shared" si="843"/>
        <v>2552.4</v>
      </c>
      <c r="N3255">
        <v>1577.43</v>
      </c>
      <c r="O3255">
        <f t="shared" ref="O3255:O3281" si="848">+I3255+J3255+K3255+L3255+M3255+N3255</f>
        <v>9209.43</v>
      </c>
      <c r="P3255">
        <v>25</v>
      </c>
      <c r="Q3255">
        <v>0</v>
      </c>
      <c r="R3255">
        <v>0</v>
      </c>
      <c r="S3255">
        <v>2199.86</v>
      </c>
      <c r="T3255">
        <v>100</v>
      </c>
      <c r="U3255">
        <v>0</v>
      </c>
      <c r="V3255">
        <v>0</v>
      </c>
      <c r="W3255">
        <f t="shared" si="841"/>
        <v>2324.86</v>
      </c>
      <c r="X3255">
        <f t="shared" ref="X3255:X3299" si="849">+I3255+L3255+N3255</f>
        <v>3705.0300000000007</v>
      </c>
      <c r="Y3255">
        <f t="shared" si="844"/>
        <v>5108.3999999999996</v>
      </c>
      <c r="Z3255">
        <f t="shared" ref="Z3255:Z3261" si="850">+G3255-(W3255+X3255)</f>
        <v>29970.11</v>
      </c>
      <c r="AA3255" t="s">
        <v>876</v>
      </c>
      <c r="AB3255">
        <v>2023</v>
      </c>
    </row>
    <row r="3256" spans="1:28" x14ac:dyDescent="0.25">
      <c r="A3256">
        <v>66</v>
      </c>
      <c r="B3256" t="s">
        <v>183</v>
      </c>
      <c r="C3256" t="s">
        <v>103</v>
      </c>
      <c r="D3256" t="s">
        <v>22</v>
      </c>
      <c r="E3256" t="s">
        <v>52</v>
      </c>
      <c r="F3256" t="s">
        <v>100</v>
      </c>
      <c r="G3256">
        <v>36000</v>
      </c>
      <c r="H3256">
        <f t="shared" ref="H3256:H3281" si="851">+G3256-(I3256+L3256+N3256)</f>
        <v>33872.400000000001</v>
      </c>
      <c r="I3256">
        <f t="shared" ref="I3256:I3299" si="852">IF(G3256&lt;=374040,G3256*2.87%,9334.68)</f>
        <v>1033.2</v>
      </c>
      <c r="J3256">
        <f t="shared" ref="J3256:J3299" si="853">IF(G3256&lt;=374040,G3256*7.1%,23092.75)</f>
        <v>2555.9999999999995</v>
      </c>
      <c r="K3256">
        <f t="shared" si="847"/>
        <v>396.00000000000006</v>
      </c>
      <c r="L3256">
        <f t="shared" si="842"/>
        <v>1094.4000000000001</v>
      </c>
      <c r="M3256">
        <f t="shared" si="843"/>
        <v>2552.4</v>
      </c>
      <c r="N3256">
        <v>0</v>
      </c>
      <c r="O3256">
        <f t="shared" si="848"/>
        <v>7632</v>
      </c>
      <c r="P3256">
        <v>25</v>
      </c>
      <c r="Q3256">
        <v>1500</v>
      </c>
      <c r="R3256">
        <v>0</v>
      </c>
      <c r="S3256">
        <v>395.99</v>
      </c>
      <c r="T3256">
        <v>100</v>
      </c>
      <c r="U3256">
        <v>0</v>
      </c>
      <c r="V3256">
        <v>0</v>
      </c>
      <c r="W3256">
        <f t="shared" ref="W3256:W3293" si="854">P3256+Q3256+R3256+S3256+T3256+U3256</f>
        <v>2020.99</v>
      </c>
      <c r="X3256">
        <f t="shared" si="849"/>
        <v>2127.6000000000004</v>
      </c>
      <c r="Y3256">
        <f t="shared" si="844"/>
        <v>5108.3999999999996</v>
      </c>
      <c r="Z3256">
        <f t="shared" si="850"/>
        <v>31851.41</v>
      </c>
      <c r="AA3256" t="s">
        <v>876</v>
      </c>
      <c r="AB3256">
        <v>2023</v>
      </c>
    </row>
    <row r="3257" spans="1:28" x14ac:dyDescent="0.25">
      <c r="A3257">
        <v>67</v>
      </c>
      <c r="B3257" t="s">
        <v>185</v>
      </c>
      <c r="C3257" t="s">
        <v>103</v>
      </c>
      <c r="D3257" t="s">
        <v>22</v>
      </c>
      <c r="E3257" t="s">
        <v>789</v>
      </c>
      <c r="F3257" t="s">
        <v>100</v>
      </c>
      <c r="G3257">
        <v>46000</v>
      </c>
      <c r="H3257">
        <f t="shared" si="851"/>
        <v>43281.4</v>
      </c>
      <c r="I3257">
        <f t="shared" si="852"/>
        <v>1320.2</v>
      </c>
      <c r="J3257">
        <f t="shared" si="853"/>
        <v>3265.9999999999995</v>
      </c>
      <c r="K3257">
        <f t="shared" si="847"/>
        <v>506.00000000000006</v>
      </c>
      <c r="L3257">
        <f t="shared" ref="L3257:L3299" si="855">IF(G3257&lt;=187020,G3257*3.04%,4943.8)</f>
        <v>1398.4</v>
      </c>
      <c r="M3257">
        <f t="shared" ref="M3257:M3299" si="856">IF(G3257&lt;=187020,G3257*7.09%,11530.11)</f>
        <v>3261.4</v>
      </c>
      <c r="N3257">
        <v>0</v>
      </c>
      <c r="O3257">
        <f t="shared" si="848"/>
        <v>9752</v>
      </c>
      <c r="P3257">
        <v>25</v>
      </c>
      <c r="Q3257">
        <v>200</v>
      </c>
      <c r="R3257">
        <v>0</v>
      </c>
      <c r="S3257">
        <v>1250.92</v>
      </c>
      <c r="T3257">
        <v>100</v>
      </c>
      <c r="U3257">
        <v>652.15</v>
      </c>
      <c r="V3257">
        <v>0</v>
      </c>
      <c r="W3257">
        <f t="shared" si="854"/>
        <v>2228.0700000000002</v>
      </c>
      <c r="X3257">
        <f t="shared" si="849"/>
        <v>2718.6000000000004</v>
      </c>
      <c r="Y3257">
        <f t="shared" si="844"/>
        <v>6527.4</v>
      </c>
      <c r="Z3257">
        <f t="shared" si="850"/>
        <v>41053.33</v>
      </c>
      <c r="AA3257" t="s">
        <v>876</v>
      </c>
      <c r="AB3257">
        <v>2023</v>
      </c>
    </row>
    <row r="3258" spans="1:28" x14ac:dyDescent="0.25">
      <c r="A3258">
        <v>68</v>
      </c>
      <c r="B3258" t="s">
        <v>186</v>
      </c>
      <c r="C3258" t="s">
        <v>102</v>
      </c>
      <c r="D3258" t="s">
        <v>17</v>
      </c>
      <c r="E3258" t="s">
        <v>36</v>
      </c>
      <c r="F3258" t="s">
        <v>100</v>
      </c>
      <c r="G3258">
        <v>46000</v>
      </c>
      <c r="H3258">
        <f t="shared" si="851"/>
        <v>43281.4</v>
      </c>
      <c r="I3258">
        <f t="shared" si="852"/>
        <v>1320.2</v>
      </c>
      <c r="J3258">
        <f t="shared" si="853"/>
        <v>3265.9999999999995</v>
      </c>
      <c r="K3258">
        <f t="shared" si="847"/>
        <v>506.00000000000006</v>
      </c>
      <c r="L3258">
        <f t="shared" si="855"/>
        <v>1398.4</v>
      </c>
      <c r="M3258">
        <f t="shared" si="856"/>
        <v>3261.4</v>
      </c>
      <c r="N3258">
        <v>0</v>
      </c>
      <c r="O3258">
        <f t="shared" si="848"/>
        <v>9752</v>
      </c>
      <c r="P3258">
        <v>25</v>
      </c>
      <c r="Q3258">
        <v>0</v>
      </c>
      <c r="R3258">
        <v>0</v>
      </c>
      <c r="S3258">
        <v>774.9</v>
      </c>
      <c r="T3258">
        <v>100</v>
      </c>
      <c r="U3258">
        <v>0</v>
      </c>
      <c r="V3258">
        <v>0</v>
      </c>
      <c r="W3258">
        <f t="shared" si="854"/>
        <v>899.9</v>
      </c>
      <c r="X3258">
        <f t="shared" si="849"/>
        <v>2718.6000000000004</v>
      </c>
      <c r="Y3258">
        <f t="shared" si="844"/>
        <v>6527.4</v>
      </c>
      <c r="Z3258">
        <f t="shared" si="850"/>
        <v>42381.5</v>
      </c>
      <c r="AA3258" t="s">
        <v>876</v>
      </c>
      <c r="AB3258">
        <v>2023</v>
      </c>
    </row>
    <row r="3259" spans="1:28" x14ac:dyDescent="0.25">
      <c r="A3259">
        <v>69</v>
      </c>
      <c r="B3259" t="s">
        <v>188</v>
      </c>
      <c r="C3259" t="s">
        <v>102</v>
      </c>
      <c r="D3259" t="s">
        <v>10</v>
      </c>
      <c r="E3259" t="s">
        <v>33</v>
      </c>
      <c r="F3259" t="s">
        <v>100</v>
      </c>
      <c r="G3259">
        <v>36000</v>
      </c>
      <c r="H3259">
        <f t="shared" si="851"/>
        <v>30717.54</v>
      </c>
      <c r="I3259">
        <f t="shared" si="852"/>
        <v>1033.2</v>
      </c>
      <c r="J3259">
        <f t="shared" si="853"/>
        <v>2555.9999999999995</v>
      </c>
      <c r="K3259">
        <f t="shared" si="847"/>
        <v>396.00000000000006</v>
      </c>
      <c r="L3259">
        <f t="shared" si="855"/>
        <v>1094.4000000000001</v>
      </c>
      <c r="M3259">
        <f t="shared" si="856"/>
        <v>2552.4</v>
      </c>
      <c r="N3259">
        <v>3154.86</v>
      </c>
      <c r="O3259">
        <f t="shared" si="848"/>
        <v>10786.86</v>
      </c>
      <c r="P3259">
        <v>25</v>
      </c>
      <c r="Q3259">
        <v>0</v>
      </c>
      <c r="R3259">
        <v>0</v>
      </c>
      <c r="S3259">
        <v>2214.66</v>
      </c>
      <c r="T3259">
        <v>100</v>
      </c>
      <c r="U3259">
        <v>0</v>
      </c>
      <c r="V3259">
        <v>0</v>
      </c>
      <c r="W3259">
        <f t="shared" si="854"/>
        <v>2339.66</v>
      </c>
      <c r="X3259">
        <f t="shared" si="849"/>
        <v>5282.4600000000009</v>
      </c>
      <c r="Y3259">
        <f t="shared" si="844"/>
        <v>5108.3999999999996</v>
      </c>
      <c r="Z3259">
        <f t="shared" si="850"/>
        <v>28377.879999999997</v>
      </c>
      <c r="AA3259" t="s">
        <v>876</v>
      </c>
      <c r="AB3259">
        <v>2023</v>
      </c>
    </row>
    <row r="3260" spans="1:28" x14ac:dyDescent="0.25">
      <c r="A3260">
        <v>70</v>
      </c>
      <c r="B3260" t="s">
        <v>190</v>
      </c>
      <c r="C3260" t="s">
        <v>102</v>
      </c>
      <c r="D3260" t="s">
        <v>801</v>
      </c>
      <c r="E3260" t="s">
        <v>38</v>
      </c>
      <c r="F3260" t="s">
        <v>100</v>
      </c>
      <c r="G3260">
        <v>36000</v>
      </c>
      <c r="H3260">
        <f t="shared" si="851"/>
        <v>33872.400000000001</v>
      </c>
      <c r="I3260">
        <f t="shared" si="852"/>
        <v>1033.2</v>
      </c>
      <c r="J3260">
        <f t="shared" si="853"/>
        <v>2555.9999999999995</v>
      </c>
      <c r="K3260">
        <f t="shared" si="847"/>
        <v>396.00000000000006</v>
      </c>
      <c r="L3260">
        <f t="shared" si="855"/>
        <v>1094.4000000000001</v>
      </c>
      <c r="M3260">
        <f t="shared" si="856"/>
        <v>2552.4</v>
      </c>
      <c r="N3260">
        <v>0</v>
      </c>
      <c r="O3260">
        <f t="shared" si="848"/>
        <v>7632</v>
      </c>
      <c r="P3260">
        <v>25</v>
      </c>
      <c r="Q3260">
        <v>6505.87</v>
      </c>
      <c r="R3260">
        <v>0</v>
      </c>
      <c r="S3260">
        <v>1261.71</v>
      </c>
      <c r="T3260">
        <v>100</v>
      </c>
      <c r="U3260">
        <v>0</v>
      </c>
      <c r="V3260">
        <v>0</v>
      </c>
      <c r="W3260">
        <f t="shared" si="854"/>
        <v>7892.58</v>
      </c>
      <c r="X3260">
        <f t="shared" si="849"/>
        <v>2127.6000000000004</v>
      </c>
      <c r="Y3260">
        <f t="shared" si="844"/>
        <v>5108.3999999999996</v>
      </c>
      <c r="Z3260">
        <f t="shared" si="850"/>
        <v>25979.82</v>
      </c>
      <c r="AA3260" t="s">
        <v>876</v>
      </c>
      <c r="AB3260">
        <v>2023</v>
      </c>
    </row>
    <row r="3261" spans="1:28" x14ac:dyDescent="0.25">
      <c r="A3261">
        <v>71</v>
      </c>
      <c r="B3261" t="s">
        <v>851</v>
      </c>
      <c r="C3261" t="s">
        <v>103</v>
      </c>
      <c r="D3261" t="s">
        <v>94</v>
      </c>
      <c r="E3261" t="s">
        <v>852</v>
      </c>
      <c r="F3261" t="s">
        <v>100</v>
      </c>
      <c r="G3261">
        <v>46000</v>
      </c>
      <c r="H3261">
        <f t="shared" si="851"/>
        <v>43281.4</v>
      </c>
      <c r="I3261">
        <f t="shared" si="852"/>
        <v>1320.2</v>
      </c>
      <c r="J3261">
        <f t="shared" si="853"/>
        <v>3265.9999999999995</v>
      </c>
      <c r="K3261">
        <f t="shared" si="847"/>
        <v>506.00000000000006</v>
      </c>
      <c r="L3261">
        <f t="shared" si="855"/>
        <v>1398.4</v>
      </c>
      <c r="M3261">
        <f t="shared" si="856"/>
        <v>3261.4</v>
      </c>
      <c r="N3261">
        <v>0</v>
      </c>
      <c r="O3261">
        <f t="shared" si="848"/>
        <v>9752</v>
      </c>
      <c r="P3261">
        <v>25</v>
      </c>
      <c r="Q3261">
        <v>5000</v>
      </c>
      <c r="R3261">
        <v>0</v>
      </c>
      <c r="S3261">
        <v>539.9</v>
      </c>
      <c r="T3261">
        <v>100</v>
      </c>
      <c r="U3261">
        <f>IF((H3261*12)&gt;867123.01,(79776+(((H3261*12)-867123.01)*0.25))/12,IF((H3261*12)&gt;624329.01,(31216+(((H3261*12)-624329.01)*0.2))/12,IF((H3261*12)&gt;416220.01,(((H3261*12)-416220.01)*0.15)/12,0)))</f>
        <v>1289.4598750000005</v>
      </c>
      <c r="V3261">
        <v>0</v>
      </c>
      <c r="W3261">
        <f t="shared" si="854"/>
        <v>6954.3598750000001</v>
      </c>
      <c r="X3261">
        <f t="shared" si="849"/>
        <v>2718.6000000000004</v>
      </c>
      <c r="Y3261">
        <f t="shared" si="844"/>
        <v>6527.4</v>
      </c>
      <c r="Z3261">
        <f t="shared" si="850"/>
        <v>36327.040125</v>
      </c>
      <c r="AA3261" t="s">
        <v>876</v>
      </c>
      <c r="AB3261">
        <v>2023</v>
      </c>
    </row>
    <row r="3262" spans="1:28" x14ac:dyDescent="0.25">
      <c r="A3262">
        <v>72</v>
      </c>
      <c r="B3262" t="s">
        <v>201</v>
      </c>
      <c r="C3262" t="s">
        <v>102</v>
      </c>
      <c r="D3262" t="s">
        <v>22</v>
      </c>
      <c r="E3262" t="s">
        <v>32</v>
      </c>
      <c r="F3262" t="s">
        <v>100</v>
      </c>
      <c r="G3262">
        <v>36000</v>
      </c>
      <c r="H3262">
        <f t="shared" si="851"/>
        <v>33872.400000000001</v>
      </c>
      <c r="I3262">
        <f t="shared" si="852"/>
        <v>1033.2</v>
      </c>
      <c r="J3262">
        <f t="shared" si="853"/>
        <v>2555.9999999999995</v>
      </c>
      <c r="K3262">
        <f t="shared" si="847"/>
        <v>396.00000000000006</v>
      </c>
      <c r="L3262">
        <f t="shared" si="855"/>
        <v>1094.4000000000001</v>
      </c>
      <c r="M3262">
        <f t="shared" si="856"/>
        <v>2552.4</v>
      </c>
      <c r="N3262">
        <v>0</v>
      </c>
      <c r="O3262">
        <f t="shared" si="848"/>
        <v>7632</v>
      </c>
      <c r="P3262">
        <v>25</v>
      </c>
      <c r="Q3262">
        <v>2125.4899999999998</v>
      </c>
      <c r="R3262">
        <v>0</v>
      </c>
      <c r="S3262">
        <v>0</v>
      </c>
      <c r="T3262">
        <v>100</v>
      </c>
      <c r="U3262">
        <v>0</v>
      </c>
      <c r="V3262">
        <v>0</v>
      </c>
      <c r="W3262">
        <f t="shared" si="854"/>
        <v>2250.4899999999998</v>
      </c>
      <c r="X3262">
        <f t="shared" si="849"/>
        <v>2127.6000000000004</v>
      </c>
      <c r="Y3262">
        <f>+J3262+M3262</f>
        <v>5108.3999999999996</v>
      </c>
      <c r="Z3262">
        <f>+G3262-(W3262+X3262)</f>
        <v>31621.91</v>
      </c>
      <c r="AA3262" t="s">
        <v>876</v>
      </c>
      <c r="AB3262">
        <v>2023</v>
      </c>
    </row>
    <row r="3263" spans="1:28" x14ac:dyDescent="0.25">
      <c r="A3263">
        <v>73</v>
      </c>
      <c r="B3263" t="s">
        <v>207</v>
      </c>
      <c r="C3263" t="s">
        <v>103</v>
      </c>
      <c r="D3263" t="s">
        <v>6</v>
      </c>
      <c r="E3263" t="s">
        <v>28</v>
      </c>
      <c r="F3263" t="s">
        <v>100</v>
      </c>
      <c r="G3263">
        <v>25000</v>
      </c>
      <c r="H3263">
        <f t="shared" si="851"/>
        <v>23522.5</v>
      </c>
      <c r="I3263">
        <f t="shared" si="852"/>
        <v>717.5</v>
      </c>
      <c r="J3263">
        <f t="shared" si="853"/>
        <v>1774.9999999999998</v>
      </c>
      <c r="K3263">
        <f t="shared" si="847"/>
        <v>275</v>
      </c>
      <c r="L3263">
        <f t="shared" si="855"/>
        <v>760</v>
      </c>
      <c r="M3263">
        <f t="shared" si="856"/>
        <v>1772.5000000000002</v>
      </c>
      <c r="N3263">
        <v>0</v>
      </c>
      <c r="O3263">
        <f t="shared" si="848"/>
        <v>5300</v>
      </c>
      <c r="P3263">
        <v>25</v>
      </c>
      <c r="Q3263">
        <v>9635.91</v>
      </c>
      <c r="R3263">
        <v>0</v>
      </c>
      <c r="S3263">
        <v>2657.6</v>
      </c>
      <c r="T3263">
        <v>100</v>
      </c>
      <c r="U3263">
        <v>0</v>
      </c>
      <c r="V3263">
        <v>0</v>
      </c>
      <c r="W3263">
        <f t="shared" si="854"/>
        <v>12418.51</v>
      </c>
      <c r="X3263">
        <f t="shared" si="849"/>
        <v>1477.5</v>
      </c>
      <c r="Y3263">
        <f>+J3263+M3263</f>
        <v>3547.5</v>
      </c>
      <c r="Z3263">
        <f>+G3263-(W3263+X3263)</f>
        <v>11103.99</v>
      </c>
      <c r="AA3263" t="s">
        <v>876</v>
      </c>
      <c r="AB3263">
        <v>2023</v>
      </c>
    </row>
    <row r="3264" spans="1:28" x14ac:dyDescent="0.25">
      <c r="A3264">
        <v>74</v>
      </c>
      <c r="B3264" t="s">
        <v>875</v>
      </c>
      <c r="C3264" t="s">
        <v>103</v>
      </c>
      <c r="D3264" t="s">
        <v>22</v>
      </c>
      <c r="E3264" t="s">
        <v>832</v>
      </c>
      <c r="F3264" t="s">
        <v>100</v>
      </c>
      <c r="G3264">
        <v>30000</v>
      </c>
      <c r="H3264">
        <f t="shared" si="851"/>
        <v>28227</v>
      </c>
      <c r="I3264">
        <f t="shared" si="852"/>
        <v>861</v>
      </c>
      <c r="J3264">
        <f t="shared" si="853"/>
        <v>2130</v>
      </c>
      <c r="K3264">
        <f t="shared" si="847"/>
        <v>330.00000000000006</v>
      </c>
      <c r="L3264">
        <f t="shared" si="855"/>
        <v>912</v>
      </c>
      <c r="M3264">
        <f t="shared" si="856"/>
        <v>2127</v>
      </c>
      <c r="N3264">
        <v>0</v>
      </c>
      <c r="O3264">
        <f t="shared" si="848"/>
        <v>6360</v>
      </c>
      <c r="P3264">
        <v>25</v>
      </c>
      <c r="Q3264">
        <v>2995.75</v>
      </c>
      <c r="R3264">
        <v>0</v>
      </c>
      <c r="S3264">
        <v>0</v>
      </c>
      <c r="T3264">
        <v>100</v>
      </c>
      <c r="U3264">
        <v>0</v>
      </c>
      <c r="V3264">
        <v>0</v>
      </c>
      <c r="W3264">
        <f t="shared" si="854"/>
        <v>3120.75</v>
      </c>
      <c r="X3264">
        <f t="shared" si="849"/>
        <v>1773</v>
      </c>
      <c r="Y3264">
        <f>+J3264+M3264</f>
        <v>4257</v>
      </c>
      <c r="Z3264">
        <f>+G3264-(W3264+X3264)</f>
        <v>25106.25</v>
      </c>
      <c r="AA3264" t="s">
        <v>876</v>
      </c>
      <c r="AB3264">
        <v>2023</v>
      </c>
    </row>
    <row r="3265" spans="1:28" x14ac:dyDescent="0.25">
      <c r="A3265">
        <v>75</v>
      </c>
      <c r="B3265" t="s">
        <v>812</v>
      </c>
      <c r="C3265" t="s">
        <v>102</v>
      </c>
      <c r="D3265" t="s">
        <v>808</v>
      </c>
      <c r="E3265" t="s">
        <v>619</v>
      </c>
      <c r="F3265" t="s">
        <v>85</v>
      </c>
      <c r="G3265">
        <v>30000</v>
      </c>
      <c r="H3265">
        <f t="shared" si="851"/>
        <v>28227</v>
      </c>
      <c r="I3265">
        <f t="shared" si="852"/>
        <v>861</v>
      </c>
      <c r="J3265">
        <f t="shared" si="853"/>
        <v>2130</v>
      </c>
      <c r="K3265">
        <f t="shared" si="847"/>
        <v>330.00000000000006</v>
      </c>
      <c r="L3265">
        <f t="shared" si="855"/>
        <v>912</v>
      </c>
      <c r="M3265">
        <f t="shared" si="856"/>
        <v>2127</v>
      </c>
      <c r="N3265">
        <v>0</v>
      </c>
      <c r="O3265">
        <f t="shared" si="848"/>
        <v>6360</v>
      </c>
      <c r="P3265">
        <v>25</v>
      </c>
      <c r="Q3265">
        <v>500</v>
      </c>
      <c r="R3265">
        <v>0</v>
      </c>
      <c r="S3265">
        <v>0</v>
      </c>
      <c r="T3265">
        <v>100</v>
      </c>
      <c r="U3265">
        <v>0</v>
      </c>
      <c r="V3265">
        <v>0</v>
      </c>
      <c r="W3265">
        <f t="shared" si="854"/>
        <v>625</v>
      </c>
      <c r="X3265">
        <f t="shared" si="849"/>
        <v>1773</v>
      </c>
      <c r="Y3265">
        <f t="shared" ref="Y3265:Y3281" si="857">+J3265+M3265</f>
        <v>4257</v>
      </c>
      <c r="Z3265">
        <f t="shared" ref="Z3265:Z3293" si="858">+G3265-(W3265+X3265)</f>
        <v>27602</v>
      </c>
      <c r="AA3265" t="s">
        <v>876</v>
      </c>
      <c r="AB3265">
        <v>2023</v>
      </c>
    </row>
    <row r="3266" spans="1:28" x14ac:dyDescent="0.25">
      <c r="A3266">
        <v>76</v>
      </c>
      <c r="B3266" t="s">
        <v>833</v>
      </c>
      <c r="C3266" t="s">
        <v>102</v>
      </c>
      <c r="D3266" t="s">
        <v>22</v>
      </c>
      <c r="E3266" t="s">
        <v>33</v>
      </c>
      <c r="F3266" t="s">
        <v>100</v>
      </c>
      <c r="G3266">
        <v>30000</v>
      </c>
      <c r="H3266">
        <f t="shared" si="851"/>
        <v>28227</v>
      </c>
      <c r="I3266">
        <f t="shared" si="852"/>
        <v>861</v>
      </c>
      <c r="J3266">
        <f t="shared" si="853"/>
        <v>2130</v>
      </c>
      <c r="K3266">
        <f t="shared" si="847"/>
        <v>330.00000000000006</v>
      </c>
      <c r="L3266">
        <f t="shared" si="855"/>
        <v>912</v>
      </c>
      <c r="M3266">
        <f t="shared" si="856"/>
        <v>2127</v>
      </c>
      <c r="N3266">
        <v>0</v>
      </c>
      <c r="O3266">
        <f t="shared" si="848"/>
        <v>6360</v>
      </c>
      <c r="P3266">
        <v>25</v>
      </c>
      <c r="Q3266">
        <v>2000</v>
      </c>
      <c r="R3266">
        <v>0</v>
      </c>
      <c r="S3266">
        <v>0</v>
      </c>
      <c r="T3266">
        <v>100</v>
      </c>
      <c r="U3266">
        <v>0</v>
      </c>
      <c r="V3266">
        <v>0</v>
      </c>
      <c r="W3266">
        <f t="shared" si="854"/>
        <v>2125</v>
      </c>
      <c r="X3266">
        <f t="shared" si="849"/>
        <v>1773</v>
      </c>
      <c r="Y3266">
        <f t="shared" si="857"/>
        <v>4257</v>
      </c>
      <c r="Z3266">
        <f t="shared" si="858"/>
        <v>26102</v>
      </c>
      <c r="AA3266" t="s">
        <v>876</v>
      </c>
      <c r="AB3266">
        <v>2023</v>
      </c>
    </row>
    <row r="3267" spans="1:28" x14ac:dyDescent="0.25">
      <c r="A3267">
        <v>77</v>
      </c>
      <c r="B3267" t="s">
        <v>878</v>
      </c>
      <c r="C3267" t="s">
        <v>103</v>
      </c>
      <c r="D3267" t="s">
        <v>94</v>
      </c>
      <c r="E3267" t="s">
        <v>835</v>
      </c>
      <c r="F3267" t="s">
        <v>100</v>
      </c>
      <c r="G3267">
        <v>30000</v>
      </c>
      <c r="H3267">
        <f t="shared" si="851"/>
        <v>28227</v>
      </c>
      <c r="I3267">
        <f t="shared" si="852"/>
        <v>861</v>
      </c>
      <c r="J3267">
        <f t="shared" si="853"/>
        <v>2130</v>
      </c>
      <c r="K3267">
        <f t="shared" si="847"/>
        <v>330.00000000000006</v>
      </c>
      <c r="L3267">
        <f t="shared" si="855"/>
        <v>912</v>
      </c>
      <c r="M3267">
        <f t="shared" si="856"/>
        <v>2127</v>
      </c>
      <c r="N3267">
        <v>0</v>
      </c>
      <c r="O3267">
        <f t="shared" si="848"/>
        <v>6360</v>
      </c>
      <c r="P3267">
        <v>25</v>
      </c>
      <c r="Q3267">
        <v>3397.87</v>
      </c>
      <c r="R3267">
        <v>0</v>
      </c>
      <c r="S3267">
        <v>0</v>
      </c>
      <c r="T3267">
        <v>100</v>
      </c>
      <c r="U3267">
        <v>0</v>
      </c>
      <c r="V3267">
        <v>0</v>
      </c>
      <c r="W3267">
        <f t="shared" si="854"/>
        <v>3522.87</v>
      </c>
      <c r="X3267">
        <f t="shared" si="849"/>
        <v>1773</v>
      </c>
      <c r="Y3267">
        <f t="shared" si="857"/>
        <v>4257</v>
      </c>
      <c r="Z3267">
        <f t="shared" si="858"/>
        <v>24704.13</v>
      </c>
      <c r="AA3267" t="s">
        <v>876</v>
      </c>
      <c r="AB3267">
        <v>2023</v>
      </c>
    </row>
    <row r="3268" spans="1:28" x14ac:dyDescent="0.25">
      <c r="A3268">
        <v>78</v>
      </c>
      <c r="B3268" t="s">
        <v>836</v>
      </c>
      <c r="C3268" t="s">
        <v>102</v>
      </c>
      <c r="D3268" t="s">
        <v>94</v>
      </c>
      <c r="E3268" t="s">
        <v>52</v>
      </c>
      <c r="F3268" t="s">
        <v>100</v>
      </c>
      <c r="G3268">
        <v>26000</v>
      </c>
      <c r="H3268">
        <f t="shared" si="851"/>
        <v>22885.97</v>
      </c>
      <c r="I3268">
        <f t="shared" si="852"/>
        <v>746.2</v>
      </c>
      <c r="J3268">
        <f t="shared" si="853"/>
        <v>1845.9999999999998</v>
      </c>
      <c r="K3268">
        <f t="shared" si="847"/>
        <v>286.00000000000006</v>
      </c>
      <c r="L3268">
        <f t="shared" si="855"/>
        <v>790.4</v>
      </c>
      <c r="M3268">
        <f t="shared" si="856"/>
        <v>1843.4</v>
      </c>
      <c r="N3268">
        <v>1577.43</v>
      </c>
      <c r="O3268">
        <f t="shared" si="848"/>
        <v>7089.43</v>
      </c>
      <c r="P3268">
        <v>25</v>
      </c>
      <c r="Q3268">
        <v>1000</v>
      </c>
      <c r="R3268">
        <v>0</v>
      </c>
      <c r="S3268">
        <v>0</v>
      </c>
      <c r="T3268">
        <v>100</v>
      </c>
      <c r="U3268">
        <v>0</v>
      </c>
      <c r="V3268">
        <v>0</v>
      </c>
      <c r="W3268">
        <f t="shared" si="854"/>
        <v>1125</v>
      </c>
      <c r="X3268">
        <f t="shared" si="849"/>
        <v>3114.0299999999997</v>
      </c>
      <c r="Y3268">
        <f t="shared" si="857"/>
        <v>3689.3999999999996</v>
      </c>
      <c r="Z3268">
        <f t="shared" si="858"/>
        <v>21760.97</v>
      </c>
      <c r="AA3268" t="s">
        <v>876</v>
      </c>
      <c r="AB3268">
        <v>2023</v>
      </c>
    </row>
    <row r="3269" spans="1:28" x14ac:dyDescent="0.25">
      <c r="A3269">
        <v>79</v>
      </c>
      <c r="B3269" t="s">
        <v>837</v>
      </c>
      <c r="C3269" t="s">
        <v>103</v>
      </c>
      <c r="D3269" t="s">
        <v>94</v>
      </c>
      <c r="E3269" t="s">
        <v>52</v>
      </c>
      <c r="F3269" t="s">
        <v>100</v>
      </c>
      <c r="G3269">
        <v>26000</v>
      </c>
      <c r="H3269">
        <f t="shared" si="851"/>
        <v>24463.4</v>
      </c>
      <c r="I3269">
        <f t="shared" si="852"/>
        <v>746.2</v>
      </c>
      <c r="J3269">
        <f t="shared" si="853"/>
        <v>1845.9999999999998</v>
      </c>
      <c r="K3269">
        <f t="shared" si="847"/>
        <v>286.00000000000006</v>
      </c>
      <c r="L3269">
        <f t="shared" si="855"/>
        <v>790.4</v>
      </c>
      <c r="M3269">
        <f t="shared" si="856"/>
        <v>1843.4</v>
      </c>
      <c r="N3269">
        <v>0</v>
      </c>
      <c r="O3269">
        <f t="shared" si="848"/>
        <v>5512</v>
      </c>
      <c r="P3269">
        <v>25</v>
      </c>
      <c r="Q3269">
        <v>1000</v>
      </c>
      <c r="R3269">
        <v>0</v>
      </c>
      <c r="S3269">
        <v>0</v>
      </c>
      <c r="T3269">
        <v>100</v>
      </c>
      <c r="U3269">
        <v>0</v>
      </c>
      <c r="V3269">
        <v>0</v>
      </c>
      <c r="W3269">
        <f t="shared" si="854"/>
        <v>1125</v>
      </c>
      <c r="X3269">
        <f t="shared" si="849"/>
        <v>1536.6</v>
      </c>
      <c r="Y3269">
        <f t="shared" si="857"/>
        <v>3689.3999999999996</v>
      </c>
      <c r="Z3269">
        <f t="shared" si="858"/>
        <v>23338.400000000001</v>
      </c>
      <c r="AA3269" t="s">
        <v>876</v>
      </c>
      <c r="AB3269">
        <v>2023</v>
      </c>
    </row>
    <row r="3270" spans="1:28" x14ac:dyDescent="0.25">
      <c r="A3270">
        <v>80</v>
      </c>
      <c r="B3270" t="s">
        <v>838</v>
      </c>
      <c r="C3270" t="s">
        <v>102</v>
      </c>
      <c r="D3270" t="s">
        <v>839</v>
      </c>
      <c r="E3270" t="s">
        <v>33</v>
      </c>
      <c r="F3270" t="s">
        <v>100</v>
      </c>
      <c r="G3270">
        <v>26000</v>
      </c>
      <c r="H3270">
        <f t="shared" si="851"/>
        <v>24463.4</v>
      </c>
      <c r="I3270">
        <f t="shared" si="852"/>
        <v>746.2</v>
      </c>
      <c r="J3270">
        <f t="shared" si="853"/>
        <v>1845.9999999999998</v>
      </c>
      <c r="K3270">
        <f t="shared" si="847"/>
        <v>286.00000000000006</v>
      </c>
      <c r="L3270">
        <f t="shared" si="855"/>
        <v>790.4</v>
      </c>
      <c r="M3270">
        <f t="shared" si="856"/>
        <v>1843.4</v>
      </c>
      <c r="N3270">
        <v>0</v>
      </c>
      <c r="O3270">
        <f t="shared" si="848"/>
        <v>5512</v>
      </c>
      <c r="P3270">
        <v>25</v>
      </c>
      <c r="Q3270">
        <v>0</v>
      </c>
      <c r="R3270">
        <v>0</v>
      </c>
      <c r="S3270">
        <v>58.8</v>
      </c>
      <c r="T3270">
        <v>100</v>
      </c>
      <c r="U3270">
        <v>0</v>
      </c>
      <c r="V3270">
        <v>0</v>
      </c>
      <c r="W3270">
        <f t="shared" si="854"/>
        <v>183.8</v>
      </c>
      <c r="X3270">
        <f t="shared" si="849"/>
        <v>1536.6</v>
      </c>
      <c r="Y3270">
        <f t="shared" si="857"/>
        <v>3689.3999999999996</v>
      </c>
      <c r="Z3270">
        <f t="shared" si="858"/>
        <v>24279.599999999999</v>
      </c>
      <c r="AA3270" t="s">
        <v>876</v>
      </c>
      <c r="AB3270">
        <v>2023</v>
      </c>
    </row>
    <row r="3271" spans="1:28" x14ac:dyDescent="0.25">
      <c r="A3271">
        <v>81</v>
      </c>
      <c r="B3271" t="s">
        <v>840</v>
      </c>
      <c r="C3271" t="s">
        <v>102</v>
      </c>
      <c r="D3271" t="s">
        <v>839</v>
      </c>
      <c r="E3271" t="s">
        <v>33</v>
      </c>
      <c r="F3271" t="s">
        <v>100</v>
      </c>
      <c r="G3271">
        <v>26000</v>
      </c>
      <c r="H3271">
        <f t="shared" si="851"/>
        <v>24463.4</v>
      </c>
      <c r="I3271">
        <f t="shared" si="852"/>
        <v>746.2</v>
      </c>
      <c r="J3271">
        <f t="shared" si="853"/>
        <v>1845.9999999999998</v>
      </c>
      <c r="K3271">
        <f t="shared" si="847"/>
        <v>286.00000000000006</v>
      </c>
      <c r="L3271">
        <f t="shared" si="855"/>
        <v>790.4</v>
      </c>
      <c r="M3271">
        <f t="shared" si="856"/>
        <v>1843.4</v>
      </c>
      <c r="N3271">
        <v>0</v>
      </c>
      <c r="O3271">
        <f t="shared" si="848"/>
        <v>5512</v>
      </c>
      <c r="P3271">
        <v>25</v>
      </c>
      <c r="Q3271">
        <v>0</v>
      </c>
      <c r="R3271">
        <v>0</v>
      </c>
      <c r="S3271">
        <v>17.809999999999999</v>
      </c>
      <c r="T3271">
        <v>100</v>
      </c>
      <c r="U3271">
        <v>0</v>
      </c>
      <c r="V3271">
        <v>0</v>
      </c>
      <c r="W3271">
        <f t="shared" si="854"/>
        <v>142.81</v>
      </c>
      <c r="X3271">
        <f t="shared" si="849"/>
        <v>1536.6</v>
      </c>
      <c r="Y3271">
        <f t="shared" si="857"/>
        <v>3689.3999999999996</v>
      </c>
      <c r="Z3271">
        <f t="shared" si="858"/>
        <v>24320.59</v>
      </c>
      <c r="AA3271" t="s">
        <v>876</v>
      </c>
      <c r="AB3271">
        <v>2023</v>
      </c>
    </row>
    <row r="3272" spans="1:28" x14ac:dyDescent="0.25">
      <c r="A3272">
        <v>82</v>
      </c>
      <c r="B3272" t="s">
        <v>841</v>
      </c>
      <c r="C3272" t="s">
        <v>103</v>
      </c>
      <c r="D3272" t="s">
        <v>94</v>
      </c>
      <c r="E3272" t="s">
        <v>32</v>
      </c>
      <c r="F3272" t="s">
        <v>100</v>
      </c>
      <c r="G3272">
        <v>30000</v>
      </c>
      <c r="H3272">
        <f t="shared" si="851"/>
        <v>28227</v>
      </c>
      <c r="I3272">
        <f t="shared" si="852"/>
        <v>861</v>
      </c>
      <c r="J3272">
        <f t="shared" si="853"/>
        <v>2130</v>
      </c>
      <c r="K3272">
        <f t="shared" si="847"/>
        <v>330.00000000000006</v>
      </c>
      <c r="L3272">
        <f t="shared" si="855"/>
        <v>912</v>
      </c>
      <c r="M3272">
        <f t="shared" si="856"/>
        <v>2127</v>
      </c>
      <c r="N3272">
        <v>0</v>
      </c>
      <c r="O3272">
        <f t="shared" si="848"/>
        <v>6360</v>
      </c>
      <c r="P3272">
        <v>25</v>
      </c>
      <c r="Q3272">
        <v>0</v>
      </c>
      <c r="R3272">
        <v>0</v>
      </c>
      <c r="S3272">
        <v>0</v>
      </c>
      <c r="T3272">
        <v>100</v>
      </c>
      <c r="U3272">
        <v>0</v>
      </c>
      <c r="V3272">
        <v>0</v>
      </c>
      <c r="W3272">
        <f t="shared" si="854"/>
        <v>125</v>
      </c>
      <c r="X3272">
        <f t="shared" si="849"/>
        <v>1773</v>
      </c>
      <c r="Y3272">
        <f t="shared" si="857"/>
        <v>4257</v>
      </c>
      <c r="Z3272">
        <f t="shared" si="858"/>
        <v>28102</v>
      </c>
      <c r="AA3272" t="s">
        <v>876</v>
      </c>
      <c r="AB3272">
        <v>2023</v>
      </c>
    </row>
    <row r="3273" spans="1:28" x14ac:dyDescent="0.25">
      <c r="A3273">
        <v>83</v>
      </c>
      <c r="B3273" t="s">
        <v>842</v>
      </c>
      <c r="C3273" t="s">
        <v>102</v>
      </c>
      <c r="D3273" t="s">
        <v>823</v>
      </c>
      <c r="E3273" t="s">
        <v>843</v>
      </c>
      <c r="F3273" t="s">
        <v>100</v>
      </c>
      <c r="G3273">
        <v>36000</v>
      </c>
      <c r="H3273">
        <f t="shared" si="851"/>
        <v>33872.400000000001</v>
      </c>
      <c r="I3273">
        <f t="shared" si="852"/>
        <v>1033.2</v>
      </c>
      <c r="J3273">
        <f t="shared" si="853"/>
        <v>2555.9999999999995</v>
      </c>
      <c r="K3273">
        <f t="shared" si="847"/>
        <v>396.00000000000006</v>
      </c>
      <c r="L3273">
        <f t="shared" si="855"/>
        <v>1094.4000000000001</v>
      </c>
      <c r="M3273">
        <f t="shared" si="856"/>
        <v>2552.4</v>
      </c>
      <c r="N3273">
        <v>0</v>
      </c>
      <c r="O3273">
        <f t="shared" si="848"/>
        <v>7632</v>
      </c>
      <c r="P3273">
        <v>25</v>
      </c>
      <c r="Q3273">
        <v>0</v>
      </c>
      <c r="R3273">
        <v>0</v>
      </c>
      <c r="S3273">
        <v>482.94</v>
      </c>
      <c r="T3273">
        <v>100</v>
      </c>
      <c r="U3273">
        <v>0</v>
      </c>
      <c r="V3273">
        <v>0</v>
      </c>
      <c r="W3273">
        <f t="shared" si="854"/>
        <v>607.94000000000005</v>
      </c>
      <c r="X3273">
        <f t="shared" si="849"/>
        <v>2127.6000000000004</v>
      </c>
      <c r="Y3273">
        <f t="shared" si="857"/>
        <v>5108.3999999999996</v>
      </c>
      <c r="Z3273">
        <f t="shared" si="858"/>
        <v>33264.46</v>
      </c>
      <c r="AA3273" t="s">
        <v>876</v>
      </c>
      <c r="AB3273">
        <v>2023</v>
      </c>
    </row>
    <row r="3274" spans="1:28" x14ac:dyDescent="0.25">
      <c r="A3274">
        <v>84</v>
      </c>
      <c r="B3274" t="s">
        <v>845</v>
      </c>
      <c r="C3274" t="s">
        <v>103</v>
      </c>
      <c r="D3274" t="s">
        <v>94</v>
      </c>
      <c r="E3274" t="s">
        <v>52</v>
      </c>
      <c r="F3274" t="s">
        <v>100</v>
      </c>
      <c r="G3274">
        <v>30000</v>
      </c>
      <c r="H3274">
        <f t="shared" si="851"/>
        <v>28227</v>
      </c>
      <c r="I3274">
        <f t="shared" si="852"/>
        <v>861</v>
      </c>
      <c r="J3274">
        <f t="shared" si="853"/>
        <v>2130</v>
      </c>
      <c r="K3274">
        <f t="shared" si="847"/>
        <v>330.00000000000006</v>
      </c>
      <c r="L3274">
        <f t="shared" si="855"/>
        <v>912</v>
      </c>
      <c r="M3274">
        <f t="shared" si="856"/>
        <v>2127</v>
      </c>
      <c r="N3274">
        <v>0</v>
      </c>
      <c r="O3274">
        <f t="shared" si="848"/>
        <v>6360</v>
      </c>
      <c r="P3274">
        <v>25</v>
      </c>
      <c r="Q3274">
        <v>0</v>
      </c>
      <c r="R3274">
        <v>0</v>
      </c>
      <c r="S3274">
        <v>0</v>
      </c>
      <c r="T3274">
        <v>100</v>
      </c>
      <c r="U3274">
        <v>0</v>
      </c>
      <c r="V3274">
        <v>0</v>
      </c>
      <c r="W3274">
        <f t="shared" si="854"/>
        <v>125</v>
      </c>
      <c r="X3274">
        <f t="shared" si="849"/>
        <v>1773</v>
      </c>
      <c r="Y3274">
        <f t="shared" si="857"/>
        <v>4257</v>
      </c>
      <c r="Z3274">
        <f t="shared" si="858"/>
        <v>28102</v>
      </c>
      <c r="AA3274" t="s">
        <v>876</v>
      </c>
      <c r="AB3274">
        <v>2023</v>
      </c>
    </row>
    <row r="3275" spans="1:28" x14ac:dyDescent="0.25">
      <c r="A3275">
        <v>85</v>
      </c>
      <c r="B3275" t="s">
        <v>848</v>
      </c>
      <c r="C3275" t="s">
        <v>103</v>
      </c>
      <c r="D3275" t="s">
        <v>94</v>
      </c>
      <c r="E3275" t="s">
        <v>52</v>
      </c>
      <c r="F3275" t="s">
        <v>100</v>
      </c>
      <c r="G3275">
        <v>46000</v>
      </c>
      <c r="H3275">
        <f t="shared" si="851"/>
        <v>43281.4</v>
      </c>
      <c r="I3275">
        <f t="shared" si="852"/>
        <v>1320.2</v>
      </c>
      <c r="J3275">
        <f t="shared" si="853"/>
        <v>3265.9999999999995</v>
      </c>
      <c r="K3275">
        <f t="shared" si="847"/>
        <v>506.00000000000006</v>
      </c>
      <c r="L3275">
        <f t="shared" si="855"/>
        <v>1398.4</v>
      </c>
      <c r="M3275">
        <f t="shared" si="856"/>
        <v>3261.4</v>
      </c>
      <c r="N3275">
        <v>0</v>
      </c>
      <c r="O3275">
        <f t="shared" si="848"/>
        <v>9752</v>
      </c>
      <c r="P3275">
        <v>25</v>
      </c>
      <c r="Q3275">
        <v>0</v>
      </c>
      <c r="R3275">
        <v>0</v>
      </c>
      <c r="S3275">
        <v>0</v>
      </c>
      <c r="T3275">
        <v>100</v>
      </c>
      <c r="U3275">
        <f>IF((H3275*12)&gt;867123.01,(79776+(((H3275*12)-867123.01)*0.25))/12,IF((H3275*12)&gt;624329.01,(31216+(((H3275*12)-624329.01)*0.2))/12,IF((H3275*12)&gt;416220.01,(((H3275*12)-416220.01)*0.15)/12,0)))</f>
        <v>1289.4598750000005</v>
      </c>
      <c r="V3275">
        <v>0</v>
      </c>
      <c r="W3275">
        <f t="shared" si="854"/>
        <v>1414.4598750000005</v>
      </c>
      <c r="X3275">
        <f t="shared" si="849"/>
        <v>2718.6000000000004</v>
      </c>
      <c r="Y3275">
        <f t="shared" si="857"/>
        <v>6527.4</v>
      </c>
      <c r="Z3275">
        <f t="shared" si="858"/>
        <v>41866.940125000001</v>
      </c>
      <c r="AA3275" t="s">
        <v>876</v>
      </c>
      <c r="AB3275">
        <v>2023</v>
      </c>
    </row>
    <row r="3276" spans="1:28" x14ac:dyDescent="0.25">
      <c r="A3276">
        <v>86</v>
      </c>
      <c r="B3276" t="s">
        <v>174</v>
      </c>
      <c r="C3276" t="s">
        <v>102</v>
      </c>
      <c r="D3276" t="s">
        <v>94</v>
      </c>
      <c r="E3276" t="s">
        <v>26</v>
      </c>
      <c r="F3276" t="s">
        <v>100</v>
      </c>
      <c r="G3276">
        <v>46000</v>
      </c>
      <c r="H3276">
        <f t="shared" si="851"/>
        <v>43281.4</v>
      </c>
      <c r="I3276">
        <f t="shared" si="852"/>
        <v>1320.2</v>
      </c>
      <c r="J3276">
        <f t="shared" si="853"/>
        <v>3265.9999999999995</v>
      </c>
      <c r="K3276">
        <f t="shared" si="847"/>
        <v>506.00000000000006</v>
      </c>
      <c r="L3276">
        <f t="shared" si="855"/>
        <v>1398.4</v>
      </c>
      <c r="M3276">
        <f t="shared" si="856"/>
        <v>3261.4</v>
      </c>
      <c r="N3276">
        <v>0</v>
      </c>
      <c r="O3276">
        <f t="shared" si="848"/>
        <v>9752</v>
      </c>
      <c r="P3276">
        <v>25</v>
      </c>
      <c r="Q3276">
        <v>0</v>
      </c>
      <c r="R3276">
        <v>0</v>
      </c>
      <c r="S3276">
        <v>1301.1500000000001</v>
      </c>
      <c r="T3276">
        <v>100</v>
      </c>
      <c r="U3276">
        <v>0</v>
      </c>
      <c r="V3276">
        <v>0</v>
      </c>
      <c r="W3276">
        <f t="shared" si="854"/>
        <v>1426.15</v>
      </c>
      <c r="X3276">
        <f t="shared" si="849"/>
        <v>2718.6000000000004</v>
      </c>
      <c r="Y3276">
        <f t="shared" si="857"/>
        <v>6527.4</v>
      </c>
      <c r="Z3276">
        <f t="shared" si="858"/>
        <v>41855.25</v>
      </c>
      <c r="AA3276" t="s">
        <v>876</v>
      </c>
      <c r="AB3276">
        <v>2023</v>
      </c>
    </row>
    <row r="3277" spans="1:28" x14ac:dyDescent="0.25">
      <c r="A3277">
        <v>87</v>
      </c>
      <c r="B3277" t="s">
        <v>853</v>
      </c>
      <c r="C3277" t="s">
        <v>103</v>
      </c>
      <c r="D3277" t="s">
        <v>94</v>
      </c>
      <c r="E3277" t="s">
        <v>854</v>
      </c>
      <c r="F3277" t="s">
        <v>100</v>
      </c>
      <c r="G3277">
        <v>46000</v>
      </c>
      <c r="H3277">
        <f t="shared" si="851"/>
        <v>43281.4</v>
      </c>
      <c r="I3277">
        <f t="shared" si="852"/>
        <v>1320.2</v>
      </c>
      <c r="J3277">
        <f t="shared" si="853"/>
        <v>3265.9999999999995</v>
      </c>
      <c r="K3277">
        <f t="shared" si="847"/>
        <v>506.00000000000006</v>
      </c>
      <c r="L3277">
        <f t="shared" si="855"/>
        <v>1398.4</v>
      </c>
      <c r="M3277">
        <f t="shared" si="856"/>
        <v>3261.4</v>
      </c>
      <c r="N3277">
        <v>0</v>
      </c>
      <c r="O3277">
        <f t="shared" si="848"/>
        <v>9752</v>
      </c>
      <c r="P3277">
        <v>25</v>
      </c>
      <c r="Q3277">
        <v>0</v>
      </c>
      <c r="R3277">
        <v>0</v>
      </c>
      <c r="S3277">
        <v>559.91999999999996</v>
      </c>
      <c r="T3277">
        <v>100</v>
      </c>
      <c r="U3277">
        <f>IF((H3277*12)&gt;867123.01,(79776+(((H3277*12)-867123.01)*0.25))/12,IF((H3277*12)&gt;624329.01,(31216+(((H3277*12)-624329.01)*0.2))/12,IF((H3277*12)&gt;416220.01,(((H3277*12)-416220.01)*0.15)/12,0)))</f>
        <v>1289.4598750000005</v>
      </c>
      <c r="V3277">
        <v>0</v>
      </c>
      <c r="W3277">
        <f t="shared" si="854"/>
        <v>1974.3798750000005</v>
      </c>
      <c r="X3277">
        <f t="shared" si="849"/>
        <v>2718.6000000000004</v>
      </c>
      <c r="Y3277">
        <f t="shared" si="857"/>
        <v>6527.4</v>
      </c>
      <c r="Z3277">
        <f t="shared" si="858"/>
        <v>41307.020124999995</v>
      </c>
      <c r="AA3277" t="s">
        <v>876</v>
      </c>
      <c r="AB3277">
        <v>2023</v>
      </c>
    </row>
    <row r="3278" spans="1:28" x14ac:dyDescent="0.25">
      <c r="A3278">
        <v>88</v>
      </c>
      <c r="B3278" t="s">
        <v>855</v>
      </c>
      <c r="C3278" t="s">
        <v>103</v>
      </c>
      <c r="D3278" t="s">
        <v>94</v>
      </c>
      <c r="E3278" t="s">
        <v>52</v>
      </c>
      <c r="F3278" t="s">
        <v>100</v>
      </c>
      <c r="G3278">
        <v>36000</v>
      </c>
      <c r="H3278">
        <f t="shared" si="851"/>
        <v>33872.400000000001</v>
      </c>
      <c r="I3278">
        <f t="shared" si="852"/>
        <v>1033.2</v>
      </c>
      <c r="J3278">
        <f t="shared" si="853"/>
        <v>2555.9999999999995</v>
      </c>
      <c r="K3278">
        <f t="shared" si="847"/>
        <v>396.00000000000006</v>
      </c>
      <c r="L3278">
        <f t="shared" si="855"/>
        <v>1094.4000000000001</v>
      </c>
      <c r="M3278">
        <f t="shared" si="856"/>
        <v>2552.4</v>
      </c>
      <c r="N3278">
        <v>0</v>
      </c>
      <c r="O3278">
        <f t="shared" si="848"/>
        <v>7632</v>
      </c>
      <c r="P3278">
        <v>25</v>
      </c>
      <c r="Q3278">
        <v>0</v>
      </c>
      <c r="R3278">
        <v>0</v>
      </c>
      <c r="S3278">
        <v>1255.77</v>
      </c>
      <c r="T3278">
        <v>100</v>
      </c>
      <c r="U3278">
        <f t="shared" ref="U3278:U3299" si="859">IF((H3278*12)&gt;867123.01,(79776+(((H3278*12)-867123.01)*0.25))/12,IF((H3278*12)&gt;624329.01,(31216+(((H3278*12)-624329.01)*0.2))/12,IF((H3278*12)&gt;416220.01,(((H3278*12)-416220.01)*0.15)/12,0)))</f>
        <v>0</v>
      </c>
      <c r="V3278">
        <v>0</v>
      </c>
      <c r="W3278">
        <f t="shared" si="854"/>
        <v>1380.77</v>
      </c>
      <c r="X3278">
        <f t="shared" si="849"/>
        <v>2127.6000000000004</v>
      </c>
      <c r="Y3278">
        <f t="shared" si="857"/>
        <v>5108.3999999999996</v>
      </c>
      <c r="Z3278">
        <f t="shared" si="858"/>
        <v>32491.63</v>
      </c>
      <c r="AA3278" t="s">
        <v>876</v>
      </c>
      <c r="AB3278">
        <v>2023</v>
      </c>
    </row>
    <row r="3279" spans="1:28" x14ac:dyDescent="0.25">
      <c r="A3279">
        <v>89</v>
      </c>
      <c r="B3279" t="s">
        <v>856</v>
      </c>
      <c r="C3279" t="s">
        <v>102</v>
      </c>
      <c r="D3279" t="s">
        <v>6</v>
      </c>
      <c r="E3279" t="s">
        <v>26</v>
      </c>
      <c r="F3279" t="s">
        <v>100</v>
      </c>
      <c r="G3279">
        <v>36000</v>
      </c>
      <c r="H3279">
        <f t="shared" si="851"/>
        <v>33872.400000000001</v>
      </c>
      <c r="I3279">
        <f t="shared" si="852"/>
        <v>1033.2</v>
      </c>
      <c r="J3279">
        <f t="shared" si="853"/>
        <v>2555.9999999999995</v>
      </c>
      <c r="K3279">
        <f t="shared" si="847"/>
        <v>396.00000000000006</v>
      </c>
      <c r="L3279">
        <f t="shared" si="855"/>
        <v>1094.4000000000001</v>
      </c>
      <c r="M3279">
        <f t="shared" si="856"/>
        <v>2552.4</v>
      </c>
      <c r="N3279">
        <v>0</v>
      </c>
      <c r="O3279">
        <f t="shared" si="848"/>
        <v>7632</v>
      </c>
      <c r="P3279">
        <v>25</v>
      </c>
      <c r="Q3279">
        <v>0</v>
      </c>
      <c r="R3279">
        <v>0</v>
      </c>
      <c r="S3279">
        <v>0</v>
      </c>
      <c r="T3279">
        <v>100</v>
      </c>
      <c r="U3279">
        <f t="shared" si="859"/>
        <v>0</v>
      </c>
      <c r="V3279">
        <v>0</v>
      </c>
      <c r="W3279">
        <f t="shared" si="854"/>
        <v>125</v>
      </c>
      <c r="X3279">
        <f t="shared" si="849"/>
        <v>2127.6000000000004</v>
      </c>
      <c r="Y3279">
        <f t="shared" si="857"/>
        <v>5108.3999999999996</v>
      </c>
      <c r="Z3279">
        <f t="shared" si="858"/>
        <v>33747.4</v>
      </c>
      <c r="AA3279" t="s">
        <v>876</v>
      </c>
      <c r="AB3279">
        <v>2023</v>
      </c>
    </row>
    <row r="3280" spans="1:28" x14ac:dyDescent="0.25">
      <c r="A3280">
        <v>90</v>
      </c>
      <c r="B3280" t="s">
        <v>857</v>
      </c>
      <c r="C3280" t="s">
        <v>103</v>
      </c>
      <c r="D3280" t="s">
        <v>858</v>
      </c>
      <c r="E3280" t="s">
        <v>859</v>
      </c>
      <c r="F3280" t="s">
        <v>100</v>
      </c>
      <c r="G3280">
        <v>30000</v>
      </c>
      <c r="H3280">
        <f t="shared" si="851"/>
        <v>28227</v>
      </c>
      <c r="I3280">
        <f t="shared" si="852"/>
        <v>861</v>
      </c>
      <c r="J3280">
        <f t="shared" si="853"/>
        <v>2130</v>
      </c>
      <c r="K3280">
        <f t="shared" si="847"/>
        <v>330.00000000000006</v>
      </c>
      <c r="L3280">
        <f t="shared" si="855"/>
        <v>912</v>
      </c>
      <c r="M3280">
        <f t="shared" si="856"/>
        <v>2127</v>
      </c>
      <c r="N3280">
        <v>0</v>
      </c>
      <c r="O3280">
        <f t="shared" si="848"/>
        <v>6360</v>
      </c>
      <c r="P3280">
        <v>25</v>
      </c>
      <c r="Q3280">
        <v>500</v>
      </c>
      <c r="R3280">
        <v>0</v>
      </c>
      <c r="S3280">
        <v>78.47</v>
      </c>
      <c r="T3280">
        <v>100</v>
      </c>
      <c r="U3280">
        <f t="shared" si="859"/>
        <v>0</v>
      </c>
      <c r="V3280">
        <v>0</v>
      </c>
      <c r="W3280">
        <f t="shared" si="854"/>
        <v>703.47</v>
      </c>
      <c r="X3280">
        <f t="shared" si="849"/>
        <v>1773</v>
      </c>
      <c r="Y3280">
        <f t="shared" si="857"/>
        <v>4257</v>
      </c>
      <c r="Z3280">
        <f t="shared" si="858"/>
        <v>27523.53</v>
      </c>
      <c r="AA3280" t="s">
        <v>876</v>
      </c>
      <c r="AB3280">
        <v>2023</v>
      </c>
    </row>
    <row r="3281" spans="1:28" x14ac:dyDescent="0.25">
      <c r="A3281">
        <v>91</v>
      </c>
      <c r="B3281" t="s">
        <v>176</v>
      </c>
      <c r="C3281" t="s">
        <v>102</v>
      </c>
      <c r="D3281" t="s">
        <v>94</v>
      </c>
      <c r="E3281" t="s">
        <v>26</v>
      </c>
      <c r="F3281" t="s">
        <v>100</v>
      </c>
      <c r="G3281">
        <v>36000</v>
      </c>
      <c r="H3281">
        <f t="shared" si="851"/>
        <v>33872.400000000001</v>
      </c>
      <c r="I3281">
        <f t="shared" si="852"/>
        <v>1033.2</v>
      </c>
      <c r="J3281">
        <f t="shared" si="853"/>
        <v>2555.9999999999995</v>
      </c>
      <c r="K3281">
        <f t="shared" si="847"/>
        <v>396.00000000000006</v>
      </c>
      <c r="L3281">
        <f t="shared" si="855"/>
        <v>1094.4000000000001</v>
      </c>
      <c r="M3281">
        <f t="shared" si="856"/>
        <v>2552.4</v>
      </c>
      <c r="N3281">
        <v>0</v>
      </c>
      <c r="O3281">
        <f t="shared" si="848"/>
        <v>7632</v>
      </c>
      <c r="P3281">
        <v>25</v>
      </c>
      <c r="Q3281">
        <v>0</v>
      </c>
      <c r="R3281">
        <v>0</v>
      </c>
      <c r="S3281">
        <v>98.83</v>
      </c>
      <c r="T3281">
        <v>100</v>
      </c>
      <c r="U3281">
        <f t="shared" si="859"/>
        <v>0</v>
      </c>
      <c r="V3281">
        <v>0</v>
      </c>
      <c r="W3281">
        <f t="shared" si="854"/>
        <v>223.82999999999998</v>
      </c>
      <c r="X3281">
        <f t="shared" si="849"/>
        <v>2127.6000000000004</v>
      </c>
      <c r="Y3281">
        <f t="shared" si="857"/>
        <v>5108.3999999999996</v>
      </c>
      <c r="Z3281">
        <f t="shared" si="858"/>
        <v>33648.57</v>
      </c>
      <c r="AA3281" t="s">
        <v>876</v>
      </c>
      <c r="AB3281">
        <v>2023</v>
      </c>
    </row>
    <row r="3282" spans="1:28" x14ac:dyDescent="0.25">
      <c r="A3282">
        <v>92</v>
      </c>
      <c r="B3282" t="s">
        <v>847</v>
      </c>
      <c r="C3282" t="s">
        <v>102</v>
      </c>
      <c r="D3282" t="s">
        <v>94</v>
      </c>
      <c r="E3282" t="s">
        <v>765</v>
      </c>
      <c r="F3282" t="s">
        <v>100</v>
      </c>
      <c r="G3282">
        <v>20000</v>
      </c>
      <c r="H3282">
        <f>+G3282-(I3282+L3282+N3282)</f>
        <v>18818</v>
      </c>
      <c r="I3282">
        <f t="shared" si="852"/>
        <v>574</v>
      </c>
      <c r="J3282">
        <f t="shared" si="853"/>
        <v>1419.9999999999998</v>
      </c>
      <c r="K3282">
        <f t="shared" si="847"/>
        <v>220.00000000000003</v>
      </c>
      <c r="L3282">
        <f t="shared" si="855"/>
        <v>608</v>
      </c>
      <c r="M3282">
        <f t="shared" si="856"/>
        <v>1418</v>
      </c>
      <c r="N3282">
        <v>0</v>
      </c>
      <c r="O3282">
        <f>+I3282+J3282+K3282+L3282+M3282+N3282</f>
        <v>4240</v>
      </c>
      <c r="P3282">
        <v>25</v>
      </c>
      <c r="Q3282">
        <v>0</v>
      </c>
      <c r="R3282">
        <v>0</v>
      </c>
      <c r="S3282">
        <v>0</v>
      </c>
      <c r="T3282">
        <v>100</v>
      </c>
      <c r="U3282">
        <f t="shared" si="859"/>
        <v>0</v>
      </c>
      <c r="V3282">
        <v>0</v>
      </c>
      <c r="W3282">
        <f t="shared" si="854"/>
        <v>125</v>
      </c>
      <c r="X3282">
        <f t="shared" si="849"/>
        <v>1182</v>
      </c>
      <c r="Y3282">
        <f>+J3282+M3282</f>
        <v>2838</v>
      </c>
      <c r="Z3282">
        <f t="shared" si="858"/>
        <v>18693</v>
      </c>
      <c r="AA3282" t="s">
        <v>876</v>
      </c>
      <c r="AB3282">
        <v>2023</v>
      </c>
    </row>
    <row r="3283" spans="1:28" x14ac:dyDescent="0.25">
      <c r="A3283">
        <v>93</v>
      </c>
      <c r="B3283" t="s">
        <v>873</v>
      </c>
      <c r="C3283" t="s">
        <v>102</v>
      </c>
      <c r="D3283" t="s">
        <v>94</v>
      </c>
      <c r="E3283" t="s">
        <v>765</v>
      </c>
      <c r="F3283" t="s">
        <v>100</v>
      </c>
      <c r="G3283">
        <v>20000</v>
      </c>
      <c r="H3283">
        <f>+G3283-(I3283+L3283+N3283)</f>
        <v>18818</v>
      </c>
      <c r="I3283">
        <f t="shared" si="852"/>
        <v>574</v>
      </c>
      <c r="J3283">
        <f t="shared" si="853"/>
        <v>1419.9999999999998</v>
      </c>
      <c r="K3283">
        <f t="shared" si="847"/>
        <v>220.00000000000003</v>
      </c>
      <c r="L3283">
        <f t="shared" si="855"/>
        <v>608</v>
      </c>
      <c r="M3283">
        <f t="shared" si="856"/>
        <v>1418</v>
      </c>
      <c r="N3283">
        <v>0</v>
      </c>
      <c r="O3283">
        <f>+I3283+J3283+K3283+L3283+M3283+N3283</f>
        <v>4240</v>
      </c>
      <c r="P3283">
        <v>25</v>
      </c>
      <c r="Q3283">
        <v>0</v>
      </c>
      <c r="R3283">
        <v>0</v>
      </c>
      <c r="S3283">
        <v>25.61</v>
      </c>
      <c r="T3283">
        <v>100</v>
      </c>
      <c r="U3283">
        <f t="shared" si="859"/>
        <v>0</v>
      </c>
      <c r="V3283">
        <v>0</v>
      </c>
      <c r="W3283">
        <f t="shared" si="854"/>
        <v>150.61000000000001</v>
      </c>
      <c r="X3283">
        <f t="shared" si="849"/>
        <v>1182</v>
      </c>
      <c r="Y3283">
        <f>+J3283+M3283</f>
        <v>2838</v>
      </c>
      <c r="Z3283">
        <f t="shared" si="858"/>
        <v>18667.39</v>
      </c>
      <c r="AA3283" t="s">
        <v>876</v>
      </c>
      <c r="AB3283">
        <v>2023</v>
      </c>
    </row>
    <row r="3284" spans="1:28" x14ac:dyDescent="0.25">
      <c r="A3284">
        <v>94</v>
      </c>
      <c r="B3284" t="s">
        <v>202</v>
      </c>
      <c r="C3284" t="s">
        <v>102</v>
      </c>
      <c r="D3284" t="s">
        <v>22</v>
      </c>
      <c r="E3284" t="s">
        <v>37</v>
      </c>
      <c r="F3284" t="s">
        <v>100</v>
      </c>
      <c r="G3284">
        <v>25000</v>
      </c>
      <c r="H3284">
        <f t="shared" ref="H3284:H3299" si="860">+G3284-(I3284+L3284+N3284)</f>
        <v>23522.5</v>
      </c>
      <c r="I3284">
        <f t="shared" si="852"/>
        <v>717.5</v>
      </c>
      <c r="J3284">
        <f t="shared" si="853"/>
        <v>1774.9999999999998</v>
      </c>
      <c r="K3284">
        <f t="shared" si="847"/>
        <v>275</v>
      </c>
      <c r="L3284">
        <f t="shared" si="855"/>
        <v>760</v>
      </c>
      <c r="M3284">
        <f t="shared" si="856"/>
        <v>1772.5000000000002</v>
      </c>
      <c r="N3284">
        <v>0</v>
      </c>
      <c r="O3284">
        <f t="shared" ref="O3284:O3299" si="861">+I3284+J3284+K3284+L3284+M3284+N3284</f>
        <v>5300</v>
      </c>
      <c r="P3284">
        <v>25</v>
      </c>
      <c r="Q3284">
        <v>1638.06</v>
      </c>
      <c r="R3284">
        <v>0</v>
      </c>
      <c r="S3284">
        <v>0</v>
      </c>
      <c r="T3284">
        <v>100</v>
      </c>
      <c r="U3284">
        <f t="shared" si="859"/>
        <v>0</v>
      </c>
      <c r="V3284">
        <v>0</v>
      </c>
      <c r="W3284">
        <f t="shared" si="854"/>
        <v>1763.06</v>
      </c>
      <c r="X3284">
        <f t="shared" si="849"/>
        <v>1477.5</v>
      </c>
      <c r="Y3284">
        <f t="shared" ref="Y3284:Y3299" si="862">+J3284+M3284</f>
        <v>3547.5</v>
      </c>
      <c r="Z3284">
        <f t="shared" si="858"/>
        <v>21759.439999999999</v>
      </c>
      <c r="AA3284" t="s">
        <v>876</v>
      </c>
      <c r="AB3284">
        <v>2023</v>
      </c>
    </row>
    <row r="3285" spans="1:28" x14ac:dyDescent="0.25">
      <c r="A3285">
        <v>95</v>
      </c>
      <c r="B3285" t="s">
        <v>203</v>
      </c>
      <c r="C3285" t="s">
        <v>102</v>
      </c>
      <c r="D3285" t="s">
        <v>6</v>
      </c>
      <c r="E3285" t="s">
        <v>37</v>
      </c>
      <c r="F3285" t="s">
        <v>100</v>
      </c>
      <c r="G3285">
        <v>15000</v>
      </c>
      <c r="H3285">
        <f t="shared" si="860"/>
        <v>14113.5</v>
      </c>
      <c r="I3285">
        <f t="shared" si="852"/>
        <v>430.5</v>
      </c>
      <c r="J3285">
        <f t="shared" si="853"/>
        <v>1065</v>
      </c>
      <c r="K3285">
        <f t="shared" si="847"/>
        <v>165.00000000000003</v>
      </c>
      <c r="L3285">
        <f t="shared" si="855"/>
        <v>456</v>
      </c>
      <c r="M3285">
        <f t="shared" si="856"/>
        <v>1063.5</v>
      </c>
      <c r="N3285">
        <v>0</v>
      </c>
      <c r="O3285">
        <f t="shared" si="861"/>
        <v>3180</v>
      </c>
      <c r="P3285">
        <v>25</v>
      </c>
      <c r="Q3285">
        <v>0</v>
      </c>
      <c r="R3285">
        <v>0</v>
      </c>
      <c r="S3285">
        <v>0</v>
      </c>
      <c r="T3285">
        <v>100</v>
      </c>
      <c r="U3285">
        <f t="shared" si="859"/>
        <v>0</v>
      </c>
      <c r="V3285">
        <v>0</v>
      </c>
      <c r="W3285">
        <f t="shared" si="854"/>
        <v>125</v>
      </c>
      <c r="X3285">
        <f t="shared" si="849"/>
        <v>886.5</v>
      </c>
      <c r="Y3285">
        <f t="shared" si="862"/>
        <v>2128.5</v>
      </c>
      <c r="Z3285">
        <f t="shared" si="858"/>
        <v>13988.5</v>
      </c>
      <c r="AA3285" t="s">
        <v>876</v>
      </c>
      <c r="AB3285">
        <v>2023</v>
      </c>
    </row>
    <row r="3286" spans="1:28" x14ac:dyDescent="0.25">
      <c r="A3286">
        <v>96</v>
      </c>
      <c r="B3286" t="s">
        <v>204</v>
      </c>
      <c r="C3286" t="s">
        <v>102</v>
      </c>
      <c r="D3286" t="s">
        <v>6</v>
      </c>
      <c r="E3286" t="s">
        <v>37</v>
      </c>
      <c r="F3286" t="s">
        <v>100</v>
      </c>
      <c r="G3286">
        <v>15000</v>
      </c>
      <c r="H3286">
        <f t="shared" si="860"/>
        <v>14113.5</v>
      </c>
      <c r="I3286">
        <f t="shared" si="852"/>
        <v>430.5</v>
      </c>
      <c r="J3286">
        <f t="shared" si="853"/>
        <v>1065</v>
      </c>
      <c r="K3286">
        <f t="shared" si="847"/>
        <v>165.00000000000003</v>
      </c>
      <c r="L3286">
        <f t="shared" si="855"/>
        <v>456</v>
      </c>
      <c r="M3286">
        <f t="shared" si="856"/>
        <v>1063.5</v>
      </c>
      <c r="N3286">
        <v>0</v>
      </c>
      <c r="O3286">
        <f t="shared" si="861"/>
        <v>3180</v>
      </c>
      <c r="P3286">
        <v>25</v>
      </c>
      <c r="Q3286">
        <v>0</v>
      </c>
      <c r="R3286">
        <v>0</v>
      </c>
      <c r="S3286">
        <v>0</v>
      </c>
      <c r="T3286">
        <v>100</v>
      </c>
      <c r="U3286">
        <f t="shared" si="859"/>
        <v>0</v>
      </c>
      <c r="V3286">
        <v>0</v>
      </c>
      <c r="W3286">
        <f t="shared" si="854"/>
        <v>125</v>
      </c>
      <c r="X3286">
        <f t="shared" si="849"/>
        <v>886.5</v>
      </c>
      <c r="Y3286">
        <f t="shared" si="862"/>
        <v>2128.5</v>
      </c>
      <c r="Z3286">
        <f t="shared" si="858"/>
        <v>13988.5</v>
      </c>
      <c r="AA3286" t="s">
        <v>876</v>
      </c>
      <c r="AB3286">
        <v>2023</v>
      </c>
    </row>
    <row r="3287" spans="1:28" x14ac:dyDescent="0.25">
      <c r="A3287">
        <v>97</v>
      </c>
      <c r="B3287" t="s">
        <v>205</v>
      </c>
      <c r="C3287" t="s">
        <v>102</v>
      </c>
      <c r="D3287" t="s">
        <v>6</v>
      </c>
      <c r="E3287" t="s">
        <v>37</v>
      </c>
      <c r="F3287" t="s">
        <v>100</v>
      </c>
      <c r="G3287">
        <v>25000</v>
      </c>
      <c r="H3287">
        <f t="shared" si="860"/>
        <v>23522.5</v>
      </c>
      <c r="I3287">
        <f t="shared" si="852"/>
        <v>717.5</v>
      </c>
      <c r="J3287">
        <f t="shared" si="853"/>
        <v>1774.9999999999998</v>
      </c>
      <c r="K3287">
        <f t="shared" si="847"/>
        <v>275</v>
      </c>
      <c r="L3287">
        <f t="shared" si="855"/>
        <v>760</v>
      </c>
      <c r="M3287">
        <f t="shared" si="856"/>
        <v>1772.5000000000002</v>
      </c>
      <c r="N3287">
        <v>0</v>
      </c>
      <c r="O3287">
        <f t="shared" si="861"/>
        <v>5300</v>
      </c>
      <c r="P3287">
        <v>25</v>
      </c>
      <c r="Q3287">
        <v>0</v>
      </c>
      <c r="R3287">
        <v>0</v>
      </c>
      <c r="S3287">
        <v>0</v>
      </c>
      <c r="T3287">
        <v>100</v>
      </c>
      <c r="U3287">
        <f t="shared" si="859"/>
        <v>0</v>
      </c>
      <c r="V3287">
        <v>0</v>
      </c>
      <c r="W3287">
        <f t="shared" si="854"/>
        <v>125</v>
      </c>
      <c r="X3287">
        <f t="shared" si="849"/>
        <v>1477.5</v>
      </c>
      <c r="Y3287">
        <f t="shared" si="862"/>
        <v>3547.5</v>
      </c>
      <c r="Z3287">
        <f t="shared" si="858"/>
        <v>23397.5</v>
      </c>
      <c r="AA3287" t="s">
        <v>876</v>
      </c>
      <c r="AB3287">
        <v>2023</v>
      </c>
    </row>
    <row r="3288" spans="1:28" x14ac:dyDescent="0.25">
      <c r="A3288">
        <v>98</v>
      </c>
      <c r="B3288" t="s">
        <v>810</v>
      </c>
      <c r="C3288" t="s">
        <v>102</v>
      </c>
      <c r="D3288" t="s">
        <v>94</v>
      </c>
      <c r="E3288" t="s">
        <v>37</v>
      </c>
      <c r="F3288" t="s">
        <v>100</v>
      </c>
      <c r="G3288">
        <v>25000</v>
      </c>
      <c r="H3288">
        <f t="shared" si="860"/>
        <v>23522.5</v>
      </c>
      <c r="I3288">
        <f t="shared" si="852"/>
        <v>717.5</v>
      </c>
      <c r="J3288">
        <f t="shared" si="853"/>
        <v>1774.9999999999998</v>
      </c>
      <c r="K3288">
        <f t="shared" si="847"/>
        <v>275</v>
      </c>
      <c r="L3288">
        <f t="shared" si="855"/>
        <v>760</v>
      </c>
      <c r="M3288">
        <f t="shared" si="856"/>
        <v>1772.5000000000002</v>
      </c>
      <c r="N3288">
        <v>0</v>
      </c>
      <c r="O3288">
        <f t="shared" si="861"/>
        <v>5300</v>
      </c>
      <c r="P3288">
        <v>25</v>
      </c>
      <c r="Q3288">
        <v>2100.16</v>
      </c>
      <c r="R3288">
        <v>0</v>
      </c>
      <c r="S3288">
        <v>0</v>
      </c>
      <c r="T3288">
        <v>100</v>
      </c>
      <c r="U3288">
        <f t="shared" si="859"/>
        <v>0</v>
      </c>
      <c r="V3288">
        <v>0</v>
      </c>
      <c r="W3288">
        <f t="shared" si="854"/>
        <v>2225.16</v>
      </c>
      <c r="X3288">
        <f t="shared" si="849"/>
        <v>1477.5</v>
      </c>
      <c r="Y3288">
        <f t="shared" si="862"/>
        <v>3547.5</v>
      </c>
      <c r="Z3288">
        <f t="shared" si="858"/>
        <v>21297.34</v>
      </c>
      <c r="AA3288" t="s">
        <v>876</v>
      </c>
      <c r="AB3288">
        <v>2023</v>
      </c>
    </row>
    <row r="3289" spans="1:28" x14ac:dyDescent="0.25">
      <c r="A3289">
        <v>99</v>
      </c>
      <c r="B3289" t="s">
        <v>802</v>
      </c>
      <c r="C3289" t="s">
        <v>103</v>
      </c>
      <c r="D3289" t="s">
        <v>22</v>
      </c>
      <c r="E3289" t="s">
        <v>54</v>
      </c>
      <c r="F3289" t="s">
        <v>100</v>
      </c>
      <c r="G3289">
        <v>30000</v>
      </c>
      <c r="H3289">
        <f t="shared" si="860"/>
        <v>28227</v>
      </c>
      <c r="I3289">
        <f t="shared" si="852"/>
        <v>861</v>
      </c>
      <c r="J3289">
        <f t="shared" si="853"/>
        <v>2130</v>
      </c>
      <c r="K3289">
        <f t="shared" si="847"/>
        <v>330.00000000000006</v>
      </c>
      <c r="L3289">
        <f t="shared" si="855"/>
        <v>912</v>
      </c>
      <c r="M3289">
        <f t="shared" si="856"/>
        <v>2127</v>
      </c>
      <c r="N3289">
        <v>0</v>
      </c>
      <c r="O3289">
        <f t="shared" si="861"/>
        <v>6360</v>
      </c>
      <c r="P3289">
        <v>25</v>
      </c>
      <c r="Q3289">
        <v>4777.8999999999996</v>
      </c>
      <c r="R3289">
        <v>0</v>
      </c>
      <c r="S3289">
        <v>0</v>
      </c>
      <c r="T3289">
        <v>100</v>
      </c>
      <c r="U3289">
        <f t="shared" si="859"/>
        <v>0</v>
      </c>
      <c r="V3289">
        <v>0</v>
      </c>
      <c r="W3289">
        <f t="shared" si="854"/>
        <v>4902.8999999999996</v>
      </c>
      <c r="X3289">
        <f t="shared" si="849"/>
        <v>1773</v>
      </c>
      <c r="Y3289">
        <f t="shared" si="862"/>
        <v>4257</v>
      </c>
      <c r="Z3289">
        <f t="shared" si="858"/>
        <v>23324.1</v>
      </c>
      <c r="AA3289" t="s">
        <v>876</v>
      </c>
      <c r="AB3289">
        <v>2023</v>
      </c>
    </row>
    <row r="3290" spans="1:28" x14ac:dyDescent="0.25">
      <c r="A3290">
        <v>100</v>
      </c>
      <c r="B3290" t="s">
        <v>193</v>
      </c>
      <c r="C3290" t="s">
        <v>103</v>
      </c>
      <c r="D3290" t="s">
        <v>22</v>
      </c>
      <c r="E3290" t="s">
        <v>54</v>
      </c>
      <c r="F3290" t="s">
        <v>100</v>
      </c>
      <c r="G3290">
        <v>30000</v>
      </c>
      <c r="H3290">
        <f t="shared" si="860"/>
        <v>26649.57</v>
      </c>
      <c r="I3290">
        <f t="shared" si="852"/>
        <v>861</v>
      </c>
      <c r="J3290">
        <f t="shared" si="853"/>
        <v>2130</v>
      </c>
      <c r="K3290">
        <f t="shared" si="847"/>
        <v>330.00000000000006</v>
      </c>
      <c r="L3290">
        <f t="shared" si="855"/>
        <v>912</v>
      </c>
      <c r="M3290">
        <f t="shared" si="856"/>
        <v>2127</v>
      </c>
      <c r="N3290">
        <v>1577.43</v>
      </c>
      <c r="O3290">
        <f t="shared" si="861"/>
        <v>7937.43</v>
      </c>
      <c r="P3290">
        <v>25</v>
      </c>
      <c r="Q3290">
        <v>500</v>
      </c>
      <c r="R3290">
        <v>0</v>
      </c>
      <c r="S3290">
        <v>0</v>
      </c>
      <c r="T3290">
        <v>100</v>
      </c>
      <c r="U3290">
        <f t="shared" si="859"/>
        <v>0</v>
      </c>
      <c r="V3290">
        <v>0</v>
      </c>
      <c r="W3290">
        <f t="shared" si="854"/>
        <v>625</v>
      </c>
      <c r="X3290">
        <f t="shared" si="849"/>
        <v>3350.4300000000003</v>
      </c>
      <c r="Y3290">
        <f t="shared" si="862"/>
        <v>4257</v>
      </c>
      <c r="Z3290">
        <f t="shared" si="858"/>
        <v>26024.57</v>
      </c>
      <c r="AA3290" t="s">
        <v>876</v>
      </c>
      <c r="AB3290">
        <v>2023</v>
      </c>
    </row>
    <row r="3291" spans="1:28" x14ac:dyDescent="0.25">
      <c r="A3291">
        <v>101</v>
      </c>
      <c r="B3291" t="s">
        <v>197</v>
      </c>
      <c r="C3291" t="s">
        <v>103</v>
      </c>
      <c r="D3291" t="s">
        <v>94</v>
      </c>
      <c r="E3291" t="s">
        <v>54</v>
      </c>
      <c r="F3291" t="s">
        <v>100</v>
      </c>
      <c r="G3291">
        <v>30000</v>
      </c>
      <c r="H3291">
        <f t="shared" si="860"/>
        <v>28227</v>
      </c>
      <c r="I3291">
        <f t="shared" si="852"/>
        <v>861</v>
      </c>
      <c r="J3291">
        <f t="shared" si="853"/>
        <v>2130</v>
      </c>
      <c r="K3291">
        <f t="shared" si="847"/>
        <v>330.00000000000006</v>
      </c>
      <c r="L3291">
        <f t="shared" si="855"/>
        <v>912</v>
      </c>
      <c r="M3291">
        <f t="shared" si="856"/>
        <v>2127</v>
      </c>
      <c r="N3291">
        <v>0</v>
      </c>
      <c r="O3291">
        <f t="shared" si="861"/>
        <v>6360</v>
      </c>
      <c r="P3291">
        <v>25</v>
      </c>
      <c r="Q3291">
        <v>0</v>
      </c>
      <c r="R3291">
        <v>0</v>
      </c>
      <c r="S3291">
        <v>0</v>
      </c>
      <c r="T3291">
        <v>100</v>
      </c>
      <c r="U3291">
        <f t="shared" si="859"/>
        <v>0</v>
      </c>
      <c r="V3291">
        <v>0</v>
      </c>
      <c r="W3291">
        <f t="shared" si="854"/>
        <v>125</v>
      </c>
      <c r="X3291">
        <f t="shared" si="849"/>
        <v>1773</v>
      </c>
      <c r="Y3291">
        <f t="shared" si="862"/>
        <v>4257</v>
      </c>
      <c r="Z3291">
        <f t="shared" si="858"/>
        <v>28102</v>
      </c>
      <c r="AA3291" t="s">
        <v>876</v>
      </c>
      <c r="AB3291">
        <v>2023</v>
      </c>
    </row>
    <row r="3292" spans="1:28" x14ac:dyDescent="0.25">
      <c r="A3292">
        <v>102</v>
      </c>
      <c r="B3292" t="s">
        <v>198</v>
      </c>
      <c r="C3292" t="s">
        <v>103</v>
      </c>
      <c r="D3292" t="s">
        <v>22</v>
      </c>
      <c r="E3292" t="s">
        <v>54</v>
      </c>
      <c r="F3292" t="s">
        <v>100</v>
      </c>
      <c r="G3292">
        <v>30000</v>
      </c>
      <c r="H3292">
        <f t="shared" si="860"/>
        <v>28227</v>
      </c>
      <c r="I3292">
        <f t="shared" si="852"/>
        <v>861</v>
      </c>
      <c r="J3292">
        <f t="shared" si="853"/>
        <v>2130</v>
      </c>
      <c r="K3292">
        <f t="shared" si="847"/>
        <v>330.00000000000006</v>
      </c>
      <c r="L3292">
        <f t="shared" si="855"/>
        <v>912</v>
      </c>
      <c r="M3292">
        <f t="shared" si="856"/>
        <v>2127</v>
      </c>
      <c r="N3292">
        <v>0</v>
      </c>
      <c r="O3292">
        <f t="shared" si="861"/>
        <v>6360</v>
      </c>
      <c r="P3292">
        <v>25</v>
      </c>
      <c r="Q3292">
        <v>4073.69</v>
      </c>
      <c r="R3292">
        <v>0</v>
      </c>
      <c r="S3292">
        <v>0</v>
      </c>
      <c r="T3292">
        <v>100</v>
      </c>
      <c r="U3292">
        <f t="shared" si="859"/>
        <v>0</v>
      </c>
      <c r="V3292">
        <v>0</v>
      </c>
      <c r="W3292">
        <f t="shared" si="854"/>
        <v>4198.6900000000005</v>
      </c>
      <c r="X3292">
        <f t="shared" si="849"/>
        <v>1773</v>
      </c>
      <c r="Y3292">
        <f t="shared" si="862"/>
        <v>4257</v>
      </c>
      <c r="Z3292">
        <f t="shared" si="858"/>
        <v>24028.309999999998</v>
      </c>
      <c r="AA3292" t="s">
        <v>876</v>
      </c>
      <c r="AB3292">
        <v>2023</v>
      </c>
    </row>
    <row r="3293" spans="1:28" x14ac:dyDescent="0.25">
      <c r="A3293">
        <v>103</v>
      </c>
      <c r="B3293" t="s">
        <v>200</v>
      </c>
      <c r="C3293" t="s">
        <v>103</v>
      </c>
      <c r="D3293" t="s">
        <v>19</v>
      </c>
      <c r="E3293" t="s">
        <v>60</v>
      </c>
      <c r="F3293" t="s">
        <v>100</v>
      </c>
      <c r="G3293">
        <v>35000</v>
      </c>
      <c r="H3293">
        <f t="shared" si="860"/>
        <v>32931.5</v>
      </c>
      <c r="I3293">
        <f t="shared" si="852"/>
        <v>1004.5</v>
      </c>
      <c r="J3293">
        <f t="shared" si="853"/>
        <v>2485</v>
      </c>
      <c r="K3293">
        <f t="shared" si="847"/>
        <v>385.00000000000006</v>
      </c>
      <c r="L3293">
        <f t="shared" si="855"/>
        <v>1064</v>
      </c>
      <c r="M3293">
        <f t="shared" si="856"/>
        <v>2481.5</v>
      </c>
      <c r="N3293">
        <v>0</v>
      </c>
      <c r="O3293">
        <f t="shared" si="861"/>
        <v>7420</v>
      </c>
      <c r="P3293">
        <v>25</v>
      </c>
      <c r="Q3293">
        <v>17474.189999999999</v>
      </c>
      <c r="R3293">
        <v>0</v>
      </c>
      <c r="S3293">
        <v>2258.86</v>
      </c>
      <c r="T3293">
        <v>100</v>
      </c>
      <c r="U3293">
        <f t="shared" si="859"/>
        <v>0</v>
      </c>
      <c r="V3293">
        <v>0</v>
      </c>
      <c r="W3293">
        <f t="shared" si="854"/>
        <v>19858.05</v>
      </c>
      <c r="X3293">
        <f t="shared" si="849"/>
        <v>2068.5</v>
      </c>
      <c r="Y3293">
        <f t="shared" si="862"/>
        <v>4966.5</v>
      </c>
      <c r="Z3293">
        <f t="shared" si="858"/>
        <v>13073.45</v>
      </c>
      <c r="AA3293" t="s">
        <v>876</v>
      </c>
      <c r="AB3293">
        <v>2023</v>
      </c>
    </row>
    <row r="3294" spans="1:28" x14ac:dyDescent="0.25">
      <c r="A3294">
        <v>104</v>
      </c>
      <c r="B3294" t="s">
        <v>811</v>
      </c>
      <c r="C3294" t="s">
        <v>103</v>
      </c>
      <c r="D3294" t="s">
        <v>808</v>
      </c>
      <c r="E3294" t="s">
        <v>54</v>
      </c>
      <c r="F3294" t="s">
        <v>99</v>
      </c>
      <c r="G3294">
        <v>45000</v>
      </c>
      <c r="H3294">
        <f t="shared" si="860"/>
        <v>42340.5</v>
      </c>
      <c r="I3294">
        <f t="shared" si="852"/>
        <v>1291.5</v>
      </c>
      <c r="J3294">
        <f t="shared" si="853"/>
        <v>3194.9999999999995</v>
      </c>
      <c r="K3294">
        <f t="shared" si="847"/>
        <v>495.00000000000006</v>
      </c>
      <c r="L3294">
        <f t="shared" si="855"/>
        <v>1368</v>
      </c>
      <c r="M3294">
        <f t="shared" si="856"/>
        <v>3190.5</v>
      </c>
      <c r="N3294">
        <v>0</v>
      </c>
      <c r="O3294">
        <f t="shared" si="861"/>
        <v>9540</v>
      </c>
      <c r="P3294">
        <v>25</v>
      </c>
      <c r="Q3294">
        <v>1500</v>
      </c>
      <c r="R3294">
        <v>0</v>
      </c>
      <c r="S3294">
        <v>797.28</v>
      </c>
      <c r="T3294">
        <v>100</v>
      </c>
      <c r="U3294">
        <v>0</v>
      </c>
      <c r="V3294">
        <v>0</v>
      </c>
      <c r="W3294">
        <f>P3294+Q3294+R3294+S3294+T3294+U3294</f>
        <v>2422.2799999999997</v>
      </c>
      <c r="X3294">
        <f t="shared" si="849"/>
        <v>2659.5</v>
      </c>
      <c r="Y3294">
        <f t="shared" si="862"/>
        <v>6385.5</v>
      </c>
      <c r="Z3294">
        <f>+G3294-(W3294+X3294)</f>
        <v>39918.22</v>
      </c>
      <c r="AA3294" t="s">
        <v>876</v>
      </c>
      <c r="AB3294">
        <v>2023</v>
      </c>
    </row>
    <row r="3295" spans="1:28" x14ac:dyDescent="0.25">
      <c r="A3295">
        <v>105</v>
      </c>
      <c r="B3295" t="s">
        <v>879</v>
      </c>
      <c r="C3295" t="s">
        <v>103</v>
      </c>
      <c r="D3295" t="s">
        <v>94</v>
      </c>
      <c r="E3295" t="s">
        <v>880</v>
      </c>
      <c r="F3295" t="s">
        <v>84</v>
      </c>
      <c r="G3295">
        <v>26000</v>
      </c>
      <c r="H3295">
        <f t="shared" si="860"/>
        <v>24463.4</v>
      </c>
      <c r="I3295">
        <f t="shared" si="852"/>
        <v>746.2</v>
      </c>
      <c r="J3295">
        <f t="shared" si="853"/>
        <v>1845.9999999999998</v>
      </c>
      <c r="K3295">
        <f t="shared" si="847"/>
        <v>286.00000000000006</v>
      </c>
      <c r="L3295">
        <f t="shared" si="855"/>
        <v>790.4</v>
      </c>
      <c r="M3295">
        <f t="shared" si="856"/>
        <v>1843.4</v>
      </c>
      <c r="N3295">
        <v>0</v>
      </c>
      <c r="O3295">
        <f t="shared" si="861"/>
        <v>5512</v>
      </c>
      <c r="P3295">
        <v>25</v>
      </c>
      <c r="Q3295">
        <v>0</v>
      </c>
      <c r="R3295">
        <v>0</v>
      </c>
      <c r="S3295">
        <v>0</v>
      </c>
      <c r="T3295">
        <v>100</v>
      </c>
      <c r="U3295">
        <f t="shared" si="859"/>
        <v>0</v>
      </c>
      <c r="V3295">
        <v>0</v>
      </c>
      <c r="W3295">
        <f t="shared" ref="W3295:W3299" si="863">P3295+Q3295+R3295+S3295+T3295+U3295</f>
        <v>125</v>
      </c>
      <c r="X3295">
        <f t="shared" si="849"/>
        <v>1536.6</v>
      </c>
      <c r="Y3295">
        <f t="shared" si="862"/>
        <v>3689.3999999999996</v>
      </c>
      <c r="Z3295">
        <f t="shared" ref="Z3295:Z3299" si="864">+G3295-(W3295+X3295)</f>
        <v>24338.400000000001</v>
      </c>
      <c r="AA3295" t="s">
        <v>876</v>
      </c>
      <c r="AB3295">
        <v>2023</v>
      </c>
    </row>
    <row r="3296" spans="1:28" x14ac:dyDescent="0.25">
      <c r="A3296">
        <v>106</v>
      </c>
      <c r="B3296" t="s">
        <v>881</v>
      </c>
      <c r="C3296" t="s">
        <v>103</v>
      </c>
      <c r="D3296" t="s">
        <v>94</v>
      </c>
      <c r="E3296" t="s">
        <v>54</v>
      </c>
      <c r="F3296" t="s">
        <v>84</v>
      </c>
      <c r="G3296">
        <v>25000</v>
      </c>
      <c r="H3296">
        <f t="shared" si="860"/>
        <v>23522.5</v>
      </c>
      <c r="I3296">
        <f t="shared" si="852"/>
        <v>717.5</v>
      </c>
      <c r="J3296">
        <f t="shared" si="853"/>
        <v>1774.9999999999998</v>
      </c>
      <c r="K3296">
        <f t="shared" si="847"/>
        <v>275</v>
      </c>
      <c r="L3296">
        <f t="shared" si="855"/>
        <v>760</v>
      </c>
      <c r="M3296">
        <f t="shared" si="856"/>
        <v>1772.5000000000002</v>
      </c>
      <c r="N3296">
        <v>0</v>
      </c>
      <c r="O3296">
        <f t="shared" si="861"/>
        <v>5300</v>
      </c>
      <c r="P3296">
        <v>25</v>
      </c>
      <c r="Q3296">
        <v>0</v>
      </c>
      <c r="R3296">
        <v>0</v>
      </c>
      <c r="S3296">
        <v>0</v>
      </c>
      <c r="T3296">
        <v>100</v>
      </c>
      <c r="U3296">
        <f t="shared" si="859"/>
        <v>0</v>
      </c>
      <c r="V3296">
        <v>0</v>
      </c>
      <c r="W3296">
        <f t="shared" si="863"/>
        <v>125</v>
      </c>
      <c r="X3296">
        <f t="shared" si="849"/>
        <v>1477.5</v>
      </c>
      <c r="Y3296">
        <f t="shared" si="862"/>
        <v>3547.5</v>
      </c>
      <c r="Z3296">
        <f t="shared" si="864"/>
        <v>23397.5</v>
      </c>
      <c r="AA3296" t="s">
        <v>876</v>
      </c>
      <c r="AB3296">
        <v>2023</v>
      </c>
    </row>
    <row r="3297" spans="1:28" x14ac:dyDescent="0.25">
      <c r="A3297">
        <v>107</v>
      </c>
      <c r="B3297" t="s">
        <v>882</v>
      </c>
      <c r="C3297" t="s">
        <v>103</v>
      </c>
      <c r="D3297" t="s">
        <v>94</v>
      </c>
      <c r="E3297" t="s">
        <v>883</v>
      </c>
      <c r="F3297" t="s">
        <v>84</v>
      </c>
      <c r="G3297">
        <v>20000</v>
      </c>
      <c r="H3297">
        <f t="shared" si="860"/>
        <v>18818</v>
      </c>
      <c r="I3297">
        <f t="shared" si="852"/>
        <v>574</v>
      </c>
      <c r="J3297">
        <f t="shared" si="853"/>
        <v>1419.9999999999998</v>
      </c>
      <c r="K3297">
        <f t="shared" si="847"/>
        <v>220.00000000000003</v>
      </c>
      <c r="L3297">
        <f t="shared" si="855"/>
        <v>608</v>
      </c>
      <c r="M3297">
        <f t="shared" si="856"/>
        <v>1418</v>
      </c>
      <c r="N3297">
        <v>0</v>
      </c>
      <c r="O3297">
        <f t="shared" si="861"/>
        <v>4240</v>
      </c>
      <c r="P3297">
        <v>25</v>
      </c>
      <c r="Q3297">
        <v>0</v>
      </c>
      <c r="R3297">
        <v>0</v>
      </c>
      <c r="S3297">
        <v>0</v>
      </c>
      <c r="T3297">
        <v>100</v>
      </c>
      <c r="U3297">
        <f t="shared" si="859"/>
        <v>0</v>
      </c>
      <c r="V3297">
        <v>0</v>
      </c>
      <c r="W3297">
        <f t="shared" si="863"/>
        <v>125</v>
      </c>
      <c r="X3297">
        <f t="shared" si="849"/>
        <v>1182</v>
      </c>
      <c r="Y3297">
        <f t="shared" si="862"/>
        <v>2838</v>
      </c>
      <c r="Z3297">
        <f t="shared" si="864"/>
        <v>18693</v>
      </c>
      <c r="AA3297" t="s">
        <v>876</v>
      </c>
      <c r="AB3297">
        <v>2023</v>
      </c>
    </row>
    <row r="3298" spans="1:28" x14ac:dyDescent="0.25">
      <c r="A3298">
        <v>108</v>
      </c>
      <c r="B3298" t="s">
        <v>884</v>
      </c>
      <c r="C3298" t="s">
        <v>102</v>
      </c>
      <c r="D3298" t="s">
        <v>94</v>
      </c>
      <c r="E3298" t="s">
        <v>32</v>
      </c>
      <c r="F3298" t="s">
        <v>84</v>
      </c>
      <c r="G3298">
        <v>46000</v>
      </c>
      <c r="H3298">
        <f t="shared" si="860"/>
        <v>43281.4</v>
      </c>
      <c r="I3298">
        <f t="shared" si="852"/>
        <v>1320.2</v>
      </c>
      <c r="J3298">
        <f t="shared" si="853"/>
        <v>3265.9999999999995</v>
      </c>
      <c r="K3298">
        <f t="shared" si="847"/>
        <v>506.00000000000006</v>
      </c>
      <c r="L3298">
        <f t="shared" si="855"/>
        <v>1398.4</v>
      </c>
      <c r="M3298">
        <f t="shared" si="856"/>
        <v>3261.4</v>
      </c>
      <c r="N3298">
        <v>0</v>
      </c>
      <c r="O3298">
        <f t="shared" si="861"/>
        <v>9752</v>
      </c>
      <c r="P3298">
        <v>25</v>
      </c>
      <c r="Q3298">
        <v>0</v>
      </c>
      <c r="R3298">
        <v>0</v>
      </c>
      <c r="S3298">
        <v>0</v>
      </c>
      <c r="T3298">
        <v>100</v>
      </c>
      <c r="U3298">
        <f t="shared" si="859"/>
        <v>1289.4598750000005</v>
      </c>
      <c r="V3298">
        <v>0</v>
      </c>
      <c r="W3298">
        <f t="shared" si="863"/>
        <v>1414.4598750000005</v>
      </c>
      <c r="X3298">
        <f t="shared" si="849"/>
        <v>2718.6000000000004</v>
      </c>
      <c r="Y3298">
        <f t="shared" si="862"/>
        <v>6527.4</v>
      </c>
      <c r="Z3298">
        <f t="shared" si="864"/>
        <v>41866.940125000001</v>
      </c>
      <c r="AA3298" t="s">
        <v>876</v>
      </c>
      <c r="AB3298">
        <v>2023</v>
      </c>
    </row>
    <row r="3299" spans="1:28" x14ac:dyDescent="0.25">
      <c r="A3299">
        <v>109</v>
      </c>
      <c r="B3299" t="s">
        <v>885</v>
      </c>
      <c r="C3299" t="s">
        <v>103</v>
      </c>
      <c r="D3299" t="s">
        <v>823</v>
      </c>
      <c r="E3299" t="s">
        <v>80</v>
      </c>
      <c r="F3299" t="s">
        <v>84</v>
      </c>
      <c r="G3299">
        <v>130000</v>
      </c>
      <c r="H3299">
        <f t="shared" si="860"/>
        <v>122317</v>
      </c>
      <c r="I3299">
        <f t="shared" si="852"/>
        <v>3731</v>
      </c>
      <c r="J3299">
        <f t="shared" si="853"/>
        <v>9230</v>
      </c>
      <c r="K3299">
        <f t="shared" si="847"/>
        <v>822.89</v>
      </c>
      <c r="L3299">
        <f t="shared" si="855"/>
        <v>3952</v>
      </c>
      <c r="M3299">
        <f t="shared" si="856"/>
        <v>9217</v>
      </c>
      <c r="N3299">
        <v>0</v>
      </c>
      <c r="O3299">
        <f t="shared" si="861"/>
        <v>26952.89</v>
      </c>
      <c r="P3299">
        <v>25</v>
      </c>
      <c r="Q3299">
        <v>0</v>
      </c>
      <c r="R3299">
        <v>0</v>
      </c>
      <c r="S3299">
        <v>1079.79</v>
      </c>
      <c r="T3299">
        <v>100</v>
      </c>
      <c r="U3299">
        <f t="shared" si="859"/>
        <v>19162.187291666665</v>
      </c>
      <c r="V3299">
        <v>0</v>
      </c>
      <c r="W3299">
        <f t="shared" si="863"/>
        <v>20366.977291666666</v>
      </c>
      <c r="X3299">
        <f t="shared" si="849"/>
        <v>7683</v>
      </c>
      <c r="Y3299">
        <f t="shared" si="862"/>
        <v>18447</v>
      </c>
      <c r="Z3299">
        <f t="shared" si="864"/>
        <v>101950.02270833333</v>
      </c>
      <c r="AA3299" t="s">
        <v>876</v>
      </c>
      <c r="AB3299">
        <v>2023</v>
      </c>
    </row>
    <row r="3300" spans="1:28" x14ac:dyDescent="0.25">
      <c r="A3300">
        <v>110</v>
      </c>
      <c r="B3300" t="s">
        <v>804</v>
      </c>
      <c r="C3300" t="s">
        <v>103</v>
      </c>
      <c r="D3300" t="s">
        <v>823</v>
      </c>
      <c r="E3300" t="s">
        <v>27</v>
      </c>
      <c r="F3300" t="s">
        <v>98</v>
      </c>
      <c r="G3300">
        <v>360000</v>
      </c>
      <c r="H3300">
        <f>+G3300-(I3300+L3300+N3300)</f>
        <v>342405.16</v>
      </c>
      <c r="I3300">
        <f>IF(G3300&lt;=374040,G3300*2.87%,9334.68)</f>
        <v>10332</v>
      </c>
      <c r="J3300">
        <f>IF(G3300&lt;=374040,G3300*7.1%,23092.75)</f>
        <v>25559.999999999996</v>
      </c>
      <c r="K3300">
        <f>IF(G3300&lt;=74808,G3300*1.1%,822.89)</f>
        <v>822.89</v>
      </c>
      <c r="L3300">
        <v>5685.41</v>
      </c>
      <c r="M3300">
        <v>13259.72</v>
      </c>
      <c r="N3300">
        <v>1577.43</v>
      </c>
      <c r="O3300">
        <f>+I3300+J3300+K3300+L3300+M3300+N3300</f>
        <v>57237.450000000004</v>
      </c>
      <c r="P3300">
        <v>25</v>
      </c>
      <c r="Q3300">
        <v>0</v>
      </c>
      <c r="R3300">
        <v>0</v>
      </c>
      <c r="S3300">
        <v>1328.8</v>
      </c>
      <c r="T3300">
        <v>0</v>
      </c>
      <c r="U3300">
        <v>74184.149999999994</v>
      </c>
      <c r="V3300">
        <v>0</v>
      </c>
      <c r="W3300">
        <f>P3300+Q3300+R3300+S3300+T3300+U3300</f>
        <v>75537.95</v>
      </c>
      <c r="X3300">
        <f>+I3300+L3300+N3300</f>
        <v>17594.84</v>
      </c>
      <c r="Y3300">
        <f>+J3300+M3300</f>
        <v>38819.719999999994</v>
      </c>
      <c r="Z3300">
        <f>+G3300-(W3300+X3300)</f>
        <v>266867.21000000002</v>
      </c>
      <c r="AA3300" t="s">
        <v>227</v>
      </c>
      <c r="AB3300">
        <v>2023</v>
      </c>
    </row>
    <row r="3301" spans="1:28" x14ac:dyDescent="0.25">
      <c r="A3301">
        <v>1</v>
      </c>
      <c r="B3301" t="s">
        <v>784</v>
      </c>
      <c r="C3301" t="s">
        <v>102</v>
      </c>
      <c r="D3301" t="s">
        <v>19</v>
      </c>
      <c r="E3301" t="s">
        <v>71</v>
      </c>
      <c r="F3301" t="s">
        <v>98</v>
      </c>
      <c r="G3301">
        <v>300000</v>
      </c>
      <c r="H3301">
        <f>+G3301-(I3301+L3301+N3301)</f>
        <v>285704.59000000003</v>
      </c>
      <c r="I3301">
        <f t="shared" ref="I3301:I3365" si="865">IF(G3301&lt;=374040,G3301*2.87%,9334.68)</f>
        <v>8610</v>
      </c>
      <c r="J3301">
        <f t="shared" ref="J3301:J3365" si="866">IF(G3301&lt;=374040,G3301*7.1%,23092.75)</f>
        <v>21299.999999999996</v>
      </c>
      <c r="K3301">
        <f t="shared" ref="K3301:K3364" si="867">IF(G3301&lt;=74808,G3301*1.1%,822.89)</f>
        <v>822.89</v>
      </c>
      <c r="L3301">
        <v>5685.41</v>
      </c>
      <c r="M3301">
        <v>13259.72</v>
      </c>
      <c r="N3301">
        <v>0</v>
      </c>
      <c r="O3301">
        <f t="shared" ref="O3301:O3364" si="868">+I3301+J3301+K3301+L3301+M3301+N3301</f>
        <v>49678.02</v>
      </c>
      <c r="P3301">
        <v>25</v>
      </c>
      <c r="Q3301">
        <v>0</v>
      </c>
      <c r="R3301">
        <v>0</v>
      </c>
      <c r="S3301">
        <v>0</v>
      </c>
      <c r="T3301">
        <v>0</v>
      </c>
      <c r="U3301">
        <v>60009.02</v>
      </c>
      <c r="V3301">
        <v>0</v>
      </c>
      <c r="W3301">
        <f>P3301+Q3301+R3301+S3301+T3301+U3301</f>
        <v>60034.02</v>
      </c>
      <c r="X3301">
        <f t="shared" ref="X3301:X3364" si="869">+I3301+L3301+N3301</f>
        <v>14295.41</v>
      </c>
      <c r="Y3301">
        <f t="shared" ref="Y3301:Y3315" si="870">+J3301+M3301</f>
        <v>34559.719999999994</v>
      </c>
      <c r="Z3301">
        <f t="shared" ref="Z3301:Z3364" si="871">+G3301-(W3301+X3301)</f>
        <v>225670.57</v>
      </c>
      <c r="AA3301" t="s">
        <v>227</v>
      </c>
      <c r="AB3301">
        <v>2023</v>
      </c>
    </row>
    <row r="3302" spans="1:28" x14ac:dyDescent="0.25">
      <c r="A3302">
        <v>2</v>
      </c>
      <c r="B3302" t="s">
        <v>110</v>
      </c>
      <c r="C3302" t="s">
        <v>103</v>
      </c>
      <c r="D3302" t="s">
        <v>10</v>
      </c>
      <c r="E3302" t="s">
        <v>53</v>
      </c>
      <c r="F3302" t="s">
        <v>98</v>
      </c>
      <c r="G3302">
        <v>300000</v>
      </c>
      <c r="H3302">
        <f t="shared" ref="H3302:H3365" si="872">+G3302-(I3302+L3302+N3302)</f>
        <v>284127.15999999997</v>
      </c>
      <c r="I3302">
        <f t="shared" si="865"/>
        <v>8610</v>
      </c>
      <c r="J3302">
        <f t="shared" si="866"/>
        <v>21299.999999999996</v>
      </c>
      <c r="K3302">
        <f t="shared" si="867"/>
        <v>822.89</v>
      </c>
      <c r="L3302">
        <v>5685.41</v>
      </c>
      <c r="M3302">
        <v>13259.72</v>
      </c>
      <c r="N3302">
        <v>1577.43</v>
      </c>
      <c r="O3302">
        <f t="shared" si="868"/>
        <v>51255.45</v>
      </c>
      <c r="P3302">
        <v>25</v>
      </c>
      <c r="Q3302">
        <v>0</v>
      </c>
      <c r="R3302">
        <v>0</v>
      </c>
      <c r="S3302">
        <v>1328.8</v>
      </c>
      <c r="T3302">
        <v>0</v>
      </c>
      <c r="U3302">
        <v>60009.02</v>
      </c>
      <c r="V3302">
        <v>0</v>
      </c>
      <c r="W3302">
        <f t="shared" ref="W3302:W3365" si="873">P3302+Q3302+R3302+S3302+T3302+U3302</f>
        <v>61362.82</v>
      </c>
      <c r="X3302">
        <f t="shared" si="869"/>
        <v>15872.84</v>
      </c>
      <c r="Y3302">
        <f t="shared" si="870"/>
        <v>34559.719999999994</v>
      </c>
      <c r="Z3302">
        <f t="shared" si="871"/>
        <v>222764.34</v>
      </c>
      <c r="AA3302" t="s">
        <v>227</v>
      </c>
      <c r="AB3302">
        <v>2023</v>
      </c>
    </row>
    <row r="3303" spans="1:28" x14ac:dyDescent="0.25">
      <c r="A3303">
        <v>3</v>
      </c>
      <c r="B3303" t="s">
        <v>115</v>
      </c>
      <c r="C3303" t="s">
        <v>103</v>
      </c>
      <c r="D3303" t="s">
        <v>21</v>
      </c>
      <c r="E3303" t="s">
        <v>81</v>
      </c>
      <c r="F3303" t="s">
        <v>84</v>
      </c>
      <c r="G3303">
        <v>185000</v>
      </c>
      <c r="H3303">
        <f>+G3303-(I3303+L3303+N3303)</f>
        <v>170911.64</v>
      </c>
      <c r="I3303">
        <f t="shared" si="865"/>
        <v>5309.5</v>
      </c>
      <c r="J3303">
        <f t="shared" si="866"/>
        <v>13134.999999999998</v>
      </c>
      <c r="K3303">
        <f t="shared" si="867"/>
        <v>822.89</v>
      </c>
      <c r="L3303">
        <f t="shared" ref="L3303:L3366" si="874">IF(G3303&lt;=187020,G3303*3.04%,4943.8)</f>
        <v>5624</v>
      </c>
      <c r="M3303">
        <f t="shared" ref="M3303:M3366" si="875">IF(G3303&lt;=187020,G3303*7.09%,11530.11)</f>
        <v>13116.5</v>
      </c>
      <c r="N3303">
        <v>3154.86</v>
      </c>
      <c r="O3303">
        <f t="shared" si="868"/>
        <v>41162.75</v>
      </c>
      <c r="P3303">
        <v>25</v>
      </c>
      <c r="Q3303">
        <v>38886.51</v>
      </c>
      <c r="R3303">
        <v>0</v>
      </c>
      <c r="S3303">
        <v>2657.6</v>
      </c>
      <c r="T3303">
        <v>100</v>
      </c>
      <c r="U3303">
        <v>30916.41</v>
      </c>
      <c r="V3303">
        <v>0</v>
      </c>
      <c r="W3303">
        <f t="shared" si="873"/>
        <v>72585.52</v>
      </c>
      <c r="X3303">
        <f t="shared" si="869"/>
        <v>14088.36</v>
      </c>
      <c r="Y3303">
        <f t="shared" si="870"/>
        <v>26251.5</v>
      </c>
      <c r="Z3303">
        <f t="shared" si="871"/>
        <v>98326.12</v>
      </c>
      <c r="AA3303" t="s">
        <v>227</v>
      </c>
      <c r="AB3303">
        <v>2023</v>
      </c>
    </row>
    <row r="3304" spans="1:28" x14ac:dyDescent="0.25">
      <c r="A3304">
        <v>4</v>
      </c>
      <c r="B3304" t="s">
        <v>116</v>
      </c>
      <c r="C3304" t="s">
        <v>102</v>
      </c>
      <c r="D3304" t="s">
        <v>4</v>
      </c>
      <c r="E3304" t="s">
        <v>91</v>
      </c>
      <c r="F3304" t="s">
        <v>84</v>
      </c>
      <c r="G3304">
        <v>185000</v>
      </c>
      <c r="H3304">
        <f t="shared" si="872"/>
        <v>174066.5</v>
      </c>
      <c r="I3304">
        <f t="shared" si="865"/>
        <v>5309.5</v>
      </c>
      <c r="J3304">
        <f t="shared" si="866"/>
        <v>13134.999999999998</v>
      </c>
      <c r="K3304">
        <f t="shared" si="867"/>
        <v>822.89</v>
      </c>
      <c r="L3304">
        <f t="shared" si="874"/>
        <v>5624</v>
      </c>
      <c r="M3304">
        <f t="shared" si="875"/>
        <v>13116.5</v>
      </c>
      <c r="N3304">
        <v>0</v>
      </c>
      <c r="O3304">
        <f t="shared" si="868"/>
        <v>38007.89</v>
      </c>
      <c r="P3304">
        <v>25</v>
      </c>
      <c r="Q3304">
        <v>10669.68</v>
      </c>
      <c r="R3304">
        <v>0</v>
      </c>
      <c r="S3304">
        <v>1328.8</v>
      </c>
      <c r="T3304">
        <v>100</v>
      </c>
      <c r="U3304">
        <v>32099.49</v>
      </c>
      <c r="V3304">
        <v>0</v>
      </c>
      <c r="W3304">
        <f t="shared" si="873"/>
        <v>44222.97</v>
      </c>
      <c r="X3304">
        <f t="shared" si="869"/>
        <v>10933.5</v>
      </c>
      <c r="Y3304">
        <f t="shared" si="870"/>
        <v>26251.5</v>
      </c>
      <c r="Z3304">
        <f t="shared" si="871"/>
        <v>129843.53</v>
      </c>
      <c r="AA3304" t="s">
        <v>227</v>
      </c>
      <c r="AB3304">
        <v>2023</v>
      </c>
    </row>
    <row r="3305" spans="1:28" x14ac:dyDescent="0.25">
      <c r="A3305">
        <v>5</v>
      </c>
      <c r="B3305" t="s">
        <v>117</v>
      </c>
      <c r="C3305" t="s">
        <v>102</v>
      </c>
      <c r="D3305" t="s">
        <v>793</v>
      </c>
      <c r="E3305" t="s">
        <v>794</v>
      </c>
      <c r="F3305" t="s">
        <v>84</v>
      </c>
      <c r="G3305">
        <v>185000</v>
      </c>
      <c r="H3305">
        <f t="shared" si="872"/>
        <v>170911.64</v>
      </c>
      <c r="I3305">
        <f t="shared" si="865"/>
        <v>5309.5</v>
      </c>
      <c r="J3305">
        <f t="shared" si="866"/>
        <v>13134.999999999998</v>
      </c>
      <c r="K3305">
        <f t="shared" si="867"/>
        <v>822.89</v>
      </c>
      <c r="L3305">
        <f t="shared" si="874"/>
        <v>5624</v>
      </c>
      <c r="M3305">
        <f t="shared" si="875"/>
        <v>13116.5</v>
      </c>
      <c r="N3305">
        <v>3154.86</v>
      </c>
      <c r="O3305">
        <f t="shared" si="868"/>
        <v>41162.75</v>
      </c>
      <c r="P3305">
        <v>25</v>
      </c>
      <c r="Q3305">
        <v>0</v>
      </c>
      <c r="R3305">
        <v>0</v>
      </c>
      <c r="S3305">
        <v>2657.6</v>
      </c>
      <c r="T3305">
        <v>100</v>
      </c>
      <c r="U3305">
        <v>31310.77</v>
      </c>
      <c r="V3305">
        <v>0</v>
      </c>
      <c r="W3305">
        <f t="shared" si="873"/>
        <v>34093.370000000003</v>
      </c>
      <c r="X3305">
        <f t="shared" si="869"/>
        <v>14088.36</v>
      </c>
      <c r="Y3305">
        <f t="shared" si="870"/>
        <v>26251.5</v>
      </c>
      <c r="Z3305">
        <f t="shared" si="871"/>
        <v>136818.26999999999</v>
      </c>
      <c r="AA3305" t="s">
        <v>227</v>
      </c>
      <c r="AB3305">
        <v>2023</v>
      </c>
    </row>
    <row r="3306" spans="1:28" x14ac:dyDescent="0.25">
      <c r="A3306">
        <v>6</v>
      </c>
      <c r="B3306" t="s">
        <v>119</v>
      </c>
      <c r="C3306" t="s">
        <v>103</v>
      </c>
      <c r="D3306" t="s">
        <v>10</v>
      </c>
      <c r="E3306" t="s">
        <v>824</v>
      </c>
      <c r="F3306" t="s">
        <v>84</v>
      </c>
      <c r="G3306">
        <v>170000</v>
      </c>
      <c r="H3306">
        <f t="shared" si="872"/>
        <v>159953</v>
      </c>
      <c r="I3306">
        <f t="shared" si="865"/>
        <v>4879</v>
      </c>
      <c r="J3306">
        <f t="shared" si="866"/>
        <v>12069.999999999998</v>
      </c>
      <c r="K3306">
        <f t="shared" si="867"/>
        <v>822.89</v>
      </c>
      <c r="L3306">
        <f t="shared" si="874"/>
        <v>5168</v>
      </c>
      <c r="M3306">
        <f t="shared" si="875"/>
        <v>12053</v>
      </c>
      <c r="N3306">
        <v>0</v>
      </c>
      <c r="O3306">
        <f t="shared" si="868"/>
        <v>34992.89</v>
      </c>
      <c r="P3306">
        <v>25</v>
      </c>
      <c r="Q3306">
        <v>11633.07</v>
      </c>
      <c r="R3306">
        <v>0</v>
      </c>
      <c r="S3306">
        <v>1328.8</v>
      </c>
      <c r="T3306">
        <v>100</v>
      </c>
      <c r="U3306">
        <v>28571.119999999999</v>
      </c>
      <c r="V3306">
        <v>0</v>
      </c>
      <c r="W3306">
        <f t="shared" si="873"/>
        <v>41657.99</v>
      </c>
      <c r="X3306">
        <f t="shared" si="869"/>
        <v>10047</v>
      </c>
      <c r="Y3306">
        <f t="shared" si="870"/>
        <v>24123</v>
      </c>
      <c r="Z3306">
        <f t="shared" si="871"/>
        <v>118295.01000000001</v>
      </c>
      <c r="AA3306" t="s">
        <v>227</v>
      </c>
      <c r="AB3306">
        <v>2023</v>
      </c>
    </row>
    <row r="3307" spans="1:28" x14ac:dyDescent="0.25">
      <c r="A3307">
        <v>7</v>
      </c>
      <c r="B3307" t="s">
        <v>121</v>
      </c>
      <c r="C3307" t="s">
        <v>102</v>
      </c>
      <c r="D3307" t="s">
        <v>21</v>
      </c>
      <c r="E3307" t="s">
        <v>48</v>
      </c>
      <c r="F3307" t="s">
        <v>84</v>
      </c>
      <c r="G3307">
        <v>155000</v>
      </c>
      <c r="H3307">
        <f t="shared" si="872"/>
        <v>144262.07</v>
      </c>
      <c r="I3307">
        <f t="shared" si="865"/>
        <v>4448.5</v>
      </c>
      <c r="J3307">
        <f t="shared" si="866"/>
        <v>11004.999999999998</v>
      </c>
      <c r="K3307">
        <f t="shared" si="867"/>
        <v>822.89</v>
      </c>
      <c r="L3307">
        <f t="shared" si="874"/>
        <v>4712</v>
      </c>
      <c r="M3307">
        <f t="shared" si="875"/>
        <v>10989.5</v>
      </c>
      <c r="N3307">
        <v>1577.43</v>
      </c>
      <c r="O3307">
        <f t="shared" si="868"/>
        <v>33555.32</v>
      </c>
      <c r="P3307">
        <v>25</v>
      </c>
      <c r="Q3307">
        <v>8398.6299999999992</v>
      </c>
      <c r="R3307">
        <v>0</v>
      </c>
      <c r="S3307">
        <v>960.95</v>
      </c>
      <c r="T3307">
        <v>100</v>
      </c>
      <c r="U3307">
        <f t="shared" ref="U3307:U3360" si="876">IF((H3307*12)&gt;867123.01,(79776+(((H3307*12)-867123.01)*0.25))/12,IF((H3307*12)&gt;624329.01,(31216+(((H3307*12)-624329.01)*0.2))/12,IF((H3307*12)&gt;416220.01,(((H3307*12)-416220.01)*0.15)/12,0)))</f>
        <v>24648.454791666667</v>
      </c>
      <c r="V3307">
        <v>0</v>
      </c>
      <c r="W3307">
        <f t="shared" si="873"/>
        <v>34133.034791666665</v>
      </c>
      <c r="X3307">
        <f t="shared" si="869"/>
        <v>10737.93</v>
      </c>
      <c r="Y3307">
        <f t="shared" si="870"/>
        <v>21994.5</v>
      </c>
      <c r="Z3307">
        <f t="shared" si="871"/>
        <v>110129.03520833334</v>
      </c>
      <c r="AA3307" t="s">
        <v>227</v>
      </c>
      <c r="AB3307">
        <v>2023</v>
      </c>
    </row>
    <row r="3308" spans="1:28" x14ac:dyDescent="0.25">
      <c r="A3308">
        <v>8</v>
      </c>
      <c r="B3308" t="s">
        <v>137</v>
      </c>
      <c r="C3308" t="s">
        <v>102</v>
      </c>
      <c r="D3308" t="s">
        <v>22</v>
      </c>
      <c r="E3308" t="s">
        <v>788</v>
      </c>
      <c r="F3308" t="s">
        <v>85</v>
      </c>
      <c r="G3308">
        <v>140000</v>
      </c>
      <c r="H3308">
        <f>+G3308-(I3308+L3308+N3308)</f>
        <v>130148.57</v>
      </c>
      <c r="I3308">
        <f t="shared" si="865"/>
        <v>4018</v>
      </c>
      <c r="J3308">
        <f t="shared" si="866"/>
        <v>9940</v>
      </c>
      <c r="K3308">
        <f t="shared" si="867"/>
        <v>822.89</v>
      </c>
      <c r="L3308">
        <f t="shared" si="874"/>
        <v>4256</v>
      </c>
      <c r="M3308">
        <f t="shared" si="875"/>
        <v>9926</v>
      </c>
      <c r="N3308">
        <v>1577.43</v>
      </c>
      <c r="O3308">
        <f>+I3308+J3308+K3308+L3308+M3308+N3308</f>
        <v>30540.32</v>
      </c>
      <c r="P3308">
        <v>25</v>
      </c>
      <c r="Q3308">
        <v>1000</v>
      </c>
      <c r="R3308">
        <v>0</v>
      </c>
      <c r="S3308">
        <v>194.96</v>
      </c>
      <c r="T3308">
        <v>100</v>
      </c>
      <c r="U3308">
        <f t="shared" si="876"/>
        <v>21120.079791666667</v>
      </c>
      <c r="V3308">
        <v>0</v>
      </c>
      <c r="W3308">
        <f t="shared" si="873"/>
        <v>22440.039791666666</v>
      </c>
      <c r="X3308">
        <f t="shared" si="869"/>
        <v>9851.43</v>
      </c>
      <c r="Y3308">
        <f>+J3308+M3308</f>
        <v>19866</v>
      </c>
      <c r="Z3308">
        <f>+G3308-(W3308+X3308)</f>
        <v>107708.53020833334</v>
      </c>
      <c r="AA3308" t="s">
        <v>227</v>
      </c>
      <c r="AB3308">
        <v>2023</v>
      </c>
    </row>
    <row r="3309" spans="1:28" x14ac:dyDescent="0.25">
      <c r="A3309">
        <v>9</v>
      </c>
      <c r="B3309" t="s">
        <v>123</v>
      </c>
      <c r="C3309" t="s">
        <v>102</v>
      </c>
      <c r="D3309" t="s">
        <v>10</v>
      </c>
      <c r="E3309" t="s">
        <v>826</v>
      </c>
      <c r="F3309" t="s">
        <v>84</v>
      </c>
      <c r="G3309">
        <v>145000</v>
      </c>
      <c r="H3309">
        <f t="shared" si="872"/>
        <v>136430.5</v>
      </c>
      <c r="I3309">
        <f t="shared" si="865"/>
        <v>4161.5</v>
      </c>
      <c r="J3309">
        <f t="shared" si="866"/>
        <v>10294.999999999998</v>
      </c>
      <c r="K3309">
        <f t="shared" si="867"/>
        <v>822.89</v>
      </c>
      <c r="L3309">
        <f t="shared" si="874"/>
        <v>4408</v>
      </c>
      <c r="M3309">
        <f t="shared" si="875"/>
        <v>10280.5</v>
      </c>
      <c r="N3309">
        <v>0</v>
      </c>
      <c r="O3309">
        <f t="shared" si="868"/>
        <v>29967.89</v>
      </c>
      <c r="P3309">
        <v>25</v>
      </c>
      <c r="Q3309">
        <v>6000</v>
      </c>
      <c r="R3309">
        <v>0</v>
      </c>
      <c r="S3309">
        <v>539.9</v>
      </c>
      <c r="T3309">
        <v>100</v>
      </c>
      <c r="U3309">
        <f t="shared" si="876"/>
        <v>22690.562291666665</v>
      </c>
      <c r="V3309">
        <v>0</v>
      </c>
      <c r="W3309">
        <f t="shared" si="873"/>
        <v>29355.462291666663</v>
      </c>
      <c r="X3309">
        <f t="shared" si="869"/>
        <v>8569.5</v>
      </c>
      <c r="Y3309">
        <f t="shared" si="870"/>
        <v>20575.5</v>
      </c>
      <c r="Z3309">
        <f t="shared" si="871"/>
        <v>107075.03770833334</v>
      </c>
      <c r="AA3309" t="s">
        <v>227</v>
      </c>
      <c r="AB3309">
        <v>2023</v>
      </c>
    </row>
    <row r="3310" spans="1:28" x14ac:dyDescent="0.25">
      <c r="A3310">
        <v>10</v>
      </c>
      <c r="B3310" t="s">
        <v>125</v>
      </c>
      <c r="C3310" t="s">
        <v>102</v>
      </c>
      <c r="D3310" t="s">
        <v>94</v>
      </c>
      <c r="E3310" t="s">
        <v>65</v>
      </c>
      <c r="F3310" t="s">
        <v>85</v>
      </c>
      <c r="G3310">
        <v>96000</v>
      </c>
      <c r="H3310">
        <f t="shared" si="872"/>
        <v>88748.97</v>
      </c>
      <c r="I3310">
        <f t="shared" si="865"/>
        <v>2755.2</v>
      </c>
      <c r="J3310">
        <f t="shared" si="866"/>
        <v>6815.9999999999991</v>
      </c>
      <c r="K3310">
        <f t="shared" si="867"/>
        <v>822.89</v>
      </c>
      <c r="L3310">
        <f t="shared" si="874"/>
        <v>2918.4</v>
      </c>
      <c r="M3310">
        <f t="shared" si="875"/>
        <v>6806.4000000000005</v>
      </c>
      <c r="N3310">
        <v>1577.43</v>
      </c>
      <c r="O3310">
        <f t="shared" si="868"/>
        <v>21696.32</v>
      </c>
      <c r="P3310">
        <v>25</v>
      </c>
      <c r="Q3310">
        <v>1000</v>
      </c>
      <c r="R3310">
        <v>0</v>
      </c>
      <c r="S3310">
        <v>1007.25</v>
      </c>
      <c r="T3310">
        <v>100</v>
      </c>
      <c r="U3310">
        <v>10770.11</v>
      </c>
      <c r="V3310">
        <v>0</v>
      </c>
      <c r="W3310">
        <f t="shared" si="873"/>
        <v>12902.36</v>
      </c>
      <c r="X3310">
        <f t="shared" si="869"/>
        <v>7251.0300000000007</v>
      </c>
      <c r="Y3310">
        <f t="shared" si="870"/>
        <v>13622.4</v>
      </c>
      <c r="Z3310">
        <f t="shared" si="871"/>
        <v>75846.61</v>
      </c>
      <c r="AA3310" t="s">
        <v>227</v>
      </c>
      <c r="AB3310">
        <v>2023</v>
      </c>
    </row>
    <row r="3311" spans="1:28" x14ac:dyDescent="0.25">
      <c r="A3311">
        <v>11</v>
      </c>
      <c r="B3311" t="s">
        <v>126</v>
      </c>
      <c r="C3311" t="s">
        <v>103</v>
      </c>
      <c r="D3311" t="s">
        <v>94</v>
      </c>
      <c r="E3311" t="s">
        <v>58</v>
      </c>
      <c r="F3311" t="s">
        <v>84</v>
      </c>
      <c r="G3311">
        <v>60000</v>
      </c>
      <c r="H3311">
        <f t="shared" si="872"/>
        <v>56454</v>
      </c>
      <c r="I3311">
        <f t="shared" si="865"/>
        <v>1722</v>
      </c>
      <c r="J3311">
        <f t="shared" si="866"/>
        <v>4260</v>
      </c>
      <c r="K3311">
        <f t="shared" si="867"/>
        <v>660.00000000000011</v>
      </c>
      <c r="L3311">
        <f t="shared" si="874"/>
        <v>1824</v>
      </c>
      <c r="M3311">
        <f t="shared" si="875"/>
        <v>4254</v>
      </c>
      <c r="N3311">
        <v>0</v>
      </c>
      <c r="O3311">
        <f t="shared" si="868"/>
        <v>12720</v>
      </c>
      <c r="P3311">
        <v>25</v>
      </c>
      <c r="Q3311">
        <v>2996.21</v>
      </c>
      <c r="R3311">
        <v>0</v>
      </c>
      <c r="S3311">
        <v>1430.48</v>
      </c>
      <c r="T3311">
        <v>100</v>
      </c>
      <c r="U3311">
        <f t="shared" si="876"/>
        <v>3486.6498333333329</v>
      </c>
      <c r="V3311">
        <v>0</v>
      </c>
      <c r="W3311">
        <f t="shared" si="873"/>
        <v>8038.3398333333334</v>
      </c>
      <c r="X3311">
        <f t="shared" si="869"/>
        <v>3546</v>
      </c>
      <c r="Y3311">
        <f t="shared" si="870"/>
        <v>8514</v>
      </c>
      <c r="Z3311">
        <f t="shared" si="871"/>
        <v>48415.660166666668</v>
      </c>
      <c r="AA3311" t="s">
        <v>227</v>
      </c>
      <c r="AB3311">
        <v>2023</v>
      </c>
    </row>
    <row r="3312" spans="1:28" x14ac:dyDescent="0.25">
      <c r="A3312">
        <v>12</v>
      </c>
      <c r="B3312" t="s">
        <v>128</v>
      </c>
      <c r="C3312" t="s">
        <v>102</v>
      </c>
      <c r="D3312" t="s">
        <v>12</v>
      </c>
      <c r="E3312" t="s">
        <v>862</v>
      </c>
      <c r="F3312" t="s">
        <v>84</v>
      </c>
      <c r="G3312">
        <v>155000</v>
      </c>
      <c r="H3312">
        <f t="shared" si="872"/>
        <v>142684.64000000001</v>
      </c>
      <c r="I3312">
        <f t="shared" si="865"/>
        <v>4448.5</v>
      </c>
      <c r="J3312">
        <f t="shared" si="866"/>
        <v>11004.999999999998</v>
      </c>
      <c r="K3312">
        <f t="shared" si="867"/>
        <v>822.89</v>
      </c>
      <c r="L3312">
        <f t="shared" si="874"/>
        <v>4712</v>
      </c>
      <c r="M3312">
        <f t="shared" si="875"/>
        <v>10989.5</v>
      </c>
      <c r="N3312">
        <v>3154.86</v>
      </c>
      <c r="O3312">
        <f t="shared" si="868"/>
        <v>35132.75</v>
      </c>
      <c r="P3312">
        <v>25</v>
      </c>
      <c r="Q3312">
        <v>0</v>
      </c>
      <c r="R3312">
        <v>0</v>
      </c>
      <c r="S3312">
        <v>1363.57</v>
      </c>
      <c r="T3312">
        <v>100</v>
      </c>
      <c r="U3312">
        <f t="shared" si="876"/>
        <v>24254.097291666669</v>
      </c>
      <c r="V3312">
        <v>0</v>
      </c>
      <c r="W3312">
        <f>P3312+Q3312+R3312+S3312+T3312+U3312</f>
        <v>25742.667291666668</v>
      </c>
      <c r="X3312">
        <f t="shared" si="869"/>
        <v>12315.36</v>
      </c>
      <c r="Y3312">
        <f t="shared" si="870"/>
        <v>21994.5</v>
      </c>
      <c r="Z3312">
        <f>+G3312-(W3312+X3312)</f>
        <v>116941.97270833333</v>
      </c>
      <c r="AA3312" t="s">
        <v>227</v>
      </c>
      <c r="AB3312">
        <v>2023</v>
      </c>
    </row>
    <row r="3313" spans="1:28" x14ac:dyDescent="0.25">
      <c r="A3313">
        <v>13</v>
      </c>
      <c r="B3313" t="s">
        <v>129</v>
      </c>
      <c r="C3313" t="s">
        <v>102</v>
      </c>
      <c r="D3313" t="s">
        <v>16</v>
      </c>
      <c r="E3313" t="s">
        <v>79</v>
      </c>
      <c r="F3313" t="s">
        <v>84</v>
      </c>
      <c r="G3313">
        <v>80000</v>
      </c>
      <c r="H3313">
        <f t="shared" si="872"/>
        <v>75272</v>
      </c>
      <c r="I3313">
        <f t="shared" si="865"/>
        <v>2296</v>
      </c>
      <c r="J3313">
        <f t="shared" si="866"/>
        <v>5679.9999999999991</v>
      </c>
      <c r="K3313">
        <f t="shared" si="867"/>
        <v>822.89</v>
      </c>
      <c r="L3313">
        <f t="shared" si="874"/>
        <v>2432</v>
      </c>
      <c r="M3313">
        <f t="shared" si="875"/>
        <v>5672</v>
      </c>
      <c r="N3313">
        <v>0</v>
      </c>
      <c r="O3313">
        <f t="shared" si="868"/>
        <v>16902.89</v>
      </c>
      <c r="P3313">
        <v>25</v>
      </c>
      <c r="Q3313">
        <v>1066.1199999999999</v>
      </c>
      <c r="R3313">
        <v>0</v>
      </c>
      <c r="S3313">
        <v>944.94</v>
      </c>
      <c r="T3313">
        <v>100</v>
      </c>
      <c r="U3313">
        <f t="shared" si="876"/>
        <v>7400.9372916666662</v>
      </c>
      <c r="V3313">
        <v>0</v>
      </c>
      <c r="W3313">
        <f t="shared" si="873"/>
        <v>9536.9972916666666</v>
      </c>
      <c r="X3313">
        <f t="shared" si="869"/>
        <v>4728</v>
      </c>
      <c r="Y3313">
        <f t="shared" si="870"/>
        <v>11352</v>
      </c>
      <c r="Z3313">
        <f t="shared" si="871"/>
        <v>65735.002708333341</v>
      </c>
      <c r="AA3313" t="s">
        <v>227</v>
      </c>
      <c r="AB3313">
        <v>2023</v>
      </c>
    </row>
    <row r="3314" spans="1:28" x14ac:dyDescent="0.25">
      <c r="A3314">
        <v>14</v>
      </c>
      <c r="B3314" t="s">
        <v>130</v>
      </c>
      <c r="C3314" t="s">
        <v>102</v>
      </c>
      <c r="D3314" t="s">
        <v>16</v>
      </c>
      <c r="E3314" t="s">
        <v>61</v>
      </c>
      <c r="F3314" t="s">
        <v>84</v>
      </c>
      <c r="G3314">
        <v>80000</v>
      </c>
      <c r="H3314">
        <f t="shared" si="872"/>
        <v>70539.709999999992</v>
      </c>
      <c r="I3314">
        <f t="shared" si="865"/>
        <v>2296</v>
      </c>
      <c r="J3314">
        <f t="shared" si="866"/>
        <v>5679.9999999999991</v>
      </c>
      <c r="K3314">
        <f t="shared" si="867"/>
        <v>822.89</v>
      </c>
      <c r="L3314">
        <f t="shared" si="874"/>
        <v>2432</v>
      </c>
      <c r="M3314">
        <f t="shared" si="875"/>
        <v>5672</v>
      </c>
      <c r="N3314">
        <v>4732.29</v>
      </c>
      <c r="O3314">
        <f t="shared" si="868"/>
        <v>21635.18</v>
      </c>
      <c r="P3314">
        <v>25</v>
      </c>
      <c r="Q3314">
        <v>1200</v>
      </c>
      <c r="R3314">
        <v>0</v>
      </c>
      <c r="S3314">
        <v>2034.62</v>
      </c>
      <c r="T3314">
        <v>100</v>
      </c>
      <c r="U3314">
        <v>5715.19</v>
      </c>
      <c r="V3314">
        <v>0</v>
      </c>
      <c r="W3314">
        <f t="shared" si="873"/>
        <v>9074.81</v>
      </c>
      <c r="X3314">
        <f t="shared" si="869"/>
        <v>9460.2900000000009</v>
      </c>
      <c r="Y3314">
        <f t="shared" si="870"/>
        <v>11352</v>
      </c>
      <c r="Z3314">
        <f t="shared" si="871"/>
        <v>61464.9</v>
      </c>
      <c r="AA3314" t="s">
        <v>227</v>
      </c>
      <c r="AB3314">
        <v>2023</v>
      </c>
    </row>
    <row r="3315" spans="1:28" x14ac:dyDescent="0.25">
      <c r="A3315">
        <v>15</v>
      </c>
      <c r="B3315" t="s">
        <v>131</v>
      </c>
      <c r="C3315" t="s">
        <v>102</v>
      </c>
      <c r="D3315" t="s">
        <v>6</v>
      </c>
      <c r="E3315" t="s">
        <v>863</v>
      </c>
      <c r="F3315" t="s">
        <v>84</v>
      </c>
      <c r="G3315">
        <v>95000</v>
      </c>
      <c r="H3315">
        <f t="shared" si="872"/>
        <v>86230.64</v>
      </c>
      <c r="I3315">
        <f t="shared" si="865"/>
        <v>2726.5</v>
      </c>
      <c r="J3315">
        <f t="shared" si="866"/>
        <v>6744.9999999999991</v>
      </c>
      <c r="K3315">
        <f t="shared" si="867"/>
        <v>822.89</v>
      </c>
      <c r="L3315">
        <f t="shared" si="874"/>
        <v>2888</v>
      </c>
      <c r="M3315">
        <f t="shared" si="875"/>
        <v>6735.5</v>
      </c>
      <c r="N3315">
        <v>3154.86</v>
      </c>
      <c r="O3315">
        <f t="shared" si="868"/>
        <v>23072.75</v>
      </c>
      <c r="P3315">
        <v>25</v>
      </c>
      <c r="Q3315">
        <v>0</v>
      </c>
      <c r="R3315">
        <v>0</v>
      </c>
      <c r="S3315">
        <v>4317.5</v>
      </c>
      <c r="T3315">
        <v>100</v>
      </c>
      <c r="U3315">
        <f t="shared" si="876"/>
        <v>10140.597291666665</v>
      </c>
      <c r="V3315">
        <v>0</v>
      </c>
      <c r="W3315">
        <f t="shared" si="873"/>
        <v>14583.097291666665</v>
      </c>
      <c r="X3315">
        <f t="shared" si="869"/>
        <v>8769.36</v>
      </c>
      <c r="Y3315">
        <f t="shared" si="870"/>
        <v>13480.5</v>
      </c>
      <c r="Z3315">
        <f t="shared" si="871"/>
        <v>71647.542708333334</v>
      </c>
      <c r="AA3315" t="s">
        <v>227</v>
      </c>
      <c r="AB3315">
        <v>2023</v>
      </c>
    </row>
    <row r="3316" spans="1:28" x14ac:dyDescent="0.25">
      <c r="A3316">
        <v>16</v>
      </c>
      <c r="B3316" t="s">
        <v>132</v>
      </c>
      <c r="C3316" t="s">
        <v>102</v>
      </c>
      <c r="D3316" t="s">
        <v>4</v>
      </c>
      <c r="E3316" t="s">
        <v>24</v>
      </c>
      <c r="F3316" t="s">
        <v>84</v>
      </c>
      <c r="G3316">
        <v>95000</v>
      </c>
      <c r="H3316">
        <f t="shared" si="872"/>
        <v>86230.64</v>
      </c>
      <c r="I3316">
        <f t="shared" si="865"/>
        <v>2726.5</v>
      </c>
      <c r="J3316">
        <f t="shared" si="866"/>
        <v>6744.9999999999991</v>
      </c>
      <c r="K3316">
        <f t="shared" si="867"/>
        <v>822.89</v>
      </c>
      <c r="L3316">
        <f t="shared" si="874"/>
        <v>2888</v>
      </c>
      <c r="M3316">
        <f t="shared" si="875"/>
        <v>6735.5</v>
      </c>
      <c r="N3316">
        <v>3154.86</v>
      </c>
      <c r="O3316">
        <f t="shared" si="868"/>
        <v>23072.75</v>
      </c>
      <c r="P3316">
        <v>25</v>
      </c>
      <c r="Q3316">
        <v>10686.79</v>
      </c>
      <c r="R3316">
        <v>0</v>
      </c>
      <c r="S3316">
        <v>1650.56</v>
      </c>
      <c r="T3316">
        <v>100</v>
      </c>
      <c r="U3316">
        <f t="shared" si="876"/>
        <v>10140.597291666665</v>
      </c>
      <c r="V3316">
        <v>0</v>
      </c>
      <c r="W3316">
        <f t="shared" si="873"/>
        <v>22602.947291666664</v>
      </c>
      <c r="X3316">
        <f t="shared" si="869"/>
        <v>8769.36</v>
      </c>
      <c r="Y3316">
        <f>+J3316++K3316+M3316</f>
        <v>14303.39</v>
      </c>
      <c r="Z3316">
        <f t="shared" si="871"/>
        <v>63627.692708333336</v>
      </c>
      <c r="AA3316" t="s">
        <v>227</v>
      </c>
      <c r="AB3316">
        <v>2023</v>
      </c>
    </row>
    <row r="3317" spans="1:28" x14ac:dyDescent="0.25">
      <c r="A3317">
        <v>17</v>
      </c>
      <c r="B3317" t="s">
        <v>133</v>
      </c>
      <c r="C3317" t="s">
        <v>103</v>
      </c>
      <c r="D3317" t="s">
        <v>828</v>
      </c>
      <c r="E3317" t="s">
        <v>829</v>
      </c>
      <c r="F3317" t="s">
        <v>84</v>
      </c>
      <c r="G3317">
        <v>95000</v>
      </c>
      <c r="H3317">
        <f t="shared" si="872"/>
        <v>89385.5</v>
      </c>
      <c r="I3317">
        <f t="shared" si="865"/>
        <v>2726.5</v>
      </c>
      <c r="J3317">
        <f t="shared" si="866"/>
        <v>6744.9999999999991</v>
      </c>
      <c r="K3317">
        <f t="shared" si="867"/>
        <v>822.89</v>
      </c>
      <c r="L3317">
        <f t="shared" si="874"/>
        <v>2888</v>
      </c>
      <c r="M3317">
        <f t="shared" si="875"/>
        <v>6735.5</v>
      </c>
      <c r="N3317">
        <v>0</v>
      </c>
      <c r="O3317">
        <f t="shared" si="868"/>
        <v>19917.89</v>
      </c>
      <c r="P3317">
        <v>25</v>
      </c>
      <c r="Q3317">
        <v>200</v>
      </c>
      <c r="R3317">
        <v>0</v>
      </c>
      <c r="S3317">
        <v>2044.63</v>
      </c>
      <c r="T3317">
        <v>100</v>
      </c>
      <c r="U3317">
        <f t="shared" si="876"/>
        <v>10929.312291666667</v>
      </c>
      <c r="V3317">
        <v>0</v>
      </c>
      <c r="W3317">
        <f t="shared" si="873"/>
        <v>13298.942291666666</v>
      </c>
      <c r="X3317">
        <f t="shared" si="869"/>
        <v>5614.5</v>
      </c>
      <c r="Y3317">
        <f t="shared" ref="Y3317:Y3380" si="877">+J3317+M3317</f>
        <v>13480.5</v>
      </c>
      <c r="Z3317">
        <f t="shared" si="871"/>
        <v>76086.557708333334</v>
      </c>
      <c r="AA3317" t="s">
        <v>227</v>
      </c>
      <c r="AB3317">
        <v>2023</v>
      </c>
    </row>
    <row r="3318" spans="1:28" x14ac:dyDescent="0.25">
      <c r="A3318">
        <v>18</v>
      </c>
      <c r="B3318" t="s">
        <v>134</v>
      </c>
      <c r="C3318" t="s">
        <v>102</v>
      </c>
      <c r="D3318" t="s">
        <v>16</v>
      </c>
      <c r="E3318" t="s">
        <v>45</v>
      </c>
      <c r="F3318" t="s">
        <v>84</v>
      </c>
      <c r="G3318">
        <v>80000</v>
      </c>
      <c r="H3318">
        <f t="shared" si="872"/>
        <v>73694.570000000007</v>
      </c>
      <c r="I3318">
        <f t="shared" si="865"/>
        <v>2296</v>
      </c>
      <c r="J3318">
        <f t="shared" si="866"/>
        <v>5679.9999999999991</v>
      </c>
      <c r="K3318">
        <f t="shared" si="867"/>
        <v>822.89</v>
      </c>
      <c r="L3318">
        <f t="shared" si="874"/>
        <v>2432</v>
      </c>
      <c r="M3318">
        <f t="shared" si="875"/>
        <v>5672</v>
      </c>
      <c r="N3318">
        <v>1577.43</v>
      </c>
      <c r="O3318">
        <f t="shared" si="868"/>
        <v>18480.32</v>
      </c>
      <c r="P3318">
        <v>25</v>
      </c>
      <c r="Q3318">
        <v>0</v>
      </c>
      <c r="R3318">
        <v>0</v>
      </c>
      <c r="S3318">
        <v>2170.85</v>
      </c>
      <c r="T3318">
        <v>100</v>
      </c>
      <c r="U3318">
        <f t="shared" si="876"/>
        <v>7006.5797916666679</v>
      </c>
      <c r="V3318">
        <v>0</v>
      </c>
      <c r="W3318">
        <f t="shared" si="873"/>
        <v>9302.4297916666674</v>
      </c>
      <c r="X3318">
        <f t="shared" si="869"/>
        <v>6305.43</v>
      </c>
      <c r="Y3318">
        <f t="shared" si="877"/>
        <v>11352</v>
      </c>
      <c r="Z3318">
        <f t="shared" si="871"/>
        <v>64392.140208333331</v>
      </c>
      <c r="AA3318" t="s">
        <v>227</v>
      </c>
      <c r="AB3318">
        <v>2023</v>
      </c>
    </row>
    <row r="3319" spans="1:28" x14ac:dyDescent="0.25">
      <c r="A3319">
        <v>19</v>
      </c>
      <c r="B3319" t="s">
        <v>140</v>
      </c>
      <c r="C3319" t="s">
        <v>102</v>
      </c>
      <c r="D3319" t="s">
        <v>823</v>
      </c>
      <c r="E3319" t="s">
        <v>29</v>
      </c>
      <c r="F3319" t="s">
        <v>99</v>
      </c>
      <c r="G3319">
        <v>130000</v>
      </c>
      <c r="H3319">
        <f t="shared" si="872"/>
        <v>122317</v>
      </c>
      <c r="I3319">
        <f t="shared" si="865"/>
        <v>3731</v>
      </c>
      <c r="J3319">
        <f t="shared" si="866"/>
        <v>9230</v>
      </c>
      <c r="K3319">
        <f t="shared" si="867"/>
        <v>822.89</v>
      </c>
      <c r="L3319">
        <f t="shared" si="874"/>
        <v>3952</v>
      </c>
      <c r="M3319">
        <f t="shared" si="875"/>
        <v>9217</v>
      </c>
      <c r="N3319">
        <v>0</v>
      </c>
      <c r="O3319">
        <f t="shared" si="868"/>
        <v>26952.89</v>
      </c>
      <c r="P3319">
        <v>25</v>
      </c>
      <c r="Q3319">
        <v>0</v>
      </c>
      <c r="R3319">
        <v>0</v>
      </c>
      <c r="S3319">
        <v>398.64</v>
      </c>
      <c r="T3319">
        <v>100</v>
      </c>
      <c r="U3319">
        <f t="shared" si="876"/>
        <v>19162.187291666665</v>
      </c>
      <c r="V3319">
        <v>0</v>
      </c>
      <c r="W3319">
        <f t="shared" si="873"/>
        <v>19685.827291666665</v>
      </c>
      <c r="X3319">
        <f t="shared" si="869"/>
        <v>7683</v>
      </c>
      <c r="Y3319">
        <f t="shared" si="877"/>
        <v>18447</v>
      </c>
      <c r="Z3319">
        <f t="shared" si="871"/>
        <v>102631.17270833334</v>
      </c>
      <c r="AA3319" t="s">
        <v>227</v>
      </c>
      <c r="AB3319">
        <v>2023</v>
      </c>
    </row>
    <row r="3320" spans="1:28" x14ac:dyDescent="0.25">
      <c r="A3320">
        <v>20</v>
      </c>
      <c r="B3320" t="s">
        <v>849</v>
      </c>
      <c r="C3320" t="s">
        <v>103</v>
      </c>
      <c r="D3320" t="s">
        <v>823</v>
      </c>
      <c r="E3320" t="s">
        <v>850</v>
      </c>
      <c r="F3320" t="s">
        <v>84</v>
      </c>
      <c r="G3320">
        <v>100000</v>
      </c>
      <c r="H3320">
        <f t="shared" si="872"/>
        <v>94090</v>
      </c>
      <c r="I3320">
        <f t="shared" si="865"/>
        <v>2870</v>
      </c>
      <c r="J3320">
        <f t="shared" si="866"/>
        <v>7099.9999999999991</v>
      </c>
      <c r="K3320">
        <f t="shared" si="867"/>
        <v>822.89</v>
      </c>
      <c r="L3320">
        <f t="shared" si="874"/>
        <v>3040</v>
      </c>
      <c r="M3320">
        <f t="shared" si="875"/>
        <v>7090.0000000000009</v>
      </c>
      <c r="N3320">
        <v>0</v>
      </c>
      <c r="O3320">
        <f t="shared" si="868"/>
        <v>20922.89</v>
      </c>
      <c r="P3320">
        <v>25</v>
      </c>
      <c r="Q3320">
        <v>0</v>
      </c>
      <c r="R3320">
        <v>0</v>
      </c>
      <c r="S3320">
        <v>0</v>
      </c>
      <c r="T3320">
        <v>100</v>
      </c>
      <c r="U3320">
        <f t="shared" si="876"/>
        <v>12105.437291666667</v>
      </c>
      <c r="V3320">
        <v>0</v>
      </c>
      <c r="W3320">
        <f t="shared" si="873"/>
        <v>12230.437291666667</v>
      </c>
      <c r="X3320">
        <f t="shared" si="869"/>
        <v>5910</v>
      </c>
      <c r="Y3320">
        <f t="shared" si="877"/>
        <v>14190</v>
      </c>
      <c r="Z3320">
        <f t="shared" si="871"/>
        <v>81859.562708333338</v>
      </c>
      <c r="AA3320" t="s">
        <v>227</v>
      </c>
      <c r="AB3320">
        <v>2023</v>
      </c>
    </row>
    <row r="3321" spans="1:28" x14ac:dyDescent="0.25">
      <c r="A3321">
        <v>21</v>
      </c>
      <c r="B3321" t="s">
        <v>864</v>
      </c>
      <c r="C3321" t="s">
        <v>103</v>
      </c>
      <c r="D3321" t="s">
        <v>94</v>
      </c>
      <c r="E3321" t="s">
        <v>865</v>
      </c>
      <c r="F3321" t="s">
        <v>85</v>
      </c>
      <c r="G3321">
        <v>65000</v>
      </c>
      <c r="H3321">
        <f>+G3321-(I3321+L3321+N3321)</f>
        <v>61158.5</v>
      </c>
      <c r="I3321">
        <f t="shared" si="865"/>
        <v>1865.5</v>
      </c>
      <c r="J3321">
        <f t="shared" si="866"/>
        <v>4615</v>
      </c>
      <c r="K3321">
        <f t="shared" si="867"/>
        <v>715.00000000000011</v>
      </c>
      <c r="L3321">
        <f t="shared" si="874"/>
        <v>1976</v>
      </c>
      <c r="M3321">
        <f t="shared" si="875"/>
        <v>4608.5</v>
      </c>
      <c r="N3321">
        <v>0</v>
      </c>
      <c r="O3321">
        <f>+I3321+J3321+K3321+L3321+M3321+N3321</f>
        <v>13780</v>
      </c>
      <c r="P3321">
        <v>25</v>
      </c>
      <c r="Q3321">
        <v>0</v>
      </c>
      <c r="R3321">
        <v>0</v>
      </c>
      <c r="S3321">
        <v>1672.13</v>
      </c>
      <c r="T3321">
        <v>100</v>
      </c>
      <c r="U3321">
        <f t="shared" si="876"/>
        <v>4427.5498333333335</v>
      </c>
      <c r="V3321">
        <v>0</v>
      </c>
      <c r="W3321">
        <f t="shared" si="873"/>
        <v>6224.6798333333336</v>
      </c>
      <c r="X3321">
        <f t="shared" si="869"/>
        <v>3841.5</v>
      </c>
      <c r="Y3321">
        <f>+J3321+M3321</f>
        <v>9223.5</v>
      </c>
      <c r="Z3321">
        <f>+G3321-(W3321+X3321)</f>
        <v>54933.820166666665</v>
      </c>
      <c r="AA3321" t="s">
        <v>227</v>
      </c>
      <c r="AB3321">
        <v>2023</v>
      </c>
    </row>
    <row r="3322" spans="1:28" x14ac:dyDescent="0.25">
      <c r="A3322">
        <v>22</v>
      </c>
      <c r="B3322" t="s">
        <v>144</v>
      </c>
      <c r="C3322" t="s">
        <v>103</v>
      </c>
      <c r="D3322" t="s">
        <v>10</v>
      </c>
      <c r="E3322" t="s">
        <v>40</v>
      </c>
      <c r="F3322" t="s">
        <v>85</v>
      </c>
      <c r="G3322">
        <v>80000</v>
      </c>
      <c r="H3322">
        <f t="shared" si="872"/>
        <v>73694.570000000007</v>
      </c>
      <c r="I3322">
        <f t="shared" si="865"/>
        <v>2296</v>
      </c>
      <c r="J3322">
        <f t="shared" si="866"/>
        <v>5679.9999999999991</v>
      </c>
      <c r="K3322">
        <f t="shared" si="867"/>
        <v>822.89</v>
      </c>
      <c r="L3322">
        <f t="shared" si="874"/>
        <v>2432</v>
      </c>
      <c r="M3322">
        <f t="shared" si="875"/>
        <v>5672</v>
      </c>
      <c r="N3322">
        <v>1577.43</v>
      </c>
      <c r="O3322">
        <f t="shared" si="868"/>
        <v>18480.32</v>
      </c>
      <c r="P3322">
        <v>25</v>
      </c>
      <c r="Q3322">
        <v>0</v>
      </c>
      <c r="R3322">
        <v>0</v>
      </c>
      <c r="S3322">
        <v>635.41</v>
      </c>
      <c r="T3322">
        <v>100</v>
      </c>
      <c r="U3322">
        <v>7006.51</v>
      </c>
      <c r="V3322">
        <v>0</v>
      </c>
      <c r="W3322">
        <f t="shared" si="873"/>
        <v>7766.92</v>
      </c>
      <c r="X3322">
        <f t="shared" si="869"/>
        <v>6305.43</v>
      </c>
      <c r="Y3322">
        <f t="shared" si="877"/>
        <v>11352</v>
      </c>
      <c r="Z3322">
        <f t="shared" si="871"/>
        <v>65927.649999999994</v>
      </c>
      <c r="AA3322" t="s">
        <v>227</v>
      </c>
      <c r="AB3322">
        <v>2023</v>
      </c>
    </row>
    <row r="3323" spans="1:28" x14ac:dyDescent="0.25">
      <c r="A3323">
        <v>23</v>
      </c>
      <c r="B3323" t="s">
        <v>145</v>
      </c>
      <c r="C3323" t="s">
        <v>102</v>
      </c>
      <c r="D3323" t="s">
        <v>10</v>
      </c>
      <c r="E3323" t="s">
        <v>50</v>
      </c>
      <c r="F3323" t="s">
        <v>84</v>
      </c>
      <c r="G3323">
        <v>95000</v>
      </c>
      <c r="H3323">
        <f t="shared" si="872"/>
        <v>86230.64</v>
      </c>
      <c r="I3323">
        <f t="shared" si="865"/>
        <v>2726.5</v>
      </c>
      <c r="J3323">
        <f t="shared" si="866"/>
        <v>6744.9999999999991</v>
      </c>
      <c r="K3323">
        <f t="shared" si="867"/>
        <v>822.89</v>
      </c>
      <c r="L3323">
        <f t="shared" si="874"/>
        <v>2888</v>
      </c>
      <c r="M3323">
        <f t="shared" si="875"/>
        <v>6735.5</v>
      </c>
      <c r="N3323">
        <v>3154.86</v>
      </c>
      <c r="O3323">
        <f t="shared" si="868"/>
        <v>23072.75</v>
      </c>
      <c r="P3323">
        <v>25</v>
      </c>
      <c r="Q3323">
        <v>0</v>
      </c>
      <c r="R3323">
        <v>0</v>
      </c>
      <c r="S3323">
        <v>179.97</v>
      </c>
      <c r="T3323">
        <v>100</v>
      </c>
      <c r="U3323">
        <f>IF((H3323*12)&gt;867123.01,(79776+(((H3323*12)-867123.01)*0.25))/12,IF((H3323*12)&gt;624329.01,(31216+(((H3323*12)-624329.01)*0.2))/12,IF((H3323*12)&gt;416220.01,(((H3323*12)-416220.01)*0.15)/12,0)))</f>
        <v>10140.597291666665</v>
      </c>
      <c r="V3323">
        <v>0</v>
      </c>
      <c r="W3323">
        <f t="shared" si="873"/>
        <v>10445.567291666664</v>
      </c>
      <c r="X3323">
        <f t="shared" si="869"/>
        <v>8769.36</v>
      </c>
      <c r="Y3323">
        <f t="shared" si="877"/>
        <v>13480.5</v>
      </c>
      <c r="Z3323">
        <f t="shared" si="871"/>
        <v>75785.072708333333</v>
      </c>
      <c r="AA3323" t="s">
        <v>227</v>
      </c>
      <c r="AB3323">
        <v>2023</v>
      </c>
    </row>
    <row r="3324" spans="1:28" x14ac:dyDescent="0.25">
      <c r="A3324">
        <v>24</v>
      </c>
      <c r="B3324" t="s">
        <v>146</v>
      </c>
      <c r="C3324" t="s">
        <v>102</v>
      </c>
      <c r="D3324" t="s">
        <v>10</v>
      </c>
      <c r="E3324" t="s">
        <v>44</v>
      </c>
      <c r="F3324" t="s">
        <v>84</v>
      </c>
      <c r="G3324">
        <v>80000</v>
      </c>
      <c r="H3324">
        <f t="shared" si="872"/>
        <v>75272</v>
      </c>
      <c r="I3324">
        <f t="shared" si="865"/>
        <v>2296</v>
      </c>
      <c r="J3324">
        <f t="shared" si="866"/>
        <v>5679.9999999999991</v>
      </c>
      <c r="K3324">
        <f t="shared" si="867"/>
        <v>822.89</v>
      </c>
      <c r="L3324">
        <f t="shared" si="874"/>
        <v>2432</v>
      </c>
      <c r="M3324">
        <f t="shared" si="875"/>
        <v>5672</v>
      </c>
      <c r="N3324">
        <v>0</v>
      </c>
      <c r="O3324">
        <f t="shared" si="868"/>
        <v>16902.89</v>
      </c>
      <c r="P3324">
        <v>25</v>
      </c>
      <c r="Q3324">
        <v>0</v>
      </c>
      <c r="R3324">
        <v>0</v>
      </c>
      <c r="S3324">
        <v>1358.45</v>
      </c>
      <c r="T3324">
        <v>100</v>
      </c>
      <c r="U3324">
        <f t="shared" si="876"/>
        <v>7400.9372916666662</v>
      </c>
      <c r="V3324">
        <v>0</v>
      </c>
      <c r="W3324">
        <f t="shared" si="873"/>
        <v>8884.387291666666</v>
      </c>
      <c r="X3324">
        <f t="shared" si="869"/>
        <v>4728</v>
      </c>
      <c r="Y3324">
        <f t="shared" si="877"/>
        <v>11352</v>
      </c>
      <c r="Z3324">
        <f t="shared" si="871"/>
        <v>66387.612708333327</v>
      </c>
      <c r="AA3324" t="s">
        <v>227</v>
      </c>
      <c r="AB3324">
        <v>2023</v>
      </c>
    </row>
    <row r="3325" spans="1:28" x14ac:dyDescent="0.25">
      <c r="A3325">
        <v>25</v>
      </c>
      <c r="B3325" t="s">
        <v>866</v>
      </c>
      <c r="C3325" t="s">
        <v>102</v>
      </c>
      <c r="D3325" t="s">
        <v>10</v>
      </c>
      <c r="E3325" t="s">
        <v>44</v>
      </c>
      <c r="F3325" t="s">
        <v>84</v>
      </c>
      <c r="G3325">
        <v>80000</v>
      </c>
      <c r="H3325">
        <f t="shared" si="872"/>
        <v>75272</v>
      </c>
      <c r="I3325">
        <f t="shared" si="865"/>
        <v>2296</v>
      </c>
      <c r="J3325">
        <f t="shared" si="866"/>
        <v>5679.9999999999991</v>
      </c>
      <c r="K3325">
        <f t="shared" si="867"/>
        <v>822.89</v>
      </c>
      <c r="L3325">
        <f t="shared" si="874"/>
        <v>2432</v>
      </c>
      <c r="M3325">
        <f t="shared" si="875"/>
        <v>5672</v>
      </c>
      <c r="N3325">
        <v>0</v>
      </c>
      <c r="O3325">
        <f t="shared" si="868"/>
        <v>16902.89</v>
      </c>
      <c r="P3325">
        <v>25</v>
      </c>
      <c r="Q3325">
        <v>0</v>
      </c>
      <c r="R3325">
        <v>0</v>
      </c>
      <c r="S3325">
        <v>1628.41</v>
      </c>
      <c r="T3325">
        <v>100</v>
      </c>
      <c r="U3325">
        <f t="shared" si="876"/>
        <v>7400.9372916666662</v>
      </c>
      <c r="V3325">
        <v>0</v>
      </c>
      <c r="W3325">
        <f t="shared" si="873"/>
        <v>9154.3472916666669</v>
      </c>
      <c r="X3325">
        <f t="shared" si="869"/>
        <v>4728</v>
      </c>
      <c r="Y3325">
        <f t="shared" si="877"/>
        <v>11352</v>
      </c>
      <c r="Z3325">
        <f t="shared" si="871"/>
        <v>66117.652708333335</v>
      </c>
      <c r="AA3325" t="s">
        <v>227</v>
      </c>
      <c r="AB3325">
        <v>2023</v>
      </c>
    </row>
    <row r="3326" spans="1:28" x14ac:dyDescent="0.25">
      <c r="A3326">
        <v>26</v>
      </c>
      <c r="B3326" t="s">
        <v>148</v>
      </c>
      <c r="C3326" t="s">
        <v>103</v>
      </c>
      <c r="D3326" t="s">
        <v>10</v>
      </c>
      <c r="E3326" t="s">
        <v>44</v>
      </c>
      <c r="F3326" t="s">
        <v>84</v>
      </c>
      <c r="G3326">
        <v>80000</v>
      </c>
      <c r="H3326">
        <f t="shared" si="872"/>
        <v>75272</v>
      </c>
      <c r="I3326">
        <f t="shared" si="865"/>
        <v>2296</v>
      </c>
      <c r="J3326">
        <f t="shared" si="866"/>
        <v>5679.9999999999991</v>
      </c>
      <c r="K3326">
        <f t="shared" si="867"/>
        <v>822.89</v>
      </c>
      <c r="L3326">
        <f t="shared" si="874"/>
        <v>2432</v>
      </c>
      <c r="M3326">
        <f t="shared" si="875"/>
        <v>5672</v>
      </c>
      <c r="N3326">
        <v>0</v>
      </c>
      <c r="O3326">
        <f t="shared" si="868"/>
        <v>16902.89</v>
      </c>
      <c r="P3326">
        <v>25</v>
      </c>
      <c r="Q3326">
        <v>0</v>
      </c>
      <c r="R3326">
        <v>0</v>
      </c>
      <c r="S3326">
        <v>1887.11</v>
      </c>
      <c r="T3326">
        <v>100</v>
      </c>
      <c r="U3326">
        <f t="shared" si="876"/>
        <v>7400.9372916666662</v>
      </c>
      <c r="V3326">
        <v>0</v>
      </c>
      <c r="W3326">
        <f t="shared" si="873"/>
        <v>9413.0472916666658</v>
      </c>
      <c r="X3326">
        <f t="shared" si="869"/>
        <v>4728</v>
      </c>
      <c r="Y3326">
        <f t="shared" si="877"/>
        <v>11352</v>
      </c>
      <c r="Z3326">
        <f t="shared" si="871"/>
        <v>65858.952708333338</v>
      </c>
      <c r="AA3326" t="s">
        <v>227</v>
      </c>
      <c r="AB3326">
        <v>2023</v>
      </c>
    </row>
    <row r="3327" spans="1:28" x14ac:dyDescent="0.25">
      <c r="A3327">
        <v>27</v>
      </c>
      <c r="B3327" t="s">
        <v>149</v>
      </c>
      <c r="C3327" t="s">
        <v>102</v>
      </c>
      <c r="D3327" t="s">
        <v>10</v>
      </c>
      <c r="E3327" t="s">
        <v>43</v>
      </c>
      <c r="F3327" t="s">
        <v>84</v>
      </c>
      <c r="G3327">
        <v>95000</v>
      </c>
      <c r="H3327">
        <f t="shared" si="872"/>
        <v>87808.07</v>
      </c>
      <c r="I3327">
        <f t="shared" si="865"/>
        <v>2726.5</v>
      </c>
      <c r="J3327">
        <f t="shared" si="866"/>
        <v>6744.9999999999991</v>
      </c>
      <c r="K3327">
        <f t="shared" si="867"/>
        <v>822.89</v>
      </c>
      <c r="L3327">
        <f t="shared" si="874"/>
        <v>2888</v>
      </c>
      <c r="M3327">
        <f t="shared" si="875"/>
        <v>6735.5</v>
      </c>
      <c r="N3327">
        <v>1577.43</v>
      </c>
      <c r="O3327">
        <f t="shared" si="868"/>
        <v>21495.32</v>
      </c>
      <c r="P3327">
        <v>25</v>
      </c>
      <c r="Q3327">
        <v>5000</v>
      </c>
      <c r="R3327">
        <v>0</v>
      </c>
      <c r="S3327">
        <v>2354.42</v>
      </c>
      <c r="T3327">
        <v>100</v>
      </c>
      <c r="U3327">
        <v>10097.290000000001</v>
      </c>
      <c r="V3327">
        <v>0</v>
      </c>
      <c r="W3327">
        <f t="shared" si="873"/>
        <v>17576.71</v>
      </c>
      <c r="X3327">
        <f t="shared" si="869"/>
        <v>7191.93</v>
      </c>
      <c r="Y3327">
        <f t="shared" si="877"/>
        <v>13480.5</v>
      </c>
      <c r="Z3327">
        <f t="shared" si="871"/>
        <v>70231.360000000001</v>
      </c>
      <c r="AA3327" t="s">
        <v>227</v>
      </c>
      <c r="AB3327">
        <v>2023</v>
      </c>
    </row>
    <row r="3328" spans="1:28" x14ac:dyDescent="0.25">
      <c r="A3328">
        <v>28</v>
      </c>
      <c r="B3328" t="s">
        <v>151</v>
      </c>
      <c r="C3328" t="s">
        <v>102</v>
      </c>
      <c r="D3328" t="s">
        <v>793</v>
      </c>
      <c r="E3328" t="s">
        <v>66</v>
      </c>
      <c r="F3328" t="s">
        <v>84</v>
      </c>
      <c r="G3328">
        <v>80000</v>
      </c>
      <c r="H3328">
        <f t="shared" si="872"/>
        <v>75272</v>
      </c>
      <c r="I3328">
        <f t="shared" si="865"/>
        <v>2296</v>
      </c>
      <c r="J3328">
        <f t="shared" si="866"/>
        <v>5679.9999999999991</v>
      </c>
      <c r="K3328">
        <f t="shared" si="867"/>
        <v>822.89</v>
      </c>
      <c r="L3328">
        <f t="shared" si="874"/>
        <v>2432</v>
      </c>
      <c r="M3328">
        <f t="shared" si="875"/>
        <v>5672</v>
      </c>
      <c r="N3328">
        <v>0</v>
      </c>
      <c r="O3328">
        <f t="shared" si="868"/>
        <v>16902.89</v>
      </c>
      <c r="P3328">
        <v>25</v>
      </c>
      <c r="Q3328">
        <v>4000</v>
      </c>
      <c r="R3328">
        <v>0</v>
      </c>
      <c r="S3328">
        <v>2360.5</v>
      </c>
      <c r="T3328">
        <v>100</v>
      </c>
      <c r="U3328">
        <f t="shared" si="876"/>
        <v>7400.9372916666662</v>
      </c>
      <c r="V3328">
        <v>0</v>
      </c>
      <c r="W3328">
        <f t="shared" si="873"/>
        <v>13886.437291666665</v>
      </c>
      <c r="X3328">
        <f t="shared" si="869"/>
        <v>4728</v>
      </c>
      <c r="Y3328">
        <f t="shared" si="877"/>
        <v>11352</v>
      </c>
      <c r="Z3328">
        <f t="shared" si="871"/>
        <v>61385.562708333338</v>
      </c>
      <c r="AA3328" t="s">
        <v>227</v>
      </c>
      <c r="AB3328">
        <v>2023</v>
      </c>
    </row>
    <row r="3329" spans="1:28" x14ac:dyDescent="0.25">
      <c r="A3329">
        <v>29</v>
      </c>
      <c r="B3329" t="s">
        <v>152</v>
      </c>
      <c r="C3329" t="s">
        <v>103</v>
      </c>
      <c r="D3329" t="s">
        <v>21</v>
      </c>
      <c r="E3329" t="s">
        <v>70</v>
      </c>
      <c r="F3329" t="s">
        <v>84</v>
      </c>
      <c r="G3329">
        <v>95000</v>
      </c>
      <c r="H3329">
        <f t="shared" si="872"/>
        <v>89385.5</v>
      </c>
      <c r="I3329">
        <f t="shared" si="865"/>
        <v>2726.5</v>
      </c>
      <c r="J3329">
        <f t="shared" si="866"/>
        <v>6744.9999999999991</v>
      </c>
      <c r="K3329">
        <f t="shared" si="867"/>
        <v>822.89</v>
      </c>
      <c r="L3329">
        <f t="shared" si="874"/>
        <v>2888</v>
      </c>
      <c r="M3329">
        <f t="shared" si="875"/>
        <v>6735.5</v>
      </c>
      <c r="N3329">
        <v>0</v>
      </c>
      <c r="O3329">
        <f t="shared" si="868"/>
        <v>19917.89</v>
      </c>
      <c r="P3329">
        <v>25</v>
      </c>
      <c r="Q3329">
        <v>500</v>
      </c>
      <c r="R3329">
        <v>0</v>
      </c>
      <c r="S3329">
        <v>1223.48</v>
      </c>
      <c r="T3329">
        <v>100</v>
      </c>
      <c r="U3329">
        <v>10929.24</v>
      </c>
      <c r="V3329">
        <v>0</v>
      </c>
      <c r="W3329">
        <f t="shared" si="873"/>
        <v>12777.72</v>
      </c>
      <c r="X3329">
        <f t="shared" si="869"/>
        <v>5614.5</v>
      </c>
      <c r="Y3329">
        <f t="shared" si="877"/>
        <v>13480.5</v>
      </c>
      <c r="Z3329">
        <f t="shared" si="871"/>
        <v>76607.78</v>
      </c>
      <c r="AA3329" t="s">
        <v>227</v>
      </c>
      <c r="AB3329">
        <v>2023</v>
      </c>
    </row>
    <row r="3330" spans="1:28" x14ac:dyDescent="0.25">
      <c r="A3330">
        <v>30</v>
      </c>
      <c r="B3330" t="s">
        <v>153</v>
      </c>
      <c r="C3330" t="s">
        <v>102</v>
      </c>
      <c r="D3330" t="s">
        <v>17</v>
      </c>
      <c r="E3330" t="s">
        <v>76</v>
      </c>
      <c r="F3330" t="s">
        <v>84</v>
      </c>
      <c r="G3330">
        <v>95000</v>
      </c>
      <c r="H3330">
        <f t="shared" si="872"/>
        <v>87808.07</v>
      </c>
      <c r="I3330">
        <f t="shared" si="865"/>
        <v>2726.5</v>
      </c>
      <c r="J3330">
        <f t="shared" si="866"/>
        <v>6744.9999999999991</v>
      </c>
      <c r="K3330">
        <f t="shared" si="867"/>
        <v>822.89</v>
      </c>
      <c r="L3330">
        <f t="shared" si="874"/>
        <v>2888</v>
      </c>
      <c r="M3330">
        <f t="shared" si="875"/>
        <v>6735.5</v>
      </c>
      <c r="N3330">
        <v>1577.43</v>
      </c>
      <c r="O3330">
        <f t="shared" si="868"/>
        <v>21495.32</v>
      </c>
      <c r="P3330">
        <v>25</v>
      </c>
      <c r="Q3330">
        <v>3052.23</v>
      </c>
      <c r="R3330">
        <v>0</v>
      </c>
      <c r="S3330">
        <v>576.9</v>
      </c>
      <c r="T3330">
        <v>100</v>
      </c>
      <c r="U3330">
        <v>10534.88</v>
      </c>
      <c r="V3330">
        <v>0</v>
      </c>
      <c r="W3330">
        <f t="shared" si="873"/>
        <v>14289.009999999998</v>
      </c>
      <c r="X3330">
        <f t="shared" si="869"/>
        <v>7191.93</v>
      </c>
      <c r="Y3330">
        <f t="shared" si="877"/>
        <v>13480.5</v>
      </c>
      <c r="Z3330">
        <f t="shared" si="871"/>
        <v>73519.06</v>
      </c>
      <c r="AA3330" t="s">
        <v>227</v>
      </c>
      <c r="AB3330">
        <v>2023</v>
      </c>
    </row>
    <row r="3331" spans="1:28" x14ac:dyDescent="0.25">
      <c r="A3331">
        <v>31</v>
      </c>
      <c r="B3331" t="s">
        <v>868</v>
      </c>
      <c r="C3331" t="s">
        <v>103</v>
      </c>
      <c r="D3331" t="s">
        <v>800</v>
      </c>
      <c r="E3331" t="s">
        <v>83</v>
      </c>
      <c r="F3331" t="s">
        <v>84</v>
      </c>
      <c r="G3331">
        <v>48000</v>
      </c>
      <c r="H3331">
        <f t="shared" si="872"/>
        <v>45163.199999999997</v>
      </c>
      <c r="I3331">
        <f t="shared" si="865"/>
        <v>1377.6</v>
      </c>
      <c r="J3331">
        <f t="shared" si="866"/>
        <v>3407.9999999999995</v>
      </c>
      <c r="K3331">
        <f t="shared" si="867"/>
        <v>528</v>
      </c>
      <c r="L3331">
        <f t="shared" si="874"/>
        <v>1459.2</v>
      </c>
      <c r="M3331">
        <f t="shared" si="875"/>
        <v>3403.2000000000003</v>
      </c>
      <c r="N3331">
        <v>0</v>
      </c>
      <c r="O3331">
        <f t="shared" si="868"/>
        <v>10176</v>
      </c>
      <c r="P3331">
        <v>25</v>
      </c>
      <c r="Q3331">
        <v>0</v>
      </c>
      <c r="R3331">
        <v>0</v>
      </c>
      <c r="S3331">
        <v>2537.5</v>
      </c>
      <c r="T3331">
        <v>100</v>
      </c>
      <c r="U3331">
        <v>0</v>
      </c>
      <c r="V3331">
        <v>0</v>
      </c>
      <c r="W3331">
        <f t="shared" si="873"/>
        <v>2662.5</v>
      </c>
      <c r="X3331">
        <f t="shared" si="869"/>
        <v>2836.8</v>
      </c>
      <c r="Y3331">
        <f t="shared" si="877"/>
        <v>6811.2</v>
      </c>
      <c r="Z3331">
        <f t="shared" si="871"/>
        <v>42500.7</v>
      </c>
      <c r="AA3331" t="s">
        <v>227</v>
      </c>
      <c r="AB3331">
        <v>2023</v>
      </c>
    </row>
    <row r="3332" spans="1:28" x14ac:dyDescent="0.25">
      <c r="A3332">
        <v>32</v>
      </c>
      <c r="B3332" t="s">
        <v>869</v>
      </c>
      <c r="C3332" t="s">
        <v>103</v>
      </c>
      <c r="D3332" t="s">
        <v>793</v>
      </c>
      <c r="E3332" t="s">
        <v>72</v>
      </c>
      <c r="F3332" t="s">
        <v>84</v>
      </c>
      <c r="G3332">
        <v>48000</v>
      </c>
      <c r="H3332">
        <f t="shared" si="872"/>
        <v>45163.199999999997</v>
      </c>
      <c r="I3332">
        <f t="shared" si="865"/>
        <v>1377.6</v>
      </c>
      <c r="J3332">
        <f t="shared" si="866"/>
        <v>3407.9999999999995</v>
      </c>
      <c r="K3332">
        <f t="shared" si="867"/>
        <v>528</v>
      </c>
      <c r="L3332">
        <f t="shared" si="874"/>
        <v>1459.2</v>
      </c>
      <c r="M3332">
        <f t="shared" si="875"/>
        <v>3403.2000000000003</v>
      </c>
      <c r="N3332">
        <v>0</v>
      </c>
      <c r="O3332">
        <f t="shared" si="868"/>
        <v>10176</v>
      </c>
      <c r="P3332">
        <v>25</v>
      </c>
      <c r="Q3332">
        <v>6590.74</v>
      </c>
      <c r="R3332">
        <v>0</v>
      </c>
      <c r="S3332">
        <v>0</v>
      </c>
      <c r="T3332">
        <v>100</v>
      </c>
      <c r="U3332">
        <v>1443.51</v>
      </c>
      <c r="V3332">
        <v>0</v>
      </c>
      <c r="W3332">
        <f t="shared" si="873"/>
        <v>8159.25</v>
      </c>
      <c r="X3332">
        <f t="shared" si="869"/>
        <v>2836.8</v>
      </c>
      <c r="Y3332">
        <f t="shared" si="877"/>
        <v>6811.2</v>
      </c>
      <c r="Z3332">
        <f t="shared" si="871"/>
        <v>37003.949999999997</v>
      </c>
      <c r="AA3332" t="s">
        <v>227</v>
      </c>
      <c r="AB3332">
        <v>2023</v>
      </c>
    </row>
    <row r="3333" spans="1:28" x14ac:dyDescent="0.25">
      <c r="A3333">
        <v>33</v>
      </c>
      <c r="B3333" t="s">
        <v>124</v>
      </c>
      <c r="C3333" t="s">
        <v>103</v>
      </c>
      <c r="D3333" t="s">
        <v>10</v>
      </c>
      <c r="E3333" t="s">
        <v>706</v>
      </c>
      <c r="F3333" t="s">
        <v>84</v>
      </c>
      <c r="G3333">
        <v>48000</v>
      </c>
      <c r="H3333">
        <f>+G3333-(I3333+L3333+N3333)</f>
        <v>45163.199999999997</v>
      </c>
      <c r="I3333">
        <f t="shared" si="865"/>
        <v>1377.6</v>
      </c>
      <c r="J3333">
        <f t="shared" si="866"/>
        <v>3407.9999999999995</v>
      </c>
      <c r="K3333">
        <f t="shared" si="867"/>
        <v>528</v>
      </c>
      <c r="L3333">
        <f t="shared" si="874"/>
        <v>1459.2</v>
      </c>
      <c r="M3333">
        <f t="shared" si="875"/>
        <v>3403.2000000000003</v>
      </c>
      <c r="N3333">
        <v>0</v>
      </c>
      <c r="O3333">
        <f>+I3333+J3333+K3333+L3333+M3333+N3333</f>
        <v>10176</v>
      </c>
      <c r="P3333">
        <v>25</v>
      </c>
      <c r="Q3333">
        <v>0</v>
      </c>
      <c r="R3333">
        <v>0</v>
      </c>
      <c r="S3333">
        <v>1388.53</v>
      </c>
      <c r="T3333">
        <v>100</v>
      </c>
      <c r="U3333">
        <v>0</v>
      </c>
      <c r="V3333">
        <v>0</v>
      </c>
      <c r="W3333">
        <f t="shared" si="873"/>
        <v>1513.53</v>
      </c>
      <c r="X3333">
        <f t="shared" si="869"/>
        <v>2836.8</v>
      </c>
      <c r="Y3333">
        <f>+J3333+M3333</f>
        <v>6811.2</v>
      </c>
      <c r="Z3333">
        <f>+G3333-(W3333+X3333)</f>
        <v>43649.67</v>
      </c>
      <c r="AA3333" t="s">
        <v>227</v>
      </c>
      <c r="AB3333">
        <v>2023</v>
      </c>
    </row>
    <row r="3334" spans="1:28" x14ac:dyDescent="0.25">
      <c r="A3334">
        <v>34</v>
      </c>
      <c r="B3334" t="s">
        <v>830</v>
      </c>
      <c r="C3334" t="s">
        <v>102</v>
      </c>
      <c r="D3334" t="s">
        <v>19</v>
      </c>
      <c r="E3334" t="s">
        <v>73</v>
      </c>
      <c r="F3334" t="s">
        <v>84</v>
      </c>
      <c r="G3334">
        <v>60000</v>
      </c>
      <c r="H3334">
        <f t="shared" si="872"/>
        <v>54876.57</v>
      </c>
      <c r="I3334">
        <f t="shared" si="865"/>
        <v>1722</v>
      </c>
      <c r="J3334">
        <f t="shared" si="866"/>
        <v>4260</v>
      </c>
      <c r="K3334">
        <f t="shared" si="867"/>
        <v>660.00000000000011</v>
      </c>
      <c r="L3334">
        <f t="shared" si="874"/>
        <v>1824</v>
      </c>
      <c r="M3334">
        <f t="shared" si="875"/>
        <v>4254</v>
      </c>
      <c r="N3334">
        <v>1577.43</v>
      </c>
      <c r="O3334">
        <f t="shared" si="868"/>
        <v>14297.43</v>
      </c>
      <c r="P3334">
        <v>25</v>
      </c>
      <c r="Q3334">
        <v>2500</v>
      </c>
      <c r="R3334">
        <v>0</v>
      </c>
      <c r="S3334">
        <v>365.08</v>
      </c>
      <c r="T3334">
        <v>100</v>
      </c>
      <c r="U3334">
        <f t="shared" si="876"/>
        <v>3171.1638333333326</v>
      </c>
      <c r="V3334">
        <v>0</v>
      </c>
      <c r="W3334">
        <f t="shared" si="873"/>
        <v>6161.2438333333321</v>
      </c>
      <c r="X3334">
        <f t="shared" si="869"/>
        <v>5123.43</v>
      </c>
      <c r="Y3334">
        <f t="shared" si="877"/>
        <v>8514</v>
      </c>
      <c r="Z3334">
        <f t="shared" si="871"/>
        <v>48715.326166666666</v>
      </c>
      <c r="AA3334" t="s">
        <v>227</v>
      </c>
      <c r="AB3334">
        <v>2023</v>
      </c>
    </row>
    <row r="3335" spans="1:28" x14ac:dyDescent="0.25">
      <c r="A3335">
        <v>35</v>
      </c>
      <c r="B3335" t="s">
        <v>157</v>
      </c>
      <c r="C3335" t="s">
        <v>102</v>
      </c>
      <c r="D3335" t="s">
        <v>10</v>
      </c>
      <c r="E3335" t="s">
        <v>46</v>
      </c>
      <c r="F3335" t="s">
        <v>84</v>
      </c>
      <c r="G3335">
        <v>53000</v>
      </c>
      <c r="H3335">
        <f t="shared" si="872"/>
        <v>49867.7</v>
      </c>
      <c r="I3335">
        <f t="shared" si="865"/>
        <v>1521.1</v>
      </c>
      <c r="J3335">
        <f t="shared" si="866"/>
        <v>3762.9999999999995</v>
      </c>
      <c r="K3335">
        <f t="shared" si="867"/>
        <v>583.00000000000011</v>
      </c>
      <c r="L3335">
        <f t="shared" si="874"/>
        <v>1611.2</v>
      </c>
      <c r="M3335">
        <f t="shared" si="875"/>
        <v>3757.7000000000003</v>
      </c>
      <c r="N3335">
        <v>0</v>
      </c>
      <c r="O3335">
        <f t="shared" si="868"/>
        <v>11236</v>
      </c>
      <c r="P3335">
        <v>25</v>
      </c>
      <c r="Q3335">
        <v>3495.45</v>
      </c>
      <c r="R3335">
        <v>0</v>
      </c>
      <c r="S3335">
        <v>1199.27</v>
      </c>
      <c r="T3335">
        <v>100</v>
      </c>
      <c r="U3335">
        <v>1209.29</v>
      </c>
      <c r="V3335">
        <v>0</v>
      </c>
      <c r="W3335">
        <f t="shared" si="873"/>
        <v>6029.0099999999993</v>
      </c>
      <c r="X3335">
        <f t="shared" si="869"/>
        <v>3132.3</v>
      </c>
      <c r="Y3335">
        <f t="shared" si="877"/>
        <v>7520.7</v>
      </c>
      <c r="Z3335">
        <f t="shared" si="871"/>
        <v>43838.69</v>
      </c>
      <c r="AA3335" t="s">
        <v>227</v>
      </c>
      <c r="AB3335">
        <v>2023</v>
      </c>
    </row>
    <row r="3336" spans="1:28" x14ac:dyDescent="0.25">
      <c r="A3336">
        <v>36</v>
      </c>
      <c r="B3336" t="s">
        <v>158</v>
      </c>
      <c r="C3336" t="s">
        <v>102</v>
      </c>
      <c r="D3336" t="s">
        <v>831</v>
      </c>
      <c r="E3336" t="s">
        <v>871</v>
      </c>
      <c r="F3336" t="s">
        <v>84</v>
      </c>
      <c r="G3336">
        <v>60000</v>
      </c>
      <c r="H3336">
        <f t="shared" si="872"/>
        <v>56454</v>
      </c>
      <c r="I3336">
        <f t="shared" si="865"/>
        <v>1722</v>
      </c>
      <c r="J3336">
        <f t="shared" si="866"/>
        <v>4260</v>
      </c>
      <c r="K3336">
        <f t="shared" si="867"/>
        <v>660.00000000000011</v>
      </c>
      <c r="L3336">
        <f t="shared" si="874"/>
        <v>1824</v>
      </c>
      <c r="M3336">
        <f t="shared" si="875"/>
        <v>4254</v>
      </c>
      <c r="N3336">
        <v>0</v>
      </c>
      <c r="O3336">
        <f t="shared" si="868"/>
        <v>12720</v>
      </c>
      <c r="P3336">
        <v>25</v>
      </c>
      <c r="Q3336">
        <v>0</v>
      </c>
      <c r="R3336">
        <v>0</v>
      </c>
      <c r="S3336">
        <v>933.87</v>
      </c>
      <c r="T3336">
        <v>100</v>
      </c>
      <c r="U3336">
        <v>3486.68</v>
      </c>
      <c r="V3336">
        <v>0</v>
      </c>
      <c r="W3336">
        <f t="shared" si="873"/>
        <v>4545.5499999999993</v>
      </c>
      <c r="X3336">
        <f t="shared" si="869"/>
        <v>3546</v>
      </c>
      <c r="Y3336">
        <f t="shared" si="877"/>
        <v>8514</v>
      </c>
      <c r="Z3336">
        <f t="shared" si="871"/>
        <v>51908.45</v>
      </c>
      <c r="AA3336" t="s">
        <v>227</v>
      </c>
      <c r="AB3336">
        <v>2023</v>
      </c>
    </row>
    <row r="3337" spans="1:28" x14ac:dyDescent="0.25">
      <c r="A3337">
        <v>37</v>
      </c>
      <c r="B3337" t="s">
        <v>159</v>
      </c>
      <c r="C3337" t="s">
        <v>103</v>
      </c>
      <c r="D3337" t="s">
        <v>21</v>
      </c>
      <c r="E3337" t="s">
        <v>68</v>
      </c>
      <c r="F3337" t="s">
        <v>84</v>
      </c>
      <c r="G3337">
        <v>60000</v>
      </c>
      <c r="H3337">
        <f t="shared" si="872"/>
        <v>54876.57</v>
      </c>
      <c r="I3337">
        <f t="shared" si="865"/>
        <v>1722</v>
      </c>
      <c r="J3337">
        <f t="shared" si="866"/>
        <v>4260</v>
      </c>
      <c r="K3337">
        <f t="shared" si="867"/>
        <v>660.00000000000011</v>
      </c>
      <c r="L3337">
        <f t="shared" si="874"/>
        <v>1824</v>
      </c>
      <c r="M3337">
        <f t="shared" si="875"/>
        <v>4254</v>
      </c>
      <c r="N3337">
        <v>1577.43</v>
      </c>
      <c r="O3337">
        <f t="shared" si="868"/>
        <v>14297.43</v>
      </c>
      <c r="P3337">
        <v>25</v>
      </c>
      <c r="Q3337">
        <v>3495.45</v>
      </c>
      <c r="R3337">
        <v>0</v>
      </c>
      <c r="S3337">
        <v>939.86</v>
      </c>
      <c r="T3337">
        <v>100</v>
      </c>
      <c r="U3337">
        <f t="shared" si="876"/>
        <v>3171.1638333333326</v>
      </c>
      <c r="V3337">
        <v>0</v>
      </c>
      <c r="W3337">
        <f t="shared" si="873"/>
        <v>7731.4738333333316</v>
      </c>
      <c r="X3337">
        <f t="shared" si="869"/>
        <v>5123.43</v>
      </c>
      <c r="Y3337">
        <f t="shared" si="877"/>
        <v>8514</v>
      </c>
      <c r="Z3337">
        <f t="shared" si="871"/>
        <v>47145.09616666667</v>
      </c>
      <c r="AA3337" t="s">
        <v>227</v>
      </c>
      <c r="AB3337">
        <v>2023</v>
      </c>
    </row>
    <row r="3338" spans="1:28" x14ac:dyDescent="0.25">
      <c r="A3338">
        <v>38</v>
      </c>
      <c r="B3338" t="s">
        <v>150</v>
      </c>
      <c r="C3338" t="s">
        <v>102</v>
      </c>
      <c r="D3338" t="s">
        <v>16</v>
      </c>
      <c r="E3338" t="s">
        <v>45</v>
      </c>
      <c r="F3338" t="s">
        <v>84</v>
      </c>
      <c r="G3338">
        <v>60000</v>
      </c>
      <c r="H3338">
        <f>+G3338-(I3338+L3338+N3338)</f>
        <v>56454</v>
      </c>
      <c r="I3338">
        <f t="shared" si="865"/>
        <v>1722</v>
      </c>
      <c r="J3338">
        <f t="shared" si="866"/>
        <v>4260</v>
      </c>
      <c r="K3338">
        <f t="shared" si="867"/>
        <v>660.00000000000011</v>
      </c>
      <c r="L3338">
        <f t="shared" si="874"/>
        <v>1824</v>
      </c>
      <c r="M3338">
        <f t="shared" si="875"/>
        <v>4254</v>
      </c>
      <c r="N3338">
        <v>0</v>
      </c>
      <c r="O3338">
        <f>+I3338+J3338+K3338+L3338+M3338+N3338</f>
        <v>12720</v>
      </c>
      <c r="P3338">
        <v>25</v>
      </c>
      <c r="Q3338">
        <v>0</v>
      </c>
      <c r="R3338">
        <v>0</v>
      </c>
      <c r="S3338">
        <v>1211.22</v>
      </c>
      <c r="T3338">
        <v>100</v>
      </c>
      <c r="U3338">
        <f t="shared" si="876"/>
        <v>3486.6498333333329</v>
      </c>
      <c r="V3338">
        <v>0</v>
      </c>
      <c r="W3338">
        <f t="shared" si="873"/>
        <v>4822.8698333333332</v>
      </c>
      <c r="X3338">
        <f t="shared" si="869"/>
        <v>3546</v>
      </c>
      <c r="Y3338">
        <f>+J3338+M3338</f>
        <v>8514</v>
      </c>
      <c r="Z3338">
        <f>+G3338-(W3338+X3338)</f>
        <v>51631.13016666667</v>
      </c>
      <c r="AA3338" t="s">
        <v>227</v>
      </c>
      <c r="AB3338">
        <v>2023</v>
      </c>
    </row>
    <row r="3339" spans="1:28" x14ac:dyDescent="0.25">
      <c r="A3339">
        <v>39</v>
      </c>
      <c r="B3339" t="s">
        <v>160</v>
      </c>
      <c r="C3339" t="s">
        <v>102</v>
      </c>
      <c r="D3339" t="s">
        <v>4</v>
      </c>
      <c r="E3339" t="s">
        <v>93</v>
      </c>
      <c r="F3339" t="s">
        <v>84</v>
      </c>
      <c r="G3339">
        <v>60000</v>
      </c>
      <c r="H3339">
        <f t="shared" si="872"/>
        <v>56454</v>
      </c>
      <c r="I3339">
        <f t="shared" si="865"/>
        <v>1722</v>
      </c>
      <c r="J3339">
        <f t="shared" si="866"/>
        <v>4260</v>
      </c>
      <c r="K3339">
        <f t="shared" si="867"/>
        <v>660.00000000000011</v>
      </c>
      <c r="L3339">
        <f t="shared" si="874"/>
        <v>1824</v>
      </c>
      <c r="M3339">
        <f t="shared" si="875"/>
        <v>4254</v>
      </c>
      <c r="N3339">
        <v>0</v>
      </c>
      <c r="O3339">
        <f t="shared" si="868"/>
        <v>12720</v>
      </c>
      <c r="P3339">
        <v>25</v>
      </c>
      <c r="Q3339">
        <v>2458.4</v>
      </c>
      <c r="R3339">
        <v>0</v>
      </c>
      <c r="S3339">
        <v>1874.56</v>
      </c>
      <c r="T3339">
        <v>100</v>
      </c>
      <c r="U3339">
        <f t="shared" si="876"/>
        <v>3486.6498333333329</v>
      </c>
      <c r="V3339">
        <v>0</v>
      </c>
      <c r="W3339">
        <f t="shared" si="873"/>
        <v>7944.609833333333</v>
      </c>
      <c r="X3339">
        <f t="shared" si="869"/>
        <v>3546</v>
      </c>
      <c r="Y3339">
        <f t="shared" si="877"/>
        <v>8514</v>
      </c>
      <c r="Z3339">
        <f t="shared" si="871"/>
        <v>48509.390166666664</v>
      </c>
      <c r="AA3339" t="s">
        <v>227</v>
      </c>
      <c r="AB3339">
        <v>2023</v>
      </c>
    </row>
    <row r="3340" spans="1:28" x14ac:dyDescent="0.25">
      <c r="A3340">
        <v>40</v>
      </c>
      <c r="B3340" t="s">
        <v>806</v>
      </c>
      <c r="C3340" t="s">
        <v>102</v>
      </c>
      <c r="D3340" t="s">
        <v>12</v>
      </c>
      <c r="E3340" t="s">
        <v>75</v>
      </c>
      <c r="F3340" t="s">
        <v>99</v>
      </c>
      <c r="G3340">
        <v>65000</v>
      </c>
      <c r="H3340">
        <f t="shared" si="872"/>
        <v>61158.5</v>
      </c>
      <c r="I3340">
        <f t="shared" si="865"/>
        <v>1865.5</v>
      </c>
      <c r="J3340">
        <f t="shared" si="866"/>
        <v>4615</v>
      </c>
      <c r="K3340">
        <f t="shared" si="867"/>
        <v>715.00000000000011</v>
      </c>
      <c r="L3340">
        <f t="shared" si="874"/>
        <v>1976</v>
      </c>
      <c r="M3340">
        <f t="shared" si="875"/>
        <v>4608.5</v>
      </c>
      <c r="N3340">
        <v>0</v>
      </c>
      <c r="O3340">
        <f t="shared" si="868"/>
        <v>13780</v>
      </c>
      <c r="P3340">
        <v>25</v>
      </c>
      <c r="Q3340">
        <v>7689.07</v>
      </c>
      <c r="R3340">
        <v>0</v>
      </c>
      <c r="S3340">
        <v>1367.17</v>
      </c>
      <c r="T3340">
        <v>100</v>
      </c>
      <c r="U3340">
        <f t="shared" si="876"/>
        <v>4427.5498333333335</v>
      </c>
      <c r="V3340">
        <v>0</v>
      </c>
      <c r="W3340">
        <f t="shared" si="873"/>
        <v>13608.789833333332</v>
      </c>
      <c r="X3340">
        <f t="shared" si="869"/>
        <v>3841.5</v>
      </c>
      <c r="Y3340">
        <f t="shared" si="877"/>
        <v>9223.5</v>
      </c>
      <c r="Z3340">
        <f t="shared" si="871"/>
        <v>47549.710166666671</v>
      </c>
      <c r="AA3340" t="s">
        <v>227</v>
      </c>
      <c r="AB3340">
        <v>2023</v>
      </c>
    </row>
    <row r="3341" spans="1:28" x14ac:dyDescent="0.25">
      <c r="A3341">
        <v>41</v>
      </c>
      <c r="B3341" t="s">
        <v>162</v>
      </c>
      <c r="C3341" t="s">
        <v>102</v>
      </c>
      <c r="D3341" t="s">
        <v>15</v>
      </c>
      <c r="E3341" t="s">
        <v>92</v>
      </c>
      <c r="F3341" t="s">
        <v>99</v>
      </c>
      <c r="G3341">
        <v>70000</v>
      </c>
      <c r="H3341">
        <f t="shared" si="872"/>
        <v>61130.71</v>
      </c>
      <c r="I3341">
        <f t="shared" si="865"/>
        <v>2009</v>
      </c>
      <c r="J3341">
        <f t="shared" si="866"/>
        <v>4970</v>
      </c>
      <c r="K3341">
        <f t="shared" si="867"/>
        <v>770.00000000000011</v>
      </c>
      <c r="L3341">
        <f t="shared" si="874"/>
        <v>2128</v>
      </c>
      <c r="M3341">
        <f t="shared" si="875"/>
        <v>4963</v>
      </c>
      <c r="N3341">
        <v>4732.29</v>
      </c>
      <c r="O3341">
        <f t="shared" si="868"/>
        <v>19572.29</v>
      </c>
      <c r="P3341">
        <v>25</v>
      </c>
      <c r="Q3341">
        <v>0</v>
      </c>
      <c r="R3341">
        <v>0</v>
      </c>
      <c r="S3341">
        <v>984.7</v>
      </c>
      <c r="T3341">
        <v>100</v>
      </c>
      <c r="U3341">
        <v>4422.01</v>
      </c>
      <c r="V3341">
        <v>0</v>
      </c>
      <c r="W3341">
        <f t="shared" si="873"/>
        <v>5531.71</v>
      </c>
      <c r="X3341">
        <f t="shared" si="869"/>
        <v>8869.2900000000009</v>
      </c>
      <c r="Y3341">
        <f t="shared" si="877"/>
        <v>9933</v>
      </c>
      <c r="Z3341">
        <f t="shared" si="871"/>
        <v>55599</v>
      </c>
      <c r="AA3341" t="s">
        <v>227</v>
      </c>
      <c r="AB3341">
        <v>2023</v>
      </c>
    </row>
    <row r="3342" spans="1:28" x14ac:dyDescent="0.25">
      <c r="A3342">
        <v>42</v>
      </c>
      <c r="B3342" t="s">
        <v>807</v>
      </c>
      <c r="C3342" t="s">
        <v>102</v>
      </c>
      <c r="D3342" t="s">
        <v>808</v>
      </c>
      <c r="E3342" t="s">
        <v>62</v>
      </c>
      <c r="F3342" t="s">
        <v>99</v>
      </c>
      <c r="G3342">
        <v>125000</v>
      </c>
      <c r="H3342">
        <f>+G3342-(I3342+L3342+N3342)</f>
        <v>116035.07</v>
      </c>
      <c r="I3342">
        <f t="shared" si="865"/>
        <v>3587.5</v>
      </c>
      <c r="J3342">
        <f t="shared" si="866"/>
        <v>8875</v>
      </c>
      <c r="K3342">
        <f t="shared" si="867"/>
        <v>822.89</v>
      </c>
      <c r="L3342">
        <f t="shared" si="874"/>
        <v>3800</v>
      </c>
      <c r="M3342">
        <f t="shared" si="875"/>
        <v>8862.5</v>
      </c>
      <c r="N3342">
        <v>1577.43</v>
      </c>
      <c r="O3342">
        <f>+I3342+J3342+K3342+L3342+M3342+N3342</f>
        <v>27525.32</v>
      </c>
      <c r="P3342">
        <v>25</v>
      </c>
      <c r="Q3342">
        <v>4292</v>
      </c>
      <c r="R3342">
        <v>0</v>
      </c>
      <c r="S3342">
        <v>0</v>
      </c>
      <c r="T3342">
        <v>100</v>
      </c>
      <c r="U3342">
        <v>17591.599999999999</v>
      </c>
      <c r="V3342">
        <v>0</v>
      </c>
      <c r="W3342">
        <f t="shared" si="873"/>
        <v>22008.6</v>
      </c>
      <c r="X3342">
        <f t="shared" si="869"/>
        <v>8964.93</v>
      </c>
      <c r="Y3342">
        <f>+J3342+M3342</f>
        <v>17737.5</v>
      </c>
      <c r="Z3342">
        <f>+G3342-(W3342+X3342)</f>
        <v>94026.47</v>
      </c>
      <c r="AA3342" t="s">
        <v>227</v>
      </c>
      <c r="AB3342">
        <v>2023</v>
      </c>
    </row>
    <row r="3343" spans="1:28" x14ac:dyDescent="0.25">
      <c r="A3343">
        <v>43</v>
      </c>
      <c r="B3343" t="s">
        <v>809</v>
      </c>
      <c r="C3343" t="s">
        <v>102</v>
      </c>
      <c r="D3343" t="s">
        <v>808</v>
      </c>
      <c r="E3343" t="s">
        <v>62</v>
      </c>
      <c r="F3343" t="s">
        <v>99</v>
      </c>
      <c r="G3343">
        <v>80000</v>
      </c>
      <c r="H3343">
        <f>+G3343-(I3343+L3343+N3343)</f>
        <v>75272</v>
      </c>
      <c r="I3343">
        <f t="shared" si="865"/>
        <v>2296</v>
      </c>
      <c r="J3343">
        <f t="shared" si="866"/>
        <v>5679.9999999999991</v>
      </c>
      <c r="K3343">
        <f t="shared" si="867"/>
        <v>822.89</v>
      </c>
      <c r="L3343">
        <f t="shared" si="874"/>
        <v>2432</v>
      </c>
      <c r="M3343">
        <f t="shared" si="875"/>
        <v>5672</v>
      </c>
      <c r="N3343">
        <v>0</v>
      </c>
      <c r="O3343">
        <f>+I3343+J3343+K3343+L3343+M3343+N3343</f>
        <v>16902.89</v>
      </c>
      <c r="P3343">
        <v>25</v>
      </c>
      <c r="Q3343">
        <v>1000</v>
      </c>
      <c r="R3343">
        <v>0</v>
      </c>
      <c r="S3343">
        <v>398.64</v>
      </c>
      <c r="T3343">
        <v>100</v>
      </c>
      <c r="U3343">
        <f t="shared" si="876"/>
        <v>7400.9372916666662</v>
      </c>
      <c r="V3343">
        <v>0</v>
      </c>
      <c r="W3343">
        <f t="shared" si="873"/>
        <v>8924.5772916666665</v>
      </c>
      <c r="X3343">
        <f t="shared" si="869"/>
        <v>4728</v>
      </c>
      <c r="Y3343">
        <f>+J3343+M3343</f>
        <v>11352</v>
      </c>
      <c r="Z3343">
        <f>+G3343-(W3343+X3343)</f>
        <v>66347.422708333339</v>
      </c>
      <c r="AA3343" t="s">
        <v>227</v>
      </c>
      <c r="AB3343">
        <v>2023</v>
      </c>
    </row>
    <row r="3344" spans="1:28" x14ac:dyDescent="0.25">
      <c r="A3344">
        <v>44</v>
      </c>
      <c r="B3344" t="s">
        <v>813</v>
      </c>
      <c r="C3344" t="s">
        <v>103</v>
      </c>
      <c r="D3344" t="s">
        <v>808</v>
      </c>
      <c r="E3344" t="s">
        <v>92</v>
      </c>
      <c r="F3344" t="s">
        <v>99</v>
      </c>
      <c r="G3344">
        <v>80000</v>
      </c>
      <c r="H3344">
        <f t="shared" si="872"/>
        <v>75272</v>
      </c>
      <c r="I3344">
        <f t="shared" si="865"/>
        <v>2296</v>
      </c>
      <c r="J3344">
        <f t="shared" si="866"/>
        <v>5679.9999999999991</v>
      </c>
      <c r="K3344">
        <f t="shared" si="867"/>
        <v>822.89</v>
      </c>
      <c r="L3344">
        <f t="shared" si="874"/>
        <v>2432</v>
      </c>
      <c r="M3344">
        <f t="shared" si="875"/>
        <v>5672</v>
      </c>
      <c r="N3344">
        <v>0</v>
      </c>
      <c r="O3344">
        <f t="shared" si="868"/>
        <v>16902.89</v>
      </c>
      <c r="P3344">
        <v>25</v>
      </c>
      <c r="Q3344">
        <v>0</v>
      </c>
      <c r="R3344">
        <v>0</v>
      </c>
      <c r="S3344">
        <v>0</v>
      </c>
      <c r="T3344">
        <v>100</v>
      </c>
      <c r="U3344">
        <v>0</v>
      </c>
      <c r="V3344">
        <v>0</v>
      </c>
      <c r="W3344">
        <f t="shared" si="873"/>
        <v>125</v>
      </c>
      <c r="X3344">
        <f t="shared" si="869"/>
        <v>4728</v>
      </c>
      <c r="Y3344">
        <f t="shared" si="877"/>
        <v>11352</v>
      </c>
      <c r="Z3344">
        <f t="shared" si="871"/>
        <v>75147</v>
      </c>
      <c r="AA3344" t="s">
        <v>227</v>
      </c>
      <c r="AB3344">
        <v>2023</v>
      </c>
    </row>
    <row r="3345" spans="1:28" x14ac:dyDescent="0.25">
      <c r="A3345">
        <v>45</v>
      </c>
      <c r="B3345" t="s">
        <v>874</v>
      </c>
      <c r="C3345" t="s">
        <v>103</v>
      </c>
      <c r="D3345" t="s">
        <v>10</v>
      </c>
      <c r="E3345" t="s">
        <v>32</v>
      </c>
      <c r="F3345" t="s">
        <v>84</v>
      </c>
      <c r="G3345">
        <v>46000</v>
      </c>
      <c r="H3345">
        <f t="shared" si="872"/>
        <v>43281.4</v>
      </c>
      <c r="I3345">
        <f t="shared" si="865"/>
        <v>1320.2</v>
      </c>
      <c r="J3345">
        <f t="shared" si="866"/>
        <v>3265.9999999999995</v>
      </c>
      <c r="K3345">
        <f t="shared" si="867"/>
        <v>506.00000000000006</v>
      </c>
      <c r="L3345">
        <f t="shared" si="874"/>
        <v>1398.4</v>
      </c>
      <c r="M3345">
        <f t="shared" si="875"/>
        <v>3261.4</v>
      </c>
      <c r="N3345">
        <v>0</v>
      </c>
      <c r="O3345">
        <f t="shared" si="868"/>
        <v>9752</v>
      </c>
      <c r="P3345">
        <v>25</v>
      </c>
      <c r="Q3345">
        <v>0</v>
      </c>
      <c r="R3345">
        <v>0</v>
      </c>
      <c r="S3345">
        <v>0</v>
      </c>
      <c r="T3345">
        <v>100</v>
      </c>
      <c r="U3345">
        <f>IF((H3345*12)&gt;867123.01,(79776+(((H3345*12)-867123.01)*0.25))/12,IF((H3345*12)&gt;624329.01,(31216+(((H3345*12)-624329.01)*0.2))/12,IF((H3345*12)&gt;416220.01,(((H3345*12)-416220.01)*0.15)/12,0)))</f>
        <v>1289.4598750000005</v>
      </c>
      <c r="V3345">
        <v>0</v>
      </c>
      <c r="W3345">
        <f t="shared" si="873"/>
        <v>1414.4598750000005</v>
      </c>
      <c r="X3345">
        <f t="shared" si="869"/>
        <v>2718.6000000000004</v>
      </c>
      <c r="Y3345">
        <f t="shared" si="877"/>
        <v>6527.4</v>
      </c>
      <c r="Z3345">
        <f t="shared" si="871"/>
        <v>41866.940125000001</v>
      </c>
      <c r="AA3345" t="s">
        <v>227</v>
      </c>
      <c r="AB3345">
        <v>2023</v>
      </c>
    </row>
    <row r="3346" spans="1:28" x14ac:dyDescent="0.25">
      <c r="A3346">
        <v>46</v>
      </c>
      <c r="B3346" t="s">
        <v>167</v>
      </c>
      <c r="C3346" t="s">
        <v>102</v>
      </c>
      <c r="D3346" t="s">
        <v>6</v>
      </c>
      <c r="E3346" t="s">
        <v>36</v>
      </c>
      <c r="F3346" t="s">
        <v>100</v>
      </c>
      <c r="G3346">
        <v>46000</v>
      </c>
      <c r="H3346">
        <f t="shared" si="872"/>
        <v>43281.4</v>
      </c>
      <c r="I3346">
        <f t="shared" si="865"/>
        <v>1320.2</v>
      </c>
      <c r="J3346">
        <f t="shared" si="866"/>
        <v>3265.9999999999995</v>
      </c>
      <c r="K3346">
        <f t="shared" si="867"/>
        <v>506.00000000000006</v>
      </c>
      <c r="L3346">
        <f t="shared" si="874"/>
        <v>1398.4</v>
      </c>
      <c r="M3346">
        <f t="shared" si="875"/>
        <v>3261.4</v>
      </c>
      <c r="N3346">
        <v>0</v>
      </c>
      <c r="O3346">
        <f t="shared" si="868"/>
        <v>9752</v>
      </c>
      <c r="P3346">
        <v>25</v>
      </c>
      <c r="Q3346">
        <v>5667</v>
      </c>
      <c r="R3346">
        <v>0</v>
      </c>
      <c r="S3346">
        <v>312.7</v>
      </c>
      <c r="T3346">
        <v>100</v>
      </c>
      <c r="U3346">
        <v>1289.46</v>
      </c>
      <c r="V3346">
        <v>0</v>
      </c>
      <c r="W3346">
        <f t="shared" si="873"/>
        <v>7394.16</v>
      </c>
      <c r="X3346">
        <f t="shared" si="869"/>
        <v>2718.6000000000004</v>
      </c>
      <c r="Y3346">
        <f t="shared" si="877"/>
        <v>6527.4</v>
      </c>
      <c r="Z3346">
        <f t="shared" si="871"/>
        <v>35887.24</v>
      </c>
      <c r="AA3346" t="s">
        <v>227</v>
      </c>
      <c r="AB3346">
        <v>2023</v>
      </c>
    </row>
    <row r="3347" spans="1:28" x14ac:dyDescent="0.25">
      <c r="A3347">
        <v>47</v>
      </c>
      <c r="B3347" t="s">
        <v>169</v>
      </c>
      <c r="C3347" t="s">
        <v>102</v>
      </c>
      <c r="D3347" t="s">
        <v>6</v>
      </c>
      <c r="E3347" t="s">
        <v>36</v>
      </c>
      <c r="F3347" t="s">
        <v>100</v>
      </c>
      <c r="G3347">
        <v>36000</v>
      </c>
      <c r="H3347">
        <f t="shared" si="872"/>
        <v>33872.400000000001</v>
      </c>
      <c r="I3347">
        <f t="shared" si="865"/>
        <v>1033.2</v>
      </c>
      <c r="J3347">
        <f t="shared" si="866"/>
        <v>2555.9999999999995</v>
      </c>
      <c r="K3347">
        <f t="shared" si="867"/>
        <v>396.00000000000006</v>
      </c>
      <c r="L3347">
        <f t="shared" si="874"/>
        <v>1094.4000000000001</v>
      </c>
      <c r="M3347">
        <f t="shared" si="875"/>
        <v>2552.4</v>
      </c>
      <c r="N3347">
        <v>0</v>
      </c>
      <c r="O3347">
        <f t="shared" si="868"/>
        <v>7632</v>
      </c>
      <c r="P3347">
        <v>25</v>
      </c>
      <c r="Q3347">
        <v>0</v>
      </c>
      <c r="R3347">
        <v>0</v>
      </c>
      <c r="S3347">
        <v>0</v>
      </c>
      <c r="T3347">
        <v>100</v>
      </c>
      <c r="U3347">
        <v>0</v>
      </c>
      <c r="V3347">
        <v>0</v>
      </c>
      <c r="W3347">
        <f t="shared" si="873"/>
        <v>125</v>
      </c>
      <c r="X3347">
        <f t="shared" si="869"/>
        <v>2127.6000000000004</v>
      </c>
      <c r="Y3347">
        <f t="shared" si="877"/>
        <v>5108.3999999999996</v>
      </c>
      <c r="Z3347">
        <f t="shared" si="871"/>
        <v>33747.4</v>
      </c>
      <c r="AA3347" t="s">
        <v>227</v>
      </c>
      <c r="AB3347">
        <v>2023</v>
      </c>
    </row>
    <row r="3348" spans="1:28" x14ac:dyDescent="0.25">
      <c r="A3348">
        <v>48</v>
      </c>
      <c r="B3348" t="s">
        <v>170</v>
      </c>
      <c r="C3348" t="s">
        <v>102</v>
      </c>
      <c r="D3348" t="s">
        <v>17</v>
      </c>
      <c r="E3348" t="s">
        <v>36</v>
      </c>
      <c r="F3348" t="s">
        <v>100</v>
      </c>
      <c r="G3348">
        <v>46000</v>
      </c>
      <c r="H3348">
        <f t="shared" si="872"/>
        <v>40126.54</v>
      </c>
      <c r="I3348">
        <f t="shared" si="865"/>
        <v>1320.2</v>
      </c>
      <c r="J3348">
        <f t="shared" si="866"/>
        <v>3265.9999999999995</v>
      </c>
      <c r="K3348">
        <f t="shared" si="867"/>
        <v>506.00000000000006</v>
      </c>
      <c r="L3348">
        <f t="shared" si="874"/>
        <v>1398.4</v>
      </c>
      <c r="M3348">
        <f t="shared" si="875"/>
        <v>3261.4</v>
      </c>
      <c r="N3348">
        <v>3154.86</v>
      </c>
      <c r="O3348">
        <f t="shared" si="868"/>
        <v>12906.86</v>
      </c>
      <c r="P3348">
        <v>25</v>
      </c>
      <c r="Q3348">
        <v>3395.29</v>
      </c>
      <c r="R3348">
        <v>0</v>
      </c>
      <c r="S3348">
        <v>1283.0899999999999</v>
      </c>
      <c r="T3348">
        <v>100</v>
      </c>
      <c r="U3348">
        <v>0</v>
      </c>
      <c r="V3348">
        <v>0</v>
      </c>
      <c r="W3348">
        <f t="shared" si="873"/>
        <v>4803.38</v>
      </c>
      <c r="X3348">
        <f t="shared" si="869"/>
        <v>5873.4600000000009</v>
      </c>
      <c r="Y3348">
        <f t="shared" si="877"/>
        <v>6527.4</v>
      </c>
      <c r="Z3348">
        <f t="shared" si="871"/>
        <v>35323.160000000003</v>
      </c>
      <c r="AA3348" t="s">
        <v>227</v>
      </c>
      <c r="AB3348">
        <v>2023</v>
      </c>
    </row>
    <row r="3349" spans="1:28" x14ac:dyDescent="0.25">
      <c r="A3349">
        <v>49</v>
      </c>
      <c r="B3349" t="s">
        <v>171</v>
      </c>
      <c r="C3349" t="s">
        <v>102</v>
      </c>
      <c r="D3349" t="s">
        <v>793</v>
      </c>
      <c r="E3349" t="s">
        <v>36</v>
      </c>
      <c r="F3349" t="s">
        <v>100</v>
      </c>
      <c r="G3349">
        <v>36000</v>
      </c>
      <c r="H3349">
        <f t="shared" si="872"/>
        <v>33872.400000000001</v>
      </c>
      <c r="I3349">
        <f t="shared" si="865"/>
        <v>1033.2</v>
      </c>
      <c r="J3349">
        <f t="shared" si="866"/>
        <v>2555.9999999999995</v>
      </c>
      <c r="K3349">
        <f t="shared" si="867"/>
        <v>396.00000000000006</v>
      </c>
      <c r="L3349">
        <f t="shared" si="874"/>
        <v>1094.4000000000001</v>
      </c>
      <c r="M3349">
        <f t="shared" si="875"/>
        <v>2552.4</v>
      </c>
      <c r="N3349">
        <v>0</v>
      </c>
      <c r="O3349">
        <f t="shared" si="868"/>
        <v>7632</v>
      </c>
      <c r="P3349">
        <v>25</v>
      </c>
      <c r="Q3349">
        <v>10000</v>
      </c>
      <c r="R3349">
        <v>0</v>
      </c>
      <c r="S3349">
        <v>409.93</v>
      </c>
      <c r="T3349">
        <v>100</v>
      </c>
      <c r="U3349">
        <v>0</v>
      </c>
      <c r="V3349">
        <v>0</v>
      </c>
      <c r="W3349">
        <f t="shared" si="873"/>
        <v>10534.93</v>
      </c>
      <c r="X3349">
        <f t="shared" si="869"/>
        <v>2127.6000000000004</v>
      </c>
      <c r="Y3349">
        <f t="shared" si="877"/>
        <v>5108.3999999999996</v>
      </c>
      <c r="Z3349">
        <f t="shared" si="871"/>
        <v>23337.47</v>
      </c>
      <c r="AA3349" t="s">
        <v>227</v>
      </c>
      <c r="AB3349">
        <v>2023</v>
      </c>
    </row>
    <row r="3350" spans="1:28" x14ac:dyDescent="0.25">
      <c r="A3350">
        <v>50</v>
      </c>
      <c r="B3350" t="s">
        <v>172</v>
      </c>
      <c r="C3350" t="s">
        <v>102</v>
      </c>
      <c r="D3350" t="s">
        <v>6</v>
      </c>
      <c r="E3350" t="s">
        <v>26</v>
      </c>
      <c r="F3350" t="s">
        <v>100</v>
      </c>
      <c r="G3350">
        <v>46000</v>
      </c>
      <c r="H3350">
        <f t="shared" si="872"/>
        <v>43281.4</v>
      </c>
      <c r="I3350">
        <f t="shared" si="865"/>
        <v>1320.2</v>
      </c>
      <c r="J3350">
        <f t="shared" si="866"/>
        <v>3265.9999999999995</v>
      </c>
      <c r="K3350">
        <f t="shared" si="867"/>
        <v>506.00000000000006</v>
      </c>
      <c r="L3350">
        <f t="shared" si="874"/>
        <v>1398.4</v>
      </c>
      <c r="M3350">
        <f t="shared" si="875"/>
        <v>3261.4</v>
      </c>
      <c r="N3350">
        <v>0</v>
      </c>
      <c r="O3350">
        <f t="shared" si="868"/>
        <v>9752</v>
      </c>
      <c r="P3350">
        <v>25</v>
      </c>
      <c r="Q3350">
        <v>0</v>
      </c>
      <c r="R3350">
        <v>0</v>
      </c>
      <c r="S3350">
        <v>586.92999999999995</v>
      </c>
      <c r="T3350">
        <v>100</v>
      </c>
      <c r="U3350">
        <v>0</v>
      </c>
      <c r="V3350">
        <v>0</v>
      </c>
      <c r="W3350">
        <f t="shared" si="873"/>
        <v>711.93</v>
      </c>
      <c r="X3350">
        <f t="shared" si="869"/>
        <v>2718.6000000000004</v>
      </c>
      <c r="Y3350">
        <f t="shared" si="877"/>
        <v>6527.4</v>
      </c>
      <c r="Z3350">
        <f t="shared" si="871"/>
        <v>42569.47</v>
      </c>
      <c r="AA3350" t="s">
        <v>227</v>
      </c>
      <c r="AB3350">
        <v>2023</v>
      </c>
    </row>
    <row r="3351" spans="1:28" x14ac:dyDescent="0.25">
      <c r="A3351">
        <v>51</v>
      </c>
      <c r="B3351" t="s">
        <v>798</v>
      </c>
      <c r="C3351" t="s">
        <v>102</v>
      </c>
      <c r="D3351" t="s">
        <v>12</v>
      </c>
      <c r="E3351" t="s">
        <v>26</v>
      </c>
      <c r="F3351" t="s">
        <v>100</v>
      </c>
      <c r="G3351">
        <v>46000</v>
      </c>
      <c r="H3351">
        <f>+G3351-(I3351+L3351+N3351)</f>
        <v>43281.4</v>
      </c>
      <c r="I3351">
        <f t="shared" si="865"/>
        <v>1320.2</v>
      </c>
      <c r="J3351">
        <f t="shared" si="866"/>
        <v>3265.9999999999995</v>
      </c>
      <c r="K3351">
        <f t="shared" si="867"/>
        <v>506.00000000000006</v>
      </c>
      <c r="L3351">
        <f t="shared" si="874"/>
        <v>1398.4</v>
      </c>
      <c r="M3351">
        <f t="shared" si="875"/>
        <v>3261.4</v>
      </c>
      <c r="N3351">
        <v>0</v>
      </c>
      <c r="O3351">
        <f>+I3351+J3351+K3351+L3351+M3351+N3351</f>
        <v>9752</v>
      </c>
      <c r="P3351">
        <v>25</v>
      </c>
      <c r="Q3351">
        <v>0</v>
      </c>
      <c r="R3351">
        <v>0</v>
      </c>
      <c r="S3351">
        <v>942.61</v>
      </c>
      <c r="T3351">
        <v>100</v>
      </c>
      <c r="U3351">
        <v>0</v>
      </c>
      <c r="V3351">
        <v>0</v>
      </c>
      <c r="W3351">
        <f t="shared" si="873"/>
        <v>1067.6100000000001</v>
      </c>
      <c r="X3351">
        <f t="shared" si="869"/>
        <v>2718.6000000000004</v>
      </c>
      <c r="Y3351">
        <f>+J3351+M3351</f>
        <v>6527.4</v>
      </c>
      <c r="Z3351">
        <f>+G3351-(W3351+X3351)</f>
        <v>42213.79</v>
      </c>
      <c r="AA3351" t="s">
        <v>227</v>
      </c>
      <c r="AB3351">
        <v>2023</v>
      </c>
    </row>
    <row r="3352" spans="1:28" x14ac:dyDescent="0.25">
      <c r="A3352">
        <v>52</v>
      </c>
      <c r="B3352" t="s">
        <v>799</v>
      </c>
      <c r="C3352" t="s">
        <v>102</v>
      </c>
      <c r="D3352" t="s">
        <v>6</v>
      </c>
      <c r="E3352" t="s">
        <v>26</v>
      </c>
      <c r="F3352" t="s">
        <v>100</v>
      </c>
      <c r="G3352">
        <v>36000</v>
      </c>
      <c r="H3352">
        <f>+G3352-(I3352+L3352+N3352)</f>
        <v>33872.400000000001</v>
      </c>
      <c r="I3352">
        <f t="shared" si="865"/>
        <v>1033.2</v>
      </c>
      <c r="J3352">
        <f t="shared" si="866"/>
        <v>2555.9999999999995</v>
      </c>
      <c r="K3352">
        <f t="shared" si="867"/>
        <v>396.00000000000006</v>
      </c>
      <c r="L3352">
        <f t="shared" si="874"/>
        <v>1094.4000000000001</v>
      </c>
      <c r="M3352">
        <f t="shared" si="875"/>
        <v>2552.4</v>
      </c>
      <c r="N3352">
        <v>0</v>
      </c>
      <c r="O3352">
        <f>+I3352+J3352+K3352+L3352+M3352+N3352</f>
        <v>7632</v>
      </c>
      <c r="P3352">
        <v>25</v>
      </c>
      <c r="Q3352">
        <v>0</v>
      </c>
      <c r="R3352">
        <v>0</v>
      </c>
      <c r="S3352">
        <v>0</v>
      </c>
      <c r="T3352">
        <v>100</v>
      </c>
      <c r="U3352">
        <v>0</v>
      </c>
      <c r="V3352">
        <v>0</v>
      </c>
      <c r="W3352">
        <f t="shared" si="873"/>
        <v>125</v>
      </c>
      <c r="X3352">
        <f t="shared" si="869"/>
        <v>2127.6000000000004</v>
      </c>
      <c r="Y3352">
        <f>+J3352+M3352</f>
        <v>5108.3999999999996</v>
      </c>
      <c r="Z3352">
        <f>+G3352-(W3352+X3352)</f>
        <v>33747.4</v>
      </c>
      <c r="AA3352" t="s">
        <v>227</v>
      </c>
      <c r="AB3352">
        <v>2023</v>
      </c>
    </row>
    <row r="3353" spans="1:28" x14ac:dyDescent="0.25">
      <c r="A3353">
        <v>53</v>
      </c>
      <c r="B3353" t="s">
        <v>173</v>
      </c>
      <c r="C3353" t="s">
        <v>102</v>
      </c>
      <c r="D3353" t="s">
        <v>6</v>
      </c>
      <c r="E3353" t="s">
        <v>26</v>
      </c>
      <c r="F3353" t="s">
        <v>100</v>
      </c>
      <c r="G3353">
        <v>46000</v>
      </c>
      <c r="H3353">
        <f t="shared" si="872"/>
        <v>41703.97</v>
      </c>
      <c r="I3353">
        <f t="shared" si="865"/>
        <v>1320.2</v>
      </c>
      <c r="J3353">
        <f t="shared" si="866"/>
        <v>3265.9999999999995</v>
      </c>
      <c r="K3353">
        <f t="shared" si="867"/>
        <v>506.00000000000006</v>
      </c>
      <c r="L3353">
        <f t="shared" si="874"/>
        <v>1398.4</v>
      </c>
      <c r="M3353">
        <f t="shared" si="875"/>
        <v>3261.4</v>
      </c>
      <c r="N3353">
        <v>1577.43</v>
      </c>
      <c r="O3353">
        <f t="shared" si="868"/>
        <v>11329.43</v>
      </c>
      <c r="P3353">
        <v>25</v>
      </c>
      <c r="Q3353">
        <v>0</v>
      </c>
      <c r="R3353">
        <v>0</v>
      </c>
      <c r="S3353">
        <v>0</v>
      </c>
      <c r="T3353">
        <v>100</v>
      </c>
      <c r="U3353">
        <v>1052.8399999999999</v>
      </c>
      <c r="V3353">
        <v>0</v>
      </c>
      <c r="W3353">
        <f t="shared" si="873"/>
        <v>1177.8399999999999</v>
      </c>
      <c r="X3353">
        <f t="shared" si="869"/>
        <v>4296.0300000000007</v>
      </c>
      <c r="Y3353">
        <f t="shared" si="877"/>
        <v>6527.4</v>
      </c>
      <c r="Z3353">
        <f t="shared" si="871"/>
        <v>40526.129999999997</v>
      </c>
      <c r="AA3353" t="s">
        <v>227</v>
      </c>
      <c r="AB3353">
        <v>2023</v>
      </c>
    </row>
    <row r="3354" spans="1:28" x14ac:dyDescent="0.25">
      <c r="A3354">
        <v>54</v>
      </c>
      <c r="B3354" t="s">
        <v>177</v>
      </c>
      <c r="C3354" t="s">
        <v>102</v>
      </c>
      <c r="D3354" t="s">
        <v>22</v>
      </c>
      <c r="E3354" t="s">
        <v>26</v>
      </c>
      <c r="F3354" t="s">
        <v>100</v>
      </c>
      <c r="G3354">
        <v>46000</v>
      </c>
      <c r="H3354">
        <f t="shared" si="872"/>
        <v>43281.4</v>
      </c>
      <c r="I3354">
        <f t="shared" si="865"/>
        <v>1320.2</v>
      </c>
      <c r="J3354">
        <f t="shared" si="866"/>
        <v>3265.9999999999995</v>
      </c>
      <c r="K3354">
        <f t="shared" si="867"/>
        <v>506.00000000000006</v>
      </c>
      <c r="L3354">
        <f t="shared" si="874"/>
        <v>1398.4</v>
      </c>
      <c r="M3354">
        <f t="shared" si="875"/>
        <v>3261.4</v>
      </c>
      <c r="N3354">
        <v>0</v>
      </c>
      <c r="O3354">
        <f t="shared" si="868"/>
        <v>9752</v>
      </c>
      <c r="P3354">
        <v>25</v>
      </c>
      <c r="Q3354">
        <v>0</v>
      </c>
      <c r="R3354">
        <v>0</v>
      </c>
      <c r="S3354">
        <v>458.65</v>
      </c>
      <c r="T3354">
        <v>100</v>
      </c>
      <c r="U3354">
        <v>0</v>
      </c>
      <c r="V3354">
        <v>0</v>
      </c>
      <c r="W3354">
        <f t="shared" si="873"/>
        <v>583.65</v>
      </c>
      <c r="X3354">
        <f t="shared" si="869"/>
        <v>2718.6000000000004</v>
      </c>
      <c r="Y3354">
        <f t="shared" si="877"/>
        <v>6527.4</v>
      </c>
      <c r="Z3354">
        <f t="shared" si="871"/>
        <v>42697.75</v>
      </c>
      <c r="AA3354" t="s">
        <v>227</v>
      </c>
      <c r="AB3354">
        <v>2023</v>
      </c>
    </row>
    <row r="3355" spans="1:28" x14ac:dyDescent="0.25">
      <c r="A3355">
        <v>55</v>
      </c>
      <c r="B3355" t="s">
        <v>178</v>
      </c>
      <c r="C3355" t="s">
        <v>103</v>
      </c>
      <c r="D3355" t="s">
        <v>6</v>
      </c>
      <c r="E3355" t="s">
        <v>32</v>
      </c>
      <c r="F3355" t="s">
        <v>100</v>
      </c>
      <c r="G3355">
        <v>36000</v>
      </c>
      <c r="H3355">
        <f>+G3355-(I3355+L3355+N3355)</f>
        <v>33872.400000000001</v>
      </c>
      <c r="I3355">
        <f t="shared" si="865"/>
        <v>1033.2</v>
      </c>
      <c r="J3355">
        <f t="shared" si="866"/>
        <v>2555.9999999999995</v>
      </c>
      <c r="K3355">
        <f t="shared" si="867"/>
        <v>396.00000000000006</v>
      </c>
      <c r="L3355">
        <f t="shared" si="874"/>
        <v>1094.4000000000001</v>
      </c>
      <c r="M3355">
        <f t="shared" si="875"/>
        <v>2552.4</v>
      </c>
      <c r="N3355">
        <v>0</v>
      </c>
      <c r="O3355">
        <f>+I3355+J3355+K3355+L3355+M3355+N3355</f>
        <v>7632</v>
      </c>
      <c r="P3355">
        <v>25</v>
      </c>
      <c r="Q3355">
        <v>0</v>
      </c>
      <c r="R3355">
        <v>0</v>
      </c>
      <c r="S3355">
        <v>398.64</v>
      </c>
      <c r="T3355">
        <v>100</v>
      </c>
      <c r="U3355">
        <v>0</v>
      </c>
      <c r="V3355">
        <v>0</v>
      </c>
      <c r="W3355">
        <f t="shared" si="873"/>
        <v>523.64</v>
      </c>
      <c r="X3355">
        <f t="shared" si="869"/>
        <v>2127.6000000000004</v>
      </c>
      <c r="Y3355">
        <f t="shared" si="877"/>
        <v>5108.3999999999996</v>
      </c>
      <c r="Z3355">
        <f t="shared" si="871"/>
        <v>33348.76</v>
      </c>
      <c r="AA3355" t="s">
        <v>227</v>
      </c>
      <c r="AB3355">
        <v>2023</v>
      </c>
    </row>
    <row r="3356" spans="1:28" x14ac:dyDescent="0.25">
      <c r="A3356">
        <v>56</v>
      </c>
      <c r="B3356" t="s">
        <v>814</v>
      </c>
      <c r="C3356" t="s">
        <v>102</v>
      </c>
      <c r="D3356" t="s">
        <v>793</v>
      </c>
      <c r="E3356" t="s">
        <v>33</v>
      </c>
      <c r="F3356" t="s">
        <v>100</v>
      </c>
      <c r="G3356">
        <v>30000</v>
      </c>
      <c r="H3356">
        <f t="shared" si="872"/>
        <v>28227</v>
      </c>
      <c r="I3356">
        <f t="shared" si="865"/>
        <v>861</v>
      </c>
      <c r="J3356">
        <f t="shared" si="866"/>
        <v>2130</v>
      </c>
      <c r="K3356">
        <f t="shared" si="867"/>
        <v>330.00000000000006</v>
      </c>
      <c r="L3356">
        <f t="shared" si="874"/>
        <v>912</v>
      </c>
      <c r="M3356">
        <f t="shared" si="875"/>
        <v>2127</v>
      </c>
      <c r="N3356">
        <v>0</v>
      </c>
      <c r="O3356">
        <f t="shared" ref="O3356:O3363" si="878">+I3356+J3356+K3356+L3356+M3356+N3356</f>
        <v>6360</v>
      </c>
      <c r="P3356">
        <v>25</v>
      </c>
      <c r="Q3356">
        <v>0</v>
      </c>
      <c r="R3356">
        <v>0</v>
      </c>
      <c r="S3356">
        <v>0</v>
      </c>
      <c r="T3356">
        <v>100</v>
      </c>
      <c r="U3356">
        <v>0</v>
      </c>
      <c r="V3356">
        <v>0</v>
      </c>
      <c r="W3356">
        <f t="shared" si="873"/>
        <v>125</v>
      </c>
      <c r="X3356">
        <f t="shared" si="869"/>
        <v>1773</v>
      </c>
      <c r="Y3356">
        <f t="shared" si="877"/>
        <v>4257</v>
      </c>
      <c r="Z3356">
        <f t="shared" si="871"/>
        <v>28102</v>
      </c>
      <c r="AA3356" t="s">
        <v>227</v>
      </c>
      <c r="AB3356">
        <v>2023</v>
      </c>
    </row>
    <row r="3357" spans="1:28" x14ac:dyDescent="0.25">
      <c r="A3357">
        <v>57</v>
      </c>
      <c r="B3357" t="s">
        <v>815</v>
      </c>
      <c r="C3357" t="s">
        <v>102</v>
      </c>
      <c r="D3357" t="s">
        <v>793</v>
      </c>
      <c r="E3357" t="s">
        <v>32</v>
      </c>
      <c r="F3357" t="s">
        <v>100</v>
      </c>
      <c r="G3357">
        <v>30000</v>
      </c>
      <c r="H3357">
        <f t="shared" si="872"/>
        <v>28227</v>
      </c>
      <c r="I3357">
        <f t="shared" si="865"/>
        <v>861</v>
      </c>
      <c r="J3357">
        <f t="shared" si="866"/>
        <v>2130</v>
      </c>
      <c r="K3357">
        <f t="shared" si="867"/>
        <v>330.00000000000006</v>
      </c>
      <c r="L3357">
        <f t="shared" si="874"/>
        <v>912</v>
      </c>
      <c r="M3357">
        <f t="shared" si="875"/>
        <v>2127</v>
      </c>
      <c r="N3357">
        <v>0</v>
      </c>
      <c r="O3357">
        <f t="shared" si="878"/>
        <v>6360</v>
      </c>
      <c r="P3357">
        <v>25</v>
      </c>
      <c r="Q3357">
        <v>0</v>
      </c>
      <c r="R3357">
        <v>0</v>
      </c>
      <c r="S3357">
        <v>0</v>
      </c>
      <c r="T3357">
        <v>100</v>
      </c>
      <c r="U3357">
        <v>0</v>
      </c>
      <c r="V3357">
        <v>0</v>
      </c>
      <c r="W3357">
        <f t="shared" si="873"/>
        <v>125</v>
      </c>
      <c r="X3357">
        <f t="shared" si="869"/>
        <v>1773</v>
      </c>
      <c r="Y3357">
        <f t="shared" si="877"/>
        <v>4257</v>
      </c>
      <c r="Z3357">
        <f t="shared" si="871"/>
        <v>28102</v>
      </c>
      <c r="AA3357" t="s">
        <v>227</v>
      </c>
      <c r="AB3357">
        <v>2023</v>
      </c>
    </row>
    <row r="3358" spans="1:28" x14ac:dyDescent="0.25">
      <c r="A3358">
        <v>58</v>
      </c>
      <c r="B3358" t="s">
        <v>816</v>
      </c>
      <c r="C3358" t="s">
        <v>103</v>
      </c>
      <c r="D3358" t="s">
        <v>6</v>
      </c>
      <c r="E3358" t="s">
        <v>32</v>
      </c>
      <c r="F3358" t="s">
        <v>100</v>
      </c>
      <c r="G3358">
        <v>30000</v>
      </c>
      <c r="H3358">
        <f>+G3358-(I3358+L3358+N3358)</f>
        <v>28227</v>
      </c>
      <c r="I3358">
        <f t="shared" si="865"/>
        <v>861</v>
      </c>
      <c r="J3358">
        <f t="shared" si="866"/>
        <v>2130</v>
      </c>
      <c r="K3358">
        <f t="shared" si="867"/>
        <v>330.00000000000006</v>
      </c>
      <c r="L3358">
        <f t="shared" si="874"/>
        <v>912</v>
      </c>
      <c r="M3358">
        <f t="shared" si="875"/>
        <v>2127</v>
      </c>
      <c r="N3358">
        <v>0</v>
      </c>
      <c r="O3358">
        <f t="shared" si="878"/>
        <v>6360</v>
      </c>
      <c r="P3358">
        <v>25</v>
      </c>
      <c r="Q3358">
        <v>0</v>
      </c>
      <c r="R3358">
        <v>0</v>
      </c>
      <c r="S3358">
        <v>24.96</v>
      </c>
      <c r="T3358">
        <v>100</v>
      </c>
      <c r="U3358">
        <v>0</v>
      </c>
      <c r="V3358">
        <v>0</v>
      </c>
      <c r="W3358">
        <f t="shared" si="873"/>
        <v>149.96</v>
      </c>
      <c r="X3358">
        <f t="shared" si="869"/>
        <v>1773</v>
      </c>
      <c r="Y3358">
        <f t="shared" si="877"/>
        <v>4257</v>
      </c>
      <c r="Z3358">
        <f t="shared" si="871"/>
        <v>28077.040000000001</v>
      </c>
      <c r="AA3358" t="s">
        <v>227</v>
      </c>
      <c r="AB3358">
        <v>2023</v>
      </c>
    </row>
    <row r="3359" spans="1:28" x14ac:dyDescent="0.25">
      <c r="A3359">
        <v>59</v>
      </c>
      <c r="B3359" t="s">
        <v>817</v>
      </c>
      <c r="C3359" t="s">
        <v>102</v>
      </c>
      <c r="D3359" t="s">
        <v>818</v>
      </c>
      <c r="E3359" t="s">
        <v>32</v>
      </c>
      <c r="F3359" t="s">
        <v>100</v>
      </c>
      <c r="G3359">
        <v>46000</v>
      </c>
      <c r="H3359">
        <f t="shared" si="872"/>
        <v>43281.4</v>
      </c>
      <c r="I3359">
        <f t="shared" si="865"/>
        <v>1320.2</v>
      </c>
      <c r="J3359">
        <f t="shared" si="866"/>
        <v>3265.9999999999995</v>
      </c>
      <c r="K3359">
        <f t="shared" si="867"/>
        <v>506.00000000000006</v>
      </c>
      <c r="L3359">
        <f t="shared" si="874"/>
        <v>1398.4</v>
      </c>
      <c r="M3359">
        <f t="shared" si="875"/>
        <v>3261.4</v>
      </c>
      <c r="N3359">
        <v>0</v>
      </c>
      <c r="O3359">
        <f t="shared" si="878"/>
        <v>9752</v>
      </c>
      <c r="P3359">
        <v>25</v>
      </c>
      <c r="Q3359">
        <v>500</v>
      </c>
      <c r="R3359">
        <v>0</v>
      </c>
      <c r="S3359">
        <v>398.64</v>
      </c>
      <c r="T3359">
        <v>100</v>
      </c>
      <c r="U3359">
        <v>1289.46</v>
      </c>
      <c r="V3359">
        <v>0</v>
      </c>
      <c r="W3359">
        <f t="shared" si="873"/>
        <v>2313.1</v>
      </c>
      <c r="X3359">
        <f t="shared" si="869"/>
        <v>2718.6000000000004</v>
      </c>
      <c r="Y3359">
        <f t="shared" si="877"/>
        <v>6527.4</v>
      </c>
      <c r="Z3359">
        <f t="shared" si="871"/>
        <v>40968.300000000003</v>
      </c>
      <c r="AA3359" t="s">
        <v>227</v>
      </c>
      <c r="AB3359">
        <v>2023</v>
      </c>
    </row>
    <row r="3360" spans="1:28" x14ac:dyDescent="0.25">
      <c r="A3360">
        <v>60</v>
      </c>
      <c r="B3360" t="s">
        <v>819</v>
      </c>
      <c r="C3360" t="s">
        <v>103</v>
      </c>
      <c r="D3360" t="s">
        <v>12</v>
      </c>
      <c r="E3360" t="s">
        <v>32</v>
      </c>
      <c r="F3360" t="s">
        <v>100</v>
      </c>
      <c r="G3360">
        <v>46000</v>
      </c>
      <c r="H3360">
        <f t="shared" si="872"/>
        <v>43281.4</v>
      </c>
      <c r="I3360">
        <f t="shared" si="865"/>
        <v>1320.2</v>
      </c>
      <c r="J3360">
        <f t="shared" si="866"/>
        <v>3265.9999999999995</v>
      </c>
      <c r="K3360">
        <f t="shared" si="867"/>
        <v>506.00000000000006</v>
      </c>
      <c r="L3360">
        <f t="shared" si="874"/>
        <v>1398.4</v>
      </c>
      <c r="M3360">
        <f t="shared" si="875"/>
        <v>3261.4</v>
      </c>
      <c r="N3360">
        <v>0</v>
      </c>
      <c r="O3360">
        <f t="shared" si="878"/>
        <v>9752</v>
      </c>
      <c r="P3360">
        <v>25</v>
      </c>
      <c r="Q3360">
        <v>0</v>
      </c>
      <c r="R3360">
        <v>0</v>
      </c>
      <c r="S3360">
        <v>729.58</v>
      </c>
      <c r="T3360">
        <v>100</v>
      </c>
      <c r="U3360">
        <f t="shared" si="876"/>
        <v>1289.4598750000005</v>
      </c>
      <c r="V3360">
        <v>0</v>
      </c>
      <c r="W3360">
        <f t="shared" si="873"/>
        <v>2144.0398750000004</v>
      </c>
      <c r="X3360">
        <f t="shared" si="869"/>
        <v>2718.6000000000004</v>
      </c>
      <c r="Y3360">
        <f t="shared" si="877"/>
        <v>6527.4</v>
      </c>
      <c r="Z3360">
        <f t="shared" si="871"/>
        <v>41137.360124999999</v>
      </c>
      <c r="AA3360" t="s">
        <v>227</v>
      </c>
      <c r="AB3360">
        <v>2023</v>
      </c>
    </row>
    <row r="3361" spans="1:28" x14ac:dyDescent="0.25">
      <c r="A3361">
        <v>61</v>
      </c>
      <c r="B3361" t="s">
        <v>820</v>
      </c>
      <c r="C3361" t="s">
        <v>102</v>
      </c>
      <c r="D3361" t="s">
        <v>94</v>
      </c>
      <c r="E3361" t="s">
        <v>32</v>
      </c>
      <c r="F3361" t="s">
        <v>100</v>
      </c>
      <c r="G3361">
        <v>36000</v>
      </c>
      <c r="H3361">
        <f t="shared" si="872"/>
        <v>33872.400000000001</v>
      </c>
      <c r="I3361">
        <f t="shared" si="865"/>
        <v>1033.2</v>
      </c>
      <c r="J3361">
        <f t="shared" si="866"/>
        <v>2555.9999999999995</v>
      </c>
      <c r="K3361">
        <f t="shared" si="867"/>
        <v>396.00000000000006</v>
      </c>
      <c r="L3361">
        <f t="shared" si="874"/>
        <v>1094.4000000000001</v>
      </c>
      <c r="M3361">
        <f t="shared" si="875"/>
        <v>2552.4</v>
      </c>
      <c r="N3361">
        <v>0</v>
      </c>
      <c r="O3361">
        <f t="shared" si="878"/>
        <v>7632</v>
      </c>
      <c r="P3361">
        <v>25</v>
      </c>
      <c r="Q3361">
        <v>0</v>
      </c>
      <c r="R3361">
        <v>0</v>
      </c>
      <c r="S3361">
        <v>498.62</v>
      </c>
      <c r="T3361">
        <v>100</v>
      </c>
      <c r="U3361">
        <v>0</v>
      </c>
      <c r="V3361">
        <v>0</v>
      </c>
      <c r="W3361">
        <f t="shared" si="873"/>
        <v>623.62</v>
      </c>
      <c r="X3361">
        <f t="shared" si="869"/>
        <v>2127.6000000000004</v>
      </c>
      <c r="Y3361">
        <f t="shared" si="877"/>
        <v>5108.3999999999996</v>
      </c>
      <c r="Z3361">
        <f t="shared" si="871"/>
        <v>33248.78</v>
      </c>
      <c r="AA3361" t="s">
        <v>227</v>
      </c>
      <c r="AB3361">
        <v>2023</v>
      </c>
    </row>
    <row r="3362" spans="1:28" x14ac:dyDescent="0.25">
      <c r="A3362">
        <v>62</v>
      </c>
      <c r="B3362" t="s">
        <v>821</v>
      </c>
      <c r="C3362" t="s">
        <v>103</v>
      </c>
      <c r="D3362" t="s">
        <v>22</v>
      </c>
      <c r="E3362" t="s">
        <v>32</v>
      </c>
      <c r="F3362" t="s">
        <v>100</v>
      </c>
      <c r="G3362">
        <v>36000</v>
      </c>
      <c r="H3362">
        <f t="shared" si="872"/>
        <v>33872.400000000001</v>
      </c>
      <c r="I3362">
        <f t="shared" si="865"/>
        <v>1033.2</v>
      </c>
      <c r="J3362">
        <f t="shared" si="866"/>
        <v>2555.9999999999995</v>
      </c>
      <c r="K3362">
        <f t="shared" si="867"/>
        <v>396.00000000000006</v>
      </c>
      <c r="L3362">
        <f t="shared" si="874"/>
        <v>1094.4000000000001</v>
      </c>
      <c r="M3362">
        <f t="shared" si="875"/>
        <v>2552.4</v>
      </c>
      <c r="N3362">
        <v>0</v>
      </c>
      <c r="O3362">
        <f t="shared" si="878"/>
        <v>7632</v>
      </c>
      <c r="P3362">
        <v>25</v>
      </c>
      <c r="Q3362">
        <v>0</v>
      </c>
      <c r="R3362">
        <v>0</v>
      </c>
      <c r="S3362">
        <v>1390.64</v>
      </c>
      <c r="T3362">
        <v>100</v>
      </c>
      <c r="U3362">
        <v>0</v>
      </c>
      <c r="V3362">
        <v>0</v>
      </c>
      <c r="W3362">
        <f t="shared" si="873"/>
        <v>1515.64</v>
      </c>
      <c r="X3362">
        <f t="shared" si="869"/>
        <v>2127.6000000000004</v>
      </c>
      <c r="Y3362">
        <f t="shared" si="877"/>
        <v>5108.3999999999996</v>
      </c>
      <c r="Z3362">
        <f t="shared" si="871"/>
        <v>32356.76</v>
      </c>
      <c r="AA3362" t="s">
        <v>227</v>
      </c>
      <c r="AB3362">
        <v>2023</v>
      </c>
    </row>
    <row r="3363" spans="1:28" x14ac:dyDescent="0.25">
      <c r="A3363">
        <v>63</v>
      </c>
      <c r="B3363" t="s">
        <v>822</v>
      </c>
      <c r="C3363" t="s">
        <v>103</v>
      </c>
      <c r="D3363" t="s">
        <v>793</v>
      </c>
      <c r="E3363" t="s">
        <v>32</v>
      </c>
      <c r="F3363" t="s">
        <v>100</v>
      </c>
      <c r="G3363">
        <v>46000</v>
      </c>
      <c r="H3363">
        <f t="shared" si="872"/>
        <v>43281.4</v>
      </c>
      <c r="I3363">
        <f t="shared" si="865"/>
        <v>1320.2</v>
      </c>
      <c r="J3363">
        <f t="shared" si="866"/>
        <v>3265.9999999999995</v>
      </c>
      <c r="K3363">
        <f t="shared" si="867"/>
        <v>506.00000000000006</v>
      </c>
      <c r="L3363">
        <f t="shared" si="874"/>
        <v>1398.4</v>
      </c>
      <c r="M3363">
        <f t="shared" si="875"/>
        <v>3261.4</v>
      </c>
      <c r="N3363">
        <v>0</v>
      </c>
      <c r="O3363">
        <f t="shared" si="878"/>
        <v>9752</v>
      </c>
      <c r="P3363">
        <v>25</v>
      </c>
      <c r="Q3363">
        <v>0</v>
      </c>
      <c r="R3363">
        <v>0</v>
      </c>
      <c r="S3363">
        <v>0</v>
      </c>
      <c r="T3363">
        <v>100</v>
      </c>
      <c r="U3363">
        <v>0</v>
      </c>
      <c r="V3363">
        <v>0</v>
      </c>
      <c r="W3363">
        <f t="shared" si="873"/>
        <v>125</v>
      </c>
      <c r="X3363">
        <f t="shared" si="869"/>
        <v>2718.6000000000004</v>
      </c>
      <c r="Y3363">
        <f t="shared" si="877"/>
        <v>6527.4</v>
      </c>
      <c r="Z3363">
        <f t="shared" si="871"/>
        <v>43156.4</v>
      </c>
      <c r="AA3363" t="s">
        <v>227</v>
      </c>
      <c r="AB3363">
        <v>2023</v>
      </c>
    </row>
    <row r="3364" spans="1:28" x14ac:dyDescent="0.25">
      <c r="A3364">
        <v>64</v>
      </c>
      <c r="B3364" t="s">
        <v>179</v>
      </c>
      <c r="C3364" t="s">
        <v>103</v>
      </c>
      <c r="D3364" t="s">
        <v>800</v>
      </c>
      <c r="E3364" t="s">
        <v>32</v>
      </c>
      <c r="F3364" t="s">
        <v>100</v>
      </c>
      <c r="G3364">
        <v>46000</v>
      </c>
      <c r="H3364">
        <f t="shared" si="872"/>
        <v>43281.4</v>
      </c>
      <c r="I3364">
        <f t="shared" si="865"/>
        <v>1320.2</v>
      </c>
      <c r="J3364">
        <f t="shared" si="866"/>
        <v>3265.9999999999995</v>
      </c>
      <c r="K3364">
        <f t="shared" si="867"/>
        <v>506.00000000000006</v>
      </c>
      <c r="L3364">
        <f t="shared" si="874"/>
        <v>1398.4</v>
      </c>
      <c r="M3364">
        <f t="shared" si="875"/>
        <v>3261.4</v>
      </c>
      <c r="N3364">
        <v>0</v>
      </c>
      <c r="O3364">
        <f t="shared" si="868"/>
        <v>9752</v>
      </c>
      <c r="P3364">
        <v>25</v>
      </c>
      <c r="Q3364">
        <v>1000</v>
      </c>
      <c r="R3364">
        <v>0</v>
      </c>
      <c r="S3364">
        <v>668.59</v>
      </c>
      <c r="T3364">
        <v>100</v>
      </c>
      <c r="U3364">
        <v>0</v>
      </c>
      <c r="V3364">
        <v>0</v>
      </c>
      <c r="W3364">
        <f t="shared" si="873"/>
        <v>1793.5900000000001</v>
      </c>
      <c r="X3364">
        <f t="shared" si="869"/>
        <v>2718.6000000000004</v>
      </c>
      <c r="Y3364">
        <f t="shared" si="877"/>
        <v>6527.4</v>
      </c>
      <c r="Z3364">
        <f t="shared" si="871"/>
        <v>41487.81</v>
      </c>
      <c r="AA3364" t="s">
        <v>227</v>
      </c>
      <c r="AB3364">
        <v>2023</v>
      </c>
    </row>
    <row r="3365" spans="1:28" x14ac:dyDescent="0.25">
      <c r="A3365">
        <v>65</v>
      </c>
      <c r="B3365" t="s">
        <v>180</v>
      </c>
      <c r="C3365" t="s">
        <v>103</v>
      </c>
      <c r="D3365" t="s">
        <v>22</v>
      </c>
      <c r="E3365" t="s">
        <v>32</v>
      </c>
      <c r="F3365" t="s">
        <v>100</v>
      </c>
      <c r="G3365">
        <v>36000</v>
      </c>
      <c r="H3365">
        <f t="shared" si="872"/>
        <v>32294.97</v>
      </c>
      <c r="I3365">
        <f t="shared" si="865"/>
        <v>1033.2</v>
      </c>
      <c r="J3365">
        <f t="shared" si="866"/>
        <v>2555.9999999999995</v>
      </c>
      <c r="K3365">
        <f t="shared" ref="K3365:K3405" si="879">IF(G3365&lt;=74808,G3365*1.1%,822.89)</f>
        <v>396.00000000000006</v>
      </c>
      <c r="L3365">
        <f t="shared" si="874"/>
        <v>1094.4000000000001</v>
      </c>
      <c r="M3365">
        <f t="shared" si="875"/>
        <v>2552.4</v>
      </c>
      <c r="N3365">
        <v>1577.43</v>
      </c>
      <c r="O3365">
        <f t="shared" ref="O3365:O3405" si="880">+I3365+J3365+K3365+L3365+M3365+N3365</f>
        <v>9209.43</v>
      </c>
      <c r="P3365">
        <v>25</v>
      </c>
      <c r="Q3365">
        <v>0</v>
      </c>
      <c r="R3365">
        <v>0</v>
      </c>
      <c r="S3365">
        <v>2076.84</v>
      </c>
      <c r="T3365">
        <v>100</v>
      </c>
      <c r="U3365">
        <v>0</v>
      </c>
      <c r="V3365">
        <v>0</v>
      </c>
      <c r="W3365">
        <f t="shared" si="873"/>
        <v>2201.84</v>
      </c>
      <c r="X3365">
        <f t="shared" ref="X3365:X3405" si="881">+I3365+L3365+N3365</f>
        <v>3705.0300000000007</v>
      </c>
      <c r="Y3365">
        <f t="shared" si="877"/>
        <v>5108.3999999999996</v>
      </c>
      <c r="Z3365">
        <f t="shared" ref="Z3365:Z3405" si="882">+G3365-(W3365+X3365)</f>
        <v>30093.129999999997</v>
      </c>
      <c r="AA3365" t="s">
        <v>227</v>
      </c>
      <c r="AB3365">
        <v>2023</v>
      </c>
    </row>
    <row r="3366" spans="1:28" x14ac:dyDescent="0.25">
      <c r="A3366">
        <v>66</v>
      </c>
      <c r="B3366" t="s">
        <v>183</v>
      </c>
      <c r="C3366" t="s">
        <v>103</v>
      </c>
      <c r="D3366" t="s">
        <v>22</v>
      </c>
      <c r="E3366" t="s">
        <v>52</v>
      </c>
      <c r="F3366" t="s">
        <v>100</v>
      </c>
      <c r="G3366">
        <v>36000</v>
      </c>
      <c r="H3366">
        <f t="shared" ref="H3366:H3405" si="883">+G3366-(I3366+L3366+N3366)</f>
        <v>33872.400000000001</v>
      </c>
      <c r="I3366">
        <f t="shared" ref="I3366:I3405" si="884">IF(G3366&lt;=374040,G3366*2.87%,9334.68)</f>
        <v>1033.2</v>
      </c>
      <c r="J3366">
        <f t="shared" ref="J3366:J3405" si="885">IF(G3366&lt;=374040,G3366*7.1%,23092.75)</f>
        <v>2555.9999999999995</v>
      </c>
      <c r="K3366">
        <f t="shared" si="879"/>
        <v>396.00000000000006</v>
      </c>
      <c r="L3366">
        <f t="shared" si="874"/>
        <v>1094.4000000000001</v>
      </c>
      <c r="M3366">
        <f t="shared" si="875"/>
        <v>2552.4</v>
      </c>
      <c r="N3366">
        <v>0</v>
      </c>
      <c r="O3366">
        <f t="shared" si="880"/>
        <v>7632</v>
      </c>
      <c r="P3366">
        <v>25</v>
      </c>
      <c r="Q3366">
        <v>1500</v>
      </c>
      <c r="R3366">
        <v>0</v>
      </c>
      <c r="S3366">
        <v>1057.99</v>
      </c>
      <c r="T3366">
        <v>100</v>
      </c>
      <c r="U3366">
        <v>0</v>
      </c>
      <c r="V3366">
        <v>0</v>
      </c>
      <c r="W3366">
        <f t="shared" ref="W3366:W3405" si="886">P3366+Q3366+R3366+S3366+T3366+U3366</f>
        <v>2682.99</v>
      </c>
      <c r="X3366">
        <f t="shared" si="881"/>
        <v>2127.6000000000004</v>
      </c>
      <c r="Y3366">
        <f t="shared" si="877"/>
        <v>5108.3999999999996</v>
      </c>
      <c r="Z3366">
        <f t="shared" si="882"/>
        <v>31189.41</v>
      </c>
      <c r="AA3366" t="s">
        <v>227</v>
      </c>
      <c r="AB3366">
        <v>2023</v>
      </c>
    </row>
    <row r="3367" spans="1:28" x14ac:dyDescent="0.25">
      <c r="A3367">
        <v>67</v>
      </c>
      <c r="B3367" t="s">
        <v>185</v>
      </c>
      <c r="C3367" t="s">
        <v>103</v>
      </c>
      <c r="D3367" t="s">
        <v>22</v>
      </c>
      <c r="E3367" t="s">
        <v>789</v>
      </c>
      <c r="F3367" t="s">
        <v>100</v>
      </c>
      <c r="G3367">
        <v>46000</v>
      </c>
      <c r="H3367">
        <f t="shared" si="883"/>
        <v>43281.4</v>
      </c>
      <c r="I3367">
        <f t="shared" si="884"/>
        <v>1320.2</v>
      </c>
      <c r="J3367">
        <f t="shared" si="885"/>
        <v>3265.9999999999995</v>
      </c>
      <c r="K3367">
        <f t="shared" si="879"/>
        <v>506.00000000000006</v>
      </c>
      <c r="L3367">
        <f t="shared" ref="L3367:L3405" si="887">IF(G3367&lt;=187020,G3367*3.04%,4943.8)</f>
        <v>1398.4</v>
      </c>
      <c r="M3367">
        <f t="shared" ref="M3367:M3405" si="888">IF(G3367&lt;=187020,G3367*7.09%,11530.11)</f>
        <v>3261.4</v>
      </c>
      <c r="N3367">
        <v>0</v>
      </c>
      <c r="O3367">
        <f t="shared" si="880"/>
        <v>9752</v>
      </c>
      <c r="P3367">
        <v>25</v>
      </c>
      <c r="Q3367">
        <v>200</v>
      </c>
      <c r="R3367">
        <v>0</v>
      </c>
      <c r="S3367">
        <v>1250.92</v>
      </c>
      <c r="T3367">
        <v>100</v>
      </c>
      <c r="U3367">
        <v>0</v>
      </c>
      <c r="V3367">
        <v>0</v>
      </c>
      <c r="W3367">
        <f t="shared" si="886"/>
        <v>1575.92</v>
      </c>
      <c r="X3367">
        <f t="shared" si="881"/>
        <v>2718.6000000000004</v>
      </c>
      <c r="Y3367">
        <f t="shared" si="877"/>
        <v>6527.4</v>
      </c>
      <c r="Z3367">
        <f t="shared" si="882"/>
        <v>41705.479999999996</v>
      </c>
      <c r="AA3367" t="s">
        <v>227</v>
      </c>
      <c r="AB3367">
        <v>2023</v>
      </c>
    </row>
    <row r="3368" spans="1:28" x14ac:dyDescent="0.25">
      <c r="A3368">
        <v>68</v>
      </c>
      <c r="B3368" t="s">
        <v>186</v>
      </c>
      <c r="C3368" t="s">
        <v>102</v>
      </c>
      <c r="D3368" t="s">
        <v>17</v>
      </c>
      <c r="E3368" t="s">
        <v>36</v>
      </c>
      <c r="F3368" t="s">
        <v>100</v>
      </c>
      <c r="G3368">
        <v>46000</v>
      </c>
      <c r="H3368">
        <f t="shared" si="883"/>
        <v>43281.4</v>
      </c>
      <c r="I3368">
        <f t="shared" si="884"/>
        <v>1320.2</v>
      </c>
      <c r="J3368">
        <f t="shared" si="885"/>
        <v>3265.9999999999995</v>
      </c>
      <c r="K3368">
        <f t="shared" si="879"/>
        <v>506.00000000000006</v>
      </c>
      <c r="L3368">
        <f t="shared" si="887"/>
        <v>1398.4</v>
      </c>
      <c r="M3368">
        <f t="shared" si="888"/>
        <v>3261.4</v>
      </c>
      <c r="N3368">
        <v>0</v>
      </c>
      <c r="O3368">
        <f t="shared" si="880"/>
        <v>9752</v>
      </c>
      <c r="P3368">
        <v>25</v>
      </c>
      <c r="Q3368">
        <v>0</v>
      </c>
      <c r="R3368">
        <v>0</v>
      </c>
      <c r="S3368">
        <v>760</v>
      </c>
      <c r="T3368">
        <v>100</v>
      </c>
      <c r="U3368">
        <v>0</v>
      </c>
      <c r="V3368">
        <v>0</v>
      </c>
      <c r="W3368">
        <f t="shared" si="886"/>
        <v>885</v>
      </c>
      <c r="X3368">
        <f t="shared" si="881"/>
        <v>2718.6000000000004</v>
      </c>
      <c r="Y3368">
        <f t="shared" si="877"/>
        <v>6527.4</v>
      </c>
      <c r="Z3368">
        <f t="shared" si="882"/>
        <v>42396.4</v>
      </c>
      <c r="AA3368" t="s">
        <v>227</v>
      </c>
      <c r="AB3368">
        <v>2023</v>
      </c>
    </row>
    <row r="3369" spans="1:28" x14ac:dyDescent="0.25">
      <c r="A3369">
        <v>69</v>
      </c>
      <c r="B3369" t="s">
        <v>188</v>
      </c>
      <c r="C3369" t="s">
        <v>102</v>
      </c>
      <c r="D3369" t="s">
        <v>10</v>
      </c>
      <c r="E3369" t="s">
        <v>33</v>
      </c>
      <c r="F3369" t="s">
        <v>100</v>
      </c>
      <c r="G3369">
        <v>36000</v>
      </c>
      <c r="H3369">
        <f t="shared" si="883"/>
        <v>30717.54</v>
      </c>
      <c r="I3369">
        <f t="shared" si="884"/>
        <v>1033.2</v>
      </c>
      <c r="J3369">
        <f t="shared" si="885"/>
        <v>2555.9999999999995</v>
      </c>
      <c r="K3369">
        <f t="shared" si="879"/>
        <v>396.00000000000006</v>
      </c>
      <c r="L3369">
        <f t="shared" si="887"/>
        <v>1094.4000000000001</v>
      </c>
      <c r="M3369">
        <f t="shared" si="888"/>
        <v>2552.4</v>
      </c>
      <c r="N3369">
        <v>3154.86</v>
      </c>
      <c r="O3369">
        <f t="shared" si="880"/>
        <v>10786.86</v>
      </c>
      <c r="P3369">
        <v>25</v>
      </c>
      <c r="Q3369">
        <v>0</v>
      </c>
      <c r="R3369">
        <v>0</v>
      </c>
      <c r="S3369">
        <v>2234.65</v>
      </c>
      <c r="T3369">
        <v>100</v>
      </c>
      <c r="U3369">
        <v>0</v>
      </c>
      <c r="V3369">
        <v>0</v>
      </c>
      <c r="W3369">
        <f t="shared" si="886"/>
        <v>2359.65</v>
      </c>
      <c r="X3369">
        <f t="shared" si="881"/>
        <v>5282.4600000000009</v>
      </c>
      <c r="Y3369">
        <f t="shared" si="877"/>
        <v>5108.3999999999996</v>
      </c>
      <c r="Z3369">
        <f t="shared" si="882"/>
        <v>28357.89</v>
      </c>
      <c r="AA3369" t="s">
        <v>227</v>
      </c>
      <c r="AB3369">
        <v>2023</v>
      </c>
    </row>
    <row r="3370" spans="1:28" x14ac:dyDescent="0.25">
      <c r="A3370">
        <v>70</v>
      </c>
      <c r="B3370" t="s">
        <v>190</v>
      </c>
      <c r="C3370" t="s">
        <v>102</v>
      </c>
      <c r="D3370" t="s">
        <v>801</v>
      </c>
      <c r="E3370" t="s">
        <v>38</v>
      </c>
      <c r="F3370" t="s">
        <v>100</v>
      </c>
      <c r="G3370">
        <v>36000</v>
      </c>
      <c r="H3370">
        <f t="shared" si="883"/>
        <v>33872.400000000001</v>
      </c>
      <c r="I3370">
        <f t="shared" si="884"/>
        <v>1033.2</v>
      </c>
      <c r="J3370">
        <f t="shared" si="885"/>
        <v>2555.9999999999995</v>
      </c>
      <c r="K3370">
        <f t="shared" si="879"/>
        <v>396.00000000000006</v>
      </c>
      <c r="L3370">
        <f t="shared" si="887"/>
        <v>1094.4000000000001</v>
      </c>
      <c r="M3370">
        <f t="shared" si="888"/>
        <v>2552.4</v>
      </c>
      <c r="N3370">
        <v>0</v>
      </c>
      <c r="O3370">
        <f t="shared" si="880"/>
        <v>7632</v>
      </c>
      <c r="P3370">
        <v>25</v>
      </c>
      <c r="Q3370">
        <v>6505.87</v>
      </c>
      <c r="R3370">
        <v>0</v>
      </c>
      <c r="S3370">
        <v>898.89</v>
      </c>
      <c r="T3370">
        <v>100</v>
      </c>
      <c r="U3370">
        <v>0</v>
      </c>
      <c r="V3370">
        <v>0</v>
      </c>
      <c r="W3370">
        <f t="shared" si="886"/>
        <v>7529.76</v>
      </c>
      <c r="X3370">
        <f t="shared" si="881"/>
        <v>2127.6000000000004</v>
      </c>
      <c r="Y3370">
        <f t="shared" si="877"/>
        <v>5108.3999999999996</v>
      </c>
      <c r="Z3370">
        <f t="shared" si="882"/>
        <v>26342.639999999999</v>
      </c>
      <c r="AA3370" t="s">
        <v>227</v>
      </c>
      <c r="AB3370">
        <v>2023</v>
      </c>
    </row>
    <row r="3371" spans="1:28" x14ac:dyDescent="0.25">
      <c r="A3371">
        <v>71</v>
      </c>
      <c r="B3371" t="s">
        <v>851</v>
      </c>
      <c r="C3371" t="s">
        <v>103</v>
      </c>
      <c r="D3371" t="s">
        <v>94</v>
      </c>
      <c r="E3371" t="s">
        <v>852</v>
      </c>
      <c r="F3371" t="s">
        <v>100</v>
      </c>
      <c r="G3371">
        <v>46000</v>
      </c>
      <c r="H3371">
        <f t="shared" si="883"/>
        <v>43281.4</v>
      </c>
      <c r="I3371">
        <f t="shared" si="884"/>
        <v>1320.2</v>
      </c>
      <c r="J3371">
        <f t="shared" si="885"/>
        <v>3265.9999999999995</v>
      </c>
      <c r="K3371">
        <f t="shared" si="879"/>
        <v>506.00000000000006</v>
      </c>
      <c r="L3371">
        <f t="shared" si="887"/>
        <v>1398.4</v>
      </c>
      <c r="M3371">
        <f t="shared" si="888"/>
        <v>3261.4</v>
      </c>
      <c r="N3371">
        <v>0</v>
      </c>
      <c r="O3371">
        <f t="shared" si="880"/>
        <v>9752</v>
      </c>
      <c r="P3371">
        <v>25</v>
      </c>
      <c r="Q3371">
        <v>5000</v>
      </c>
      <c r="R3371">
        <v>0</v>
      </c>
      <c r="S3371">
        <v>325.95999999999998</v>
      </c>
      <c r="T3371">
        <v>100</v>
      </c>
      <c r="U3371">
        <f t="shared" ref="U3371" si="889">IF((H3371*12)&gt;867123.01,(79776+(((H3371*12)-867123.01)*0.25))/12,IF((H3371*12)&gt;624329.01,(31216+(((H3371*12)-624329.01)*0.2))/12,IF((H3371*12)&gt;416220.01,(((H3371*12)-416220.01)*0.15)/12,0)))</f>
        <v>1289.4598750000005</v>
      </c>
      <c r="V3371">
        <v>0</v>
      </c>
      <c r="W3371">
        <f t="shared" si="886"/>
        <v>6740.4198750000005</v>
      </c>
      <c r="X3371">
        <f t="shared" si="881"/>
        <v>2718.6000000000004</v>
      </c>
      <c r="Y3371">
        <f t="shared" si="877"/>
        <v>6527.4</v>
      </c>
      <c r="Z3371">
        <f t="shared" si="882"/>
        <v>36540.980125000002</v>
      </c>
      <c r="AA3371" t="s">
        <v>227</v>
      </c>
      <c r="AB3371">
        <v>2023</v>
      </c>
    </row>
    <row r="3372" spans="1:28" x14ac:dyDescent="0.25">
      <c r="A3372">
        <v>72</v>
      </c>
      <c r="B3372" t="s">
        <v>201</v>
      </c>
      <c r="C3372" t="s">
        <v>102</v>
      </c>
      <c r="D3372" t="s">
        <v>22</v>
      </c>
      <c r="E3372" t="s">
        <v>32</v>
      </c>
      <c r="F3372" t="s">
        <v>100</v>
      </c>
      <c r="G3372">
        <v>36000</v>
      </c>
      <c r="H3372">
        <f t="shared" si="883"/>
        <v>33872.400000000001</v>
      </c>
      <c r="I3372">
        <f t="shared" si="884"/>
        <v>1033.2</v>
      </c>
      <c r="J3372">
        <f t="shared" si="885"/>
        <v>2555.9999999999995</v>
      </c>
      <c r="K3372">
        <f t="shared" si="879"/>
        <v>396.00000000000006</v>
      </c>
      <c r="L3372">
        <f t="shared" si="887"/>
        <v>1094.4000000000001</v>
      </c>
      <c r="M3372">
        <f t="shared" si="888"/>
        <v>2552.4</v>
      </c>
      <c r="N3372">
        <v>0</v>
      </c>
      <c r="O3372">
        <f t="shared" si="880"/>
        <v>7632</v>
      </c>
      <c r="P3372">
        <v>25</v>
      </c>
      <c r="Q3372">
        <v>2125.4899999999998</v>
      </c>
      <c r="R3372">
        <v>0</v>
      </c>
      <c r="S3372">
        <v>0</v>
      </c>
      <c r="T3372">
        <v>100</v>
      </c>
      <c r="U3372">
        <v>0</v>
      </c>
      <c r="V3372">
        <v>0</v>
      </c>
      <c r="W3372">
        <f t="shared" si="886"/>
        <v>2250.4899999999998</v>
      </c>
      <c r="X3372">
        <f t="shared" si="881"/>
        <v>2127.6000000000004</v>
      </c>
      <c r="Y3372">
        <f t="shared" si="877"/>
        <v>5108.3999999999996</v>
      </c>
      <c r="Z3372">
        <f t="shared" si="882"/>
        <v>31621.91</v>
      </c>
      <c r="AA3372" t="s">
        <v>227</v>
      </c>
      <c r="AB3372">
        <v>2023</v>
      </c>
    </row>
    <row r="3373" spans="1:28" x14ac:dyDescent="0.25">
      <c r="A3373">
        <v>73</v>
      </c>
      <c r="B3373" t="s">
        <v>206</v>
      </c>
      <c r="C3373" t="s">
        <v>103</v>
      </c>
      <c r="D3373" t="s">
        <v>22</v>
      </c>
      <c r="E3373" t="s">
        <v>57</v>
      </c>
      <c r="F3373" t="s">
        <v>100</v>
      </c>
      <c r="G3373">
        <v>25000</v>
      </c>
      <c r="H3373">
        <f t="shared" si="883"/>
        <v>23522.5</v>
      </c>
      <c r="I3373">
        <f t="shared" si="884"/>
        <v>717.5</v>
      </c>
      <c r="J3373">
        <f t="shared" si="885"/>
        <v>1774.9999999999998</v>
      </c>
      <c r="K3373">
        <f t="shared" si="879"/>
        <v>275</v>
      </c>
      <c r="L3373">
        <f t="shared" si="887"/>
        <v>760</v>
      </c>
      <c r="M3373">
        <f t="shared" si="888"/>
        <v>1772.5000000000002</v>
      </c>
      <c r="N3373">
        <v>0</v>
      </c>
      <c r="O3373">
        <f t="shared" si="880"/>
        <v>5300</v>
      </c>
      <c r="P3373">
        <v>25</v>
      </c>
      <c r="Q3373">
        <v>500</v>
      </c>
      <c r="R3373">
        <v>0</v>
      </c>
      <c r="S3373">
        <v>0</v>
      </c>
      <c r="T3373">
        <v>100</v>
      </c>
      <c r="U3373">
        <v>0</v>
      </c>
      <c r="V3373">
        <v>0</v>
      </c>
      <c r="W3373">
        <f t="shared" si="886"/>
        <v>625</v>
      </c>
      <c r="X3373">
        <f t="shared" si="881"/>
        <v>1477.5</v>
      </c>
      <c r="Y3373">
        <f t="shared" si="877"/>
        <v>3547.5</v>
      </c>
      <c r="Z3373">
        <f t="shared" si="882"/>
        <v>22897.5</v>
      </c>
      <c r="AA3373" t="s">
        <v>227</v>
      </c>
      <c r="AB3373">
        <v>2023</v>
      </c>
    </row>
    <row r="3374" spans="1:28" x14ac:dyDescent="0.25">
      <c r="A3374">
        <v>74</v>
      </c>
      <c r="B3374" t="s">
        <v>207</v>
      </c>
      <c r="C3374" t="s">
        <v>103</v>
      </c>
      <c r="D3374" t="s">
        <v>6</v>
      </c>
      <c r="E3374" t="s">
        <v>28</v>
      </c>
      <c r="F3374" t="s">
        <v>100</v>
      </c>
      <c r="G3374">
        <v>25000</v>
      </c>
      <c r="H3374">
        <f t="shared" si="883"/>
        <v>23522.5</v>
      </c>
      <c r="I3374">
        <f t="shared" si="884"/>
        <v>717.5</v>
      </c>
      <c r="J3374">
        <f t="shared" si="885"/>
        <v>1774.9999999999998</v>
      </c>
      <c r="K3374">
        <f t="shared" si="879"/>
        <v>275</v>
      </c>
      <c r="L3374">
        <f t="shared" si="887"/>
        <v>760</v>
      </c>
      <c r="M3374">
        <f t="shared" si="888"/>
        <v>1772.5000000000002</v>
      </c>
      <c r="N3374">
        <v>0</v>
      </c>
      <c r="O3374">
        <f t="shared" si="880"/>
        <v>5300</v>
      </c>
      <c r="P3374">
        <v>25</v>
      </c>
      <c r="Q3374">
        <v>9635.91</v>
      </c>
      <c r="R3374">
        <v>0</v>
      </c>
      <c r="S3374">
        <v>2657.6</v>
      </c>
      <c r="T3374">
        <v>100</v>
      </c>
      <c r="U3374">
        <v>0</v>
      </c>
      <c r="V3374">
        <v>0</v>
      </c>
      <c r="W3374">
        <f t="shared" si="886"/>
        <v>12418.51</v>
      </c>
      <c r="X3374">
        <f t="shared" si="881"/>
        <v>1477.5</v>
      </c>
      <c r="Y3374">
        <f t="shared" si="877"/>
        <v>3547.5</v>
      </c>
      <c r="Z3374">
        <f t="shared" si="882"/>
        <v>11103.99</v>
      </c>
      <c r="AA3374" t="s">
        <v>227</v>
      </c>
      <c r="AB3374">
        <v>2023</v>
      </c>
    </row>
    <row r="3375" spans="1:28" x14ac:dyDescent="0.25">
      <c r="A3375">
        <v>75</v>
      </c>
      <c r="B3375" t="s">
        <v>875</v>
      </c>
      <c r="C3375" t="s">
        <v>103</v>
      </c>
      <c r="D3375" t="s">
        <v>22</v>
      </c>
      <c r="E3375" t="s">
        <v>832</v>
      </c>
      <c r="F3375" t="s">
        <v>100</v>
      </c>
      <c r="G3375">
        <v>30000</v>
      </c>
      <c r="H3375">
        <f t="shared" si="883"/>
        <v>28227</v>
      </c>
      <c r="I3375">
        <f t="shared" si="884"/>
        <v>861</v>
      </c>
      <c r="J3375">
        <f t="shared" si="885"/>
        <v>2130</v>
      </c>
      <c r="K3375">
        <f t="shared" si="879"/>
        <v>330.00000000000006</v>
      </c>
      <c r="L3375">
        <f t="shared" si="887"/>
        <v>912</v>
      </c>
      <c r="M3375">
        <f t="shared" si="888"/>
        <v>2127</v>
      </c>
      <c r="N3375">
        <v>0</v>
      </c>
      <c r="O3375">
        <f t="shared" si="880"/>
        <v>6360</v>
      </c>
      <c r="P3375">
        <v>25</v>
      </c>
      <c r="Q3375">
        <v>2995.75</v>
      </c>
      <c r="R3375">
        <v>0</v>
      </c>
      <c r="S3375">
        <v>0</v>
      </c>
      <c r="T3375">
        <v>100</v>
      </c>
      <c r="U3375">
        <v>0</v>
      </c>
      <c r="V3375">
        <v>0</v>
      </c>
      <c r="W3375">
        <f t="shared" si="886"/>
        <v>3120.75</v>
      </c>
      <c r="X3375">
        <f t="shared" si="881"/>
        <v>1773</v>
      </c>
      <c r="Y3375">
        <f t="shared" si="877"/>
        <v>4257</v>
      </c>
      <c r="Z3375">
        <f t="shared" si="882"/>
        <v>25106.25</v>
      </c>
      <c r="AA3375" t="s">
        <v>227</v>
      </c>
      <c r="AB3375">
        <v>2023</v>
      </c>
    </row>
    <row r="3376" spans="1:28" x14ac:dyDescent="0.25">
      <c r="A3376">
        <v>76</v>
      </c>
      <c r="B3376" t="s">
        <v>812</v>
      </c>
      <c r="C3376" t="s">
        <v>102</v>
      </c>
      <c r="D3376" t="s">
        <v>808</v>
      </c>
      <c r="E3376" t="s">
        <v>619</v>
      </c>
      <c r="F3376" t="s">
        <v>85</v>
      </c>
      <c r="G3376">
        <v>30000</v>
      </c>
      <c r="H3376">
        <f t="shared" si="883"/>
        <v>28227</v>
      </c>
      <c r="I3376">
        <f t="shared" si="884"/>
        <v>861</v>
      </c>
      <c r="J3376">
        <f t="shared" si="885"/>
        <v>2130</v>
      </c>
      <c r="K3376">
        <f t="shared" si="879"/>
        <v>330.00000000000006</v>
      </c>
      <c r="L3376">
        <f t="shared" si="887"/>
        <v>912</v>
      </c>
      <c r="M3376">
        <f t="shared" si="888"/>
        <v>2127</v>
      </c>
      <c r="N3376">
        <v>0</v>
      </c>
      <c r="O3376">
        <f t="shared" si="880"/>
        <v>6360</v>
      </c>
      <c r="P3376">
        <v>25</v>
      </c>
      <c r="Q3376">
        <v>500</v>
      </c>
      <c r="R3376">
        <v>0</v>
      </c>
      <c r="S3376">
        <v>0</v>
      </c>
      <c r="T3376">
        <v>100</v>
      </c>
      <c r="U3376">
        <v>0</v>
      </c>
      <c r="V3376">
        <v>0</v>
      </c>
      <c r="W3376">
        <f t="shared" si="886"/>
        <v>625</v>
      </c>
      <c r="X3376">
        <f t="shared" si="881"/>
        <v>1773</v>
      </c>
      <c r="Y3376">
        <f t="shared" si="877"/>
        <v>4257</v>
      </c>
      <c r="Z3376">
        <f t="shared" si="882"/>
        <v>27602</v>
      </c>
      <c r="AA3376" t="s">
        <v>227</v>
      </c>
      <c r="AB3376">
        <v>2023</v>
      </c>
    </row>
    <row r="3377" spans="1:28" x14ac:dyDescent="0.25">
      <c r="A3377">
        <v>77</v>
      </c>
      <c r="B3377" t="s">
        <v>833</v>
      </c>
      <c r="C3377" t="s">
        <v>102</v>
      </c>
      <c r="D3377" t="s">
        <v>22</v>
      </c>
      <c r="E3377" t="s">
        <v>33</v>
      </c>
      <c r="F3377" t="s">
        <v>100</v>
      </c>
      <c r="G3377">
        <v>30000</v>
      </c>
      <c r="H3377">
        <f t="shared" si="883"/>
        <v>28227</v>
      </c>
      <c r="I3377">
        <f t="shared" si="884"/>
        <v>861</v>
      </c>
      <c r="J3377">
        <f t="shared" si="885"/>
        <v>2130</v>
      </c>
      <c r="K3377">
        <f t="shared" si="879"/>
        <v>330.00000000000006</v>
      </c>
      <c r="L3377">
        <f t="shared" si="887"/>
        <v>912</v>
      </c>
      <c r="M3377">
        <f t="shared" si="888"/>
        <v>2127</v>
      </c>
      <c r="N3377">
        <v>0</v>
      </c>
      <c r="O3377">
        <f t="shared" si="880"/>
        <v>6360</v>
      </c>
      <c r="P3377">
        <v>25</v>
      </c>
      <c r="Q3377">
        <v>2000</v>
      </c>
      <c r="R3377">
        <v>0</v>
      </c>
      <c r="S3377">
        <v>0</v>
      </c>
      <c r="T3377">
        <v>100</v>
      </c>
      <c r="U3377">
        <v>0</v>
      </c>
      <c r="V3377">
        <v>0</v>
      </c>
      <c r="W3377">
        <f t="shared" si="886"/>
        <v>2125</v>
      </c>
      <c r="X3377">
        <f t="shared" si="881"/>
        <v>1773</v>
      </c>
      <c r="Y3377">
        <f t="shared" si="877"/>
        <v>4257</v>
      </c>
      <c r="Z3377">
        <f t="shared" si="882"/>
        <v>26102</v>
      </c>
      <c r="AA3377" t="s">
        <v>227</v>
      </c>
      <c r="AB3377">
        <v>2023</v>
      </c>
    </row>
    <row r="3378" spans="1:28" x14ac:dyDescent="0.25">
      <c r="A3378">
        <v>78</v>
      </c>
      <c r="B3378" t="s">
        <v>834</v>
      </c>
      <c r="C3378" t="s">
        <v>103</v>
      </c>
      <c r="D3378" t="s">
        <v>94</v>
      </c>
      <c r="E3378" t="s">
        <v>835</v>
      </c>
      <c r="F3378" t="s">
        <v>100</v>
      </c>
      <c r="G3378">
        <v>25000</v>
      </c>
      <c r="H3378">
        <f t="shared" si="883"/>
        <v>23522.5</v>
      </c>
      <c r="I3378">
        <f t="shared" si="884"/>
        <v>717.5</v>
      </c>
      <c r="J3378">
        <f t="shared" si="885"/>
        <v>1774.9999999999998</v>
      </c>
      <c r="K3378">
        <f t="shared" si="879"/>
        <v>275</v>
      </c>
      <c r="L3378">
        <f t="shared" si="887"/>
        <v>760</v>
      </c>
      <c r="M3378">
        <f t="shared" si="888"/>
        <v>1772.5000000000002</v>
      </c>
      <c r="N3378">
        <v>0</v>
      </c>
      <c r="O3378">
        <f t="shared" si="880"/>
        <v>5300</v>
      </c>
      <c r="P3378">
        <v>25</v>
      </c>
      <c r="Q3378">
        <v>2000</v>
      </c>
      <c r="R3378">
        <v>0</v>
      </c>
      <c r="S3378">
        <v>0</v>
      </c>
      <c r="T3378">
        <v>100</v>
      </c>
      <c r="U3378">
        <v>0</v>
      </c>
      <c r="V3378">
        <v>0</v>
      </c>
      <c r="W3378">
        <f t="shared" si="886"/>
        <v>2125</v>
      </c>
      <c r="X3378">
        <f t="shared" si="881"/>
        <v>1477.5</v>
      </c>
      <c r="Y3378">
        <f t="shared" si="877"/>
        <v>3547.5</v>
      </c>
      <c r="Z3378">
        <f t="shared" si="882"/>
        <v>21397.5</v>
      </c>
      <c r="AA3378" t="s">
        <v>227</v>
      </c>
      <c r="AB3378">
        <v>2023</v>
      </c>
    </row>
    <row r="3379" spans="1:28" x14ac:dyDescent="0.25">
      <c r="A3379">
        <v>79</v>
      </c>
      <c r="B3379" t="s">
        <v>836</v>
      </c>
      <c r="C3379" t="s">
        <v>102</v>
      </c>
      <c r="D3379" t="s">
        <v>94</v>
      </c>
      <c r="E3379" t="s">
        <v>52</v>
      </c>
      <c r="F3379" t="s">
        <v>100</v>
      </c>
      <c r="G3379">
        <v>26000</v>
      </c>
      <c r="H3379">
        <f t="shared" si="883"/>
        <v>22885.97</v>
      </c>
      <c r="I3379">
        <f t="shared" si="884"/>
        <v>746.2</v>
      </c>
      <c r="J3379">
        <f t="shared" si="885"/>
        <v>1845.9999999999998</v>
      </c>
      <c r="K3379">
        <f t="shared" si="879"/>
        <v>286.00000000000006</v>
      </c>
      <c r="L3379">
        <f t="shared" si="887"/>
        <v>790.4</v>
      </c>
      <c r="M3379">
        <f t="shared" si="888"/>
        <v>1843.4</v>
      </c>
      <c r="N3379">
        <v>1577.43</v>
      </c>
      <c r="O3379">
        <f t="shared" si="880"/>
        <v>7089.43</v>
      </c>
      <c r="P3379">
        <v>25</v>
      </c>
      <c r="Q3379">
        <v>1000</v>
      </c>
      <c r="R3379">
        <v>0</v>
      </c>
      <c r="S3379">
        <v>88.38</v>
      </c>
      <c r="T3379">
        <v>100</v>
      </c>
      <c r="U3379">
        <v>0</v>
      </c>
      <c r="V3379">
        <v>0</v>
      </c>
      <c r="W3379">
        <f t="shared" si="886"/>
        <v>1213.3800000000001</v>
      </c>
      <c r="X3379">
        <f t="shared" si="881"/>
        <v>3114.0299999999997</v>
      </c>
      <c r="Y3379">
        <f t="shared" si="877"/>
        <v>3689.3999999999996</v>
      </c>
      <c r="Z3379">
        <f t="shared" si="882"/>
        <v>21672.59</v>
      </c>
      <c r="AA3379" t="s">
        <v>227</v>
      </c>
      <c r="AB3379">
        <v>2023</v>
      </c>
    </row>
    <row r="3380" spans="1:28" x14ac:dyDescent="0.25">
      <c r="A3380">
        <v>80</v>
      </c>
      <c r="B3380" t="s">
        <v>837</v>
      </c>
      <c r="C3380" t="s">
        <v>103</v>
      </c>
      <c r="D3380" t="s">
        <v>94</v>
      </c>
      <c r="E3380" t="s">
        <v>52</v>
      </c>
      <c r="F3380" t="s">
        <v>100</v>
      </c>
      <c r="G3380">
        <v>26000</v>
      </c>
      <c r="H3380">
        <f t="shared" si="883"/>
        <v>24463.4</v>
      </c>
      <c r="I3380">
        <f t="shared" si="884"/>
        <v>746.2</v>
      </c>
      <c r="J3380">
        <f t="shared" si="885"/>
        <v>1845.9999999999998</v>
      </c>
      <c r="K3380">
        <f t="shared" si="879"/>
        <v>286.00000000000006</v>
      </c>
      <c r="L3380">
        <f t="shared" si="887"/>
        <v>790.4</v>
      </c>
      <c r="M3380">
        <f t="shared" si="888"/>
        <v>1843.4</v>
      </c>
      <c r="N3380">
        <v>0</v>
      </c>
      <c r="O3380">
        <f t="shared" si="880"/>
        <v>5512</v>
      </c>
      <c r="P3380">
        <v>25</v>
      </c>
      <c r="Q3380">
        <v>1000</v>
      </c>
      <c r="R3380">
        <v>0</v>
      </c>
      <c r="S3380">
        <v>0</v>
      </c>
      <c r="T3380">
        <v>100</v>
      </c>
      <c r="U3380">
        <v>0</v>
      </c>
      <c r="V3380">
        <v>0</v>
      </c>
      <c r="W3380">
        <f t="shared" si="886"/>
        <v>1125</v>
      </c>
      <c r="X3380">
        <f t="shared" si="881"/>
        <v>1536.6</v>
      </c>
      <c r="Y3380">
        <f t="shared" si="877"/>
        <v>3689.3999999999996</v>
      </c>
      <c r="Z3380">
        <f t="shared" si="882"/>
        <v>23338.400000000001</v>
      </c>
      <c r="AA3380" t="s">
        <v>227</v>
      </c>
      <c r="AB3380">
        <v>2023</v>
      </c>
    </row>
    <row r="3381" spans="1:28" x14ac:dyDescent="0.25">
      <c r="A3381">
        <v>81</v>
      </c>
      <c r="B3381" t="s">
        <v>838</v>
      </c>
      <c r="C3381" t="s">
        <v>102</v>
      </c>
      <c r="D3381" t="s">
        <v>839</v>
      </c>
      <c r="E3381" t="s">
        <v>33</v>
      </c>
      <c r="F3381" t="s">
        <v>100</v>
      </c>
      <c r="G3381">
        <v>26000</v>
      </c>
      <c r="H3381">
        <f t="shared" si="883"/>
        <v>24463.4</v>
      </c>
      <c r="I3381">
        <f t="shared" si="884"/>
        <v>746.2</v>
      </c>
      <c r="J3381">
        <f t="shared" si="885"/>
        <v>1845.9999999999998</v>
      </c>
      <c r="K3381">
        <f t="shared" si="879"/>
        <v>286.00000000000006</v>
      </c>
      <c r="L3381">
        <f t="shared" si="887"/>
        <v>790.4</v>
      </c>
      <c r="M3381">
        <f t="shared" si="888"/>
        <v>1843.4</v>
      </c>
      <c r="N3381">
        <v>0</v>
      </c>
      <c r="O3381">
        <f t="shared" si="880"/>
        <v>5512</v>
      </c>
      <c r="P3381">
        <v>25</v>
      </c>
      <c r="Q3381">
        <v>0</v>
      </c>
      <c r="R3381">
        <v>0</v>
      </c>
      <c r="S3381">
        <v>0</v>
      </c>
      <c r="T3381">
        <v>100</v>
      </c>
      <c r="U3381">
        <v>0</v>
      </c>
      <c r="V3381">
        <v>0</v>
      </c>
      <c r="W3381">
        <f t="shared" si="886"/>
        <v>125</v>
      </c>
      <c r="X3381">
        <f t="shared" si="881"/>
        <v>1536.6</v>
      </c>
      <c r="Y3381">
        <f t="shared" ref="Y3381:Y3405" si="890">+J3381+M3381</f>
        <v>3689.3999999999996</v>
      </c>
      <c r="Z3381">
        <f t="shared" si="882"/>
        <v>24338.400000000001</v>
      </c>
      <c r="AA3381" t="s">
        <v>227</v>
      </c>
      <c r="AB3381">
        <v>2023</v>
      </c>
    </row>
    <row r="3382" spans="1:28" x14ac:dyDescent="0.25">
      <c r="A3382">
        <v>82</v>
      </c>
      <c r="B3382" t="s">
        <v>840</v>
      </c>
      <c r="C3382" t="s">
        <v>102</v>
      </c>
      <c r="D3382" t="s">
        <v>839</v>
      </c>
      <c r="E3382" t="s">
        <v>33</v>
      </c>
      <c r="F3382" t="s">
        <v>100</v>
      </c>
      <c r="G3382">
        <v>26000</v>
      </c>
      <c r="H3382">
        <f t="shared" si="883"/>
        <v>24463.4</v>
      </c>
      <c r="I3382">
        <f t="shared" si="884"/>
        <v>746.2</v>
      </c>
      <c r="J3382">
        <f t="shared" si="885"/>
        <v>1845.9999999999998</v>
      </c>
      <c r="K3382">
        <f t="shared" si="879"/>
        <v>286.00000000000006</v>
      </c>
      <c r="L3382">
        <f t="shared" si="887"/>
        <v>790.4</v>
      </c>
      <c r="M3382">
        <f t="shared" si="888"/>
        <v>1843.4</v>
      </c>
      <c r="N3382">
        <v>0</v>
      </c>
      <c r="O3382">
        <f t="shared" si="880"/>
        <v>5512</v>
      </c>
      <c r="P3382">
        <v>25</v>
      </c>
      <c r="Q3382">
        <v>0</v>
      </c>
      <c r="R3382">
        <v>0</v>
      </c>
      <c r="S3382">
        <v>80.010000000000005</v>
      </c>
      <c r="T3382">
        <v>100</v>
      </c>
      <c r="U3382">
        <v>0</v>
      </c>
      <c r="V3382">
        <v>0</v>
      </c>
      <c r="W3382">
        <f t="shared" si="886"/>
        <v>205.01</v>
      </c>
      <c r="X3382">
        <f t="shared" si="881"/>
        <v>1536.6</v>
      </c>
      <c r="Y3382">
        <f t="shared" si="890"/>
        <v>3689.3999999999996</v>
      </c>
      <c r="Z3382">
        <f t="shared" si="882"/>
        <v>24258.39</v>
      </c>
      <c r="AA3382" t="s">
        <v>227</v>
      </c>
      <c r="AB3382">
        <v>2023</v>
      </c>
    </row>
    <row r="3383" spans="1:28" x14ac:dyDescent="0.25">
      <c r="A3383">
        <v>83</v>
      </c>
      <c r="B3383" t="s">
        <v>841</v>
      </c>
      <c r="C3383" t="s">
        <v>103</v>
      </c>
      <c r="D3383" t="s">
        <v>94</v>
      </c>
      <c r="E3383" t="s">
        <v>32</v>
      </c>
      <c r="F3383" t="s">
        <v>100</v>
      </c>
      <c r="G3383">
        <v>30000</v>
      </c>
      <c r="H3383">
        <f t="shared" si="883"/>
        <v>28227</v>
      </c>
      <c r="I3383">
        <f t="shared" si="884"/>
        <v>861</v>
      </c>
      <c r="J3383">
        <f t="shared" si="885"/>
        <v>2130</v>
      </c>
      <c r="K3383">
        <f t="shared" si="879"/>
        <v>330.00000000000006</v>
      </c>
      <c r="L3383">
        <f t="shared" si="887"/>
        <v>912</v>
      </c>
      <c r="M3383">
        <f t="shared" si="888"/>
        <v>2127</v>
      </c>
      <c r="N3383">
        <v>0</v>
      </c>
      <c r="O3383">
        <f t="shared" si="880"/>
        <v>6360</v>
      </c>
      <c r="P3383">
        <v>25</v>
      </c>
      <c r="Q3383">
        <v>0</v>
      </c>
      <c r="R3383">
        <v>0</v>
      </c>
      <c r="S3383">
        <v>0</v>
      </c>
      <c r="T3383">
        <v>100</v>
      </c>
      <c r="U3383">
        <v>0</v>
      </c>
      <c r="V3383">
        <v>0</v>
      </c>
      <c r="W3383">
        <f t="shared" si="886"/>
        <v>125</v>
      </c>
      <c r="X3383">
        <f t="shared" si="881"/>
        <v>1773</v>
      </c>
      <c r="Y3383">
        <f t="shared" si="890"/>
        <v>4257</v>
      </c>
      <c r="Z3383">
        <f t="shared" si="882"/>
        <v>28102</v>
      </c>
      <c r="AA3383" t="s">
        <v>227</v>
      </c>
      <c r="AB3383">
        <v>2023</v>
      </c>
    </row>
    <row r="3384" spans="1:28" x14ac:dyDescent="0.25">
      <c r="A3384">
        <v>84</v>
      </c>
      <c r="B3384" t="s">
        <v>842</v>
      </c>
      <c r="C3384" t="s">
        <v>102</v>
      </c>
      <c r="D3384" t="s">
        <v>823</v>
      </c>
      <c r="E3384" t="s">
        <v>843</v>
      </c>
      <c r="F3384" t="s">
        <v>100</v>
      </c>
      <c r="G3384">
        <v>36000</v>
      </c>
      <c r="H3384">
        <f t="shared" si="883"/>
        <v>33872.400000000001</v>
      </c>
      <c r="I3384">
        <f t="shared" si="884"/>
        <v>1033.2</v>
      </c>
      <c r="J3384">
        <f t="shared" si="885"/>
        <v>2555.9999999999995</v>
      </c>
      <c r="K3384">
        <f t="shared" si="879"/>
        <v>396.00000000000006</v>
      </c>
      <c r="L3384">
        <f t="shared" si="887"/>
        <v>1094.4000000000001</v>
      </c>
      <c r="M3384">
        <f t="shared" si="888"/>
        <v>2552.4</v>
      </c>
      <c r="N3384">
        <v>0</v>
      </c>
      <c r="O3384">
        <f t="shared" si="880"/>
        <v>7632</v>
      </c>
      <c r="P3384">
        <v>25</v>
      </c>
      <c r="Q3384">
        <v>0</v>
      </c>
      <c r="R3384">
        <v>0</v>
      </c>
      <c r="S3384">
        <v>418.57</v>
      </c>
      <c r="T3384">
        <v>100</v>
      </c>
      <c r="U3384">
        <v>0</v>
      </c>
      <c r="V3384">
        <v>0</v>
      </c>
      <c r="W3384">
        <f t="shared" si="886"/>
        <v>543.56999999999994</v>
      </c>
      <c r="X3384">
        <f t="shared" si="881"/>
        <v>2127.6000000000004</v>
      </c>
      <c r="Y3384">
        <f t="shared" si="890"/>
        <v>5108.3999999999996</v>
      </c>
      <c r="Z3384">
        <f t="shared" si="882"/>
        <v>33328.83</v>
      </c>
      <c r="AA3384" t="s">
        <v>227</v>
      </c>
      <c r="AB3384">
        <v>2023</v>
      </c>
    </row>
    <row r="3385" spans="1:28" x14ac:dyDescent="0.25">
      <c r="A3385">
        <v>85</v>
      </c>
      <c r="B3385" t="s">
        <v>845</v>
      </c>
      <c r="C3385" t="s">
        <v>103</v>
      </c>
      <c r="D3385" t="s">
        <v>94</v>
      </c>
      <c r="E3385" t="s">
        <v>52</v>
      </c>
      <c r="F3385" t="s">
        <v>100</v>
      </c>
      <c r="G3385">
        <v>30000</v>
      </c>
      <c r="H3385">
        <f t="shared" si="883"/>
        <v>28227</v>
      </c>
      <c r="I3385">
        <f t="shared" si="884"/>
        <v>861</v>
      </c>
      <c r="J3385">
        <f t="shared" si="885"/>
        <v>2130</v>
      </c>
      <c r="K3385">
        <f t="shared" si="879"/>
        <v>330.00000000000006</v>
      </c>
      <c r="L3385">
        <f t="shared" si="887"/>
        <v>912</v>
      </c>
      <c r="M3385">
        <f t="shared" si="888"/>
        <v>2127</v>
      </c>
      <c r="N3385">
        <v>0</v>
      </c>
      <c r="O3385">
        <f t="shared" si="880"/>
        <v>6360</v>
      </c>
      <c r="P3385">
        <v>25</v>
      </c>
      <c r="Q3385">
        <v>0</v>
      </c>
      <c r="R3385">
        <v>0</v>
      </c>
      <c r="S3385">
        <v>0</v>
      </c>
      <c r="T3385">
        <v>100</v>
      </c>
      <c r="U3385">
        <v>0</v>
      </c>
      <c r="V3385">
        <v>0</v>
      </c>
      <c r="W3385">
        <f t="shared" si="886"/>
        <v>125</v>
      </c>
      <c r="X3385">
        <f t="shared" si="881"/>
        <v>1773</v>
      </c>
      <c r="Y3385">
        <f t="shared" si="890"/>
        <v>4257</v>
      </c>
      <c r="Z3385">
        <f t="shared" si="882"/>
        <v>28102</v>
      </c>
      <c r="AA3385" t="s">
        <v>227</v>
      </c>
      <c r="AB3385">
        <v>2023</v>
      </c>
    </row>
    <row r="3386" spans="1:28" x14ac:dyDescent="0.25">
      <c r="A3386">
        <v>86</v>
      </c>
      <c r="B3386" t="s">
        <v>848</v>
      </c>
      <c r="C3386" t="s">
        <v>103</v>
      </c>
      <c r="D3386" t="s">
        <v>94</v>
      </c>
      <c r="E3386" t="s">
        <v>52</v>
      </c>
      <c r="F3386" t="s">
        <v>100</v>
      </c>
      <c r="G3386">
        <v>46000</v>
      </c>
      <c r="H3386">
        <f t="shared" si="883"/>
        <v>43281.4</v>
      </c>
      <c r="I3386">
        <f t="shared" si="884"/>
        <v>1320.2</v>
      </c>
      <c r="J3386">
        <f t="shared" si="885"/>
        <v>3265.9999999999995</v>
      </c>
      <c r="K3386">
        <f t="shared" si="879"/>
        <v>506.00000000000006</v>
      </c>
      <c r="L3386">
        <f t="shared" si="887"/>
        <v>1398.4</v>
      </c>
      <c r="M3386">
        <f t="shared" si="888"/>
        <v>3261.4</v>
      </c>
      <c r="N3386">
        <v>0</v>
      </c>
      <c r="O3386">
        <f t="shared" si="880"/>
        <v>9752</v>
      </c>
      <c r="P3386">
        <v>25</v>
      </c>
      <c r="Q3386">
        <v>0</v>
      </c>
      <c r="R3386">
        <v>0</v>
      </c>
      <c r="S3386">
        <v>0</v>
      </c>
      <c r="T3386">
        <v>100</v>
      </c>
      <c r="U3386">
        <f t="shared" ref="U3386" si="891">IF((H3386*12)&gt;867123.01,(79776+(((H3386*12)-867123.01)*0.25))/12,IF((H3386*12)&gt;624329.01,(31216+(((H3386*12)-624329.01)*0.2))/12,IF((H3386*12)&gt;416220.01,(((H3386*12)-416220.01)*0.15)/12,0)))</f>
        <v>1289.4598750000005</v>
      </c>
      <c r="V3386">
        <v>0</v>
      </c>
      <c r="W3386">
        <f t="shared" si="886"/>
        <v>1414.4598750000005</v>
      </c>
      <c r="X3386">
        <f t="shared" si="881"/>
        <v>2718.6000000000004</v>
      </c>
      <c r="Y3386">
        <f t="shared" si="890"/>
        <v>6527.4</v>
      </c>
      <c r="Z3386">
        <f t="shared" si="882"/>
        <v>41866.940125000001</v>
      </c>
      <c r="AA3386" t="s">
        <v>227</v>
      </c>
      <c r="AB3386">
        <v>2023</v>
      </c>
    </row>
    <row r="3387" spans="1:28" x14ac:dyDescent="0.25">
      <c r="A3387">
        <v>87</v>
      </c>
      <c r="B3387" t="s">
        <v>174</v>
      </c>
      <c r="C3387" t="s">
        <v>102</v>
      </c>
      <c r="D3387" t="s">
        <v>94</v>
      </c>
      <c r="E3387" t="s">
        <v>26</v>
      </c>
      <c r="F3387" t="s">
        <v>100</v>
      </c>
      <c r="G3387">
        <v>46000</v>
      </c>
      <c r="H3387">
        <f t="shared" si="883"/>
        <v>43281.4</v>
      </c>
      <c r="I3387">
        <f t="shared" si="884"/>
        <v>1320.2</v>
      </c>
      <c r="J3387">
        <f t="shared" si="885"/>
        <v>3265.9999999999995</v>
      </c>
      <c r="K3387">
        <f t="shared" si="879"/>
        <v>506.00000000000006</v>
      </c>
      <c r="L3387">
        <f t="shared" si="887"/>
        <v>1398.4</v>
      </c>
      <c r="M3387">
        <f t="shared" si="888"/>
        <v>3261.4</v>
      </c>
      <c r="N3387">
        <v>0</v>
      </c>
      <c r="O3387">
        <f t="shared" si="880"/>
        <v>9752</v>
      </c>
      <c r="P3387">
        <v>25</v>
      </c>
      <c r="Q3387">
        <v>0</v>
      </c>
      <c r="R3387">
        <v>0</v>
      </c>
      <c r="S3387">
        <v>1447.74</v>
      </c>
      <c r="T3387">
        <v>100</v>
      </c>
      <c r="U3387">
        <v>0</v>
      </c>
      <c r="V3387">
        <v>0</v>
      </c>
      <c r="W3387">
        <f t="shared" si="886"/>
        <v>1572.74</v>
      </c>
      <c r="X3387">
        <f t="shared" si="881"/>
        <v>2718.6000000000004</v>
      </c>
      <c r="Y3387">
        <f t="shared" si="890"/>
        <v>6527.4</v>
      </c>
      <c r="Z3387">
        <f t="shared" si="882"/>
        <v>41708.660000000003</v>
      </c>
      <c r="AA3387" t="s">
        <v>227</v>
      </c>
      <c r="AB3387">
        <v>2023</v>
      </c>
    </row>
    <row r="3388" spans="1:28" x14ac:dyDescent="0.25">
      <c r="A3388">
        <v>88</v>
      </c>
      <c r="B3388" t="s">
        <v>853</v>
      </c>
      <c r="C3388" t="s">
        <v>103</v>
      </c>
      <c r="D3388" t="s">
        <v>94</v>
      </c>
      <c r="E3388" t="s">
        <v>854</v>
      </c>
      <c r="F3388" t="s">
        <v>100</v>
      </c>
      <c r="G3388">
        <v>46000</v>
      </c>
      <c r="H3388">
        <f t="shared" si="883"/>
        <v>43281.4</v>
      </c>
      <c r="I3388">
        <f t="shared" si="884"/>
        <v>1320.2</v>
      </c>
      <c r="J3388">
        <f t="shared" si="885"/>
        <v>3265.9999999999995</v>
      </c>
      <c r="K3388">
        <f t="shared" si="879"/>
        <v>506.00000000000006</v>
      </c>
      <c r="L3388">
        <f t="shared" si="887"/>
        <v>1398.4</v>
      </c>
      <c r="M3388">
        <f t="shared" si="888"/>
        <v>3261.4</v>
      </c>
      <c r="N3388">
        <v>0</v>
      </c>
      <c r="O3388">
        <f t="shared" si="880"/>
        <v>9752</v>
      </c>
      <c r="P3388">
        <v>25</v>
      </c>
      <c r="Q3388">
        <v>0</v>
      </c>
      <c r="R3388">
        <v>0</v>
      </c>
      <c r="S3388">
        <v>529.95000000000005</v>
      </c>
      <c r="T3388">
        <v>100</v>
      </c>
      <c r="U3388">
        <f>IF((H3388*12)&gt;867123.01,(79776+(((H3388*12)-867123.01)*0.25))/12,IF((H3388*12)&gt;624329.01,(31216+(((H3388*12)-624329.01)*0.2))/12,IF((H3388*12)&gt;416220.01,(((H3388*12)-416220.01)*0.15)/12,0)))</f>
        <v>1289.4598750000005</v>
      </c>
      <c r="V3388">
        <v>0</v>
      </c>
      <c r="W3388">
        <f t="shared" si="886"/>
        <v>1944.4098750000005</v>
      </c>
      <c r="X3388">
        <f t="shared" si="881"/>
        <v>2718.6000000000004</v>
      </c>
      <c r="Y3388">
        <f t="shared" si="890"/>
        <v>6527.4</v>
      </c>
      <c r="Z3388">
        <f t="shared" si="882"/>
        <v>41336.990124999997</v>
      </c>
      <c r="AA3388" t="s">
        <v>227</v>
      </c>
      <c r="AB3388">
        <v>2023</v>
      </c>
    </row>
    <row r="3389" spans="1:28" x14ac:dyDescent="0.25">
      <c r="A3389">
        <v>89</v>
      </c>
      <c r="B3389" t="s">
        <v>855</v>
      </c>
      <c r="C3389" t="s">
        <v>103</v>
      </c>
      <c r="D3389" t="s">
        <v>94</v>
      </c>
      <c r="E3389" t="s">
        <v>52</v>
      </c>
      <c r="F3389" t="s">
        <v>100</v>
      </c>
      <c r="G3389">
        <v>36000</v>
      </c>
      <c r="H3389">
        <f t="shared" si="883"/>
        <v>33872.400000000001</v>
      </c>
      <c r="I3389">
        <f t="shared" si="884"/>
        <v>1033.2</v>
      </c>
      <c r="J3389">
        <f t="shared" si="885"/>
        <v>2555.9999999999995</v>
      </c>
      <c r="K3389">
        <f t="shared" si="879"/>
        <v>396.00000000000006</v>
      </c>
      <c r="L3389">
        <f t="shared" si="887"/>
        <v>1094.4000000000001</v>
      </c>
      <c r="M3389">
        <f t="shared" si="888"/>
        <v>2552.4</v>
      </c>
      <c r="N3389">
        <v>0</v>
      </c>
      <c r="O3389">
        <f t="shared" si="880"/>
        <v>7632</v>
      </c>
      <c r="P3389">
        <v>25</v>
      </c>
      <c r="Q3389">
        <v>0</v>
      </c>
      <c r="R3389">
        <v>0</v>
      </c>
      <c r="S3389">
        <v>1647.14</v>
      </c>
      <c r="T3389">
        <v>100</v>
      </c>
      <c r="U3389">
        <v>0</v>
      </c>
      <c r="V3389">
        <v>0</v>
      </c>
      <c r="W3389">
        <f t="shared" si="886"/>
        <v>1772.14</v>
      </c>
      <c r="X3389">
        <f t="shared" si="881"/>
        <v>2127.6000000000004</v>
      </c>
      <c r="Y3389">
        <f t="shared" si="890"/>
        <v>5108.3999999999996</v>
      </c>
      <c r="Z3389">
        <f t="shared" si="882"/>
        <v>32100.26</v>
      </c>
      <c r="AA3389" t="s">
        <v>227</v>
      </c>
      <c r="AB3389">
        <v>2023</v>
      </c>
    </row>
    <row r="3390" spans="1:28" x14ac:dyDescent="0.25">
      <c r="A3390">
        <v>90</v>
      </c>
      <c r="B3390" t="s">
        <v>856</v>
      </c>
      <c r="C3390" t="s">
        <v>102</v>
      </c>
      <c r="D3390" t="s">
        <v>6</v>
      </c>
      <c r="E3390" t="s">
        <v>26</v>
      </c>
      <c r="F3390" t="s">
        <v>100</v>
      </c>
      <c r="G3390">
        <v>36000</v>
      </c>
      <c r="H3390">
        <f t="shared" si="883"/>
        <v>33872.400000000001</v>
      </c>
      <c r="I3390">
        <f t="shared" si="884"/>
        <v>1033.2</v>
      </c>
      <c r="J3390">
        <f t="shared" si="885"/>
        <v>2555.9999999999995</v>
      </c>
      <c r="K3390">
        <f t="shared" si="879"/>
        <v>396.00000000000006</v>
      </c>
      <c r="L3390">
        <f t="shared" si="887"/>
        <v>1094.4000000000001</v>
      </c>
      <c r="M3390">
        <f t="shared" si="888"/>
        <v>2552.4</v>
      </c>
      <c r="N3390">
        <v>0</v>
      </c>
      <c r="O3390">
        <f t="shared" si="880"/>
        <v>7632</v>
      </c>
      <c r="P3390">
        <v>25</v>
      </c>
      <c r="Q3390">
        <v>0</v>
      </c>
      <c r="R3390">
        <v>0</v>
      </c>
      <c r="S3390">
        <v>56</v>
      </c>
      <c r="T3390">
        <v>100</v>
      </c>
      <c r="U3390">
        <v>0</v>
      </c>
      <c r="V3390">
        <v>0</v>
      </c>
      <c r="W3390">
        <f t="shared" si="886"/>
        <v>181</v>
      </c>
      <c r="X3390">
        <f t="shared" si="881"/>
        <v>2127.6000000000004</v>
      </c>
      <c r="Y3390">
        <f t="shared" si="890"/>
        <v>5108.3999999999996</v>
      </c>
      <c r="Z3390">
        <f t="shared" si="882"/>
        <v>33691.4</v>
      </c>
      <c r="AA3390" t="s">
        <v>227</v>
      </c>
      <c r="AB3390">
        <v>2023</v>
      </c>
    </row>
    <row r="3391" spans="1:28" x14ac:dyDescent="0.25">
      <c r="A3391">
        <v>91</v>
      </c>
      <c r="B3391" t="s">
        <v>857</v>
      </c>
      <c r="C3391" t="s">
        <v>103</v>
      </c>
      <c r="D3391" t="s">
        <v>858</v>
      </c>
      <c r="E3391" t="s">
        <v>859</v>
      </c>
      <c r="F3391" t="s">
        <v>100</v>
      </c>
      <c r="G3391">
        <v>30000</v>
      </c>
      <c r="H3391">
        <f t="shared" si="883"/>
        <v>28227</v>
      </c>
      <c r="I3391">
        <f t="shared" si="884"/>
        <v>861</v>
      </c>
      <c r="J3391">
        <f t="shared" si="885"/>
        <v>2130</v>
      </c>
      <c r="K3391">
        <f t="shared" si="879"/>
        <v>330.00000000000006</v>
      </c>
      <c r="L3391">
        <f t="shared" si="887"/>
        <v>912</v>
      </c>
      <c r="M3391">
        <f t="shared" si="888"/>
        <v>2127</v>
      </c>
      <c r="N3391">
        <v>0</v>
      </c>
      <c r="O3391">
        <f t="shared" si="880"/>
        <v>6360</v>
      </c>
      <c r="P3391">
        <v>25</v>
      </c>
      <c r="Q3391">
        <v>0</v>
      </c>
      <c r="R3391">
        <v>0</v>
      </c>
      <c r="S3391">
        <v>155.27000000000001</v>
      </c>
      <c r="T3391">
        <v>100</v>
      </c>
      <c r="U3391">
        <v>0</v>
      </c>
      <c r="V3391">
        <v>0</v>
      </c>
      <c r="W3391">
        <f t="shared" si="886"/>
        <v>280.27</v>
      </c>
      <c r="X3391">
        <f t="shared" si="881"/>
        <v>1773</v>
      </c>
      <c r="Y3391">
        <f t="shared" si="890"/>
        <v>4257</v>
      </c>
      <c r="Z3391">
        <f t="shared" si="882"/>
        <v>27946.73</v>
      </c>
      <c r="AA3391" t="s">
        <v>227</v>
      </c>
      <c r="AB3391">
        <v>2023</v>
      </c>
    </row>
    <row r="3392" spans="1:28" x14ac:dyDescent="0.25">
      <c r="A3392">
        <v>92</v>
      </c>
      <c r="B3392" t="s">
        <v>176</v>
      </c>
      <c r="C3392" t="s">
        <v>102</v>
      </c>
      <c r="D3392" t="s">
        <v>94</v>
      </c>
      <c r="E3392" t="s">
        <v>26</v>
      </c>
      <c r="F3392" t="s">
        <v>100</v>
      </c>
      <c r="G3392">
        <v>36000</v>
      </c>
      <c r="H3392">
        <f t="shared" si="883"/>
        <v>33872.400000000001</v>
      </c>
      <c r="I3392">
        <f t="shared" si="884"/>
        <v>1033.2</v>
      </c>
      <c r="J3392">
        <f t="shared" si="885"/>
        <v>2555.9999999999995</v>
      </c>
      <c r="K3392">
        <f t="shared" si="879"/>
        <v>396.00000000000006</v>
      </c>
      <c r="L3392">
        <f t="shared" si="887"/>
        <v>1094.4000000000001</v>
      </c>
      <c r="M3392">
        <f t="shared" si="888"/>
        <v>2552.4</v>
      </c>
      <c r="N3392">
        <v>0</v>
      </c>
      <c r="O3392">
        <f t="shared" si="880"/>
        <v>7632</v>
      </c>
      <c r="P3392">
        <v>25</v>
      </c>
      <c r="Q3392">
        <v>0</v>
      </c>
      <c r="R3392">
        <v>0</v>
      </c>
      <c r="S3392">
        <v>188</v>
      </c>
      <c r="T3392">
        <v>100</v>
      </c>
      <c r="U3392">
        <v>0</v>
      </c>
      <c r="V3392">
        <v>0</v>
      </c>
      <c r="W3392">
        <f t="shared" si="886"/>
        <v>313</v>
      </c>
      <c r="X3392">
        <f t="shared" si="881"/>
        <v>2127.6000000000004</v>
      </c>
      <c r="Y3392">
        <f t="shared" si="890"/>
        <v>5108.3999999999996</v>
      </c>
      <c r="Z3392">
        <f t="shared" si="882"/>
        <v>33559.4</v>
      </c>
      <c r="AA3392" t="s">
        <v>227</v>
      </c>
      <c r="AB3392">
        <v>2023</v>
      </c>
    </row>
    <row r="3393" spans="1:28" x14ac:dyDescent="0.25">
      <c r="A3393">
        <v>93</v>
      </c>
      <c r="B3393" t="s">
        <v>847</v>
      </c>
      <c r="C3393" t="s">
        <v>102</v>
      </c>
      <c r="D3393" t="s">
        <v>94</v>
      </c>
      <c r="E3393" t="s">
        <v>765</v>
      </c>
      <c r="F3393" t="s">
        <v>100</v>
      </c>
      <c r="G3393">
        <v>20000</v>
      </c>
      <c r="H3393">
        <f t="shared" si="883"/>
        <v>18818</v>
      </c>
      <c r="I3393">
        <f t="shared" si="884"/>
        <v>574</v>
      </c>
      <c r="J3393">
        <f t="shared" si="885"/>
        <v>1419.9999999999998</v>
      </c>
      <c r="K3393">
        <f t="shared" si="879"/>
        <v>220.00000000000003</v>
      </c>
      <c r="L3393">
        <f t="shared" si="887"/>
        <v>608</v>
      </c>
      <c r="M3393">
        <f t="shared" si="888"/>
        <v>1418</v>
      </c>
      <c r="N3393">
        <v>0</v>
      </c>
      <c r="O3393">
        <f t="shared" si="880"/>
        <v>4240</v>
      </c>
      <c r="P3393">
        <v>25</v>
      </c>
      <c r="Q3393">
        <v>0</v>
      </c>
      <c r="R3393">
        <v>0</v>
      </c>
      <c r="S3393">
        <v>0</v>
      </c>
      <c r="T3393">
        <v>100</v>
      </c>
      <c r="U3393">
        <v>0</v>
      </c>
      <c r="V3393">
        <v>0</v>
      </c>
      <c r="W3393">
        <f t="shared" si="886"/>
        <v>125</v>
      </c>
      <c r="X3393">
        <f t="shared" si="881"/>
        <v>1182</v>
      </c>
      <c r="Y3393">
        <f t="shared" si="890"/>
        <v>2838</v>
      </c>
      <c r="Z3393">
        <f t="shared" si="882"/>
        <v>18693</v>
      </c>
      <c r="AA3393" t="s">
        <v>227</v>
      </c>
      <c r="AB3393">
        <v>2023</v>
      </c>
    </row>
    <row r="3394" spans="1:28" x14ac:dyDescent="0.25">
      <c r="A3394">
        <v>94</v>
      </c>
      <c r="B3394" t="s">
        <v>873</v>
      </c>
      <c r="C3394" t="s">
        <v>102</v>
      </c>
      <c r="D3394" t="s">
        <v>94</v>
      </c>
      <c r="E3394" t="s">
        <v>765</v>
      </c>
      <c r="F3394" t="s">
        <v>100</v>
      </c>
      <c r="G3394">
        <v>20000</v>
      </c>
      <c r="H3394">
        <f t="shared" si="883"/>
        <v>18818</v>
      </c>
      <c r="I3394">
        <f t="shared" si="884"/>
        <v>574</v>
      </c>
      <c r="J3394">
        <f t="shared" si="885"/>
        <v>1419.9999999999998</v>
      </c>
      <c r="K3394">
        <f t="shared" si="879"/>
        <v>220.00000000000003</v>
      </c>
      <c r="L3394">
        <f t="shared" si="887"/>
        <v>608</v>
      </c>
      <c r="M3394">
        <f t="shared" si="888"/>
        <v>1418</v>
      </c>
      <c r="N3394">
        <v>0</v>
      </c>
      <c r="O3394">
        <f t="shared" si="880"/>
        <v>4240</v>
      </c>
      <c r="P3394">
        <v>25</v>
      </c>
      <c r="Q3394">
        <v>0</v>
      </c>
      <c r="R3394">
        <v>0</v>
      </c>
      <c r="S3394">
        <v>0</v>
      </c>
      <c r="T3394">
        <v>100</v>
      </c>
      <c r="U3394">
        <v>0</v>
      </c>
      <c r="V3394">
        <v>0</v>
      </c>
      <c r="W3394">
        <f t="shared" si="886"/>
        <v>125</v>
      </c>
      <c r="X3394">
        <f t="shared" si="881"/>
        <v>1182</v>
      </c>
      <c r="Y3394">
        <f t="shared" si="890"/>
        <v>2838</v>
      </c>
      <c r="Z3394">
        <f t="shared" si="882"/>
        <v>18693</v>
      </c>
      <c r="AA3394" t="s">
        <v>227</v>
      </c>
      <c r="AB3394">
        <v>2023</v>
      </c>
    </row>
    <row r="3395" spans="1:28" x14ac:dyDescent="0.25">
      <c r="A3395">
        <v>95</v>
      </c>
      <c r="B3395" t="s">
        <v>202</v>
      </c>
      <c r="C3395" t="s">
        <v>102</v>
      </c>
      <c r="D3395" t="s">
        <v>22</v>
      </c>
      <c r="E3395" t="s">
        <v>37</v>
      </c>
      <c r="F3395" t="s">
        <v>100</v>
      </c>
      <c r="G3395">
        <v>25000</v>
      </c>
      <c r="H3395">
        <f t="shared" si="883"/>
        <v>23522.5</v>
      </c>
      <c r="I3395">
        <f t="shared" si="884"/>
        <v>717.5</v>
      </c>
      <c r="J3395">
        <f t="shared" si="885"/>
        <v>1774.9999999999998</v>
      </c>
      <c r="K3395">
        <f t="shared" si="879"/>
        <v>275</v>
      </c>
      <c r="L3395">
        <f t="shared" si="887"/>
        <v>760</v>
      </c>
      <c r="M3395">
        <f t="shared" si="888"/>
        <v>1772.5000000000002</v>
      </c>
      <c r="N3395">
        <v>0</v>
      </c>
      <c r="O3395">
        <f t="shared" si="880"/>
        <v>5300</v>
      </c>
      <c r="P3395">
        <v>25</v>
      </c>
      <c r="Q3395">
        <v>1138.06</v>
      </c>
      <c r="R3395">
        <v>0</v>
      </c>
      <c r="S3395">
        <v>0</v>
      </c>
      <c r="T3395">
        <v>100</v>
      </c>
      <c r="U3395">
        <v>0</v>
      </c>
      <c r="V3395">
        <v>0</v>
      </c>
      <c r="W3395">
        <f t="shared" si="886"/>
        <v>1263.06</v>
      </c>
      <c r="X3395">
        <f t="shared" si="881"/>
        <v>1477.5</v>
      </c>
      <c r="Y3395">
        <f t="shared" si="890"/>
        <v>3547.5</v>
      </c>
      <c r="Z3395">
        <f t="shared" si="882"/>
        <v>22259.439999999999</v>
      </c>
      <c r="AA3395" t="s">
        <v>227</v>
      </c>
      <c r="AB3395">
        <v>2023</v>
      </c>
    </row>
    <row r="3396" spans="1:28" x14ac:dyDescent="0.25">
      <c r="A3396">
        <v>96</v>
      </c>
      <c r="B3396" t="s">
        <v>203</v>
      </c>
      <c r="C3396" t="s">
        <v>102</v>
      </c>
      <c r="D3396" t="s">
        <v>6</v>
      </c>
      <c r="E3396" t="s">
        <v>37</v>
      </c>
      <c r="F3396" t="s">
        <v>100</v>
      </c>
      <c r="G3396">
        <v>15000</v>
      </c>
      <c r="H3396">
        <f t="shared" si="883"/>
        <v>14113.5</v>
      </c>
      <c r="I3396">
        <f t="shared" si="884"/>
        <v>430.5</v>
      </c>
      <c r="J3396">
        <f t="shared" si="885"/>
        <v>1065</v>
      </c>
      <c r="K3396">
        <f t="shared" si="879"/>
        <v>165.00000000000003</v>
      </c>
      <c r="L3396">
        <f t="shared" si="887"/>
        <v>456</v>
      </c>
      <c r="M3396">
        <f t="shared" si="888"/>
        <v>1063.5</v>
      </c>
      <c r="N3396">
        <v>0</v>
      </c>
      <c r="O3396">
        <f t="shared" si="880"/>
        <v>3180</v>
      </c>
      <c r="P3396">
        <v>25</v>
      </c>
      <c r="Q3396">
        <v>0</v>
      </c>
      <c r="R3396">
        <v>0</v>
      </c>
      <c r="S3396">
        <v>0</v>
      </c>
      <c r="T3396">
        <v>100</v>
      </c>
      <c r="U3396">
        <v>0</v>
      </c>
      <c r="V3396">
        <v>0</v>
      </c>
      <c r="W3396">
        <f t="shared" si="886"/>
        <v>125</v>
      </c>
      <c r="X3396">
        <f t="shared" si="881"/>
        <v>886.5</v>
      </c>
      <c r="Y3396">
        <f t="shared" si="890"/>
        <v>2128.5</v>
      </c>
      <c r="Z3396">
        <f t="shared" si="882"/>
        <v>13988.5</v>
      </c>
      <c r="AA3396" t="s">
        <v>227</v>
      </c>
      <c r="AB3396">
        <v>2023</v>
      </c>
    </row>
    <row r="3397" spans="1:28" x14ac:dyDescent="0.25">
      <c r="A3397">
        <v>97</v>
      </c>
      <c r="B3397" t="s">
        <v>204</v>
      </c>
      <c r="C3397" t="s">
        <v>102</v>
      </c>
      <c r="D3397" t="s">
        <v>6</v>
      </c>
      <c r="E3397" t="s">
        <v>37</v>
      </c>
      <c r="F3397" t="s">
        <v>100</v>
      </c>
      <c r="G3397">
        <v>15000</v>
      </c>
      <c r="H3397">
        <f t="shared" si="883"/>
        <v>14113.5</v>
      </c>
      <c r="I3397">
        <f t="shared" si="884"/>
        <v>430.5</v>
      </c>
      <c r="J3397">
        <f t="shared" si="885"/>
        <v>1065</v>
      </c>
      <c r="K3397">
        <f t="shared" si="879"/>
        <v>165.00000000000003</v>
      </c>
      <c r="L3397">
        <f t="shared" si="887"/>
        <v>456</v>
      </c>
      <c r="M3397">
        <f t="shared" si="888"/>
        <v>1063.5</v>
      </c>
      <c r="N3397">
        <v>0</v>
      </c>
      <c r="O3397">
        <f t="shared" si="880"/>
        <v>3180</v>
      </c>
      <c r="P3397">
        <v>25</v>
      </c>
      <c r="Q3397">
        <v>0</v>
      </c>
      <c r="R3397">
        <v>0</v>
      </c>
      <c r="S3397">
        <v>0</v>
      </c>
      <c r="T3397">
        <v>100</v>
      </c>
      <c r="U3397">
        <v>0</v>
      </c>
      <c r="V3397">
        <v>0</v>
      </c>
      <c r="W3397">
        <f t="shared" si="886"/>
        <v>125</v>
      </c>
      <c r="X3397">
        <f t="shared" si="881"/>
        <v>886.5</v>
      </c>
      <c r="Y3397">
        <f t="shared" si="890"/>
        <v>2128.5</v>
      </c>
      <c r="Z3397">
        <f t="shared" si="882"/>
        <v>13988.5</v>
      </c>
      <c r="AA3397" t="s">
        <v>227</v>
      </c>
      <c r="AB3397">
        <v>2023</v>
      </c>
    </row>
    <row r="3398" spans="1:28" x14ac:dyDescent="0.25">
      <c r="A3398">
        <v>98</v>
      </c>
      <c r="B3398" t="s">
        <v>205</v>
      </c>
      <c r="C3398" t="s">
        <v>102</v>
      </c>
      <c r="D3398" t="s">
        <v>6</v>
      </c>
      <c r="E3398" t="s">
        <v>37</v>
      </c>
      <c r="F3398" t="s">
        <v>100</v>
      </c>
      <c r="G3398">
        <v>25000</v>
      </c>
      <c r="H3398">
        <f t="shared" si="883"/>
        <v>23522.5</v>
      </c>
      <c r="I3398">
        <f t="shared" si="884"/>
        <v>717.5</v>
      </c>
      <c r="J3398">
        <f t="shared" si="885"/>
        <v>1774.9999999999998</v>
      </c>
      <c r="K3398">
        <f t="shared" si="879"/>
        <v>275</v>
      </c>
      <c r="L3398">
        <f t="shared" si="887"/>
        <v>760</v>
      </c>
      <c r="M3398">
        <f t="shared" si="888"/>
        <v>1772.5000000000002</v>
      </c>
      <c r="N3398">
        <v>0</v>
      </c>
      <c r="O3398">
        <f t="shared" si="880"/>
        <v>5300</v>
      </c>
      <c r="P3398">
        <v>25</v>
      </c>
      <c r="Q3398">
        <v>0</v>
      </c>
      <c r="R3398">
        <v>0</v>
      </c>
      <c r="S3398">
        <v>0</v>
      </c>
      <c r="T3398">
        <v>100</v>
      </c>
      <c r="U3398">
        <v>0</v>
      </c>
      <c r="V3398">
        <v>0</v>
      </c>
      <c r="W3398">
        <f t="shared" si="886"/>
        <v>125</v>
      </c>
      <c r="X3398">
        <f t="shared" si="881"/>
        <v>1477.5</v>
      </c>
      <c r="Y3398">
        <f t="shared" si="890"/>
        <v>3547.5</v>
      </c>
      <c r="Z3398">
        <f t="shared" si="882"/>
        <v>23397.5</v>
      </c>
      <c r="AA3398" t="s">
        <v>227</v>
      </c>
      <c r="AB3398">
        <v>2023</v>
      </c>
    </row>
    <row r="3399" spans="1:28" x14ac:dyDescent="0.25">
      <c r="A3399">
        <v>99</v>
      </c>
      <c r="B3399" t="s">
        <v>810</v>
      </c>
      <c r="C3399" t="s">
        <v>102</v>
      </c>
      <c r="D3399" t="s">
        <v>94</v>
      </c>
      <c r="E3399" t="s">
        <v>37</v>
      </c>
      <c r="F3399" t="s">
        <v>100</v>
      </c>
      <c r="G3399">
        <v>25000</v>
      </c>
      <c r="H3399">
        <f t="shared" si="883"/>
        <v>23522.5</v>
      </c>
      <c r="I3399">
        <f t="shared" si="884"/>
        <v>717.5</v>
      </c>
      <c r="J3399">
        <f t="shared" si="885"/>
        <v>1774.9999999999998</v>
      </c>
      <c r="K3399">
        <f t="shared" si="879"/>
        <v>275</v>
      </c>
      <c r="L3399">
        <f t="shared" si="887"/>
        <v>760</v>
      </c>
      <c r="M3399">
        <f t="shared" si="888"/>
        <v>1772.5000000000002</v>
      </c>
      <c r="N3399">
        <v>0</v>
      </c>
      <c r="O3399">
        <f t="shared" si="880"/>
        <v>5300</v>
      </c>
      <c r="P3399">
        <v>25</v>
      </c>
      <c r="Q3399">
        <v>2100.16</v>
      </c>
      <c r="R3399">
        <v>0</v>
      </c>
      <c r="S3399">
        <v>0</v>
      </c>
      <c r="T3399">
        <v>100</v>
      </c>
      <c r="U3399">
        <v>0</v>
      </c>
      <c r="V3399">
        <v>0</v>
      </c>
      <c r="W3399">
        <f t="shared" si="886"/>
        <v>2225.16</v>
      </c>
      <c r="X3399">
        <f t="shared" si="881"/>
        <v>1477.5</v>
      </c>
      <c r="Y3399">
        <f t="shared" si="890"/>
        <v>3547.5</v>
      </c>
      <c r="Z3399">
        <f t="shared" si="882"/>
        <v>21297.34</v>
      </c>
      <c r="AA3399" t="s">
        <v>227</v>
      </c>
      <c r="AB3399">
        <v>2023</v>
      </c>
    </row>
    <row r="3400" spans="1:28" x14ac:dyDescent="0.25">
      <c r="A3400">
        <v>100</v>
      </c>
      <c r="B3400" t="s">
        <v>802</v>
      </c>
      <c r="C3400" t="s">
        <v>103</v>
      </c>
      <c r="D3400" t="s">
        <v>22</v>
      </c>
      <c r="E3400" t="s">
        <v>54</v>
      </c>
      <c r="F3400" t="s">
        <v>100</v>
      </c>
      <c r="G3400">
        <v>30000</v>
      </c>
      <c r="H3400">
        <f t="shared" si="883"/>
        <v>28227</v>
      </c>
      <c r="I3400">
        <f t="shared" si="884"/>
        <v>861</v>
      </c>
      <c r="J3400">
        <f t="shared" si="885"/>
        <v>2130</v>
      </c>
      <c r="K3400">
        <f t="shared" si="879"/>
        <v>330.00000000000006</v>
      </c>
      <c r="L3400">
        <f t="shared" si="887"/>
        <v>912</v>
      </c>
      <c r="M3400">
        <f t="shared" si="888"/>
        <v>2127</v>
      </c>
      <c r="N3400">
        <v>0</v>
      </c>
      <c r="O3400">
        <f t="shared" si="880"/>
        <v>6360</v>
      </c>
      <c r="P3400">
        <v>25</v>
      </c>
      <c r="Q3400">
        <v>2000</v>
      </c>
      <c r="R3400">
        <v>0</v>
      </c>
      <c r="S3400">
        <v>0</v>
      </c>
      <c r="T3400">
        <v>100</v>
      </c>
      <c r="U3400">
        <v>0</v>
      </c>
      <c r="V3400">
        <v>0</v>
      </c>
      <c r="W3400">
        <f t="shared" si="886"/>
        <v>2125</v>
      </c>
      <c r="X3400">
        <f t="shared" si="881"/>
        <v>1773</v>
      </c>
      <c r="Y3400">
        <f t="shared" si="890"/>
        <v>4257</v>
      </c>
      <c r="Z3400">
        <f t="shared" si="882"/>
        <v>26102</v>
      </c>
      <c r="AA3400" t="s">
        <v>227</v>
      </c>
      <c r="AB3400">
        <v>2023</v>
      </c>
    </row>
    <row r="3401" spans="1:28" x14ac:dyDescent="0.25">
      <c r="A3401">
        <v>101</v>
      </c>
      <c r="B3401" t="s">
        <v>193</v>
      </c>
      <c r="C3401" t="s">
        <v>103</v>
      </c>
      <c r="D3401" t="s">
        <v>22</v>
      </c>
      <c r="E3401" t="s">
        <v>54</v>
      </c>
      <c r="F3401" t="s">
        <v>100</v>
      </c>
      <c r="G3401">
        <v>30000</v>
      </c>
      <c r="H3401">
        <f t="shared" si="883"/>
        <v>26649.57</v>
      </c>
      <c r="I3401">
        <f t="shared" si="884"/>
        <v>861</v>
      </c>
      <c r="J3401">
        <f t="shared" si="885"/>
        <v>2130</v>
      </c>
      <c r="K3401">
        <f t="shared" si="879"/>
        <v>330.00000000000006</v>
      </c>
      <c r="L3401">
        <f t="shared" si="887"/>
        <v>912</v>
      </c>
      <c r="M3401">
        <f t="shared" si="888"/>
        <v>2127</v>
      </c>
      <c r="N3401">
        <v>1577.43</v>
      </c>
      <c r="O3401">
        <f t="shared" si="880"/>
        <v>7937.43</v>
      </c>
      <c r="P3401">
        <v>25</v>
      </c>
      <c r="Q3401">
        <v>500</v>
      </c>
      <c r="R3401">
        <v>0</v>
      </c>
      <c r="S3401">
        <v>1328.8</v>
      </c>
      <c r="T3401">
        <v>100</v>
      </c>
      <c r="U3401">
        <v>0</v>
      </c>
      <c r="V3401">
        <v>0</v>
      </c>
      <c r="W3401">
        <f t="shared" si="886"/>
        <v>1953.8</v>
      </c>
      <c r="X3401">
        <f t="shared" si="881"/>
        <v>3350.4300000000003</v>
      </c>
      <c r="Y3401">
        <f t="shared" si="890"/>
        <v>4257</v>
      </c>
      <c r="Z3401">
        <f t="shared" si="882"/>
        <v>24695.77</v>
      </c>
      <c r="AA3401" t="s">
        <v>227</v>
      </c>
      <c r="AB3401">
        <v>2023</v>
      </c>
    </row>
    <row r="3402" spans="1:28" x14ac:dyDescent="0.25">
      <c r="A3402">
        <v>102</v>
      </c>
      <c r="B3402" t="s">
        <v>197</v>
      </c>
      <c r="C3402" t="s">
        <v>103</v>
      </c>
      <c r="D3402" t="s">
        <v>94</v>
      </c>
      <c r="E3402" t="s">
        <v>54</v>
      </c>
      <c r="F3402" t="s">
        <v>100</v>
      </c>
      <c r="G3402">
        <v>25000</v>
      </c>
      <c r="H3402">
        <f t="shared" si="883"/>
        <v>23522.5</v>
      </c>
      <c r="I3402">
        <f t="shared" si="884"/>
        <v>717.5</v>
      </c>
      <c r="J3402">
        <f t="shared" si="885"/>
        <v>1774.9999999999998</v>
      </c>
      <c r="K3402">
        <f t="shared" si="879"/>
        <v>275</v>
      </c>
      <c r="L3402">
        <f t="shared" si="887"/>
        <v>760</v>
      </c>
      <c r="M3402">
        <f t="shared" si="888"/>
        <v>1772.5000000000002</v>
      </c>
      <c r="N3402">
        <v>0</v>
      </c>
      <c r="O3402">
        <f t="shared" si="880"/>
        <v>5300</v>
      </c>
      <c r="P3402">
        <v>25</v>
      </c>
      <c r="Q3402">
        <v>0</v>
      </c>
      <c r="R3402">
        <v>0</v>
      </c>
      <c r="S3402">
        <v>0</v>
      </c>
      <c r="T3402">
        <v>100</v>
      </c>
      <c r="U3402">
        <v>0</v>
      </c>
      <c r="V3402">
        <v>0</v>
      </c>
      <c r="W3402">
        <f t="shared" si="886"/>
        <v>125</v>
      </c>
      <c r="X3402">
        <f t="shared" si="881"/>
        <v>1477.5</v>
      </c>
      <c r="Y3402">
        <f t="shared" si="890"/>
        <v>3547.5</v>
      </c>
      <c r="Z3402">
        <f t="shared" si="882"/>
        <v>23397.5</v>
      </c>
      <c r="AA3402" t="s">
        <v>227</v>
      </c>
      <c r="AB3402">
        <v>2023</v>
      </c>
    </row>
    <row r="3403" spans="1:28" x14ac:dyDescent="0.25">
      <c r="A3403">
        <v>103</v>
      </c>
      <c r="B3403" t="s">
        <v>198</v>
      </c>
      <c r="C3403" t="s">
        <v>103</v>
      </c>
      <c r="D3403" t="s">
        <v>22</v>
      </c>
      <c r="E3403" t="s">
        <v>54</v>
      </c>
      <c r="F3403" t="s">
        <v>100</v>
      </c>
      <c r="G3403">
        <v>30000</v>
      </c>
      <c r="H3403">
        <f t="shared" si="883"/>
        <v>28227</v>
      </c>
      <c r="I3403">
        <f t="shared" si="884"/>
        <v>861</v>
      </c>
      <c r="J3403">
        <f t="shared" si="885"/>
        <v>2130</v>
      </c>
      <c r="K3403">
        <f t="shared" si="879"/>
        <v>330.00000000000006</v>
      </c>
      <c r="L3403">
        <f t="shared" si="887"/>
        <v>912</v>
      </c>
      <c r="M3403">
        <f t="shared" si="888"/>
        <v>2127</v>
      </c>
      <c r="N3403">
        <v>0</v>
      </c>
      <c r="O3403">
        <f t="shared" si="880"/>
        <v>6360</v>
      </c>
      <c r="P3403">
        <v>25</v>
      </c>
      <c r="Q3403">
        <v>4073.69</v>
      </c>
      <c r="R3403">
        <v>0</v>
      </c>
      <c r="S3403">
        <v>0</v>
      </c>
      <c r="T3403">
        <v>100</v>
      </c>
      <c r="U3403">
        <v>0</v>
      </c>
      <c r="V3403">
        <v>0</v>
      </c>
      <c r="W3403">
        <f t="shared" si="886"/>
        <v>4198.6900000000005</v>
      </c>
      <c r="X3403">
        <f t="shared" si="881"/>
        <v>1773</v>
      </c>
      <c r="Y3403">
        <f t="shared" si="890"/>
        <v>4257</v>
      </c>
      <c r="Z3403">
        <f t="shared" si="882"/>
        <v>24028.309999999998</v>
      </c>
      <c r="AA3403" t="s">
        <v>227</v>
      </c>
      <c r="AB3403">
        <v>2023</v>
      </c>
    </row>
    <row r="3404" spans="1:28" x14ac:dyDescent="0.25">
      <c r="A3404">
        <v>104</v>
      </c>
      <c r="B3404" t="s">
        <v>200</v>
      </c>
      <c r="C3404" t="s">
        <v>103</v>
      </c>
      <c r="D3404" t="s">
        <v>19</v>
      </c>
      <c r="E3404" t="s">
        <v>60</v>
      </c>
      <c r="F3404" t="s">
        <v>100</v>
      </c>
      <c r="G3404">
        <v>35000</v>
      </c>
      <c r="H3404">
        <f t="shared" si="883"/>
        <v>32931.5</v>
      </c>
      <c r="I3404">
        <f t="shared" si="884"/>
        <v>1004.5</v>
      </c>
      <c r="J3404">
        <f t="shared" si="885"/>
        <v>2485</v>
      </c>
      <c r="K3404">
        <f t="shared" si="879"/>
        <v>385.00000000000006</v>
      </c>
      <c r="L3404">
        <f t="shared" si="887"/>
        <v>1064</v>
      </c>
      <c r="M3404">
        <f t="shared" si="888"/>
        <v>2481.5</v>
      </c>
      <c r="N3404">
        <v>0</v>
      </c>
      <c r="O3404">
        <f t="shared" si="880"/>
        <v>7420</v>
      </c>
      <c r="P3404">
        <v>25</v>
      </c>
      <c r="Q3404">
        <v>17474.189999999999</v>
      </c>
      <c r="R3404">
        <v>0</v>
      </c>
      <c r="S3404">
        <v>3729.29</v>
      </c>
      <c r="T3404">
        <v>100</v>
      </c>
      <c r="U3404">
        <v>0</v>
      </c>
      <c r="V3404">
        <v>0</v>
      </c>
      <c r="W3404">
        <f t="shared" si="886"/>
        <v>21328.48</v>
      </c>
      <c r="X3404">
        <f t="shared" si="881"/>
        <v>2068.5</v>
      </c>
      <c r="Y3404">
        <f t="shared" si="890"/>
        <v>4966.5</v>
      </c>
      <c r="Z3404">
        <f t="shared" si="882"/>
        <v>11603.02</v>
      </c>
      <c r="AA3404" t="s">
        <v>227</v>
      </c>
      <c r="AB3404">
        <v>2023</v>
      </c>
    </row>
    <row r="3405" spans="1:28" x14ac:dyDescent="0.25">
      <c r="A3405">
        <v>105</v>
      </c>
      <c r="B3405" t="s">
        <v>811</v>
      </c>
      <c r="C3405" t="s">
        <v>103</v>
      </c>
      <c r="D3405" t="s">
        <v>808</v>
      </c>
      <c r="E3405" t="s">
        <v>54</v>
      </c>
      <c r="F3405" t="s">
        <v>99</v>
      </c>
      <c r="G3405">
        <v>45000</v>
      </c>
      <c r="H3405">
        <f t="shared" si="883"/>
        <v>42340.5</v>
      </c>
      <c r="I3405">
        <f t="shared" si="884"/>
        <v>1291.5</v>
      </c>
      <c r="J3405">
        <f t="shared" si="885"/>
        <v>3194.9999999999995</v>
      </c>
      <c r="K3405">
        <f t="shared" si="879"/>
        <v>495.00000000000006</v>
      </c>
      <c r="L3405">
        <f t="shared" si="887"/>
        <v>1368</v>
      </c>
      <c r="M3405">
        <f t="shared" si="888"/>
        <v>3190.5</v>
      </c>
      <c r="N3405">
        <v>0</v>
      </c>
      <c r="O3405">
        <f t="shared" si="880"/>
        <v>9540</v>
      </c>
      <c r="P3405">
        <v>25</v>
      </c>
      <c r="Q3405">
        <v>1500</v>
      </c>
      <c r="R3405">
        <v>0</v>
      </c>
      <c r="S3405">
        <v>797.28</v>
      </c>
      <c r="T3405">
        <v>100</v>
      </c>
      <c r="U3405">
        <v>0</v>
      </c>
      <c r="V3405">
        <v>0</v>
      </c>
      <c r="W3405">
        <f t="shared" si="886"/>
        <v>2422.2799999999997</v>
      </c>
      <c r="X3405">
        <f t="shared" si="881"/>
        <v>2659.5</v>
      </c>
      <c r="Y3405">
        <f t="shared" si="890"/>
        <v>6385.5</v>
      </c>
      <c r="Z3405">
        <f t="shared" si="882"/>
        <v>39918.22</v>
      </c>
      <c r="AA3405" t="s">
        <v>227</v>
      </c>
      <c r="AB3405">
        <v>2023</v>
      </c>
    </row>
    <row r="3406" spans="1:28" x14ac:dyDescent="0.25">
      <c r="A3406">
        <v>106</v>
      </c>
      <c r="B3406" t="s">
        <v>804</v>
      </c>
      <c r="C3406" t="s">
        <v>103</v>
      </c>
      <c r="D3406" t="s">
        <v>823</v>
      </c>
      <c r="E3406" t="s">
        <v>27</v>
      </c>
      <c r="F3406" t="s">
        <v>98</v>
      </c>
      <c r="G3406">
        <v>360000</v>
      </c>
      <c r="H3406">
        <f>+G3406-(I3406+L3406+N3406)</f>
        <v>343146.77</v>
      </c>
      <c r="I3406">
        <f>IF(G3406&lt;=374040,G3406*2.87%,9334.68)</f>
        <v>10332</v>
      </c>
      <c r="J3406">
        <f>IF(G3406&lt;=374040,G3406*7.1%,23092.75)</f>
        <v>25559.999999999996</v>
      </c>
      <c r="K3406">
        <f>IF(G3406&lt;=65050,G3406*1.1%,715.55)</f>
        <v>715.55</v>
      </c>
      <c r="L3406">
        <f>IF(G3406&lt;=187020,G3406*3.04%,4943.8)</f>
        <v>4943.8</v>
      </c>
      <c r="M3406">
        <f>IF(G3406&lt;=187020,G3406*7.09%,11530.11)</f>
        <v>11530.11</v>
      </c>
      <c r="N3406">
        <v>1577.43</v>
      </c>
      <c r="O3406">
        <f>+I3406+J3406+K3406+L3406+M3406+N3406</f>
        <v>54658.890000000007</v>
      </c>
      <c r="P3406">
        <v>25</v>
      </c>
      <c r="Q3406">
        <v>0</v>
      </c>
      <c r="R3406">
        <v>0</v>
      </c>
      <c r="S3406">
        <v>1328.8</v>
      </c>
      <c r="T3406">
        <v>0</v>
      </c>
      <c r="U3406">
        <f>IF((H3406*12)&gt;867123.01,(79776+(((H3406*12)-867123.01)*0.25))/12,IF((H3406*12)&gt;624329.01,(31216+(((H3406*12)-624329.01)*0.2))/12,IF((H3406*12)&gt;416220.01,(((H3406*12)-416220.01)*0.15)/12,0)))</f>
        <v>74369.629791666681</v>
      </c>
      <c r="V3406">
        <v>0</v>
      </c>
      <c r="W3406">
        <f>P3406+Q3406+R3406+S3406+T3406+U3406</f>
        <v>75723.429791666684</v>
      </c>
      <c r="X3406">
        <f>+I3406+L3406+N3406</f>
        <v>16853.23</v>
      </c>
      <c r="Y3406">
        <f>+J3406+M3406</f>
        <v>37090.11</v>
      </c>
      <c r="Z3406">
        <f>+G3406-(W3406+X3406)</f>
        <v>267423.34020833333</v>
      </c>
      <c r="AA3406" t="s">
        <v>610</v>
      </c>
      <c r="AB3406">
        <v>2023</v>
      </c>
    </row>
    <row r="3407" spans="1:28" x14ac:dyDescent="0.25">
      <c r="A3407">
        <v>1</v>
      </c>
      <c r="B3407" t="s">
        <v>784</v>
      </c>
      <c r="C3407" t="s">
        <v>102</v>
      </c>
      <c r="D3407" t="s">
        <v>19</v>
      </c>
      <c r="E3407" t="s">
        <v>71</v>
      </c>
      <c r="F3407" t="s">
        <v>98</v>
      </c>
      <c r="G3407">
        <v>300000</v>
      </c>
      <c r="H3407">
        <f>+G3407-(I3407+L3407+N3407)</f>
        <v>286446.2</v>
      </c>
      <c r="I3407">
        <f t="shared" ref="I3407:I3471" si="892">IF(G3407&lt;=374040,G3407*2.87%,9334.68)</f>
        <v>8610</v>
      </c>
      <c r="J3407">
        <f t="shared" ref="J3407:J3471" si="893">IF(G3407&lt;=374040,G3407*7.1%,23092.75)</f>
        <v>21299.999999999996</v>
      </c>
      <c r="K3407">
        <f t="shared" ref="K3407:K3470" si="894">IF(G3407&lt;=65050,G3407*1.1%,715.55)</f>
        <v>715.55</v>
      </c>
      <c r="L3407">
        <f t="shared" ref="L3407:L3471" si="895">IF(G3407&lt;=187020,G3407*3.04%,4943.8)</f>
        <v>4943.8</v>
      </c>
      <c r="M3407">
        <f t="shared" ref="M3407:M3471" si="896">IF(G3407&lt;=187020,G3407*7.09%,11530.11)</f>
        <v>11530.11</v>
      </c>
      <c r="N3407">
        <v>0</v>
      </c>
      <c r="O3407">
        <f t="shared" ref="O3407:O3470" si="897">+I3407+J3407+K3407+L3407+M3407+N3407</f>
        <v>47099.46</v>
      </c>
      <c r="P3407">
        <v>25</v>
      </c>
      <c r="Q3407">
        <v>0</v>
      </c>
      <c r="R3407">
        <v>0</v>
      </c>
      <c r="S3407">
        <v>0</v>
      </c>
      <c r="T3407">
        <v>0</v>
      </c>
      <c r="U3407">
        <f t="shared" ref="U3407:U3466" si="898">IF((H3407*12)&gt;867123.01,(79776+(((H3407*12)-867123.01)*0.25))/12,IF((H3407*12)&gt;624329.01,(31216+(((H3407*12)-624329.01)*0.2))/12,IF((H3407*12)&gt;416220.01,(((H3407*12)-416220.01)*0.15)/12,0)))</f>
        <v>60194.487291666679</v>
      </c>
      <c r="V3407">
        <v>0</v>
      </c>
      <c r="W3407">
        <f t="shared" ref="W3407:W3429" si="899">P3407+Q3407+R3407+S3407+T3407+U3407</f>
        <v>60219.487291666679</v>
      </c>
      <c r="X3407">
        <f t="shared" ref="X3407:X3469" si="900">+I3407+L3407+N3407</f>
        <v>13553.8</v>
      </c>
      <c r="Y3407">
        <f t="shared" ref="Y3407:Y3421" si="901">+J3407+M3407</f>
        <v>32830.11</v>
      </c>
      <c r="Z3407">
        <f t="shared" ref="Z3407:Z3470" si="902">+G3407-(W3407+X3407)</f>
        <v>226226.71270833333</v>
      </c>
      <c r="AA3407" t="s">
        <v>610</v>
      </c>
      <c r="AB3407">
        <v>2023</v>
      </c>
    </row>
    <row r="3408" spans="1:28" x14ac:dyDescent="0.25">
      <c r="A3408">
        <v>2</v>
      </c>
      <c r="B3408" t="s">
        <v>110</v>
      </c>
      <c r="C3408" t="s">
        <v>103</v>
      </c>
      <c r="D3408" t="s">
        <v>10</v>
      </c>
      <c r="E3408" t="s">
        <v>53</v>
      </c>
      <c r="F3408" t="s">
        <v>98</v>
      </c>
      <c r="G3408">
        <v>300000</v>
      </c>
      <c r="H3408">
        <f t="shared" ref="H3408:H3471" si="903">+G3408-(I3408+L3408+N3408)</f>
        <v>284868.77</v>
      </c>
      <c r="I3408">
        <f t="shared" si="892"/>
        <v>8610</v>
      </c>
      <c r="J3408">
        <f t="shared" si="893"/>
        <v>21299.999999999996</v>
      </c>
      <c r="K3408">
        <f t="shared" si="894"/>
        <v>715.55</v>
      </c>
      <c r="L3408">
        <f t="shared" si="895"/>
        <v>4943.8</v>
      </c>
      <c r="M3408">
        <f t="shared" si="896"/>
        <v>11530.11</v>
      </c>
      <c r="N3408">
        <v>1577.43</v>
      </c>
      <c r="O3408">
        <f t="shared" si="897"/>
        <v>48676.89</v>
      </c>
      <c r="P3408">
        <v>25</v>
      </c>
      <c r="Q3408">
        <v>0</v>
      </c>
      <c r="R3408">
        <v>0</v>
      </c>
      <c r="S3408">
        <v>1328.8</v>
      </c>
      <c r="T3408">
        <v>0</v>
      </c>
      <c r="U3408">
        <f t="shared" si="898"/>
        <v>59800.129791666674</v>
      </c>
      <c r="V3408">
        <v>0</v>
      </c>
      <c r="W3408">
        <f t="shared" si="899"/>
        <v>61153.929791666676</v>
      </c>
      <c r="X3408">
        <f t="shared" si="900"/>
        <v>15131.23</v>
      </c>
      <c r="Y3408">
        <f t="shared" si="901"/>
        <v>32830.11</v>
      </c>
      <c r="Z3408">
        <f t="shared" si="902"/>
        <v>223714.84020833333</v>
      </c>
      <c r="AA3408" t="s">
        <v>610</v>
      </c>
      <c r="AB3408">
        <v>2023</v>
      </c>
    </row>
    <row r="3409" spans="1:28" x14ac:dyDescent="0.25">
      <c r="A3409">
        <v>3</v>
      </c>
      <c r="B3409" t="s">
        <v>115</v>
      </c>
      <c r="C3409" t="s">
        <v>103</v>
      </c>
      <c r="D3409" t="s">
        <v>21</v>
      </c>
      <c r="E3409" t="s">
        <v>81</v>
      </c>
      <c r="F3409" t="s">
        <v>84</v>
      </c>
      <c r="G3409">
        <v>185000</v>
      </c>
      <c r="H3409">
        <f>+G3409-(I3409+L3409+N3409)</f>
        <v>169334.21</v>
      </c>
      <c r="I3409">
        <f t="shared" si="892"/>
        <v>5309.5</v>
      </c>
      <c r="J3409">
        <f t="shared" si="893"/>
        <v>13134.999999999998</v>
      </c>
      <c r="K3409">
        <f t="shared" si="894"/>
        <v>715.55</v>
      </c>
      <c r="L3409">
        <f t="shared" si="895"/>
        <v>5624</v>
      </c>
      <c r="M3409">
        <f t="shared" si="896"/>
        <v>13116.5</v>
      </c>
      <c r="N3409">
        <v>4732.29</v>
      </c>
      <c r="O3409">
        <f t="shared" si="897"/>
        <v>42632.840000000004</v>
      </c>
      <c r="P3409">
        <v>25</v>
      </c>
      <c r="Q3409">
        <v>38886.51</v>
      </c>
      <c r="R3409">
        <v>0</v>
      </c>
      <c r="S3409">
        <v>2657.6</v>
      </c>
      <c r="T3409">
        <v>100</v>
      </c>
      <c r="U3409">
        <f t="shared" si="898"/>
        <v>30916.489791666667</v>
      </c>
      <c r="V3409">
        <v>0</v>
      </c>
      <c r="W3409">
        <f t="shared" si="899"/>
        <v>72585.599791666667</v>
      </c>
      <c r="X3409">
        <f t="shared" si="900"/>
        <v>15665.79</v>
      </c>
      <c r="Y3409">
        <f t="shared" si="901"/>
        <v>26251.5</v>
      </c>
      <c r="Z3409">
        <f t="shared" si="902"/>
        <v>96748.610208333324</v>
      </c>
      <c r="AA3409" t="s">
        <v>610</v>
      </c>
      <c r="AB3409">
        <v>2023</v>
      </c>
    </row>
    <row r="3410" spans="1:28" x14ac:dyDescent="0.25">
      <c r="A3410">
        <v>4</v>
      </c>
      <c r="B3410" t="s">
        <v>116</v>
      </c>
      <c r="C3410" t="s">
        <v>102</v>
      </c>
      <c r="D3410" t="s">
        <v>4</v>
      </c>
      <c r="E3410" t="s">
        <v>91</v>
      </c>
      <c r="F3410" t="s">
        <v>84</v>
      </c>
      <c r="G3410">
        <v>185000</v>
      </c>
      <c r="H3410">
        <f t="shared" si="903"/>
        <v>174066.5</v>
      </c>
      <c r="I3410">
        <f t="shared" si="892"/>
        <v>5309.5</v>
      </c>
      <c r="J3410">
        <f t="shared" si="893"/>
        <v>13134.999999999998</v>
      </c>
      <c r="K3410">
        <f t="shared" si="894"/>
        <v>715.55</v>
      </c>
      <c r="L3410">
        <f t="shared" si="895"/>
        <v>5624</v>
      </c>
      <c r="M3410">
        <f t="shared" si="896"/>
        <v>13116.5</v>
      </c>
      <c r="N3410">
        <v>0</v>
      </c>
      <c r="O3410">
        <f t="shared" si="897"/>
        <v>37900.550000000003</v>
      </c>
      <c r="P3410">
        <v>25</v>
      </c>
      <c r="Q3410">
        <v>10669.68</v>
      </c>
      <c r="R3410">
        <v>0</v>
      </c>
      <c r="S3410">
        <v>1328.8</v>
      </c>
      <c r="T3410">
        <v>100</v>
      </c>
      <c r="U3410">
        <f t="shared" si="898"/>
        <v>32099.562291666665</v>
      </c>
      <c r="V3410">
        <v>0</v>
      </c>
      <c r="W3410">
        <f t="shared" si="899"/>
        <v>44223.042291666665</v>
      </c>
      <c r="X3410">
        <f t="shared" si="900"/>
        <v>10933.5</v>
      </c>
      <c r="Y3410">
        <f t="shared" si="901"/>
        <v>26251.5</v>
      </c>
      <c r="Z3410">
        <f t="shared" si="902"/>
        <v>129843.45770833333</v>
      </c>
      <c r="AA3410" t="s">
        <v>610</v>
      </c>
      <c r="AB3410">
        <v>2023</v>
      </c>
    </row>
    <row r="3411" spans="1:28" x14ac:dyDescent="0.25">
      <c r="A3411">
        <v>5</v>
      </c>
      <c r="B3411" t="s">
        <v>117</v>
      </c>
      <c r="C3411" t="s">
        <v>102</v>
      </c>
      <c r="D3411" t="s">
        <v>793</v>
      </c>
      <c r="E3411" t="s">
        <v>794</v>
      </c>
      <c r="F3411" t="s">
        <v>84</v>
      </c>
      <c r="G3411">
        <v>185000</v>
      </c>
      <c r="H3411">
        <f t="shared" si="903"/>
        <v>170911.64</v>
      </c>
      <c r="I3411">
        <f t="shared" si="892"/>
        <v>5309.5</v>
      </c>
      <c r="J3411">
        <f t="shared" si="893"/>
        <v>13134.999999999998</v>
      </c>
      <c r="K3411">
        <f t="shared" si="894"/>
        <v>715.55</v>
      </c>
      <c r="L3411">
        <f t="shared" si="895"/>
        <v>5624</v>
      </c>
      <c r="M3411">
        <f t="shared" si="896"/>
        <v>13116.5</v>
      </c>
      <c r="N3411">
        <v>3154.86</v>
      </c>
      <c r="O3411">
        <f t="shared" si="897"/>
        <v>41055.410000000003</v>
      </c>
      <c r="P3411">
        <v>25</v>
      </c>
      <c r="Q3411">
        <v>0</v>
      </c>
      <c r="R3411">
        <v>0</v>
      </c>
      <c r="S3411">
        <v>2657.6</v>
      </c>
      <c r="T3411">
        <v>100</v>
      </c>
      <c r="U3411">
        <f t="shared" si="898"/>
        <v>31310.847291666669</v>
      </c>
      <c r="V3411">
        <v>0</v>
      </c>
      <c r="W3411">
        <f t="shared" si="899"/>
        <v>34093.447291666671</v>
      </c>
      <c r="X3411">
        <f t="shared" si="900"/>
        <v>14088.36</v>
      </c>
      <c r="Y3411">
        <f t="shared" si="901"/>
        <v>26251.5</v>
      </c>
      <c r="Z3411">
        <f t="shared" si="902"/>
        <v>136818.19270833331</v>
      </c>
      <c r="AA3411" t="s">
        <v>610</v>
      </c>
      <c r="AB3411">
        <v>2023</v>
      </c>
    </row>
    <row r="3412" spans="1:28" x14ac:dyDescent="0.25">
      <c r="A3412">
        <v>6</v>
      </c>
      <c r="B3412" t="s">
        <v>119</v>
      </c>
      <c r="C3412" t="s">
        <v>103</v>
      </c>
      <c r="D3412" t="s">
        <v>10</v>
      </c>
      <c r="E3412" t="s">
        <v>824</v>
      </c>
      <c r="F3412" t="s">
        <v>84</v>
      </c>
      <c r="G3412">
        <v>170000</v>
      </c>
      <c r="H3412">
        <f t="shared" si="903"/>
        <v>159953</v>
      </c>
      <c r="I3412">
        <f t="shared" si="892"/>
        <v>4879</v>
      </c>
      <c r="J3412">
        <f t="shared" si="893"/>
        <v>12069.999999999998</v>
      </c>
      <c r="K3412">
        <f t="shared" si="894"/>
        <v>715.55</v>
      </c>
      <c r="L3412">
        <f t="shared" si="895"/>
        <v>5168</v>
      </c>
      <c r="M3412">
        <f t="shared" si="896"/>
        <v>12053</v>
      </c>
      <c r="N3412">
        <v>0</v>
      </c>
      <c r="O3412">
        <f t="shared" si="897"/>
        <v>34885.550000000003</v>
      </c>
      <c r="P3412">
        <v>25</v>
      </c>
      <c r="Q3412">
        <v>11633.07</v>
      </c>
      <c r="R3412">
        <v>0</v>
      </c>
      <c r="S3412">
        <v>1328.8</v>
      </c>
      <c r="T3412">
        <v>100</v>
      </c>
      <c r="U3412">
        <f t="shared" si="898"/>
        <v>28571.187291666665</v>
      </c>
      <c r="V3412">
        <v>0</v>
      </c>
      <c r="W3412">
        <f t="shared" si="899"/>
        <v>41658.057291666664</v>
      </c>
      <c r="X3412">
        <f t="shared" si="900"/>
        <v>10047</v>
      </c>
      <c r="Y3412">
        <f t="shared" si="901"/>
        <v>24123</v>
      </c>
      <c r="Z3412">
        <f t="shared" si="902"/>
        <v>118294.94270833334</v>
      </c>
      <c r="AA3412" t="s">
        <v>610</v>
      </c>
      <c r="AB3412">
        <v>2023</v>
      </c>
    </row>
    <row r="3413" spans="1:28" x14ac:dyDescent="0.25">
      <c r="A3413">
        <v>7</v>
      </c>
      <c r="B3413" t="s">
        <v>121</v>
      </c>
      <c r="C3413" t="s">
        <v>102</v>
      </c>
      <c r="D3413" t="s">
        <v>21</v>
      </c>
      <c r="E3413" t="s">
        <v>48</v>
      </c>
      <c r="F3413" t="s">
        <v>84</v>
      </c>
      <c r="G3413">
        <v>155000</v>
      </c>
      <c r="H3413">
        <f t="shared" si="903"/>
        <v>144262.07</v>
      </c>
      <c r="I3413">
        <f t="shared" si="892"/>
        <v>4448.5</v>
      </c>
      <c r="J3413">
        <f t="shared" si="893"/>
        <v>11004.999999999998</v>
      </c>
      <c r="K3413">
        <f t="shared" si="894"/>
        <v>715.55</v>
      </c>
      <c r="L3413">
        <f t="shared" si="895"/>
        <v>4712</v>
      </c>
      <c r="M3413">
        <f t="shared" si="896"/>
        <v>10989.5</v>
      </c>
      <c r="N3413">
        <v>1577.43</v>
      </c>
      <c r="O3413">
        <f t="shared" si="897"/>
        <v>33447.979999999996</v>
      </c>
      <c r="P3413">
        <v>25</v>
      </c>
      <c r="Q3413">
        <v>8398.6299999999992</v>
      </c>
      <c r="R3413">
        <v>0</v>
      </c>
      <c r="S3413">
        <v>699.21</v>
      </c>
      <c r="T3413">
        <v>100</v>
      </c>
      <c r="U3413">
        <f t="shared" si="898"/>
        <v>24648.454791666667</v>
      </c>
      <c r="V3413">
        <v>0</v>
      </c>
      <c r="W3413">
        <f t="shared" ref="W3413:W3421" si="904">P3413+Q3413+R3413+S3413+T3413+U3413-(V3413)</f>
        <v>33871.294791666667</v>
      </c>
      <c r="X3413">
        <f t="shared" si="900"/>
        <v>10737.93</v>
      </c>
      <c r="Y3413">
        <f t="shared" si="901"/>
        <v>21994.5</v>
      </c>
      <c r="Z3413">
        <f t="shared" si="902"/>
        <v>110390.77520833333</v>
      </c>
      <c r="AA3413" t="s">
        <v>610</v>
      </c>
      <c r="AB3413">
        <v>2023</v>
      </c>
    </row>
    <row r="3414" spans="1:28" x14ac:dyDescent="0.25">
      <c r="A3414">
        <v>8</v>
      </c>
      <c r="B3414" t="s">
        <v>137</v>
      </c>
      <c r="C3414" t="s">
        <v>102</v>
      </c>
      <c r="D3414" t="s">
        <v>22</v>
      </c>
      <c r="E3414" t="s">
        <v>788</v>
      </c>
      <c r="F3414" t="s">
        <v>85</v>
      </c>
      <c r="G3414">
        <v>140000</v>
      </c>
      <c r="H3414">
        <f>+G3414-(I3414+L3414+N3414)</f>
        <v>130148.57</v>
      </c>
      <c r="I3414">
        <f t="shared" si="892"/>
        <v>4018</v>
      </c>
      <c r="J3414">
        <f t="shared" si="893"/>
        <v>9940</v>
      </c>
      <c r="K3414">
        <f t="shared" si="894"/>
        <v>715.55</v>
      </c>
      <c r="L3414">
        <f t="shared" si="895"/>
        <v>4256</v>
      </c>
      <c r="M3414">
        <f t="shared" si="896"/>
        <v>9926</v>
      </c>
      <c r="N3414">
        <v>1577.43</v>
      </c>
      <c r="O3414">
        <f>+I3414+J3414+K3414+L3414+M3414+N3414</f>
        <v>30432.98</v>
      </c>
      <c r="P3414">
        <v>25</v>
      </c>
      <c r="Q3414">
        <v>1000</v>
      </c>
      <c r="R3414">
        <v>0</v>
      </c>
      <c r="S3414">
        <v>419.96</v>
      </c>
      <c r="T3414">
        <v>100</v>
      </c>
      <c r="U3414">
        <f t="shared" si="898"/>
        <v>21120.079791666667</v>
      </c>
      <c r="V3414">
        <v>0</v>
      </c>
      <c r="W3414">
        <f t="shared" si="904"/>
        <v>22665.039791666666</v>
      </c>
      <c r="X3414">
        <f>+I3414+L3414+N3414</f>
        <v>9851.43</v>
      </c>
      <c r="Y3414">
        <f>+J3414+M3414</f>
        <v>19866</v>
      </c>
      <c r="Z3414">
        <f>+G3414-(W3414+X3414)</f>
        <v>107483.53020833334</v>
      </c>
      <c r="AA3414" t="s">
        <v>610</v>
      </c>
      <c r="AB3414">
        <v>2023</v>
      </c>
    </row>
    <row r="3415" spans="1:28" x14ac:dyDescent="0.25">
      <c r="A3415">
        <v>9</v>
      </c>
      <c r="B3415" t="s">
        <v>123</v>
      </c>
      <c r="C3415" t="s">
        <v>102</v>
      </c>
      <c r="D3415" t="s">
        <v>10</v>
      </c>
      <c r="E3415" t="s">
        <v>826</v>
      </c>
      <c r="F3415" t="s">
        <v>84</v>
      </c>
      <c r="G3415">
        <v>145000</v>
      </c>
      <c r="H3415">
        <f t="shared" si="903"/>
        <v>136430.5</v>
      </c>
      <c r="I3415">
        <f t="shared" si="892"/>
        <v>4161.5</v>
      </c>
      <c r="J3415">
        <f t="shared" si="893"/>
        <v>10294.999999999998</v>
      </c>
      <c r="K3415">
        <f t="shared" si="894"/>
        <v>715.55</v>
      </c>
      <c r="L3415">
        <f t="shared" si="895"/>
        <v>4408</v>
      </c>
      <c r="M3415">
        <f t="shared" si="896"/>
        <v>10280.5</v>
      </c>
      <c r="N3415">
        <v>0</v>
      </c>
      <c r="O3415">
        <f t="shared" si="897"/>
        <v>29860.549999999996</v>
      </c>
      <c r="P3415">
        <v>25</v>
      </c>
      <c r="Q3415">
        <v>6000</v>
      </c>
      <c r="R3415">
        <v>0</v>
      </c>
      <c r="S3415">
        <v>439.94</v>
      </c>
      <c r="T3415">
        <v>100</v>
      </c>
      <c r="U3415">
        <f t="shared" si="898"/>
        <v>22690.562291666665</v>
      </c>
      <c r="V3415">
        <v>0</v>
      </c>
      <c r="W3415">
        <f t="shared" si="904"/>
        <v>29255.502291666664</v>
      </c>
      <c r="X3415">
        <f t="shared" si="900"/>
        <v>8569.5</v>
      </c>
      <c r="Y3415">
        <f t="shared" si="901"/>
        <v>20575.5</v>
      </c>
      <c r="Z3415">
        <f t="shared" si="902"/>
        <v>107174.99770833334</v>
      </c>
      <c r="AA3415" t="s">
        <v>610</v>
      </c>
      <c r="AB3415">
        <v>2023</v>
      </c>
    </row>
    <row r="3416" spans="1:28" x14ac:dyDescent="0.25">
      <c r="A3416">
        <v>10</v>
      </c>
      <c r="B3416" t="s">
        <v>125</v>
      </c>
      <c r="C3416" t="s">
        <v>102</v>
      </c>
      <c r="D3416" t="s">
        <v>94</v>
      </c>
      <c r="E3416" t="s">
        <v>65</v>
      </c>
      <c r="F3416" t="s">
        <v>85</v>
      </c>
      <c r="G3416">
        <v>96000</v>
      </c>
      <c r="H3416">
        <f t="shared" si="903"/>
        <v>88748.97</v>
      </c>
      <c r="I3416">
        <f t="shared" si="892"/>
        <v>2755.2</v>
      </c>
      <c r="J3416">
        <f t="shared" si="893"/>
        <v>6815.9999999999991</v>
      </c>
      <c r="K3416">
        <f t="shared" si="894"/>
        <v>715.55</v>
      </c>
      <c r="L3416">
        <f t="shared" si="895"/>
        <v>2918.4</v>
      </c>
      <c r="M3416">
        <f t="shared" si="896"/>
        <v>6806.4000000000005</v>
      </c>
      <c r="N3416">
        <v>1577.43</v>
      </c>
      <c r="O3416">
        <f t="shared" si="897"/>
        <v>21588.98</v>
      </c>
      <c r="P3416">
        <v>25</v>
      </c>
      <c r="Q3416">
        <v>1000</v>
      </c>
      <c r="R3416">
        <v>0</v>
      </c>
      <c r="S3416">
        <v>1255.2</v>
      </c>
      <c r="T3416">
        <v>100</v>
      </c>
      <c r="U3416">
        <v>12466.01</v>
      </c>
      <c r="V3416">
        <v>0</v>
      </c>
      <c r="W3416">
        <f t="shared" si="904"/>
        <v>14846.21</v>
      </c>
      <c r="X3416">
        <f t="shared" si="900"/>
        <v>7251.0300000000007</v>
      </c>
      <c r="Y3416">
        <f t="shared" si="901"/>
        <v>13622.4</v>
      </c>
      <c r="Z3416">
        <f t="shared" si="902"/>
        <v>73902.760000000009</v>
      </c>
      <c r="AA3416" t="s">
        <v>610</v>
      </c>
      <c r="AB3416">
        <v>2023</v>
      </c>
    </row>
    <row r="3417" spans="1:28" x14ac:dyDescent="0.25">
      <c r="A3417">
        <v>11</v>
      </c>
      <c r="B3417" t="s">
        <v>126</v>
      </c>
      <c r="C3417" t="s">
        <v>103</v>
      </c>
      <c r="D3417" t="s">
        <v>94</v>
      </c>
      <c r="E3417" t="s">
        <v>58</v>
      </c>
      <c r="F3417" t="s">
        <v>84</v>
      </c>
      <c r="G3417">
        <v>60000</v>
      </c>
      <c r="H3417">
        <f t="shared" si="903"/>
        <v>56454</v>
      </c>
      <c r="I3417">
        <f t="shared" si="892"/>
        <v>1722</v>
      </c>
      <c r="J3417">
        <f t="shared" si="893"/>
        <v>4260</v>
      </c>
      <c r="K3417">
        <f t="shared" si="894"/>
        <v>660.00000000000011</v>
      </c>
      <c r="L3417">
        <f t="shared" si="895"/>
        <v>1824</v>
      </c>
      <c r="M3417">
        <f t="shared" si="896"/>
        <v>4254</v>
      </c>
      <c r="N3417">
        <v>0</v>
      </c>
      <c r="O3417">
        <f t="shared" si="897"/>
        <v>12720</v>
      </c>
      <c r="P3417">
        <v>25</v>
      </c>
      <c r="Q3417">
        <v>2996.21</v>
      </c>
      <c r="R3417">
        <v>0</v>
      </c>
      <c r="S3417">
        <v>1349.78</v>
      </c>
      <c r="T3417">
        <v>100</v>
      </c>
      <c r="U3417">
        <f t="shared" si="898"/>
        <v>3486.6498333333329</v>
      </c>
      <c r="V3417">
        <v>0</v>
      </c>
      <c r="W3417">
        <f t="shared" si="904"/>
        <v>7957.6398333333327</v>
      </c>
      <c r="X3417">
        <f t="shared" si="900"/>
        <v>3546</v>
      </c>
      <c r="Y3417">
        <f t="shared" si="901"/>
        <v>8514</v>
      </c>
      <c r="Z3417">
        <f t="shared" si="902"/>
        <v>48496.360166666665</v>
      </c>
      <c r="AA3417" t="s">
        <v>610</v>
      </c>
      <c r="AB3417">
        <v>2023</v>
      </c>
    </row>
    <row r="3418" spans="1:28" x14ac:dyDescent="0.25">
      <c r="A3418">
        <v>12</v>
      </c>
      <c r="B3418" t="s">
        <v>128</v>
      </c>
      <c r="C3418" t="s">
        <v>102</v>
      </c>
      <c r="D3418" t="s">
        <v>12</v>
      </c>
      <c r="E3418" t="s">
        <v>862</v>
      </c>
      <c r="F3418" t="s">
        <v>84</v>
      </c>
      <c r="G3418">
        <v>155000</v>
      </c>
      <c r="H3418">
        <f t="shared" si="903"/>
        <v>142684.64000000001</v>
      </c>
      <c r="I3418">
        <f t="shared" si="892"/>
        <v>4448.5</v>
      </c>
      <c r="J3418">
        <f t="shared" si="893"/>
        <v>11004.999999999998</v>
      </c>
      <c r="K3418">
        <f t="shared" si="894"/>
        <v>715.55</v>
      </c>
      <c r="L3418">
        <f t="shared" si="895"/>
        <v>4712</v>
      </c>
      <c r="M3418">
        <f t="shared" si="896"/>
        <v>10989.5</v>
      </c>
      <c r="N3418">
        <v>3154.86</v>
      </c>
      <c r="O3418">
        <f t="shared" si="897"/>
        <v>35025.409999999996</v>
      </c>
      <c r="P3418">
        <v>25</v>
      </c>
      <c r="Q3418">
        <v>0</v>
      </c>
      <c r="R3418">
        <v>0</v>
      </c>
      <c r="S3418">
        <v>1618.18</v>
      </c>
      <c r="T3418">
        <v>100</v>
      </c>
      <c r="U3418">
        <f t="shared" si="898"/>
        <v>24254.097291666669</v>
      </c>
      <c r="V3418">
        <v>0</v>
      </c>
      <c r="W3418">
        <f t="shared" si="904"/>
        <v>25997.277291666669</v>
      </c>
      <c r="X3418">
        <f t="shared" si="900"/>
        <v>12315.36</v>
      </c>
      <c r="Y3418">
        <f t="shared" si="901"/>
        <v>21994.5</v>
      </c>
      <c r="Z3418">
        <f t="shared" si="902"/>
        <v>116687.36270833333</v>
      </c>
      <c r="AA3418" t="s">
        <v>610</v>
      </c>
      <c r="AB3418">
        <v>2023</v>
      </c>
    </row>
    <row r="3419" spans="1:28" x14ac:dyDescent="0.25">
      <c r="A3419">
        <v>13</v>
      </c>
      <c r="B3419" t="s">
        <v>129</v>
      </c>
      <c r="C3419" t="s">
        <v>102</v>
      </c>
      <c r="D3419" t="s">
        <v>16</v>
      </c>
      <c r="E3419" t="s">
        <v>79</v>
      </c>
      <c r="F3419" t="s">
        <v>84</v>
      </c>
      <c r="G3419">
        <v>80000</v>
      </c>
      <c r="H3419">
        <f t="shared" si="903"/>
        <v>75272</v>
      </c>
      <c r="I3419">
        <f t="shared" si="892"/>
        <v>2296</v>
      </c>
      <c r="J3419">
        <f t="shared" si="893"/>
        <v>5679.9999999999991</v>
      </c>
      <c r="K3419">
        <f t="shared" si="894"/>
        <v>715.55</v>
      </c>
      <c r="L3419">
        <f t="shared" si="895"/>
        <v>2432</v>
      </c>
      <c r="M3419">
        <f t="shared" si="896"/>
        <v>5672</v>
      </c>
      <c r="N3419">
        <v>0</v>
      </c>
      <c r="O3419">
        <f t="shared" si="897"/>
        <v>16795.55</v>
      </c>
      <c r="P3419">
        <v>25</v>
      </c>
      <c r="Q3419">
        <v>1066.1199999999999</v>
      </c>
      <c r="R3419">
        <v>0</v>
      </c>
      <c r="S3419">
        <v>987.93</v>
      </c>
      <c r="T3419">
        <v>100</v>
      </c>
      <c r="U3419">
        <f t="shared" si="898"/>
        <v>7400.9372916666662</v>
      </c>
      <c r="V3419">
        <v>0</v>
      </c>
      <c r="W3419">
        <f t="shared" si="904"/>
        <v>9579.9872916666664</v>
      </c>
      <c r="X3419">
        <f t="shared" si="900"/>
        <v>4728</v>
      </c>
      <c r="Y3419">
        <f t="shared" si="901"/>
        <v>11352</v>
      </c>
      <c r="Z3419">
        <f t="shared" si="902"/>
        <v>65692.012708333335</v>
      </c>
      <c r="AA3419" t="s">
        <v>610</v>
      </c>
      <c r="AB3419">
        <v>2023</v>
      </c>
    </row>
    <row r="3420" spans="1:28" x14ac:dyDescent="0.25">
      <c r="A3420">
        <v>14</v>
      </c>
      <c r="B3420" t="s">
        <v>130</v>
      </c>
      <c r="C3420" t="s">
        <v>102</v>
      </c>
      <c r="D3420" t="s">
        <v>16</v>
      </c>
      <c r="E3420" t="s">
        <v>61</v>
      </c>
      <c r="F3420" t="s">
        <v>84</v>
      </c>
      <c r="G3420">
        <v>80000</v>
      </c>
      <c r="H3420">
        <f t="shared" si="903"/>
        <v>70539.709999999992</v>
      </c>
      <c r="I3420">
        <f t="shared" si="892"/>
        <v>2296</v>
      </c>
      <c r="J3420">
        <f t="shared" si="893"/>
        <v>5679.9999999999991</v>
      </c>
      <c r="K3420">
        <f t="shared" si="894"/>
        <v>715.55</v>
      </c>
      <c r="L3420">
        <f t="shared" si="895"/>
        <v>2432</v>
      </c>
      <c r="M3420">
        <f t="shared" si="896"/>
        <v>5672</v>
      </c>
      <c r="N3420">
        <v>4732.29</v>
      </c>
      <c r="O3420">
        <f t="shared" si="897"/>
        <v>21527.84</v>
      </c>
      <c r="P3420">
        <v>25</v>
      </c>
      <c r="Q3420">
        <v>1200</v>
      </c>
      <c r="R3420">
        <v>0</v>
      </c>
      <c r="S3420">
        <v>2126.8000000000002</v>
      </c>
      <c r="T3420">
        <v>100</v>
      </c>
      <c r="U3420">
        <f t="shared" si="898"/>
        <v>6303.7918333333319</v>
      </c>
      <c r="V3420">
        <v>0</v>
      </c>
      <c r="W3420">
        <f t="shared" si="904"/>
        <v>9755.591833333332</v>
      </c>
      <c r="X3420">
        <f t="shared" si="900"/>
        <v>9460.2900000000009</v>
      </c>
      <c r="Y3420">
        <f t="shared" si="901"/>
        <v>11352</v>
      </c>
      <c r="Z3420">
        <f t="shared" si="902"/>
        <v>60784.118166666667</v>
      </c>
      <c r="AA3420" t="s">
        <v>610</v>
      </c>
      <c r="AB3420">
        <v>2023</v>
      </c>
    </row>
    <row r="3421" spans="1:28" x14ac:dyDescent="0.25">
      <c r="A3421">
        <v>15</v>
      </c>
      <c r="B3421" t="s">
        <v>131</v>
      </c>
      <c r="C3421" t="s">
        <v>102</v>
      </c>
      <c r="D3421" t="s">
        <v>6</v>
      </c>
      <c r="E3421" t="s">
        <v>863</v>
      </c>
      <c r="F3421" t="s">
        <v>84</v>
      </c>
      <c r="G3421">
        <v>95000</v>
      </c>
      <c r="H3421">
        <f t="shared" si="903"/>
        <v>86230.64</v>
      </c>
      <c r="I3421">
        <f t="shared" si="892"/>
        <v>2726.5</v>
      </c>
      <c r="J3421">
        <f t="shared" si="893"/>
        <v>6744.9999999999991</v>
      </c>
      <c r="K3421">
        <f t="shared" si="894"/>
        <v>715.55</v>
      </c>
      <c r="L3421">
        <f t="shared" si="895"/>
        <v>2888</v>
      </c>
      <c r="M3421">
        <f t="shared" si="896"/>
        <v>6735.5</v>
      </c>
      <c r="N3421">
        <v>3154.86</v>
      </c>
      <c r="O3421">
        <f t="shared" si="897"/>
        <v>22965.41</v>
      </c>
      <c r="P3421">
        <v>25</v>
      </c>
      <c r="Q3421">
        <v>0</v>
      </c>
      <c r="R3421">
        <v>0</v>
      </c>
      <c r="S3421">
        <v>4537.29</v>
      </c>
      <c r="T3421">
        <v>100</v>
      </c>
      <c r="U3421">
        <f t="shared" si="898"/>
        <v>10140.597291666665</v>
      </c>
      <c r="V3421">
        <v>0</v>
      </c>
      <c r="W3421">
        <f t="shared" si="904"/>
        <v>14802.887291666666</v>
      </c>
      <c r="X3421">
        <f t="shared" si="900"/>
        <v>8769.36</v>
      </c>
      <c r="Y3421">
        <f t="shared" si="901"/>
        <v>13480.5</v>
      </c>
      <c r="Z3421">
        <f t="shared" si="902"/>
        <v>71427.752708333341</v>
      </c>
      <c r="AA3421" t="s">
        <v>610</v>
      </c>
      <c r="AB3421">
        <v>2023</v>
      </c>
    </row>
    <row r="3422" spans="1:28" x14ac:dyDescent="0.25">
      <c r="A3422">
        <v>16</v>
      </c>
      <c r="B3422" t="s">
        <v>132</v>
      </c>
      <c r="C3422" t="s">
        <v>102</v>
      </c>
      <c r="D3422" t="s">
        <v>4</v>
      </c>
      <c r="E3422" t="s">
        <v>24</v>
      </c>
      <c r="F3422" t="s">
        <v>84</v>
      </c>
      <c r="G3422">
        <v>95000</v>
      </c>
      <c r="H3422">
        <f t="shared" si="903"/>
        <v>86230.64</v>
      </c>
      <c r="I3422">
        <f t="shared" si="892"/>
        <v>2726.5</v>
      </c>
      <c r="J3422">
        <f t="shared" si="893"/>
        <v>6744.9999999999991</v>
      </c>
      <c r="K3422">
        <f t="shared" si="894"/>
        <v>715.55</v>
      </c>
      <c r="L3422">
        <f t="shared" si="895"/>
        <v>2888</v>
      </c>
      <c r="M3422">
        <f t="shared" si="896"/>
        <v>6735.5</v>
      </c>
      <c r="N3422">
        <v>3154.86</v>
      </c>
      <c r="O3422">
        <f t="shared" si="897"/>
        <v>22965.41</v>
      </c>
      <c r="P3422">
        <v>25</v>
      </c>
      <c r="Q3422">
        <v>10686.79</v>
      </c>
      <c r="R3422">
        <v>0</v>
      </c>
      <c r="S3422">
        <v>2168.5500000000002</v>
      </c>
      <c r="T3422">
        <v>100</v>
      </c>
      <c r="U3422">
        <f t="shared" si="898"/>
        <v>10140.597291666665</v>
      </c>
      <c r="V3422">
        <v>0</v>
      </c>
      <c r="W3422">
        <f t="shared" si="899"/>
        <v>23120.937291666665</v>
      </c>
      <c r="X3422">
        <f t="shared" si="900"/>
        <v>8769.36</v>
      </c>
      <c r="Y3422">
        <f>+J3422++K3422+M3422</f>
        <v>14196.05</v>
      </c>
      <c r="Z3422">
        <f t="shared" si="902"/>
        <v>63109.702708333338</v>
      </c>
      <c r="AA3422" t="s">
        <v>610</v>
      </c>
      <c r="AB3422">
        <v>2023</v>
      </c>
    </row>
    <row r="3423" spans="1:28" x14ac:dyDescent="0.25">
      <c r="A3423">
        <v>17</v>
      </c>
      <c r="B3423" t="s">
        <v>133</v>
      </c>
      <c r="C3423" t="s">
        <v>103</v>
      </c>
      <c r="D3423" t="s">
        <v>828</v>
      </c>
      <c r="E3423" t="s">
        <v>829</v>
      </c>
      <c r="F3423" t="s">
        <v>84</v>
      </c>
      <c r="G3423">
        <v>95000</v>
      </c>
      <c r="H3423">
        <f t="shared" si="903"/>
        <v>89385.5</v>
      </c>
      <c r="I3423">
        <f t="shared" si="892"/>
        <v>2726.5</v>
      </c>
      <c r="J3423">
        <f t="shared" si="893"/>
        <v>6744.9999999999991</v>
      </c>
      <c r="K3423">
        <f t="shared" si="894"/>
        <v>715.55</v>
      </c>
      <c r="L3423">
        <f t="shared" si="895"/>
        <v>2888</v>
      </c>
      <c r="M3423">
        <f t="shared" si="896"/>
        <v>6735.5</v>
      </c>
      <c r="N3423">
        <v>0</v>
      </c>
      <c r="O3423">
        <f t="shared" si="897"/>
        <v>19810.55</v>
      </c>
      <c r="P3423">
        <v>25</v>
      </c>
      <c r="Q3423">
        <v>200</v>
      </c>
      <c r="R3423">
        <v>0</v>
      </c>
      <c r="S3423">
        <v>2010.53</v>
      </c>
      <c r="T3423">
        <v>100</v>
      </c>
      <c r="U3423">
        <f t="shared" si="898"/>
        <v>10929.312291666667</v>
      </c>
      <c r="V3423">
        <v>0</v>
      </c>
      <c r="W3423">
        <f t="shared" si="899"/>
        <v>13264.842291666668</v>
      </c>
      <c r="X3423">
        <f t="shared" si="900"/>
        <v>5614.5</v>
      </c>
      <c r="Y3423">
        <f t="shared" ref="Y3423:Y3486" si="905">+J3423+M3423</f>
        <v>13480.5</v>
      </c>
      <c r="Z3423">
        <f t="shared" si="902"/>
        <v>76120.65770833334</v>
      </c>
      <c r="AA3423" t="s">
        <v>610</v>
      </c>
      <c r="AB3423">
        <v>2023</v>
      </c>
    </row>
    <row r="3424" spans="1:28" x14ac:dyDescent="0.25">
      <c r="A3424">
        <v>18</v>
      </c>
      <c r="B3424" t="s">
        <v>134</v>
      </c>
      <c r="C3424" t="s">
        <v>102</v>
      </c>
      <c r="D3424" t="s">
        <v>16</v>
      </c>
      <c r="E3424" t="s">
        <v>45</v>
      </c>
      <c r="F3424" t="s">
        <v>84</v>
      </c>
      <c r="G3424">
        <v>80000</v>
      </c>
      <c r="H3424">
        <f t="shared" si="903"/>
        <v>73694.570000000007</v>
      </c>
      <c r="I3424">
        <f t="shared" si="892"/>
        <v>2296</v>
      </c>
      <c r="J3424">
        <f t="shared" si="893"/>
        <v>5679.9999999999991</v>
      </c>
      <c r="K3424">
        <f t="shared" si="894"/>
        <v>715.55</v>
      </c>
      <c r="L3424">
        <f t="shared" si="895"/>
        <v>2432</v>
      </c>
      <c r="M3424">
        <f t="shared" si="896"/>
        <v>5672</v>
      </c>
      <c r="N3424">
        <v>1577.43</v>
      </c>
      <c r="O3424">
        <f t="shared" si="897"/>
        <v>18372.98</v>
      </c>
      <c r="P3424">
        <v>25</v>
      </c>
      <c r="Q3424">
        <v>0</v>
      </c>
      <c r="R3424">
        <v>0</v>
      </c>
      <c r="S3424">
        <v>2143.86</v>
      </c>
      <c r="T3424">
        <v>100</v>
      </c>
      <c r="U3424">
        <f t="shared" si="898"/>
        <v>7006.5797916666679</v>
      </c>
      <c r="V3424">
        <v>0</v>
      </c>
      <c r="W3424">
        <f t="shared" si="899"/>
        <v>9275.4397916666676</v>
      </c>
      <c r="X3424">
        <f t="shared" si="900"/>
        <v>6305.43</v>
      </c>
      <c r="Y3424">
        <f t="shared" si="905"/>
        <v>11352</v>
      </c>
      <c r="Z3424">
        <f t="shared" si="902"/>
        <v>64419.130208333328</v>
      </c>
      <c r="AA3424" t="s">
        <v>610</v>
      </c>
      <c r="AB3424">
        <v>2023</v>
      </c>
    </row>
    <row r="3425" spans="1:28" x14ac:dyDescent="0.25">
      <c r="A3425">
        <v>19</v>
      </c>
      <c r="B3425" t="s">
        <v>140</v>
      </c>
      <c r="C3425" t="s">
        <v>102</v>
      </c>
      <c r="D3425" t="s">
        <v>823</v>
      </c>
      <c r="E3425" t="s">
        <v>29</v>
      </c>
      <c r="F3425" t="s">
        <v>99</v>
      </c>
      <c r="G3425">
        <v>130000</v>
      </c>
      <c r="H3425">
        <f t="shared" si="903"/>
        <v>122317</v>
      </c>
      <c r="I3425">
        <f t="shared" si="892"/>
        <v>3731</v>
      </c>
      <c r="J3425">
        <f t="shared" si="893"/>
        <v>9230</v>
      </c>
      <c r="K3425">
        <f t="shared" si="894"/>
        <v>715.55</v>
      </c>
      <c r="L3425">
        <f t="shared" si="895"/>
        <v>3952</v>
      </c>
      <c r="M3425">
        <f t="shared" si="896"/>
        <v>9217</v>
      </c>
      <c r="N3425">
        <v>0</v>
      </c>
      <c r="O3425">
        <f t="shared" si="897"/>
        <v>26845.55</v>
      </c>
      <c r="P3425">
        <v>25</v>
      </c>
      <c r="Q3425">
        <v>0</v>
      </c>
      <c r="R3425">
        <v>0</v>
      </c>
      <c r="S3425">
        <v>398.64</v>
      </c>
      <c r="T3425">
        <v>100</v>
      </c>
      <c r="U3425">
        <f t="shared" si="898"/>
        <v>19162.187291666665</v>
      </c>
      <c r="V3425">
        <v>0</v>
      </c>
      <c r="W3425">
        <f t="shared" si="899"/>
        <v>19685.827291666665</v>
      </c>
      <c r="X3425">
        <f t="shared" si="900"/>
        <v>7683</v>
      </c>
      <c r="Y3425">
        <f t="shared" si="905"/>
        <v>18447</v>
      </c>
      <c r="Z3425">
        <f t="shared" si="902"/>
        <v>102631.17270833334</v>
      </c>
      <c r="AA3425" t="s">
        <v>610</v>
      </c>
      <c r="AB3425">
        <v>2023</v>
      </c>
    </row>
    <row r="3426" spans="1:28" x14ac:dyDescent="0.25">
      <c r="A3426">
        <v>20</v>
      </c>
      <c r="B3426" t="s">
        <v>849</v>
      </c>
      <c r="C3426" t="s">
        <v>103</v>
      </c>
      <c r="D3426" t="s">
        <v>823</v>
      </c>
      <c r="E3426" t="s">
        <v>850</v>
      </c>
      <c r="F3426" t="s">
        <v>84</v>
      </c>
      <c r="G3426">
        <v>100000</v>
      </c>
      <c r="H3426">
        <f t="shared" si="903"/>
        <v>94090</v>
      </c>
      <c r="I3426">
        <f t="shared" si="892"/>
        <v>2870</v>
      </c>
      <c r="J3426">
        <f t="shared" si="893"/>
        <v>7099.9999999999991</v>
      </c>
      <c r="K3426">
        <f t="shared" si="894"/>
        <v>715.55</v>
      </c>
      <c r="L3426">
        <f t="shared" si="895"/>
        <v>3040</v>
      </c>
      <c r="M3426">
        <f t="shared" si="896"/>
        <v>7090.0000000000009</v>
      </c>
      <c r="N3426">
        <v>0</v>
      </c>
      <c r="O3426">
        <f t="shared" si="897"/>
        <v>20815.55</v>
      </c>
      <c r="P3426">
        <v>25</v>
      </c>
      <c r="Q3426">
        <v>0</v>
      </c>
      <c r="R3426">
        <v>0</v>
      </c>
      <c r="S3426">
        <v>0</v>
      </c>
      <c r="T3426">
        <v>100</v>
      </c>
      <c r="U3426">
        <f t="shared" si="898"/>
        <v>12105.437291666667</v>
      </c>
      <c r="V3426">
        <v>0</v>
      </c>
      <c r="W3426">
        <f t="shared" si="899"/>
        <v>12230.437291666667</v>
      </c>
      <c r="X3426">
        <f t="shared" si="900"/>
        <v>5910</v>
      </c>
      <c r="Y3426">
        <f t="shared" si="905"/>
        <v>14190</v>
      </c>
      <c r="Z3426">
        <f t="shared" si="902"/>
        <v>81859.562708333338</v>
      </c>
      <c r="AA3426" t="s">
        <v>610</v>
      </c>
      <c r="AB3426">
        <v>2023</v>
      </c>
    </row>
    <row r="3427" spans="1:28" x14ac:dyDescent="0.25">
      <c r="A3427">
        <v>21</v>
      </c>
      <c r="B3427" t="s">
        <v>864</v>
      </c>
      <c r="C3427" t="s">
        <v>103</v>
      </c>
      <c r="D3427" t="s">
        <v>94</v>
      </c>
      <c r="E3427" t="s">
        <v>865</v>
      </c>
      <c r="F3427" t="s">
        <v>85</v>
      </c>
      <c r="G3427">
        <v>65000</v>
      </c>
      <c r="H3427">
        <f>+G3427-(I3427+L3427+N3427)</f>
        <v>61158.5</v>
      </c>
      <c r="I3427">
        <f t="shared" si="892"/>
        <v>1865.5</v>
      </c>
      <c r="J3427">
        <f t="shared" si="893"/>
        <v>4615</v>
      </c>
      <c r="K3427">
        <f>IF(G3427&lt;=65050,G3427*1.1%,715.55)</f>
        <v>715.00000000000011</v>
      </c>
      <c r="L3427">
        <f t="shared" si="895"/>
        <v>1976</v>
      </c>
      <c r="M3427">
        <f t="shared" si="896"/>
        <v>4608.5</v>
      </c>
      <c r="N3427">
        <v>0</v>
      </c>
      <c r="O3427">
        <f>+I3427+J3427+K3427+L3427+M3427+N3427</f>
        <v>13780</v>
      </c>
      <c r="P3427">
        <v>25</v>
      </c>
      <c r="Q3427">
        <v>0</v>
      </c>
      <c r="R3427">
        <v>0</v>
      </c>
      <c r="S3427">
        <v>1594.2</v>
      </c>
      <c r="T3427">
        <v>100</v>
      </c>
      <c r="U3427">
        <f t="shared" si="898"/>
        <v>4427.5498333333335</v>
      </c>
      <c r="V3427">
        <v>0</v>
      </c>
      <c r="W3427">
        <f>P3427+Q3427+R3427+S3427+T3427+U3427</f>
        <v>6146.7498333333333</v>
      </c>
      <c r="X3427">
        <f>+I3427+L3427+N3427</f>
        <v>3841.5</v>
      </c>
      <c r="Y3427">
        <f>+J3427+M3427</f>
        <v>9223.5</v>
      </c>
      <c r="Z3427">
        <f>+G3427-(W3427+X3427)</f>
        <v>55011.750166666665</v>
      </c>
      <c r="AA3427" t="s">
        <v>610</v>
      </c>
      <c r="AB3427">
        <v>2023</v>
      </c>
    </row>
    <row r="3428" spans="1:28" x14ac:dyDescent="0.25">
      <c r="A3428">
        <v>22</v>
      </c>
      <c r="B3428" t="s">
        <v>144</v>
      </c>
      <c r="C3428" t="s">
        <v>103</v>
      </c>
      <c r="D3428" t="s">
        <v>10</v>
      </c>
      <c r="E3428" t="s">
        <v>40</v>
      </c>
      <c r="F3428" t="s">
        <v>85</v>
      </c>
      <c r="G3428">
        <v>80000</v>
      </c>
      <c r="H3428">
        <f t="shared" si="903"/>
        <v>73694.570000000007</v>
      </c>
      <c r="I3428">
        <f t="shared" si="892"/>
        <v>2296</v>
      </c>
      <c r="J3428">
        <f t="shared" si="893"/>
        <v>5679.9999999999991</v>
      </c>
      <c r="K3428">
        <f t="shared" si="894"/>
        <v>715.55</v>
      </c>
      <c r="L3428">
        <f t="shared" si="895"/>
        <v>2432</v>
      </c>
      <c r="M3428">
        <f t="shared" si="896"/>
        <v>5672</v>
      </c>
      <c r="N3428">
        <v>1577.43</v>
      </c>
      <c r="O3428">
        <f t="shared" si="897"/>
        <v>18372.98</v>
      </c>
      <c r="P3428">
        <v>25</v>
      </c>
      <c r="Q3428">
        <v>0</v>
      </c>
      <c r="R3428">
        <v>0</v>
      </c>
      <c r="S3428">
        <v>2106.96</v>
      </c>
      <c r="T3428">
        <v>100</v>
      </c>
      <c r="U3428">
        <v>18272.759999999998</v>
      </c>
      <c r="V3428">
        <v>0</v>
      </c>
      <c r="W3428">
        <f t="shared" si="899"/>
        <v>20504.719999999998</v>
      </c>
      <c r="X3428">
        <f t="shared" si="900"/>
        <v>6305.43</v>
      </c>
      <c r="Y3428">
        <f t="shared" si="905"/>
        <v>11352</v>
      </c>
      <c r="Z3428">
        <f t="shared" si="902"/>
        <v>53189.850000000006</v>
      </c>
      <c r="AA3428" t="s">
        <v>610</v>
      </c>
      <c r="AB3428">
        <v>2023</v>
      </c>
    </row>
    <row r="3429" spans="1:28" x14ac:dyDescent="0.25">
      <c r="A3429">
        <v>23</v>
      </c>
      <c r="B3429" t="s">
        <v>145</v>
      </c>
      <c r="C3429" t="s">
        <v>102</v>
      </c>
      <c r="D3429" t="s">
        <v>10</v>
      </c>
      <c r="E3429" t="s">
        <v>50</v>
      </c>
      <c r="F3429" t="s">
        <v>84</v>
      </c>
      <c r="G3429">
        <v>95000</v>
      </c>
      <c r="H3429">
        <f t="shared" si="903"/>
        <v>86230.64</v>
      </c>
      <c r="I3429">
        <f t="shared" si="892"/>
        <v>2726.5</v>
      </c>
      <c r="J3429">
        <f t="shared" si="893"/>
        <v>6744.9999999999991</v>
      </c>
      <c r="K3429">
        <f t="shared" si="894"/>
        <v>715.55</v>
      </c>
      <c r="L3429">
        <f t="shared" si="895"/>
        <v>2888</v>
      </c>
      <c r="M3429">
        <f t="shared" si="896"/>
        <v>6735.5</v>
      </c>
      <c r="N3429">
        <v>3154.86</v>
      </c>
      <c r="O3429">
        <f t="shared" si="897"/>
        <v>22965.41</v>
      </c>
      <c r="P3429">
        <v>25</v>
      </c>
      <c r="Q3429">
        <v>0</v>
      </c>
      <c r="R3429">
        <v>0</v>
      </c>
      <c r="S3429">
        <v>59.99</v>
      </c>
      <c r="T3429">
        <v>100</v>
      </c>
      <c r="U3429">
        <f t="shared" si="898"/>
        <v>10140.597291666665</v>
      </c>
      <c r="V3429">
        <v>0</v>
      </c>
      <c r="W3429">
        <f t="shared" si="899"/>
        <v>10325.587291666665</v>
      </c>
      <c r="X3429">
        <f t="shared" si="900"/>
        <v>8769.36</v>
      </c>
      <c r="Y3429">
        <f t="shared" si="905"/>
        <v>13480.5</v>
      </c>
      <c r="Z3429">
        <f t="shared" si="902"/>
        <v>75905.052708333329</v>
      </c>
      <c r="AA3429" t="s">
        <v>610</v>
      </c>
      <c r="AB3429">
        <v>2023</v>
      </c>
    </row>
    <row r="3430" spans="1:28" x14ac:dyDescent="0.25">
      <c r="A3430">
        <v>24</v>
      </c>
      <c r="B3430" t="s">
        <v>146</v>
      </c>
      <c r="C3430" t="s">
        <v>102</v>
      </c>
      <c r="D3430" t="s">
        <v>10</v>
      </c>
      <c r="E3430" t="s">
        <v>44</v>
      </c>
      <c r="F3430" t="s">
        <v>84</v>
      </c>
      <c r="G3430">
        <v>80000</v>
      </c>
      <c r="H3430">
        <f t="shared" si="903"/>
        <v>75272</v>
      </c>
      <c r="I3430">
        <f t="shared" si="892"/>
        <v>2296</v>
      </c>
      <c r="J3430">
        <f t="shared" si="893"/>
        <v>5679.9999999999991</v>
      </c>
      <c r="K3430">
        <f t="shared" si="894"/>
        <v>715.55</v>
      </c>
      <c r="L3430">
        <f t="shared" si="895"/>
        <v>2432</v>
      </c>
      <c r="M3430">
        <f t="shared" si="896"/>
        <v>5672</v>
      </c>
      <c r="N3430">
        <v>0</v>
      </c>
      <c r="O3430">
        <f t="shared" si="897"/>
        <v>16795.55</v>
      </c>
      <c r="P3430">
        <v>25</v>
      </c>
      <c r="Q3430">
        <v>0</v>
      </c>
      <c r="R3430">
        <v>0</v>
      </c>
      <c r="S3430">
        <v>1478.43</v>
      </c>
      <c r="T3430">
        <v>100</v>
      </c>
      <c r="U3430">
        <f t="shared" si="898"/>
        <v>7400.9372916666662</v>
      </c>
      <c r="V3430">
        <v>0</v>
      </c>
      <c r="W3430">
        <f t="shared" ref="W3430:W3433" si="906">P3430+Q3430+R3430+S3430+T3430+U3430-(V3430)</f>
        <v>9004.3672916666656</v>
      </c>
      <c r="X3430">
        <f t="shared" si="900"/>
        <v>4728</v>
      </c>
      <c r="Y3430">
        <f t="shared" si="905"/>
        <v>11352</v>
      </c>
      <c r="Z3430">
        <f t="shared" si="902"/>
        <v>66267.632708333331</v>
      </c>
      <c r="AA3430" t="s">
        <v>610</v>
      </c>
      <c r="AB3430">
        <v>2023</v>
      </c>
    </row>
    <row r="3431" spans="1:28" x14ac:dyDescent="0.25">
      <c r="A3431">
        <v>25</v>
      </c>
      <c r="B3431" t="s">
        <v>866</v>
      </c>
      <c r="C3431" t="s">
        <v>102</v>
      </c>
      <c r="D3431" t="s">
        <v>10</v>
      </c>
      <c r="E3431" t="s">
        <v>44</v>
      </c>
      <c r="F3431" t="s">
        <v>84</v>
      </c>
      <c r="G3431">
        <v>80000</v>
      </c>
      <c r="H3431">
        <f t="shared" si="903"/>
        <v>75272</v>
      </c>
      <c r="I3431">
        <f t="shared" si="892"/>
        <v>2296</v>
      </c>
      <c r="J3431">
        <f t="shared" si="893"/>
        <v>5679.9999999999991</v>
      </c>
      <c r="K3431">
        <f t="shared" si="894"/>
        <v>715.55</v>
      </c>
      <c r="L3431">
        <f t="shared" si="895"/>
        <v>2432</v>
      </c>
      <c r="M3431">
        <f t="shared" si="896"/>
        <v>5672</v>
      </c>
      <c r="N3431">
        <v>0</v>
      </c>
      <c r="O3431">
        <f t="shared" si="897"/>
        <v>16795.55</v>
      </c>
      <c r="P3431">
        <v>25</v>
      </c>
      <c r="Q3431">
        <v>0</v>
      </c>
      <c r="R3431">
        <v>0</v>
      </c>
      <c r="S3431">
        <v>1538.42</v>
      </c>
      <c r="T3431">
        <v>100</v>
      </c>
      <c r="U3431">
        <f t="shared" si="898"/>
        <v>7400.9372916666662</v>
      </c>
      <c r="V3431">
        <v>0</v>
      </c>
      <c r="W3431">
        <f t="shared" si="906"/>
        <v>9064.3572916666672</v>
      </c>
      <c r="X3431">
        <f t="shared" si="900"/>
        <v>4728</v>
      </c>
      <c r="Y3431">
        <f t="shared" si="905"/>
        <v>11352</v>
      </c>
      <c r="Z3431">
        <f t="shared" si="902"/>
        <v>66207.642708333326</v>
      </c>
      <c r="AA3431" t="s">
        <v>610</v>
      </c>
      <c r="AB3431">
        <v>2023</v>
      </c>
    </row>
    <row r="3432" spans="1:28" x14ac:dyDescent="0.25">
      <c r="A3432">
        <v>26</v>
      </c>
      <c r="B3432" t="s">
        <v>148</v>
      </c>
      <c r="C3432" t="s">
        <v>103</v>
      </c>
      <c r="D3432" t="s">
        <v>10</v>
      </c>
      <c r="E3432" t="s">
        <v>44</v>
      </c>
      <c r="F3432" t="s">
        <v>84</v>
      </c>
      <c r="G3432">
        <v>80000</v>
      </c>
      <c r="H3432">
        <f t="shared" si="903"/>
        <v>75272</v>
      </c>
      <c r="I3432">
        <f t="shared" si="892"/>
        <v>2296</v>
      </c>
      <c r="J3432">
        <f t="shared" si="893"/>
        <v>5679.9999999999991</v>
      </c>
      <c r="K3432">
        <f t="shared" si="894"/>
        <v>715.55</v>
      </c>
      <c r="L3432">
        <f t="shared" si="895"/>
        <v>2432</v>
      </c>
      <c r="M3432">
        <f t="shared" si="896"/>
        <v>5672</v>
      </c>
      <c r="N3432">
        <v>0</v>
      </c>
      <c r="O3432">
        <f t="shared" si="897"/>
        <v>16795.55</v>
      </c>
      <c r="P3432">
        <v>25</v>
      </c>
      <c r="Q3432">
        <v>0</v>
      </c>
      <c r="R3432">
        <v>0</v>
      </c>
      <c r="S3432">
        <v>1577.21</v>
      </c>
      <c r="T3432">
        <v>100</v>
      </c>
      <c r="U3432">
        <f t="shared" si="898"/>
        <v>7400.9372916666662</v>
      </c>
      <c r="V3432">
        <v>0</v>
      </c>
      <c r="W3432">
        <f t="shared" si="906"/>
        <v>9103.1472916666662</v>
      </c>
      <c r="X3432">
        <f t="shared" si="900"/>
        <v>4728</v>
      </c>
      <c r="Y3432">
        <f t="shared" si="905"/>
        <v>11352</v>
      </c>
      <c r="Z3432">
        <f t="shared" si="902"/>
        <v>66168.852708333332</v>
      </c>
      <c r="AA3432" t="s">
        <v>610</v>
      </c>
      <c r="AB3432">
        <v>2023</v>
      </c>
    </row>
    <row r="3433" spans="1:28" x14ac:dyDescent="0.25">
      <c r="A3433">
        <v>27</v>
      </c>
      <c r="B3433" t="s">
        <v>149</v>
      </c>
      <c r="C3433" t="s">
        <v>102</v>
      </c>
      <c r="D3433" t="s">
        <v>10</v>
      </c>
      <c r="E3433" t="s">
        <v>43</v>
      </c>
      <c r="F3433" t="s">
        <v>84</v>
      </c>
      <c r="G3433">
        <v>95000</v>
      </c>
      <c r="H3433">
        <f t="shared" si="903"/>
        <v>87808.07</v>
      </c>
      <c r="I3433">
        <f t="shared" si="892"/>
        <v>2726.5</v>
      </c>
      <c r="J3433">
        <f t="shared" si="893"/>
        <v>6744.9999999999991</v>
      </c>
      <c r="K3433">
        <f t="shared" si="894"/>
        <v>715.55</v>
      </c>
      <c r="L3433">
        <f t="shared" si="895"/>
        <v>2888</v>
      </c>
      <c r="M3433">
        <f t="shared" si="896"/>
        <v>6735.5</v>
      </c>
      <c r="N3433">
        <v>1577.43</v>
      </c>
      <c r="O3433">
        <f t="shared" si="897"/>
        <v>21387.98</v>
      </c>
      <c r="P3433">
        <v>25</v>
      </c>
      <c r="Q3433">
        <v>5000</v>
      </c>
      <c r="R3433">
        <v>0</v>
      </c>
      <c r="S3433">
        <v>2554.37</v>
      </c>
      <c r="T3433">
        <v>100</v>
      </c>
      <c r="U3433">
        <f t="shared" si="898"/>
        <v>10534.954791666669</v>
      </c>
      <c r="V3433">
        <v>0</v>
      </c>
      <c r="W3433">
        <f t="shared" si="906"/>
        <v>18214.32479166667</v>
      </c>
      <c r="X3433">
        <f t="shared" si="900"/>
        <v>7191.93</v>
      </c>
      <c r="Y3433">
        <f t="shared" si="905"/>
        <v>13480.5</v>
      </c>
      <c r="Z3433">
        <f t="shared" si="902"/>
        <v>69593.745208333334</v>
      </c>
      <c r="AA3433" t="s">
        <v>610</v>
      </c>
      <c r="AB3433">
        <v>2023</v>
      </c>
    </row>
    <row r="3434" spans="1:28" x14ac:dyDescent="0.25">
      <c r="A3434">
        <v>28</v>
      </c>
      <c r="B3434" t="s">
        <v>151</v>
      </c>
      <c r="C3434" t="s">
        <v>102</v>
      </c>
      <c r="D3434" t="s">
        <v>793</v>
      </c>
      <c r="E3434" t="s">
        <v>66</v>
      </c>
      <c r="F3434" t="s">
        <v>84</v>
      </c>
      <c r="G3434">
        <v>80000</v>
      </c>
      <c r="H3434">
        <f t="shared" si="903"/>
        <v>75272</v>
      </c>
      <c r="I3434">
        <f t="shared" si="892"/>
        <v>2296</v>
      </c>
      <c r="J3434">
        <f t="shared" si="893"/>
        <v>5679.9999999999991</v>
      </c>
      <c r="K3434">
        <f t="shared" si="894"/>
        <v>715.55</v>
      </c>
      <c r="L3434">
        <f t="shared" si="895"/>
        <v>2432</v>
      </c>
      <c r="M3434">
        <f t="shared" si="896"/>
        <v>5672</v>
      </c>
      <c r="N3434">
        <v>0</v>
      </c>
      <c r="O3434">
        <f t="shared" si="897"/>
        <v>16795.55</v>
      </c>
      <c r="P3434">
        <v>25</v>
      </c>
      <c r="Q3434">
        <v>4000</v>
      </c>
      <c r="R3434">
        <v>0</v>
      </c>
      <c r="S3434">
        <v>2915.16</v>
      </c>
      <c r="T3434">
        <v>100</v>
      </c>
      <c r="U3434">
        <f t="shared" si="898"/>
        <v>7400.9372916666662</v>
      </c>
      <c r="V3434">
        <v>0</v>
      </c>
      <c r="W3434">
        <f t="shared" ref="W3434:W3497" si="907">P3434+Q3434+R3434+S3434+T3434+U3434</f>
        <v>14441.097291666665</v>
      </c>
      <c r="X3434">
        <f t="shared" si="900"/>
        <v>4728</v>
      </c>
      <c r="Y3434">
        <f t="shared" si="905"/>
        <v>11352</v>
      </c>
      <c r="Z3434">
        <f t="shared" si="902"/>
        <v>60830.902708333335</v>
      </c>
      <c r="AA3434" t="s">
        <v>610</v>
      </c>
      <c r="AB3434">
        <v>2023</v>
      </c>
    </row>
    <row r="3435" spans="1:28" x14ac:dyDescent="0.25">
      <c r="A3435">
        <v>29</v>
      </c>
      <c r="B3435" t="s">
        <v>152</v>
      </c>
      <c r="C3435" t="s">
        <v>103</v>
      </c>
      <c r="D3435" t="s">
        <v>21</v>
      </c>
      <c r="E3435" t="s">
        <v>70</v>
      </c>
      <c r="F3435" t="s">
        <v>84</v>
      </c>
      <c r="G3435">
        <v>95000</v>
      </c>
      <c r="H3435">
        <f t="shared" si="903"/>
        <v>89385.5</v>
      </c>
      <c r="I3435">
        <f t="shared" si="892"/>
        <v>2726.5</v>
      </c>
      <c r="J3435">
        <f t="shared" si="893"/>
        <v>6744.9999999999991</v>
      </c>
      <c r="K3435">
        <f t="shared" si="894"/>
        <v>715.55</v>
      </c>
      <c r="L3435">
        <f t="shared" si="895"/>
        <v>2888</v>
      </c>
      <c r="M3435">
        <f t="shared" si="896"/>
        <v>6735.5</v>
      </c>
      <c r="N3435">
        <v>0</v>
      </c>
      <c r="O3435">
        <f t="shared" si="897"/>
        <v>19810.55</v>
      </c>
      <c r="P3435">
        <v>25</v>
      </c>
      <c r="Q3435">
        <v>500</v>
      </c>
      <c r="R3435">
        <v>0</v>
      </c>
      <c r="S3435">
        <v>1393.43</v>
      </c>
      <c r="T3435">
        <v>100</v>
      </c>
      <c r="U3435">
        <f t="shared" si="898"/>
        <v>10929.312291666667</v>
      </c>
      <c r="V3435">
        <v>0</v>
      </c>
      <c r="W3435">
        <f t="shared" si="907"/>
        <v>12947.742291666667</v>
      </c>
      <c r="X3435">
        <f t="shared" si="900"/>
        <v>5614.5</v>
      </c>
      <c r="Y3435">
        <f t="shared" si="905"/>
        <v>13480.5</v>
      </c>
      <c r="Z3435">
        <f t="shared" si="902"/>
        <v>76437.757708333331</v>
      </c>
      <c r="AA3435" t="s">
        <v>610</v>
      </c>
      <c r="AB3435">
        <v>2023</v>
      </c>
    </row>
    <row r="3436" spans="1:28" x14ac:dyDescent="0.25">
      <c r="A3436">
        <v>30</v>
      </c>
      <c r="B3436" t="s">
        <v>153</v>
      </c>
      <c r="C3436" t="s">
        <v>102</v>
      </c>
      <c r="D3436" t="s">
        <v>17</v>
      </c>
      <c r="E3436" t="s">
        <v>76</v>
      </c>
      <c r="F3436" t="s">
        <v>84</v>
      </c>
      <c r="G3436">
        <v>95000</v>
      </c>
      <c r="H3436">
        <f t="shared" si="903"/>
        <v>87808.07</v>
      </c>
      <c r="I3436">
        <f t="shared" si="892"/>
        <v>2726.5</v>
      </c>
      <c r="J3436">
        <f t="shared" si="893"/>
        <v>6744.9999999999991</v>
      </c>
      <c r="K3436">
        <f t="shared" si="894"/>
        <v>715.55</v>
      </c>
      <c r="L3436">
        <f t="shared" si="895"/>
        <v>2888</v>
      </c>
      <c r="M3436">
        <f t="shared" si="896"/>
        <v>6735.5</v>
      </c>
      <c r="N3436">
        <v>1577.43</v>
      </c>
      <c r="O3436">
        <f t="shared" si="897"/>
        <v>21387.98</v>
      </c>
      <c r="P3436">
        <v>25</v>
      </c>
      <c r="Q3436">
        <v>3052.23</v>
      </c>
      <c r="R3436">
        <v>0</v>
      </c>
      <c r="S3436">
        <v>1369.28</v>
      </c>
      <c r="T3436">
        <v>100</v>
      </c>
      <c r="U3436">
        <f t="shared" si="898"/>
        <v>10534.954791666669</v>
      </c>
      <c r="V3436">
        <v>0</v>
      </c>
      <c r="W3436">
        <f t="shared" si="907"/>
        <v>15081.464791666669</v>
      </c>
      <c r="X3436">
        <f t="shared" si="900"/>
        <v>7191.93</v>
      </c>
      <c r="Y3436">
        <f t="shared" si="905"/>
        <v>13480.5</v>
      </c>
      <c r="Z3436">
        <f t="shared" si="902"/>
        <v>72726.605208333334</v>
      </c>
      <c r="AA3436" t="s">
        <v>610</v>
      </c>
      <c r="AB3436">
        <v>2023</v>
      </c>
    </row>
    <row r="3437" spans="1:28" x14ac:dyDescent="0.25">
      <c r="A3437">
        <v>31</v>
      </c>
      <c r="B3437" t="s">
        <v>868</v>
      </c>
      <c r="C3437" t="s">
        <v>103</v>
      </c>
      <c r="D3437" t="s">
        <v>800</v>
      </c>
      <c r="E3437" t="s">
        <v>83</v>
      </c>
      <c r="F3437" t="s">
        <v>84</v>
      </c>
      <c r="G3437">
        <v>48000</v>
      </c>
      <c r="H3437">
        <f t="shared" si="903"/>
        <v>45163.199999999997</v>
      </c>
      <c r="I3437">
        <f t="shared" si="892"/>
        <v>1377.6</v>
      </c>
      <c r="J3437">
        <f t="shared" si="893"/>
        <v>3407.9999999999995</v>
      </c>
      <c r="K3437">
        <f t="shared" si="894"/>
        <v>528</v>
      </c>
      <c r="L3437">
        <f t="shared" si="895"/>
        <v>1459.2</v>
      </c>
      <c r="M3437">
        <f t="shared" si="896"/>
        <v>3403.2000000000003</v>
      </c>
      <c r="N3437">
        <v>0</v>
      </c>
      <c r="O3437">
        <f t="shared" si="897"/>
        <v>10176</v>
      </c>
      <c r="P3437">
        <v>25</v>
      </c>
      <c r="Q3437">
        <v>0</v>
      </c>
      <c r="R3437">
        <v>0</v>
      </c>
      <c r="S3437">
        <v>549.94000000000005</v>
      </c>
      <c r="T3437">
        <v>100</v>
      </c>
      <c r="U3437">
        <f t="shared" si="898"/>
        <v>1571.7298749999989</v>
      </c>
      <c r="V3437">
        <v>0</v>
      </c>
      <c r="W3437">
        <f t="shared" si="907"/>
        <v>2246.6698749999987</v>
      </c>
      <c r="X3437">
        <f t="shared" si="900"/>
        <v>2836.8</v>
      </c>
      <c r="Y3437">
        <f t="shared" si="905"/>
        <v>6811.2</v>
      </c>
      <c r="Z3437">
        <f t="shared" si="902"/>
        <v>42916.530125000005</v>
      </c>
      <c r="AA3437" t="s">
        <v>610</v>
      </c>
      <c r="AB3437">
        <v>2023</v>
      </c>
    </row>
    <row r="3438" spans="1:28" x14ac:dyDescent="0.25">
      <c r="A3438">
        <v>32</v>
      </c>
      <c r="B3438" t="s">
        <v>869</v>
      </c>
      <c r="C3438" t="s">
        <v>103</v>
      </c>
      <c r="D3438" t="s">
        <v>793</v>
      </c>
      <c r="E3438" t="s">
        <v>72</v>
      </c>
      <c r="F3438" t="s">
        <v>84</v>
      </c>
      <c r="G3438">
        <v>48000</v>
      </c>
      <c r="H3438">
        <f t="shared" si="903"/>
        <v>45163.199999999997</v>
      </c>
      <c r="I3438">
        <f t="shared" si="892"/>
        <v>1377.6</v>
      </c>
      <c r="J3438">
        <f t="shared" si="893"/>
        <v>3407.9999999999995</v>
      </c>
      <c r="K3438">
        <f t="shared" si="894"/>
        <v>528</v>
      </c>
      <c r="L3438">
        <f t="shared" si="895"/>
        <v>1459.2</v>
      </c>
      <c r="M3438">
        <f t="shared" si="896"/>
        <v>3403.2000000000003</v>
      </c>
      <c r="N3438">
        <v>0</v>
      </c>
      <c r="O3438">
        <f t="shared" si="897"/>
        <v>10176</v>
      </c>
      <c r="P3438">
        <v>25</v>
      </c>
      <c r="Q3438">
        <v>6590.74</v>
      </c>
      <c r="R3438">
        <v>0</v>
      </c>
      <c r="S3438">
        <v>392</v>
      </c>
      <c r="T3438">
        <v>100</v>
      </c>
      <c r="U3438">
        <f t="shared" si="898"/>
        <v>1571.7298749999989</v>
      </c>
      <c r="V3438">
        <v>0</v>
      </c>
      <c r="W3438">
        <f t="shared" si="907"/>
        <v>8679.4698749999989</v>
      </c>
      <c r="X3438">
        <f t="shared" si="900"/>
        <v>2836.8</v>
      </c>
      <c r="Y3438">
        <f t="shared" si="905"/>
        <v>6811.2</v>
      </c>
      <c r="Z3438">
        <f t="shared" si="902"/>
        <v>36483.730125000002</v>
      </c>
      <c r="AA3438" t="s">
        <v>610</v>
      </c>
      <c r="AB3438">
        <v>2023</v>
      </c>
    </row>
    <row r="3439" spans="1:28" x14ac:dyDescent="0.25">
      <c r="A3439">
        <v>33</v>
      </c>
      <c r="B3439" t="s">
        <v>124</v>
      </c>
      <c r="C3439" t="s">
        <v>103</v>
      </c>
      <c r="D3439" t="s">
        <v>10</v>
      </c>
      <c r="E3439" t="s">
        <v>706</v>
      </c>
      <c r="F3439" t="s">
        <v>84</v>
      </c>
      <c r="G3439">
        <v>48000</v>
      </c>
      <c r="H3439">
        <f>+G3439-(I3439+L3439+N3439)</f>
        <v>45163.199999999997</v>
      </c>
      <c r="I3439">
        <f t="shared" si="892"/>
        <v>1377.6</v>
      </c>
      <c r="J3439">
        <f t="shared" si="893"/>
        <v>3407.9999999999995</v>
      </c>
      <c r="K3439">
        <f>IF(G3439&lt;=65050,G3439*1.1%,715.55)</f>
        <v>528</v>
      </c>
      <c r="L3439">
        <f t="shared" si="895"/>
        <v>1459.2</v>
      </c>
      <c r="M3439">
        <f t="shared" si="896"/>
        <v>3403.2000000000003</v>
      </c>
      <c r="N3439">
        <v>0</v>
      </c>
      <c r="O3439">
        <f>+I3439+J3439+K3439+L3439+M3439+N3439</f>
        <v>10176</v>
      </c>
      <c r="P3439">
        <v>25</v>
      </c>
      <c r="Q3439">
        <v>0</v>
      </c>
      <c r="R3439">
        <v>0</v>
      </c>
      <c r="S3439">
        <v>1250.52</v>
      </c>
      <c r="T3439">
        <v>100</v>
      </c>
      <c r="U3439">
        <f>IF((H3439*12)&gt;867123.01,(79776+(((H3439*12)-867123.01)*0.25))/12,IF((H3439*12)&gt;624329.01,(31216+(((H3439*12)-624329.01)*0.2))/12,IF((H3439*12)&gt;416220.01,(((H3439*12)-416220.01)*0.15)/12,0)))</f>
        <v>1571.7298749999989</v>
      </c>
      <c r="V3439">
        <v>0</v>
      </c>
      <c r="W3439">
        <f>P3439+Q3439+R3439+S3439+T3439+U3439-(V3439)</f>
        <v>2947.2498749999986</v>
      </c>
      <c r="X3439">
        <f>+I3439+L3439+N3439</f>
        <v>2836.8</v>
      </c>
      <c r="Y3439">
        <f>+J3439+M3439</f>
        <v>6811.2</v>
      </c>
      <c r="Z3439">
        <f>+G3439-(W3439+X3439)</f>
        <v>42215.950125000003</v>
      </c>
      <c r="AA3439" t="s">
        <v>610</v>
      </c>
      <c r="AB3439">
        <v>2023</v>
      </c>
    </row>
    <row r="3440" spans="1:28" x14ac:dyDescent="0.25">
      <c r="A3440">
        <v>34</v>
      </c>
      <c r="B3440" t="s">
        <v>830</v>
      </c>
      <c r="C3440" t="s">
        <v>102</v>
      </c>
      <c r="D3440" t="s">
        <v>19</v>
      </c>
      <c r="E3440" t="s">
        <v>73</v>
      </c>
      <c r="F3440" t="s">
        <v>84</v>
      </c>
      <c r="G3440">
        <v>60000</v>
      </c>
      <c r="H3440">
        <f t="shared" si="903"/>
        <v>54876.57</v>
      </c>
      <c r="I3440">
        <f t="shared" si="892"/>
        <v>1722</v>
      </c>
      <c r="J3440">
        <f t="shared" si="893"/>
        <v>4260</v>
      </c>
      <c r="K3440">
        <f t="shared" si="894"/>
        <v>660.00000000000011</v>
      </c>
      <c r="L3440">
        <f t="shared" si="895"/>
        <v>1824</v>
      </c>
      <c r="M3440">
        <f t="shared" si="896"/>
        <v>4254</v>
      </c>
      <c r="N3440">
        <v>1577.43</v>
      </c>
      <c r="O3440">
        <f t="shared" si="897"/>
        <v>14297.43</v>
      </c>
      <c r="P3440">
        <v>25</v>
      </c>
      <c r="Q3440">
        <v>2500</v>
      </c>
      <c r="R3440">
        <v>0</v>
      </c>
      <c r="S3440">
        <v>643.91999999999996</v>
      </c>
      <c r="T3440">
        <v>100</v>
      </c>
      <c r="U3440">
        <f t="shared" si="898"/>
        <v>3171.1638333333326</v>
      </c>
      <c r="V3440">
        <v>0</v>
      </c>
      <c r="W3440">
        <f t="shared" si="907"/>
        <v>6440.0838333333322</v>
      </c>
      <c r="X3440">
        <f t="shared" si="900"/>
        <v>5123.43</v>
      </c>
      <c r="Y3440">
        <f t="shared" si="905"/>
        <v>8514</v>
      </c>
      <c r="Z3440">
        <f t="shared" si="902"/>
        <v>48436.486166666669</v>
      </c>
      <c r="AA3440" t="s">
        <v>610</v>
      </c>
      <c r="AB3440">
        <v>2023</v>
      </c>
    </row>
    <row r="3441" spans="1:28" x14ac:dyDescent="0.25">
      <c r="A3441">
        <v>35</v>
      </c>
      <c r="B3441" t="s">
        <v>157</v>
      </c>
      <c r="C3441" t="s">
        <v>102</v>
      </c>
      <c r="D3441" t="s">
        <v>10</v>
      </c>
      <c r="E3441" t="s">
        <v>46</v>
      </c>
      <c r="F3441" t="s">
        <v>84</v>
      </c>
      <c r="G3441">
        <v>53000</v>
      </c>
      <c r="H3441">
        <f t="shared" si="903"/>
        <v>49867.7</v>
      </c>
      <c r="I3441">
        <f t="shared" si="892"/>
        <v>1521.1</v>
      </c>
      <c r="J3441">
        <f t="shared" si="893"/>
        <v>3762.9999999999995</v>
      </c>
      <c r="K3441">
        <f t="shared" si="894"/>
        <v>583.00000000000011</v>
      </c>
      <c r="L3441">
        <f t="shared" si="895"/>
        <v>1611.2</v>
      </c>
      <c r="M3441">
        <f t="shared" si="896"/>
        <v>3757.7000000000003</v>
      </c>
      <c r="N3441">
        <v>0</v>
      </c>
      <c r="O3441">
        <f t="shared" si="897"/>
        <v>11236</v>
      </c>
      <c r="P3441">
        <v>25</v>
      </c>
      <c r="Q3441">
        <v>3495.45</v>
      </c>
      <c r="R3441">
        <v>0</v>
      </c>
      <c r="S3441">
        <v>922.66</v>
      </c>
      <c r="T3441">
        <v>100</v>
      </c>
      <c r="U3441">
        <f t="shared" si="898"/>
        <v>2277.4048749999988</v>
      </c>
      <c r="V3441">
        <v>0</v>
      </c>
      <c r="W3441">
        <f t="shared" si="907"/>
        <v>6820.5148749999989</v>
      </c>
      <c r="X3441">
        <f t="shared" si="900"/>
        <v>3132.3</v>
      </c>
      <c r="Y3441">
        <f t="shared" si="905"/>
        <v>7520.7</v>
      </c>
      <c r="Z3441">
        <f t="shared" si="902"/>
        <v>43047.185125000004</v>
      </c>
      <c r="AA3441" t="s">
        <v>610</v>
      </c>
      <c r="AB3441">
        <v>2023</v>
      </c>
    </row>
    <row r="3442" spans="1:28" x14ac:dyDescent="0.25">
      <c r="A3442">
        <v>36</v>
      </c>
      <c r="B3442" t="s">
        <v>158</v>
      </c>
      <c r="C3442" t="s">
        <v>102</v>
      </c>
      <c r="D3442" t="s">
        <v>831</v>
      </c>
      <c r="E3442" t="s">
        <v>871</v>
      </c>
      <c r="F3442" t="s">
        <v>84</v>
      </c>
      <c r="G3442">
        <v>60000</v>
      </c>
      <c r="H3442">
        <f t="shared" si="903"/>
        <v>56454</v>
      </c>
      <c r="I3442">
        <f t="shared" si="892"/>
        <v>1722</v>
      </c>
      <c r="J3442">
        <f t="shared" si="893"/>
        <v>4260</v>
      </c>
      <c r="K3442">
        <f t="shared" si="894"/>
        <v>660.00000000000011</v>
      </c>
      <c r="L3442">
        <f t="shared" si="895"/>
        <v>1824</v>
      </c>
      <c r="M3442">
        <f t="shared" si="896"/>
        <v>4254</v>
      </c>
      <c r="N3442">
        <v>0</v>
      </c>
      <c r="O3442">
        <f t="shared" si="897"/>
        <v>12720</v>
      </c>
      <c r="P3442">
        <v>25</v>
      </c>
      <c r="Q3442">
        <v>0</v>
      </c>
      <c r="R3442">
        <v>0</v>
      </c>
      <c r="S3442">
        <v>412.77</v>
      </c>
      <c r="T3442">
        <v>100</v>
      </c>
      <c r="U3442">
        <v>0</v>
      </c>
      <c r="V3442">
        <v>0</v>
      </c>
      <c r="W3442">
        <f t="shared" si="907"/>
        <v>537.77</v>
      </c>
      <c r="X3442">
        <f t="shared" si="900"/>
        <v>3546</v>
      </c>
      <c r="Y3442">
        <f t="shared" si="905"/>
        <v>8514</v>
      </c>
      <c r="Z3442">
        <f t="shared" si="902"/>
        <v>55916.23</v>
      </c>
      <c r="AA3442" t="s">
        <v>610</v>
      </c>
      <c r="AB3442">
        <v>2023</v>
      </c>
    </row>
    <row r="3443" spans="1:28" x14ac:dyDescent="0.25">
      <c r="A3443">
        <v>37</v>
      </c>
      <c r="B3443" t="s">
        <v>159</v>
      </c>
      <c r="C3443" t="s">
        <v>103</v>
      </c>
      <c r="D3443" t="s">
        <v>21</v>
      </c>
      <c r="E3443" t="s">
        <v>68</v>
      </c>
      <c r="F3443" t="s">
        <v>84</v>
      </c>
      <c r="G3443">
        <v>60000</v>
      </c>
      <c r="H3443">
        <f t="shared" si="903"/>
        <v>54876.57</v>
      </c>
      <c r="I3443">
        <f t="shared" si="892"/>
        <v>1722</v>
      </c>
      <c r="J3443">
        <f t="shared" si="893"/>
        <v>4260</v>
      </c>
      <c r="K3443">
        <f t="shared" si="894"/>
        <v>660.00000000000011</v>
      </c>
      <c r="L3443">
        <f t="shared" si="895"/>
        <v>1824</v>
      </c>
      <c r="M3443">
        <f t="shared" si="896"/>
        <v>4254</v>
      </c>
      <c r="N3443">
        <v>1577.43</v>
      </c>
      <c r="O3443">
        <f t="shared" si="897"/>
        <v>14297.43</v>
      </c>
      <c r="P3443">
        <v>25</v>
      </c>
      <c r="Q3443">
        <v>3495.45</v>
      </c>
      <c r="R3443">
        <v>0</v>
      </c>
      <c r="S3443">
        <v>967.09</v>
      </c>
      <c r="T3443">
        <v>100</v>
      </c>
      <c r="U3443">
        <f t="shared" si="898"/>
        <v>3171.1638333333326</v>
      </c>
      <c r="V3443">
        <v>0</v>
      </c>
      <c r="W3443">
        <f t="shared" si="907"/>
        <v>7758.703833333333</v>
      </c>
      <c r="X3443">
        <f t="shared" si="900"/>
        <v>5123.43</v>
      </c>
      <c r="Y3443">
        <f t="shared" si="905"/>
        <v>8514</v>
      </c>
      <c r="Z3443">
        <f t="shared" si="902"/>
        <v>47117.866166666667</v>
      </c>
      <c r="AA3443" t="s">
        <v>610</v>
      </c>
      <c r="AB3443">
        <v>2023</v>
      </c>
    </row>
    <row r="3444" spans="1:28" x14ac:dyDescent="0.25">
      <c r="A3444">
        <v>38</v>
      </c>
      <c r="B3444" t="s">
        <v>150</v>
      </c>
      <c r="C3444" t="s">
        <v>102</v>
      </c>
      <c r="D3444" t="s">
        <v>16</v>
      </c>
      <c r="E3444" t="s">
        <v>45</v>
      </c>
      <c r="F3444" t="s">
        <v>84</v>
      </c>
      <c r="G3444">
        <v>60000</v>
      </c>
      <c r="H3444">
        <f>+G3444-(I3444+L3444+N3444)</f>
        <v>56454</v>
      </c>
      <c r="I3444">
        <f t="shared" si="892"/>
        <v>1722</v>
      </c>
      <c r="J3444">
        <f t="shared" si="893"/>
        <v>4260</v>
      </c>
      <c r="K3444">
        <f t="shared" si="894"/>
        <v>660.00000000000011</v>
      </c>
      <c r="L3444">
        <f t="shared" si="895"/>
        <v>1824</v>
      </c>
      <c r="M3444">
        <f t="shared" si="896"/>
        <v>4254</v>
      </c>
      <c r="N3444">
        <v>0</v>
      </c>
      <c r="O3444">
        <f>+I3444+J3444+K3444+L3444+M3444+N3444</f>
        <v>12720</v>
      </c>
      <c r="P3444">
        <v>25</v>
      </c>
      <c r="Q3444">
        <v>0</v>
      </c>
      <c r="R3444">
        <v>0</v>
      </c>
      <c r="S3444">
        <v>634.61</v>
      </c>
      <c r="T3444">
        <v>100</v>
      </c>
      <c r="U3444">
        <f t="shared" si="898"/>
        <v>3486.6498333333329</v>
      </c>
      <c r="V3444">
        <v>0</v>
      </c>
      <c r="W3444">
        <f>P3444+Q3444+R3444+S3444+T3444+U3444</f>
        <v>4246.2598333333326</v>
      </c>
      <c r="X3444">
        <f>+I3444+L3444+N3444</f>
        <v>3546</v>
      </c>
      <c r="Y3444">
        <f>+J3444+M3444</f>
        <v>8514</v>
      </c>
      <c r="Z3444">
        <f>+G3444-(W3444+X3444)</f>
        <v>52207.74016666667</v>
      </c>
      <c r="AA3444" t="s">
        <v>610</v>
      </c>
      <c r="AB3444">
        <v>2023</v>
      </c>
    </row>
    <row r="3445" spans="1:28" x14ac:dyDescent="0.25">
      <c r="A3445">
        <v>39</v>
      </c>
      <c r="B3445" t="s">
        <v>160</v>
      </c>
      <c r="C3445" t="s">
        <v>102</v>
      </c>
      <c r="D3445" t="s">
        <v>4</v>
      </c>
      <c r="E3445" t="s">
        <v>93</v>
      </c>
      <c r="F3445" t="s">
        <v>84</v>
      </c>
      <c r="G3445">
        <v>60000</v>
      </c>
      <c r="H3445">
        <f t="shared" si="903"/>
        <v>56454</v>
      </c>
      <c r="I3445">
        <f t="shared" si="892"/>
        <v>1722</v>
      </c>
      <c r="J3445">
        <f t="shared" si="893"/>
        <v>4260</v>
      </c>
      <c r="K3445">
        <f t="shared" si="894"/>
        <v>660.00000000000011</v>
      </c>
      <c r="L3445">
        <f t="shared" si="895"/>
        <v>1824</v>
      </c>
      <c r="M3445">
        <f t="shared" si="896"/>
        <v>4254</v>
      </c>
      <c r="N3445">
        <v>0</v>
      </c>
      <c r="O3445">
        <f t="shared" si="897"/>
        <v>12720</v>
      </c>
      <c r="P3445">
        <v>25</v>
      </c>
      <c r="Q3445">
        <v>2458.4</v>
      </c>
      <c r="R3445">
        <v>0</v>
      </c>
      <c r="S3445">
        <v>1761.98</v>
      </c>
      <c r="T3445">
        <v>100</v>
      </c>
      <c r="U3445">
        <f t="shared" si="898"/>
        <v>3486.6498333333329</v>
      </c>
      <c r="V3445">
        <v>0</v>
      </c>
      <c r="W3445">
        <f t="shared" si="907"/>
        <v>7832.029833333333</v>
      </c>
      <c r="X3445">
        <f t="shared" si="900"/>
        <v>3546</v>
      </c>
      <c r="Y3445">
        <f t="shared" si="905"/>
        <v>8514</v>
      </c>
      <c r="Z3445">
        <f t="shared" si="902"/>
        <v>48621.970166666666</v>
      </c>
      <c r="AA3445" t="s">
        <v>610</v>
      </c>
      <c r="AB3445">
        <v>2023</v>
      </c>
    </row>
    <row r="3446" spans="1:28" x14ac:dyDescent="0.25">
      <c r="A3446">
        <v>40</v>
      </c>
      <c r="B3446" t="s">
        <v>806</v>
      </c>
      <c r="C3446" t="s">
        <v>102</v>
      </c>
      <c r="D3446" t="s">
        <v>12</v>
      </c>
      <c r="E3446" t="s">
        <v>75</v>
      </c>
      <c r="F3446" t="s">
        <v>99</v>
      </c>
      <c r="G3446">
        <v>65000</v>
      </c>
      <c r="H3446">
        <f t="shared" si="903"/>
        <v>61158.5</v>
      </c>
      <c r="I3446">
        <f t="shared" si="892"/>
        <v>1865.5</v>
      </c>
      <c r="J3446">
        <f t="shared" si="893"/>
        <v>4615</v>
      </c>
      <c r="K3446">
        <f t="shared" si="894"/>
        <v>715.00000000000011</v>
      </c>
      <c r="L3446">
        <f t="shared" si="895"/>
        <v>1976</v>
      </c>
      <c r="M3446">
        <f t="shared" si="896"/>
        <v>4608.5</v>
      </c>
      <c r="N3446">
        <v>0</v>
      </c>
      <c r="O3446">
        <f t="shared" si="897"/>
        <v>13780</v>
      </c>
      <c r="P3446">
        <v>25</v>
      </c>
      <c r="Q3446">
        <v>7689.07</v>
      </c>
      <c r="R3446">
        <v>0</v>
      </c>
      <c r="S3446">
        <v>699.78</v>
      </c>
      <c r="T3446">
        <v>100</v>
      </c>
      <c r="U3446">
        <f t="shared" si="898"/>
        <v>4427.5498333333335</v>
      </c>
      <c r="V3446">
        <v>0</v>
      </c>
      <c r="W3446">
        <f t="shared" si="907"/>
        <v>12941.399833333333</v>
      </c>
      <c r="X3446">
        <f t="shared" si="900"/>
        <v>3841.5</v>
      </c>
      <c r="Y3446">
        <f t="shared" si="905"/>
        <v>9223.5</v>
      </c>
      <c r="Z3446">
        <f t="shared" si="902"/>
        <v>48217.100166666671</v>
      </c>
      <c r="AA3446" t="s">
        <v>610</v>
      </c>
      <c r="AB3446">
        <v>2023</v>
      </c>
    </row>
    <row r="3447" spans="1:28" x14ac:dyDescent="0.25">
      <c r="A3447">
        <v>41</v>
      </c>
      <c r="B3447" t="s">
        <v>162</v>
      </c>
      <c r="C3447" t="s">
        <v>102</v>
      </c>
      <c r="D3447" t="s">
        <v>15</v>
      </c>
      <c r="E3447" t="s">
        <v>92</v>
      </c>
      <c r="F3447" t="s">
        <v>99</v>
      </c>
      <c r="G3447">
        <v>70000</v>
      </c>
      <c r="H3447">
        <f t="shared" si="903"/>
        <v>61130.71</v>
      </c>
      <c r="I3447">
        <f t="shared" si="892"/>
        <v>2009</v>
      </c>
      <c r="J3447">
        <f t="shared" si="893"/>
        <v>4970</v>
      </c>
      <c r="K3447">
        <f t="shared" si="894"/>
        <v>715.55</v>
      </c>
      <c r="L3447">
        <f t="shared" si="895"/>
        <v>2128</v>
      </c>
      <c r="M3447">
        <f t="shared" si="896"/>
        <v>4963</v>
      </c>
      <c r="N3447">
        <v>4732.29</v>
      </c>
      <c r="O3447">
        <f t="shared" si="897"/>
        <v>19517.84</v>
      </c>
      <c r="P3447">
        <v>25</v>
      </c>
      <c r="Q3447">
        <v>0</v>
      </c>
      <c r="R3447">
        <v>0</v>
      </c>
      <c r="S3447">
        <v>1004.71</v>
      </c>
      <c r="T3447">
        <v>100</v>
      </c>
      <c r="U3447">
        <f t="shared" si="898"/>
        <v>4421.9918333333335</v>
      </c>
      <c r="V3447">
        <v>0</v>
      </c>
      <c r="W3447">
        <f t="shared" si="907"/>
        <v>5551.7018333333335</v>
      </c>
      <c r="X3447">
        <f t="shared" si="900"/>
        <v>8869.2900000000009</v>
      </c>
      <c r="Y3447">
        <f t="shared" si="905"/>
        <v>9933</v>
      </c>
      <c r="Z3447">
        <f t="shared" si="902"/>
        <v>55579.008166666667</v>
      </c>
      <c r="AA3447" t="s">
        <v>610</v>
      </c>
      <c r="AB3447">
        <v>2023</v>
      </c>
    </row>
    <row r="3448" spans="1:28" x14ac:dyDescent="0.25">
      <c r="A3448">
        <v>42</v>
      </c>
      <c r="B3448" t="s">
        <v>807</v>
      </c>
      <c r="C3448" t="s">
        <v>102</v>
      </c>
      <c r="D3448" t="s">
        <v>808</v>
      </c>
      <c r="E3448" t="s">
        <v>62</v>
      </c>
      <c r="F3448" t="s">
        <v>99</v>
      </c>
      <c r="G3448">
        <v>125000</v>
      </c>
      <c r="H3448">
        <f>+G3448-(I3448+L3448+N3448)</f>
        <v>116035.07</v>
      </c>
      <c r="I3448">
        <f t="shared" si="892"/>
        <v>3587.5</v>
      </c>
      <c r="J3448">
        <f t="shared" si="893"/>
        <v>8875</v>
      </c>
      <c r="K3448">
        <f t="shared" si="894"/>
        <v>715.55</v>
      </c>
      <c r="L3448">
        <f t="shared" si="895"/>
        <v>3800</v>
      </c>
      <c r="M3448">
        <f t="shared" si="896"/>
        <v>8862.5</v>
      </c>
      <c r="N3448">
        <v>1577.43</v>
      </c>
      <c r="O3448">
        <f>+I3448+J3448+K3448+L3448+M3448+N3448</f>
        <v>27417.98</v>
      </c>
      <c r="P3448">
        <v>25</v>
      </c>
      <c r="Q3448">
        <v>2000</v>
      </c>
      <c r="R3448">
        <v>0</v>
      </c>
      <c r="S3448">
        <v>0</v>
      </c>
      <c r="T3448">
        <v>100</v>
      </c>
      <c r="U3448">
        <f t="shared" si="898"/>
        <v>17591.704791666667</v>
      </c>
      <c r="V3448">
        <v>0</v>
      </c>
      <c r="W3448">
        <f>P3448+Q3448+R3448+S3448+T3448+U3448</f>
        <v>19716.704791666667</v>
      </c>
      <c r="X3448">
        <f>+I3448+L3448+N3448</f>
        <v>8964.93</v>
      </c>
      <c r="Y3448">
        <f>+J3448+M3448</f>
        <v>17737.5</v>
      </c>
      <c r="Z3448">
        <f>+G3448-(W3448+X3448)</f>
        <v>96318.365208333329</v>
      </c>
      <c r="AA3448" t="s">
        <v>610</v>
      </c>
      <c r="AB3448">
        <v>2023</v>
      </c>
    </row>
    <row r="3449" spans="1:28" x14ac:dyDescent="0.25">
      <c r="A3449">
        <v>43</v>
      </c>
      <c r="B3449" t="s">
        <v>809</v>
      </c>
      <c r="C3449" t="s">
        <v>102</v>
      </c>
      <c r="D3449" t="s">
        <v>808</v>
      </c>
      <c r="E3449" t="s">
        <v>62</v>
      </c>
      <c r="F3449" t="s">
        <v>99</v>
      </c>
      <c r="G3449">
        <v>80000</v>
      </c>
      <c r="H3449">
        <f>+G3449-(I3449+L3449+N3449)</f>
        <v>75272</v>
      </c>
      <c r="I3449">
        <f t="shared" si="892"/>
        <v>2296</v>
      </c>
      <c r="J3449">
        <f t="shared" si="893"/>
        <v>5679.9999999999991</v>
      </c>
      <c r="K3449">
        <f t="shared" si="894"/>
        <v>715.55</v>
      </c>
      <c r="L3449">
        <f t="shared" si="895"/>
        <v>2432</v>
      </c>
      <c r="M3449">
        <f t="shared" si="896"/>
        <v>5672</v>
      </c>
      <c r="N3449">
        <v>0</v>
      </c>
      <c r="O3449">
        <f>+I3449+J3449+K3449+L3449+M3449+N3449</f>
        <v>16795.55</v>
      </c>
      <c r="P3449">
        <v>25</v>
      </c>
      <c r="Q3449">
        <v>1000</v>
      </c>
      <c r="R3449">
        <v>0</v>
      </c>
      <c r="S3449">
        <v>398.64</v>
      </c>
      <c r="T3449">
        <v>100</v>
      </c>
      <c r="U3449">
        <f t="shared" si="898"/>
        <v>7400.9372916666662</v>
      </c>
      <c r="V3449">
        <v>0</v>
      </c>
      <c r="W3449">
        <f>P3449+Q3449+R3449+S3449+T3449+U3449</f>
        <v>8924.5772916666665</v>
      </c>
      <c r="X3449">
        <f>+I3449+L3449+N3449</f>
        <v>4728</v>
      </c>
      <c r="Y3449">
        <f>+J3449+M3449</f>
        <v>11352</v>
      </c>
      <c r="Z3449">
        <f>+G3449-(W3449+X3449)</f>
        <v>66347.422708333339</v>
      </c>
      <c r="AA3449" t="s">
        <v>610</v>
      </c>
      <c r="AB3449">
        <v>2023</v>
      </c>
    </row>
    <row r="3450" spans="1:28" x14ac:dyDescent="0.25">
      <c r="A3450">
        <v>44</v>
      </c>
      <c r="B3450" t="s">
        <v>813</v>
      </c>
      <c r="C3450" t="s">
        <v>103</v>
      </c>
      <c r="D3450" t="s">
        <v>808</v>
      </c>
      <c r="E3450" t="s">
        <v>92</v>
      </c>
      <c r="F3450" t="s">
        <v>99</v>
      </c>
      <c r="G3450">
        <v>80000</v>
      </c>
      <c r="H3450">
        <f t="shared" si="903"/>
        <v>75272</v>
      </c>
      <c r="I3450">
        <f t="shared" si="892"/>
        <v>2296</v>
      </c>
      <c r="J3450">
        <f t="shared" si="893"/>
        <v>5679.9999999999991</v>
      </c>
      <c r="K3450">
        <f t="shared" si="894"/>
        <v>715.55</v>
      </c>
      <c r="L3450">
        <f t="shared" si="895"/>
        <v>2432</v>
      </c>
      <c r="M3450">
        <f t="shared" si="896"/>
        <v>5672</v>
      </c>
      <c r="N3450">
        <v>0</v>
      </c>
      <c r="O3450">
        <f t="shared" si="897"/>
        <v>16795.55</v>
      </c>
      <c r="P3450">
        <v>25</v>
      </c>
      <c r="Q3450">
        <v>0</v>
      </c>
      <c r="R3450">
        <v>0</v>
      </c>
      <c r="S3450">
        <v>0</v>
      </c>
      <c r="T3450">
        <v>100</v>
      </c>
      <c r="U3450">
        <f t="shared" si="898"/>
        <v>7400.9372916666662</v>
      </c>
      <c r="V3450">
        <v>0</v>
      </c>
      <c r="W3450">
        <f t="shared" si="907"/>
        <v>7525.9372916666662</v>
      </c>
      <c r="X3450">
        <f t="shared" si="900"/>
        <v>4728</v>
      </c>
      <c r="Y3450">
        <f t="shared" si="905"/>
        <v>11352</v>
      </c>
      <c r="Z3450">
        <f t="shared" si="902"/>
        <v>67746.062708333338</v>
      </c>
      <c r="AA3450" t="s">
        <v>610</v>
      </c>
      <c r="AB3450">
        <v>2023</v>
      </c>
    </row>
    <row r="3451" spans="1:28" x14ac:dyDescent="0.25">
      <c r="A3451">
        <v>45</v>
      </c>
      <c r="B3451" t="s">
        <v>874</v>
      </c>
      <c r="C3451" t="s">
        <v>103</v>
      </c>
      <c r="D3451" t="s">
        <v>10</v>
      </c>
      <c r="E3451" t="s">
        <v>32</v>
      </c>
      <c r="F3451" t="s">
        <v>84</v>
      </c>
      <c r="G3451">
        <v>46000</v>
      </c>
      <c r="H3451">
        <f t="shared" si="903"/>
        <v>43281.4</v>
      </c>
      <c r="I3451">
        <f t="shared" si="892"/>
        <v>1320.2</v>
      </c>
      <c r="J3451">
        <f t="shared" si="893"/>
        <v>3265.9999999999995</v>
      </c>
      <c r="K3451">
        <f t="shared" si="894"/>
        <v>506.00000000000006</v>
      </c>
      <c r="L3451">
        <f t="shared" si="895"/>
        <v>1398.4</v>
      </c>
      <c r="M3451">
        <f t="shared" si="896"/>
        <v>3261.4</v>
      </c>
      <c r="N3451">
        <v>0</v>
      </c>
      <c r="O3451">
        <f t="shared" si="897"/>
        <v>9752</v>
      </c>
      <c r="P3451">
        <v>25</v>
      </c>
      <c r="Q3451">
        <v>0</v>
      </c>
      <c r="R3451">
        <v>0</v>
      </c>
      <c r="S3451">
        <v>0</v>
      </c>
      <c r="T3451">
        <v>100</v>
      </c>
      <c r="U3451">
        <f t="shared" si="898"/>
        <v>1289.4598750000005</v>
      </c>
      <c r="V3451">
        <v>0</v>
      </c>
      <c r="W3451">
        <f t="shared" si="907"/>
        <v>1414.4598750000005</v>
      </c>
      <c r="X3451">
        <f t="shared" si="900"/>
        <v>2718.6000000000004</v>
      </c>
      <c r="Y3451">
        <f t="shared" si="905"/>
        <v>6527.4</v>
      </c>
      <c r="Z3451">
        <f t="shared" si="902"/>
        <v>41866.940125000001</v>
      </c>
      <c r="AA3451" t="s">
        <v>610</v>
      </c>
      <c r="AB3451">
        <v>2023</v>
      </c>
    </row>
    <row r="3452" spans="1:28" x14ac:dyDescent="0.25">
      <c r="A3452">
        <v>46</v>
      </c>
      <c r="B3452" t="s">
        <v>167</v>
      </c>
      <c r="C3452" t="s">
        <v>102</v>
      </c>
      <c r="D3452" t="s">
        <v>6</v>
      </c>
      <c r="E3452" t="s">
        <v>36</v>
      </c>
      <c r="F3452" t="s">
        <v>100</v>
      </c>
      <c r="G3452">
        <v>46000</v>
      </c>
      <c r="H3452">
        <f t="shared" si="903"/>
        <v>43281.4</v>
      </c>
      <c r="I3452">
        <f t="shared" si="892"/>
        <v>1320.2</v>
      </c>
      <c r="J3452">
        <f t="shared" si="893"/>
        <v>3265.9999999999995</v>
      </c>
      <c r="K3452">
        <f t="shared" si="894"/>
        <v>506.00000000000006</v>
      </c>
      <c r="L3452">
        <f t="shared" si="895"/>
        <v>1398.4</v>
      </c>
      <c r="M3452">
        <f t="shared" si="896"/>
        <v>3261.4</v>
      </c>
      <c r="N3452">
        <v>0</v>
      </c>
      <c r="O3452">
        <f t="shared" si="897"/>
        <v>9752</v>
      </c>
      <c r="P3452">
        <v>25</v>
      </c>
      <c r="Q3452">
        <v>5667</v>
      </c>
      <c r="R3452">
        <v>0</v>
      </c>
      <c r="S3452">
        <v>259.2</v>
      </c>
      <c r="T3452">
        <v>100</v>
      </c>
      <c r="U3452">
        <v>0</v>
      </c>
      <c r="V3452">
        <v>0</v>
      </c>
      <c r="W3452">
        <f t="shared" si="907"/>
        <v>6051.2</v>
      </c>
      <c r="X3452">
        <f t="shared" si="900"/>
        <v>2718.6000000000004</v>
      </c>
      <c r="Y3452">
        <f t="shared" si="905"/>
        <v>6527.4</v>
      </c>
      <c r="Z3452">
        <f t="shared" si="902"/>
        <v>37230.199999999997</v>
      </c>
      <c r="AA3452" t="s">
        <v>610</v>
      </c>
      <c r="AB3452">
        <v>2023</v>
      </c>
    </row>
    <row r="3453" spans="1:28" x14ac:dyDescent="0.25">
      <c r="A3453">
        <v>47</v>
      </c>
      <c r="B3453" t="s">
        <v>169</v>
      </c>
      <c r="C3453" t="s">
        <v>102</v>
      </c>
      <c r="D3453" t="s">
        <v>6</v>
      </c>
      <c r="E3453" t="s">
        <v>36</v>
      </c>
      <c r="F3453" t="s">
        <v>100</v>
      </c>
      <c r="G3453">
        <v>36000</v>
      </c>
      <c r="H3453">
        <f t="shared" si="903"/>
        <v>33872.400000000001</v>
      </c>
      <c r="I3453">
        <f t="shared" si="892"/>
        <v>1033.2</v>
      </c>
      <c r="J3453">
        <f t="shared" si="893"/>
        <v>2555.9999999999995</v>
      </c>
      <c r="K3453">
        <f t="shared" si="894"/>
        <v>396.00000000000006</v>
      </c>
      <c r="L3453">
        <f t="shared" si="895"/>
        <v>1094.4000000000001</v>
      </c>
      <c r="M3453">
        <f t="shared" si="896"/>
        <v>2552.4</v>
      </c>
      <c r="N3453">
        <v>0</v>
      </c>
      <c r="O3453">
        <f t="shared" si="897"/>
        <v>7632</v>
      </c>
      <c r="P3453">
        <v>25</v>
      </c>
      <c r="Q3453">
        <v>0</v>
      </c>
      <c r="R3453">
        <v>0</v>
      </c>
      <c r="S3453">
        <v>0</v>
      </c>
      <c r="T3453">
        <v>100</v>
      </c>
      <c r="U3453">
        <v>0</v>
      </c>
      <c r="V3453">
        <v>0</v>
      </c>
      <c r="W3453">
        <f t="shared" si="907"/>
        <v>125</v>
      </c>
      <c r="X3453">
        <f t="shared" si="900"/>
        <v>2127.6000000000004</v>
      </c>
      <c r="Y3453">
        <f t="shared" si="905"/>
        <v>5108.3999999999996</v>
      </c>
      <c r="Z3453">
        <f t="shared" si="902"/>
        <v>33747.4</v>
      </c>
      <c r="AA3453" t="s">
        <v>610</v>
      </c>
      <c r="AB3453">
        <v>2023</v>
      </c>
    </row>
    <row r="3454" spans="1:28" x14ac:dyDescent="0.25">
      <c r="A3454">
        <v>48</v>
      </c>
      <c r="B3454" t="s">
        <v>170</v>
      </c>
      <c r="C3454" t="s">
        <v>102</v>
      </c>
      <c r="D3454" t="s">
        <v>17</v>
      </c>
      <c r="E3454" t="s">
        <v>36</v>
      </c>
      <c r="F3454" t="s">
        <v>100</v>
      </c>
      <c r="G3454">
        <v>46000</v>
      </c>
      <c r="H3454">
        <f t="shared" si="903"/>
        <v>40126.54</v>
      </c>
      <c r="I3454">
        <f t="shared" si="892"/>
        <v>1320.2</v>
      </c>
      <c r="J3454">
        <f t="shared" si="893"/>
        <v>3265.9999999999995</v>
      </c>
      <c r="K3454">
        <f t="shared" si="894"/>
        <v>506.00000000000006</v>
      </c>
      <c r="L3454">
        <f t="shared" si="895"/>
        <v>1398.4</v>
      </c>
      <c r="M3454">
        <f t="shared" si="896"/>
        <v>3261.4</v>
      </c>
      <c r="N3454">
        <v>3154.86</v>
      </c>
      <c r="O3454">
        <f t="shared" si="897"/>
        <v>12906.86</v>
      </c>
      <c r="P3454">
        <v>25</v>
      </c>
      <c r="Q3454">
        <v>3395.29</v>
      </c>
      <c r="R3454">
        <v>0</v>
      </c>
      <c r="S3454">
        <v>1243.68</v>
      </c>
      <c r="T3454">
        <v>100</v>
      </c>
      <c r="U3454">
        <v>0</v>
      </c>
      <c r="V3454">
        <v>0</v>
      </c>
      <c r="W3454">
        <f t="shared" si="907"/>
        <v>4763.97</v>
      </c>
      <c r="X3454">
        <f t="shared" si="900"/>
        <v>5873.4600000000009</v>
      </c>
      <c r="Y3454">
        <f t="shared" si="905"/>
        <v>6527.4</v>
      </c>
      <c r="Z3454">
        <f t="shared" si="902"/>
        <v>35362.57</v>
      </c>
      <c r="AA3454" t="s">
        <v>610</v>
      </c>
      <c r="AB3454">
        <v>2023</v>
      </c>
    </row>
    <row r="3455" spans="1:28" x14ac:dyDescent="0.25">
      <c r="A3455">
        <v>49</v>
      </c>
      <c r="B3455" t="s">
        <v>171</v>
      </c>
      <c r="C3455" t="s">
        <v>102</v>
      </c>
      <c r="D3455" t="s">
        <v>793</v>
      </c>
      <c r="E3455" t="s">
        <v>36</v>
      </c>
      <c r="F3455" t="s">
        <v>100</v>
      </c>
      <c r="G3455">
        <v>36000</v>
      </c>
      <c r="H3455">
        <f t="shared" si="903"/>
        <v>33872.400000000001</v>
      </c>
      <c r="I3455">
        <f t="shared" si="892"/>
        <v>1033.2</v>
      </c>
      <c r="J3455">
        <f t="shared" si="893"/>
        <v>2555.9999999999995</v>
      </c>
      <c r="K3455">
        <f t="shared" si="894"/>
        <v>396.00000000000006</v>
      </c>
      <c r="L3455">
        <f t="shared" si="895"/>
        <v>1094.4000000000001</v>
      </c>
      <c r="M3455">
        <f t="shared" si="896"/>
        <v>2552.4</v>
      </c>
      <c r="N3455">
        <v>0</v>
      </c>
      <c r="O3455">
        <f t="shared" si="897"/>
        <v>7632</v>
      </c>
      <c r="P3455">
        <v>25</v>
      </c>
      <c r="Q3455">
        <v>10000</v>
      </c>
      <c r="R3455">
        <v>0</v>
      </c>
      <c r="S3455">
        <v>525.91</v>
      </c>
      <c r="T3455">
        <v>100</v>
      </c>
      <c r="U3455">
        <v>0</v>
      </c>
      <c r="V3455">
        <v>0</v>
      </c>
      <c r="W3455">
        <f t="shared" si="907"/>
        <v>10650.91</v>
      </c>
      <c r="X3455">
        <f t="shared" si="900"/>
        <v>2127.6000000000004</v>
      </c>
      <c r="Y3455">
        <f t="shared" si="905"/>
        <v>5108.3999999999996</v>
      </c>
      <c r="Z3455">
        <f t="shared" si="902"/>
        <v>23221.489999999998</v>
      </c>
      <c r="AA3455" t="s">
        <v>610</v>
      </c>
      <c r="AB3455">
        <v>2023</v>
      </c>
    </row>
    <row r="3456" spans="1:28" x14ac:dyDescent="0.25">
      <c r="A3456">
        <v>50</v>
      </c>
      <c r="B3456" t="s">
        <v>172</v>
      </c>
      <c r="C3456" t="s">
        <v>102</v>
      </c>
      <c r="D3456" t="s">
        <v>6</v>
      </c>
      <c r="E3456" t="s">
        <v>26</v>
      </c>
      <c r="F3456" t="s">
        <v>100</v>
      </c>
      <c r="G3456">
        <v>46000</v>
      </c>
      <c r="H3456">
        <f t="shared" si="903"/>
        <v>43281.4</v>
      </c>
      <c r="I3456">
        <f t="shared" si="892"/>
        <v>1320.2</v>
      </c>
      <c r="J3456">
        <f t="shared" si="893"/>
        <v>3265.9999999999995</v>
      </c>
      <c r="K3456">
        <f t="shared" si="894"/>
        <v>506.00000000000006</v>
      </c>
      <c r="L3456">
        <f t="shared" si="895"/>
        <v>1398.4</v>
      </c>
      <c r="M3456">
        <f t="shared" si="896"/>
        <v>3261.4</v>
      </c>
      <c r="N3456">
        <v>0</v>
      </c>
      <c r="O3456">
        <f t="shared" si="897"/>
        <v>9752</v>
      </c>
      <c r="P3456">
        <v>25</v>
      </c>
      <c r="Q3456">
        <v>0</v>
      </c>
      <c r="R3456">
        <v>0</v>
      </c>
      <c r="S3456">
        <v>497.42</v>
      </c>
      <c r="T3456">
        <v>100</v>
      </c>
      <c r="U3456">
        <f t="shared" si="898"/>
        <v>1289.4598750000005</v>
      </c>
      <c r="V3456">
        <v>0</v>
      </c>
      <c r="W3456">
        <f t="shared" si="907"/>
        <v>1911.8798750000005</v>
      </c>
      <c r="X3456">
        <f t="shared" si="900"/>
        <v>2718.6000000000004</v>
      </c>
      <c r="Y3456">
        <f t="shared" si="905"/>
        <v>6527.4</v>
      </c>
      <c r="Z3456">
        <f t="shared" si="902"/>
        <v>41369.520124999995</v>
      </c>
      <c r="AA3456" t="s">
        <v>610</v>
      </c>
      <c r="AB3456">
        <v>2023</v>
      </c>
    </row>
    <row r="3457" spans="1:28" x14ac:dyDescent="0.25">
      <c r="A3457">
        <v>51</v>
      </c>
      <c r="B3457" t="s">
        <v>798</v>
      </c>
      <c r="C3457" t="s">
        <v>102</v>
      </c>
      <c r="D3457" t="s">
        <v>12</v>
      </c>
      <c r="E3457" t="s">
        <v>26</v>
      </c>
      <c r="F3457" t="s">
        <v>100</v>
      </c>
      <c r="G3457">
        <v>46000</v>
      </c>
      <c r="H3457">
        <f>+G3457-(I3457+L3457+N3457)</f>
        <v>43281.4</v>
      </c>
      <c r="I3457">
        <f t="shared" si="892"/>
        <v>1320.2</v>
      </c>
      <c r="J3457">
        <f t="shared" si="893"/>
        <v>3265.9999999999995</v>
      </c>
      <c r="K3457">
        <f t="shared" si="894"/>
        <v>506.00000000000006</v>
      </c>
      <c r="L3457">
        <f t="shared" si="895"/>
        <v>1398.4</v>
      </c>
      <c r="M3457">
        <f t="shared" si="896"/>
        <v>3261.4</v>
      </c>
      <c r="N3457">
        <v>0</v>
      </c>
      <c r="O3457">
        <f>+I3457+J3457+K3457+L3457+M3457+N3457</f>
        <v>9752</v>
      </c>
      <c r="P3457">
        <v>25</v>
      </c>
      <c r="Q3457">
        <v>0</v>
      </c>
      <c r="R3457">
        <v>0</v>
      </c>
      <c r="S3457">
        <v>1004.64</v>
      </c>
      <c r="T3457">
        <v>100</v>
      </c>
      <c r="U3457">
        <f t="shared" si="898"/>
        <v>1289.4598750000005</v>
      </c>
      <c r="V3457">
        <v>0</v>
      </c>
      <c r="W3457">
        <f>P3457+Q3457+R3457+S3457+T3457+U3457</f>
        <v>2419.0998750000003</v>
      </c>
      <c r="X3457">
        <f t="shared" si="900"/>
        <v>2718.6000000000004</v>
      </c>
      <c r="Y3457">
        <f>+J3457+M3457</f>
        <v>6527.4</v>
      </c>
      <c r="Z3457">
        <f>+G3457-(W3457+X3457)</f>
        <v>40862.300125000002</v>
      </c>
      <c r="AA3457" t="s">
        <v>610</v>
      </c>
      <c r="AB3457">
        <v>2023</v>
      </c>
    </row>
    <row r="3458" spans="1:28" x14ac:dyDescent="0.25">
      <c r="A3458">
        <v>52</v>
      </c>
      <c r="B3458" t="s">
        <v>799</v>
      </c>
      <c r="C3458" t="s">
        <v>102</v>
      </c>
      <c r="D3458" t="s">
        <v>6</v>
      </c>
      <c r="E3458" t="s">
        <v>26</v>
      </c>
      <c r="F3458" t="s">
        <v>100</v>
      </c>
      <c r="G3458">
        <v>36000</v>
      </c>
      <c r="H3458">
        <f>+G3458-(I3458+L3458+N3458)</f>
        <v>33872.400000000001</v>
      </c>
      <c r="I3458">
        <f t="shared" si="892"/>
        <v>1033.2</v>
      </c>
      <c r="J3458">
        <f t="shared" si="893"/>
        <v>2555.9999999999995</v>
      </c>
      <c r="K3458">
        <f t="shared" si="894"/>
        <v>396.00000000000006</v>
      </c>
      <c r="L3458">
        <f t="shared" si="895"/>
        <v>1094.4000000000001</v>
      </c>
      <c r="M3458">
        <f t="shared" si="896"/>
        <v>2552.4</v>
      </c>
      <c r="N3458">
        <v>0</v>
      </c>
      <c r="O3458">
        <f>+I3458+J3458+K3458+L3458+M3458+N3458</f>
        <v>7632</v>
      </c>
      <c r="P3458">
        <v>25</v>
      </c>
      <c r="Q3458">
        <v>0</v>
      </c>
      <c r="R3458">
        <v>0</v>
      </c>
      <c r="S3458">
        <v>0</v>
      </c>
      <c r="T3458">
        <v>100</v>
      </c>
      <c r="U3458">
        <v>0</v>
      </c>
      <c r="V3458">
        <v>0</v>
      </c>
      <c r="W3458">
        <f>P3458+Q3458+R3458+S3458+T3458+U3458</f>
        <v>125</v>
      </c>
      <c r="X3458">
        <f t="shared" si="900"/>
        <v>2127.6000000000004</v>
      </c>
      <c r="Y3458">
        <f>+J3458+M3458</f>
        <v>5108.3999999999996</v>
      </c>
      <c r="Z3458">
        <f>+G3458-(W3458+X3458)</f>
        <v>33747.4</v>
      </c>
      <c r="AA3458" t="s">
        <v>610</v>
      </c>
      <c r="AB3458">
        <v>2023</v>
      </c>
    </row>
    <row r="3459" spans="1:28" x14ac:dyDescent="0.25">
      <c r="A3459">
        <v>53</v>
      </c>
      <c r="B3459" t="s">
        <v>173</v>
      </c>
      <c r="C3459" t="s">
        <v>102</v>
      </c>
      <c r="D3459" t="s">
        <v>6</v>
      </c>
      <c r="E3459" t="s">
        <v>26</v>
      </c>
      <c r="F3459" t="s">
        <v>100</v>
      </c>
      <c r="G3459">
        <v>46000</v>
      </c>
      <c r="H3459">
        <f t="shared" si="903"/>
        <v>41703.97</v>
      </c>
      <c r="I3459">
        <f t="shared" si="892"/>
        <v>1320.2</v>
      </c>
      <c r="J3459">
        <f t="shared" si="893"/>
        <v>3265.9999999999995</v>
      </c>
      <c r="K3459">
        <f t="shared" si="894"/>
        <v>506.00000000000006</v>
      </c>
      <c r="L3459">
        <f t="shared" si="895"/>
        <v>1398.4</v>
      </c>
      <c r="M3459">
        <f t="shared" si="896"/>
        <v>3261.4</v>
      </c>
      <c r="N3459">
        <v>1577.43</v>
      </c>
      <c r="O3459">
        <f t="shared" si="897"/>
        <v>11329.43</v>
      </c>
      <c r="P3459">
        <v>25</v>
      </c>
      <c r="Q3459">
        <v>0</v>
      </c>
      <c r="R3459">
        <v>0</v>
      </c>
      <c r="S3459">
        <v>0</v>
      </c>
      <c r="T3459">
        <v>100</v>
      </c>
      <c r="U3459">
        <v>0</v>
      </c>
      <c r="V3459">
        <v>0</v>
      </c>
      <c r="W3459">
        <f t="shared" si="907"/>
        <v>125</v>
      </c>
      <c r="X3459">
        <f t="shared" si="900"/>
        <v>4296.0300000000007</v>
      </c>
      <c r="Y3459">
        <f t="shared" si="905"/>
        <v>6527.4</v>
      </c>
      <c r="Z3459">
        <f t="shared" si="902"/>
        <v>41578.97</v>
      </c>
      <c r="AA3459" t="s">
        <v>610</v>
      </c>
      <c r="AB3459">
        <v>2023</v>
      </c>
    </row>
    <row r="3460" spans="1:28" x14ac:dyDescent="0.25">
      <c r="A3460">
        <v>54</v>
      </c>
      <c r="B3460" t="s">
        <v>177</v>
      </c>
      <c r="C3460" t="s">
        <v>102</v>
      </c>
      <c r="D3460" t="s">
        <v>22</v>
      </c>
      <c r="E3460" t="s">
        <v>26</v>
      </c>
      <c r="F3460" t="s">
        <v>100</v>
      </c>
      <c r="G3460">
        <v>46000</v>
      </c>
      <c r="H3460">
        <f t="shared" si="903"/>
        <v>43281.4</v>
      </c>
      <c r="I3460">
        <f t="shared" si="892"/>
        <v>1320.2</v>
      </c>
      <c r="J3460">
        <f t="shared" si="893"/>
        <v>3265.9999999999995</v>
      </c>
      <c r="K3460">
        <f t="shared" si="894"/>
        <v>506.00000000000006</v>
      </c>
      <c r="L3460">
        <f t="shared" si="895"/>
        <v>1398.4</v>
      </c>
      <c r="M3460">
        <f t="shared" si="896"/>
        <v>3261.4</v>
      </c>
      <c r="N3460">
        <v>0</v>
      </c>
      <c r="O3460">
        <f t="shared" si="897"/>
        <v>9752</v>
      </c>
      <c r="P3460">
        <v>25</v>
      </c>
      <c r="Q3460">
        <v>0</v>
      </c>
      <c r="R3460">
        <v>0</v>
      </c>
      <c r="S3460">
        <v>448.65</v>
      </c>
      <c r="T3460">
        <v>100</v>
      </c>
      <c r="U3460">
        <f t="shared" si="898"/>
        <v>1289.4598750000005</v>
      </c>
      <c r="V3460">
        <v>0</v>
      </c>
      <c r="W3460">
        <f t="shared" si="907"/>
        <v>1863.1098750000006</v>
      </c>
      <c r="X3460">
        <f t="shared" si="900"/>
        <v>2718.6000000000004</v>
      </c>
      <c r="Y3460">
        <f t="shared" si="905"/>
        <v>6527.4</v>
      </c>
      <c r="Z3460">
        <f t="shared" si="902"/>
        <v>41418.290125</v>
      </c>
      <c r="AA3460" t="s">
        <v>610</v>
      </c>
      <c r="AB3460">
        <v>2023</v>
      </c>
    </row>
    <row r="3461" spans="1:28" x14ac:dyDescent="0.25">
      <c r="A3461">
        <v>55</v>
      </c>
      <c r="B3461" t="s">
        <v>178</v>
      </c>
      <c r="C3461" t="s">
        <v>103</v>
      </c>
      <c r="D3461" t="s">
        <v>6</v>
      </c>
      <c r="E3461" t="s">
        <v>32</v>
      </c>
      <c r="F3461" t="s">
        <v>100</v>
      </c>
      <c r="G3461">
        <v>36000</v>
      </c>
      <c r="H3461">
        <f>+G3461-(I3461+L3461+N3461)</f>
        <v>33872.400000000001</v>
      </c>
      <c r="I3461">
        <f t="shared" si="892"/>
        <v>1033.2</v>
      </c>
      <c r="J3461">
        <f t="shared" si="893"/>
        <v>2555.9999999999995</v>
      </c>
      <c r="K3461">
        <f t="shared" si="894"/>
        <v>396.00000000000006</v>
      </c>
      <c r="L3461">
        <f t="shared" si="895"/>
        <v>1094.4000000000001</v>
      </c>
      <c r="M3461">
        <f t="shared" si="896"/>
        <v>2552.4</v>
      </c>
      <c r="N3461">
        <v>0</v>
      </c>
      <c r="O3461">
        <f>+I3461+J3461+K3461+L3461+M3461+N3461</f>
        <v>7632</v>
      </c>
      <c r="P3461">
        <v>25</v>
      </c>
      <c r="Q3461">
        <v>0</v>
      </c>
      <c r="R3461">
        <v>0</v>
      </c>
      <c r="S3461">
        <v>0</v>
      </c>
      <c r="T3461">
        <v>100</v>
      </c>
      <c r="U3461">
        <v>0</v>
      </c>
      <c r="V3461">
        <v>0</v>
      </c>
      <c r="W3461">
        <f t="shared" si="907"/>
        <v>125</v>
      </c>
      <c r="X3461">
        <f t="shared" si="900"/>
        <v>2127.6000000000004</v>
      </c>
      <c r="Y3461">
        <f t="shared" si="905"/>
        <v>5108.3999999999996</v>
      </c>
      <c r="Z3461">
        <f t="shared" si="902"/>
        <v>33747.4</v>
      </c>
      <c r="AA3461" t="s">
        <v>610</v>
      </c>
      <c r="AB3461">
        <v>2023</v>
      </c>
    </row>
    <row r="3462" spans="1:28" x14ac:dyDescent="0.25">
      <c r="A3462">
        <v>56</v>
      </c>
      <c r="B3462" t="s">
        <v>814</v>
      </c>
      <c r="C3462" t="s">
        <v>102</v>
      </c>
      <c r="D3462" t="s">
        <v>793</v>
      </c>
      <c r="E3462" t="s">
        <v>33</v>
      </c>
      <c r="F3462" t="s">
        <v>100</v>
      </c>
      <c r="G3462">
        <v>30000</v>
      </c>
      <c r="H3462">
        <f t="shared" si="903"/>
        <v>28227</v>
      </c>
      <c r="I3462">
        <f t="shared" si="892"/>
        <v>861</v>
      </c>
      <c r="J3462">
        <f t="shared" si="893"/>
        <v>2130</v>
      </c>
      <c r="K3462">
        <f t="shared" si="894"/>
        <v>330.00000000000006</v>
      </c>
      <c r="L3462">
        <f t="shared" si="895"/>
        <v>912</v>
      </c>
      <c r="M3462">
        <f t="shared" si="896"/>
        <v>2127</v>
      </c>
      <c r="N3462">
        <v>0</v>
      </c>
      <c r="O3462">
        <f t="shared" ref="O3462:O3469" si="908">+I3462+J3462+K3462+L3462+M3462+N3462</f>
        <v>6360</v>
      </c>
      <c r="P3462">
        <v>25</v>
      </c>
      <c r="Q3462">
        <v>0</v>
      </c>
      <c r="R3462">
        <v>0</v>
      </c>
      <c r="S3462">
        <v>0</v>
      </c>
      <c r="T3462">
        <v>100</v>
      </c>
      <c r="U3462">
        <v>0</v>
      </c>
      <c r="V3462">
        <v>0</v>
      </c>
      <c r="W3462">
        <f t="shared" si="907"/>
        <v>125</v>
      </c>
      <c r="X3462">
        <f t="shared" si="900"/>
        <v>1773</v>
      </c>
      <c r="Y3462">
        <f t="shared" si="905"/>
        <v>4257</v>
      </c>
      <c r="Z3462">
        <f t="shared" si="902"/>
        <v>28102</v>
      </c>
      <c r="AA3462" t="s">
        <v>610</v>
      </c>
      <c r="AB3462">
        <v>2023</v>
      </c>
    </row>
    <row r="3463" spans="1:28" x14ac:dyDescent="0.25">
      <c r="A3463">
        <v>57</v>
      </c>
      <c r="B3463" t="s">
        <v>815</v>
      </c>
      <c r="C3463" t="s">
        <v>102</v>
      </c>
      <c r="D3463" t="s">
        <v>793</v>
      </c>
      <c r="E3463" t="s">
        <v>32</v>
      </c>
      <c r="F3463" t="s">
        <v>100</v>
      </c>
      <c r="G3463">
        <v>30000</v>
      </c>
      <c r="H3463">
        <f t="shared" si="903"/>
        <v>28227</v>
      </c>
      <c r="I3463">
        <f t="shared" si="892"/>
        <v>861</v>
      </c>
      <c r="J3463">
        <f t="shared" si="893"/>
        <v>2130</v>
      </c>
      <c r="K3463">
        <f t="shared" si="894"/>
        <v>330.00000000000006</v>
      </c>
      <c r="L3463">
        <f t="shared" si="895"/>
        <v>912</v>
      </c>
      <c r="M3463">
        <f t="shared" si="896"/>
        <v>2127</v>
      </c>
      <c r="N3463">
        <v>0</v>
      </c>
      <c r="O3463">
        <f t="shared" si="908"/>
        <v>6360</v>
      </c>
      <c r="P3463">
        <v>25</v>
      </c>
      <c r="Q3463">
        <v>0</v>
      </c>
      <c r="R3463">
        <v>0</v>
      </c>
      <c r="S3463">
        <v>0</v>
      </c>
      <c r="T3463">
        <v>100</v>
      </c>
      <c r="U3463">
        <v>0</v>
      </c>
      <c r="V3463">
        <v>0</v>
      </c>
      <c r="W3463">
        <f t="shared" si="907"/>
        <v>125</v>
      </c>
      <c r="X3463">
        <f t="shared" si="900"/>
        <v>1773</v>
      </c>
      <c r="Y3463">
        <f t="shared" si="905"/>
        <v>4257</v>
      </c>
      <c r="Z3463">
        <f t="shared" si="902"/>
        <v>28102</v>
      </c>
      <c r="AA3463" t="s">
        <v>610</v>
      </c>
      <c r="AB3463">
        <v>2023</v>
      </c>
    </row>
    <row r="3464" spans="1:28" x14ac:dyDescent="0.25">
      <c r="A3464">
        <v>58</v>
      </c>
      <c r="B3464" t="s">
        <v>816</v>
      </c>
      <c r="C3464" t="s">
        <v>103</v>
      </c>
      <c r="D3464" t="s">
        <v>6</v>
      </c>
      <c r="E3464" t="s">
        <v>32</v>
      </c>
      <c r="F3464" t="s">
        <v>100</v>
      </c>
      <c r="G3464">
        <v>30000</v>
      </c>
      <c r="H3464">
        <f>+G3464-(I3464+L3464+N3464)</f>
        <v>28227</v>
      </c>
      <c r="I3464">
        <f t="shared" si="892"/>
        <v>861</v>
      </c>
      <c r="J3464">
        <f t="shared" si="893"/>
        <v>2130</v>
      </c>
      <c r="K3464">
        <f t="shared" si="894"/>
        <v>330.00000000000006</v>
      </c>
      <c r="L3464">
        <f t="shared" si="895"/>
        <v>912</v>
      </c>
      <c r="M3464">
        <f t="shared" si="896"/>
        <v>2127</v>
      </c>
      <c r="N3464">
        <v>0</v>
      </c>
      <c r="O3464">
        <f t="shared" si="908"/>
        <v>6360</v>
      </c>
      <c r="P3464">
        <v>25</v>
      </c>
      <c r="Q3464">
        <v>0</v>
      </c>
      <c r="R3464">
        <v>0</v>
      </c>
      <c r="S3464">
        <v>49.94</v>
      </c>
      <c r="T3464">
        <v>100</v>
      </c>
      <c r="U3464">
        <v>0</v>
      </c>
      <c r="V3464">
        <v>0</v>
      </c>
      <c r="W3464">
        <f t="shared" si="907"/>
        <v>174.94</v>
      </c>
      <c r="X3464">
        <f t="shared" si="900"/>
        <v>1773</v>
      </c>
      <c r="Y3464">
        <f t="shared" si="905"/>
        <v>4257</v>
      </c>
      <c r="Z3464">
        <f t="shared" si="902"/>
        <v>28052.06</v>
      </c>
      <c r="AA3464" t="s">
        <v>610</v>
      </c>
      <c r="AB3464">
        <v>2023</v>
      </c>
    </row>
    <row r="3465" spans="1:28" x14ac:dyDescent="0.25">
      <c r="A3465">
        <v>59</v>
      </c>
      <c r="B3465" t="s">
        <v>817</v>
      </c>
      <c r="C3465" t="s">
        <v>102</v>
      </c>
      <c r="D3465" t="s">
        <v>818</v>
      </c>
      <c r="E3465" t="s">
        <v>32</v>
      </c>
      <c r="F3465" t="s">
        <v>100</v>
      </c>
      <c r="G3465">
        <v>46000</v>
      </c>
      <c r="H3465">
        <f t="shared" si="903"/>
        <v>43281.4</v>
      </c>
      <c r="I3465">
        <f t="shared" si="892"/>
        <v>1320.2</v>
      </c>
      <c r="J3465">
        <f t="shared" si="893"/>
        <v>3265.9999999999995</v>
      </c>
      <c r="K3465">
        <f t="shared" si="894"/>
        <v>506.00000000000006</v>
      </c>
      <c r="L3465">
        <f t="shared" si="895"/>
        <v>1398.4</v>
      </c>
      <c r="M3465">
        <f t="shared" si="896"/>
        <v>3261.4</v>
      </c>
      <c r="N3465">
        <v>0</v>
      </c>
      <c r="O3465">
        <f t="shared" si="908"/>
        <v>9752</v>
      </c>
      <c r="P3465">
        <v>25</v>
      </c>
      <c r="Q3465">
        <v>500</v>
      </c>
      <c r="R3465">
        <v>0</v>
      </c>
      <c r="S3465">
        <v>0</v>
      </c>
      <c r="T3465">
        <v>100</v>
      </c>
      <c r="U3465">
        <v>0</v>
      </c>
      <c r="V3465">
        <v>0</v>
      </c>
      <c r="W3465">
        <f t="shared" si="907"/>
        <v>625</v>
      </c>
      <c r="X3465">
        <f t="shared" si="900"/>
        <v>2718.6000000000004</v>
      </c>
      <c r="Y3465">
        <f t="shared" si="905"/>
        <v>6527.4</v>
      </c>
      <c r="Z3465">
        <f t="shared" si="902"/>
        <v>42656.4</v>
      </c>
      <c r="AA3465" t="s">
        <v>610</v>
      </c>
      <c r="AB3465">
        <v>2023</v>
      </c>
    </row>
    <row r="3466" spans="1:28" x14ac:dyDescent="0.25">
      <c r="A3466">
        <v>60</v>
      </c>
      <c r="B3466" t="s">
        <v>819</v>
      </c>
      <c r="C3466" t="s">
        <v>103</v>
      </c>
      <c r="D3466" t="s">
        <v>12</v>
      </c>
      <c r="E3466" t="s">
        <v>32</v>
      </c>
      <c r="F3466" t="s">
        <v>100</v>
      </c>
      <c r="G3466">
        <v>46000</v>
      </c>
      <c r="H3466">
        <f t="shared" si="903"/>
        <v>43281.4</v>
      </c>
      <c r="I3466">
        <f t="shared" si="892"/>
        <v>1320.2</v>
      </c>
      <c r="J3466">
        <f t="shared" si="893"/>
        <v>3265.9999999999995</v>
      </c>
      <c r="K3466">
        <f t="shared" si="894"/>
        <v>506.00000000000006</v>
      </c>
      <c r="L3466">
        <f t="shared" si="895"/>
        <v>1398.4</v>
      </c>
      <c r="M3466">
        <f t="shared" si="896"/>
        <v>3261.4</v>
      </c>
      <c r="N3466">
        <v>0</v>
      </c>
      <c r="O3466">
        <f t="shared" si="908"/>
        <v>9752</v>
      </c>
      <c r="P3466">
        <v>25</v>
      </c>
      <c r="Q3466">
        <v>0</v>
      </c>
      <c r="R3466">
        <v>0</v>
      </c>
      <c r="S3466">
        <v>834.84</v>
      </c>
      <c r="T3466">
        <v>100</v>
      </c>
      <c r="U3466">
        <f t="shared" si="898"/>
        <v>1289.4598750000005</v>
      </c>
      <c r="V3466">
        <v>0</v>
      </c>
      <c r="W3466">
        <f t="shared" si="907"/>
        <v>2249.2998750000006</v>
      </c>
      <c r="X3466">
        <f t="shared" si="900"/>
        <v>2718.6000000000004</v>
      </c>
      <c r="Y3466">
        <f t="shared" si="905"/>
        <v>6527.4</v>
      </c>
      <c r="Z3466">
        <f t="shared" si="902"/>
        <v>41032.100124999997</v>
      </c>
      <c r="AA3466" t="s">
        <v>610</v>
      </c>
      <c r="AB3466">
        <v>2023</v>
      </c>
    </row>
    <row r="3467" spans="1:28" x14ac:dyDescent="0.25">
      <c r="A3467">
        <v>61</v>
      </c>
      <c r="B3467" t="s">
        <v>820</v>
      </c>
      <c r="C3467" t="s">
        <v>102</v>
      </c>
      <c r="D3467" t="s">
        <v>94</v>
      </c>
      <c r="E3467" t="s">
        <v>32</v>
      </c>
      <c r="F3467" t="s">
        <v>100</v>
      </c>
      <c r="G3467">
        <v>36000</v>
      </c>
      <c r="H3467">
        <f t="shared" si="903"/>
        <v>33872.400000000001</v>
      </c>
      <c r="I3467">
        <f t="shared" si="892"/>
        <v>1033.2</v>
      </c>
      <c r="J3467">
        <f t="shared" si="893"/>
        <v>2555.9999999999995</v>
      </c>
      <c r="K3467">
        <f t="shared" si="894"/>
        <v>396.00000000000006</v>
      </c>
      <c r="L3467">
        <f t="shared" si="895"/>
        <v>1094.4000000000001</v>
      </c>
      <c r="M3467">
        <f t="shared" si="896"/>
        <v>2552.4</v>
      </c>
      <c r="N3467">
        <v>0</v>
      </c>
      <c r="O3467">
        <f t="shared" si="908"/>
        <v>7632</v>
      </c>
      <c r="P3467">
        <v>25</v>
      </c>
      <c r="Q3467">
        <v>0</v>
      </c>
      <c r="R3467">
        <v>0</v>
      </c>
      <c r="S3467">
        <v>618.63</v>
      </c>
      <c r="T3467">
        <v>100</v>
      </c>
      <c r="U3467">
        <v>0</v>
      </c>
      <c r="V3467">
        <v>0</v>
      </c>
      <c r="W3467">
        <f t="shared" si="907"/>
        <v>743.63</v>
      </c>
      <c r="X3467">
        <f t="shared" si="900"/>
        <v>2127.6000000000004</v>
      </c>
      <c r="Y3467">
        <f t="shared" si="905"/>
        <v>5108.3999999999996</v>
      </c>
      <c r="Z3467">
        <f t="shared" si="902"/>
        <v>33128.769999999997</v>
      </c>
      <c r="AA3467" t="s">
        <v>610</v>
      </c>
      <c r="AB3467">
        <v>2023</v>
      </c>
    </row>
    <row r="3468" spans="1:28" x14ac:dyDescent="0.25">
      <c r="A3468">
        <v>62</v>
      </c>
      <c r="B3468" t="s">
        <v>821</v>
      </c>
      <c r="C3468" t="s">
        <v>103</v>
      </c>
      <c r="D3468" t="s">
        <v>22</v>
      </c>
      <c r="E3468" t="s">
        <v>32</v>
      </c>
      <c r="F3468" t="s">
        <v>100</v>
      </c>
      <c r="G3468">
        <v>36000</v>
      </c>
      <c r="H3468">
        <f t="shared" si="903"/>
        <v>33872.400000000001</v>
      </c>
      <c r="I3468">
        <f t="shared" si="892"/>
        <v>1033.2</v>
      </c>
      <c r="J3468">
        <f t="shared" si="893"/>
        <v>2555.9999999999995</v>
      </c>
      <c r="K3468">
        <f t="shared" si="894"/>
        <v>396.00000000000006</v>
      </c>
      <c r="L3468">
        <f t="shared" si="895"/>
        <v>1094.4000000000001</v>
      </c>
      <c r="M3468">
        <f t="shared" si="896"/>
        <v>2552.4</v>
      </c>
      <c r="N3468">
        <v>0</v>
      </c>
      <c r="O3468">
        <f t="shared" si="908"/>
        <v>7632</v>
      </c>
      <c r="P3468">
        <v>25</v>
      </c>
      <c r="Q3468">
        <v>0</v>
      </c>
      <c r="R3468">
        <v>0</v>
      </c>
      <c r="S3468">
        <v>1426.64</v>
      </c>
      <c r="T3468">
        <v>100</v>
      </c>
      <c r="U3468">
        <v>0</v>
      </c>
      <c r="V3468">
        <v>0</v>
      </c>
      <c r="W3468">
        <f t="shared" si="907"/>
        <v>1551.64</v>
      </c>
      <c r="X3468">
        <f t="shared" si="900"/>
        <v>2127.6000000000004</v>
      </c>
      <c r="Y3468">
        <f t="shared" si="905"/>
        <v>5108.3999999999996</v>
      </c>
      <c r="Z3468">
        <f t="shared" si="902"/>
        <v>32320.76</v>
      </c>
      <c r="AA3468" t="s">
        <v>610</v>
      </c>
      <c r="AB3468">
        <v>2023</v>
      </c>
    </row>
    <row r="3469" spans="1:28" x14ac:dyDescent="0.25">
      <c r="A3469">
        <v>63</v>
      </c>
      <c r="B3469" t="s">
        <v>822</v>
      </c>
      <c r="C3469" t="s">
        <v>103</v>
      </c>
      <c r="D3469" t="s">
        <v>793</v>
      </c>
      <c r="E3469" t="s">
        <v>32</v>
      </c>
      <c r="F3469" t="s">
        <v>100</v>
      </c>
      <c r="G3469">
        <v>46000</v>
      </c>
      <c r="H3469">
        <f t="shared" si="903"/>
        <v>43281.4</v>
      </c>
      <c r="I3469">
        <f t="shared" si="892"/>
        <v>1320.2</v>
      </c>
      <c r="J3469">
        <f t="shared" si="893"/>
        <v>3265.9999999999995</v>
      </c>
      <c r="K3469">
        <f t="shared" si="894"/>
        <v>506.00000000000006</v>
      </c>
      <c r="L3469">
        <f t="shared" si="895"/>
        <v>1398.4</v>
      </c>
      <c r="M3469">
        <f t="shared" si="896"/>
        <v>3261.4</v>
      </c>
      <c r="N3469">
        <v>0</v>
      </c>
      <c r="O3469">
        <f t="shared" si="908"/>
        <v>9752</v>
      </c>
      <c r="P3469">
        <v>25</v>
      </c>
      <c r="Q3469">
        <v>0</v>
      </c>
      <c r="R3469">
        <v>0</v>
      </c>
      <c r="S3469">
        <v>0</v>
      </c>
      <c r="T3469">
        <v>100</v>
      </c>
      <c r="U3469">
        <f t="shared" ref="U3469:U3477" si="909">IF((H3469*12)&gt;867123.01,(79776+(((H3469*12)-867123.01)*0.25))/12,IF((H3469*12)&gt;624329.01,(31216+(((H3469*12)-624329.01)*0.2))/12,IF((H3469*12)&gt;416220.01,(((H3469*12)-416220.01)*0.15)/12,0)))</f>
        <v>1289.4598750000005</v>
      </c>
      <c r="V3469">
        <v>0</v>
      </c>
      <c r="W3469">
        <f t="shared" si="907"/>
        <v>1414.4598750000005</v>
      </c>
      <c r="X3469">
        <f t="shared" si="900"/>
        <v>2718.6000000000004</v>
      </c>
      <c r="Y3469">
        <f t="shared" si="905"/>
        <v>6527.4</v>
      </c>
      <c r="Z3469">
        <f t="shared" si="902"/>
        <v>41866.940125000001</v>
      </c>
      <c r="AA3469" t="s">
        <v>610</v>
      </c>
      <c r="AB3469">
        <v>2023</v>
      </c>
    </row>
    <row r="3470" spans="1:28" x14ac:dyDescent="0.25">
      <c r="A3470">
        <v>64</v>
      </c>
      <c r="B3470" t="s">
        <v>179</v>
      </c>
      <c r="C3470" t="s">
        <v>103</v>
      </c>
      <c r="D3470" t="s">
        <v>800</v>
      </c>
      <c r="E3470" t="s">
        <v>32</v>
      </c>
      <c r="F3470" t="s">
        <v>100</v>
      </c>
      <c r="G3470">
        <v>46000</v>
      </c>
      <c r="H3470">
        <f t="shared" si="903"/>
        <v>43281.4</v>
      </c>
      <c r="I3470">
        <f t="shared" si="892"/>
        <v>1320.2</v>
      </c>
      <c r="J3470">
        <f t="shared" si="893"/>
        <v>3265.9999999999995</v>
      </c>
      <c r="K3470">
        <f t="shared" si="894"/>
        <v>506.00000000000006</v>
      </c>
      <c r="L3470">
        <f t="shared" si="895"/>
        <v>1398.4</v>
      </c>
      <c r="M3470">
        <f t="shared" si="896"/>
        <v>3261.4</v>
      </c>
      <c r="N3470">
        <v>0</v>
      </c>
      <c r="O3470">
        <f t="shared" si="897"/>
        <v>9752</v>
      </c>
      <c r="P3470">
        <v>25</v>
      </c>
      <c r="Q3470">
        <v>1000</v>
      </c>
      <c r="R3470">
        <v>0</v>
      </c>
      <c r="S3470">
        <v>134.96</v>
      </c>
      <c r="T3470">
        <v>100</v>
      </c>
      <c r="U3470">
        <v>0</v>
      </c>
      <c r="V3470">
        <v>0</v>
      </c>
      <c r="W3470">
        <f t="shared" si="907"/>
        <v>1259.96</v>
      </c>
      <c r="X3470">
        <f>+I3470+L3470+N3470</f>
        <v>2718.6000000000004</v>
      </c>
      <c r="Y3470">
        <f t="shared" si="905"/>
        <v>6527.4</v>
      </c>
      <c r="Z3470">
        <f t="shared" si="902"/>
        <v>42021.440000000002</v>
      </c>
      <c r="AA3470" t="s">
        <v>610</v>
      </c>
      <c r="AB3470">
        <v>2023</v>
      </c>
    </row>
    <row r="3471" spans="1:28" x14ac:dyDescent="0.25">
      <c r="A3471">
        <v>65</v>
      </c>
      <c r="B3471" t="s">
        <v>180</v>
      </c>
      <c r="C3471" t="s">
        <v>103</v>
      </c>
      <c r="D3471" t="s">
        <v>22</v>
      </c>
      <c r="E3471" t="s">
        <v>32</v>
      </c>
      <c r="F3471" t="s">
        <v>100</v>
      </c>
      <c r="G3471">
        <v>36000</v>
      </c>
      <c r="H3471">
        <f t="shared" si="903"/>
        <v>32294.97</v>
      </c>
      <c r="I3471">
        <f t="shared" si="892"/>
        <v>1033.2</v>
      </c>
      <c r="J3471">
        <f t="shared" si="893"/>
        <v>2555.9999999999995</v>
      </c>
      <c r="K3471">
        <f t="shared" ref="K3471:K3512" si="910">IF(G3471&lt;=65050,G3471*1.1%,715.55)</f>
        <v>396.00000000000006</v>
      </c>
      <c r="L3471">
        <f t="shared" si="895"/>
        <v>1094.4000000000001</v>
      </c>
      <c r="M3471">
        <f t="shared" si="896"/>
        <v>2552.4</v>
      </c>
      <c r="N3471">
        <v>1577.43</v>
      </c>
      <c r="O3471">
        <f t="shared" ref="O3471:O3512" si="911">+I3471+J3471+K3471+L3471+M3471+N3471</f>
        <v>9209.43</v>
      </c>
      <c r="P3471">
        <v>25</v>
      </c>
      <c r="Q3471">
        <v>0</v>
      </c>
      <c r="R3471">
        <v>0</v>
      </c>
      <c r="S3471">
        <v>2085.88</v>
      </c>
      <c r="T3471">
        <v>100</v>
      </c>
      <c r="U3471">
        <v>0</v>
      </c>
      <c r="V3471">
        <v>0</v>
      </c>
      <c r="W3471">
        <f t="shared" si="907"/>
        <v>2210.88</v>
      </c>
      <c r="X3471">
        <f>+I3471+L3471+N3471</f>
        <v>3705.0300000000007</v>
      </c>
      <c r="Y3471">
        <f t="shared" si="905"/>
        <v>5108.3999999999996</v>
      </c>
      <c r="Z3471">
        <f t="shared" ref="Z3471:Z3512" si="912">+G3471-(W3471+X3471)</f>
        <v>30084.09</v>
      </c>
      <c r="AA3471" t="s">
        <v>610</v>
      </c>
      <c r="AB3471">
        <v>2023</v>
      </c>
    </row>
    <row r="3472" spans="1:28" x14ac:dyDescent="0.25">
      <c r="A3472">
        <v>66</v>
      </c>
      <c r="B3472" t="s">
        <v>183</v>
      </c>
      <c r="C3472" t="s">
        <v>103</v>
      </c>
      <c r="D3472" t="s">
        <v>22</v>
      </c>
      <c r="E3472" t="s">
        <v>52</v>
      </c>
      <c r="F3472" t="s">
        <v>100</v>
      </c>
      <c r="G3472">
        <v>36000</v>
      </c>
      <c r="H3472">
        <f t="shared" ref="H3472:H3512" si="913">+G3472-(I3472+L3472+N3472)</f>
        <v>33872.400000000001</v>
      </c>
      <c r="I3472">
        <f t="shared" ref="I3472:I3512" si="914">IF(G3472&lt;=374040,G3472*2.87%,9334.68)</f>
        <v>1033.2</v>
      </c>
      <c r="J3472">
        <f t="shared" ref="J3472:J3512" si="915">IF(G3472&lt;=374040,G3472*7.1%,23092.75)</f>
        <v>2555.9999999999995</v>
      </c>
      <c r="K3472">
        <f t="shared" si="910"/>
        <v>396.00000000000006</v>
      </c>
      <c r="L3472">
        <f t="shared" ref="L3472:L3512" si="916">IF(G3472&lt;=187020,G3472*3.04%,4943.8)</f>
        <v>1094.4000000000001</v>
      </c>
      <c r="M3472">
        <f t="shared" ref="M3472:M3512" si="917">IF(G3472&lt;=187020,G3472*7.09%,11530.11)</f>
        <v>2552.4</v>
      </c>
      <c r="N3472">
        <v>0</v>
      </c>
      <c r="O3472">
        <f t="shared" si="911"/>
        <v>7632</v>
      </c>
      <c r="P3472">
        <v>25</v>
      </c>
      <c r="Q3472">
        <v>1500</v>
      </c>
      <c r="R3472">
        <v>0</v>
      </c>
      <c r="S3472">
        <v>1067.99</v>
      </c>
      <c r="T3472">
        <v>100</v>
      </c>
      <c r="U3472">
        <v>0</v>
      </c>
      <c r="V3472">
        <v>0</v>
      </c>
      <c r="W3472">
        <f t="shared" si="907"/>
        <v>2692.99</v>
      </c>
      <c r="X3472">
        <f t="shared" ref="X3472:X3507" si="918">+I3472+L3472+N3472</f>
        <v>2127.6000000000004</v>
      </c>
      <c r="Y3472">
        <f t="shared" si="905"/>
        <v>5108.3999999999996</v>
      </c>
      <c r="Z3472">
        <f t="shared" si="912"/>
        <v>31179.41</v>
      </c>
      <c r="AA3472" t="s">
        <v>610</v>
      </c>
      <c r="AB3472">
        <v>2023</v>
      </c>
    </row>
    <row r="3473" spans="1:28" x14ac:dyDescent="0.25">
      <c r="A3473">
        <v>67</v>
      </c>
      <c r="B3473" t="s">
        <v>185</v>
      </c>
      <c r="C3473" t="s">
        <v>103</v>
      </c>
      <c r="D3473" t="s">
        <v>22</v>
      </c>
      <c r="E3473" t="s">
        <v>789</v>
      </c>
      <c r="F3473" t="s">
        <v>100</v>
      </c>
      <c r="G3473">
        <v>46000</v>
      </c>
      <c r="H3473">
        <f t="shared" si="913"/>
        <v>43281.4</v>
      </c>
      <c r="I3473">
        <f t="shared" si="914"/>
        <v>1320.2</v>
      </c>
      <c r="J3473">
        <f t="shared" si="915"/>
        <v>3265.9999999999995</v>
      </c>
      <c r="K3473">
        <f t="shared" si="910"/>
        <v>506.00000000000006</v>
      </c>
      <c r="L3473">
        <f t="shared" si="916"/>
        <v>1398.4</v>
      </c>
      <c r="M3473">
        <f t="shared" si="917"/>
        <v>3261.4</v>
      </c>
      <c r="N3473">
        <v>0</v>
      </c>
      <c r="O3473">
        <f t="shared" si="911"/>
        <v>9752</v>
      </c>
      <c r="P3473">
        <v>25</v>
      </c>
      <c r="Q3473">
        <v>200</v>
      </c>
      <c r="R3473">
        <v>0</v>
      </c>
      <c r="S3473">
        <v>1235.92</v>
      </c>
      <c r="T3473">
        <v>100</v>
      </c>
      <c r="U3473">
        <f t="shared" si="909"/>
        <v>1289.4598750000005</v>
      </c>
      <c r="V3473">
        <v>0</v>
      </c>
      <c r="W3473">
        <f t="shared" si="907"/>
        <v>2850.3798750000005</v>
      </c>
      <c r="X3473">
        <f t="shared" si="918"/>
        <v>2718.6000000000004</v>
      </c>
      <c r="Y3473">
        <f t="shared" si="905"/>
        <v>6527.4</v>
      </c>
      <c r="Z3473">
        <f t="shared" si="912"/>
        <v>40431.020124999995</v>
      </c>
      <c r="AA3473" t="s">
        <v>610</v>
      </c>
      <c r="AB3473">
        <v>2023</v>
      </c>
    </row>
    <row r="3474" spans="1:28" x14ac:dyDescent="0.25">
      <c r="A3474">
        <v>68</v>
      </c>
      <c r="B3474" t="s">
        <v>186</v>
      </c>
      <c r="C3474" t="s">
        <v>102</v>
      </c>
      <c r="D3474" t="s">
        <v>17</v>
      </c>
      <c r="E3474" t="s">
        <v>36</v>
      </c>
      <c r="F3474" t="s">
        <v>100</v>
      </c>
      <c r="G3474">
        <v>46000</v>
      </c>
      <c r="H3474">
        <f t="shared" si="913"/>
        <v>43281.4</v>
      </c>
      <c r="I3474">
        <f t="shared" si="914"/>
        <v>1320.2</v>
      </c>
      <c r="J3474">
        <f t="shared" si="915"/>
        <v>3265.9999999999995</v>
      </c>
      <c r="K3474">
        <f t="shared" si="910"/>
        <v>506.00000000000006</v>
      </c>
      <c r="L3474">
        <f t="shared" si="916"/>
        <v>1398.4</v>
      </c>
      <c r="M3474">
        <f t="shared" si="917"/>
        <v>3261.4</v>
      </c>
      <c r="N3474">
        <v>0</v>
      </c>
      <c r="O3474">
        <f t="shared" si="911"/>
        <v>9752</v>
      </c>
      <c r="P3474">
        <v>25</v>
      </c>
      <c r="Q3474">
        <v>0</v>
      </c>
      <c r="R3474">
        <v>0</v>
      </c>
      <c r="S3474">
        <v>793.74</v>
      </c>
      <c r="T3474">
        <v>100</v>
      </c>
      <c r="U3474">
        <v>0</v>
      </c>
      <c r="V3474">
        <v>0</v>
      </c>
      <c r="W3474">
        <f t="shared" si="907"/>
        <v>918.74</v>
      </c>
      <c r="X3474">
        <f t="shared" si="918"/>
        <v>2718.6000000000004</v>
      </c>
      <c r="Y3474">
        <f t="shared" si="905"/>
        <v>6527.4</v>
      </c>
      <c r="Z3474">
        <f t="shared" si="912"/>
        <v>42362.66</v>
      </c>
      <c r="AA3474" t="s">
        <v>610</v>
      </c>
      <c r="AB3474">
        <v>2023</v>
      </c>
    </row>
    <row r="3475" spans="1:28" x14ac:dyDescent="0.25">
      <c r="A3475">
        <v>69</v>
      </c>
      <c r="B3475" t="s">
        <v>188</v>
      </c>
      <c r="C3475" t="s">
        <v>102</v>
      </c>
      <c r="D3475" t="s">
        <v>10</v>
      </c>
      <c r="E3475" t="s">
        <v>33</v>
      </c>
      <c r="F3475" t="s">
        <v>100</v>
      </c>
      <c r="G3475">
        <v>36000</v>
      </c>
      <c r="H3475">
        <f t="shared" si="913"/>
        <v>30717.54</v>
      </c>
      <c r="I3475">
        <f t="shared" si="914"/>
        <v>1033.2</v>
      </c>
      <c r="J3475">
        <f t="shared" si="915"/>
        <v>2555.9999999999995</v>
      </c>
      <c r="K3475">
        <f t="shared" si="910"/>
        <v>396.00000000000006</v>
      </c>
      <c r="L3475">
        <f t="shared" si="916"/>
        <v>1094.4000000000001</v>
      </c>
      <c r="M3475">
        <f t="shared" si="917"/>
        <v>2552.4</v>
      </c>
      <c r="N3475">
        <v>3154.86</v>
      </c>
      <c r="O3475">
        <f t="shared" si="911"/>
        <v>10786.86</v>
      </c>
      <c r="P3475">
        <v>25</v>
      </c>
      <c r="Q3475">
        <v>0</v>
      </c>
      <c r="R3475">
        <v>0</v>
      </c>
      <c r="S3475">
        <v>2014.58</v>
      </c>
      <c r="T3475">
        <v>100</v>
      </c>
      <c r="U3475">
        <v>0</v>
      </c>
      <c r="V3475">
        <v>0</v>
      </c>
      <c r="W3475">
        <f t="shared" si="907"/>
        <v>2139.58</v>
      </c>
      <c r="X3475">
        <f t="shared" si="918"/>
        <v>5282.4600000000009</v>
      </c>
      <c r="Y3475">
        <f t="shared" si="905"/>
        <v>5108.3999999999996</v>
      </c>
      <c r="Z3475">
        <f t="shared" si="912"/>
        <v>28577.96</v>
      </c>
      <c r="AA3475" t="s">
        <v>610</v>
      </c>
      <c r="AB3475">
        <v>2023</v>
      </c>
    </row>
    <row r="3476" spans="1:28" x14ac:dyDescent="0.25">
      <c r="A3476">
        <v>70</v>
      </c>
      <c r="B3476" t="s">
        <v>190</v>
      </c>
      <c r="C3476" t="s">
        <v>102</v>
      </c>
      <c r="D3476" t="s">
        <v>801</v>
      </c>
      <c r="E3476" t="s">
        <v>38</v>
      </c>
      <c r="F3476" t="s">
        <v>100</v>
      </c>
      <c r="G3476">
        <v>36000</v>
      </c>
      <c r="H3476">
        <f t="shared" si="913"/>
        <v>33872.400000000001</v>
      </c>
      <c r="I3476">
        <f t="shared" si="914"/>
        <v>1033.2</v>
      </c>
      <c r="J3476">
        <f t="shared" si="915"/>
        <v>2555.9999999999995</v>
      </c>
      <c r="K3476">
        <f t="shared" si="910"/>
        <v>396.00000000000006</v>
      </c>
      <c r="L3476">
        <f t="shared" si="916"/>
        <v>1094.4000000000001</v>
      </c>
      <c r="M3476">
        <f t="shared" si="917"/>
        <v>2552.4</v>
      </c>
      <c r="N3476">
        <v>0</v>
      </c>
      <c r="O3476">
        <f t="shared" si="911"/>
        <v>7632</v>
      </c>
      <c r="P3476">
        <v>25</v>
      </c>
      <c r="Q3476">
        <v>6490.89</v>
      </c>
      <c r="R3476">
        <v>0</v>
      </c>
      <c r="S3476">
        <v>702.84</v>
      </c>
      <c r="T3476">
        <v>100</v>
      </c>
      <c r="U3476">
        <v>0</v>
      </c>
      <c r="V3476">
        <v>0</v>
      </c>
      <c r="W3476">
        <f t="shared" si="907"/>
        <v>7318.7300000000005</v>
      </c>
      <c r="X3476">
        <f t="shared" si="918"/>
        <v>2127.6000000000004</v>
      </c>
      <c r="Y3476">
        <f t="shared" si="905"/>
        <v>5108.3999999999996</v>
      </c>
      <c r="Z3476">
        <f t="shared" si="912"/>
        <v>26553.67</v>
      </c>
      <c r="AA3476" t="s">
        <v>610</v>
      </c>
      <c r="AB3476">
        <v>2023</v>
      </c>
    </row>
    <row r="3477" spans="1:28" x14ac:dyDescent="0.25">
      <c r="A3477">
        <v>71</v>
      </c>
      <c r="B3477" t="s">
        <v>851</v>
      </c>
      <c r="C3477" t="s">
        <v>103</v>
      </c>
      <c r="D3477" t="s">
        <v>94</v>
      </c>
      <c r="E3477" t="s">
        <v>852</v>
      </c>
      <c r="F3477" t="s">
        <v>100</v>
      </c>
      <c r="G3477">
        <v>46000</v>
      </c>
      <c r="H3477">
        <f t="shared" si="913"/>
        <v>43281.4</v>
      </c>
      <c r="I3477">
        <f t="shared" si="914"/>
        <v>1320.2</v>
      </c>
      <c r="J3477">
        <f t="shared" si="915"/>
        <v>3265.9999999999995</v>
      </c>
      <c r="K3477">
        <f t="shared" si="910"/>
        <v>506.00000000000006</v>
      </c>
      <c r="L3477">
        <f t="shared" si="916"/>
        <v>1398.4</v>
      </c>
      <c r="M3477">
        <f t="shared" si="917"/>
        <v>3261.4</v>
      </c>
      <c r="N3477">
        <v>0</v>
      </c>
      <c r="O3477">
        <f t="shared" si="911"/>
        <v>9752</v>
      </c>
      <c r="P3477">
        <v>25</v>
      </c>
      <c r="Q3477">
        <v>5000</v>
      </c>
      <c r="R3477">
        <v>0</v>
      </c>
      <c r="S3477">
        <v>466.56</v>
      </c>
      <c r="T3477">
        <v>100</v>
      </c>
      <c r="U3477">
        <f t="shared" si="909"/>
        <v>1289.4598750000005</v>
      </c>
      <c r="V3477">
        <v>0</v>
      </c>
      <c r="W3477">
        <v>0</v>
      </c>
      <c r="X3477">
        <f t="shared" si="918"/>
        <v>2718.6000000000004</v>
      </c>
      <c r="Y3477">
        <f t="shared" si="905"/>
        <v>6527.4</v>
      </c>
      <c r="Z3477">
        <f t="shared" si="912"/>
        <v>43281.4</v>
      </c>
      <c r="AA3477" t="s">
        <v>610</v>
      </c>
      <c r="AB3477">
        <v>2023</v>
      </c>
    </row>
    <row r="3478" spans="1:28" x14ac:dyDescent="0.25">
      <c r="A3478">
        <v>72</v>
      </c>
      <c r="B3478" t="s">
        <v>201</v>
      </c>
      <c r="C3478" t="s">
        <v>102</v>
      </c>
      <c r="D3478" t="s">
        <v>22</v>
      </c>
      <c r="E3478" t="s">
        <v>32</v>
      </c>
      <c r="F3478" t="s">
        <v>100</v>
      </c>
      <c r="G3478">
        <v>36000</v>
      </c>
      <c r="H3478">
        <f t="shared" si="913"/>
        <v>33872.400000000001</v>
      </c>
      <c r="I3478">
        <f t="shared" si="914"/>
        <v>1033.2</v>
      </c>
      <c r="J3478">
        <f t="shared" si="915"/>
        <v>2555.9999999999995</v>
      </c>
      <c r="K3478">
        <f t="shared" si="910"/>
        <v>396.00000000000006</v>
      </c>
      <c r="L3478">
        <f t="shared" si="916"/>
        <v>1094.4000000000001</v>
      </c>
      <c r="M3478">
        <f t="shared" si="917"/>
        <v>2552.4</v>
      </c>
      <c r="N3478">
        <v>0</v>
      </c>
      <c r="O3478">
        <f t="shared" si="911"/>
        <v>7632</v>
      </c>
      <c r="P3478">
        <v>25</v>
      </c>
      <c r="Q3478">
        <v>2125.4899999999998</v>
      </c>
      <c r="R3478">
        <v>0</v>
      </c>
      <c r="S3478">
        <v>0</v>
      </c>
      <c r="T3478">
        <v>100</v>
      </c>
      <c r="U3478">
        <v>0</v>
      </c>
      <c r="V3478">
        <v>0</v>
      </c>
      <c r="W3478">
        <f t="shared" si="907"/>
        <v>2250.4899999999998</v>
      </c>
      <c r="X3478">
        <f t="shared" si="918"/>
        <v>2127.6000000000004</v>
      </c>
      <c r="Y3478">
        <f t="shared" si="905"/>
        <v>5108.3999999999996</v>
      </c>
      <c r="Z3478">
        <f t="shared" si="912"/>
        <v>31621.91</v>
      </c>
      <c r="AA3478" t="s">
        <v>610</v>
      </c>
      <c r="AB3478">
        <v>2023</v>
      </c>
    </row>
    <row r="3479" spans="1:28" x14ac:dyDescent="0.25">
      <c r="A3479">
        <v>73</v>
      </c>
      <c r="B3479" t="s">
        <v>206</v>
      </c>
      <c r="C3479" t="s">
        <v>103</v>
      </c>
      <c r="D3479" t="s">
        <v>22</v>
      </c>
      <c r="E3479" t="s">
        <v>57</v>
      </c>
      <c r="F3479" t="s">
        <v>100</v>
      </c>
      <c r="G3479">
        <v>25000</v>
      </c>
      <c r="H3479">
        <f t="shared" si="913"/>
        <v>23522.5</v>
      </c>
      <c r="I3479">
        <f t="shared" si="914"/>
        <v>717.5</v>
      </c>
      <c r="J3479">
        <f t="shared" si="915"/>
        <v>1774.9999999999998</v>
      </c>
      <c r="K3479">
        <f t="shared" si="910"/>
        <v>275</v>
      </c>
      <c r="L3479">
        <f t="shared" si="916"/>
        <v>760</v>
      </c>
      <c r="M3479">
        <f t="shared" si="917"/>
        <v>1772.5000000000002</v>
      </c>
      <c r="N3479">
        <v>0</v>
      </c>
      <c r="O3479">
        <f t="shared" si="911"/>
        <v>5300</v>
      </c>
      <c r="P3479">
        <v>25</v>
      </c>
      <c r="Q3479">
        <v>5991.65</v>
      </c>
      <c r="R3479">
        <v>0</v>
      </c>
      <c r="S3479">
        <v>0</v>
      </c>
      <c r="T3479">
        <v>100</v>
      </c>
      <c r="U3479">
        <v>0</v>
      </c>
      <c r="V3479">
        <v>0</v>
      </c>
      <c r="W3479">
        <f t="shared" si="907"/>
        <v>6116.65</v>
      </c>
      <c r="X3479">
        <f t="shared" si="918"/>
        <v>1477.5</v>
      </c>
      <c r="Y3479">
        <f t="shared" si="905"/>
        <v>3547.5</v>
      </c>
      <c r="Z3479">
        <f t="shared" si="912"/>
        <v>17405.849999999999</v>
      </c>
      <c r="AA3479" t="s">
        <v>610</v>
      </c>
      <c r="AB3479">
        <v>2023</v>
      </c>
    </row>
    <row r="3480" spans="1:28" x14ac:dyDescent="0.25">
      <c r="A3480">
        <v>74</v>
      </c>
      <c r="B3480" t="s">
        <v>207</v>
      </c>
      <c r="C3480" t="s">
        <v>103</v>
      </c>
      <c r="D3480" t="s">
        <v>6</v>
      </c>
      <c r="E3480" t="s">
        <v>28</v>
      </c>
      <c r="F3480" t="s">
        <v>100</v>
      </c>
      <c r="G3480">
        <v>25000</v>
      </c>
      <c r="H3480">
        <f t="shared" si="913"/>
        <v>23522.5</v>
      </c>
      <c r="I3480">
        <f t="shared" si="914"/>
        <v>717.5</v>
      </c>
      <c r="J3480">
        <f t="shared" si="915"/>
        <v>1774.9999999999998</v>
      </c>
      <c r="K3480">
        <f t="shared" si="910"/>
        <v>275</v>
      </c>
      <c r="L3480">
        <f t="shared" si="916"/>
        <v>760</v>
      </c>
      <c r="M3480">
        <f t="shared" si="917"/>
        <v>1772.5000000000002</v>
      </c>
      <c r="N3480">
        <v>0</v>
      </c>
      <c r="O3480">
        <f t="shared" si="911"/>
        <v>5300</v>
      </c>
      <c r="P3480">
        <v>25</v>
      </c>
      <c r="Q3480">
        <v>6940.97</v>
      </c>
      <c r="R3480">
        <v>0</v>
      </c>
      <c r="S3480">
        <v>0</v>
      </c>
      <c r="T3480">
        <v>100</v>
      </c>
      <c r="U3480">
        <v>0</v>
      </c>
      <c r="V3480">
        <v>0</v>
      </c>
      <c r="W3480">
        <f t="shared" si="907"/>
        <v>7065.97</v>
      </c>
      <c r="X3480">
        <f t="shared" si="918"/>
        <v>1477.5</v>
      </c>
      <c r="Y3480">
        <f t="shared" si="905"/>
        <v>3547.5</v>
      </c>
      <c r="Z3480">
        <f t="shared" si="912"/>
        <v>16456.53</v>
      </c>
      <c r="AA3480" t="s">
        <v>610</v>
      </c>
      <c r="AB3480">
        <v>2023</v>
      </c>
    </row>
    <row r="3481" spans="1:28" x14ac:dyDescent="0.25">
      <c r="A3481">
        <v>75</v>
      </c>
      <c r="B3481" t="s">
        <v>875</v>
      </c>
      <c r="C3481" t="s">
        <v>103</v>
      </c>
      <c r="D3481" t="s">
        <v>22</v>
      </c>
      <c r="E3481" t="s">
        <v>832</v>
      </c>
      <c r="F3481" t="s">
        <v>100</v>
      </c>
      <c r="G3481">
        <v>30000</v>
      </c>
      <c r="H3481">
        <f t="shared" si="913"/>
        <v>28227</v>
      </c>
      <c r="I3481">
        <f t="shared" si="914"/>
        <v>861</v>
      </c>
      <c r="J3481">
        <f t="shared" si="915"/>
        <v>2130</v>
      </c>
      <c r="K3481">
        <f t="shared" si="910"/>
        <v>330.00000000000006</v>
      </c>
      <c r="L3481">
        <f t="shared" si="916"/>
        <v>912</v>
      </c>
      <c r="M3481">
        <f t="shared" si="917"/>
        <v>2127</v>
      </c>
      <c r="N3481">
        <v>0</v>
      </c>
      <c r="O3481">
        <f t="shared" si="911"/>
        <v>6360</v>
      </c>
      <c r="P3481">
        <v>25</v>
      </c>
      <c r="Q3481">
        <v>2995.75</v>
      </c>
      <c r="R3481">
        <v>0</v>
      </c>
      <c r="S3481">
        <v>0</v>
      </c>
      <c r="T3481">
        <v>100</v>
      </c>
      <c r="U3481">
        <v>0</v>
      </c>
      <c r="V3481">
        <v>0</v>
      </c>
      <c r="W3481">
        <f t="shared" si="907"/>
        <v>3120.75</v>
      </c>
      <c r="X3481">
        <f t="shared" si="918"/>
        <v>1773</v>
      </c>
      <c r="Y3481">
        <f t="shared" si="905"/>
        <v>4257</v>
      </c>
      <c r="Z3481">
        <f t="shared" si="912"/>
        <v>25106.25</v>
      </c>
      <c r="AA3481" t="s">
        <v>610</v>
      </c>
      <c r="AB3481">
        <v>2023</v>
      </c>
    </row>
    <row r="3482" spans="1:28" x14ac:dyDescent="0.25">
      <c r="A3482">
        <v>76</v>
      </c>
      <c r="B3482" t="s">
        <v>812</v>
      </c>
      <c r="C3482" t="s">
        <v>102</v>
      </c>
      <c r="D3482" t="s">
        <v>808</v>
      </c>
      <c r="E3482" t="s">
        <v>619</v>
      </c>
      <c r="F3482" t="s">
        <v>85</v>
      </c>
      <c r="G3482">
        <v>30000</v>
      </c>
      <c r="H3482">
        <f t="shared" si="913"/>
        <v>28227</v>
      </c>
      <c r="I3482">
        <f t="shared" si="914"/>
        <v>861</v>
      </c>
      <c r="J3482">
        <f t="shared" si="915"/>
        <v>2130</v>
      </c>
      <c r="K3482">
        <f t="shared" si="910"/>
        <v>330.00000000000006</v>
      </c>
      <c r="L3482">
        <f t="shared" si="916"/>
        <v>912</v>
      </c>
      <c r="M3482">
        <f t="shared" si="917"/>
        <v>2127</v>
      </c>
      <c r="N3482">
        <v>0</v>
      </c>
      <c r="O3482">
        <f t="shared" si="911"/>
        <v>6360</v>
      </c>
      <c r="P3482">
        <v>25</v>
      </c>
      <c r="Q3482">
        <v>500</v>
      </c>
      <c r="R3482">
        <v>0</v>
      </c>
      <c r="S3482">
        <v>797.28</v>
      </c>
      <c r="T3482">
        <v>100</v>
      </c>
      <c r="U3482">
        <v>0</v>
      </c>
      <c r="V3482">
        <v>0</v>
      </c>
      <c r="W3482">
        <f t="shared" si="907"/>
        <v>1422.28</v>
      </c>
      <c r="X3482">
        <f t="shared" si="918"/>
        <v>1773</v>
      </c>
      <c r="Y3482">
        <f t="shared" si="905"/>
        <v>4257</v>
      </c>
      <c r="Z3482">
        <f t="shared" si="912"/>
        <v>26804.720000000001</v>
      </c>
      <c r="AA3482" t="s">
        <v>610</v>
      </c>
      <c r="AB3482">
        <v>2023</v>
      </c>
    </row>
    <row r="3483" spans="1:28" x14ac:dyDescent="0.25">
      <c r="A3483">
        <v>77</v>
      </c>
      <c r="B3483" t="s">
        <v>833</v>
      </c>
      <c r="C3483" t="s">
        <v>102</v>
      </c>
      <c r="D3483" t="s">
        <v>22</v>
      </c>
      <c r="E3483" t="s">
        <v>33</v>
      </c>
      <c r="F3483" t="s">
        <v>100</v>
      </c>
      <c r="G3483">
        <v>30000</v>
      </c>
      <c r="H3483">
        <f t="shared" si="913"/>
        <v>28227</v>
      </c>
      <c r="I3483">
        <f t="shared" si="914"/>
        <v>861</v>
      </c>
      <c r="J3483">
        <f t="shared" si="915"/>
        <v>2130</v>
      </c>
      <c r="K3483">
        <f t="shared" si="910"/>
        <v>330.00000000000006</v>
      </c>
      <c r="L3483">
        <f t="shared" si="916"/>
        <v>912</v>
      </c>
      <c r="M3483">
        <f t="shared" si="917"/>
        <v>2127</v>
      </c>
      <c r="N3483">
        <v>0</v>
      </c>
      <c r="O3483">
        <f t="shared" si="911"/>
        <v>6360</v>
      </c>
      <c r="P3483">
        <v>25</v>
      </c>
      <c r="Q3483">
        <v>2000</v>
      </c>
      <c r="R3483">
        <v>0</v>
      </c>
      <c r="S3483">
        <v>0</v>
      </c>
      <c r="T3483">
        <v>100</v>
      </c>
      <c r="U3483">
        <v>0</v>
      </c>
      <c r="V3483">
        <v>0</v>
      </c>
      <c r="W3483">
        <f t="shared" si="907"/>
        <v>2125</v>
      </c>
      <c r="X3483">
        <f t="shared" si="918"/>
        <v>1773</v>
      </c>
      <c r="Y3483">
        <f t="shared" si="905"/>
        <v>4257</v>
      </c>
      <c r="Z3483">
        <f t="shared" si="912"/>
        <v>26102</v>
      </c>
      <c r="AA3483" t="s">
        <v>610</v>
      </c>
      <c r="AB3483">
        <v>2023</v>
      </c>
    </row>
    <row r="3484" spans="1:28" x14ac:dyDescent="0.25">
      <c r="A3484">
        <v>78</v>
      </c>
      <c r="B3484" t="s">
        <v>834</v>
      </c>
      <c r="C3484" t="s">
        <v>103</v>
      </c>
      <c r="D3484" t="s">
        <v>94</v>
      </c>
      <c r="E3484" t="s">
        <v>835</v>
      </c>
      <c r="F3484" t="s">
        <v>100</v>
      </c>
      <c r="G3484">
        <v>25000</v>
      </c>
      <c r="H3484">
        <f t="shared" si="913"/>
        <v>23522.5</v>
      </c>
      <c r="I3484">
        <f t="shared" si="914"/>
        <v>717.5</v>
      </c>
      <c r="J3484">
        <f t="shared" si="915"/>
        <v>1774.9999999999998</v>
      </c>
      <c r="K3484">
        <f t="shared" si="910"/>
        <v>275</v>
      </c>
      <c r="L3484">
        <f t="shared" si="916"/>
        <v>760</v>
      </c>
      <c r="M3484">
        <f t="shared" si="917"/>
        <v>1772.5000000000002</v>
      </c>
      <c r="N3484">
        <v>0</v>
      </c>
      <c r="O3484">
        <f t="shared" si="911"/>
        <v>5300</v>
      </c>
      <c r="P3484">
        <v>25</v>
      </c>
      <c r="Q3484">
        <v>2000</v>
      </c>
      <c r="R3484">
        <v>0</v>
      </c>
      <c r="S3484">
        <v>0</v>
      </c>
      <c r="T3484">
        <v>100</v>
      </c>
      <c r="U3484">
        <v>0</v>
      </c>
      <c r="V3484">
        <v>0</v>
      </c>
      <c r="W3484">
        <f t="shared" si="907"/>
        <v>2125</v>
      </c>
      <c r="X3484">
        <f t="shared" si="918"/>
        <v>1477.5</v>
      </c>
      <c r="Y3484">
        <f t="shared" si="905"/>
        <v>3547.5</v>
      </c>
      <c r="Z3484">
        <f t="shared" si="912"/>
        <v>21397.5</v>
      </c>
      <c r="AA3484" t="s">
        <v>610</v>
      </c>
      <c r="AB3484">
        <v>2023</v>
      </c>
    </row>
    <row r="3485" spans="1:28" x14ac:dyDescent="0.25">
      <c r="A3485">
        <v>79</v>
      </c>
      <c r="B3485" t="s">
        <v>836</v>
      </c>
      <c r="C3485" t="s">
        <v>102</v>
      </c>
      <c r="D3485" t="s">
        <v>94</v>
      </c>
      <c r="E3485" t="s">
        <v>52</v>
      </c>
      <c r="F3485" t="s">
        <v>100</v>
      </c>
      <c r="G3485">
        <v>26000</v>
      </c>
      <c r="H3485">
        <f t="shared" si="913"/>
        <v>22885.97</v>
      </c>
      <c r="I3485">
        <f t="shared" si="914"/>
        <v>746.2</v>
      </c>
      <c r="J3485">
        <f t="shared" si="915"/>
        <v>1845.9999999999998</v>
      </c>
      <c r="K3485">
        <f t="shared" si="910"/>
        <v>286.00000000000006</v>
      </c>
      <c r="L3485">
        <f t="shared" si="916"/>
        <v>790.4</v>
      </c>
      <c r="M3485">
        <f t="shared" si="917"/>
        <v>1843.4</v>
      </c>
      <c r="N3485">
        <v>1577.43</v>
      </c>
      <c r="O3485">
        <f t="shared" si="911"/>
        <v>7089.43</v>
      </c>
      <c r="P3485">
        <v>25</v>
      </c>
      <c r="Q3485">
        <v>1000</v>
      </c>
      <c r="R3485">
        <v>0</v>
      </c>
      <c r="S3485">
        <v>24.59</v>
      </c>
      <c r="T3485">
        <v>100</v>
      </c>
      <c r="U3485">
        <v>0</v>
      </c>
      <c r="V3485">
        <v>0</v>
      </c>
      <c r="W3485">
        <f t="shared" si="907"/>
        <v>1149.5899999999999</v>
      </c>
      <c r="X3485">
        <f t="shared" si="918"/>
        <v>3114.0299999999997</v>
      </c>
      <c r="Y3485">
        <f t="shared" si="905"/>
        <v>3689.3999999999996</v>
      </c>
      <c r="Z3485">
        <f t="shared" si="912"/>
        <v>21736.38</v>
      </c>
      <c r="AA3485" t="s">
        <v>610</v>
      </c>
      <c r="AB3485">
        <v>2023</v>
      </c>
    </row>
    <row r="3486" spans="1:28" x14ac:dyDescent="0.25">
      <c r="A3486">
        <v>80</v>
      </c>
      <c r="B3486" t="s">
        <v>837</v>
      </c>
      <c r="C3486" t="s">
        <v>103</v>
      </c>
      <c r="D3486" t="s">
        <v>94</v>
      </c>
      <c r="E3486" t="s">
        <v>52</v>
      </c>
      <c r="F3486" t="s">
        <v>100</v>
      </c>
      <c r="G3486">
        <v>26000</v>
      </c>
      <c r="H3486">
        <f t="shared" si="913"/>
        <v>24463.4</v>
      </c>
      <c r="I3486">
        <f t="shared" si="914"/>
        <v>746.2</v>
      </c>
      <c r="J3486">
        <f t="shared" si="915"/>
        <v>1845.9999999999998</v>
      </c>
      <c r="K3486">
        <f t="shared" si="910"/>
        <v>286.00000000000006</v>
      </c>
      <c r="L3486">
        <f t="shared" si="916"/>
        <v>790.4</v>
      </c>
      <c r="M3486">
        <f t="shared" si="917"/>
        <v>1843.4</v>
      </c>
      <c r="N3486">
        <v>0</v>
      </c>
      <c r="O3486">
        <f t="shared" si="911"/>
        <v>5512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v>0</v>
      </c>
      <c r="V3486">
        <v>0</v>
      </c>
      <c r="W3486">
        <f t="shared" si="907"/>
        <v>125</v>
      </c>
      <c r="X3486">
        <f t="shared" si="918"/>
        <v>1536.6</v>
      </c>
      <c r="Y3486">
        <f t="shared" si="905"/>
        <v>3689.3999999999996</v>
      </c>
      <c r="Z3486">
        <f t="shared" si="912"/>
        <v>24338.400000000001</v>
      </c>
      <c r="AA3486" t="s">
        <v>610</v>
      </c>
      <c r="AB3486">
        <v>2023</v>
      </c>
    </row>
    <row r="3487" spans="1:28" x14ac:dyDescent="0.25">
      <c r="A3487">
        <v>81</v>
      </c>
      <c r="B3487" t="s">
        <v>838</v>
      </c>
      <c r="C3487" t="s">
        <v>102</v>
      </c>
      <c r="D3487" t="s">
        <v>839</v>
      </c>
      <c r="E3487" t="s">
        <v>33</v>
      </c>
      <c r="F3487" t="s">
        <v>100</v>
      </c>
      <c r="G3487">
        <v>26000</v>
      </c>
      <c r="H3487">
        <f t="shared" si="913"/>
        <v>24463.4</v>
      </c>
      <c r="I3487">
        <f t="shared" si="914"/>
        <v>746.2</v>
      </c>
      <c r="J3487">
        <f t="shared" si="915"/>
        <v>1845.9999999999998</v>
      </c>
      <c r="K3487">
        <f t="shared" si="910"/>
        <v>286.00000000000006</v>
      </c>
      <c r="L3487">
        <f t="shared" si="916"/>
        <v>790.4</v>
      </c>
      <c r="M3487">
        <f t="shared" si="917"/>
        <v>1843.4</v>
      </c>
      <c r="N3487">
        <v>0</v>
      </c>
      <c r="O3487">
        <f t="shared" si="911"/>
        <v>5512</v>
      </c>
      <c r="P3487">
        <v>25</v>
      </c>
      <c r="Q3487">
        <v>0</v>
      </c>
      <c r="R3487">
        <v>0</v>
      </c>
      <c r="S3487">
        <v>250.8</v>
      </c>
      <c r="T3487">
        <v>100</v>
      </c>
      <c r="U3487">
        <v>0</v>
      </c>
      <c r="V3487">
        <v>0</v>
      </c>
      <c r="W3487">
        <f t="shared" si="907"/>
        <v>375.8</v>
      </c>
      <c r="X3487">
        <f t="shared" si="918"/>
        <v>1536.6</v>
      </c>
      <c r="Y3487">
        <f t="shared" ref="Y3487:Y3512" si="919">+J3487+M3487</f>
        <v>3689.3999999999996</v>
      </c>
      <c r="Z3487">
        <f t="shared" si="912"/>
        <v>24087.599999999999</v>
      </c>
      <c r="AA3487" t="s">
        <v>610</v>
      </c>
      <c r="AB3487">
        <v>2023</v>
      </c>
    </row>
    <row r="3488" spans="1:28" x14ac:dyDescent="0.25">
      <c r="A3488">
        <v>82</v>
      </c>
      <c r="B3488" t="s">
        <v>840</v>
      </c>
      <c r="C3488" t="s">
        <v>102</v>
      </c>
      <c r="D3488" t="s">
        <v>839</v>
      </c>
      <c r="E3488" t="s">
        <v>33</v>
      </c>
      <c r="F3488" t="s">
        <v>100</v>
      </c>
      <c r="G3488">
        <v>26000</v>
      </c>
      <c r="H3488">
        <f t="shared" si="913"/>
        <v>24463.4</v>
      </c>
      <c r="I3488">
        <f t="shared" si="914"/>
        <v>746.2</v>
      </c>
      <c r="J3488">
        <f t="shared" si="915"/>
        <v>1845.9999999999998</v>
      </c>
      <c r="K3488">
        <f t="shared" si="910"/>
        <v>286.00000000000006</v>
      </c>
      <c r="L3488">
        <f t="shared" si="916"/>
        <v>790.4</v>
      </c>
      <c r="M3488">
        <f t="shared" si="917"/>
        <v>1843.4</v>
      </c>
      <c r="N3488">
        <v>0</v>
      </c>
      <c r="O3488">
        <f t="shared" si="911"/>
        <v>5512</v>
      </c>
      <c r="P3488">
        <v>25</v>
      </c>
      <c r="Q3488">
        <v>0</v>
      </c>
      <c r="R3488">
        <v>0</v>
      </c>
      <c r="S3488">
        <v>100</v>
      </c>
      <c r="T3488">
        <v>100</v>
      </c>
      <c r="U3488">
        <v>0</v>
      </c>
      <c r="V3488">
        <v>0</v>
      </c>
      <c r="W3488">
        <f t="shared" si="907"/>
        <v>225</v>
      </c>
      <c r="X3488">
        <f t="shared" si="918"/>
        <v>1536.6</v>
      </c>
      <c r="Y3488">
        <f t="shared" si="919"/>
        <v>3689.3999999999996</v>
      </c>
      <c r="Z3488">
        <f t="shared" si="912"/>
        <v>24238.400000000001</v>
      </c>
      <c r="AA3488" t="s">
        <v>610</v>
      </c>
      <c r="AB3488">
        <v>2023</v>
      </c>
    </row>
    <row r="3489" spans="1:28" x14ac:dyDescent="0.25">
      <c r="A3489">
        <v>83</v>
      </c>
      <c r="B3489" t="s">
        <v>841</v>
      </c>
      <c r="C3489" t="s">
        <v>103</v>
      </c>
      <c r="D3489" t="s">
        <v>94</v>
      </c>
      <c r="E3489" t="s">
        <v>32</v>
      </c>
      <c r="F3489" t="s">
        <v>100</v>
      </c>
      <c r="G3489">
        <v>30000</v>
      </c>
      <c r="H3489">
        <f t="shared" si="913"/>
        <v>28227</v>
      </c>
      <c r="I3489">
        <f t="shared" si="914"/>
        <v>861</v>
      </c>
      <c r="J3489">
        <f t="shared" si="915"/>
        <v>2130</v>
      </c>
      <c r="K3489">
        <f t="shared" si="910"/>
        <v>330.00000000000006</v>
      </c>
      <c r="L3489">
        <f t="shared" si="916"/>
        <v>912</v>
      </c>
      <c r="M3489">
        <f t="shared" si="917"/>
        <v>2127</v>
      </c>
      <c r="N3489">
        <v>0</v>
      </c>
      <c r="O3489">
        <f t="shared" si="911"/>
        <v>6360</v>
      </c>
      <c r="P3489">
        <v>25</v>
      </c>
      <c r="Q3489">
        <v>0</v>
      </c>
      <c r="R3489">
        <v>0</v>
      </c>
      <c r="S3489">
        <v>0</v>
      </c>
      <c r="T3489">
        <v>100</v>
      </c>
      <c r="U3489">
        <v>0</v>
      </c>
      <c r="V3489">
        <v>0</v>
      </c>
      <c r="W3489">
        <f t="shared" si="907"/>
        <v>125</v>
      </c>
      <c r="X3489">
        <f t="shared" si="918"/>
        <v>1773</v>
      </c>
      <c r="Y3489">
        <f t="shared" si="919"/>
        <v>4257</v>
      </c>
      <c r="Z3489">
        <f t="shared" si="912"/>
        <v>28102</v>
      </c>
      <c r="AA3489" t="s">
        <v>610</v>
      </c>
      <c r="AB3489">
        <v>2023</v>
      </c>
    </row>
    <row r="3490" spans="1:28" x14ac:dyDescent="0.25">
      <c r="A3490">
        <v>84</v>
      </c>
      <c r="B3490" t="s">
        <v>842</v>
      </c>
      <c r="C3490" t="s">
        <v>102</v>
      </c>
      <c r="D3490" t="s">
        <v>823</v>
      </c>
      <c r="E3490" t="s">
        <v>843</v>
      </c>
      <c r="F3490" t="s">
        <v>100</v>
      </c>
      <c r="G3490">
        <v>36000</v>
      </c>
      <c r="H3490">
        <f t="shared" si="913"/>
        <v>33872.400000000001</v>
      </c>
      <c r="I3490">
        <f t="shared" si="914"/>
        <v>1033.2</v>
      </c>
      <c r="J3490">
        <f t="shared" si="915"/>
        <v>2555.9999999999995</v>
      </c>
      <c r="K3490">
        <f t="shared" si="910"/>
        <v>396.00000000000006</v>
      </c>
      <c r="L3490">
        <f t="shared" si="916"/>
        <v>1094.4000000000001</v>
      </c>
      <c r="M3490">
        <f t="shared" si="917"/>
        <v>2552.4</v>
      </c>
      <c r="N3490">
        <v>0</v>
      </c>
      <c r="O3490">
        <f t="shared" si="911"/>
        <v>7632</v>
      </c>
      <c r="P3490">
        <v>25</v>
      </c>
      <c r="Q3490">
        <v>0</v>
      </c>
      <c r="R3490">
        <v>0</v>
      </c>
      <c r="S3490">
        <v>501.98</v>
      </c>
      <c r="T3490">
        <v>100</v>
      </c>
      <c r="U3490">
        <v>0</v>
      </c>
      <c r="V3490">
        <v>0</v>
      </c>
      <c r="W3490">
        <f t="shared" si="907"/>
        <v>626.98</v>
      </c>
      <c r="X3490">
        <f t="shared" si="918"/>
        <v>2127.6000000000004</v>
      </c>
      <c r="Y3490">
        <f t="shared" si="919"/>
        <v>5108.3999999999996</v>
      </c>
      <c r="Z3490">
        <f t="shared" si="912"/>
        <v>33245.42</v>
      </c>
      <c r="AA3490" t="s">
        <v>610</v>
      </c>
      <c r="AB3490">
        <v>2023</v>
      </c>
    </row>
    <row r="3491" spans="1:28" x14ac:dyDescent="0.25">
      <c r="A3491">
        <v>85</v>
      </c>
      <c r="B3491" t="s">
        <v>845</v>
      </c>
      <c r="C3491" t="s">
        <v>103</v>
      </c>
      <c r="D3491" t="s">
        <v>94</v>
      </c>
      <c r="E3491" t="s">
        <v>52</v>
      </c>
      <c r="F3491" t="s">
        <v>100</v>
      </c>
      <c r="G3491">
        <v>30000</v>
      </c>
      <c r="H3491">
        <f t="shared" si="913"/>
        <v>28227</v>
      </c>
      <c r="I3491">
        <f t="shared" si="914"/>
        <v>861</v>
      </c>
      <c r="J3491">
        <f t="shared" si="915"/>
        <v>2130</v>
      </c>
      <c r="K3491">
        <f t="shared" si="910"/>
        <v>330.00000000000006</v>
      </c>
      <c r="L3491">
        <f t="shared" si="916"/>
        <v>912</v>
      </c>
      <c r="M3491">
        <f t="shared" si="917"/>
        <v>2127</v>
      </c>
      <c r="N3491">
        <v>0</v>
      </c>
      <c r="O3491">
        <f t="shared" si="911"/>
        <v>6360</v>
      </c>
      <c r="P3491">
        <v>25</v>
      </c>
      <c r="Q3491">
        <v>0</v>
      </c>
      <c r="R3491">
        <v>0</v>
      </c>
      <c r="S3491">
        <v>0</v>
      </c>
      <c r="T3491">
        <v>100</v>
      </c>
      <c r="U3491">
        <v>0</v>
      </c>
      <c r="V3491">
        <v>0</v>
      </c>
      <c r="W3491">
        <f t="shared" si="907"/>
        <v>125</v>
      </c>
      <c r="X3491">
        <f t="shared" si="918"/>
        <v>1773</v>
      </c>
      <c r="Y3491">
        <f t="shared" si="919"/>
        <v>4257</v>
      </c>
      <c r="Z3491">
        <f t="shared" si="912"/>
        <v>28102</v>
      </c>
      <c r="AA3491" t="s">
        <v>610</v>
      </c>
      <c r="AB3491">
        <v>2023</v>
      </c>
    </row>
    <row r="3492" spans="1:28" x14ac:dyDescent="0.25">
      <c r="A3492">
        <v>86</v>
      </c>
      <c r="B3492" t="s">
        <v>848</v>
      </c>
      <c r="C3492" t="s">
        <v>103</v>
      </c>
      <c r="D3492" t="s">
        <v>94</v>
      </c>
      <c r="E3492" t="s">
        <v>52</v>
      </c>
      <c r="F3492" t="s">
        <v>100</v>
      </c>
      <c r="G3492">
        <v>46000</v>
      </c>
      <c r="H3492">
        <f t="shared" si="913"/>
        <v>43281.4</v>
      </c>
      <c r="I3492">
        <f t="shared" si="914"/>
        <v>1320.2</v>
      </c>
      <c r="J3492">
        <f t="shared" si="915"/>
        <v>3265.9999999999995</v>
      </c>
      <c r="K3492">
        <f t="shared" si="910"/>
        <v>506.00000000000006</v>
      </c>
      <c r="L3492">
        <f t="shared" si="916"/>
        <v>1398.4</v>
      </c>
      <c r="M3492">
        <f t="shared" si="917"/>
        <v>3261.4</v>
      </c>
      <c r="N3492">
        <v>0</v>
      </c>
      <c r="O3492">
        <f t="shared" si="911"/>
        <v>9752</v>
      </c>
      <c r="P3492">
        <v>25</v>
      </c>
      <c r="Q3492">
        <v>0</v>
      </c>
      <c r="R3492">
        <v>0</v>
      </c>
      <c r="S3492">
        <v>0</v>
      </c>
      <c r="T3492">
        <v>100</v>
      </c>
      <c r="U3492">
        <f t="shared" ref="U3492:U3494" si="920">IF((H3492*12)&gt;867123.01,(79776+(((H3492*12)-867123.01)*0.25))/12,IF((H3492*12)&gt;624329.01,(31216+(((H3492*12)-624329.01)*0.2))/12,IF((H3492*12)&gt;416220.01,(((H3492*12)-416220.01)*0.15)/12,0)))</f>
        <v>1289.4598750000005</v>
      </c>
      <c r="V3492">
        <v>0</v>
      </c>
      <c r="W3492">
        <f t="shared" si="907"/>
        <v>1414.4598750000005</v>
      </c>
      <c r="X3492">
        <f t="shared" si="918"/>
        <v>2718.6000000000004</v>
      </c>
      <c r="Y3492">
        <f t="shared" si="919"/>
        <v>6527.4</v>
      </c>
      <c r="Z3492">
        <f t="shared" si="912"/>
        <v>41866.940125000001</v>
      </c>
      <c r="AA3492" t="s">
        <v>610</v>
      </c>
      <c r="AB3492">
        <v>2023</v>
      </c>
    </row>
    <row r="3493" spans="1:28" x14ac:dyDescent="0.25">
      <c r="A3493">
        <v>87</v>
      </c>
      <c r="B3493" t="s">
        <v>174</v>
      </c>
      <c r="C3493" t="s">
        <v>102</v>
      </c>
      <c r="D3493" t="s">
        <v>94</v>
      </c>
      <c r="E3493" t="s">
        <v>26</v>
      </c>
      <c r="F3493" t="s">
        <v>100</v>
      </c>
      <c r="G3493">
        <v>46000</v>
      </c>
      <c r="H3493">
        <f t="shared" si="913"/>
        <v>43281.4</v>
      </c>
      <c r="I3493">
        <f t="shared" si="914"/>
        <v>1320.2</v>
      </c>
      <c r="J3493">
        <f t="shared" si="915"/>
        <v>3265.9999999999995</v>
      </c>
      <c r="K3493">
        <f t="shared" si="910"/>
        <v>506.00000000000006</v>
      </c>
      <c r="L3493">
        <f t="shared" si="916"/>
        <v>1398.4</v>
      </c>
      <c r="M3493">
        <f t="shared" si="917"/>
        <v>3261.4</v>
      </c>
      <c r="N3493">
        <v>0</v>
      </c>
      <c r="O3493">
        <f t="shared" si="911"/>
        <v>9752</v>
      </c>
      <c r="P3493">
        <v>25</v>
      </c>
      <c r="Q3493">
        <v>0</v>
      </c>
      <c r="R3493">
        <v>0</v>
      </c>
      <c r="S3493">
        <v>1468.82</v>
      </c>
      <c r="T3493">
        <v>100</v>
      </c>
      <c r="U3493">
        <f t="shared" si="920"/>
        <v>1289.4598750000005</v>
      </c>
      <c r="V3493">
        <v>0</v>
      </c>
      <c r="W3493">
        <f t="shared" si="907"/>
        <v>2883.2798750000002</v>
      </c>
      <c r="X3493">
        <f t="shared" si="918"/>
        <v>2718.6000000000004</v>
      </c>
      <c r="Y3493">
        <f t="shared" si="919"/>
        <v>6527.4</v>
      </c>
      <c r="Z3493">
        <f t="shared" si="912"/>
        <v>40398.120125000001</v>
      </c>
      <c r="AA3493" t="s">
        <v>610</v>
      </c>
      <c r="AB3493">
        <v>2023</v>
      </c>
    </row>
    <row r="3494" spans="1:28" x14ac:dyDescent="0.25">
      <c r="A3494">
        <v>88</v>
      </c>
      <c r="B3494" t="s">
        <v>853</v>
      </c>
      <c r="C3494" t="s">
        <v>103</v>
      </c>
      <c r="D3494" t="s">
        <v>94</v>
      </c>
      <c r="E3494" t="s">
        <v>854</v>
      </c>
      <c r="F3494" t="s">
        <v>100</v>
      </c>
      <c r="G3494">
        <v>46000</v>
      </c>
      <c r="H3494">
        <f t="shared" si="913"/>
        <v>43281.4</v>
      </c>
      <c r="I3494">
        <f t="shared" si="914"/>
        <v>1320.2</v>
      </c>
      <c r="J3494">
        <f t="shared" si="915"/>
        <v>3265.9999999999995</v>
      </c>
      <c r="K3494">
        <f t="shared" si="910"/>
        <v>506.00000000000006</v>
      </c>
      <c r="L3494">
        <f t="shared" si="916"/>
        <v>1398.4</v>
      </c>
      <c r="M3494">
        <f t="shared" si="917"/>
        <v>3261.4</v>
      </c>
      <c r="N3494">
        <v>0</v>
      </c>
      <c r="O3494">
        <f t="shared" si="911"/>
        <v>9752</v>
      </c>
      <c r="P3494">
        <v>25</v>
      </c>
      <c r="Q3494">
        <v>0</v>
      </c>
      <c r="R3494">
        <v>0</v>
      </c>
      <c r="S3494">
        <v>619.92999999999995</v>
      </c>
      <c r="T3494">
        <v>100</v>
      </c>
      <c r="U3494">
        <f t="shared" si="920"/>
        <v>1289.4598750000005</v>
      </c>
      <c r="V3494">
        <v>0</v>
      </c>
      <c r="W3494">
        <f t="shared" si="907"/>
        <v>2034.3898750000003</v>
      </c>
      <c r="X3494">
        <f t="shared" si="918"/>
        <v>2718.6000000000004</v>
      </c>
      <c r="Y3494">
        <f t="shared" si="919"/>
        <v>6527.4</v>
      </c>
      <c r="Z3494">
        <f t="shared" si="912"/>
        <v>41247.010125000001</v>
      </c>
      <c r="AA3494" t="s">
        <v>610</v>
      </c>
      <c r="AB3494">
        <v>2023</v>
      </c>
    </row>
    <row r="3495" spans="1:28" x14ac:dyDescent="0.25">
      <c r="A3495">
        <v>89</v>
      </c>
      <c r="B3495" t="s">
        <v>855</v>
      </c>
      <c r="C3495" t="s">
        <v>103</v>
      </c>
      <c r="D3495" t="s">
        <v>94</v>
      </c>
      <c r="E3495" t="s">
        <v>52</v>
      </c>
      <c r="F3495" t="s">
        <v>100</v>
      </c>
      <c r="G3495">
        <v>36000</v>
      </c>
      <c r="H3495">
        <f t="shared" si="913"/>
        <v>33872.400000000001</v>
      </c>
      <c r="I3495">
        <f t="shared" si="914"/>
        <v>1033.2</v>
      </c>
      <c r="J3495">
        <f t="shared" si="915"/>
        <v>2555.9999999999995</v>
      </c>
      <c r="K3495">
        <f t="shared" si="910"/>
        <v>396.00000000000006</v>
      </c>
      <c r="L3495">
        <f t="shared" si="916"/>
        <v>1094.4000000000001</v>
      </c>
      <c r="M3495">
        <f t="shared" si="917"/>
        <v>2552.4</v>
      </c>
      <c r="N3495">
        <v>0</v>
      </c>
      <c r="O3495">
        <f t="shared" si="911"/>
        <v>7632</v>
      </c>
      <c r="P3495">
        <v>25</v>
      </c>
      <c r="Q3495">
        <v>0</v>
      </c>
      <c r="R3495">
        <v>0</v>
      </c>
      <c r="S3495">
        <v>990.99</v>
      </c>
      <c r="T3495">
        <v>100</v>
      </c>
      <c r="U3495">
        <v>0</v>
      </c>
      <c r="V3495">
        <v>0</v>
      </c>
      <c r="W3495">
        <f t="shared" si="907"/>
        <v>1115.99</v>
      </c>
      <c r="X3495">
        <f t="shared" si="918"/>
        <v>2127.6000000000004</v>
      </c>
      <c r="Y3495">
        <f t="shared" si="919"/>
        <v>5108.3999999999996</v>
      </c>
      <c r="Z3495">
        <f t="shared" si="912"/>
        <v>32756.41</v>
      </c>
      <c r="AA3495" t="s">
        <v>610</v>
      </c>
      <c r="AB3495">
        <v>2023</v>
      </c>
    </row>
    <row r="3496" spans="1:28" x14ac:dyDescent="0.25">
      <c r="A3496">
        <v>90</v>
      </c>
      <c r="B3496" t="s">
        <v>856</v>
      </c>
      <c r="C3496" t="s">
        <v>102</v>
      </c>
      <c r="D3496" t="s">
        <v>6</v>
      </c>
      <c r="E3496" t="s">
        <v>26</v>
      </c>
      <c r="F3496" t="s">
        <v>100</v>
      </c>
      <c r="G3496">
        <v>36000</v>
      </c>
      <c r="H3496">
        <f t="shared" si="913"/>
        <v>33872.400000000001</v>
      </c>
      <c r="I3496">
        <f t="shared" si="914"/>
        <v>1033.2</v>
      </c>
      <c r="J3496">
        <f t="shared" si="915"/>
        <v>2555.9999999999995</v>
      </c>
      <c r="K3496">
        <f t="shared" si="910"/>
        <v>396.00000000000006</v>
      </c>
      <c r="L3496">
        <f t="shared" si="916"/>
        <v>1094.4000000000001</v>
      </c>
      <c r="M3496">
        <f t="shared" si="917"/>
        <v>2552.4</v>
      </c>
      <c r="N3496">
        <v>0</v>
      </c>
      <c r="O3496">
        <f t="shared" si="911"/>
        <v>7632</v>
      </c>
      <c r="P3496">
        <v>25</v>
      </c>
      <c r="Q3496">
        <v>0</v>
      </c>
      <c r="R3496">
        <v>0</v>
      </c>
      <c r="S3496">
        <v>0</v>
      </c>
      <c r="T3496">
        <v>100</v>
      </c>
      <c r="U3496">
        <v>0</v>
      </c>
      <c r="V3496">
        <v>0</v>
      </c>
      <c r="W3496">
        <f t="shared" si="907"/>
        <v>125</v>
      </c>
      <c r="X3496">
        <f t="shared" si="918"/>
        <v>2127.6000000000004</v>
      </c>
      <c r="Y3496">
        <f t="shared" si="919"/>
        <v>5108.3999999999996</v>
      </c>
      <c r="Z3496">
        <f t="shared" si="912"/>
        <v>33747.4</v>
      </c>
      <c r="AA3496" t="s">
        <v>610</v>
      </c>
      <c r="AB3496">
        <v>2023</v>
      </c>
    </row>
    <row r="3497" spans="1:28" x14ac:dyDescent="0.25">
      <c r="A3497">
        <v>91</v>
      </c>
      <c r="B3497" t="s">
        <v>857</v>
      </c>
      <c r="C3497" t="s">
        <v>103</v>
      </c>
      <c r="D3497" t="s">
        <v>858</v>
      </c>
      <c r="E3497" t="s">
        <v>859</v>
      </c>
      <c r="F3497" t="s">
        <v>100</v>
      </c>
      <c r="G3497">
        <v>30000</v>
      </c>
      <c r="H3497">
        <f t="shared" si="913"/>
        <v>28227</v>
      </c>
      <c r="I3497">
        <f t="shared" si="914"/>
        <v>861</v>
      </c>
      <c r="J3497">
        <f t="shared" si="915"/>
        <v>2130</v>
      </c>
      <c r="K3497">
        <f t="shared" si="910"/>
        <v>330.00000000000006</v>
      </c>
      <c r="L3497">
        <f t="shared" si="916"/>
        <v>912</v>
      </c>
      <c r="M3497">
        <f t="shared" si="917"/>
        <v>2127</v>
      </c>
      <c r="N3497">
        <v>0</v>
      </c>
      <c r="O3497">
        <f t="shared" si="911"/>
        <v>6360</v>
      </c>
      <c r="P3497">
        <v>25</v>
      </c>
      <c r="Q3497">
        <v>0</v>
      </c>
      <c r="R3497">
        <v>0</v>
      </c>
      <c r="S3497">
        <v>381.89</v>
      </c>
      <c r="T3497">
        <v>100</v>
      </c>
      <c r="U3497">
        <v>0</v>
      </c>
      <c r="V3497">
        <v>0</v>
      </c>
      <c r="W3497">
        <f t="shared" si="907"/>
        <v>506.89</v>
      </c>
      <c r="X3497">
        <f t="shared" si="918"/>
        <v>1773</v>
      </c>
      <c r="Y3497">
        <f t="shared" si="919"/>
        <v>4257</v>
      </c>
      <c r="Z3497">
        <f t="shared" si="912"/>
        <v>27720.11</v>
      </c>
      <c r="AA3497" t="s">
        <v>610</v>
      </c>
      <c r="AB3497">
        <v>2023</v>
      </c>
    </row>
    <row r="3498" spans="1:28" x14ac:dyDescent="0.25">
      <c r="A3498">
        <v>92</v>
      </c>
      <c r="B3498" t="s">
        <v>176</v>
      </c>
      <c r="C3498" t="s">
        <v>102</v>
      </c>
      <c r="D3498" t="s">
        <v>94</v>
      </c>
      <c r="E3498" t="s">
        <v>26</v>
      </c>
      <c r="F3498" t="s">
        <v>100</v>
      </c>
      <c r="G3498">
        <v>36000</v>
      </c>
      <c r="H3498">
        <f t="shared" si="913"/>
        <v>33872.400000000001</v>
      </c>
      <c r="I3498">
        <f t="shared" si="914"/>
        <v>1033.2</v>
      </c>
      <c r="J3498">
        <f t="shared" si="915"/>
        <v>2555.9999999999995</v>
      </c>
      <c r="K3498">
        <f t="shared" si="910"/>
        <v>396.00000000000006</v>
      </c>
      <c r="L3498">
        <f t="shared" si="916"/>
        <v>1094.4000000000001</v>
      </c>
      <c r="M3498">
        <f t="shared" si="917"/>
        <v>2552.4</v>
      </c>
      <c r="N3498">
        <v>0</v>
      </c>
      <c r="O3498">
        <f t="shared" si="911"/>
        <v>7632</v>
      </c>
      <c r="P3498">
        <v>25</v>
      </c>
      <c r="Q3498">
        <v>0</v>
      </c>
      <c r="R3498">
        <v>0</v>
      </c>
      <c r="S3498">
        <v>88.83</v>
      </c>
      <c r="T3498">
        <v>100</v>
      </c>
      <c r="U3498">
        <v>0</v>
      </c>
      <c r="V3498">
        <v>0</v>
      </c>
      <c r="W3498">
        <f t="shared" ref="W3498:W3512" si="921">P3498+Q3498+R3498+S3498+T3498+U3498</f>
        <v>213.82999999999998</v>
      </c>
      <c r="X3498">
        <f t="shared" si="918"/>
        <v>2127.6000000000004</v>
      </c>
      <c r="Y3498">
        <f t="shared" si="919"/>
        <v>5108.3999999999996</v>
      </c>
      <c r="Z3498">
        <f t="shared" si="912"/>
        <v>33658.57</v>
      </c>
      <c r="AA3498" t="s">
        <v>610</v>
      </c>
      <c r="AB3498">
        <v>2023</v>
      </c>
    </row>
    <row r="3499" spans="1:28" x14ac:dyDescent="0.25">
      <c r="A3499">
        <v>93</v>
      </c>
      <c r="B3499" t="s">
        <v>847</v>
      </c>
      <c r="C3499" t="s">
        <v>102</v>
      </c>
      <c r="D3499" t="s">
        <v>94</v>
      </c>
      <c r="E3499" t="s">
        <v>765</v>
      </c>
      <c r="F3499" t="s">
        <v>100</v>
      </c>
      <c r="G3499">
        <v>20000</v>
      </c>
      <c r="H3499">
        <f t="shared" si="913"/>
        <v>18818</v>
      </c>
      <c r="I3499">
        <f t="shared" si="914"/>
        <v>574</v>
      </c>
      <c r="J3499">
        <f t="shared" si="915"/>
        <v>1419.9999999999998</v>
      </c>
      <c r="K3499">
        <f t="shared" si="910"/>
        <v>220.00000000000003</v>
      </c>
      <c r="L3499">
        <f t="shared" si="916"/>
        <v>608</v>
      </c>
      <c r="M3499">
        <f t="shared" si="917"/>
        <v>1418</v>
      </c>
      <c r="N3499">
        <v>0</v>
      </c>
      <c r="O3499">
        <f t="shared" si="911"/>
        <v>4240</v>
      </c>
      <c r="P3499">
        <v>25</v>
      </c>
      <c r="Q3499">
        <v>0</v>
      </c>
      <c r="R3499">
        <v>0</v>
      </c>
      <c r="S3499">
        <v>0</v>
      </c>
      <c r="T3499">
        <v>100</v>
      </c>
      <c r="U3499">
        <v>0</v>
      </c>
      <c r="V3499">
        <v>0</v>
      </c>
      <c r="W3499">
        <f t="shared" si="921"/>
        <v>125</v>
      </c>
      <c r="X3499">
        <f t="shared" si="918"/>
        <v>1182</v>
      </c>
      <c r="Y3499">
        <f t="shared" si="919"/>
        <v>2838</v>
      </c>
      <c r="Z3499">
        <f t="shared" si="912"/>
        <v>18693</v>
      </c>
      <c r="AA3499" t="s">
        <v>610</v>
      </c>
      <c r="AB3499">
        <v>2023</v>
      </c>
    </row>
    <row r="3500" spans="1:28" x14ac:dyDescent="0.25">
      <c r="A3500">
        <v>94</v>
      </c>
      <c r="B3500" t="s">
        <v>873</v>
      </c>
      <c r="C3500" t="s">
        <v>102</v>
      </c>
      <c r="D3500" t="s">
        <v>94</v>
      </c>
      <c r="E3500" t="s">
        <v>765</v>
      </c>
      <c r="F3500" t="s">
        <v>100</v>
      </c>
      <c r="G3500">
        <v>20000</v>
      </c>
      <c r="H3500">
        <f t="shared" si="913"/>
        <v>18818</v>
      </c>
      <c r="I3500">
        <f t="shared" si="914"/>
        <v>574</v>
      </c>
      <c r="J3500">
        <f t="shared" si="915"/>
        <v>1419.9999999999998</v>
      </c>
      <c r="K3500">
        <f t="shared" si="910"/>
        <v>220.00000000000003</v>
      </c>
      <c r="L3500">
        <f t="shared" si="916"/>
        <v>608</v>
      </c>
      <c r="M3500">
        <f t="shared" si="917"/>
        <v>1418</v>
      </c>
      <c r="N3500">
        <v>0</v>
      </c>
      <c r="O3500">
        <f t="shared" si="911"/>
        <v>4240</v>
      </c>
      <c r="P3500">
        <v>25</v>
      </c>
      <c r="Q3500">
        <v>0</v>
      </c>
      <c r="R3500">
        <v>0</v>
      </c>
      <c r="S3500">
        <v>0</v>
      </c>
      <c r="T3500">
        <v>100</v>
      </c>
      <c r="U3500">
        <v>0</v>
      </c>
      <c r="V3500">
        <v>0</v>
      </c>
      <c r="W3500">
        <f t="shared" si="921"/>
        <v>125</v>
      </c>
      <c r="X3500">
        <f t="shared" si="918"/>
        <v>1182</v>
      </c>
      <c r="Y3500">
        <f t="shared" si="919"/>
        <v>2838</v>
      </c>
      <c r="Z3500">
        <f t="shared" si="912"/>
        <v>18693</v>
      </c>
      <c r="AA3500" t="s">
        <v>610</v>
      </c>
      <c r="AB3500">
        <v>2023</v>
      </c>
    </row>
    <row r="3501" spans="1:28" x14ac:dyDescent="0.25">
      <c r="A3501">
        <v>95</v>
      </c>
      <c r="B3501" t="s">
        <v>202</v>
      </c>
      <c r="C3501" t="s">
        <v>102</v>
      </c>
      <c r="D3501" t="s">
        <v>22</v>
      </c>
      <c r="E3501" t="s">
        <v>37</v>
      </c>
      <c r="F3501" t="s">
        <v>100</v>
      </c>
      <c r="G3501">
        <v>25000</v>
      </c>
      <c r="H3501">
        <f t="shared" si="913"/>
        <v>23522.5</v>
      </c>
      <c r="I3501">
        <f t="shared" si="914"/>
        <v>717.5</v>
      </c>
      <c r="J3501">
        <f t="shared" si="915"/>
        <v>1774.9999999999998</v>
      </c>
      <c r="K3501">
        <f t="shared" si="910"/>
        <v>275</v>
      </c>
      <c r="L3501">
        <f t="shared" si="916"/>
        <v>760</v>
      </c>
      <c r="M3501">
        <f t="shared" si="917"/>
        <v>1772.5000000000002</v>
      </c>
      <c r="N3501">
        <v>0</v>
      </c>
      <c r="O3501">
        <f t="shared" si="911"/>
        <v>5300</v>
      </c>
      <c r="P3501">
        <v>25</v>
      </c>
      <c r="Q3501">
        <v>1138.06</v>
      </c>
      <c r="R3501">
        <v>0</v>
      </c>
      <c r="S3501">
        <v>0</v>
      </c>
      <c r="T3501">
        <v>100</v>
      </c>
      <c r="U3501">
        <v>0</v>
      </c>
      <c r="V3501">
        <v>0</v>
      </c>
      <c r="W3501">
        <f t="shared" si="921"/>
        <v>1263.06</v>
      </c>
      <c r="X3501">
        <f t="shared" si="918"/>
        <v>1477.5</v>
      </c>
      <c r="Y3501">
        <f t="shared" si="919"/>
        <v>3547.5</v>
      </c>
      <c r="Z3501">
        <f t="shared" si="912"/>
        <v>22259.439999999999</v>
      </c>
      <c r="AA3501" t="s">
        <v>610</v>
      </c>
      <c r="AB3501">
        <v>2023</v>
      </c>
    </row>
    <row r="3502" spans="1:28" x14ac:dyDescent="0.25">
      <c r="A3502">
        <v>96</v>
      </c>
      <c r="B3502" t="s">
        <v>203</v>
      </c>
      <c r="C3502" t="s">
        <v>102</v>
      </c>
      <c r="D3502" t="s">
        <v>6</v>
      </c>
      <c r="E3502" t="s">
        <v>37</v>
      </c>
      <c r="F3502" t="s">
        <v>100</v>
      </c>
      <c r="G3502">
        <v>15000</v>
      </c>
      <c r="H3502">
        <f t="shared" si="913"/>
        <v>14113.5</v>
      </c>
      <c r="I3502">
        <f t="shared" si="914"/>
        <v>430.5</v>
      </c>
      <c r="J3502">
        <f t="shared" si="915"/>
        <v>1065</v>
      </c>
      <c r="K3502">
        <f t="shared" si="910"/>
        <v>165.00000000000003</v>
      </c>
      <c r="L3502">
        <f t="shared" si="916"/>
        <v>456</v>
      </c>
      <c r="M3502">
        <f t="shared" si="917"/>
        <v>1063.5</v>
      </c>
      <c r="N3502">
        <v>0</v>
      </c>
      <c r="O3502">
        <f t="shared" si="911"/>
        <v>3180</v>
      </c>
      <c r="P3502">
        <v>25</v>
      </c>
      <c r="Q3502">
        <v>0</v>
      </c>
      <c r="R3502">
        <v>0</v>
      </c>
      <c r="S3502">
        <v>0</v>
      </c>
      <c r="T3502">
        <v>100</v>
      </c>
      <c r="U3502">
        <v>0</v>
      </c>
      <c r="V3502">
        <v>0</v>
      </c>
      <c r="W3502">
        <f t="shared" si="921"/>
        <v>125</v>
      </c>
      <c r="X3502">
        <f t="shared" si="918"/>
        <v>886.5</v>
      </c>
      <c r="Y3502">
        <f t="shared" si="919"/>
        <v>2128.5</v>
      </c>
      <c r="Z3502">
        <f t="shared" si="912"/>
        <v>13988.5</v>
      </c>
      <c r="AA3502" t="s">
        <v>610</v>
      </c>
      <c r="AB3502">
        <v>2023</v>
      </c>
    </row>
    <row r="3503" spans="1:28" x14ac:dyDescent="0.25">
      <c r="A3503">
        <v>97</v>
      </c>
      <c r="B3503" t="s">
        <v>204</v>
      </c>
      <c r="C3503" t="s">
        <v>102</v>
      </c>
      <c r="D3503" t="s">
        <v>6</v>
      </c>
      <c r="E3503" t="s">
        <v>37</v>
      </c>
      <c r="F3503" t="s">
        <v>100</v>
      </c>
      <c r="G3503">
        <v>15000</v>
      </c>
      <c r="H3503">
        <f t="shared" si="913"/>
        <v>14113.5</v>
      </c>
      <c r="I3503">
        <f t="shared" si="914"/>
        <v>430.5</v>
      </c>
      <c r="J3503">
        <f t="shared" si="915"/>
        <v>1065</v>
      </c>
      <c r="K3503">
        <f t="shared" si="910"/>
        <v>165.00000000000003</v>
      </c>
      <c r="L3503">
        <f t="shared" si="916"/>
        <v>456</v>
      </c>
      <c r="M3503">
        <f t="shared" si="917"/>
        <v>1063.5</v>
      </c>
      <c r="N3503">
        <v>0</v>
      </c>
      <c r="O3503">
        <f t="shared" si="911"/>
        <v>3180</v>
      </c>
      <c r="P3503">
        <v>25</v>
      </c>
      <c r="Q3503">
        <v>0</v>
      </c>
      <c r="R3503">
        <v>0</v>
      </c>
      <c r="S3503">
        <v>0</v>
      </c>
      <c r="T3503">
        <v>100</v>
      </c>
      <c r="U3503">
        <v>0</v>
      </c>
      <c r="V3503">
        <v>0</v>
      </c>
      <c r="W3503">
        <f t="shared" si="921"/>
        <v>125</v>
      </c>
      <c r="X3503">
        <f t="shared" si="918"/>
        <v>886.5</v>
      </c>
      <c r="Y3503">
        <f t="shared" si="919"/>
        <v>2128.5</v>
      </c>
      <c r="Z3503">
        <f t="shared" si="912"/>
        <v>13988.5</v>
      </c>
      <c r="AA3503" t="s">
        <v>610</v>
      </c>
      <c r="AB3503">
        <v>2023</v>
      </c>
    </row>
    <row r="3504" spans="1:28" x14ac:dyDescent="0.25">
      <c r="A3504">
        <v>98</v>
      </c>
      <c r="B3504" t="s">
        <v>205</v>
      </c>
      <c r="C3504" t="s">
        <v>102</v>
      </c>
      <c r="D3504" t="s">
        <v>6</v>
      </c>
      <c r="E3504" t="s">
        <v>37</v>
      </c>
      <c r="F3504" t="s">
        <v>100</v>
      </c>
      <c r="G3504">
        <v>25000</v>
      </c>
      <c r="H3504">
        <f t="shared" si="913"/>
        <v>23522.5</v>
      </c>
      <c r="I3504">
        <f t="shared" si="914"/>
        <v>717.5</v>
      </c>
      <c r="J3504">
        <f t="shared" si="915"/>
        <v>1774.9999999999998</v>
      </c>
      <c r="K3504">
        <f t="shared" si="910"/>
        <v>275</v>
      </c>
      <c r="L3504">
        <f t="shared" si="916"/>
        <v>760</v>
      </c>
      <c r="M3504">
        <f t="shared" si="917"/>
        <v>1772.5000000000002</v>
      </c>
      <c r="N3504">
        <v>0</v>
      </c>
      <c r="O3504">
        <f t="shared" si="911"/>
        <v>5300</v>
      </c>
      <c r="P3504">
        <v>25</v>
      </c>
      <c r="Q3504">
        <v>0</v>
      </c>
      <c r="R3504">
        <v>0</v>
      </c>
      <c r="S3504">
        <v>0</v>
      </c>
      <c r="T3504">
        <v>100</v>
      </c>
      <c r="U3504">
        <v>0</v>
      </c>
      <c r="V3504">
        <v>0</v>
      </c>
      <c r="W3504">
        <f t="shared" si="921"/>
        <v>125</v>
      </c>
      <c r="X3504">
        <f t="shared" si="918"/>
        <v>1477.5</v>
      </c>
      <c r="Y3504">
        <f t="shared" si="919"/>
        <v>3547.5</v>
      </c>
      <c r="Z3504">
        <f t="shared" si="912"/>
        <v>23397.5</v>
      </c>
      <c r="AA3504" t="s">
        <v>610</v>
      </c>
      <c r="AB3504">
        <v>2023</v>
      </c>
    </row>
    <row r="3505" spans="1:28" x14ac:dyDescent="0.25">
      <c r="A3505">
        <v>99</v>
      </c>
      <c r="B3505" t="s">
        <v>810</v>
      </c>
      <c r="C3505" t="s">
        <v>102</v>
      </c>
      <c r="D3505" t="s">
        <v>94</v>
      </c>
      <c r="E3505" t="s">
        <v>37</v>
      </c>
      <c r="F3505" t="s">
        <v>100</v>
      </c>
      <c r="G3505">
        <v>25000</v>
      </c>
      <c r="H3505">
        <f t="shared" si="913"/>
        <v>23522.5</v>
      </c>
      <c r="I3505">
        <f t="shared" si="914"/>
        <v>717.5</v>
      </c>
      <c r="J3505">
        <f t="shared" si="915"/>
        <v>1774.9999999999998</v>
      </c>
      <c r="K3505">
        <f t="shared" si="910"/>
        <v>275</v>
      </c>
      <c r="L3505">
        <f t="shared" si="916"/>
        <v>760</v>
      </c>
      <c r="M3505">
        <f t="shared" si="917"/>
        <v>1772.5000000000002</v>
      </c>
      <c r="N3505">
        <v>0</v>
      </c>
      <c r="O3505">
        <f t="shared" si="911"/>
        <v>5300</v>
      </c>
      <c r="P3505">
        <v>25</v>
      </c>
      <c r="Q3505">
        <v>2100.16</v>
      </c>
      <c r="R3505">
        <v>0</v>
      </c>
      <c r="S3505">
        <v>0</v>
      </c>
      <c r="T3505">
        <v>100</v>
      </c>
      <c r="U3505">
        <v>0</v>
      </c>
      <c r="V3505">
        <v>0</v>
      </c>
      <c r="W3505">
        <f t="shared" si="921"/>
        <v>2225.16</v>
      </c>
      <c r="X3505">
        <f t="shared" si="918"/>
        <v>1477.5</v>
      </c>
      <c r="Y3505">
        <f t="shared" si="919"/>
        <v>3547.5</v>
      </c>
      <c r="Z3505">
        <f t="shared" si="912"/>
        <v>21297.34</v>
      </c>
      <c r="AA3505" t="s">
        <v>610</v>
      </c>
      <c r="AB3505">
        <v>2023</v>
      </c>
    </row>
    <row r="3506" spans="1:28" x14ac:dyDescent="0.25">
      <c r="A3506">
        <v>100</v>
      </c>
      <c r="B3506" t="s">
        <v>802</v>
      </c>
      <c r="C3506" t="s">
        <v>103</v>
      </c>
      <c r="D3506" t="s">
        <v>22</v>
      </c>
      <c r="E3506" t="s">
        <v>54</v>
      </c>
      <c r="F3506" t="s">
        <v>100</v>
      </c>
      <c r="G3506">
        <v>30000</v>
      </c>
      <c r="H3506">
        <f t="shared" si="913"/>
        <v>28227</v>
      </c>
      <c r="I3506">
        <f t="shared" si="914"/>
        <v>861</v>
      </c>
      <c r="J3506">
        <f t="shared" si="915"/>
        <v>2130</v>
      </c>
      <c r="K3506">
        <f t="shared" si="910"/>
        <v>330.00000000000006</v>
      </c>
      <c r="L3506">
        <f t="shared" si="916"/>
        <v>912</v>
      </c>
      <c r="M3506">
        <f t="shared" si="917"/>
        <v>2127</v>
      </c>
      <c r="N3506">
        <v>0</v>
      </c>
      <c r="O3506">
        <f t="shared" si="911"/>
        <v>6360</v>
      </c>
      <c r="P3506">
        <v>25</v>
      </c>
      <c r="Q3506">
        <v>2000</v>
      </c>
      <c r="R3506">
        <v>0</v>
      </c>
      <c r="S3506">
        <v>0</v>
      </c>
      <c r="T3506">
        <v>100</v>
      </c>
      <c r="U3506">
        <v>0</v>
      </c>
      <c r="V3506">
        <v>0</v>
      </c>
      <c r="W3506">
        <f t="shared" si="921"/>
        <v>2125</v>
      </c>
      <c r="X3506">
        <f t="shared" si="918"/>
        <v>1773</v>
      </c>
      <c r="Y3506">
        <f t="shared" si="919"/>
        <v>4257</v>
      </c>
      <c r="Z3506">
        <f t="shared" si="912"/>
        <v>26102</v>
      </c>
      <c r="AA3506" t="s">
        <v>610</v>
      </c>
      <c r="AB3506">
        <v>2023</v>
      </c>
    </row>
    <row r="3507" spans="1:28" x14ac:dyDescent="0.25">
      <c r="A3507">
        <v>101</v>
      </c>
      <c r="B3507" t="s">
        <v>193</v>
      </c>
      <c r="C3507" t="s">
        <v>103</v>
      </c>
      <c r="D3507" t="s">
        <v>22</v>
      </c>
      <c r="E3507" t="s">
        <v>54</v>
      </c>
      <c r="F3507" t="s">
        <v>100</v>
      </c>
      <c r="G3507">
        <v>30000</v>
      </c>
      <c r="H3507">
        <f t="shared" si="913"/>
        <v>26649.57</v>
      </c>
      <c r="I3507">
        <f t="shared" si="914"/>
        <v>861</v>
      </c>
      <c r="J3507">
        <f t="shared" si="915"/>
        <v>2130</v>
      </c>
      <c r="K3507">
        <f t="shared" si="910"/>
        <v>330.00000000000006</v>
      </c>
      <c r="L3507">
        <f t="shared" si="916"/>
        <v>912</v>
      </c>
      <c r="M3507">
        <f t="shared" si="917"/>
        <v>2127</v>
      </c>
      <c r="N3507">
        <v>1577.43</v>
      </c>
      <c r="O3507">
        <f t="shared" si="911"/>
        <v>7937.43</v>
      </c>
      <c r="P3507">
        <v>25</v>
      </c>
      <c r="Q3507">
        <v>500</v>
      </c>
      <c r="R3507">
        <v>0</v>
      </c>
      <c r="S3507">
        <v>0</v>
      </c>
      <c r="T3507">
        <v>100</v>
      </c>
      <c r="U3507">
        <v>0</v>
      </c>
      <c r="V3507">
        <v>0</v>
      </c>
      <c r="W3507">
        <f t="shared" si="921"/>
        <v>625</v>
      </c>
      <c r="X3507">
        <f t="shared" si="918"/>
        <v>3350.4300000000003</v>
      </c>
      <c r="Y3507">
        <f t="shared" si="919"/>
        <v>4257</v>
      </c>
      <c r="Z3507">
        <f t="shared" si="912"/>
        <v>26024.57</v>
      </c>
      <c r="AA3507" t="s">
        <v>610</v>
      </c>
      <c r="AB3507">
        <v>2023</v>
      </c>
    </row>
    <row r="3508" spans="1:28" x14ac:dyDescent="0.25">
      <c r="A3508">
        <v>102</v>
      </c>
      <c r="B3508" t="s">
        <v>197</v>
      </c>
      <c r="C3508" t="s">
        <v>103</v>
      </c>
      <c r="D3508" t="s">
        <v>94</v>
      </c>
      <c r="E3508" t="s">
        <v>54</v>
      </c>
      <c r="F3508" t="s">
        <v>100</v>
      </c>
      <c r="G3508">
        <v>25000</v>
      </c>
      <c r="H3508">
        <f t="shared" si="913"/>
        <v>23522.5</v>
      </c>
      <c r="I3508">
        <f t="shared" si="914"/>
        <v>717.5</v>
      </c>
      <c r="J3508">
        <f t="shared" si="915"/>
        <v>1774.9999999999998</v>
      </c>
      <c r="K3508">
        <f t="shared" si="910"/>
        <v>275</v>
      </c>
      <c r="L3508">
        <f t="shared" si="916"/>
        <v>760</v>
      </c>
      <c r="M3508">
        <f t="shared" si="917"/>
        <v>1772.5000000000002</v>
      </c>
      <c r="N3508">
        <v>0</v>
      </c>
      <c r="O3508">
        <f t="shared" si="911"/>
        <v>5300</v>
      </c>
      <c r="P3508">
        <v>25</v>
      </c>
      <c r="Q3508">
        <v>0</v>
      </c>
      <c r="R3508">
        <v>0</v>
      </c>
      <c r="S3508">
        <v>0</v>
      </c>
      <c r="T3508">
        <v>100</v>
      </c>
      <c r="U3508">
        <v>0</v>
      </c>
      <c r="V3508">
        <v>0</v>
      </c>
      <c r="W3508">
        <f t="shared" si="921"/>
        <v>125</v>
      </c>
      <c r="X3508">
        <v>1182</v>
      </c>
      <c r="Y3508">
        <f t="shared" si="919"/>
        <v>3547.5</v>
      </c>
      <c r="Z3508">
        <f t="shared" si="912"/>
        <v>23693</v>
      </c>
      <c r="AA3508" t="s">
        <v>610</v>
      </c>
      <c r="AB3508">
        <v>2023</v>
      </c>
    </row>
    <row r="3509" spans="1:28" x14ac:dyDescent="0.25">
      <c r="A3509">
        <v>103</v>
      </c>
      <c r="B3509" t="s">
        <v>198</v>
      </c>
      <c r="C3509" t="s">
        <v>103</v>
      </c>
      <c r="D3509" t="s">
        <v>22</v>
      </c>
      <c r="E3509" t="s">
        <v>54</v>
      </c>
      <c r="F3509" t="s">
        <v>100</v>
      </c>
      <c r="G3509">
        <v>30000</v>
      </c>
      <c r="H3509">
        <f t="shared" si="913"/>
        <v>28227</v>
      </c>
      <c r="I3509">
        <f t="shared" si="914"/>
        <v>861</v>
      </c>
      <c r="J3509">
        <f t="shared" si="915"/>
        <v>2130</v>
      </c>
      <c r="K3509">
        <f t="shared" si="910"/>
        <v>330.00000000000006</v>
      </c>
      <c r="L3509">
        <f t="shared" si="916"/>
        <v>912</v>
      </c>
      <c r="M3509">
        <f t="shared" si="917"/>
        <v>2127</v>
      </c>
      <c r="N3509">
        <v>0</v>
      </c>
      <c r="O3509">
        <f t="shared" si="911"/>
        <v>6360</v>
      </c>
      <c r="P3509">
        <v>25</v>
      </c>
      <c r="Q3509">
        <v>4073.69</v>
      </c>
      <c r="R3509">
        <v>0</v>
      </c>
      <c r="S3509">
        <v>0</v>
      </c>
      <c r="T3509">
        <v>100</v>
      </c>
      <c r="U3509">
        <v>0</v>
      </c>
      <c r="V3509">
        <v>0</v>
      </c>
      <c r="W3509">
        <f t="shared" si="921"/>
        <v>4198.6900000000005</v>
      </c>
      <c r="X3509">
        <f>+I3509+L3509+N3509</f>
        <v>1773</v>
      </c>
      <c r="Y3509">
        <f t="shared" si="919"/>
        <v>4257</v>
      </c>
      <c r="Z3509">
        <f t="shared" si="912"/>
        <v>24028.309999999998</v>
      </c>
      <c r="AA3509" t="s">
        <v>610</v>
      </c>
      <c r="AB3509">
        <v>2023</v>
      </c>
    </row>
    <row r="3510" spans="1:28" x14ac:dyDescent="0.25">
      <c r="A3510">
        <v>104</v>
      </c>
      <c r="B3510" t="s">
        <v>199</v>
      </c>
      <c r="C3510" t="s">
        <v>103</v>
      </c>
      <c r="D3510" t="s">
        <v>10</v>
      </c>
      <c r="E3510" t="s">
        <v>54</v>
      </c>
      <c r="F3510" t="s">
        <v>100</v>
      </c>
      <c r="G3510">
        <v>30000</v>
      </c>
      <c r="H3510">
        <f t="shared" si="913"/>
        <v>28227</v>
      </c>
      <c r="I3510">
        <f t="shared" si="914"/>
        <v>861</v>
      </c>
      <c r="J3510">
        <f t="shared" si="915"/>
        <v>2130</v>
      </c>
      <c r="K3510">
        <f t="shared" si="910"/>
        <v>330.00000000000006</v>
      </c>
      <c r="L3510">
        <f t="shared" si="916"/>
        <v>912</v>
      </c>
      <c r="M3510">
        <f t="shared" si="917"/>
        <v>2127</v>
      </c>
      <c r="N3510">
        <v>0</v>
      </c>
      <c r="O3510">
        <f t="shared" si="911"/>
        <v>6360</v>
      </c>
      <c r="P3510">
        <v>25</v>
      </c>
      <c r="Q3510">
        <v>0</v>
      </c>
      <c r="R3510">
        <v>0</v>
      </c>
      <c r="S3510">
        <v>0</v>
      </c>
      <c r="T3510">
        <v>100</v>
      </c>
      <c r="U3510">
        <v>0</v>
      </c>
      <c r="V3510">
        <v>0</v>
      </c>
      <c r="W3510">
        <f t="shared" si="921"/>
        <v>125</v>
      </c>
      <c r="X3510">
        <f>+I3510+L3510+N3510</f>
        <v>1773</v>
      </c>
      <c r="Y3510">
        <f t="shared" si="919"/>
        <v>4257</v>
      </c>
      <c r="Z3510">
        <f t="shared" si="912"/>
        <v>28102</v>
      </c>
      <c r="AA3510" t="s">
        <v>610</v>
      </c>
      <c r="AB3510">
        <v>2023</v>
      </c>
    </row>
    <row r="3511" spans="1:28" x14ac:dyDescent="0.25">
      <c r="A3511">
        <v>105</v>
      </c>
      <c r="B3511" t="s">
        <v>200</v>
      </c>
      <c r="C3511" t="s">
        <v>103</v>
      </c>
      <c r="D3511" t="s">
        <v>19</v>
      </c>
      <c r="E3511" t="s">
        <v>60</v>
      </c>
      <c r="F3511" t="s">
        <v>100</v>
      </c>
      <c r="G3511">
        <v>35000</v>
      </c>
      <c r="H3511">
        <f t="shared" si="913"/>
        <v>32931.5</v>
      </c>
      <c r="I3511">
        <f t="shared" si="914"/>
        <v>1004.5</v>
      </c>
      <c r="J3511">
        <f t="shared" si="915"/>
        <v>2485</v>
      </c>
      <c r="K3511">
        <f t="shared" si="910"/>
        <v>385.00000000000006</v>
      </c>
      <c r="L3511">
        <f t="shared" si="916"/>
        <v>1064</v>
      </c>
      <c r="M3511">
        <f t="shared" si="917"/>
        <v>2481.5</v>
      </c>
      <c r="N3511">
        <v>0</v>
      </c>
      <c r="O3511">
        <f t="shared" si="911"/>
        <v>7420</v>
      </c>
      <c r="P3511">
        <v>25</v>
      </c>
      <c r="Q3511">
        <v>17474.189999999999</v>
      </c>
      <c r="R3511">
        <v>0</v>
      </c>
      <c r="S3511">
        <v>2473.17</v>
      </c>
      <c r="T3511">
        <v>100</v>
      </c>
      <c r="U3511">
        <v>0</v>
      </c>
      <c r="V3511">
        <v>0</v>
      </c>
      <c r="W3511">
        <f t="shared" si="921"/>
        <v>20072.36</v>
      </c>
      <c r="X3511">
        <f>+I3511+L3511+N3511</f>
        <v>2068.5</v>
      </c>
      <c r="Y3511">
        <f t="shared" si="919"/>
        <v>4966.5</v>
      </c>
      <c r="Z3511">
        <f t="shared" si="912"/>
        <v>12859.14</v>
      </c>
      <c r="AA3511" t="s">
        <v>610</v>
      </c>
      <c r="AB3511">
        <v>2023</v>
      </c>
    </row>
    <row r="3512" spans="1:28" x14ac:dyDescent="0.25">
      <c r="A3512">
        <v>106</v>
      </c>
      <c r="B3512" t="s">
        <v>811</v>
      </c>
      <c r="C3512" t="s">
        <v>103</v>
      </c>
      <c r="D3512" t="s">
        <v>808</v>
      </c>
      <c r="E3512" t="s">
        <v>54</v>
      </c>
      <c r="F3512" t="s">
        <v>99</v>
      </c>
      <c r="G3512">
        <v>45000</v>
      </c>
      <c r="H3512">
        <f t="shared" si="913"/>
        <v>40763.07</v>
      </c>
      <c r="I3512">
        <f t="shared" si="914"/>
        <v>1291.5</v>
      </c>
      <c r="J3512">
        <f t="shared" si="915"/>
        <v>3194.9999999999995</v>
      </c>
      <c r="K3512">
        <f t="shared" si="910"/>
        <v>495.00000000000006</v>
      </c>
      <c r="L3512">
        <f t="shared" si="916"/>
        <v>1368</v>
      </c>
      <c r="M3512">
        <f t="shared" si="917"/>
        <v>3190.5</v>
      </c>
      <c r="N3512">
        <v>1577.43</v>
      </c>
      <c r="O3512">
        <f t="shared" si="911"/>
        <v>11117.43</v>
      </c>
      <c r="P3512">
        <v>25</v>
      </c>
      <c r="Q3512">
        <v>1500</v>
      </c>
      <c r="R3512">
        <v>0</v>
      </c>
      <c r="S3512">
        <v>797.28</v>
      </c>
      <c r="T3512">
        <v>100</v>
      </c>
      <c r="U3512">
        <f t="shared" ref="U3512" si="922">IF((H3512*12)&gt;867123.01,(79776+(((H3512*12)-867123.01)*0.25))/12,IF((H3512*12)&gt;624329.01,(31216+(((H3512*12)-624329.01)*0.2))/12,IF((H3512*12)&gt;416220.01,(((H3512*12)-416220.01)*0.15)/12,0)))</f>
        <v>911.71037499999954</v>
      </c>
      <c r="V3512">
        <v>0</v>
      </c>
      <c r="W3512">
        <f t="shared" si="921"/>
        <v>3333.9903749999994</v>
      </c>
      <c r="X3512">
        <f>+I3512+L3512+N3512</f>
        <v>4236.93</v>
      </c>
      <c r="Y3512">
        <f t="shared" si="919"/>
        <v>6385.5</v>
      </c>
      <c r="Z3512">
        <f t="shared" si="912"/>
        <v>37429.079624999998</v>
      </c>
      <c r="AA3512" t="s">
        <v>610</v>
      </c>
      <c r="AB3512">
        <v>2023</v>
      </c>
    </row>
    <row r="3513" spans="1:28" x14ac:dyDescent="0.25">
      <c r="A3513">
        <v>107</v>
      </c>
      <c r="B3513" t="s">
        <v>804</v>
      </c>
      <c r="C3513" t="s">
        <v>103</v>
      </c>
      <c r="D3513" t="s">
        <v>823</v>
      </c>
      <c r="E3513" t="s">
        <v>27</v>
      </c>
      <c r="F3513" t="s">
        <v>98</v>
      </c>
      <c r="G3513">
        <v>360000</v>
      </c>
      <c r="H3513">
        <f>+G3513-(I3513+L3513+N3513)</f>
        <v>344144.09</v>
      </c>
      <c r="I3513">
        <f>IF(G3513&lt;=325250,G3513*2.87%,9334.68)</f>
        <v>9334.68</v>
      </c>
      <c r="J3513">
        <f>IF(G3513&lt;=325250,G3513*7.1%,23092.75)</f>
        <v>23092.75</v>
      </c>
      <c r="K3513">
        <f>IF(G3513&lt;=65050,G3513*1.1%,715.55)</f>
        <v>715.55</v>
      </c>
      <c r="L3513">
        <f>IF(G3513&lt;=162625,G3513*3.04%,4943.8)</f>
        <v>4943.8</v>
      </c>
      <c r="M3513">
        <f>IF(G3513&lt;=162625,G3513*7.09%,11530.11)</f>
        <v>11530.11</v>
      </c>
      <c r="N3513">
        <v>1577.43</v>
      </c>
      <c r="O3513">
        <f>+I3513+J3513+K3513+L3513+M3513+N3513</f>
        <v>51194.320000000007</v>
      </c>
      <c r="P3513">
        <v>25</v>
      </c>
      <c r="Q3513">
        <v>0</v>
      </c>
      <c r="R3513">
        <v>0</v>
      </c>
      <c r="S3513">
        <v>1328.8</v>
      </c>
      <c r="T3513">
        <v>0</v>
      </c>
      <c r="U3513">
        <f>IF((H3513*12)&gt;867123.01,(79776+(((H3513*12)-867123.01)*0.25))/12,IF((H3513*12)&gt;624329.01,(31216+(((H3513*12)-624329.01)*0.2))/12,IF((H3513*12)&gt;416220.01,(((H3513*12)-416220.01)*0.15)/12,0)))</f>
        <v>74618.959791666668</v>
      </c>
      <c r="V3513">
        <v>0</v>
      </c>
      <c r="W3513">
        <f>P3513+Q3513+R3513+S3513+T3513+U3513</f>
        <v>75972.759791666671</v>
      </c>
      <c r="X3513">
        <f>+I3513+L3513+N3513</f>
        <v>15855.91</v>
      </c>
      <c r="Y3513">
        <f>+J3513+M3513</f>
        <v>34622.86</v>
      </c>
      <c r="Z3513">
        <f>+G3513-(W3513+X3513)</f>
        <v>268171.33020833333</v>
      </c>
      <c r="AA3513" t="s">
        <v>617</v>
      </c>
      <c r="AB3513">
        <v>2023</v>
      </c>
    </row>
    <row r="3514" spans="1:28" x14ac:dyDescent="0.25">
      <c r="A3514">
        <v>1</v>
      </c>
      <c r="B3514" t="s">
        <v>784</v>
      </c>
      <c r="C3514" t="s">
        <v>102</v>
      </c>
      <c r="D3514" t="s">
        <v>19</v>
      </c>
      <c r="E3514" t="s">
        <v>71</v>
      </c>
      <c r="F3514" t="s">
        <v>98</v>
      </c>
      <c r="G3514">
        <v>300000</v>
      </c>
      <c r="H3514">
        <f>+G3514-(I3514+L3514+N3514)</f>
        <v>286446.2</v>
      </c>
      <c r="I3514">
        <f>IF(G3514&lt;=325250,G3514*2.87%,9334.68)</f>
        <v>8610</v>
      </c>
      <c r="J3514">
        <f t="shared" ref="J3514:J3577" si="923">IF(G3514&lt;=325250,G3514*7.1%,23092.75)</f>
        <v>21299.999999999996</v>
      </c>
      <c r="K3514">
        <f t="shared" ref="K3514:K3577" si="924">IF(G3514&lt;=65050,G3514*1.1%,715.55)</f>
        <v>715.55</v>
      </c>
      <c r="L3514">
        <f t="shared" ref="L3514:L3577" si="925">IF(G3514&lt;=162625,G3514*3.04%,4943.8)</f>
        <v>4943.8</v>
      </c>
      <c r="M3514">
        <f t="shared" ref="M3514:M3577" si="926">IF(G3514&lt;=162625,G3514*7.09%,11530.11)</f>
        <v>11530.11</v>
      </c>
      <c r="N3514">
        <v>0</v>
      </c>
      <c r="O3514">
        <f t="shared" ref="O3514:O3577" si="927">+I3514+J3514+K3514+L3514+M3514+N3514</f>
        <v>47099.46</v>
      </c>
      <c r="P3514">
        <v>25</v>
      </c>
      <c r="Q3514">
        <v>0</v>
      </c>
      <c r="R3514">
        <v>0</v>
      </c>
      <c r="S3514">
        <v>0</v>
      </c>
      <c r="T3514">
        <v>0</v>
      </c>
      <c r="U3514">
        <f t="shared" ref="U3514:U3572" si="928">IF((H3514*12)&gt;867123.01,(79776+(((H3514*12)-867123.01)*0.25))/12,IF((H3514*12)&gt;624329.01,(31216+(((H3514*12)-624329.01)*0.2))/12,IF((H3514*12)&gt;416220.01,(((H3514*12)-416220.01)*0.15)/12,0)))</f>
        <v>60194.487291666679</v>
      </c>
      <c r="V3514">
        <v>0</v>
      </c>
      <c r="W3514">
        <f t="shared" ref="W3514:W3536" si="929">P3514+Q3514+R3514+S3514+T3514+U3514</f>
        <v>60219.487291666679</v>
      </c>
      <c r="X3514">
        <f t="shared" ref="X3514:X3575" si="930">+I3514+L3514+N3514</f>
        <v>13553.8</v>
      </c>
      <c r="Y3514">
        <f t="shared" ref="Y3514:Y3528" si="931">+J3514+M3514</f>
        <v>32830.11</v>
      </c>
      <c r="Z3514">
        <f t="shared" ref="Z3514:Z3577" si="932">+G3514-(W3514+X3514)</f>
        <v>226226.71270833333</v>
      </c>
      <c r="AA3514" t="s">
        <v>617</v>
      </c>
      <c r="AB3514">
        <v>2023</v>
      </c>
    </row>
    <row r="3515" spans="1:28" x14ac:dyDescent="0.25">
      <c r="A3515">
        <v>2</v>
      </c>
      <c r="B3515" t="s">
        <v>110</v>
      </c>
      <c r="C3515" t="s">
        <v>103</v>
      </c>
      <c r="D3515" t="s">
        <v>10</v>
      </c>
      <c r="E3515" t="s">
        <v>53</v>
      </c>
      <c r="F3515" t="s">
        <v>98</v>
      </c>
      <c r="G3515">
        <v>300000</v>
      </c>
      <c r="H3515">
        <f t="shared" ref="H3515:H3578" si="933">+G3515-(I3515+L3515+N3515)</f>
        <v>284868.77</v>
      </c>
      <c r="I3515">
        <f t="shared" ref="I3515:I3578" si="934">IF(G3515&lt;=325250,G3515*2.87%,9334.68)</f>
        <v>8610</v>
      </c>
      <c r="J3515">
        <f t="shared" si="923"/>
        <v>21299.999999999996</v>
      </c>
      <c r="K3515">
        <f t="shared" si="924"/>
        <v>715.55</v>
      </c>
      <c r="L3515">
        <f t="shared" si="925"/>
        <v>4943.8</v>
      </c>
      <c r="M3515">
        <f t="shared" si="926"/>
        <v>11530.11</v>
      </c>
      <c r="N3515">
        <v>1577.43</v>
      </c>
      <c r="O3515">
        <f t="shared" si="927"/>
        <v>48676.89</v>
      </c>
      <c r="P3515">
        <v>25</v>
      </c>
      <c r="Q3515">
        <v>0</v>
      </c>
      <c r="R3515">
        <v>0</v>
      </c>
      <c r="S3515">
        <v>1328.8</v>
      </c>
      <c r="T3515">
        <v>0</v>
      </c>
      <c r="U3515">
        <f t="shared" si="928"/>
        <v>59800.129791666674</v>
      </c>
      <c r="V3515">
        <v>0</v>
      </c>
      <c r="W3515">
        <f t="shared" si="929"/>
        <v>61153.929791666676</v>
      </c>
      <c r="X3515">
        <f t="shared" si="930"/>
        <v>15131.23</v>
      </c>
      <c r="Y3515">
        <f t="shared" si="931"/>
        <v>32830.11</v>
      </c>
      <c r="Z3515">
        <f t="shared" si="932"/>
        <v>223714.84020833333</v>
      </c>
      <c r="AA3515" t="s">
        <v>617</v>
      </c>
      <c r="AB3515">
        <v>2023</v>
      </c>
    </row>
    <row r="3516" spans="1:28" x14ac:dyDescent="0.25">
      <c r="A3516">
        <v>3</v>
      </c>
      <c r="B3516" t="s">
        <v>115</v>
      </c>
      <c r="C3516" t="s">
        <v>103</v>
      </c>
      <c r="D3516" t="s">
        <v>823</v>
      </c>
      <c r="E3516" t="s">
        <v>860</v>
      </c>
      <c r="F3516" t="s">
        <v>84</v>
      </c>
      <c r="G3516">
        <v>185000</v>
      </c>
      <c r="H3516">
        <f>+G3516-(I3516+L3516+N3516)</f>
        <v>170014.41</v>
      </c>
      <c r="I3516">
        <f t="shared" si="934"/>
        <v>5309.5</v>
      </c>
      <c r="J3516">
        <f t="shared" si="923"/>
        <v>13134.999999999998</v>
      </c>
      <c r="K3516">
        <f t="shared" si="924"/>
        <v>715.55</v>
      </c>
      <c r="L3516">
        <f t="shared" si="925"/>
        <v>4943.8</v>
      </c>
      <c r="M3516">
        <f t="shared" si="926"/>
        <v>11530.11</v>
      </c>
      <c r="N3516">
        <v>4732.29</v>
      </c>
      <c r="O3516">
        <f t="shared" si="927"/>
        <v>40366.25</v>
      </c>
      <c r="P3516">
        <v>25</v>
      </c>
      <c r="Q3516">
        <v>38886.51</v>
      </c>
      <c r="R3516">
        <v>0</v>
      </c>
      <c r="S3516">
        <v>2657.6</v>
      </c>
      <c r="T3516">
        <v>100</v>
      </c>
      <c r="U3516">
        <f t="shared" si="928"/>
        <v>31086.539791666666</v>
      </c>
      <c r="V3516">
        <v>0</v>
      </c>
      <c r="W3516">
        <f t="shared" si="929"/>
        <v>72755.64979166667</v>
      </c>
      <c r="X3516">
        <f t="shared" si="930"/>
        <v>14985.59</v>
      </c>
      <c r="Y3516">
        <f t="shared" si="931"/>
        <v>24665.11</v>
      </c>
      <c r="Z3516">
        <f t="shared" si="932"/>
        <v>97258.760208333333</v>
      </c>
      <c r="AA3516" t="s">
        <v>617</v>
      </c>
      <c r="AB3516">
        <v>2023</v>
      </c>
    </row>
    <row r="3517" spans="1:28" x14ac:dyDescent="0.25">
      <c r="A3517">
        <v>4</v>
      </c>
      <c r="B3517" t="s">
        <v>116</v>
      </c>
      <c r="C3517" t="s">
        <v>102</v>
      </c>
      <c r="D3517" t="s">
        <v>4</v>
      </c>
      <c r="E3517" t="s">
        <v>91</v>
      </c>
      <c r="F3517" t="s">
        <v>84</v>
      </c>
      <c r="G3517">
        <v>185000</v>
      </c>
      <c r="H3517">
        <f t="shared" si="933"/>
        <v>174746.7</v>
      </c>
      <c r="I3517">
        <f t="shared" si="934"/>
        <v>5309.5</v>
      </c>
      <c r="J3517">
        <f t="shared" si="923"/>
        <v>13134.999999999998</v>
      </c>
      <c r="K3517">
        <f t="shared" si="924"/>
        <v>715.55</v>
      </c>
      <c r="L3517">
        <f t="shared" si="925"/>
        <v>4943.8</v>
      </c>
      <c r="M3517">
        <f t="shared" si="926"/>
        <v>11530.11</v>
      </c>
      <c r="N3517">
        <v>0</v>
      </c>
      <c r="O3517">
        <f t="shared" si="927"/>
        <v>35633.96</v>
      </c>
      <c r="P3517">
        <v>25</v>
      </c>
      <c r="Q3517">
        <v>12441.85</v>
      </c>
      <c r="R3517">
        <v>0</v>
      </c>
      <c r="S3517">
        <v>1328.8</v>
      </c>
      <c r="T3517">
        <v>100</v>
      </c>
      <c r="U3517">
        <f t="shared" si="928"/>
        <v>32269.612291666668</v>
      </c>
      <c r="V3517">
        <v>0</v>
      </c>
      <c r="W3517">
        <f t="shared" si="929"/>
        <v>46165.262291666666</v>
      </c>
      <c r="X3517">
        <f t="shared" si="930"/>
        <v>10253.299999999999</v>
      </c>
      <c r="Y3517">
        <f t="shared" si="931"/>
        <v>24665.11</v>
      </c>
      <c r="Z3517">
        <f t="shared" si="932"/>
        <v>128581.43770833334</v>
      </c>
      <c r="AA3517" t="s">
        <v>617</v>
      </c>
      <c r="AB3517">
        <v>2023</v>
      </c>
    </row>
    <row r="3518" spans="1:28" x14ac:dyDescent="0.25">
      <c r="A3518">
        <v>5</v>
      </c>
      <c r="B3518" t="s">
        <v>117</v>
      </c>
      <c r="C3518" t="s">
        <v>102</v>
      </c>
      <c r="D3518" t="s">
        <v>793</v>
      </c>
      <c r="E3518" t="s">
        <v>794</v>
      </c>
      <c r="F3518" t="s">
        <v>84</v>
      </c>
      <c r="G3518">
        <v>185000</v>
      </c>
      <c r="H3518">
        <f t="shared" si="933"/>
        <v>171591.84</v>
      </c>
      <c r="I3518">
        <f t="shared" si="934"/>
        <v>5309.5</v>
      </c>
      <c r="J3518">
        <f t="shared" si="923"/>
        <v>13134.999999999998</v>
      </c>
      <c r="K3518">
        <f t="shared" si="924"/>
        <v>715.55</v>
      </c>
      <c r="L3518">
        <f t="shared" si="925"/>
        <v>4943.8</v>
      </c>
      <c r="M3518">
        <f t="shared" si="926"/>
        <v>11530.11</v>
      </c>
      <c r="N3518">
        <v>3154.86</v>
      </c>
      <c r="O3518">
        <f t="shared" si="927"/>
        <v>38788.82</v>
      </c>
      <c r="P3518">
        <v>25</v>
      </c>
      <c r="Q3518">
        <v>0</v>
      </c>
      <c r="R3518">
        <v>0</v>
      </c>
      <c r="S3518">
        <v>2657.6</v>
      </c>
      <c r="T3518">
        <v>100</v>
      </c>
      <c r="U3518">
        <f t="shared" si="928"/>
        <v>31480.897291666668</v>
      </c>
      <c r="V3518">
        <v>0</v>
      </c>
      <c r="W3518">
        <f t="shared" si="929"/>
        <v>34263.497291666667</v>
      </c>
      <c r="X3518">
        <f t="shared" si="930"/>
        <v>13408.16</v>
      </c>
      <c r="Y3518">
        <f t="shared" si="931"/>
        <v>24665.11</v>
      </c>
      <c r="Z3518">
        <f t="shared" si="932"/>
        <v>137328.34270833334</v>
      </c>
      <c r="AA3518" t="s">
        <v>617</v>
      </c>
      <c r="AB3518">
        <v>2023</v>
      </c>
    </row>
    <row r="3519" spans="1:28" x14ac:dyDescent="0.25">
      <c r="A3519">
        <v>6</v>
      </c>
      <c r="B3519" t="s">
        <v>119</v>
      </c>
      <c r="C3519" t="s">
        <v>103</v>
      </c>
      <c r="D3519" t="s">
        <v>10</v>
      </c>
      <c r="E3519" t="s">
        <v>824</v>
      </c>
      <c r="F3519" t="s">
        <v>84</v>
      </c>
      <c r="G3519">
        <v>170000</v>
      </c>
      <c r="H3519">
        <f t="shared" si="933"/>
        <v>160177.20000000001</v>
      </c>
      <c r="I3519">
        <f t="shared" si="934"/>
        <v>4879</v>
      </c>
      <c r="J3519">
        <f t="shared" si="923"/>
        <v>12069.999999999998</v>
      </c>
      <c r="K3519">
        <f t="shared" si="924"/>
        <v>715.55</v>
      </c>
      <c r="L3519">
        <f t="shared" si="925"/>
        <v>4943.8</v>
      </c>
      <c r="M3519">
        <f t="shared" si="926"/>
        <v>11530.11</v>
      </c>
      <c r="N3519">
        <v>0</v>
      </c>
      <c r="O3519">
        <f t="shared" si="927"/>
        <v>34138.46</v>
      </c>
      <c r="P3519">
        <v>25</v>
      </c>
      <c r="Q3519">
        <v>11633.07</v>
      </c>
      <c r="R3519">
        <v>0</v>
      </c>
      <c r="S3519">
        <v>1328.8</v>
      </c>
      <c r="T3519">
        <v>100</v>
      </c>
      <c r="U3519">
        <f t="shared" si="928"/>
        <v>28627.237291666668</v>
      </c>
      <c r="V3519">
        <v>0</v>
      </c>
      <c r="W3519">
        <f t="shared" si="929"/>
        <v>41714.107291666667</v>
      </c>
      <c r="X3519">
        <f t="shared" si="930"/>
        <v>9822.7999999999993</v>
      </c>
      <c r="Y3519">
        <f t="shared" si="931"/>
        <v>23600.11</v>
      </c>
      <c r="Z3519">
        <f t="shared" si="932"/>
        <v>118463.09270833334</v>
      </c>
      <c r="AA3519" t="s">
        <v>617</v>
      </c>
      <c r="AB3519">
        <v>2023</v>
      </c>
    </row>
    <row r="3520" spans="1:28" x14ac:dyDescent="0.25">
      <c r="A3520">
        <v>7</v>
      </c>
      <c r="B3520" t="s">
        <v>121</v>
      </c>
      <c r="C3520" t="s">
        <v>102</v>
      </c>
      <c r="D3520" t="s">
        <v>21</v>
      </c>
      <c r="E3520" t="s">
        <v>48</v>
      </c>
      <c r="F3520" t="s">
        <v>84</v>
      </c>
      <c r="G3520">
        <v>155000</v>
      </c>
      <c r="H3520">
        <f t="shared" si="933"/>
        <v>144262.07</v>
      </c>
      <c r="I3520">
        <f t="shared" si="934"/>
        <v>4448.5</v>
      </c>
      <c r="J3520">
        <f t="shared" si="923"/>
        <v>11004.999999999998</v>
      </c>
      <c r="K3520">
        <f t="shared" si="924"/>
        <v>715.55</v>
      </c>
      <c r="L3520">
        <f t="shared" si="925"/>
        <v>4712</v>
      </c>
      <c r="M3520">
        <f t="shared" si="926"/>
        <v>10989.5</v>
      </c>
      <c r="N3520">
        <v>1577.43</v>
      </c>
      <c r="O3520">
        <f t="shared" si="927"/>
        <v>33447.979999999996</v>
      </c>
      <c r="P3520">
        <v>25</v>
      </c>
      <c r="Q3520">
        <v>8487.86</v>
      </c>
      <c r="R3520">
        <v>0</v>
      </c>
      <c r="S3520">
        <v>810.84</v>
      </c>
      <c r="T3520">
        <v>100</v>
      </c>
      <c r="U3520">
        <f t="shared" si="928"/>
        <v>24648.454791666667</v>
      </c>
      <c r="V3520">
        <v>0</v>
      </c>
      <c r="W3520">
        <f t="shared" ref="W3520:W3528" si="935">P3520+Q3520+R3520+S3520+T3520+U3520-(V3520)</f>
        <v>34072.154791666668</v>
      </c>
      <c r="X3520">
        <f t="shared" si="930"/>
        <v>10737.93</v>
      </c>
      <c r="Y3520">
        <f t="shared" si="931"/>
        <v>21994.5</v>
      </c>
      <c r="Z3520">
        <f t="shared" si="932"/>
        <v>110189.91520833333</v>
      </c>
      <c r="AA3520" t="s">
        <v>617</v>
      </c>
      <c r="AB3520">
        <v>2023</v>
      </c>
    </row>
    <row r="3521" spans="1:28" x14ac:dyDescent="0.25">
      <c r="A3521">
        <v>8</v>
      </c>
      <c r="B3521" t="s">
        <v>137</v>
      </c>
      <c r="C3521" t="s">
        <v>102</v>
      </c>
      <c r="D3521" t="s">
        <v>22</v>
      </c>
      <c r="E3521" t="s">
        <v>788</v>
      </c>
      <c r="F3521" t="s">
        <v>85</v>
      </c>
      <c r="G3521">
        <v>140000</v>
      </c>
      <c r="H3521">
        <f>+G3521-(I3521+L3521+N3521)</f>
        <v>130148.57</v>
      </c>
      <c r="I3521">
        <f t="shared" si="934"/>
        <v>4018</v>
      </c>
      <c r="J3521">
        <f t="shared" si="923"/>
        <v>9940</v>
      </c>
      <c r="K3521">
        <f t="shared" si="924"/>
        <v>715.55</v>
      </c>
      <c r="L3521">
        <f t="shared" si="925"/>
        <v>4256</v>
      </c>
      <c r="M3521">
        <f t="shared" si="926"/>
        <v>9926</v>
      </c>
      <c r="N3521">
        <v>1577.43</v>
      </c>
      <c r="O3521">
        <f>+I3521+J3521+K3521+L3521+M3521+N3521</f>
        <v>30432.98</v>
      </c>
      <c r="P3521">
        <v>25</v>
      </c>
      <c r="Q3521">
        <v>1000</v>
      </c>
      <c r="R3521">
        <v>0</v>
      </c>
      <c r="S3521">
        <v>320.98</v>
      </c>
      <c r="T3521">
        <v>100</v>
      </c>
      <c r="U3521">
        <f t="shared" si="928"/>
        <v>21120.079791666667</v>
      </c>
      <c r="V3521">
        <v>0</v>
      </c>
      <c r="W3521">
        <f t="shared" si="935"/>
        <v>22566.059791666667</v>
      </c>
      <c r="X3521">
        <f>+I3521+L3521+N3521</f>
        <v>9851.43</v>
      </c>
      <c r="Y3521">
        <f>+J3521+M3521</f>
        <v>19866</v>
      </c>
      <c r="Z3521">
        <f>+G3521-(W3521+X3521)</f>
        <v>107582.51020833333</v>
      </c>
      <c r="AA3521" t="s">
        <v>617</v>
      </c>
      <c r="AB3521">
        <v>2023</v>
      </c>
    </row>
    <row r="3522" spans="1:28" x14ac:dyDescent="0.25">
      <c r="A3522">
        <v>9</v>
      </c>
      <c r="B3522" t="s">
        <v>123</v>
      </c>
      <c r="C3522" t="s">
        <v>102</v>
      </c>
      <c r="D3522" t="s">
        <v>10</v>
      </c>
      <c r="E3522" t="s">
        <v>826</v>
      </c>
      <c r="F3522" t="s">
        <v>84</v>
      </c>
      <c r="G3522">
        <v>145000</v>
      </c>
      <c r="H3522">
        <f t="shared" si="933"/>
        <v>136430.5</v>
      </c>
      <c r="I3522">
        <f t="shared" si="934"/>
        <v>4161.5</v>
      </c>
      <c r="J3522">
        <f t="shared" si="923"/>
        <v>10294.999999999998</v>
      </c>
      <c r="K3522">
        <f t="shared" si="924"/>
        <v>715.55</v>
      </c>
      <c r="L3522">
        <f t="shared" si="925"/>
        <v>4408</v>
      </c>
      <c r="M3522">
        <f t="shared" si="926"/>
        <v>10280.5</v>
      </c>
      <c r="N3522">
        <v>0</v>
      </c>
      <c r="O3522">
        <f t="shared" si="927"/>
        <v>29860.549999999996</v>
      </c>
      <c r="P3522">
        <v>25</v>
      </c>
      <c r="Q3522">
        <v>6000</v>
      </c>
      <c r="R3522">
        <v>0</v>
      </c>
      <c r="S3522">
        <v>407.96</v>
      </c>
      <c r="T3522">
        <v>100</v>
      </c>
      <c r="U3522">
        <f t="shared" si="928"/>
        <v>22690.562291666665</v>
      </c>
      <c r="V3522">
        <v>0</v>
      </c>
      <c r="W3522">
        <f t="shared" si="935"/>
        <v>29223.522291666664</v>
      </c>
      <c r="X3522">
        <f t="shared" si="930"/>
        <v>8569.5</v>
      </c>
      <c r="Y3522">
        <f t="shared" si="931"/>
        <v>20575.5</v>
      </c>
      <c r="Z3522">
        <f t="shared" si="932"/>
        <v>107206.97770833333</v>
      </c>
      <c r="AA3522" t="s">
        <v>617</v>
      </c>
      <c r="AB3522">
        <v>2023</v>
      </c>
    </row>
    <row r="3523" spans="1:28" x14ac:dyDescent="0.25">
      <c r="A3523">
        <v>10</v>
      </c>
      <c r="B3523" t="s">
        <v>125</v>
      </c>
      <c r="C3523" t="s">
        <v>102</v>
      </c>
      <c r="D3523" t="s">
        <v>94</v>
      </c>
      <c r="E3523" t="s">
        <v>861</v>
      </c>
      <c r="F3523" t="s">
        <v>85</v>
      </c>
      <c r="G3523">
        <v>96000</v>
      </c>
      <c r="H3523">
        <f t="shared" si="933"/>
        <v>88748.97</v>
      </c>
      <c r="I3523">
        <f t="shared" si="934"/>
        <v>2755.2</v>
      </c>
      <c r="J3523">
        <f t="shared" si="923"/>
        <v>6815.9999999999991</v>
      </c>
      <c r="K3523">
        <f t="shared" si="924"/>
        <v>715.55</v>
      </c>
      <c r="L3523">
        <f t="shared" si="925"/>
        <v>2918.4</v>
      </c>
      <c r="M3523">
        <f t="shared" si="926"/>
        <v>6806.4000000000005</v>
      </c>
      <c r="N3523">
        <v>1577.43</v>
      </c>
      <c r="O3523">
        <f t="shared" si="927"/>
        <v>21588.98</v>
      </c>
      <c r="P3523">
        <v>25</v>
      </c>
      <c r="Q3523">
        <v>1000</v>
      </c>
      <c r="R3523">
        <v>0</v>
      </c>
      <c r="S3523">
        <v>917.88</v>
      </c>
      <c r="T3523">
        <v>100</v>
      </c>
      <c r="U3523">
        <v>12466.01</v>
      </c>
      <c r="V3523">
        <v>0</v>
      </c>
      <c r="W3523">
        <f t="shared" si="935"/>
        <v>14508.89</v>
      </c>
      <c r="X3523">
        <f t="shared" si="930"/>
        <v>7251.0300000000007</v>
      </c>
      <c r="Y3523">
        <f t="shared" si="931"/>
        <v>13622.4</v>
      </c>
      <c r="Z3523">
        <f t="shared" si="932"/>
        <v>74240.08</v>
      </c>
      <c r="AA3523" t="s">
        <v>617</v>
      </c>
      <c r="AB3523">
        <v>2023</v>
      </c>
    </row>
    <row r="3524" spans="1:28" x14ac:dyDescent="0.25">
      <c r="A3524">
        <v>11</v>
      </c>
      <c r="B3524" t="s">
        <v>126</v>
      </c>
      <c r="C3524" t="s">
        <v>103</v>
      </c>
      <c r="D3524" t="s">
        <v>94</v>
      </c>
      <c r="E3524" t="s">
        <v>58</v>
      </c>
      <c r="F3524" t="s">
        <v>84</v>
      </c>
      <c r="G3524">
        <v>60000</v>
      </c>
      <c r="H3524">
        <f t="shared" si="933"/>
        <v>56454</v>
      </c>
      <c r="I3524">
        <f t="shared" si="934"/>
        <v>1722</v>
      </c>
      <c r="J3524">
        <f t="shared" si="923"/>
        <v>4260</v>
      </c>
      <c r="K3524">
        <f t="shared" si="924"/>
        <v>660.00000000000011</v>
      </c>
      <c r="L3524">
        <f t="shared" si="925"/>
        <v>1824</v>
      </c>
      <c r="M3524">
        <f t="shared" si="926"/>
        <v>4254</v>
      </c>
      <c r="N3524">
        <v>0</v>
      </c>
      <c r="O3524">
        <f t="shared" si="927"/>
        <v>12720</v>
      </c>
      <c r="P3524">
        <v>25</v>
      </c>
      <c r="Q3524">
        <v>2996.21</v>
      </c>
      <c r="R3524">
        <v>0</v>
      </c>
      <c r="S3524">
        <v>1249.8800000000001</v>
      </c>
      <c r="T3524">
        <v>100</v>
      </c>
      <c r="U3524">
        <f t="shared" si="928"/>
        <v>3486.6498333333329</v>
      </c>
      <c r="V3524">
        <v>0</v>
      </c>
      <c r="W3524">
        <f t="shared" si="935"/>
        <v>7857.7398333333331</v>
      </c>
      <c r="X3524">
        <f t="shared" si="930"/>
        <v>3546</v>
      </c>
      <c r="Y3524">
        <f t="shared" si="931"/>
        <v>8514</v>
      </c>
      <c r="Z3524">
        <f t="shared" si="932"/>
        <v>48596.260166666667</v>
      </c>
      <c r="AA3524" t="s">
        <v>617</v>
      </c>
      <c r="AB3524">
        <v>2023</v>
      </c>
    </row>
    <row r="3525" spans="1:28" x14ac:dyDescent="0.25">
      <c r="A3525">
        <v>12</v>
      </c>
      <c r="B3525" t="s">
        <v>128</v>
      </c>
      <c r="C3525" t="s">
        <v>102</v>
      </c>
      <c r="D3525" t="s">
        <v>12</v>
      </c>
      <c r="E3525" t="s">
        <v>862</v>
      </c>
      <c r="F3525" t="s">
        <v>84</v>
      </c>
      <c r="G3525">
        <v>155000</v>
      </c>
      <c r="H3525">
        <f t="shared" si="933"/>
        <v>142684.64000000001</v>
      </c>
      <c r="I3525">
        <f t="shared" si="934"/>
        <v>4448.5</v>
      </c>
      <c r="J3525">
        <f t="shared" si="923"/>
        <v>11004.999999999998</v>
      </c>
      <c r="K3525">
        <f t="shared" si="924"/>
        <v>715.55</v>
      </c>
      <c r="L3525">
        <f t="shared" si="925"/>
        <v>4712</v>
      </c>
      <c r="M3525">
        <f t="shared" si="926"/>
        <v>10989.5</v>
      </c>
      <c r="N3525">
        <v>3154.86</v>
      </c>
      <c r="O3525">
        <f t="shared" si="927"/>
        <v>35025.409999999996</v>
      </c>
      <c r="P3525">
        <v>25</v>
      </c>
      <c r="Q3525">
        <v>0</v>
      </c>
      <c r="R3525">
        <v>0</v>
      </c>
      <c r="S3525">
        <v>1772.54</v>
      </c>
      <c r="T3525">
        <v>100</v>
      </c>
      <c r="U3525">
        <f t="shared" si="928"/>
        <v>24254.097291666669</v>
      </c>
      <c r="V3525">
        <v>0</v>
      </c>
      <c r="W3525">
        <f t="shared" si="935"/>
        <v>26151.63729166667</v>
      </c>
      <c r="X3525">
        <f t="shared" si="930"/>
        <v>12315.36</v>
      </c>
      <c r="Y3525">
        <f t="shared" si="931"/>
        <v>21994.5</v>
      </c>
      <c r="Z3525">
        <f t="shared" si="932"/>
        <v>116533.00270833333</v>
      </c>
      <c r="AA3525" t="s">
        <v>617</v>
      </c>
      <c r="AB3525">
        <v>2023</v>
      </c>
    </row>
    <row r="3526" spans="1:28" x14ac:dyDescent="0.25">
      <c r="A3526">
        <v>13</v>
      </c>
      <c r="B3526" t="s">
        <v>129</v>
      </c>
      <c r="C3526" t="s">
        <v>102</v>
      </c>
      <c r="D3526" t="s">
        <v>17</v>
      </c>
      <c r="E3526" t="s">
        <v>79</v>
      </c>
      <c r="F3526" t="s">
        <v>84</v>
      </c>
      <c r="G3526">
        <v>80000</v>
      </c>
      <c r="H3526">
        <f t="shared" si="933"/>
        <v>75272</v>
      </c>
      <c r="I3526">
        <f t="shared" si="934"/>
        <v>2296</v>
      </c>
      <c r="J3526">
        <f t="shared" si="923"/>
        <v>5679.9999999999991</v>
      </c>
      <c r="K3526">
        <f t="shared" si="924"/>
        <v>715.55</v>
      </c>
      <c r="L3526">
        <f t="shared" si="925"/>
        <v>2432</v>
      </c>
      <c r="M3526">
        <f t="shared" si="926"/>
        <v>5672</v>
      </c>
      <c r="N3526">
        <v>0</v>
      </c>
      <c r="O3526">
        <f t="shared" si="927"/>
        <v>16795.55</v>
      </c>
      <c r="P3526">
        <v>25</v>
      </c>
      <c r="Q3526">
        <v>1066.1199999999999</v>
      </c>
      <c r="R3526">
        <v>0</v>
      </c>
      <c r="S3526">
        <v>636.57000000000005</v>
      </c>
      <c r="T3526">
        <v>100</v>
      </c>
      <c r="U3526">
        <f t="shared" si="928"/>
        <v>7400.9372916666662</v>
      </c>
      <c r="V3526">
        <v>0</v>
      </c>
      <c r="W3526">
        <f t="shared" si="935"/>
        <v>9228.6272916666658</v>
      </c>
      <c r="X3526">
        <f t="shared" si="930"/>
        <v>4728</v>
      </c>
      <c r="Y3526">
        <f t="shared" si="931"/>
        <v>11352</v>
      </c>
      <c r="Z3526">
        <f t="shared" si="932"/>
        <v>66043.372708333336</v>
      </c>
      <c r="AA3526" t="s">
        <v>617</v>
      </c>
      <c r="AB3526">
        <v>2023</v>
      </c>
    </row>
    <row r="3527" spans="1:28" x14ac:dyDescent="0.25">
      <c r="A3527">
        <v>14</v>
      </c>
      <c r="B3527" t="s">
        <v>130</v>
      </c>
      <c r="C3527" t="s">
        <v>102</v>
      </c>
      <c r="D3527" t="s">
        <v>16</v>
      </c>
      <c r="E3527" t="s">
        <v>61</v>
      </c>
      <c r="F3527" t="s">
        <v>84</v>
      </c>
      <c r="G3527">
        <v>80000</v>
      </c>
      <c r="H3527">
        <f t="shared" si="933"/>
        <v>70539.709999999992</v>
      </c>
      <c r="I3527">
        <f t="shared" si="934"/>
        <v>2296</v>
      </c>
      <c r="J3527">
        <f t="shared" si="923"/>
        <v>5679.9999999999991</v>
      </c>
      <c r="K3527">
        <f t="shared" si="924"/>
        <v>715.55</v>
      </c>
      <c r="L3527">
        <f t="shared" si="925"/>
        <v>2432</v>
      </c>
      <c r="M3527">
        <f t="shared" si="926"/>
        <v>5672</v>
      </c>
      <c r="N3527">
        <v>4732.29</v>
      </c>
      <c r="O3527">
        <f t="shared" si="927"/>
        <v>21527.84</v>
      </c>
      <c r="P3527">
        <v>25</v>
      </c>
      <c r="Q3527">
        <v>1200</v>
      </c>
      <c r="R3527">
        <v>0</v>
      </c>
      <c r="S3527">
        <v>1713.97</v>
      </c>
      <c r="T3527">
        <v>100</v>
      </c>
      <c r="U3527">
        <f t="shared" si="928"/>
        <v>6303.7918333333319</v>
      </c>
      <c r="V3527">
        <v>0</v>
      </c>
      <c r="W3527">
        <f t="shared" si="935"/>
        <v>9342.7618333333321</v>
      </c>
      <c r="X3527">
        <f t="shared" si="930"/>
        <v>9460.2900000000009</v>
      </c>
      <c r="Y3527">
        <f t="shared" si="931"/>
        <v>11352</v>
      </c>
      <c r="Z3527">
        <f t="shared" si="932"/>
        <v>61196.948166666669</v>
      </c>
      <c r="AA3527" t="s">
        <v>617</v>
      </c>
      <c r="AB3527">
        <v>2023</v>
      </c>
    </row>
    <row r="3528" spans="1:28" x14ac:dyDescent="0.25">
      <c r="A3528">
        <v>15</v>
      </c>
      <c r="B3528" t="s">
        <v>131</v>
      </c>
      <c r="C3528" t="s">
        <v>102</v>
      </c>
      <c r="D3528" t="s">
        <v>6</v>
      </c>
      <c r="E3528" t="s">
        <v>863</v>
      </c>
      <c r="F3528" t="s">
        <v>84</v>
      </c>
      <c r="G3528">
        <v>95000</v>
      </c>
      <c r="H3528">
        <f t="shared" si="933"/>
        <v>86230.64</v>
      </c>
      <c r="I3528">
        <f t="shared" si="934"/>
        <v>2726.5</v>
      </c>
      <c r="J3528">
        <f t="shared" si="923"/>
        <v>6744.9999999999991</v>
      </c>
      <c r="K3528">
        <f t="shared" si="924"/>
        <v>715.55</v>
      </c>
      <c r="L3528">
        <f t="shared" si="925"/>
        <v>2888</v>
      </c>
      <c r="M3528">
        <f t="shared" si="926"/>
        <v>6735.5</v>
      </c>
      <c r="N3528">
        <v>3154.86</v>
      </c>
      <c r="O3528">
        <f t="shared" si="927"/>
        <v>22965.41</v>
      </c>
      <c r="P3528">
        <v>25</v>
      </c>
      <c r="Q3528">
        <v>0</v>
      </c>
      <c r="R3528">
        <v>0</v>
      </c>
      <c r="S3528">
        <v>4432</v>
      </c>
      <c r="T3528">
        <v>100</v>
      </c>
      <c r="U3528">
        <f t="shared" si="928"/>
        <v>10140.597291666665</v>
      </c>
      <c r="V3528">
        <v>0</v>
      </c>
      <c r="W3528">
        <f t="shared" si="935"/>
        <v>14697.597291666665</v>
      </c>
      <c r="X3528">
        <f t="shared" si="930"/>
        <v>8769.36</v>
      </c>
      <c r="Y3528">
        <f t="shared" si="931"/>
        <v>13480.5</v>
      </c>
      <c r="Z3528">
        <f t="shared" si="932"/>
        <v>71533.042708333334</v>
      </c>
      <c r="AA3528" t="s">
        <v>617</v>
      </c>
      <c r="AB3528">
        <v>2023</v>
      </c>
    </row>
    <row r="3529" spans="1:28" x14ac:dyDescent="0.25">
      <c r="A3529">
        <v>16</v>
      </c>
      <c r="B3529" t="s">
        <v>132</v>
      </c>
      <c r="C3529" t="s">
        <v>102</v>
      </c>
      <c r="D3529" t="s">
        <v>4</v>
      </c>
      <c r="E3529" t="s">
        <v>24</v>
      </c>
      <c r="F3529" t="s">
        <v>84</v>
      </c>
      <c r="G3529">
        <v>95000</v>
      </c>
      <c r="H3529">
        <f t="shared" si="933"/>
        <v>86230.64</v>
      </c>
      <c r="I3529">
        <f t="shared" si="934"/>
        <v>2726.5</v>
      </c>
      <c r="J3529">
        <f t="shared" si="923"/>
        <v>6744.9999999999991</v>
      </c>
      <c r="K3529">
        <f t="shared" si="924"/>
        <v>715.55</v>
      </c>
      <c r="L3529">
        <f t="shared" si="925"/>
        <v>2888</v>
      </c>
      <c r="M3529">
        <f t="shared" si="926"/>
        <v>6735.5</v>
      </c>
      <c r="N3529">
        <v>3154.86</v>
      </c>
      <c r="O3529">
        <f t="shared" si="927"/>
        <v>22965.41</v>
      </c>
      <c r="P3529">
        <v>25</v>
      </c>
      <c r="Q3529">
        <v>10686.79</v>
      </c>
      <c r="R3529">
        <v>0</v>
      </c>
      <c r="S3529">
        <v>2038.53</v>
      </c>
      <c r="T3529">
        <v>100</v>
      </c>
      <c r="U3529">
        <f t="shared" si="928"/>
        <v>10140.597291666665</v>
      </c>
      <c r="V3529">
        <v>0</v>
      </c>
      <c r="W3529">
        <f t="shared" si="929"/>
        <v>22990.917291666665</v>
      </c>
      <c r="X3529">
        <f t="shared" si="930"/>
        <v>8769.36</v>
      </c>
      <c r="Y3529">
        <f>+J3529++K3529+M3529</f>
        <v>14196.05</v>
      </c>
      <c r="Z3529">
        <f t="shared" si="932"/>
        <v>63239.722708333335</v>
      </c>
      <c r="AA3529" t="s">
        <v>617</v>
      </c>
      <c r="AB3529">
        <v>2023</v>
      </c>
    </row>
    <row r="3530" spans="1:28" x14ac:dyDescent="0.25">
      <c r="A3530">
        <v>17</v>
      </c>
      <c r="B3530" t="s">
        <v>133</v>
      </c>
      <c r="C3530" t="s">
        <v>103</v>
      </c>
      <c r="D3530" t="s">
        <v>828</v>
      </c>
      <c r="E3530" t="s">
        <v>829</v>
      </c>
      <c r="F3530" t="s">
        <v>84</v>
      </c>
      <c r="G3530">
        <v>95000</v>
      </c>
      <c r="H3530">
        <f t="shared" si="933"/>
        <v>89385.5</v>
      </c>
      <c r="I3530">
        <f t="shared" si="934"/>
        <v>2726.5</v>
      </c>
      <c r="J3530">
        <f t="shared" si="923"/>
        <v>6744.9999999999991</v>
      </c>
      <c r="K3530">
        <f t="shared" si="924"/>
        <v>715.55</v>
      </c>
      <c r="L3530">
        <f t="shared" si="925"/>
        <v>2888</v>
      </c>
      <c r="M3530">
        <f t="shared" si="926"/>
        <v>6735.5</v>
      </c>
      <c r="N3530">
        <v>0</v>
      </c>
      <c r="O3530">
        <f t="shared" si="927"/>
        <v>19810.55</v>
      </c>
      <c r="P3530">
        <v>25</v>
      </c>
      <c r="Q3530">
        <v>200</v>
      </c>
      <c r="R3530">
        <v>0</v>
      </c>
      <c r="S3530">
        <v>1954.53</v>
      </c>
      <c r="T3530">
        <v>100</v>
      </c>
      <c r="U3530">
        <f t="shared" si="928"/>
        <v>10929.312291666667</v>
      </c>
      <c r="V3530">
        <v>0</v>
      </c>
      <c r="W3530">
        <f t="shared" si="929"/>
        <v>13208.842291666668</v>
      </c>
      <c r="X3530">
        <f t="shared" si="930"/>
        <v>5614.5</v>
      </c>
      <c r="Y3530">
        <f t="shared" ref="Y3530:Y3593" si="936">+J3530+M3530</f>
        <v>13480.5</v>
      </c>
      <c r="Z3530">
        <f t="shared" si="932"/>
        <v>76176.65770833334</v>
      </c>
      <c r="AA3530" t="s">
        <v>617</v>
      </c>
      <c r="AB3530">
        <v>2023</v>
      </c>
    </row>
    <row r="3531" spans="1:28" x14ac:dyDescent="0.25">
      <c r="A3531">
        <v>18</v>
      </c>
      <c r="B3531" t="s">
        <v>134</v>
      </c>
      <c r="C3531" t="s">
        <v>102</v>
      </c>
      <c r="D3531" t="s">
        <v>17</v>
      </c>
      <c r="E3531" t="s">
        <v>45</v>
      </c>
      <c r="F3531" t="s">
        <v>84</v>
      </c>
      <c r="G3531">
        <v>80000</v>
      </c>
      <c r="H3531">
        <f t="shared" si="933"/>
        <v>73694.570000000007</v>
      </c>
      <c r="I3531">
        <f t="shared" si="934"/>
        <v>2296</v>
      </c>
      <c r="J3531">
        <f t="shared" si="923"/>
        <v>5679.9999999999991</v>
      </c>
      <c r="K3531">
        <f t="shared" si="924"/>
        <v>715.55</v>
      </c>
      <c r="L3531">
        <f t="shared" si="925"/>
        <v>2432</v>
      </c>
      <c r="M3531">
        <f t="shared" si="926"/>
        <v>5672</v>
      </c>
      <c r="N3531">
        <v>1577.43</v>
      </c>
      <c r="O3531">
        <f t="shared" si="927"/>
        <v>18372.98</v>
      </c>
      <c r="P3531">
        <v>25</v>
      </c>
      <c r="Q3531">
        <v>0</v>
      </c>
      <c r="R3531">
        <v>0</v>
      </c>
      <c r="S3531">
        <v>1877.92</v>
      </c>
      <c r="T3531">
        <v>100</v>
      </c>
      <c r="U3531">
        <f t="shared" si="928"/>
        <v>7006.5797916666679</v>
      </c>
      <c r="V3531">
        <v>0</v>
      </c>
      <c r="W3531">
        <f t="shared" si="929"/>
        <v>9009.4997916666689</v>
      </c>
      <c r="X3531">
        <f t="shared" si="930"/>
        <v>6305.43</v>
      </c>
      <c r="Y3531">
        <f t="shared" si="936"/>
        <v>11352</v>
      </c>
      <c r="Z3531">
        <f t="shared" si="932"/>
        <v>64685.070208333331</v>
      </c>
      <c r="AA3531" t="s">
        <v>617</v>
      </c>
      <c r="AB3531">
        <v>2023</v>
      </c>
    </row>
    <row r="3532" spans="1:28" x14ac:dyDescent="0.25">
      <c r="A3532">
        <v>19</v>
      </c>
      <c r="B3532" t="s">
        <v>140</v>
      </c>
      <c r="C3532" t="s">
        <v>102</v>
      </c>
      <c r="D3532" t="s">
        <v>823</v>
      </c>
      <c r="E3532" t="s">
        <v>29</v>
      </c>
      <c r="F3532" t="s">
        <v>99</v>
      </c>
      <c r="G3532">
        <v>130000</v>
      </c>
      <c r="H3532">
        <f t="shared" si="933"/>
        <v>122317</v>
      </c>
      <c r="I3532">
        <f t="shared" si="934"/>
        <v>3731</v>
      </c>
      <c r="J3532">
        <f t="shared" si="923"/>
        <v>9230</v>
      </c>
      <c r="K3532">
        <f t="shared" si="924"/>
        <v>715.55</v>
      </c>
      <c r="L3532">
        <f t="shared" si="925"/>
        <v>3952</v>
      </c>
      <c r="M3532">
        <f t="shared" si="926"/>
        <v>9217</v>
      </c>
      <c r="N3532">
        <v>0</v>
      </c>
      <c r="O3532">
        <f t="shared" si="927"/>
        <v>26845.55</v>
      </c>
      <c r="P3532">
        <v>25</v>
      </c>
      <c r="Q3532">
        <v>0</v>
      </c>
      <c r="R3532">
        <v>0</v>
      </c>
      <c r="S3532">
        <v>398.64</v>
      </c>
      <c r="T3532">
        <v>100</v>
      </c>
      <c r="U3532">
        <f t="shared" si="928"/>
        <v>19162.187291666665</v>
      </c>
      <c r="V3532">
        <v>0</v>
      </c>
      <c r="W3532">
        <f t="shared" si="929"/>
        <v>19685.827291666665</v>
      </c>
      <c r="X3532">
        <f t="shared" si="930"/>
        <v>7683</v>
      </c>
      <c r="Y3532">
        <f t="shared" si="936"/>
        <v>18447</v>
      </c>
      <c r="Z3532">
        <f t="shared" si="932"/>
        <v>102631.17270833334</v>
      </c>
      <c r="AA3532" t="s">
        <v>617</v>
      </c>
      <c r="AB3532">
        <v>2023</v>
      </c>
    </row>
    <row r="3533" spans="1:28" x14ac:dyDescent="0.25">
      <c r="A3533">
        <v>20</v>
      </c>
      <c r="B3533" t="s">
        <v>849</v>
      </c>
      <c r="C3533" t="s">
        <v>103</v>
      </c>
      <c r="D3533" t="s">
        <v>823</v>
      </c>
      <c r="E3533" t="s">
        <v>850</v>
      </c>
      <c r="F3533" t="s">
        <v>84</v>
      </c>
      <c r="G3533">
        <v>100000</v>
      </c>
      <c r="H3533">
        <f t="shared" si="933"/>
        <v>94090</v>
      </c>
      <c r="I3533">
        <f t="shared" si="934"/>
        <v>2870</v>
      </c>
      <c r="J3533">
        <f t="shared" si="923"/>
        <v>7099.9999999999991</v>
      </c>
      <c r="K3533">
        <f t="shared" si="924"/>
        <v>715.55</v>
      </c>
      <c r="L3533">
        <f t="shared" si="925"/>
        <v>3040</v>
      </c>
      <c r="M3533">
        <f t="shared" si="926"/>
        <v>7090.0000000000009</v>
      </c>
      <c r="N3533">
        <v>0</v>
      </c>
      <c r="O3533">
        <f t="shared" si="927"/>
        <v>20815.55</v>
      </c>
      <c r="P3533">
        <v>25</v>
      </c>
      <c r="Q3533">
        <v>0</v>
      </c>
      <c r="R3533">
        <v>0</v>
      </c>
      <c r="S3533">
        <v>0</v>
      </c>
      <c r="T3533">
        <v>100</v>
      </c>
      <c r="U3533">
        <f t="shared" si="928"/>
        <v>12105.437291666667</v>
      </c>
      <c r="V3533">
        <v>0</v>
      </c>
      <c r="W3533">
        <f t="shared" si="929"/>
        <v>12230.437291666667</v>
      </c>
      <c r="X3533">
        <f t="shared" si="930"/>
        <v>5910</v>
      </c>
      <c r="Y3533">
        <f t="shared" si="936"/>
        <v>14190</v>
      </c>
      <c r="Z3533">
        <f t="shared" si="932"/>
        <v>81859.562708333338</v>
      </c>
      <c r="AA3533" t="s">
        <v>617</v>
      </c>
      <c r="AB3533">
        <v>2023</v>
      </c>
    </row>
    <row r="3534" spans="1:28" x14ac:dyDescent="0.25">
      <c r="A3534">
        <v>21</v>
      </c>
      <c r="B3534" t="s">
        <v>864</v>
      </c>
      <c r="C3534" t="s">
        <v>103</v>
      </c>
      <c r="D3534" t="s">
        <v>94</v>
      </c>
      <c r="E3534" t="s">
        <v>865</v>
      </c>
      <c r="F3534" t="s">
        <v>85</v>
      </c>
      <c r="G3534">
        <v>65000</v>
      </c>
      <c r="H3534">
        <f>+G3534-(I3534+L3534+N3534)</f>
        <v>61158.5</v>
      </c>
      <c r="I3534">
        <f>IF(G3534&lt;=325250,G3534*2.87%,9334.68)</f>
        <v>1865.5</v>
      </c>
      <c r="J3534">
        <f>IF(G3534&lt;=325250,G3534*7.1%,23092.75)</f>
        <v>4615</v>
      </c>
      <c r="K3534">
        <f>IF(G3534&lt;=65050,G3534*1.1%,715.55)</f>
        <v>715.00000000000011</v>
      </c>
      <c r="L3534">
        <f>IF(G3534&lt;=162625,G3534*3.04%,4943.8)</f>
        <v>1976</v>
      </c>
      <c r="M3534">
        <f>IF(G3534&lt;=162625,G3534*7.09%,11530.11)</f>
        <v>4608.5</v>
      </c>
      <c r="N3534">
        <v>0</v>
      </c>
      <c r="O3534">
        <f>+I3534+J3534+K3534+L3534+M3534+N3534</f>
        <v>13780</v>
      </c>
      <c r="P3534">
        <v>25</v>
      </c>
      <c r="Q3534">
        <v>0</v>
      </c>
      <c r="R3534">
        <v>0</v>
      </c>
      <c r="S3534">
        <v>1537.23</v>
      </c>
      <c r="T3534">
        <v>100</v>
      </c>
      <c r="U3534">
        <f t="shared" si="928"/>
        <v>4427.5498333333335</v>
      </c>
      <c r="V3534">
        <v>0</v>
      </c>
      <c r="W3534">
        <f>P3534+Q3534+R3534+S3534+T3534+U3534</f>
        <v>6089.779833333334</v>
      </c>
      <c r="X3534">
        <f>+I3534+L3534+N3534</f>
        <v>3841.5</v>
      </c>
      <c r="Y3534">
        <f>+J3534+M3534</f>
        <v>9223.5</v>
      </c>
      <c r="Z3534">
        <f>+G3534-(W3534+X3534)</f>
        <v>55068.720166666666</v>
      </c>
      <c r="AA3534" t="s">
        <v>617</v>
      </c>
      <c r="AB3534">
        <v>2023</v>
      </c>
    </row>
    <row r="3535" spans="1:28" x14ac:dyDescent="0.25">
      <c r="A3535">
        <v>22</v>
      </c>
      <c r="B3535" t="s">
        <v>144</v>
      </c>
      <c r="C3535" t="s">
        <v>103</v>
      </c>
      <c r="D3535" t="s">
        <v>10</v>
      </c>
      <c r="E3535" t="s">
        <v>40</v>
      </c>
      <c r="F3535" t="s">
        <v>85</v>
      </c>
      <c r="G3535">
        <v>80000</v>
      </c>
      <c r="H3535">
        <f t="shared" si="933"/>
        <v>73694.570000000007</v>
      </c>
      <c r="I3535">
        <f t="shared" si="934"/>
        <v>2296</v>
      </c>
      <c r="J3535">
        <f t="shared" si="923"/>
        <v>5679.9999999999991</v>
      </c>
      <c r="K3535">
        <f t="shared" si="924"/>
        <v>715.55</v>
      </c>
      <c r="L3535">
        <f t="shared" si="925"/>
        <v>2432</v>
      </c>
      <c r="M3535">
        <f t="shared" si="926"/>
        <v>5672</v>
      </c>
      <c r="N3535">
        <v>1577.43</v>
      </c>
      <c r="O3535">
        <f t="shared" si="927"/>
        <v>18372.98</v>
      </c>
      <c r="P3535">
        <v>25</v>
      </c>
      <c r="Q3535">
        <v>0</v>
      </c>
      <c r="R3535">
        <v>0</v>
      </c>
      <c r="S3535">
        <v>1984.59</v>
      </c>
      <c r="T3535">
        <v>100</v>
      </c>
      <c r="U3535">
        <v>18272.759999999998</v>
      </c>
      <c r="V3535">
        <v>0</v>
      </c>
      <c r="W3535">
        <f t="shared" si="929"/>
        <v>20382.349999999999</v>
      </c>
      <c r="X3535">
        <f t="shared" si="930"/>
        <v>6305.43</v>
      </c>
      <c r="Y3535">
        <f t="shared" si="936"/>
        <v>11352</v>
      </c>
      <c r="Z3535">
        <f t="shared" si="932"/>
        <v>53312.22</v>
      </c>
      <c r="AA3535" t="s">
        <v>617</v>
      </c>
      <c r="AB3535">
        <v>2023</v>
      </c>
    </row>
    <row r="3536" spans="1:28" x14ac:dyDescent="0.25">
      <c r="A3536">
        <v>23</v>
      </c>
      <c r="B3536" t="s">
        <v>145</v>
      </c>
      <c r="C3536" t="s">
        <v>102</v>
      </c>
      <c r="D3536" t="s">
        <v>10</v>
      </c>
      <c r="E3536" t="s">
        <v>50</v>
      </c>
      <c r="F3536" t="s">
        <v>84</v>
      </c>
      <c r="G3536">
        <v>95000</v>
      </c>
      <c r="H3536">
        <f t="shared" si="933"/>
        <v>86230.64</v>
      </c>
      <c r="I3536">
        <f t="shared" si="934"/>
        <v>2726.5</v>
      </c>
      <c r="J3536">
        <f t="shared" si="923"/>
        <v>6744.9999999999991</v>
      </c>
      <c r="K3536">
        <f t="shared" si="924"/>
        <v>715.55</v>
      </c>
      <c r="L3536">
        <f t="shared" si="925"/>
        <v>2888</v>
      </c>
      <c r="M3536">
        <f t="shared" si="926"/>
        <v>6735.5</v>
      </c>
      <c r="N3536">
        <v>3154.86</v>
      </c>
      <c r="O3536">
        <f t="shared" si="927"/>
        <v>22965.41</v>
      </c>
      <c r="P3536">
        <v>25</v>
      </c>
      <c r="Q3536">
        <v>0</v>
      </c>
      <c r="R3536">
        <v>0</v>
      </c>
      <c r="S3536">
        <v>59.99</v>
      </c>
      <c r="T3536">
        <v>100</v>
      </c>
      <c r="U3536">
        <f t="shared" si="928"/>
        <v>10140.597291666665</v>
      </c>
      <c r="V3536">
        <v>0</v>
      </c>
      <c r="W3536">
        <f t="shared" si="929"/>
        <v>10325.587291666665</v>
      </c>
      <c r="X3536">
        <f t="shared" si="930"/>
        <v>8769.36</v>
      </c>
      <c r="Y3536">
        <f t="shared" si="936"/>
        <v>13480.5</v>
      </c>
      <c r="Z3536">
        <f t="shared" si="932"/>
        <v>75905.052708333329</v>
      </c>
      <c r="AA3536" t="s">
        <v>617</v>
      </c>
      <c r="AB3536">
        <v>2023</v>
      </c>
    </row>
    <row r="3537" spans="1:28" x14ac:dyDescent="0.25">
      <c r="A3537">
        <v>24</v>
      </c>
      <c r="B3537" t="s">
        <v>146</v>
      </c>
      <c r="C3537" t="s">
        <v>102</v>
      </c>
      <c r="D3537" t="s">
        <v>10</v>
      </c>
      <c r="E3537" t="s">
        <v>44</v>
      </c>
      <c r="F3537" t="s">
        <v>84</v>
      </c>
      <c r="G3537">
        <v>80000</v>
      </c>
      <c r="H3537">
        <f t="shared" si="933"/>
        <v>75272</v>
      </c>
      <c r="I3537">
        <f t="shared" si="934"/>
        <v>2296</v>
      </c>
      <c r="J3537">
        <f t="shared" si="923"/>
        <v>5679.9999999999991</v>
      </c>
      <c r="K3537">
        <f t="shared" si="924"/>
        <v>715.55</v>
      </c>
      <c r="L3537">
        <f t="shared" si="925"/>
        <v>2432</v>
      </c>
      <c r="M3537">
        <f t="shared" si="926"/>
        <v>5672</v>
      </c>
      <c r="N3537">
        <v>0</v>
      </c>
      <c r="O3537">
        <f t="shared" si="927"/>
        <v>16795.55</v>
      </c>
      <c r="P3537">
        <v>25</v>
      </c>
      <c r="Q3537">
        <v>0</v>
      </c>
      <c r="R3537">
        <v>0</v>
      </c>
      <c r="S3537">
        <v>1418.44</v>
      </c>
      <c r="T3537">
        <v>100</v>
      </c>
      <c r="U3537">
        <f t="shared" si="928"/>
        <v>7400.9372916666662</v>
      </c>
      <c r="V3537">
        <v>0</v>
      </c>
      <c r="W3537">
        <f t="shared" ref="W3537:W3540" si="937">P3537+Q3537+R3537+S3537+T3537+U3537-(V3537)</f>
        <v>8944.3772916666658</v>
      </c>
      <c r="X3537">
        <f t="shared" si="930"/>
        <v>4728</v>
      </c>
      <c r="Y3537">
        <f t="shared" si="936"/>
        <v>11352</v>
      </c>
      <c r="Z3537">
        <f t="shared" si="932"/>
        <v>66327.622708333336</v>
      </c>
      <c r="AA3537" t="s">
        <v>617</v>
      </c>
      <c r="AB3537">
        <v>2023</v>
      </c>
    </row>
    <row r="3538" spans="1:28" x14ac:dyDescent="0.25">
      <c r="A3538">
        <v>25</v>
      </c>
      <c r="B3538" t="s">
        <v>866</v>
      </c>
      <c r="C3538" t="s">
        <v>102</v>
      </c>
      <c r="D3538" t="s">
        <v>10</v>
      </c>
      <c r="E3538" t="s">
        <v>44</v>
      </c>
      <c r="F3538" t="s">
        <v>84</v>
      </c>
      <c r="G3538">
        <v>80000</v>
      </c>
      <c r="H3538">
        <f t="shared" si="933"/>
        <v>75272</v>
      </c>
      <c r="I3538">
        <f t="shared" si="934"/>
        <v>2296</v>
      </c>
      <c r="J3538">
        <f t="shared" si="923"/>
        <v>5679.9999999999991</v>
      </c>
      <c r="K3538">
        <f t="shared" si="924"/>
        <v>715.55</v>
      </c>
      <c r="L3538">
        <f t="shared" si="925"/>
        <v>2432</v>
      </c>
      <c r="M3538">
        <f t="shared" si="926"/>
        <v>5672</v>
      </c>
      <c r="N3538">
        <v>0</v>
      </c>
      <c r="O3538">
        <f t="shared" si="927"/>
        <v>16795.55</v>
      </c>
      <c r="P3538">
        <v>25</v>
      </c>
      <c r="Q3538">
        <v>0</v>
      </c>
      <c r="R3538">
        <v>0</v>
      </c>
      <c r="S3538">
        <v>1478.43</v>
      </c>
      <c r="T3538">
        <v>100</v>
      </c>
      <c r="U3538">
        <f t="shared" si="928"/>
        <v>7400.9372916666662</v>
      </c>
      <c r="V3538">
        <v>0</v>
      </c>
      <c r="W3538">
        <f t="shared" si="937"/>
        <v>9004.3672916666656</v>
      </c>
      <c r="X3538">
        <f t="shared" si="930"/>
        <v>4728</v>
      </c>
      <c r="Y3538">
        <f t="shared" si="936"/>
        <v>11352</v>
      </c>
      <c r="Z3538">
        <f t="shared" si="932"/>
        <v>66267.632708333331</v>
      </c>
      <c r="AA3538" t="s">
        <v>617</v>
      </c>
      <c r="AB3538">
        <v>2023</v>
      </c>
    </row>
    <row r="3539" spans="1:28" x14ac:dyDescent="0.25">
      <c r="A3539">
        <v>26</v>
      </c>
      <c r="B3539" t="s">
        <v>148</v>
      </c>
      <c r="C3539" t="s">
        <v>103</v>
      </c>
      <c r="D3539" t="s">
        <v>10</v>
      </c>
      <c r="E3539" t="s">
        <v>44</v>
      </c>
      <c r="F3539" t="s">
        <v>84</v>
      </c>
      <c r="G3539">
        <v>80000</v>
      </c>
      <c r="H3539">
        <f t="shared" si="933"/>
        <v>75272</v>
      </c>
      <c r="I3539">
        <f t="shared" si="934"/>
        <v>2296</v>
      </c>
      <c r="J3539">
        <f t="shared" si="923"/>
        <v>5679.9999999999991</v>
      </c>
      <c r="K3539">
        <f t="shared" si="924"/>
        <v>715.55</v>
      </c>
      <c r="L3539">
        <f t="shared" si="925"/>
        <v>2432</v>
      </c>
      <c r="M3539">
        <f t="shared" si="926"/>
        <v>5672</v>
      </c>
      <c r="N3539">
        <v>0</v>
      </c>
      <c r="O3539">
        <f t="shared" si="927"/>
        <v>16795.55</v>
      </c>
      <c r="P3539">
        <v>25</v>
      </c>
      <c r="Q3539">
        <v>0</v>
      </c>
      <c r="R3539">
        <v>0</v>
      </c>
      <c r="S3539">
        <v>1057.29</v>
      </c>
      <c r="T3539">
        <v>100</v>
      </c>
      <c r="U3539">
        <f t="shared" si="928"/>
        <v>7400.9372916666662</v>
      </c>
      <c r="V3539">
        <v>0</v>
      </c>
      <c r="W3539">
        <f t="shared" si="937"/>
        <v>8583.2272916666661</v>
      </c>
      <c r="X3539">
        <f t="shared" si="930"/>
        <v>4728</v>
      </c>
      <c r="Y3539">
        <f t="shared" si="936"/>
        <v>11352</v>
      </c>
      <c r="Z3539">
        <f t="shared" si="932"/>
        <v>66688.77270833333</v>
      </c>
      <c r="AA3539" t="s">
        <v>617</v>
      </c>
      <c r="AB3539">
        <v>2023</v>
      </c>
    </row>
    <row r="3540" spans="1:28" x14ac:dyDescent="0.25">
      <c r="A3540">
        <v>27</v>
      </c>
      <c r="B3540" t="s">
        <v>149</v>
      </c>
      <c r="C3540" t="s">
        <v>102</v>
      </c>
      <c r="D3540" t="s">
        <v>10</v>
      </c>
      <c r="E3540" t="s">
        <v>43</v>
      </c>
      <c r="F3540" t="s">
        <v>84</v>
      </c>
      <c r="G3540">
        <v>95000</v>
      </c>
      <c r="H3540">
        <f t="shared" si="933"/>
        <v>87808.07</v>
      </c>
      <c r="I3540">
        <f t="shared" si="934"/>
        <v>2726.5</v>
      </c>
      <c r="J3540">
        <f t="shared" si="923"/>
        <v>6744.9999999999991</v>
      </c>
      <c r="K3540">
        <f t="shared" si="924"/>
        <v>715.55</v>
      </c>
      <c r="L3540">
        <f t="shared" si="925"/>
        <v>2888</v>
      </c>
      <c r="M3540">
        <f t="shared" si="926"/>
        <v>6735.5</v>
      </c>
      <c r="N3540">
        <v>1577.43</v>
      </c>
      <c r="O3540">
        <f t="shared" si="927"/>
        <v>21387.98</v>
      </c>
      <c r="P3540">
        <v>25</v>
      </c>
      <c r="Q3540">
        <v>5000</v>
      </c>
      <c r="R3540">
        <v>0</v>
      </c>
      <c r="S3540">
        <v>2494.39</v>
      </c>
      <c r="T3540">
        <v>100</v>
      </c>
      <c r="U3540">
        <f t="shared" si="928"/>
        <v>10534.954791666669</v>
      </c>
      <c r="V3540">
        <v>0</v>
      </c>
      <c r="W3540">
        <f t="shared" si="937"/>
        <v>18154.34479166667</v>
      </c>
      <c r="X3540">
        <f t="shared" si="930"/>
        <v>7191.93</v>
      </c>
      <c r="Y3540">
        <f t="shared" si="936"/>
        <v>13480.5</v>
      </c>
      <c r="Z3540">
        <f t="shared" si="932"/>
        <v>69653.72520833333</v>
      </c>
      <c r="AA3540" t="s">
        <v>617</v>
      </c>
      <c r="AB3540">
        <v>2023</v>
      </c>
    </row>
    <row r="3541" spans="1:28" x14ac:dyDescent="0.25">
      <c r="A3541">
        <v>28</v>
      </c>
      <c r="B3541" t="s">
        <v>151</v>
      </c>
      <c r="C3541" t="s">
        <v>102</v>
      </c>
      <c r="D3541" t="s">
        <v>793</v>
      </c>
      <c r="E3541" t="s">
        <v>66</v>
      </c>
      <c r="F3541" t="s">
        <v>84</v>
      </c>
      <c r="G3541">
        <v>80000</v>
      </c>
      <c r="H3541">
        <f t="shared" si="933"/>
        <v>75272</v>
      </c>
      <c r="I3541">
        <f t="shared" si="934"/>
        <v>2296</v>
      </c>
      <c r="J3541">
        <f t="shared" si="923"/>
        <v>5679.9999999999991</v>
      </c>
      <c r="K3541">
        <f t="shared" si="924"/>
        <v>715.55</v>
      </c>
      <c r="L3541">
        <f t="shared" si="925"/>
        <v>2432</v>
      </c>
      <c r="M3541">
        <f t="shared" si="926"/>
        <v>5672</v>
      </c>
      <c r="N3541">
        <v>0</v>
      </c>
      <c r="O3541">
        <f t="shared" si="927"/>
        <v>16795.55</v>
      </c>
      <c r="P3541">
        <v>25</v>
      </c>
      <c r="Q3541">
        <v>4000</v>
      </c>
      <c r="R3541">
        <v>0</v>
      </c>
      <c r="S3541">
        <v>2589.16</v>
      </c>
      <c r="T3541">
        <v>100</v>
      </c>
      <c r="U3541">
        <f t="shared" si="928"/>
        <v>7400.9372916666662</v>
      </c>
      <c r="V3541">
        <v>0</v>
      </c>
      <c r="W3541">
        <f t="shared" ref="W3541:W3604" si="938">P3541+Q3541+R3541+S3541+T3541+U3541</f>
        <v>14115.097291666665</v>
      </c>
      <c r="X3541">
        <f t="shared" si="930"/>
        <v>4728</v>
      </c>
      <c r="Y3541">
        <f t="shared" si="936"/>
        <v>11352</v>
      </c>
      <c r="Z3541">
        <f t="shared" si="932"/>
        <v>61156.902708333335</v>
      </c>
      <c r="AA3541" t="s">
        <v>617</v>
      </c>
      <c r="AB3541">
        <v>2023</v>
      </c>
    </row>
    <row r="3542" spans="1:28" x14ac:dyDescent="0.25">
      <c r="A3542">
        <v>29</v>
      </c>
      <c r="B3542" t="s">
        <v>152</v>
      </c>
      <c r="C3542" t="s">
        <v>103</v>
      </c>
      <c r="D3542" t="s">
        <v>21</v>
      </c>
      <c r="E3542" t="s">
        <v>70</v>
      </c>
      <c r="F3542" t="s">
        <v>84</v>
      </c>
      <c r="G3542">
        <v>95000</v>
      </c>
      <c r="H3542">
        <f t="shared" si="933"/>
        <v>89385.5</v>
      </c>
      <c r="I3542">
        <f t="shared" si="934"/>
        <v>2726.5</v>
      </c>
      <c r="J3542">
        <f t="shared" si="923"/>
        <v>6744.9999999999991</v>
      </c>
      <c r="K3542">
        <f t="shared" si="924"/>
        <v>715.55</v>
      </c>
      <c r="L3542">
        <f t="shared" si="925"/>
        <v>2888</v>
      </c>
      <c r="M3542">
        <f t="shared" si="926"/>
        <v>6735.5</v>
      </c>
      <c r="N3542">
        <v>0</v>
      </c>
      <c r="O3542">
        <f t="shared" si="927"/>
        <v>19810.55</v>
      </c>
      <c r="P3542">
        <v>25</v>
      </c>
      <c r="Q3542">
        <v>500</v>
      </c>
      <c r="R3542">
        <v>0</v>
      </c>
      <c r="S3542">
        <v>1129.1199999999999</v>
      </c>
      <c r="T3542">
        <v>100</v>
      </c>
      <c r="U3542">
        <f t="shared" si="928"/>
        <v>10929.312291666667</v>
      </c>
      <c r="V3542">
        <v>0</v>
      </c>
      <c r="W3542">
        <f t="shared" si="938"/>
        <v>12683.432291666668</v>
      </c>
      <c r="X3542">
        <f t="shared" si="930"/>
        <v>5614.5</v>
      </c>
      <c r="Y3542">
        <f t="shared" si="936"/>
        <v>13480.5</v>
      </c>
      <c r="Z3542">
        <f t="shared" si="932"/>
        <v>76702.067708333328</v>
      </c>
      <c r="AA3542" t="s">
        <v>617</v>
      </c>
      <c r="AB3542">
        <v>2023</v>
      </c>
    </row>
    <row r="3543" spans="1:28" x14ac:dyDescent="0.25">
      <c r="A3543">
        <v>30</v>
      </c>
      <c r="B3543" t="s">
        <v>153</v>
      </c>
      <c r="C3543" t="s">
        <v>102</v>
      </c>
      <c r="D3543" t="s">
        <v>17</v>
      </c>
      <c r="E3543" t="s">
        <v>867</v>
      </c>
      <c r="F3543" t="s">
        <v>84</v>
      </c>
      <c r="G3543">
        <v>95000</v>
      </c>
      <c r="H3543">
        <f t="shared" si="933"/>
        <v>87808.07</v>
      </c>
      <c r="I3543">
        <f t="shared" si="934"/>
        <v>2726.5</v>
      </c>
      <c r="J3543">
        <f t="shared" si="923"/>
        <v>6744.9999999999991</v>
      </c>
      <c r="K3543">
        <f t="shared" si="924"/>
        <v>715.55</v>
      </c>
      <c r="L3543">
        <f t="shared" si="925"/>
        <v>2888</v>
      </c>
      <c r="M3543">
        <f t="shared" si="926"/>
        <v>6735.5</v>
      </c>
      <c r="N3543">
        <v>1577.43</v>
      </c>
      <c r="O3543">
        <f t="shared" si="927"/>
        <v>21387.98</v>
      </c>
      <c r="P3543">
        <v>25</v>
      </c>
      <c r="Q3543">
        <v>3052.23</v>
      </c>
      <c r="R3543">
        <v>0</v>
      </c>
      <c r="S3543">
        <v>336.98</v>
      </c>
      <c r="T3543">
        <v>100</v>
      </c>
      <c r="U3543">
        <f t="shared" si="928"/>
        <v>10534.954791666669</v>
      </c>
      <c r="V3543">
        <v>0</v>
      </c>
      <c r="W3543">
        <f t="shared" si="938"/>
        <v>14049.16479166667</v>
      </c>
      <c r="X3543">
        <f t="shared" si="930"/>
        <v>7191.93</v>
      </c>
      <c r="Y3543">
        <f t="shared" si="936"/>
        <v>13480.5</v>
      </c>
      <c r="Z3543">
        <f t="shared" si="932"/>
        <v>73758.905208333337</v>
      </c>
      <c r="AA3543" t="s">
        <v>617</v>
      </c>
      <c r="AB3543">
        <v>2023</v>
      </c>
    </row>
    <row r="3544" spans="1:28" x14ac:dyDescent="0.25">
      <c r="A3544">
        <v>31</v>
      </c>
      <c r="B3544" t="s">
        <v>868</v>
      </c>
      <c r="C3544" t="s">
        <v>103</v>
      </c>
      <c r="D3544" t="s">
        <v>800</v>
      </c>
      <c r="E3544" t="s">
        <v>83</v>
      </c>
      <c r="F3544" t="s">
        <v>84</v>
      </c>
      <c r="G3544">
        <v>48000</v>
      </c>
      <c r="H3544">
        <f t="shared" si="933"/>
        <v>45163.199999999997</v>
      </c>
      <c r="I3544">
        <f t="shared" si="934"/>
        <v>1377.6</v>
      </c>
      <c r="J3544">
        <f t="shared" si="923"/>
        <v>3407.9999999999995</v>
      </c>
      <c r="K3544">
        <f t="shared" si="924"/>
        <v>528</v>
      </c>
      <c r="L3544">
        <f t="shared" si="925"/>
        <v>1459.2</v>
      </c>
      <c r="M3544">
        <f t="shared" si="926"/>
        <v>3403.2000000000003</v>
      </c>
      <c r="N3544">
        <v>0</v>
      </c>
      <c r="O3544">
        <f t="shared" si="927"/>
        <v>10176</v>
      </c>
      <c r="P3544">
        <v>25</v>
      </c>
      <c r="Q3544">
        <v>0</v>
      </c>
      <c r="R3544">
        <v>0</v>
      </c>
      <c r="S3544">
        <v>215.99</v>
      </c>
      <c r="T3544">
        <v>100</v>
      </c>
      <c r="U3544">
        <f t="shared" si="928"/>
        <v>1571.7298749999989</v>
      </c>
      <c r="V3544">
        <v>0</v>
      </c>
      <c r="W3544">
        <f t="shared" si="938"/>
        <v>1912.7198749999989</v>
      </c>
      <c r="X3544">
        <f t="shared" si="930"/>
        <v>2836.8</v>
      </c>
      <c r="Y3544">
        <f t="shared" si="936"/>
        <v>6811.2</v>
      </c>
      <c r="Z3544">
        <f t="shared" si="932"/>
        <v>43250.480125000002</v>
      </c>
      <c r="AA3544" t="s">
        <v>617</v>
      </c>
      <c r="AB3544">
        <v>2023</v>
      </c>
    </row>
    <row r="3545" spans="1:28" x14ac:dyDescent="0.25">
      <c r="A3545">
        <v>32</v>
      </c>
      <c r="B3545" t="s">
        <v>869</v>
      </c>
      <c r="C3545" t="s">
        <v>103</v>
      </c>
      <c r="D3545" t="s">
        <v>793</v>
      </c>
      <c r="E3545" t="s">
        <v>72</v>
      </c>
      <c r="F3545" t="s">
        <v>84</v>
      </c>
      <c r="G3545">
        <v>48000</v>
      </c>
      <c r="H3545">
        <f t="shared" si="933"/>
        <v>45163.199999999997</v>
      </c>
      <c r="I3545">
        <f t="shared" si="934"/>
        <v>1377.6</v>
      </c>
      <c r="J3545">
        <f t="shared" si="923"/>
        <v>3407.9999999999995</v>
      </c>
      <c r="K3545">
        <f t="shared" si="924"/>
        <v>528</v>
      </c>
      <c r="L3545">
        <f t="shared" si="925"/>
        <v>1459.2</v>
      </c>
      <c r="M3545">
        <f t="shared" si="926"/>
        <v>3403.2000000000003</v>
      </c>
      <c r="N3545">
        <v>0</v>
      </c>
      <c r="O3545">
        <f t="shared" si="927"/>
        <v>10176</v>
      </c>
      <c r="P3545">
        <v>25</v>
      </c>
      <c r="Q3545">
        <v>6590.74</v>
      </c>
      <c r="R3545">
        <v>0</v>
      </c>
      <c r="S3545">
        <v>224</v>
      </c>
      <c r="T3545">
        <v>100</v>
      </c>
      <c r="U3545">
        <f t="shared" si="928"/>
        <v>1571.7298749999989</v>
      </c>
      <c r="V3545">
        <v>0</v>
      </c>
      <c r="W3545">
        <f t="shared" si="938"/>
        <v>8511.4698749999989</v>
      </c>
      <c r="X3545">
        <f t="shared" si="930"/>
        <v>2836.8</v>
      </c>
      <c r="Y3545">
        <f t="shared" si="936"/>
        <v>6811.2</v>
      </c>
      <c r="Z3545">
        <f t="shared" si="932"/>
        <v>36651.730125000002</v>
      </c>
      <c r="AA3545" t="s">
        <v>617</v>
      </c>
      <c r="AB3545">
        <v>2023</v>
      </c>
    </row>
    <row r="3546" spans="1:28" x14ac:dyDescent="0.25">
      <c r="A3546">
        <v>33</v>
      </c>
      <c r="B3546" t="s">
        <v>124</v>
      </c>
      <c r="C3546" t="s">
        <v>103</v>
      </c>
      <c r="D3546" t="s">
        <v>10</v>
      </c>
      <c r="E3546" t="s">
        <v>706</v>
      </c>
      <c r="F3546" t="s">
        <v>84</v>
      </c>
      <c r="G3546">
        <v>48000</v>
      </c>
      <c r="H3546">
        <f>+G3546-(I3546+L3546+N3546)</f>
        <v>45163.199999999997</v>
      </c>
      <c r="I3546">
        <f>IF(G3546&lt;=325250,G3546*2.87%,9334.68)</f>
        <v>1377.6</v>
      </c>
      <c r="J3546">
        <f>IF(G3546&lt;=325250,G3546*7.1%,23092.75)</f>
        <v>3407.9999999999995</v>
      </c>
      <c r="K3546">
        <f>IF(G3546&lt;=65050,G3546*1.1%,715.55)</f>
        <v>528</v>
      </c>
      <c r="L3546">
        <f>IF(G3546&lt;=162625,G3546*3.04%,4943.8)</f>
        <v>1459.2</v>
      </c>
      <c r="M3546">
        <f>IF(G3546&lt;=162625,G3546*7.09%,11530.11)</f>
        <v>3403.2000000000003</v>
      </c>
      <c r="N3546">
        <v>0</v>
      </c>
      <c r="O3546">
        <f>+I3546+J3546+K3546+L3546+M3546+N3546</f>
        <v>10176</v>
      </c>
      <c r="P3546">
        <v>25</v>
      </c>
      <c r="Q3546">
        <v>0</v>
      </c>
      <c r="R3546">
        <v>0</v>
      </c>
      <c r="S3546">
        <v>883.24</v>
      </c>
      <c r="T3546">
        <v>100</v>
      </c>
      <c r="U3546">
        <f>IF((H3546*12)&gt;867123.01,(79776+(((H3546*12)-867123.01)*0.25))/12,IF((H3546*12)&gt;624329.01,(31216+(((H3546*12)-624329.01)*0.2))/12,IF((H3546*12)&gt;416220.01,(((H3546*12)-416220.01)*0.15)/12,0)))</f>
        <v>1571.7298749999989</v>
      </c>
      <c r="V3546">
        <v>0</v>
      </c>
      <c r="W3546">
        <f>P3546+Q3546+R3546+S3546+T3546+U3546-(V3546)</f>
        <v>2579.9698749999989</v>
      </c>
      <c r="X3546">
        <f>+I3546+L3546+N3546</f>
        <v>2836.8</v>
      </c>
      <c r="Y3546">
        <f>+J3546+M3546</f>
        <v>6811.2</v>
      </c>
      <c r="Z3546">
        <f>+G3546-(W3546+X3546)</f>
        <v>42583.230125000002</v>
      </c>
      <c r="AA3546" t="s">
        <v>617</v>
      </c>
      <c r="AB3546">
        <v>2023</v>
      </c>
    </row>
    <row r="3547" spans="1:28" x14ac:dyDescent="0.25">
      <c r="A3547">
        <v>34</v>
      </c>
      <c r="B3547" t="s">
        <v>830</v>
      </c>
      <c r="C3547" t="s">
        <v>102</v>
      </c>
      <c r="D3547" t="s">
        <v>19</v>
      </c>
      <c r="E3547" t="s">
        <v>73</v>
      </c>
      <c r="F3547" t="s">
        <v>84</v>
      </c>
      <c r="G3547">
        <v>60000</v>
      </c>
      <c r="H3547">
        <f t="shared" si="933"/>
        <v>54876.57</v>
      </c>
      <c r="I3547">
        <f t="shared" si="934"/>
        <v>1722</v>
      </c>
      <c r="J3547">
        <f t="shared" si="923"/>
        <v>4260</v>
      </c>
      <c r="K3547">
        <f t="shared" si="924"/>
        <v>660.00000000000011</v>
      </c>
      <c r="L3547">
        <f t="shared" si="925"/>
        <v>1824</v>
      </c>
      <c r="M3547">
        <f t="shared" si="926"/>
        <v>4254</v>
      </c>
      <c r="N3547">
        <v>1577.43</v>
      </c>
      <c r="O3547">
        <f t="shared" si="927"/>
        <v>14297.43</v>
      </c>
      <c r="P3547">
        <v>25</v>
      </c>
      <c r="Q3547">
        <v>2500</v>
      </c>
      <c r="R3547">
        <v>0</v>
      </c>
      <c r="S3547">
        <v>227.99</v>
      </c>
      <c r="T3547">
        <v>100</v>
      </c>
      <c r="U3547">
        <f t="shared" si="928"/>
        <v>3171.1638333333326</v>
      </c>
      <c r="V3547">
        <v>0</v>
      </c>
      <c r="W3547">
        <f t="shared" si="938"/>
        <v>6024.1538333333319</v>
      </c>
      <c r="X3547">
        <f t="shared" si="930"/>
        <v>5123.43</v>
      </c>
      <c r="Y3547">
        <f t="shared" si="936"/>
        <v>8514</v>
      </c>
      <c r="Z3547">
        <f t="shared" si="932"/>
        <v>48852.41616666667</v>
      </c>
      <c r="AA3547" t="s">
        <v>617</v>
      </c>
      <c r="AB3547">
        <v>2023</v>
      </c>
    </row>
    <row r="3548" spans="1:28" x14ac:dyDescent="0.25">
      <c r="A3548">
        <v>35</v>
      </c>
      <c r="B3548" t="s">
        <v>157</v>
      </c>
      <c r="C3548" t="s">
        <v>102</v>
      </c>
      <c r="D3548" t="s">
        <v>10</v>
      </c>
      <c r="E3548" t="s">
        <v>46</v>
      </c>
      <c r="F3548" t="s">
        <v>84</v>
      </c>
      <c r="G3548">
        <v>53000</v>
      </c>
      <c r="H3548">
        <f t="shared" si="933"/>
        <v>49867.7</v>
      </c>
      <c r="I3548">
        <f t="shared" si="934"/>
        <v>1521.1</v>
      </c>
      <c r="J3548">
        <f t="shared" si="923"/>
        <v>3762.9999999999995</v>
      </c>
      <c r="K3548">
        <f t="shared" si="924"/>
        <v>583.00000000000011</v>
      </c>
      <c r="L3548">
        <f t="shared" si="925"/>
        <v>1611.2</v>
      </c>
      <c r="M3548">
        <f t="shared" si="926"/>
        <v>3757.7000000000003</v>
      </c>
      <c r="N3548">
        <v>0</v>
      </c>
      <c r="O3548">
        <f t="shared" si="927"/>
        <v>11236</v>
      </c>
      <c r="P3548">
        <v>25</v>
      </c>
      <c r="Q3548">
        <v>3495.45</v>
      </c>
      <c r="R3548">
        <v>0</v>
      </c>
      <c r="S3548">
        <v>773.14</v>
      </c>
      <c r="T3548">
        <v>100</v>
      </c>
      <c r="U3548">
        <f t="shared" si="928"/>
        <v>2277.4048749999988</v>
      </c>
      <c r="V3548">
        <v>0</v>
      </c>
      <c r="W3548">
        <f t="shared" si="938"/>
        <v>6670.9948749999985</v>
      </c>
      <c r="X3548">
        <f t="shared" si="930"/>
        <v>3132.3</v>
      </c>
      <c r="Y3548">
        <f t="shared" si="936"/>
        <v>7520.7</v>
      </c>
      <c r="Z3548">
        <f t="shared" si="932"/>
        <v>43196.705125</v>
      </c>
      <c r="AA3548" t="s">
        <v>617</v>
      </c>
      <c r="AB3548">
        <v>2023</v>
      </c>
    </row>
    <row r="3549" spans="1:28" x14ac:dyDescent="0.25">
      <c r="A3549">
        <v>36</v>
      </c>
      <c r="B3549" t="s">
        <v>158</v>
      </c>
      <c r="C3549" t="s">
        <v>102</v>
      </c>
      <c r="D3549" t="s">
        <v>870</v>
      </c>
      <c r="E3549" t="s">
        <v>871</v>
      </c>
      <c r="F3549" t="s">
        <v>84</v>
      </c>
      <c r="G3549">
        <v>60000</v>
      </c>
      <c r="H3549">
        <f t="shared" si="933"/>
        <v>56454</v>
      </c>
      <c r="I3549">
        <f t="shared" si="934"/>
        <v>1722</v>
      </c>
      <c r="J3549">
        <f t="shared" si="923"/>
        <v>4260</v>
      </c>
      <c r="K3549">
        <f t="shared" si="924"/>
        <v>660.00000000000011</v>
      </c>
      <c r="L3549">
        <f t="shared" si="925"/>
        <v>1824</v>
      </c>
      <c r="M3549">
        <f t="shared" si="926"/>
        <v>4254</v>
      </c>
      <c r="N3549">
        <v>0</v>
      </c>
      <c r="O3549">
        <f t="shared" si="927"/>
        <v>12720</v>
      </c>
      <c r="P3549">
        <v>25</v>
      </c>
      <c r="Q3549">
        <v>0</v>
      </c>
      <c r="R3549">
        <v>0</v>
      </c>
      <c r="S3549">
        <v>505.16</v>
      </c>
      <c r="T3549">
        <v>100</v>
      </c>
      <c r="U3549">
        <v>0</v>
      </c>
      <c r="V3549">
        <v>0</v>
      </c>
      <c r="W3549">
        <f t="shared" si="938"/>
        <v>630.16000000000008</v>
      </c>
      <c r="X3549">
        <f t="shared" si="930"/>
        <v>3546</v>
      </c>
      <c r="Y3549">
        <f t="shared" si="936"/>
        <v>8514</v>
      </c>
      <c r="Z3549">
        <f t="shared" si="932"/>
        <v>55823.839999999997</v>
      </c>
      <c r="AA3549" t="s">
        <v>617</v>
      </c>
      <c r="AB3549">
        <v>2023</v>
      </c>
    </row>
    <row r="3550" spans="1:28" x14ac:dyDescent="0.25">
      <c r="A3550">
        <v>37</v>
      </c>
      <c r="B3550" t="s">
        <v>159</v>
      </c>
      <c r="C3550" t="s">
        <v>103</v>
      </c>
      <c r="D3550" t="s">
        <v>68</v>
      </c>
      <c r="E3550" t="s">
        <v>21</v>
      </c>
      <c r="F3550" t="s">
        <v>84</v>
      </c>
      <c r="G3550">
        <v>60000</v>
      </c>
      <c r="H3550">
        <f t="shared" si="933"/>
        <v>54876.57</v>
      </c>
      <c r="I3550">
        <f t="shared" si="934"/>
        <v>1722</v>
      </c>
      <c r="J3550">
        <f t="shared" si="923"/>
        <v>4260</v>
      </c>
      <c r="K3550">
        <f t="shared" si="924"/>
        <v>660.00000000000011</v>
      </c>
      <c r="L3550">
        <f t="shared" si="925"/>
        <v>1824</v>
      </c>
      <c r="M3550">
        <f t="shared" si="926"/>
        <v>4254</v>
      </c>
      <c r="N3550">
        <v>1577.43</v>
      </c>
      <c r="O3550">
        <f t="shared" si="927"/>
        <v>14297.43</v>
      </c>
      <c r="P3550">
        <v>25</v>
      </c>
      <c r="Q3550">
        <v>3495.45</v>
      </c>
      <c r="R3550">
        <v>0</v>
      </c>
      <c r="S3550">
        <v>780.22</v>
      </c>
      <c r="T3550">
        <v>100</v>
      </c>
      <c r="U3550">
        <f t="shared" si="928"/>
        <v>3171.1638333333326</v>
      </c>
      <c r="V3550">
        <v>0</v>
      </c>
      <c r="W3550">
        <f t="shared" si="938"/>
        <v>7571.8338333333322</v>
      </c>
      <c r="X3550">
        <f t="shared" si="930"/>
        <v>5123.43</v>
      </c>
      <c r="Y3550">
        <f t="shared" si="936"/>
        <v>8514</v>
      </c>
      <c r="Z3550">
        <f t="shared" si="932"/>
        <v>47304.736166666669</v>
      </c>
      <c r="AA3550" t="s">
        <v>617</v>
      </c>
      <c r="AB3550">
        <v>2023</v>
      </c>
    </row>
    <row r="3551" spans="1:28" x14ac:dyDescent="0.25">
      <c r="A3551">
        <v>38</v>
      </c>
      <c r="B3551" t="s">
        <v>150</v>
      </c>
      <c r="C3551" t="s">
        <v>102</v>
      </c>
      <c r="D3551" t="s">
        <v>16</v>
      </c>
      <c r="E3551" t="s">
        <v>45</v>
      </c>
      <c r="F3551" t="s">
        <v>84</v>
      </c>
      <c r="G3551">
        <v>60000</v>
      </c>
      <c r="H3551">
        <f>+G3551-(I3551+L3551+N3551)</f>
        <v>56454</v>
      </c>
      <c r="I3551">
        <f t="shared" si="934"/>
        <v>1722</v>
      </c>
      <c r="J3551">
        <f t="shared" si="923"/>
        <v>4260</v>
      </c>
      <c r="K3551">
        <f t="shared" si="924"/>
        <v>660.00000000000011</v>
      </c>
      <c r="L3551">
        <f t="shared" si="925"/>
        <v>1824</v>
      </c>
      <c r="M3551">
        <f t="shared" si="926"/>
        <v>4254</v>
      </c>
      <c r="N3551">
        <v>0</v>
      </c>
      <c r="O3551">
        <f>+I3551+J3551+K3551+L3551+M3551+N3551</f>
        <v>12720</v>
      </c>
      <c r="P3551">
        <v>25</v>
      </c>
      <c r="Q3551">
        <v>0</v>
      </c>
      <c r="R3551">
        <v>0</v>
      </c>
      <c r="S3551">
        <v>1022.66</v>
      </c>
      <c r="T3551">
        <v>100</v>
      </c>
      <c r="U3551">
        <f t="shared" si="928"/>
        <v>3486.6498333333329</v>
      </c>
      <c r="V3551">
        <v>0</v>
      </c>
      <c r="W3551">
        <f>P3551+Q3551+R3551+S3551+T3551+U3551</f>
        <v>4634.3098333333328</v>
      </c>
      <c r="X3551">
        <f>+I3551+L3551+N3551</f>
        <v>3546</v>
      </c>
      <c r="Y3551">
        <f>+J3551+M3551</f>
        <v>8514</v>
      </c>
      <c r="Z3551">
        <f>+G3551-(W3551+X3551)</f>
        <v>51819.690166666667</v>
      </c>
      <c r="AA3551" t="s">
        <v>617</v>
      </c>
      <c r="AB3551">
        <v>2023</v>
      </c>
    </row>
    <row r="3552" spans="1:28" x14ac:dyDescent="0.25">
      <c r="A3552">
        <v>39</v>
      </c>
      <c r="B3552" t="s">
        <v>160</v>
      </c>
      <c r="C3552" t="s">
        <v>102</v>
      </c>
      <c r="D3552" t="s">
        <v>4</v>
      </c>
      <c r="E3552" t="s">
        <v>872</v>
      </c>
      <c r="F3552" t="s">
        <v>84</v>
      </c>
      <c r="G3552">
        <v>60000</v>
      </c>
      <c r="H3552">
        <f t="shared" si="933"/>
        <v>56454</v>
      </c>
      <c r="I3552">
        <f t="shared" si="934"/>
        <v>1722</v>
      </c>
      <c r="J3552">
        <f t="shared" si="923"/>
        <v>4260</v>
      </c>
      <c r="K3552">
        <f t="shared" si="924"/>
        <v>660.00000000000011</v>
      </c>
      <c r="L3552">
        <f t="shared" si="925"/>
        <v>1824</v>
      </c>
      <c r="M3552">
        <f t="shared" si="926"/>
        <v>4254</v>
      </c>
      <c r="N3552">
        <v>0</v>
      </c>
      <c r="O3552">
        <f t="shared" si="927"/>
        <v>12720</v>
      </c>
      <c r="P3552">
        <v>25</v>
      </c>
      <c r="Q3552">
        <v>2458.4</v>
      </c>
      <c r="R3552">
        <v>0</v>
      </c>
      <c r="S3552">
        <v>1644.57</v>
      </c>
      <c r="T3552">
        <v>100</v>
      </c>
      <c r="U3552">
        <f t="shared" si="928"/>
        <v>3486.6498333333329</v>
      </c>
      <c r="V3552">
        <v>0</v>
      </c>
      <c r="W3552">
        <f t="shared" si="938"/>
        <v>7714.6198333333332</v>
      </c>
      <c r="X3552">
        <f t="shared" si="930"/>
        <v>3546</v>
      </c>
      <c r="Y3552">
        <f t="shared" si="936"/>
        <v>8514</v>
      </c>
      <c r="Z3552">
        <f t="shared" si="932"/>
        <v>48739.38016666667</v>
      </c>
      <c r="AA3552" t="s">
        <v>617</v>
      </c>
      <c r="AB3552">
        <v>2023</v>
      </c>
    </row>
    <row r="3553" spans="1:28" x14ac:dyDescent="0.25">
      <c r="A3553">
        <v>40</v>
      </c>
      <c r="B3553" t="s">
        <v>806</v>
      </c>
      <c r="C3553" t="s">
        <v>102</v>
      </c>
      <c r="D3553" t="s">
        <v>12</v>
      </c>
      <c r="E3553" t="s">
        <v>75</v>
      </c>
      <c r="F3553" t="s">
        <v>99</v>
      </c>
      <c r="G3553">
        <v>65000</v>
      </c>
      <c r="H3553">
        <f t="shared" si="933"/>
        <v>61158.5</v>
      </c>
      <c r="I3553">
        <f t="shared" si="934"/>
        <v>1865.5</v>
      </c>
      <c r="J3553">
        <f t="shared" si="923"/>
        <v>4615</v>
      </c>
      <c r="K3553">
        <f t="shared" si="924"/>
        <v>715.00000000000011</v>
      </c>
      <c r="L3553">
        <f t="shared" si="925"/>
        <v>1976</v>
      </c>
      <c r="M3553">
        <f t="shared" si="926"/>
        <v>4608.5</v>
      </c>
      <c r="N3553">
        <v>0</v>
      </c>
      <c r="O3553">
        <f t="shared" si="927"/>
        <v>13780</v>
      </c>
      <c r="P3553">
        <v>25</v>
      </c>
      <c r="Q3553">
        <v>7689.07</v>
      </c>
      <c r="R3553">
        <v>0</v>
      </c>
      <c r="S3553">
        <v>746.01</v>
      </c>
      <c r="T3553">
        <v>100</v>
      </c>
      <c r="U3553">
        <f t="shared" si="928"/>
        <v>4427.5498333333335</v>
      </c>
      <c r="V3553">
        <v>0</v>
      </c>
      <c r="W3553">
        <f t="shared" si="938"/>
        <v>12987.629833333332</v>
      </c>
      <c r="X3553">
        <f t="shared" si="930"/>
        <v>3841.5</v>
      </c>
      <c r="Y3553">
        <f t="shared" si="936"/>
        <v>9223.5</v>
      </c>
      <c r="Z3553">
        <f t="shared" si="932"/>
        <v>48170.870166666668</v>
      </c>
      <c r="AA3553" t="s">
        <v>617</v>
      </c>
      <c r="AB3553">
        <v>2023</v>
      </c>
    </row>
    <row r="3554" spans="1:28" x14ac:dyDescent="0.25">
      <c r="A3554">
        <v>41</v>
      </c>
      <c r="B3554" t="s">
        <v>162</v>
      </c>
      <c r="C3554" t="s">
        <v>102</v>
      </c>
      <c r="D3554" t="s">
        <v>15</v>
      </c>
      <c r="E3554" t="s">
        <v>92</v>
      </c>
      <c r="F3554" t="s">
        <v>99</v>
      </c>
      <c r="G3554">
        <v>70000</v>
      </c>
      <c r="H3554">
        <f t="shared" si="933"/>
        <v>61130.71</v>
      </c>
      <c r="I3554">
        <f t="shared" si="934"/>
        <v>2009</v>
      </c>
      <c r="J3554">
        <f t="shared" si="923"/>
        <v>4970</v>
      </c>
      <c r="K3554">
        <f t="shared" si="924"/>
        <v>715.55</v>
      </c>
      <c r="L3554">
        <f t="shared" si="925"/>
        <v>2128</v>
      </c>
      <c r="M3554">
        <f t="shared" si="926"/>
        <v>4963</v>
      </c>
      <c r="N3554">
        <v>4732.29</v>
      </c>
      <c r="O3554">
        <f t="shared" si="927"/>
        <v>19517.84</v>
      </c>
      <c r="P3554">
        <v>25</v>
      </c>
      <c r="Q3554">
        <v>0</v>
      </c>
      <c r="R3554">
        <v>0</v>
      </c>
      <c r="S3554">
        <v>1160.49</v>
      </c>
      <c r="T3554">
        <v>100</v>
      </c>
      <c r="U3554">
        <f t="shared" si="928"/>
        <v>4421.9918333333335</v>
      </c>
      <c r="V3554">
        <v>0</v>
      </c>
      <c r="W3554">
        <f t="shared" si="938"/>
        <v>5707.4818333333333</v>
      </c>
      <c r="X3554">
        <f t="shared" si="930"/>
        <v>8869.2900000000009</v>
      </c>
      <c r="Y3554">
        <f t="shared" si="936"/>
        <v>9933</v>
      </c>
      <c r="Z3554">
        <f t="shared" si="932"/>
        <v>55423.228166666668</v>
      </c>
      <c r="AA3554" t="s">
        <v>617</v>
      </c>
      <c r="AB3554">
        <v>2023</v>
      </c>
    </row>
    <row r="3555" spans="1:28" x14ac:dyDescent="0.25">
      <c r="A3555">
        <v>42</v>
      </c>
      <c r="B3555" t="s">
        <v>807</v>
      </c>
      <c r="C3555" t="s">
        <v>102</v>
      </c>
      <c r="D3555" t="s">
        <v>808</v>
      </c>
      <c r="E3555" t="s">
        <v>62</v>
      </c>
      <c r="F3555" t="s">
        <v>99</v>
      </c>
      <c r="G3555">
        <v>125000</v>
      </c>
      <c r="H3555">
        <f>+G3555-(I3555+L3555+N3555)</f>
        <v>116035.07</v>
      </c>
      <c r="I3555">
        <f t="shared" si="934"/>
        <v>3587.5</v>
      </c>
      <c r="J3555">
        <f t="shared" si="923"/>
        <v>8875</v>
      </c>
      <c r="K3555">
        <f t="shared" si="924"/>
        <v>715.55</v>
      </c>
      <c r="L3555">
        <f t="shared" si="925"/>
        <v>3800</v>
      </c>
      <c r="M3555">
        <f t="shared" si="926"/>
        <v>8862.5</v>
      </c>
      <c r="N3555">
        <v>1577.43</v>
      </c>
      <c r="O3555">
        <f>+I3555+J3555+K3555+L3555+M3555+N3555</f>
        <v>27417.98</v>
      </c>
      <c r="P3555">
        <v>25</v>
      </c>
      <c r="Q3555">
        <v>2000</v>
      </c>
      <c r="R3555">
        <v>0</v>
      </c>
      <c r="S3555">
        <v>0</v>
      </c>
      <c r="T3555">
        <v>100</v>
      </c>
      <c r="U3555">
        <f t="shared" si="928"/>
        <v>17591.704791666667</v>
      </c>
      <c r="V3555">
        <v>0</v>
      </c>
      <c r="W3555">
        <f>P3555+Q3555+R3555+S3555+T3555+U3555</f>
        <v>19716.704791666667</v>
      </c>
      <c r="X3555">
        <f>+I3555+L3555+N3555</f>
        <v>8964.93</v>
      </c>
      <c r="Y3555">
        <f>+J3555+M3555</f>
        <v>17737.5</v>
      </c>
      <c r="Z3555">
        <f>+G3555-(W3555+X3555)</f>
        <v>96318.365208333329</v>
      </c>
      <c r="AA3555" t="s">
        <v>617</v>
      </c>
      <c r="AB3555">
        <v>2023</v>
      </c>
    </row>
    <row r="3556" spans="1:28" x14ac:dyDescent="0.25">
      <c r="A3556">
        <v>43</v>
      </c>
      <c r="B3556" t="s">
        <v>809</v>
      </c>
      <c r="C3556" t="s">
        <v>102</v>
      </c>
      <c r="D3556" t="s">
        <v>808</v>
      </c>
      <c r="E3556" t="s">
        <v>62</v>
      </c>
      <c r="F3556" t="s">
        <v>99</v>
      </c>
      <c r="G3556">
        <v>80000</v>
      </c>
      <c r="H3556">
        <f>+G3556-(I3556+L3556+N3556)</f>
        <v>75272</v>
      </c>
      <c r="I3556">
        <f t="shared" si="934"/>
        <v>2296</v>
      </c>
      <c r="J3556">
        <f t="shared" si="923"/>
        <v>5679.9999999999991</v>
      </c>
      <c r="K3556">
        <f t="shared" si="924"/>
        <v>715.55</v>
      </c>
      <c r="L3556">
        <f t="shared" si="925"/>
        <v>2432</v>
      </c>
      <c r="M3556">
        <f t="shared" si="926"/>
        <v>5672</v>
      </c>
      <c r="N3556">
        <v>0</v>
      </c>
      <c r="O3556">
        <f>+I3556+J3556+K3556+L3556+M3556+N3556</f>
        <v>16795.55</v>
      </c>
      <c r="P3556">
        <v>25</v>
      </c>
      <c r="Q3556">
        <v>1000</v>
      </c>
      <c r="R3556">
        <v>0</v>
      </c>
      <c r="S3556">
        <v>398.64</v>
      </c>
      <c r="T3556">
        <v>100</v>
      </c>
      <c r="U3556">
        <f t="shared" si="928"/>
        <v>7400.9372916666662</v>
      </c>
      <c r="V3556">
        <v>0</v>
      </c>
      <c r="W3556">
        <f>P3556+Q3556+R3556+S3556+T3556+U3556</f>
        <v>8924.5772916666665</v>
      </c>
      <c r="X3556">
        <f>+I3556+L3556+N3556</f>
        <v>4728</v>
      </c>
      <c r="Y3556">
        <f>+J3556+M3556</f>
        <v>11352</v>
      </c>
      <c r="Z3556">
        <f>+G3556-(W3556+X3556)</f>
        <v>66347.422708333339</v>
      </c>
      <c r="AA3556" t="s">
        <v>617</v>
      </c>
      <c r="AB3556">
        <v>2023</v>
      </c>
    </row>
    <row r="3557" spans="1:28" x14ac:dyDescent="0.25">
      <c r="A3557">
        <v>44</v>
      </c>
      <c r="B3557" t="s">
        <v>813</v>
      </c>
      <c r="C3557" t="s">
        <v>103</v>
      </c>
      <c r="D3557" t="s">
        <v>808</v>
      </c>
      <c r="E3557" t="s">
        <v>92</v>
      </c>
      <c r="F3557" t="s">
        <v>99</v>
      </c>
      <c r="G3557">
        <v>80000</v>
      </c>
      <c r="H3557">
        <f t="shared" si="933"/>
        <v>75272</v>
      </c>
      <c r="I3557">
        <f t="shared" si="934"/>
        <v>2296</v>
      </c>
      <c r="J3557">
        <f t="shared" si="923"/>
        <v>5679.9999999999991</v>
      </c>
      <c r="K3557">
        <f t="shared" si="924"/>
        <v>715.55</v>
      </c>
      <c r="L3557">
        <f t="shared" si="925"/>
        <v>2432</v>
      </c>
      <c r="M3557">
        <f t="shared" si="926"/>
        <v>5672</v>
      </c>
      <c r="N3557">
        <v>0</v>
      </c>
      <c r="O3557">
        <f t="shared" si="927"/>
        <v>16795.55</v>
      </c>
      <c r="P3557">
        <v>25</v>
      </c>
      <c r="Q3557">
        <v>0</v>
      </c>
      <c r="R3557">
        <v>0</v>
      </c>
      <c r="S3557">
        <v>0</v>
      </c>
      <c r="T3557">
        <v>100</v>
      </c>
      <c r="U3557">
        <f t="shared" si="928"/>
        <v>7400.9372916666662</v>
      </c>
      <c r="V3557">
        <v>0</v>
      </c>
      <c r="W3557">
        <f t="shared" si="938"/>
        <v>7525.9372916666662</v>
      </c>
      <c r="X3557">
        <f t="shared" si="930"/>
        <v>4728</v>
      </c>
      <c r="Y3557">
        <f t="shared" si="936"/>
        <v>11352</v>
      </c>
      <c r="Z3557">
        <f t="shared" si="932"/>
        <v>67746.062708333338</v>
      </c>
      <c r="AA3557" t="s">
        <v>617</v>
      </c>
      <c r="AB3557">
        <v>2023</v>
      </c>
    </row>
    <row r="3558" spans="1:28" x14ac:dyDescent="0.25">
      <c r="A3558">
        <v>45</v>
      </c>
      <c r="B3558" t="s">
        <v>167</v>
      </c>
      <c r="C3558" t="s">
        <v>102</v>
      </c>
      <c r="D3558" t="s">
        <v>6</v>
      </c>
      <c r="E3558" t="s">
        <v>36</v>
      </c>
      <c r="F3558" t="s">
        <v>100</v>
      </c>
      <c r="G3558">
        <v>46000</v>
      </c>
      <c r="H3558">
        <f t="shared" si="933"/>
        <v>43281.4</v>
      </c>
      <c r="I3558">
        <f t="shared" si="934"/>
        <v>1320.2</v>
      </c>
      <c r="J3558">
        <f t="shared" si="923"/>
        <v>3265.9999999999995</v>
      </c>
      <c r="K3558">
        <f t="shared" si="924"/>
        <v>506.00000000000006</v>
      </c>
      <c r="L3558">
        <f t="shared" si="925"/>
        <v>1398.4</v>
      </c>
      <c r="M3558">
        <f t="shared" si="926"/>
        <v>3261.4</v>
      </c>
      <c r="N3558">
        <v>0</v>
      </c>
      <c r="O3558">
        <f t="shared" si="927"/>
        <v>9752</v>
      </c>
      <c r="P3558">
        <v>25</v>
      </c>
      <c r="Q3558">
        <v>5667</v>
      </c>
      <c r="R3558">
        <v>0</v>
      </c>
      <c r="S3558">
        <v>110</v>
      </c>
      <c r="T3558">
        <v>100</v>
      </c>
      <c r="U3558">
        <v>0</v>
      </c>
      <c r="V3558">
        <v>0</v>
      </c>
      <c r="W3558">
        <f t="shared" si="938"/>
        <v>5902</v>
      </c>
      <c r="X3558">
        <f t="shared" si="930"/>
        <v>2718.6000000000004</v>
      </c>
      <c r="Y3558">
        <f t="shared" si="936"/>
        <v>6527.4</v>
      </c>
      <c r="Z3558">
        <f t="shared" si="932"/>
        <v>37379.4</v>
      </c>
      <c r="AA3558" t="s">
        <v>617</v>
      </c>
      <c r="AB3558">
        <v>2023</v>
      </c>
    </row>
    <row r="3559" spans="1:28" x14ac:dyDescent="0.25">
      <c r="A3559">
        <v>46</v>
      </c>
      <c r="B3559" t="s">
        <v>169</v>
      </c>
      <c r="C3559" t="s">
        <v>102</v>
      </c>
      <c r="D3559" t="s">
        <v>6</v>
      </c>
      <c r="E3559" t="s">
        <v>36</v>
      </c>
      <c r="F3559" t="s">
        <v>100</v>
      </c>
      <c r="G3559">
        <v>36000</v>
      </c>
      <c r="H3559">
        <f t="shared" si="933"/>
        <v>33872.400000000001</v>
      </c>
      <c r="I3559">
        <f t="shared" si="934"/>
        <v>1033.2</v>
      </c>
      <c r="J3559">
        <f t="shared" si="923"/>
        <v>2555.9999999999995</v>
      </c>
      <c r="K3559">
        <f t="shared" si="924"/>
        <v>396.00000000000006</v>
      </c>
      <c r="L3559">
        <f t="shared" si="925"/>
        <v>1094.4000000000001</v>
      </c>
      <c r="M3559">
        <f t="shared" si="926"/>
        <v>2552.4</v>
      </c>
      <c r="N3559">
        <v>0</v>
      </c>
      <c r="O3559">
        <f t="shared" si="927"/>
        <v>7632</v>
      </c>
      <c r="P3559">
        <v>25</v>
      </c>
      <c r="Q3559">
        <v>0</v>
      </c>
      <c r="R3559">
        <v>0</v>
      </c>
      <c r="S3559">
        <v>0</v>
      </c>
      <c r="T3559">
        <v>100</v>
      </c>
      <c r="U3559">
        <v>0</v>
      </c>
      <c r="V3559">
        <v>0</v>
      </c>
      <c r="W3559">
        <f t="shared" si="938"/>
        <v>125</v>
      </c>
      <c r="X3559">
        <f t="shared" si="930"/>
        <v>2127.6000000000004</v>
      </c>
      <c r="Y3559">
        <f t="shared" si="936"/>
        <v>5108.3999999999996</v>
      </c>
      <c r="Z3559">
        <f t="shared" si="932"/>
        <v>33747.4</v>
      </c>
      <c r="AA3559" t="s">
        <v>617</v>
      </c>
      <c r="AB3559">
        <v>2023</v>
      </c>
    </row>
    <row r="3560" spans="1:28" x14ac:dyDescent="0.25">
      <c r="A3560">
        <v>47</v>
      </c>
      <c r="B3560" t="s">
        <v>170</v>
      </c>
      <c r="C3560" t="s">
        <v>102</v>
      </c>
      <c r="D3560" t="s">
        <v>17</v>
      </c>
      <c r="E3560" t="s">
        <v>36</v>
      </c>
      <c r="F3560" t="s">
        <v>100</v>
      </c>
      <c r="G3560">
        <v>46000</v>
      </c>
      <c r="H3560">
        <f t="shared" si="933"/>
        <v>40126.54</v>
      </c>
      <c r="I3560">
        <f t="shared" si="934"/>
        <v>1320.2</v>
      </c>
      <c r="J3560">
        <f t="shared" si="923"/>
        <v>3265.9999999999995</v>
      </c>
      <c r="K3560">
        <f t="shared" si="924"/>
        <v>506.00000000000006</v>
      </c>
      <c r="L3560">
        <f t="shared" si="925"/>
        <v>1398.4</v>
      </c>
      <c r="M3560">
        <f t="shared" si="926"/>
        <v>3261.4</v>
      </c>
      <c r="N3560">
        <v>3154.86</v>
      </c>
      <c r="O3560">
        <f t="shared" si="927"/>
        <v>12906.86</v>
      </c>
      <c r="P3560">
        <v>25</v>
      </c>
      <c r="Q3560">
        <v>3395.29</v>
      </c>
      <c r="R3560">
        <v>0</v>
      </c>
      <c r="S3560">
        <v>1010.89</v>
      </c>
      <c r="T3560">
        <v>100</v>
      </c>
      <c r="U3560">
        <v>0</v>
      </c>
      <c r="V3560">
        <v>0</v>
      </c>
      <c r="W3560">
        <f t="shared" si="938"/>
        <v>4531.18</v>
      </c>
      <c r="X3560">
        <f t="shared" si="930"/>
        <v>5873.4600000000009</v>
      </c>
      <c r="Y3560">
        <f t="shared" si="936"/>
        <v>6527.4</v>
      </c>
      <c r="Z3560">
        <f t="shared" si="932"/>
        <v>35595.360000000001</v>
      </c>
      <c r="AA3560" t="s">
        <v>617</v>
      </c>
      <c r="AB3560">
        <v>2023</v>
      </c>
    </row>
    <row r="3561" spans="1:28" x14ac:dyDescent="0.25">
      <c r="A3561">
        <v>48</v>
      </c>
      <c r="B3561" t="s">
        <v>171</v>
      </c>
      <c r="C3561" t="s">
        <v>102</v>
      </c>
      <c r="D3561" t="s">
        <v>793</v>
      </c>
      <c r="E3561" t="s">
        <v>36</v>
      </c>
      <c r="F3561" t="s">
        <v>100</v>
      </c>
      <c r="G3561">
        <v>36000</v>
      </c>
      <c r="H3561">
        <f t="shared" si="933"/>
        <v>33872.400000000001</v>
      </c>
      <c r="I3561">
        <f t="shared" si="934"/>
        <v>1033.2</v>
      </c>
      <c r="J3561">
        <f t="shared" si="923"/>
        <v>2555.9999999999995</v>
      </c>
      <c r="K3561">
        <f t="shared" si="924"/>
        <v>396.00000000000006</v>
      </c>
      <c r="L3561">
        <f t="shared" si="925"/>
        <v>1094.4000000000001</v>
      </c>
      <c r="M3561">
        <f t="shared" si="926"/>
        <v>2552.4</v>
      </c>
      <c r="N3561">
        <v>0</v>
      </c>
      <c r="O3561">
        <f t="shared" si="927"/>
        <v>7632</v>
      </c>
      <c r="P3561">
        <v>25</v>
      </c>
      <c r="Q3561">
        <v>10000</v>
      </c>
      <c r="R3561">
        <v>0</v>
      </c>
      <c r="S3561">
        <v>821.87</v>
      </c>
      <c r="T3561">
        <v>100</v>
      </c>
      <c r="U3561">
        <v>0</v>
      </c>
      <c r="V3561">
        <v>0</v>
      </c>
      <c r="W3561">
        <f t="shared" si="938"/>
        <v>10946.87</v>
      </c>
      <c r="X3561">
        <f t="shared" si="930"/>
        <v>2127.6000000000004</v>
      </c>
      <c r="Y3561">
        <f t="shared" si="936"/>
        <v>5108.3999999999996</v>
      </c>
      <c r="Z3561">
        <f t="shared" si="932"/>
        <v>22925.53</v>
      </c>
      <c r="AA3561" t="s">
        <v>617</v>
      </c>
      <c r="AB3561">
        <v>2023</v>
      </c>
    </row>
    <row r="3562" spans="1:28" x14ac:dyDescent="0.25">
      <c r="A3562">
        <v>49</v>
      </c>
      <c r="B3562" t="s">
        <v>172</v>
      </c>
      <c r="C3562" t="s">
        <v>102</v>
      </c>
      <c r="D3562" t="s">
        <v>6</v>
      </c>
      <c r="E3562" t="s">
        <v>26</v>
      </c>
      <c r="F3562" t="s">
        <v>100</v>
      </c>
      <c r="G3562">
        <v>46000</v>
      </c>
      <c r="H3562">
        <f t="shared" si="933"/>
        <v>43281.4</v>
      </c>
      <c r="I3562">
        <f t="shared" si="934"/>
        <v>1320.2</v>
      </c>
      <c r="J3562">
        <f t="shared" si="923"/>
        <v>3265.9999999999995</v>
      </c>
      <c r="K3562">
        <f t="shared" si="924"/>
        <v>506.00000000000006</v>
      </c>
      <c r="L3562">
        <f t="shared" si="925"/>
        <v>1398.4</v>
      </c>
      <c r="M3562">
        <f t="shared" si="926"/>
        <v>3261.4</v>
      </c>
      <c r="N3562">
        <v>0</v>
      </c>
      <c r="O3562">
        <f t="shared" si="927"/>
        <v>9752</v>
      </c>
      <c r="P3562">
        <v>25</v>
      </c>
      <c r="Q3562">
        <v>0</v>
      </c>
      <c r="R3562">
        <v>0</v>
      </c>
      <c r="S3562">
        <v>448.78</v>
      </c>
      <c r="T3562">
        <v>100</v>
      </c>
      <c r="U3562">
        <f t="shared" si="928"/>
        <v>1289.4598750000005</v>
      </c>
      <c r="V3562">
        <v>0</v>
      </c>
      <c r="W3562">
        <f t="shared" si="938"/>
        <v>1863.2398750000004</v>
      </c>
      <c r="X3562">
        <f t="shared" si="930"/>
        <v>2718.6000000000004</v>
      </c>
      <c r="Y3562">
        <f t="shared" si="936"/>
        <v>6527.4</v>
      </c>
      <c r="Z3562">
        <f t="shared" si="932"/>
        <v>41418.160125000002</v>
      </c>
      <c r="AA3562" t="s">
        <v>617</v>
      </c>
      <c r="AB3562">
        <v>2023</v>
      </c>
    </row>
    <row r="3563" spans="1:28" x14ac:dyDescent="0.25">
      <c r="A3563">
        <v>50</v>
      </c>
      <c r="B3563" t="s">
        <v>798</v>
      </c>
      <c r="C3563" t="s">
        <v>102</v>
      </c>
      <c r="D3563" t="s">
        <v>12</v>
      </c>
      <c r="E3563" t="s">
        <v>26</v>
      </c>
      <c r="F3563" t="s">
        <v>100</v>
      </c>
      <c r="G3563">
        <v>46000</v>
      </c>
      <c r="H3563">
        <f>+G3563-(I3563+L3563+N3563)</f>
        <v>43281.4</v>
      </c>
      <c r="I3563">
        <f t="shared" si="934"/>
        <v>1320.2</v>
      </c>
      <c r="J3563">
        <f t="shared" si="923"/>
        <v>3265.9999999999995</v>
      </c>
      <c r="K3563">
        <f t="shared" si="924"/>
        <v>506.00000000000006</v>
      </c>
      <c r="L3563">
        <f t="shared" si="925"/>
        <v>1398.4</v>
      </c>
      <c r="M3563">
        <f t="shared" si="926"/>
        <v>3261.4</v>
      </c>
      <c r="N3563">
        <v>0</v>
      </c>
      <c r="O3563">
        <f>+I3563+J3563+K3563+L3563+M3563+N3563</f>
        <v>9752</v>
      </c>
      <c r="P3563">
        <v>25</v>
      </c>
      <c r="Q3563">
        <v>0</v>
      </c>
      <c r="R3563">
        <v>0</v>
      </c>
      <c r="S3563">
        <v>1042.6500000000001</v>
      </c>
      <c r="T3563">
        <v>100</v>
      </c>
      <c r="U3563">
        <f t="shared" si="928"/>
        <v>1289.4598750000005</v>
      </c>
      <c r="V3563">
        <v>0</v>
      </c>
      <c r="W3563">
        <f>P3563+Q3563+R3563+S3563+T3563+U3563</f>
        <v>2457.1098750000006</v>
      </c>
      <c r="X3563">
        <f t="shared" si="930"/>
        <v>2718.6000000000004</v>
      </c>
      <c r="Y3563">
        <f>+J3563+M3563</f>
        <v>6527.4</v>
      </c>
      <c r="Z3563">
        <f>+G3563-(W3563+X3563)</f>
        <v>40824.290125</v>
      </c>
      <c r="AA3563" t="s">
        <v>617</v>
      </c>
      <c r="AB3563">
        <v>2023</v>
      </c>
    </row>
    <row r="3564" spans="1:28" x14ac:dyDescent="0.25">
      <c r="A3564">
        <v>51</v>
      </c>
      <c r="B3564" t="s">
        <v>799</v>
      </c>
      <c r="C3564" t="s">
        <v>102</v>
      </c>
      <c r="D3564" t="s">
        <v>6</v>
      </c>
      <c r="E3564" t="s">
        <v>26</v>
      </c>
      <c r="F3564" t="s">
        <v>100</v>
      </c>
      <c r="G3564">
        <v>36000</v>
      </c>
      <c r="H3564">
        <f>+G3564-(I3564+L3564+N3564)</f>
        <v>33872.400000000001</v>
      </c>
      <c r="I3564">
        <f t="shared" si="934"/>
        <v>1033.2</v>
      </c>
      <c r="J3564">
        <f t="shared" si="923"/>
        <v>2555.9999999999995</v>
      </c>
      <c r="K3564">
        <f t="shared" si="924"/>
        <v>396.00000000000006</v>
      </c>
      <c r="L3564">
        <f t="shared" si="925"/>
        <v>1094.4000000000001</v>
      </c>
      <c r="M3564">
        <f t="shared" si="926"/>
        <v>2552.4</v>
      </c>
      <c r="N3564">
        <v>0</v>
      </c>
      <c r="O3564">
        <f>+I3564+J3564+K3564+L3564+M3564+N3564</f>
        <v>7632</v>
      </c>
      <c r="P3564">
        <v>25</v>
      </c>
      <c r="Q3564">
        <v>0</v>
      </c>
      <c r="R3564">
        <v>0</v>
      </c>
      <c r="S3564">
        <v>0</v>
      </c>
      <c r="T3564">
        <v>100</v>
      </c>
      <c r="U3564">
        <v>0</v>
      </c>
      <c r="V3564">
        <v>0</v>
      </c>
      <c r="W3564">
        <f>P3564+Q3564+R3564+S3564+T3564+U3564</f>
        <v>125</v>
      </c>
      <c r="X3564">
        <f t="shared" si="930"/>
        <v>2127.6000000000004</v>
      </c>
      <c r="Y3564">
        <f>+J3564+M3564</f>
        <v>5108.3999999999996</v>
      </c>
      <c r="Z3564">
        <f>+G3564-(W3564+X3564)</f>
        <v>33747.4</v>
      </c>
      <c r="AA3564" t="s">
        <v>617</v>
      </c>
      <c r="AB3564">
        <v>2023</v>
      </c>
    </row>
    <row r="3565" spans="1:28" x14ac:dyDescent="0.25">
      <c r="A3565">
        <v>52</v>
      </c>
      <c r="B3565" t="s">
        <v>173</v>
      </c>
      <c r="C3565" t="s">
        <v>102</v>
      </c>
      <c r="D3565" t="s">
        <v>6</v>
      </c>
      <c r="E3565" t="s">
        <v>26</v>
      </c>
      <c r="F3565" t="s">
        <v>100</v>
      </c>
      <c r="G3565">
        <v>46000</v>
      </c>
      <c r="H3565">
        <f t="shared" si="933"/>
        <v>41703.97</v>
      </c>
      <c r="I3565">
        <f t="shared" si="934"/>
        <v>1320.2</v>
      </c>
      <c r="J3565">
        <f t="shared" si="923"/>
        <v>3265.9999999999995</v>
      </c>
      <c r="K3565">
        <f t="shared" si="924"/>
        <v>506.00000000000006</v>
      </c>
      <c r="L3565">
        <f t="shared" si="925"/>
        <v>1398.4</v>
      </c>
      <c r="M3565">
        <f t="shared" si="926"/>
        <v>3261.4</v>
      </c>
      <c r="N3565">
        <v>1577.43</v>
      </c>
      <c r="O3565">
        <f t="shared" si="927"/>
        <v>11329.43</v>
      </c>
      <c r="P3565">
        <v>25</v>
      </c>
      <c r="Q3565">
        <v>0</v>
      </c>
      <c r="R3565">
        <v>0</v>
      </c>
      <c r="S3565">
        <v>0</v>
      </c>
      <c r="T3565">
        <v>100</v>
      </c>
      <c r="U3565">
        <v>0</v>
      </c>
      <c r="V3565">
        <v>0</v>
      </c>
      <c r="W3565">
        <f t="shared" si="938"/>
        <v>125</v>
      </c>
      <c r="X3565">
        <f t="shared" si="930"/>
        <v>4296.0300000000007</v>
      </c>
      <c r="Y3565">
        <f t="shared" si="936"/>
        <v>6527.4</v>
      </c>
      <c r="Z3565">
        <f t="shared" si="932"/>
        <v>41578.97</v>
      </c>
      <c r="AA3565" t="s">
        <v>617</v>
      </c>
      <c r="AB3565">
        <v>2023</v>
      </c>
    </row>
    <row r="3566" spans="1:28" x14ac:dyDescent="0.25">
      <c r="A3566">
        <v>53</v>
      </c>
      <c r="B3566" t="s">
        <v>177</v>
      </c>
      <c r="C3566" t="s">
        <v>102</v>
      </c>
      <c r="D3566" t="s">
        <v>22</v>
      </c>
      <c r="E3566" t="s">
        <v>26</v>
      </c>
      <c r="F3566" t="s">
        <v>100</v>
      </c>
      <c r="G3566">
        <v>46000</v>
      </c>
      <c r="H3566">
        <f t="shared" si="933"/>
        <v>43281.4</v>
      </c>
      <c r="I3566">
        <f t="shared" si="934"/>
        <v>1320.2</v>
      </c>
      <c r="J3566">
        <f t="shared" si="923"/>
        <v>3265.9999999999995</v>
      </c>
      <c r="K3566">
        <f t="shared" si="924"/>
        <v>506.00000000000006</v>
      </c>
      <c r="L3566">
        <f t="shared" si="925"/>
        <v>1398.4</v>
      </c>
      <c r="M3566">
        <f t="shared" si="926"/>
        <v>3261.4</v>
      </c>
      <c r="N3566">
        <v>0</v>
      </c>
      <c r="O3566">
        <f t="shared" si="927"/>
        <v>9752</v>
      </c>
      <c r="P3566">
        <v>25</v>
      </c>
      <c r="Q3566">
        <v>0</v>
      </c>
      <c r="R3566">
        <v>0</v>
      </c>
      <c r="S3566">
        <v>518.66999999999996</v>
      </c>
      <c r="T3566">
        <v>100</v>
      </c>
      <c r="U3566">
        <f t="shared" si="928"/>
        <v>1289.4598750000005</v>
      </c>
      <c r="V3566">
        <v>0</v>
      </c>
      <c r="W3566">
        <f t="shared" si="938"/>
        <v>1933.1298750000005</v>
      </c>
      <c r="X3566">
        <f t="shared" si="930"/>
        <v>2718.6000000000004</v>
      </c>
      <c r="Y3566">
        <f t="shared" si="936"/>
        <v>6527.4</v>
      </c>
      <c r="Z3566">
        <f t="shared" si="932"/>
        <v>41348.270124999995</v>
      </c>
      <c r="AA3566" t="s">
        <v>617</v>
      </c>
      <c r="AB3566">
        <v>2023</v>
      </c>
    </row>
    <row r="3567" spans="1:28" x14ac:dyDescent="0.25">
      <c r="A3567">
        <v>54</v>
      </c>
      <c r="B3567" t="s">
        <v>178</v>
      </c>
      <c r="C3567" t="s">
        <v>103</v>
      </c>
      <c r="D3567" t="s">
        <v>6</v>
      </c>
      <c r="E3567" t="s">
        <v>32</v>
      </c>
      <c r="F3567" t="s">
        <v>100</v>
      </c>
      <c r="G3567">
        <v>36000</v>
      </c>
      <c r="H3567">
        <f>+G3567-(I3567+L3567+N3567)</f>
        <v>33872.400000000001</v>
      </c>
      <c r="I3567">
        <f t="shared" si="934"/>
        <v>1033.2</v>
      </c>
      <c r="J3567">
        <f t="shared" si="923"/>
        <v>2555.9999999999995</v>
      </c>
      <c r="K3567">
        <f t="shared" si="924"/>
        <v>396.00000000000006</v>
      </c>
      <c r="L3567">
        <f t="shared" si="925"/>
        <v>1094.4000000000001</v>
      </c>
      <c r="M3567">
        <f t="shared" si="926"/>
        <v>2552.4</v>
      </c>
      <c r="N3567">
        <v>0</v>
      </c>
      <c r="O3567">
        <f>+I3567+J3567+K3567+L3567+M3567+N3567</f>
        <v>7632</v>
      </c>
      <c r="P3567">
        <v>25</v>
      </c>
      <c r="Q3567">
        <v>0</v>
      </c>
      <c r="R3567">
        <v>0</v>
      </c>
      <c r="S3567">
        <v>0</v>
      </c>
      <c r="T3567">
        <v>100</v>
      </c>
      <c r="U3567">
        <v>0</v>
      </c>
      <c r="V3567">
        <v>0</v>
      </c>
      <c r="W3567">
        <f t="shared" si="938"/>
        <v>125</v>
      </c>
      <c r="X3567">
        <f t="shared" si="930"/>
        <v>2127.6000000000004</v>
      </c>
      <c r="Y3567">
        <f t="shared" si="936"/>
        <v>5108.3999999999996</v>
      </c>
      <c r="Z3567">
        <f t="shared" si="932"/>
        <v>33747.4</v>
      </c>
      <c r="AA3567" t="s">
        <v>617</v>
      </c>
      <c r="AB3567">
        <v>2023</v>
      </c>
    </row>
    <row r="3568" spans="1:28" x14ac:dyDescent="0.25">
      <c r="A3568">
        <v>55</v>
      </c>
      <c r="B3568" t="s">
        <v>814</v>
      </c>
      <c r="C3568" t="s">
        <v>102</v>
      </c>
      <c r="D3568" t="s">
        <v>793</v>
      </c>
      <c r="E3568" t="s">
        <v>33</v>
      </c>
      <c r="F3568" t="s">
        <v>100</v>
      </c>
      <c r="G3568">
        <v>30000</v>
      </c>
      <c r="H3568">
        <f t="shared" si="933"/>
        <v>28227</v>
      </c>
      <c r="I3568">
        <f t="shared" si="934"/>
        <v>861</v>
      </c>
      <c r="J3568">
        <f t="shared" si="923"/>
        <v>2130</v>
      </c>
      <c r="K3568">
        <f t="shared" si="924"/>
        <v>330.00000000000006</v>
      </c>
      <c r="L3568">
        <f t="shared" si="925"/>
        <v>912</v>
      </c>
      <c r="M3568">
        <f t="shared" si="926"/>
        <v>2127</v>
      </c>
      <c r="N3568">
        <v>0</v>
      </c>
      <c r="O3568">
        <f t="shared" ref="O3568:O3575" si="939">+I3568+J3568+K3568+L3568+M3568+N3568</f>
        <v>6360</v>
      </c>
      <c r="P3568">
        <v>25</v>
      </c>
      <c r="Q3568">
        <v>0</v>
      </c>
      <c r="R3568">
        <v>0</v>
      </c>
      <c r="S3568">
        <v>0</v>
      </c>
      <c r="T3568">
        <v>100</v>
      </c>
      <c r="U3568">
        <v>0</v>
      </c>
      <c r="V3568">
        <v>0</v>
      </c>
      <c r="W3568">
        <f t="shared" si="938"/>
        <v>125</v>
      </c>
      <c r="X3568">
        <f t="shared" si="930"/>
        <v>1773</v>
      </c>
      <c r="Y3568">
        <f t="shared" si="936"/>
        <v>4257</v>
      </c>
      <c r="Z3568">
        <f t="shared" si="932"/>
        <v>28102</v>
      </c>
      <c r="AA3568" t="s">
        <v>617</v>
      </c>
      <c r="AB3568">
        <v>2023</v>
      </c>
    </row>
    <row r="3569" spans="1:28" x14ac:dyDescent="0.25">
      <c r="A3569">
        <v>56</v>
      </c>
      <c r="B3569" t="s">
        <v>815</v>
      </c>
      <c r="C3569" t="s">
        <v>102</v>
      </c>
      <c r="D3569" t="s">
        <v>793</v>
      </c>
      <c r="E3569" t="s">
        <v>32</v>
      </c>
      <c r="F3569" t="s">
        <v>100</v>
      </c>
      <c r="G3569">
        <v>30000</v>
      </c>
      <c r="H3569">
        <f t="shared" si="933"/>
        <v>28227</v>
      </c>
      <c r="I3569">
        <f t="shared" si="934"/>
        <v>861</v>
      </c>
      <c r="J3569">
        <f t="shared" si="923"/>
        <v>2130</v>
      </c>
      <c r="K3569">
        <f t="shared" si="924"/>
        <v>330.00000000000006</v>
      </c>
      <c r="L3569">
        <f t="shared" si="925"/>
        <v>912</v>
      </c>
      <c r="M3569">
        <f t="shared" si="926"/>
        <v>2127</v>
      </c>
      <c r="N3569">
        <v>0</v>
      </c>
      <c r="O3569">
        <f t="shared" si="939"/>
        <v>6360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v>0</v>
      </c>
      <c r="V3569">
        <v>0</v>
      </c>
      <c r="W3569">
        <f t="shared" si="938"/>
        <v>125</v>
      </c>
      <c r="X3569">
        <f t="shared" si="930"/>
        <v>1773</v>
      </c>
      <c r="Y3569">
        <f t="shared" si="936"/>
        <v>4257</v>
      </c>
      <c r="Z3569">
        <f t="shared" si="932"/>
        <v>28102</v>
      </c>
      <c r="AA3569" t="s">
        <v>617</v>
      </c>
      <c r="AB3569">
        <v>2023</v>
      </c>
    </row>
    <row r="3570" spans="1:28" x14ac:dyDescent="0.25">
      <c r="A3570">
        <v>57</v>
      </c>
      <c r="B3570" t="s">
        <v>816</v>
      </c>
      <c r="C3570" t="s">
        <v>103</v>
      </c>
      <c r="D3570" t="s">
        <v>6</v>
      </c>
      <c r="E3570" t="s">
        <v>32</v>
      </c>
      <c r="F3570" t="s">
        <v>100</v>
      </c>
      <c r="G3570">
        <v>30000</v>
      </c>
      <c r="H3570">
        <f>+G3570-(I3570+L3570+N3570)</f>
        <v>28227</v>
      </c>
      <c r="I3570">
        <f t="shared" si="934"/>
        <v>861</v>
      </c>
      <c r="J3570">
        <f t="shared" si="923"/>
        <v>2130</v>
      </c>
      <c r="K3570">
        <f t="shared" si="924"/>
        <v>330.00000000000006</v>
      </c>
      <c r="L3570">
        <f t="shared" si="925"/>
        <v>912</v>
      </c>
      <c r="M3570">
        <f t="shared" si="926"/>
        <v>2127</v>
      </c>
      <c r="N3570">
        <v>0</v>
      </c>
      <c r="O3570">
        <f t="shared" si="939"/>
        <v>6360</v>
      </c>
      <c r="P3570">
        <v>25</v>
      </c>
      <c r="Q3570">
        <v>0</v>
      </c>
      <c r="R3570">
        <v>0</v>
      </c>
      <c r="S3570">
        <v>135</v>
      </c>
      <c r="T3570">
        <v>100</v>
      </c>
      <c r="U3570">
        <v>0</v>
      </c>
      <c r="V3570">
        <v>0</v>
      </c>
      <c r="W3570">
        <f t="shared" si="938"/>
        <v>260</v>
      </c>
      <c r="X3570">
        <f t="shared" si="930"/>
        <v>1773</v>
      </c>
      <c r="Y3570">
        <f t="shared" si="936"/>
        <v>4257</v>
      </c>
      <c r="Z3570">
        <f t="shared" si="932"/>
        <v>27967</v>
      </c>
      <c r="AA3570" t="s">
        <v>617</v>
      </c>
      <c r="AB3570">
        <v>2023</v>
      </c>
    </row>
    <row r="3571" spans="1:28" x14ac:dyDescent="0.25">
      <c r="A3571">
        <v>58</v>
      </c>
      <c r="B3571" t="s">
        <v>817</v>
      </c>
      <c r="C3571" t="s">
        <v>102</v>
      </c>
      <c r="D3571" t="s">
        <v>818</v>
      </c>
      <c r="E3571" t="s">
        <v>32</v>
      </c>
      <c r="F3571" t="s">
        <v>100</v>
      </c>
      <c r="G3571">
        <v>46000</v>
      </c>
      <c r="H3571">
        <f t="shared" si="933"/>
        <v>43281.4</v>
      </c>
      <c r="I3571">
        <f t="shared" si="934"/>
        <v>1320.2</v>
      </c>
      <c r="J3571">
        <f t="shared" si="923"/>
        <v>3265.9999999999995</v>
      </c>
      <c r="K3571">
        <f t="shared" si="924"/>
        <v>506.00000000000006</v>
      </c>
      <c r="L3571">
        <f t="shared" si="925"/>
        <v>1398.4</v>
      </c>
      <c r="M3571">
        <f t="shared" si="926"/>
        <v>3261.4</v>
      </c>
      <c r="N3571">
        <v>0</v>
      </c>
      <c r="O3571">
        <f t="shared" si="939"/>
        <v>9752</v>
      </c>
      <c r="P3571">
        <v>25</v>
      </c>
      <c r="Q3571">
        <v>500</v>
      </c>
      <c r="R3571">
        <v>0</v>
      </c>
      <c r="S3571">
        <v>0</v>
      </c>
      <c r="T3571">
        <v>100</v>
      </c>
      <c r="U3571">
        <v>0</v>
      </c>
      <c r="V3571">
        <v>0</v>
      </c>
      <c r="W3571">
        <f t="shared" si="938"/>
        <v>625</v>
      </c>
      <c r="X3571">
        <f t="shared" si="930"/>
        <v>2718.6000000000004</v>
      </c>
      <c r="Y3571">
        <f t="shared" si="936"/>
        <v>6527.4</v>
      </c>
      <c r="Z3571">
        <f t="shared" si="932"/>
        <v>42656.4</v>
      </c>
      <c r="AA3571" t="s">
        <v>617</v>
      </c>
      <c r="AB3571">
        <v>2023</v>
      </c>
    </row>
    <row r="3572" spans="1:28" x14ac:dyDescent="0.25">
      <c r="A3572">
        <v>59</v>
      </c>
      <c r="B3572" t="s">
        <v>819</v>
      </c>
      <c r="C3572" t="s">
        <v>103</v>
      </c>
      <c r="D3572" t="s">
        <v>12</v>
      </c>
      <c r="E3572" t="s">
        <v>32</v>
      </c>
      <c r="F3572" t="s">
        <v>100</v>
      </c>
      <c r="G3572">
        <v>46000</v>
      </c>
      <c r="H3572">
        <f t="shared" si="933"/>
        <v>43281.4</v>
      </c>
      <c r="I3572">
        <f t="shared" si="934"/>
        <v>1320.2</v>
      </c>
      <c r="J3572">
        <f t="shared" si="923"/>
        <v>3265.9999999999995</v>
      </c>
      <c r="K3572">
        <f t="shared" si="924"/>
        <v>506.00000000000006</v>
      </c>
      <c r="L3572">
        <f t="shared" si="925"/>
        <v>1398.4</v>
      </c>
      <c r="M3572">
        <f t="shared" si="926"/>
        <v>3261.4</v>
      </c>
      <c r="N3572">
        <v>0</v>
      </c>
      <c r="O3572">
        <f t="shared" si="939"/>
        <v>9752</v>
      </c>
      <c r="P3572">
        <v>25</v>
      </c>
      <c r="Q3572">
        <v>0</v>
      </c>
      <c r="R3572">
        <v>0</v>
      </c>
      <c r="S3572">
        <v>986.69</v>
      </c>
      <c r="T3572">
        <v>100</v>
      </c>
      <c r="U3572">
        <f t="shared" si="928"/>
        <v>1289.4598750000005</v>
      </c>
      <c r="V3572">
        <v>0</v>
      </c>
      <c r="W3572">
        <f t="shared" si="938"/>
        <v>2401.1498750000005</v>
      </c>
      <c r="X3572">
        <f t="shared" si="930"/>
        <v>2718.6000000000004</v>
      </c>
      <c r="Y3572">
        <f t="shared" si="936"/>
        <v>6527.4</v>
      </c>
      <c r="Z3572">
        <f t="shared" si="932"/>
        <v>40880.250124999999</v>
      </c>
      <c r="AA3572" t="s">
        <v>617</v>
      </c>
      <c r="AB3572">
        <v>2023</v>
      </c>
    </row>
    <row r="3573" spans="1:28" x14ac:dyDescent="0.25">
      <c r="A3573">
        <v>60</v>
      </c>
      <c r="B3573" t="s">
        <v>820</v>
      </c>
      <c r="C3573" t="s">
        <v>102</v>
      </c>
      <c r="D3573" t="s">
        <v>94</v>
      </c>
      <c r="E3573" t="s">
        <v>32</v>
      </c>
      <c r="F3573" t="s">
        <v>100</v>
      </c>
      <c r="G3573">
        <v>36000</v>
      </c>
      <c r="H3573">
        <f t="shared" si="933"/>
        <v>33872.400000000001</v>
      </c>
      <c r="I3573">
        <f t="shared" si="934"/>
        <v>1033.2</v>
      </c>
      <c r="J3573">
        <f t="shared" si="923"/>
        <v>2555.9999999999995</v>
      </c>
      <c r="K3573">
        <f t="shared" si="924"/>
        <v>396.00000000000006</v>
      </c>
      <c r="L3573">
        <f t="shared" si="925"/>
        <v>1094.4000000000001</v>
      </c>
      <c r="M3573">
        <f t="shared" si="926"/>
        <v>2552.4</v>
      </c>
      <c r="N3573">
        <v>0</v>
      </c>
      <c r="O3573">
        <f t="shared" si="939"/>
        <v>7632</v>
      </c>
      <c r="P3573">
        <v>25</v>
      </c>
      <c r="Q3573">
        <v>0</v>
      </c>
      <c r="R3573">
        <v>0</v>
      </c>
      <c r="S3573">
        <v>398.64</v>
      </c>
      <c r="T3573">
        <v>100</v>
      </c>
      <c r="U3573">
        <v>0</v>
      </c>
      <c r="V3573">
        <v>0</v>
      </c>
      <c r="W3573">
        <f t="shared" si="938"/>
        <v>523.64</v>
      </c>
      <c r="X3573">
        <f t="shared" si="930"/>
        <v>2127.6000000000004</v>
      </c>
      <c r="Y3573">
        <f t="shared" si="936"/>
        <v>5108.3999999999996</v>
      </c>
      <c r="Z3573">
        <f t="shared" si="932"/>
        <v>33348.76</v>
      </c>
      <c r="AA3573" t="s">
        <v>617</v>
      </c>
      <c r="AB3573">
        <v>2023</v>
      </c>
    </row>
    <row r="3574" spans="1:28" x14ac:dyDescent="0.25">
      <c r="A3574">
        <v>61</v>
      </c>
      <c r="B3574" t="s">
        <v>821</v>
      </c>
      <c r="C3574" t="s">
        <v>103</v>
      </c>
      <c r="D3574" t="s">
        <v>22</v>
      </c>
      <c r="E3574" t="s">
        <v>32</v>
      </c>
      <c r="F3574" t="s">
        <v>100</v>
      </c>
      <c r="G3574">
        <v>36000</v>
      </c>
      <c r="H3574">
        <f t="shared" si="933"/>
        <v>33872.400000000001</v>
      </c>
      <c r="I3574">
        <f t="shared" si="934"/>
        <v>1033.2</v>
      </c>
      <c r="J3574">
        <f t="shared" si="923"/>
        <v>2555.9999999999995</v>
      </c>
      <c r="K3574">
        <f t="shared" si="924"/>
        <v>396.00000000000006</v>
      </c>
      <c r="L3574">
        <f t="shared" si="925"/>
        <v>1094.4000000000001</v>
      </c>
      <c r="M3574">
        <f t="shared" si="926"/>
        <v>2552.4</v>
      </c>
      <c r="N3574">
        <v>0</v>
      </c>
      <c r="O3574">
        <f t="shared" si="939"/>
        <v>7632</v>
      </c>
      <c r="P3574">
        <v>25</v>
      </c>
      <c r="Q3574">
        <v>0</v>
      </c>
      <c r="R3574">
        <v>0</v>
      </c>
      <c r="S3574">
        <v>1070.6400000000001</v>
      </c>
      <c r="T3574">
        <v>100</v>
      </c>
      <c r="U3574">
        <v>0</v>
      </c>
      <c r="V3574">
        <v>0</v>
      </c>
      <c r="W3574">
        <f t="shared" si="938"/>
        <v>1195.6400000000001</v>
      </c>
      <c r="X3574">
        <f t="shared" si="930"/>
        <v>2127.6000000000004</v>
      </c>
      <c r="Y3574">
        <f t="shared" si="936"/>
        <v>5108.3999999999996</v>
      </c>
      <c r="Z3574">
        <f t="shared" si="932"/>
        <v>32676.76</v>
      </c>
      <c r="AA3574" t="s">
        <v>617</v>
      </c>
      <c r="AB3574">
        <v>2023</v>
      </c>
    </row>
    <row r="3575" spans="1:28" x14ac:dyDescent="0.25">
      <c r="A3575">
        <v>62</v>
      </c>
      <c r="B3575" t="s">
        <v>822</v>
      </c>
      <c r="C3575" t="s">
        <v>103</v>
      </c>
      <c r="D3575" t="s">
        <v>793</v>
      </c>
      <c r="E3575" t="s">
        <v>32</v>
      </c>
      <c r="F3575" t="s">
        <v>100</v>
      </c>
      <c r="G3575">
        <v>46000</v>
      </c>
      <c r="H3575">
        <f t="shared" si="933"/>
        <v>43281.4</v>
      </c>
      <c r="I3575">
        <f t="shared" si="934"/>
        <v>1320.2</v>
      </c>
      <c r="J3575">
        <f t="shared" si="923"/>
        <v>3265.9999999999995</v>
      </c>
      <c r="K3575">
        <f t="shared" si="924"/>
        <v>506.00000000000006</v>
      </c>
      <c r="L3575">
        <f t="shared" si="925"/>
        <v>1398.4</v>
      </c>
      <c r="M3575">
        <f t="shared" si="926"/>
        <v>3261.4</v>
      </c>
      <c r="N3575">
        <v>0</v>
      </c>
      <c r="O3575">
        <f t="shared" si="939"/>
        <v>9752</v>
      </c>
      <c r="P3575">
        <v>25</v>
      </c>
      <c r="Q3575">
        <v>0</v>
      </c>
      <c r="R3575">
        <v>0</v>
      </c>
      <c r="S3575">
        <v>0</v>
      </c>
      <c r="T3575">
        <v>100</v>
      </c>
      <c r="U3575">
        <f t="shared" ref="U3575:U3583" si="940">IF((H3575*12)&gt;867123.01,(79776+(((H3575*12)-867123.01)*0.25))/12,IF((H3575*12)&gt;624329.01,(31216+(((H3575*12)-624329.01)*0.2))/12,IF((H3575*12)&gt;416220.01,(((H3575*12)-416220.01)*0.15)/12,0)))</f>
        <v>1289.4598750000005</v>
      </c>
      <c r="V3575">
        <v>0</v>
      </c>
      <c r="W3575">
        <f t="shared" si="938"/>
        <v>1414.4598750000005</v>
      </c>
      <c r="X3575">
        <f t="shared" si="930"/>
        <v>2718.6000000000004</v>
      </c>
      <c r="Y3575">
        <f t="shared" si="936"/>
        <v>6527.4</v>
      </c>
      <c r="Z3575">
        <f t="shared" si="932"/>
        <v>41866.940125000001</v>
      </c>
      <c r="AA3575" t="s">
        <v>617</v>
      </c>
      <c r="AB3575">
        <v>2023</v>
      </c>
    </row>
    <row r="3576" spans="1:28" x14ac:dyDescent="0.25">
      <c r="A3576">
        <v>63</v>
      </c>
      <c r="B3576" t="s">
        <v>179</v>
      </c>
      <c r="C3576" t="s">
        <v>103</v>
      </c>
      <c r="D3576" t="s">
        <v>800</v>
      </c>
      <c r="E3576" t="s">
        <v>32</v>
      </c>
      <c r="F3576" t="s">
        <v>100</v>
      </c>
      <c r="G3576">
        <v>46000</v>
      </c>
      <c r="H3576">
        <f t="shared" si="933"/>
        <v>43281.4</v>
      </c>
      <c r="I3576">
        <f t="shared" si="934"/>
        <v>1320.2</v>
      </c>
      <c r="J3576">
        <f t="shared" si="923"/>
        <v>3265.9999999999995</v>
      </c>
      <c r="K3576">
        <f t="shared" si="924"/>
        <v>506.00000000000006</v>
      </c>
      <c r="L3576">
        <f t="shared" si="925"/>
        <v>1398.4</v>
      </c>
      <c r="M3576">
        <f t="shared" si="926"/>
        <v>3261.4</v>
      </c>
      <c r="N3576">
        <v>0</v>
      </c>
      <c r="O3576">
        <f t="shared" si="927"/>
        <v>9752</v>
      </c>
      <c r="P3576">
        <v>25</v>
      </c>
      <c r="Q3576">
        <v>1000</v>
      </c>
      <c r="R3576">
        <v>0</v>
      </c>
      <c r="S3576">
        <v>255.49</v>
      </c>
      <c r="T3576">
        <v>100</v>
      </c>
      <c r="U3576">
        <v>0</v>
      </c>
      <c r="V3576">
        <v>0</v>
      </c>
      <c r="W3576">
        <f t="shared" si="938"/>
        <v>1380.49</v>
      </c>
      <c r="X3576">
        <f>+I3576+L3576+N3576</f>
        <v>2718.6000000000004</v>
      </c>
      <c r="Y3576">
        <f t="shared" si="936"/>
        <v>6527.4</v>
      </c>
      <c r="Z3576">
        <f t="shared" si="932"/>
        <v>41900.910000000003</v>
      </c>
      <c r="AA3576" t="s">
        <v>617</v>
      </c>
      <c r="AB3576">
        <v>2023</v>
      </c>
    </row>
    <row r="3577" spans="1:28" x14ac:dyDescent="0.25">
      <c r="A3577">
        <v>64</v>
      </c>
      <c r="B3577" t="s">
        <v>180</v>
      </c>
      <c r="C3577" t="s">
        <v>103</v>
      </c>
      <c r="D3577" t="s">
        <v>22</v>
      </c>
      <c r="E3577" t="s">
        <v>32</v>
      </c>
      <c r="F3577" t="s">
        <v>100</v>
      </c>
      <c r="G3577">
        <v>36000</v>
      </c>
      <c r="H3577">
        <f t="shared" si="933"/>
        <v>32294.97</v>
      </c>
      <c r="I3577">
        <f t="shared" si="934"/>
        <v>1033.2</v>
      </c>
      <c r="J3577">
        <f t="shared" si="923"/>
        <v>2555.9999999999995</v>
      </c>
      <c r="K3577">
        <f t="shared" si="924"/>
        <v>396.00000000000006</v>
      </c>
      <c r="L3577">
        <f t="shared" si="925"/>
        <v>1094.4000000000001</v>
      </c>
      <c r="M3577">
        <f t="shared" si="926"/>
        <v>2552.4</v>
      </c>
      <c r="N3577">
        <v>1577.43</v>
      </c>
      <c r="O3577">
        <f t="shared" si="927"/>
        <v>9209.43</v>
      </c>
      <c r="P3577">
        <v>25</v>
      </c>
      <c r="Q3577">
        <v>0</v>
      </c>
      <c r="R3577">
        <v>0</v>
      </c>
      <c r="S3577">
        <v>1380.92</v>
      </c>
      <c r="T3577">
        <v>100</v>
      </c>
      <c r="U3577">
        <v>0</v>
      </c>
      <c r="V3577">
        <v>0</v>
      </c>
      <c r="W3577">
        <f t="shared" si="938"/>
        <v>1505.92</v>
      </c>
      <c r="X3577">
        <f>+I3577+L3577+N3577</f>
        <v>3705.0300000000007</v>
      </c>
      <c r="Y3577">
        <f t="shared" si="936"/>
        <v>5108.3999999999996</v>
      </c>
      <c r="Z3577">
        <f t="shared" si="932"/>
        <v>30789.05</v>
      </c>
      <c r="AA3577" t="s">
        <v>617</v>
      </c>
      <c r="AB3577">
        <v>2023</v>
      </c>
    </row>
    <row r="3578" spans="1:28" x14ac:dyDescent="0.25">
      <c r="A3578">
        <v>65</v>
      </c>
      <c r="B3578" t="s">
        <v>183</v>
      </c>
      <c r="C3578" t="s">
        <v>103</v>
      </c>
      <c r="D3578" t="s">
        <v>22</v>
      </c>
      <c r="E3578" t="s">
        <v>52</v>
      </c>
      <c r="F3578" t="s">
        <v>100</v>
      </c>
      <c r="G3578">
        <v>36000</v>
      </c>
      <c r="H3578">
        <f t="shared" si="933"/>
        <v>33872.400000000001</v>
      </c>
      <c r="I3578">
        <f t="shared" si="934"/>
        <v>1033.2</v>
      </c>
      <c r="J3578">
        <f t="shared" ref="J3578:J3618" si="941">IF(G3578&lt;=325250,G3578*7.1%,23092.75)</f>
        <v>2555.9999999999995</v>
      </c>
      <c r="K3578">
        <f t="shared" ref="K3578:K3618" si="942">IF(G3578&lt;=65050,G3578*1.1%,715.55)</f>
        <v>396.00000000000006</v>
      </c>
      <c r="L3578">
        <f t="shared" ref="L3578:L3618" si="943">IF(G3578&lt;=162625,G3578*3.04%,4943.8)</f>
        <v>1094.4000000000001</v>
      </c>
      <c r="M3578">
        <f t="shared" ref="M3578:M3618" si="944">IF(G3578&lt;=162625,G3578*7.09%,11530.11)</f>
        <v>2552.4</v>
      </c>
      <c r="N3578">
        <v>0</v>
      </c>
      <c r="O3578">
        <f t="shared" ref="O3578:O3618" si="945">+I3578+J3578+K3578+L3578+M3578+N3578</f>
        <v>7632</v>
      </c>
      <c r="P3578">
        <v>25</v>
      </c>
      <c r="Q3578">
        <v>1500</v>
      </c>
      <c r="R3578">
        <v>0</v>
      </c>
      <c r="S3578">
        <v>794</v>
      </c>
      <c r="T3578">
        <v>100</v>
      </c>
      <c r="U3578">
        <v>0</v>
      </c>
      <c r="V3578">
        <v>0</v>
      </c>
      <c r="W3578">
        <f t="shared" si="938"/>
        <v>2419</v>
      </c>
      <c r="X3578">
        <f t="shared" ref="X3578:X3613" si="946">+I3578+L3578+N3578</f>
        <v>2127.6000000000004</v>
      </c>
      <c r="Y3578">
        <f t="shared" si="936"/>
        <v>5108.3999999999996</v>
      </c>
      <c r="Z3578">
        <f t="shared" ref="Z3578:Z3618" si="947">+G3578-(W3578+X3578)</f>
        <v>31453.4</v>
      </c>
      <c r="AA3578" t="s">
        <v>617</v>
      </c>
      <c r="AB3578">
        <v>2023</v>
      </c>
    </row>
    <row r="3579" spans="1:28" x14ac:dyDescent="0.25">
      <c r="A3579">
        <v>66</v>
      </c>
      <c r="B3579" t="s">
        <v>185</v>
      </c>
      <c r="C3579" t="s">
        <v>103</v>
      </c>
      <c r="D3579" t="s">
        <v>22</v>
      </c>
      <c r="E3579" t="s">
        <v>789</v>
      </c>
      <c r="F3579" t="s">
        <v>100</v>
      </c>
      <c r="G3579">
        <v>46000</v>
      </c>
      <c r="H3579">
        <f t="shared" ref="H3579:H3618" si="948">+G3579-(I3579+L3579+N3579)</f>
        <v>43281.4</v>
      </c>
      <c r="I3579">
        <f t="shared" ref="I3579:I3618" si="949">IF(G3579&lt;=325250,G3579*2.87%,9334.68)</f>
        <v>1320.2</v>
      </c>
      <c r="J3579">
        <f t="shared" si="941"/>
        <v>3265.9999999999995</v>
      </c>
      <c r="K3579">
        <f t="shared" si="942"/>
        <v>506.00000000000006</v>
      </c>
      <c r="L3579">
        <f t="shared" si="943"/>
        <v>1398.4</v>
      </c>
      <c r="M3579">
        <f t="shared" si="944"/>
        <v>3261.4</v>
      </c>
      <c r="N3579">
        <v>0</v>
      </c>
      <c r="O3579">
        <f t="shared" si="945"/>
        <v>9752</v>
      </c>
      <c r="P3579">
        <v>25</v>
      </c>
      <c r="Q3579">
        <v>200</v>
      </c>
      <c r="R3579">
        <v>0</v>
      </c>
      <c r="S3579">
        <v>1215.92</v>
      </c>
      <c r="T3579">
        <v>100</v>
      </c>
      <c r="U3579">
        <f t="shared" si="940"/>
        <v>1289.4598750000005</v>
      </c>
      <c r="V3579">
        <v>0</v>
      </c>
      <c r="W3579">
        <f t="shared" si="938"/>
        <v>2830.3798750000005</v>
      </c>
      <c r="X3579">
        <f t="shared" si="946"/>
        <v>2718.6000000000004</v>
      </c>
      <c r="Y3579">
        <f t="shared" si="936"/>
        <v>6527.4</v>
      </c>
      <c r="Z3579">
        <f t="shared" si="947"/>
        <v>40451.020124999995</v>
      </c>
      <c r="AA3579" t="s">
        <v>617</v>
      </c>
      <c r="AB3579">
        <v>2023</v>
      </c>
    </row>
    <row r="3580" spans="1:28" x14ac:dyDescent="0.25">
      <c r="A3580">
        <v>67</v>
      </c>
      <c r="B3580" t="s">
        <v>186</v>
      </c>
      <c r="C3580" t="s">
        <v>102</v>
      </c>
      <c r="D3580" t="s">
        <v>17</v>
      </c>
      <c r="E3580" t="s">
        <v>36</v>
      </c>
      <c r="F3580" t="s">
        <v>100</v>
      </c>
      <c r="G3580">
        <v>46000</v>
      </c>
      <c r="H3580">
        <f t="shared" si="948"/>
        <v>43281.4</v>
      </c>
      <c r="I3580">
        <f t="shared" si="949"/>
        <v>1320.2</v>
      </c>
      <c r="J3580">
        <f t="shared" si="941"/>
        <v>3265.9999999999995</v>
      </c>
      <c r="K3580">
        <f t="shared" si="942"/>
        <v>506.00000000000006</v>
      </c>
      <c r="L3580">
        <f t="shared" si="943"/>
        <v>1398.4</v>
      </c>
      <c r="M3580">
        <f t="shared" si="944"/>
        <v>3261.4</v>
      </c>
      <c r="N3580">
        <v>0</v>
      </c>
      <c r="O3580">
        <f t="shared" si="945"/>
        <v>9752</v>
      </c>
      <c r="P3580">
        <v>25</v>
      </c>
      <c r="Q3580">
        <v>0</v>
      </c>
      <c r="R3580">
        <v>0</v>
      </c>
      <c r="S3580">
        <v>514.26</v>
      </c>
      <c r="T3580">
        <v>100</v>
      </c>
      <c r="U3580">
        <v>0</v>
      </c>
      <c r="V3580">
        <v>0</v>
      </c>
      <c r="W3580">
        <f t="shared" si="938"/>
        <v>639.26</v>
      </c>
      <c r="X3580">
        <f t="shared" si="946"/>
        <v>2718.6000000000004</v>
      </c>
      <c r="Y3580">
        <f t="shared" si="936"/>
        <v>6527.4</v>
      </c>
      <c r="Z3580">
        <f t="shared" si="947"/>
        <v>42642.14</v>
      </c>
      <c r="AA3580" t="s">
        <v>617</v>
      </c>
      <c r="AB3580">
        <v>2023</v>
      </c>
    </row>
    <row r="3581" spans="1:28" x14ac:dyDescent="0.25">
      <c r="A3581">
        <v>68</v>
      </c>
      <c r="B3581" t="s">
        <v>188</v>
      </c>
      <c r="C3581" t="s">
        <v>102</v>
      </c>
      <c r="D3581" t="s">
        <v>10</v>
      </c>
      <c r="E3581" t="s">
        <v>33</v>
      </c>
      <c r="F3581" t="s">
        <v>100</v>
      </c>
      <c r="G3581">
        <v>36000</v>
      </c>
      <c r="H3581">
        <f t="shared" si="948"/>
        <v>30717.54</v>
      </c>
      <c r="I3581">
        <f t="shared" si="949"/>
        <v>1033.2</v>
      </c>
      <c r="J3581">
        <f t="shared" si="941"/>
        <v>2555.9999999999995</v>
      </c>
      <c r="K3581">
        <f t="shared" si="942"/>
        <v>396.00000000000006</v>
      </c>
      <c r="L3581">
        <f t="shared" si="943"/>
        <v>1094.4000000000001</v>
      </c>
      <c r="M3581">
        <f t="shared" si="944"/>
        <v>2552.4</v>
      </c>
      <c r="N3581">
        <v>3154.86</v>
      </c>
      <c r="O3581">
        <f t="shared" si="945"/>
        <v>10786.86</v>
      </c>
      <c r="P3581">
        <v>25</v>
      </c>
      <c r="Q3581">
        <v>0</v>
      </c>
      <c r="R3581">
        <v>0</v>
      </c>
      <c r="S3581">
        <v>1954.57</v>
      </c>
      <c r="T3581">
        <v>100</v>
      </c>
      <c r="U3581">
        <v>0</v>
      </c>
      <c r="V3581">
        <v>0</v>
      </c>
      <c r="W3581">
        <f t="shared" si="938"/>
        <v>2079.5699999999997</v>
      </c>
      <c r="X3581">
        <f t="shared" si="946"/>
        <v>5282.4600000000009</v>
      </c>
      <c r="Y3581">
        <f t="shared" si="936"/>
        <v>5108.3999999999996</v>
      </c>
      <c r="Z3581">
        <f t="shared" si="947"/>
        <v>28637.97</v>
      </c>
      <c r="AA3581" t="s">
        <v>617</v>
      </c>
      <c r="AB3581">
        <v>2023</v>
      </c>
    </row>
    <row r="3582" spans="1:28" x14ac:dyDescent="0.25">
      <c r="A3582">
        <v>69</v>
      </c>
      <c r="B3582" t="s">
        <v>190</v>
      </c>
      <c r="C3582" t="s">
        <v>102</v>
      </c>
      <c r="D3582" t="s">
        <v>801</v>
      </c>
      <c r="E3582" t="s">
        <v>38</v>
      </c>
      <c r="F3582" t="s">
        <v>100</v>
      </c>
      <c r="G3582">
        <v>36000</v>
      </c>
      <c r="H3582">
        <f t="shared" si="948"/>
        <v>33872.400000000001</v>
      </c>
      <c r="I3582">
        <f t="shared" si="949"/>
        <v>1033.2</v>
      </c>
      <c r="J3582">
        <f t="shared" si="941"/>
        <v>2555.9999999999995</v>
      </c>
      <c r="K3582">
        <f t="shared" si="942"/>
        <v>396.00000000000006</v>
      </c>
      <c r="L3582">
        <f t="shared" si="943"/>
        <v>1094.4000000000001</v>
      </c>
      <c r="M3582">
        <f t="shared" si="944"/>
        <v>2552.4</v>
      </c>
      <c r="N3582">
        <v>0</v>
      </c>
      <c r="O3582">
        <f t="shared" si="945"/>
        <v>7632</v>
      </c>
      <c r="P3582">
        <v>25</v>
      </c>
      <c r="Q3582">
        <v>6490.89</v>
      </c>
      <c r="R3582">
        <v>0</v>
      </c>
      <c r="S3582">
        <v>398.64</v>
      </c>
      <c r="T3582">
        <v>100</v>
      </c>
      <c r="U3582">
        <v>0</v>
      </c>
      <c r="V3582">
        <v>0</v>
      </c>
      <c r="W3582">
        <f t="shared" si="938"/>
        <v>7014.5300000000007</v>
      </c>
      <c r="X3582">
        <f t="shared" si="946"/>
        <v>2127.6000000000004</v>
      </c>
      <c r="Y3582">
        <f t="shared" si="936"/>
        <v>5108.3999999999996</v>
      </c>
      <c r="Z3582">
        <f t="shared" si="947"/>
        <v>26857.87</v>
      </c>
      <c r="AA3582" t="s">
        <v>617</v>
      </c>
      <c r="AB3582">
        <v>2023</v>
      </c>
    </row>
    <row r="3583" spans="1:28" x14ac:dyDescent="0.25">
      <c r="A3583">
        <v>70</v>
      </c>
      <c r="B3583" t="s">
        <v>851</v>
      </c>
      <c r="C3583" t="s">
        <v>103</v>
      </c>
      <c r="D3583" t="s">
        <v>94</v>
      </c>
      <c r="E3583" t="s">
        <v>852</v>
      </c>
      <c r="F3583" t="s">
        <v>100</v>
      </c>
      <c r="G3583">
        <v>46000</v>
      </c>
      <c r="H3583">
        <f t="shared" si="948"/>
        <v>43281.4</v>
      </c>
      <c r="I3583">
        <f t="shared" si="949"/>
        <v>1320.2</v>
      </c>
      <c r="J3583">
        <f t="shared" si="941"/>
        <v>3265.9999999999995</v>
      </c>
      <c r="K3583">
        <f t="shared" si="942"/>
        <v>506.00000000000006</v>
      </c>
      <c r="L3583">
        <f t="shared" si="943"/>
        <v>1398.4</v>
      </c>
      <c r="M3583">
        <f t="shared" si="944"/>
        <v>3261.4</v>
      </c>
      <c r="N3583">
        <v>0</v>
      </c>
      <c r="O3583">
        <f t="shared" si="945"/>
        <v>9752</v>
      </c>
      <c r="P3583">
        <v>25</v>
      </c>
      <c r="Q3583">
        <v>5000</v>
      </c>
      <c r="R3583">
        <v>0</v>
      </c>
      <c r="S3583">
        <v>667.95</v>
      </c>
      <c r="T3583">
        <v>100</v>
      </c>
      <c r="U3583">
        <f t="shared" si="940"/>
        <v>1289.4598750000005</v>
      </c>
      <c r="V3583">
        <v>0</v>
      </c>
      <c r="W3583">
        <v>0</v>
      </c>
      <c r="X3583">
        <f t="shared" si="946"/>
        <v>2718.6000000000004</v>
      </c>
      <c r="Y3583">
        <f t="shared" si="936"/>
        <v>6527.4</v>
      </c>
      <c r="Z3583">
        <f t="shared" si="947"/>
        <v>43281.4</v>
      </c>
      <c r="AA3583" t="s">
        <v>617</v>
      </c>
      <c r="AB3583">
        <v>2023</v>
      </c>
    </row>
    <row r="3584" spans="1:28" x14ac:dyDescent="0.25">
      <c r="A3584">
        <v>71</v>
      </c>
      <c r="B3584" t="s">
        <v>201</v>
      </c>
      <c r="C3584" t="s">
        <v>102</v>
      </c>
      <c r="D3584" t="s">
        <v>22</v>
      </c>
      <c r="E3584" t="s">
        <v>32</v>
      </c>
      <c r="F3584" t="s">
        <v>100</v>
      </c>
      <c r="G3584">
        <v>36000</v>
      </c>
      <c r="H3584">
        <f t="shared" si="948"/>
        <v>33872.400000000001</v>
      </c>
      <c r="I3584">
        <f t="shared" si="949"/>
        <v>1033.2</v>
      </c>
      <c r="J3584">
        <f t="shared" si="941"/>
        <v>2555.9999999999995</v>
      </c>
      <c r="K3584">
        <f t="shared" si="942"/>
        <v>396.00000000000006</v>
      </c>
      <c r="L3584">
        <f t="shared" si="943"/>
        <v>1094.4000000000001</v>
      </c>
      <c r="M3584">
        <f t="shared" si="944"/>
        <v>2552.4</v>
      </c>
      <c r="N3584">
        <v>0</v>
      </c>
      <c r="O3584">
        <f t="shared" si="945"/>
        <v>7632</v>
      </c>
      <c r="P3584">
        <v>25</v>
      </c>
      <c r="Q3584">
        <v>2125.4899999999998</v>
      </c>
      <c r="R3584">
        <v>0</v>
      </c>
      <c r="S3584">
        <v>0</v>
      </c>
      <c r="T3584">
        <v>100</v>
      </c>
      <c r="U3584">
        <v>0</v>
      </c>
      <c r="V3584">
        <v>0</v>
      </c>
      <c r="W3584">
        <f t="shared" si="938"/>
        <v>2250.4899999999998</v>
      </c>
      <c r="X3584">
        <f t="shared" si="946"/>
        <v>2127.6000000000004</v>
      </c>
      <c r="Y3584">
        <f t="shared" si="936"/>
        <v>5108.3999999999996</v>
      </c>
      <c r="Z3584">
        <f t="shared" si="947"/>
        <v>31621.91</v>
      </c>
      <c r="AA3584" t="s">
        <v>617</v>
      </c>
      <c r="AB3584">
        <v>2023</v>
      </c>
    </row>
    <row r="3585" spans="1:28" x14ac:dyDescent="0.25">
      <c r="A3585">
        <v>72</v>
      </c>
      <c r="B3585" t="s">
        <v>206</v>
      </c>
      <c r="C3585" t="s">
        <v>103</v>
      </c>
      <c r="D3585" t="s">
        <v>22</v>
      </c>
      <c r="E3585" t="s">
        <v>57</v>
      </c>
      <c r="F3585" t="s">
        <v>100</v>
      </c>
      <c r="G3585">
        <v>25000</v>
      </c>
      <c r="H3585">
        <f t="shared" si="948"/>
        <v>23522.5</v>
      </c>
      <c r="I3585">
        <f t="shared" si="949"/>
        <v>717.5</v>
      </c>
      <c r="J3585">
        <f t="shared" si="941"/>
        <v>1774.9999999999998</v>
      </c>
      <c r="K3585">
        <f t="shared" si="942"/>
        <v>275</v>
      </c>
      <c r="L3585">
        <f t="shared" si="943"/>
        <v>760</v>
      </c>
      <c r="M3585">
        <f t="shared" si="944"/>
        <v>1772.5000000000002</v>
      </c>
      <c r="N3585">
        <v>0</v>
      </c>
      <c r="O3585">
        <f t="shared" si="945"/>
        <v>5300</v>
      </c>
      <c r="P3585">
        <v>25</v>
      </c>
      <c r="Q3585">
        <v>5991.65</v>
      </c>
      <c r="R3585">
        <v>0</v>
      </c>
      <c r="S3585">
        <v>0</v>
      </c>
      <c r="T3585">
        <v>100</v>
      </c>
      <c r="U3585">
        <v>0</v>
      </c>
      <c r="V3585">
        <v>0</v>
      </c>
      <c r="W3585">
        <f t="shared" si="938"/>
        <v>6116.65</v>
      </c>
      <c r="X3585">
        <f t="shared" si="946"/>
        <v>1477.5</v>
      </c>
      <c r="Y3585">
        <f t="shared" si="936"/>
        <v>3547.5</v>
      </c>
      <c r="Z3585">
        <f t="shared" si="947"/>
        <v>17405.849999999999</v>
      </c>
      <c r="AA3585" t="s">
        <v>617</v>
      </c>
      <c r="AB3585">
        <v>2023</v>
      </c>
    </row>
    <row r="3586" spans="1:28" x14ac:dyDescent="0.25">
      <c r="A3586">
        <v>73</v>
      </c>
      <c r="B3586" t="s">
        <v>207</v>
      </c>
      <c r="C3586" t="s">
        <v>103</v>
      </c>
      <c r="D3586" t="s">
        <v>6</v>
      </c>
      <c r="E3586" t="s">
        <v>28</v>
      </c>
      <c r="F3586" t="s">
        <v>100</v>
      </c>
      <c r="G3586">
        <v>25000</v>
      </c>
      <c r="H3586">
        <f t="shared" si="948"/>
        <v>23522.5</v>
      </c>
      <c r="I3586">
        <f t="shared" si="949"/>
        <v>717.5</v>
      </c>
      <c r="J3586">
        <f t="shared" si="941"/>
        <v>1774.9999999999998</v>
      </c>
      <c r="K3586">
        <f t="shared" si="942"/>
        <v>275</v>
      </c>
      <c r="L3586">
        <f t="shared" si="943"/>
        <v>760</v>
      </c>
      <c r="M3586">
        <f t="shared" si="944"/>
        <v>1772.5000000000002</v>
      </c>
      <c r="N3586">
        <v>0</v>
      </c>
      <c r="O3586">
        <f t="shared" si="945"/>
        <v>5300</v>
      </c>
      <c r="P3586">
        <v>25</v>
      </c>
      <c r="Q3586">
        <v>6940.97</v>
      </c>
      <c r="R3586">
        <v>0</v>
      </c>
      <c r="S3586">
        <v>0</v>
      </c>
      <c r="T3586">
        <v>100</v>
      </c>
      <c r="U3586">
        <v>0</v>
      </c>
      <c r="V3586">
        <v>0</v>
      </c>
      <c r="W3586">
        <f t="shared" si="938"/>
        <v>7065.97</v>
      </c>
      <c r="X3586">
        <f t="shared" si="946"/>
        <v>1477.5</v>
      </c>
      <c r="Y3586">
        <f t="shared" si="936"/>
        <v>3547.5</v>
      </c>
      <c r="Z3586">
        <f t="shared" si="947"/>
        <v>16456.53</v>
      </c>
      <c r="AA3586" t="s">
        <v>617</v>
      </c>
      <c r="AB3586">
        <v>2023</v>
      </c>
    </row>
    <row r="3587" spans="1:28" x14ac:dyDescent="0.25">
      <c r="A3587">
        <v>74</v>
      </c>
      <c r="B3587" t="s">
        <v>790</v>
      </c>
      <c r="C3587" t="s">
        <v>103</v>
      </c>
      <c r="D3587" t="s">
        <v>22</v>
      </c>
      <c r="E3587" t="s">
        <v>832</v>
      </c>
      <c r="F3587" t="s">
        <v>100</v>
      </c>
      <c r="G3587">
        <v>30000</v>
      </c>
      <c r="H3587">
        <f t="shared" si="948"/>
        <v>28227</v>
      </c>
      <c r="I3587">
        <f t="shared" si="949"/>
        <v>861</v>
      </c>
      <c r="J3587">
        <f t="shared" si="941"/>
        <v>2130</v>
      </c>
      <c r="K3587">
        <f t="shared" si="942"/>
        <v>330.00000000000006</v>
      </c>
      <c r="L3587">
        <f t="shared" si="943"/>
        <v>912</v>
      </c>
      <c r="M3587">
        <f t="shared" si="944"/>
        <v>2127</v>
      </c>
      <c r="N3587">
        <v>0</v>
      </c>
      <c r="O3587">
        <f t="shared" si="945"/>
        <v>6360</v>
      </c>
      <c r="P3587">
        <v>25</v>
      </c>
      <c r="Q3587">
        <v>200</v>
      </c>
      <c r="R3587">
        <v>0</v>
      </c>
      <c r="S3587">
        <v>0</v>
      </c>
      <c r="T3587">
        <v>100</v>
      </c>
      <c r="U3587">
        <v>0</v>
      </c>
      <c r="V3587">
        <v>0</v>
      </c>
      <c r="W3587">
        <f t="shared" si="938"/>
        <v>325</v>
      </c>
      <c r="X3587">
        <f t="shared" si="946"/>
        <v>1773</v>
      </c>
      <c r="Y3587">
        <f t="shared" si="936"/>
        <v>4257</v>
      </c>
      <c r="Z3587">
        <f t="shared" si="947"/>
        <v>27902</v>
      </c>
      <c r="AA3587" t="s">
        <v>617</v>
      </c>
      <c r="AB3587">
        <v>2023</v>
      </c>
    </row>
    <row r="3588" spans="1:28" x14ac:dyDescent="0.25">
      <c r="A3588">
        <v>75</v>
      </c>
      <c r="B3588" t="s">
        <v>812</v>
      </c>
      <c r="C3588" t="s">
        <v>102</v>
      </c>
      <c r="D3588" t="s">
        <v>808</v>
      </c>
      <c r="E3588" t="s">
        <v>619</v>
      </c>
      <c r="F3588" t="s">
        <v>85</v>
      </c>
      <c r="G3588">
        <v>30000</v>
      </c>
      <c r="H3588">
        <f t="shared" si="948"/>
        <v>28227</v>
      </c>
      <c r="I3588">
        <f t="shared" si="949"/>
        <v>861</v>
      </c>
      <c r="J3588">
        <f t="shared" si="941"/>
        <v>2130</v>
      </c>
      <c r="K3588">
        <f t="shared" si="942"/>
        <v>330.00000000000006</v>
      </c>
      <c r="L3588">
        <f t="shared" si="943"/>
        <v>912</v>
      </c>
      <c r="M3588">
        <f t="shared" si="944"/>
        <v>2127</v>
      </c>
      <c r="N3588">
        <v>0</v>
      </c>
      <c r="O3588">
        <f t="shared" si="945"/>
        <v>6360</v>
      </c>
      <c r="P3588">
        <v>25</v>
      </c>
      <c r="Q3588">
        <v>500</v>
      </c>
      <c r="R3588">
        <v>0</v>
      </c>
      <c r="S3588">
        <v>797.28</v>
      </c>
      <c r="T3588">
        <v>100</v>
      </c>
      <c r="U3588">
        <v>0</v>
      </c>
      <c r="V3588">
        <v>0</v>
      </c>
      <c r="W3588">
        <f t="shared" si="938"/>
        <v>1422.28</v>
      </c>
      <c r="X3588">
        <f t="shared" si="946"/>
        <v>1773</v>
      </c>
      <c r="Y3588">
        <f t="shared" si="936"/>
        <v>4257</v>
      </c>
      <c r="Z3588">
        <f t="shared" si="947"/>
        <v>26804.720000000001</v>
      </c>
      <c r="AA3588" t="s">
        <v>617</v>
      </c>
      <c r="AB3588">
        <v>2023</v>
      </c>
    </row>
    <row r="3589" spans="1:28" x14ac:dyDescent="0.25">
      <c r="A3589">
        <v>76</v>
      </c>
      <c r="B3589" t="s">
        <v>833</v>
      </c>
      <c r="C3589" t="s">
        <v>102</v>
      </c>
      <c r="D3589" t="s">
        <v>22</v>
      </c>
      <c r="E3589" t="s">
        <v>33</v>
      </c>
      <c r="F3589" t="s">
        <v>100</v>
      </c>
      <c r="G3589">
        <v>30000</v>
      </c>
      <c r="H3589">
        <f t="shared" si="948"/>
        <v>28227</v>
      </c>
      <c r="I3589">
        <f t="shared" si="949"/>
        <v>861</v>
      </c>
      <c r="J3589">
        <f t="shared" si="941"/>
        <v>2130</v>
      </c>
      <c r="K3589">
        <f t="shared" si="942"/>
        <v>330.00000000000006</v>
      </c>
      <c r="L3589">
        <f t="shared" si="943"/>
        <v>912</v>
      </c>
      <c r="M3589">
        <f t="shared" si="944"/>
        <v>2127</v>
      </c>
      <c r="N3589">
        <v>0</v>
      </c>
      <c r="O3589">
        <f t="shared" si="945"/>
        <v>6360</v>
      </c>
      <c r="P3589">
        <v>25</v>
      </c>
      <c r="Q3589">
        <v>2000</v>
      </c>
      <c r="R3589">
        <v>0</v>
      </c>
      <c r="S3589">
        <v>0</v>
      </c>
      <c r="T3589">
        <v>100</v>
      </c>
      <c r="U3589">
        <v>0</v>
      </c>
      <c r="V3589">
        <v>0</v>
      </c>
      <c r="W3589">
        <f t="shared" si="938"/>
        <v>2125</v>
      </c>
      <c r="X3589">
        <f t="shared" si="946"/>
        <v>1773</v>
      </c>
      <c r="Y3589">
        <f t="shared" si="936"/>
        <v>4257</v>
      </c>
      <c r="Z3589">
        <f t="shared" si="947"/>
        <v>26102</v>
      </c>
      <c r="AA3589" t="s">
        <v>617</v>
      </c>
      <c r="AB3589">
        <v>2023</v>
      </c>
    </row>
    <row r="3590" spans="1:28" x14ac:dyDescent="0.25">
      <c r="A3590">
        <v>77</v>
      </c>
      <c r="B3590" t="s">
        <v>834</v>
      </c>
      <c r="C3590" t="s">
        <v>103</v>
      </c>
      <c r="D3590" t="s">
        <v>94</v>
      </c>
      <c r="E3590" t="s">
        <v>835</v>
      </c>
      <c r="F3590" t="s">
        <v>100</v>
      </c>
      <c r="G3590">
        <v>25000</v>
      </c>
      <c r="H3590">
        <f t="shared" si="948"/>
        <v>23522.5</v>
      </c>
      <c r="I3590">
        <f t="shared" si="949"/>
        <v>717.5</v>
      </c>
      <c r="J3590">
        <f t="shared" si="941"/>
        <v>1774.9999999999998</v>
      </c>
      <c r="K3590">
        <f t="shared" si="942"/>
        <v>275</v>
      </c>
      <c r="L3590">
        <f t="shared" si="943"/>
        <v>760</v>
      </c>
      <c r="M3590">
        <f t="shared" si="944"/>
        <v>1772.5000000000002</v>
      </c>
      <c r="N3590">
        <v>0</v>
      </c>
      <c r="O3590">
        <f t="shared" si="945"/>
        <v>5300</v>
      </c>
      <c r="P3590">
        <v>25</v>
      </c>
      <c r="Q3590">
        <v>2000</v>
      </c>
      <c r="R3590">
        <v>0</v>
      </c>
      <c r="S3590">
        <v>0</v>
      </c>
      <c r="T3590">
        <v>100</v>
      </c>
      <c r="U3590">
        <v>0</v>
      </c>
      <c r="V3590">
        <v>0</v>
      </c>
      <c r="W3590">
        <f t="shared" si="938"/>
        <v>2125</v>
      </c>
      <c r="X3590">
        <f t="shared" si="946"/>
        <v>1477.5</v>
      </c>
      <c r="Y3590">
        <f t="shared" si="936"/>
        <v>3547.5</v>
      </c>
      <c r="Z3590">
        <f t="shared" si="947"/>
        <v>21397.5</v>
      </c>
      <c r="AA3590" t="s">
        <v>617</v>
      </c>
      <c r="AB3590">
        <v>2023</v>
      </c>
    </row>
    <row r="3591" spans="1:28" x14ac:dyDescent="0.25">
      <c r="A3591">
        <v>78</v>
      </c>
      <c r="B3591" t="s">
        <v>836</v>
      </c>
      <c r="C3591" t="s">
        <v>102</v>
      </c>
      <c r="D3591" t="s">
        <v>94</v>
      </c>
      <c r="E3591" t="s">
        <v>52</v>
      </c>
      <c r="F3591" t="s">
        <v>100</v>
      </c>
      <c r="G3591">
        <v>26000</v>
      </c>
      <c r="H3591">
        <f t="shared" si="948"/>
        <v>22885.97</v>
      </c>
      <c r="I3591">
        <f t="shared" si="949"/>
        <v>746.2</v>
      </c>
      <c r="J3591">
        <f t="shared" si="941"/>
        <v>1845.9999999999998</v>
      </c>
      <c r="K3591">
        <f t="shared" si="942"/>
        <v>286.00000000000006</v>
      </c>
      <c r="L3591">
        <f t="shared" si="943"/>
        <v>790.4</v>
      </c>
      <c r="M3591">
        <f t="shared" si="944"/>
        <v>1843.4</v>
      </c>
      <c r="N3591">
        <v>1577.43</v>
      </c>
      <c r="O3591">
        <f t="shared" si="945"/>
        <v>7089.43</v>
      </c>
      <c r="P3591">
        <v>25</v>
      </c>
      <c r="Q3591">
        <v>0</v>
      </c>
      <c r="R3591">
        <v>0</v>
      </c>
      <c r="S3591">
        <v>20</v>
      </c>
      <c r="T3591">
        <v>100</v>
      </c>
      <c r="U3591">
        <v>0</v>
      </c>
      <c r="V3591">
        <v>0</v>
      </c>
      <c r="W3591">
        <f t="shared" si="938"/>
        <v>145</v>
      </c>
      <c r="X3591">
        <f t="shared" si="946"/>
        <v>3114.0299999999997</v>
      </c>
      <c r="Y3591">
        <f t="shared" si="936"/>
        <v>3689.3999999999996</v>
      </c>
      <c r="Z3591">
        <f t="shared" si="947"/>
        <v>22740.97</v>
      </c>
      <c r="AA3591" t="s">
        <v>617</v>
      </c>
      <c r="AB3591">
        <v>2023</v>
      </c>
    </row>
    <row r="3592" spans="1:28" x14ac:dyDescent="0.25">
      <c r="A3592">
        <v>79</v>
      </c>
      <c r="B3592" t="s">
        <v>837</v>
      </c>
      <c r="C3592" t="s">
        <v>103</v>
      </c>
      <c r="D3592" t="s">
        <v>94</v>
      </c>
      <c r="E3592" t="s">
        <v>52</v>
      </c>
      <c r="F3592" t="s">
        <v>100</v>
      </c>
      <c r="G3592">
        <v>26000</v>
      </c>
      <c r="H3592">
        <f t="shared" si="948"/>
        <v>24463.4</v>
      </c>
      <c r="I3592">
        <f t="shared" si="949"/>
        <v>746.2</v>
      </c>
      <c r="J3592">
        <f t="shared" si="941"/>
        <v>1845.9999999999998</v>
      </c>
      <c r="K3592">
        <f t="shared" si="942"/>
        <v>286.00000000000006</v>
      </c>
      <c r="L3592">
        <f t="shared" si="943"/>
        <v>790.4</v>
      </c>
      <c r="M3592">
        <f t="shared" si="944"/>
        <v>1843.4</v>
      </c>
      <c r="N3592">
        <v>0</v>
      </c>
      <c r="O3592">
        <f t="shared" si="945"/>
        <v>5512</v>
      </c>
      <c r="P3592">
        <v>25</v>
      </c>
      <c r="Q3592">
        <v>0</v>
      </c>
      <c r="R3592">
        <v>0</v>
      </c>
      <c r="S3592">
        <v>0</v>
      </c>
      <c r="T3592">
        <v>100</v>
      </c>
      <c r="U3592">
        <v>0</v>
      </c>
      <c r="V3592">
        <v>0</v>
      </c>
      <c r="W3592">
        <f t="shared" si="938"/>
        <v>125</v>
      </c>
      <c r="X3592">
        <f t="shared" si="946"/>
        <v>1536.6</v>
      </c>
      <c r="Y3592">
        <f t="shared" si="936"/>
        <v>3689.3999999999996</v>
      </c>
      <c r="Z3592">
        <f t="shared" si="947"/>
        <v>24338.400000000001</v>
      </c>
      <c r="AA3592" t="s">
        <v>617</v>
      </c>
      <c r="AB3592">
        <v>2023</v>
      </c>
    </row>
    <row r="3593" spans="1:28" x14ac:dyDescent="0.25">
      <c r="A3593">
        <v>80</v>
      </c>
      <c r="B3593" t="s">
        <v>838</v>
      </c>
      <c r="C3593" t="s">
        <v>102</v>
      </c>
      <c r="D3593" t="s">
        <v>839</v>
      </c>
      <c r="E3593" t="s">
        <v>33</v>
      </c>
      <c r="F3593" t="s">
        <v>100</v>
      </c>
      <c r="G3593">
        <v>26000</v>
      </c>
      <c r="H3593">
        <f t="shared" si="948"/>
        <v>24463.4</v>
      </c>
      <c r="I3593">
        <f t="shared" si="949"/>
        <v>746.2</v>
      </c>
      <c r="J3593">
        <f t="shared" si="941"/>
        <v>1845.9999999999998</v>
      </c>
      <c r="K3593">
        <f t="shared" si="942"/>
        <v>286.00000000000006</v>
      </c>
      <c r="L3593">
        <f t="shared" si="943"/>
        <v>790.4</v>
      </c>
      <c r="M3593">
        <f t="shared" si="944"/>
        <v>1843.4</v>
      </c>
      <c r="N3593">
        <v>0</v>
      </c>
      <c r="O3593">
        <f t="shared" si="945"/>
        <v>5512</v>
      </c>
      <c r="P3593">
        <v>25</v>
      </c>
      <c r="Q3593">
        <v>0</v>
      </c>
      <c r="R3593">
        <v>0</v>
      </c>
      <c r="S3593">
        <v>0</v>
      </c>
      <c r="T3593">
        <v>100</v>
      </c>
      <c r="U3593">
        <v>0</v>
      </c>
      <c r="V3593">
        <v>0</v>
      </c>
      <c r="W3593">
        <f t="shared" si="938"/>
        <v>125</v>
      </c>
      <c r="X3593">
        <f t="shared" si="946"/>
        <v>1536.6</v>
      </c>
      <c r="Y3593">
        <f t="shared" si="936"/>
        <v>3689.3999999999996</v>
      </c>
      <c r="Z3593">
        <f t="shared" si="947"/>
        <v>24338.400000000001</v>
      </c>
      <c r="AA3593" t="s">
        <v>617</v>
      </c>
      <c r="AB3593">
        <v>2023</v>
      </c>
    </row>
    <row r="3594" spans="1:28" x14ac:dyDescent="0.25">
      <c r="A3594">
        <v>81</v>
      </c>
      <c r="B3594" t="s">
        <v>840</v>
      </c>
      <c r="C3594" t="s">
        <v>102</v>
      </c>
      <c r="D3594" t="s">
        <v>839</v>
      </c>
      <c r="E3594" t="s">
        <v>33</v>
      </c>
      <c r="F3594" t="s">
        <v>100</v>
      </c>
      <c r="G3594">
        <v>26000</v>
      </c>
      <c r="H3594">
        <f t="shared" si="948"/>
        <v>24463.4</v>
      </c>
      <c r="I3594">
        <f t="shared" si="949"/>
        <v>746.2</v>
      </c>
      <c r="J3594">
        <f t="shared" si="941"/>
        <v>1845.9999999999998</v>
      </c>
      <c r="K3594">
        <f t="shared" si="942"/>
        <v>286.00000000000006</v>
      </c>
      <c r="L3594">
        <f t="shared" si="943"/>
        <v>790.4</v>
      </c>
      <c r="M3594">
        <f t="shared" si="944"/>
        <v>1843.4</v>
      </c>
      <c r="N3594">
        <v>0</v>
      </c>
      <c r="O3594">
        <f t="shared" si="945"/>
        <v>5512</v>
      </c>
      <c r="P3594">
        <v>25</v>
      </c>
      <c r="Q3594">
        <v>0</v>
      </c>
      <c r="R3594">
        <v>0</v>
      </c>
      <c r="S3594">
        <v>0</v>
      </c>
      <c r="T3594">
        <v>100</v>
      </c>
      <c r="U3594">
        <v>0</v>
      </c>
      <c r="V3594">
        <v>0</v>
      </c>
      <c r="W3594">
        <f t="shared" si="938"/>
        <v>125</v>
      </c>
      <c r="X3594">
        <f t="shared" si="946"/>
        <v>1536.6</v>
      </c>
      <c r="Y3594">
        <f t="shared" ref="Y3594:Y3618" si="950">+J3594+M3594</f>
        <v>3689.3999999999996</v>
      </c>
      <c r="Z3594">
        <f t="shared" si="947"/>
        <v>24338.400000000001</v>
      </c>
      <c r="AA3594" t="s">
        <v>617</v>
      </c>
      <c r="AB3594">
        <v>2023</v>
      </c>
    </row>
    <row r="3595" spans="1:28" x14ac:dyDescent="0.25">
      <c r="A3595">
        <v>82</v>
      </c>
      <c r="B3595" t="s">
        <v>841</v>
      </c>
      <c r="C3595" t="s">
        <v>103</v>
      </c>
      <c r="D3595" t="s">
        <v>94</v>
      </c>
      <c r="E3595" t="s">
        <v>32</v>
      </c>
      <c r="F3595" t="s">
        <v>100</v>
      </c>
      <c r="G3595">
        <v>30000</v>
      </c>
      <c r="H3595">
        <f t="shared" si="948"/>
        <v>28227</v>
      </c>
      <c r="I3595">
        <f t="shared" si="949"/>
        <v>861</v>
      </c>
      <c r="J3595">
        <f t="shared" si="941"/>
        <v>2130</v>
      </c>
      <c r="K3595">
        <f t="shared" si="942"/>
        <v>330.00000000000006</v>
      </c>
      <c r="L3595">
        <f t="shared" si="943"/>
        <v>912</v>
      </c>
      <c r="M3595">
        <f t="shared" si="944"/>
        <v>2127</v>
      </c>
      <c r="N3595">
        <v>0</v>
      </c>
      <c r="O3595">
        <f t="shared" si="945"/>
        <v>6360</v>
      </c>
      <c r="P3595">
        <v>25</v>
      </c>
      <c r="Q3595">
        <v>0</v>
      </c>
      <c r="R3595">
        <v>0</v>
      </c>
      <c r="S3595">
        <v>0</v>
      </c>
      <c r="T3595">
        <v>100</v>
      </c>
      <c r="U3595">
        <v>0</v>
      </c>
      <c r="V3595">
        <v>0</v>
      </c>
      <c r="W3595">
        <f t="shared" si="938"/>
        <v>125</v>
      </c>
      <c r="X3595">
        <f t="shared" si="946"/>
        <v>1773</v>
      </c>
      <c r="Y3595">
        <f t="shared" si="950"/>
        <v>4257</v>
      </c>
      <c r="Z3595">
        <f t="shared" si="947"/>
        <v>28102</v>
      </c>
      <c r="AA3595" t="s">
        <v>617</v>
      </c>
      <c r="AB3595">
        <v>2023</v>
      </c>
    </row>
    <row r="3596" spans="1:28" x14ac:dyDescent="0.25">
      <c r="A3596">
        <v>83</v>
      </c>
      <c r="B3596" t="s">
        <v>842</v>
      </c>
      <c r="C3596" t="s">
        <v>102</v>
      </c>
      <c r="D3596" t="s">
        <v>823</v>
      </c>
      <c r="E3596" t="s">
        <v>843</v>
      </c>
      <c r="F3596" t="s">
        <v>100</v>
      </c>
      <c r="G3596">
        <v>36000</v>
      </c>
      <c r="H3596">
        <f t="shared" si="948"/>
        <v>33872.400000000001</v>
      </c>
      <c r="I3596">
        <f t="shared" si="949"/>
        <v>1033.2</v>
      </c>
      <c r="J3596">
        <f t="shared" si="941"/>
        <v>2555.9999999999995</v>
      </c>
      <c r="K3596">
        <f t="shared" si="942"/>
        <v>396.00000000000006</v>
      </c>
      <c r="L3596">
        <f t="shared" si="943"/>
        <v>1094.4000000000001</v>
      </c>
      <c r="M3596">
        <f t="shared" si="944"/>
        <v>2552.4</v>
      </c>
      <c r="N3596">
        <v>0</v>
      </c>
      <c r="O3596">
        <f t="shared" si="945"/>
        <v>7632</v>
      </c>
      <c r="P3596">
        <v>25</v>
      </c>
      <c r="Q3596">
        <v>0</v>
      </c>
      <c r="R3596">
        <v>0</v>
      </c>
      <c r="S3596">
        <v>264.77</v>
      </c>
      <c r="T3596">
        <v>100</v>
      </c>
      <c r="U3596">
        <v>0</v>
      </c>
      <c r="V3596">
        <v>0</v>
      </c>
      <c r="W3596">
        <f t="shared" si="938"/>
        <v>389.77</v>
      </c>
      <c r="X3596">
        <f t="shared" si="946"/>
        <v>2127.6000000000004</v>
      </c>
      <c r="Y3596">
        <f t="shared" si="950"/>
        <v>5108.3999999999996</v>
      </c>
      <c r="Z3596">
        <f t="shared" si="947"/>
        <v>33482.629999999997</v>
      </c>
      <c r="AA3596" t="s">
        <v>617</v>
      </c>
      <c r="AB3596">
        <v>2023</v>
      </c>
    </row>
    <row r="3597" spans="1:28" x14ac:dyDescent="0.25">
      <c r="A3597">
        <v>84</v>
      </c>
      <c r="B3597" t="s">
        <v>845</v>
      </c>
      <c r="C3597" t="s">
        <v>103</v>
      </c>
      <c r="D3597" t="s">
        <v>94</v>
      </c>
      <c r="E3597" t="s">
        <v>52</v>
      </c>
      <c r="F3597" t="s">
        <v>100</v>
      </c>
      <c r="G3597">
        <v>30000</v>
      </c>
      <c r="H3597">
        <f t="shared" si="948"/>
        <v>28227</v>
      </c>
      <c r="I3597">
        <f t="shared" si="949"/>
        <v>861</v>
      </c>
      <c r="J3597">
        <f t="shared" si="941"/>
        <v>2130</v>
      </c>
      <c r="K3597">
        <f t="shared" si="942"/>
        <v>330.00000000000006</v>
      </c>
      <c r="L3597">
        <f t="shared" si="943"/>
        <v>912</v>
      </c>
      <c r="M3597">
        <f t="shared" si="944"/>
        <v>2127</v>
      </c>
      <c r="N3597">
        <v>0</v>
      </c>
      <c r="O3597">
        <f t="shared" si="945"/>
        <v>6360</v>
      </c>
      <c r="P3597">
        <v>25</v>
      </c>
      <c r="Q3597">
        <v>0</v>
      </c>
      <c r="R3597">
        <v>0</v>
      </c>
      <c r="S3597">
        <v>0</v>
      </c>
      <c r="T3597">
        <v>100</v>
      </c>
      <c r="U3597">
        <v>0</v>
      </c>
      <c r="V3597">
        <v>0</v>
      </c>
      <c r="W3597">
        <f t="shared" si="938"/>
        <v>125</v>
      </c>
      <c r="X3597">
        <f t="shared" si="946"/>
        <v>1773</v>
      </c>
      <c r="Y3597">
        <f t="shared" si="950"/>
        <v>4257</v>
      </c>
      <c r="Z3597">
        <f t="shared" si="947"/>
        <v>28102</v>
      </c>
      <c r="AA3597" t="s">
        <v>617</v>
      </c>
      <c r="AB3597">
        <v>2023</v>
      </c>
    </row>
    <row r="3598" spans="1:28" x14ac:dyDescent="0.25">
      <c r="A3598">
        <v>85</v>
      </c>
      <c r="B3598" t="s">
        <v>848</v>
      </c>
      <c r="C3598" t="s">
        <v>103</v>
      </c>
      <c r="D3598" t="s">
        <v>94</v>
      </c>
      <c r="E3598" t="s">
        <v>52</v>
      </c>
      <c r="F3598" t="s">
        <v>100</v>
      </c>
      <c r="G3598">
        <v>46000</v>
      </c>
      <c r="H3598">
        <f t="shared" si="948"/>
        <v>43281.4</v>
      </c>
      <c r="I3598">
        <f t="shared" si="949"/>
        <v>1320.2</v>
      </c>
      <c r="J3598">
        <f t="shared" si="941"/>
        <v>3265.9999999999995</v>
      </c>
      <c r="K3598">
        <f t="shared" si="942"/>
        <v>506.00000000000006</v>
      </c>
      <c r="L3598">
        <f t="shared" si="943"/>
        <v>1398.4</v>
      </c>
      <c r="M3598">
        <f t="shared" si="944"/>
        <v>3261.4</v>
      </c>
      <c r="N3598">
        <v>0</v>
      </c>
      <c r="O3598">
        <f t="shared" si="945"/>
        <v>9752</v>
      </c>
      <c r="P3598">
        <v>25</v>
      </c>
      <c r="Q3598">
        <v>0</v>
      </c>
      <c r="R3598">
        <v>0</v>
      </c>
      <c r="S3598">
        <v>0</v>
      </c>
      <c r="T3598">
        <v>100</v>
      </c>
      <c r="U3598">
        <f t="shared" ref="U3598:U3600" si="951">IF((H3598*12)&gt;867123.01,(79776+(((H3598*12)-867123.01)*0.25))/12,IF((H3598*12)&gt;624329.01,(31216+(((H3598*12)-624329.01)*0.2))/12,IF((H3598*12)&gt;416220.01,(((H3598*12)-416220.01)*0.15)/12,0)))</f>
        <v>1289.4598750000005</v>
      </c>
      <c r="V3598">
        <v>0</v>
      </c>
      <c r="W3598">
        <f t="shared" si="938"/>
        <v>1414.4598750000005</v>
      </c>
      <c r="X3598">
        <f t="shared" si="946"/>
        <v>2718.6000000000004</v>
      </c>
      <c r="Y3598">
        <f t="shared" si="950"/>
        <v>6527.4</v>
      </c>
      <c r="Z3598">
        <f t="shared" si="947"/>
        <v>41866.940125000001</v>
      </c>
      <c r="AA3598" t="s">
        <v>617</v>
      </c>
      <c r="AB3598">
        <v>2023</v>
      </c>
    </row>
    <row r="3599" spans="1:28" x14ac:dyDescent="0.25">
      <c r="A3599">
        <v>86</v>
      </c>
      <c r="B3599" t="s">
        <v>174</v>
      </c>
      <c r="C3599" t="s">
        <v>102</v>
      </c>
      <c r="D3599" t="s">
        <v>94</v>
      </c>
      <c r="E3599" t="s">
        <v>26</v>
      </c>
      <c r="F3599" t="s">
        <v>100</v>
      </c>
      <c r="G3599">
        <v>46000</v>
      </c>
      <c r="H3599">
        <f t="shared" si="948"/>
        <v>43281.4</v>
      </c>
      <c r="I3599">
        <f t="shared" si="949"/>
        <v>1320.2</v>
      </c>
      <c r="J3599">
        <f t="shared" si="941"/>
        <v>3265.9999999999995</v>
      </c>
      <c r="K3599">
        <f t="shared" si="942"/>
        <v>506.00000000000006</v>
      </c>
      <c r="L3599">
        <f t="shared" si="943"/>
        <v>1398.4</v>
      </c>
      <c r="M3599">
        <f t="shared" si="944"/>
        <v>3261.4</v>
      </c>
      <c r="N3599">
        <v>0</v>
      </c>
      <c r="O3599">
        <f t="shared" si="945"/>
        <v>9752</v>
      </c>
      <c r="P3599">
        <v>25</v>
      </c>
      <c r="Q3599">
        <v>0</v>
      </c>
      <c r="R3599">
        <v>0</v>
      </c>
      <c r="S3599">
        <v>473.64</v>
      </c>
      <c r="T3599">
        <v>100</v>
      </c>
      <c r="U3599">
        <f t="shared" si="951"/>
        <v>1289.4598750000005</v>
      </c>
      <c r="V3599">
        <v>0</v>
      </c>
      <c r="W3599">
        <f t="shared" si="938"/>
        <v>1888.0998750000003</v>
      </c>
      <c r="X3599">
        <f t="shared" si="946"/>
        <v>2718.6000000000004</v>
      </c>
      <c r="Y3599">
        <f t="shared" si="950"/>
        <v>6527.4</v>
      </c>
      <c r="Z3599">
        <f t="shared" si="947"/>
        <v>41393.300125000002</v>
      </c>
      <c r="AA3599" t="s">
        <v>617</v>
      </c>
      <c r="AB3599">
        <v>2023</v>
      </c>
    </row>
    <row r="3600" spans="1:28" x14ac:dyDescent="0.25">
      <c r="A3600">
        <v>87</v>
      </c>
      <c r="B3600" t="s">
        <v>853</v>
      </c>
      <c r="C3600" t="s">
        <v>103</v>
      </c>
      <c r="D3600" t="s">
        <v>94</v>
      </c>
      <c r="E3600" t="s">
        <v>854</v>
      </c>
      <c r="F3600" t="s">
        <v>100</v>
      </c>
      <c r="G3600">
        <v>46000</v>
      </c>
      <c r="H3600">
        <f t="shared" si="948"/>
        <v>43281.4</v>
      </c>
      <c r="I3600">
        <f t="shared" si="949"/>
        <v>1320.2</v>
      </c>
      <c r="J3600">
        <f t="shared" si="941"/>
        <v>3265.9999999999995</v>
      </c>
      <c r="K3600">
        <f t="shared" si="942"/>
        <v>506.00000000000006</v>
      </c>
      <c r="L3600">
        <f t="shared" si="943"/>
        <v>1398.4</v>
      </c>
      <c r="M3600">
        <f t="shared" si="944"/>
        <v>3261.4</v>
      </c>
      <c r="N3600">
        <v>0</v>
      </c>
      <c r="O3600">
        <f t="shared" si="945"/>
        <v>9752</v>
      </c>
      <c r="P3600">
        <v>25</v>
      </c>
      <c r="Q3600">
        <v>0</v>
      </c>
      <c r="R3600">
        <v>0</v>
      </c>
      <c r="S3600">
        <v>669.92</v>
      </c>
      <c r="T3600">
        <v>100</v>
      </c>
      <c r="U3600">
        <f t="shared" si="951"/>
        <v>1289.4598750000005</v>
      </c>
      <c r="V3600">
        <v>0</v>
      </c>
      <c r="W3600">
        <f t="shared" si="938"/>
        <v>2084.3798750000005</v>
      </c>
      <c r="X3600">
        <f t="shared" si="946"/>
        <v>2718.6000000000004</v>
      </c>
      <c r="Y3600">
        <f t="shared" si="950"/>
        <v>6527.4</v>
      </c>
      <c r="Z3600">
        <f t="shared" si="947"/>
        <v>41197.020124999995</v>
      </c>
      <c r="AA3600" t="s">
        <v>617</v>
      </c>
      <c r="AB3600">
        <v>2023</v>
      </c>
    </row>
    <row r="3601" spans="1:28" x14ac:dyDescent="0.25">
      <c r="A3601">
        <v>88</v>
      </c>
      <c r="B3601" t="s">
        <v>855</v>
      </c>
      <c r="C3601" t="s">
        <v>103</v>
      </c>
      <c r="D3601" t="s">
        <v>94</v>
      </c>
      <c r="E3601" t="s">
        <v>52</v>
      </c>
      <c r="F3601" t="s">
        <v>100</v>
      </c>
      <c r="G3601">
        <v>36000</v>
      </c>
      <c r="H3601">
        <f t="shared" si="948"/>
        <v>33872.400000000001</v>
      </c>
      <c r="I3601">
        <f t="shared" si="949"/>
        <v>1033.2</v>
      </c>
      <c r="J3601">
        <f t="shared" si="941"/>
        <v>2555.9999999999995</v>
      </c>
      <c r="K3601">
        <f t="shared" si="942"/>
        <v>396.00000000000006</v>
      </c>
      <c r="L3601">
        <f t="shared" si="943"/>
        <v>1094.4000000000001</v>
      </c>
      <c r="M3601">
        <f t="shared" si="944"/>
        <v>2552.4</v>
      </c>
      <c r="N3601">
        <v>0</v>
      </c>
      <c r="O3601">
        <f t="shared" si="945"/>
        <v>7632</v>
      </c>
      <c r="P3601">
        <v>25</v>
      </c>
      <c r="Q3601">
        <v>0</v>
      </c>
      <c r="R3601">
        <v>0</v>
      </c>
      <c r="S3601">
        <v>850</v>
      </c>
      <c r="T3601">
        <v>100</v>
      </c>
      <c r="U3601">
        <v>0</v>
      </c>
      <c r="V3601">
        <v>0</v>
      </c>
      <c r="W3601">
        <f t="shared" si="938"/>
        <v>975</v>
      </c>
      <c r="X3601">
        <f t="shared" si="946"/>
        <v>2127.6000000000004</v>
      </c>
      <c r="Y3601">
        <f t="shared" si="950"/>
        <v>5108.3999999999996</v>
      </c>
      <c r="Z3601">
        <f t="shared" si="947"/>
        <v>32897.4</v>
      </c>
      <c r="AA3601" t="s">
        <v>617</v>
      </c>
      <c r="AB3601">
        <v>2023</v>
      </c>
    </row>
    <row r="3602" spans="1:28" x14ac:dyDescent="0.25">
      <c r="A3602">
        <v>89</v>
      </c>
      <c r="B3602" t="s">
        <v>856</v>
      </c>
      <c r="C3602" t="s">
        <v>102</v>
      </c>
      <c r="D3602" t="s">
        <v>6</v>
      </c>
      <c r="E3602" t="s">
        <v>26</v>
      </c>
      <c r="F3602" t="s">
        <v>100</v>
      </c>
      <c r="G3602">
        <v>36000</v>
      </c>
      <c r="H3602">
        <f t="shared" si="948"/>
        <v>33872.400000000001</v>
      </c>
      <c r="I3602">
        <f t="shared" si="949"/>
        <v>1033.2</v>
      </c>
      <c r="J3602">
        <f t="shared" si="941"/>
        <v>2555.9999999999995</v>
      </c>
      <c r="K3602">
        <f t="shared" si="942"/>
        <v>396.00000000000006</v>
      </c>
      <c r="L3602">
        <f t="shared" si="943"/>
        <v>1094.4000000000001</v>
      </c>
      <c r="M3602">
        <f t="shared" si="944"/>
        <v>2552.4</v>
      </c>
      <c r="N3602">
        <v>0</v>
      </c>
      <c r="O3602">
        <f t="shared" si="945"/>
        <v>7632</v>
      </c>
      <c r="P3602">
        <v>25</v>
      </c>
      <c r="Q3602">
        <v>0</v>
      </c>
      <c r="R3602">
        <v>0</v>
      </c>
      <c r="S3602">
        <v>0</v>
      </c>
      <c r="T3602">
        <v>100</v>
      </c>
      <c r="U3602">
        <v>0</v>
      </c>
      <c r="V3602">
        <v>0</v>
      </c>
      <c r="W3602">
        <f t="shared" si="938"/>
        <v>125</v>
      </c>
      <c r="X3602">
        <f t="shared" si="946"/>
        <v>2127.6000000000004</v>
      </c>
      <c r="Y3602">
        <f t="shared" si="950"/>
        <v>5108.3999999999996</v>
      </c>
      <c r="Z3602">
        <f t="shared" si="947"/>
        <v>33747.4</v>
      </c>
      <c r="AA3602" t="s">
        <v>617</v>
      </c>
      <c r="AB3602">
        <v>2023</v>
      </c>
    </row>
    <row r="3603" spans="1:28" x14ac:dyDescent="0.25">
      <c r="A3603">
        <v>90</v>
      </c>
      <c r="B3603" t="s">
        <v>857</v>
      </c>
      <c r="C3603" t="s">
        <v>103</v>
      </c>
      <c r="D3603" t="s">
        <v>858</v>
      </c>
      <c r="E3603" t="s">
        <v>859</v>
      </c>
      <c r="F3603" t="s">
        <v>100</v>
      </c>
      <c r="G3603">
        <v>30000</v>
      </c>
      <c r="H3603">
        <f t="shared" si="948"/>
        <v>28227</v>
      </c>
      <c r="I3603">
        <f t="shared" si="949"/>
        <v>861</v>
      </c>
      <c r="J3603">
        <f t="shared" si="941"/>
        <v>2130</v>
      </c>
      <c r="K3603">
        <f t="shared" si="942"/>
        <v>330.00000000000006</v>
      </c>
      <c r="L3603">
        <f t="shared" si="943"/>
        <v>912</v>
      </c>
      <c r="M3603">
        <f t="shared" si="944"/>
        <v>2127</v>
      </c>
      <c r="N3603">
        <v>0</v>
      </c>
      <c r="O3603">
        <f t="shared" si="945"/>
        <v>6360</v>
      </c>
      <c r="P3603">
        <v>25</v>
      </c>
      <c r="Q3603">
        <v>0</v>
      </c>
      <c r="R3603">
        <v>0</v>
      </c>
      <c r="S3603">
        <v>550.70000000000005</v>
      </c>
      <c r="T3603">
        <v>100</v>
      </c>
      <c r="U3603">
        <v>0</v>
      </c>
      <c r="V3603">
        <v>0</v>
      </c>
      <c r="W3603">
        <f t="shared" si="938"/>
        <v>675.7</v>
      </c>
      <c r="X3603">
        <f t="shared" si="946"/>
        <v>1773</v>
      </c>
      <c r="Y3603">
        <f t="shared" si="950"/>
        <v>4257</v>
      </c>
      <c r="Z3603">
        <f t="shared" si="947"/>
        <v>27551.3</v>
      </c>
      <c r="AA3603" t="s">
        <v>617</v>
      </c>
      <c r="AB3603">
        <v>2023</v>
      </c>
    </row>
    <row r="3604" spans="1:28" x14ac:dyDescent="0.25">
      <c r="A3604">
        <v>91</v>
      </c>
      <c r="B3604" t="s">
        <v>176</v>
      </c>
      <c r="C3604" t="s">
        <v>102</v>
      </c>
      <c r="D3604" t="s">
        <v>94</v>
      </c>
      <c r="E3604" t="s">
        <v>26</v>
      </c>
      <c r="F3604" t="s">
        <v>100</v>
      </c>
      <c r="G3604">
        <v>36000</v>
      </c>
      <c r="H3604">
        <f t="shared" si="948"/>
        <v>33872.400000000001</v>
      </c>
      <c r="I3604">
        <f t="shared" si="949"/>
        <v>1033.2</v>
      </c>
      <c r="J3604">
        <f t="shared" si="941"/>
        <v>2555.9999999999995</v>
      </c>
      <c r="K3604">
        <f t="shared" si="942"/>
        <v>396.00000000000006</v>
      </c>
      <c r="L3604">
        <f t="shared" si="943"/>
        <v>1094.4000000000001</v>
      </c>
      <c r="M3604">
        <f t="shared" si="944"/>
        <v>2552.4</v>
      </c>
      <c r="N3604">
        <v>0</v>
      </c>
      <c r="O3604">
        <f t="shared" si="945"/>
        <v>7632</v>
      </c>
      <c r="P3604">
        <v>25</v>
      </c>
      <c r="Q3604">
        <v>0</v>
      </c>
      <c r="R3604">
        <v>0</v>
      </c>
      <c r="S3604">
        <v>80</v>
      </c>
      <c r="T3604">
        <v>100</v>
      </c>
      <c r="U3604">
        <v>0</v>
      </c>
      <c r="V3604">
        <v>0</v>
      </c>
      <c r="W3604">
        <f t="shared" si="938"/>
        <v>205</v>
      </c>
      <c r="X3604">
        <f t="shared" si="946"/>
        <v>2127.6000000000004</v>
      </c>
      <c r="Y3604">
        <f t="shared" si="950"/>
        <v>5108.3999999999996</v>
      </c>
      <c r="Z3604">
        <f t="shared" si="947"/>
        <v>33667.4</v>
      </c>
      <c r="AA3604" t="s">
        <v>617</v>
      </c>
      <c r="AB3604">
        <v>2023</v>
      </c>
    </row>
    <row r="3605" spans="1:28" x14ac:dyDescent="0.25">
      <c r="A3605">
        <v>92</v>
      </c>
      <c r="B3605" t="s">
        <v>847</v>
      </c>
      <c r="C3605" t="s">
        <v>102</v>
      </c>
      <c r="D3605" t="s">
        <v>94</v>
      </c>
      <c r="E3605" t="s">
        <v>765</v>
      </c>
      <c r="F3605" t="s">
        <v>100</v>
      </c>
      <c r="G3605">
        <v>20000</v>
      </c>
      <c r="H3605">
        <f t="shared" si="948"/>
        <v>18818</v>
      </c>
      <c r="I3605">
        <f t="shared" si="949"/>
        <v>574</v>
      </c>
      <c r="J3605">
        <f t="shared" si="941"/>
        <v>1419.9999999999998</v>
      </c>
      <c r="K3605">
        <f t="shared" si="942"/>
        <v>220.00000000000003</v>
      </c>
      <c r="L3605">
        <f t="shared" si="943"/>
        <v>608</v>
      </c>
      <c r="M3605">
        <f t="shared" si="944"/>
        <v>1418</v>
      </c>
      <c r="N3605">
        <v>0</v>
      </c>
      <c r="O3605">
        <f t="shared" si="945"/>
        <v>4240</v>
      </c>
      <c r="P3605">
        <v>25</v>
      </c>
      <c r="Q3605">
        <v>0</v>
      </c>
      <c r="R3605">
        <v>0</v>
      </c>
      <c r="S3605">
        <v>0</v>
      </c>
      <c r="T3605">
        <v>100</v>
      </c>
      <c r="U3605">
        <v>0</v>
      </c>
      <c r="V3605">
        <v>0</v>
      </c>
      <c r="W3605">
        <f t="shared" ref="W3605:W3618" si="952">P3605+Q3605+R3605+S3605+T3605+U3605</f>
        <v>125</v>
      </c>
      <c r="X3605">
        <f t="shared" si="946"/>
        <v>1182</v>
      </c>
      <c r="Y3605">
        <f t="shared" si="950"/>
        <v>2838</v>
      </c>
      <c r="Z3605">
        <f t="shared" si="947"/>
        <v>18693</v>
      </c>
      <c r="AA3605" t="s">
        <v>617</v>
      </c>
      <c r="AB3605">
        <v>2023</v>
      </c>
    </row>
    <row r="3606" spans="1:28" x14ac:dyDescent="0.25">
      <c r="A3606">
        <v>93</v>
      </c>
      <c r="B3606" t="s">
        <v>873</v>
      </c>
      <c r="C3606" t="s">
        <v>102</v>
      </c>
      <c r="D3606" t="s">
        <v>94</v>
      </c>
      <c r="E3606" t="s">
        <v>765</v>
      </c>
      <c r="F3606" t="s">
        <v>100</v>
      </c>
      <c r="G3606">
        <v>20000</v>
      </c>
      <c r="H3606">
        <f t="shared" si="948"/>
        <v>18818</v>
      </c>
      <c r="I3606">
        <f t="shared" si="949"/>
        <v>574</v>
      </c>
      <c r="J3606">
        <f t="shared" si="941"/>
        <v>1419.9999999999998</v>
      </c>
      <c r="K3606">
        <f t="shared" si="942"/>
        <v>220.00000000000003</v>
      </c>
      <c r="L3606">
        <f t="shared" si="943"/>
        <v>608</v>
      </c>
      <c r="M3606">
        <f t="shared" si="944"/>
        <v>1418</v>
      </c>
      <c r="N3606">
        <v>0</v>
      </c>
      <c r="O3606">
        <f t="shared" si="945"/>
        <v>4240</v>
      </c>
      <c r="P3606">
        <v>25</v>
      </c>
      <c r="Q3606">
        <v>0</v>
      </c>
      <c r="R3606">
        <v>0</v>
      </c>
      <c r="S3606">
        <v>0</v>
      </c>
      <c r="T3606">
        <v>100</v>
      </c>
      <c r="U3606">
        <v>0</v>
      </c>
      <c r="V3606">
        <v>0</v>
      </c>
      <c r="W3606">
        <f t="shared" si="952"/>
        <v>125</v>
      </c>
      <c r="X3606">
        <f t="shared" si="946"/>
        <v>1182</v>
      </c>
      <c r="Y3606">
        <f t="shared" si="950"/>
        <v>2838</v>
      </c>
      <c r="Z3606">
        <f t="shared" si="947"/>
        <v>18693</v>
      </c>
      <c r="AA3606" t="s">
        <v>617</v>
      </c>
      <c r="AB3606">
        <v>2023</v>
      </c>
    </row>
    <row r="3607" spans="1:28" x14ac:dyDescent="0.25">
      <c r="A3607">
        <v>94</v>
      </c>
      <c r="B3607" t="s">
        <v>202</v>
      </c>
      <c r="C3607" t="s">
        <v>102</v>
      </c>
      <c r="D3607" t="s">
        <v>22</v>
      </c>
      <c r="E3607" t="s">
        <v>37</v>
      </c>
      <c r="F3607" t="s">
        <v>100</v>
      </c>
      <c r="G3607">
        <v>25000</v>
      </c>
      <c r="H3607">
        <f t="shared" si="948"/>
        <v>23522.5</v>
      </c>
      <c r="I3607">
        <f t="shared" si="949"/>
        <v>717.5</v>
      </c>
      <c r="J3607">
        <f t="shared" si="941"/>
        <v>1774.9999999999998</v>
      </c>
      <c r="K3607">
        <f t="shared" si="942"/>
        <v>275</v>
      </c>
      <c r="L3607">
        <f t="shared" si="943"/>
        <v>760</v>
      </c>
      <c r="M3607">
        <f t="shared" si="944"/>
        <v>1772.5000000000002</v>
      </c>
      <c r="N3607">
        <v>0</v>
      </c>
      <c r="O3607">
        <f t="shared" si="945"/>
        <v>5300</v>
      </c>
      <c r="P3607">
        <v>25</v>
      </c>
      <c r="Q3607">
        <v>1138.06</v>
      </c>
      <c r="R3607">
        <v>0</v>
      </c>
      <c r="S3607">
        <v>0</v>
      </c>
      <c r="T3607">
        <v>100</v>
      </c>
      <c r="U3607">
        <v>0</v>
      </c>
      <c r="V3607">
        <v>0</v>
      </c>
      <c r="W3607">
        <f t="shared" si="952"/>
        <v>1263.06</v>
      </c>
      <c r="X3607">
        <f t="shared" si="946"/>
        <v>1477.5</v>
      </c>
      <c r="Y3607">
        <f t="shared" si="950"/>
        <v>3547.5</v>
      </c>
      <c r="Z3607">
        <f t="shared" si="947"/>
        <v>22259.439999999999</v>
      </c>
      <c r="AA3607" t="s">
        <v>617</v>
      </c>
      <c r="AB3607">
        <v>2023</v>
      </c>
    </row>
    <row r="3608" spans="1:28" x14ac:dyDescent="0.25">
      <c r="A3608">
        <v>95</v>
      </c>
      <c r="B3608" t="s">
        <v>203</v>
      </c>
      <c r="C3608" t="s">
        <v>102</v>
      </c>
      <c r="D3608" t="s">
        <v>6</v>
      </c>
      <c r="E3608" t="s">
        <v>37</v>
      </c>
      <c r="F3608" t="s">
        <v>100</v>
      </c>
      <c r="G3608">
        <v>15000</v>
      </c>
      <c r="H3608">
        <f t="shared" si="948"/>
        <v>14113.5</v>
      </c>
      <c r="I3608">
        <f t="shared" si="949"/>
        <v>430.5</v>
      </c>
      <c r="J3608">
        <f t="shared" si="941"/>
        <v>1065</v>
      </c>
      <c r="K3608">
        <f t="shared" si="942"/>
        <v>165.00000000000003</v>
      </c>
      <c r="L3608">
        <f t="shared" si="943"/>
        <v>456</v>
      </c>
      <c r="M3608">
        <f t="shared" si="944"/>
        <v>1063.5</v>
      </c>
      <c r="N3608">
        <v>0</v>
      </c>
      <c r="O3608">
        <f t="shared" si="945"/>
        <v>3180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v>0</v>
      </c>
      <c r="V3608">
        <v>0</v>
      </c>
      <c r="W3608">
        <f t="shared" si="952"/>
        <v>125</v>
      </c>
      <c r="X3608">
        <f t="shared" si="946"/>
        <v>886.5</v>
      </c>
      <c r="Y3608">
        <f t="shared" si="950"/>
        <v>2128.5</v>
      </c>
      <c r="Z3608">
        <f t="shared" si="947"/>
        <v>13988.5</v>
      </c>
      <c r="AA3608" t="s">
        <v>617</v>
      </c>
      <c r="AB3608">
        <v>2023</v>
      </c>
    </row>
    <row r="3609" spans="1:28" x14ac:dyDescent="0.25">
      <c r="A3609">
        <v>96</v>
      </c>
      <c r="B3609" t="s">
        <v>204</v>
      </c>
      <c r="C3609" t="s">
        <v>102</v>
      </c>
      <c r="D3609" t="s">
        <v>6</v>
      </c>
      <c r="E3609" t="s">
        <v>37</v>
      </c>
      <c r="F3609" t="s">
        <v>100</v>
      </c>
      <c r="G3609">
        <v>15000</v>
      </c>
      <c r="H3609">
        <f t="shared" si="948"/>
        <v>14113.5</v>
      </c>
      <c r="I3609">
        <f t="shared" si="949"/>
        <v>430.5</v>
      </c>
      <c r="J3609">
        <f t="shared" si="941"/>
        <v>1065</v>
      </c>
      <c r="K3609">
        <f t="shared" si="942"/>
        <v>165.00000000000003</v>
      </c>
      <c r="L3609">
        <f t="shared" si="943"/>
        <v>456</v>
      </c>
      <c r="M3609">
        <f t="shared" si="944"/>
        <v>1063.5</v>
      </c>
      <c r="N3609">
        <v>0</v>
      </c>
      <c r="O3609">
        <f t="shared" si="945"/>
        <v>3180</v>
      </c>
      <c r="P3609">
        <v>25</v>
      </c>
      <c r="Q3609">
        <v>0</v>
      </c>
      <c r="R3609">
        <v>0</v>
      </c>
      <c r="S3609">
        <v>0</v>
      </c>
      <c r="T3609">
        <v>100</v>
      </c>
      <c r="U3609">
        <v>0</v>
      </c>
      <c r="V3609">
        <v>0</v>
      </c>
      <c r="W3609">
        <f t="shared" si="952"/>
        <v>125</v>
      </c>
      <c r="X3609">
        <f t="shared" si="946"/>
        <v>886.5</v>
      </c>
      <c r="Y3609">
        <f t="shared" si="950"/>
        <v>2128.5</v>
      </c>
      <c r="Z3609">
        <f t="shared" si="947"/>
        <v>13988.5</v>
      </c>
      <c r="AA3609" t="s">
        <v>617</v>
      </c>
      <c r="AB3609">
        <v>2023</v>
      </c>
    </row>
    <row r="3610" spans="1:28" x14ac:dyDescent="0.25">
      <c r="A3610">
        <v>97</v>
      </c>
      <c r="B3610" t="s">
        <v>205</v>
      </c>
      <c r="C3610" t="s">
        <v>102</v>
      </c>
      <c r="D3610" t="s">
        <v>6</v>
      </c>
      <c r="E3610" t="s">
        <v>37</v>
      </c>
      <c r="F3610" t="s">
        <v>100</v>
      </c>
      <c r="G3610">
        <v>25000</v>
      </c>
      <c r="H3610">
        <f t="shared" si="948"/>
        <v>23522.5</v>
      </c>
      <c r="I3610">
        <f t="shared" si="949"/>
        <v>717.5</v>
      </c>
      <c r="J3610">
        <f t="shared" si="941"/>
        <v>1774.9999999999998</v>
      </c>
      <c r="K3610">
        <f t="shared" si="942"/>
        <v>275</v>
      </c>
      <c r="L3610">
        <f t="shared" si="943"/>
        <v>760</v>
      </c>
      <c r="M3610">
        <f t="shared" si="944"/>
        <v>1772.5000000000002</v>
      </c>
      <c r="N3610">
        <v>0</v>
      </c>
      <c r="O3610">
        <f t="shared" si="945"/>
        <v>5300</v>
      </c>
      <c r="P3610">
        <v>25</v>
      </c>
      <c r="Q3610">
        <v>0</v>
      </c>
      <c r="R3610">
        <v>0</v>
      </c>
      <c r="S3610">
        <v>0</v>
      </c>
      <c r="T3610">
        <v>100</v>
      </c>
      <c r="U3610">
        <v>0</v>
      </c>
      <c r="V3610">
        <v>0</v>
      </c>
      <c r="W3610">
        <f t="shared" si="952"/>
        <v>125</v>
      </c>
      <c r="X3610">
        <f t="shared" si="946"/>
        <v>1477.5</v>
      </c>
      <c r="Y3610">
        <f t="shared" si="950"/>
        <v>3547.5</v>
      </c>
      <c r="Z3610">
        <f t="shared" si="947"/>
        <v>23397.5</v>
      </c>
      <c r="AA3610" t="s">
        <v>617</v>
      </c>
      <c r="AB3610">
        <v>2023</v>
      </c>
    </row>
    <row r="3611" spans="1:28" x14ac:dyDescent="0.25">
      <c r="A3611">
        <v>98</v>
      </c>
      <c r="B3611" t="s">
        <v>810</v>
      </c>
      <c r="C3611" t="s">
        <v>102</v>
      </c>
      <c r="D3611" t="s">
        <v>94</v>
      </c>
      <c r="E3611" t="s">
        <v>37</v>
      </c>
      <c r="F3611" t="s">
        <v>100</v>
      </c>
      <c r="G3611">
        <v>25000</v>
      </c>
      <c r="H3611">
        <f t="shared" si="948"/>
        <v>23522.5</v>
      </c>
      <c r="I3611">
        <f t="shared" si="949"/>
        <v>717.5</v>
      </c>
      <c r="J3611">
        <f t="shared" si="941"/>
        <v>1774.9999999999998</v>
      </c>
      <c r="K3611">
        <f t="shared" si="942"/>
        <v>275</v>
      </c>
      <c r="L3611">
        <f t="shared" si="943"/>
        <v>760</v>
      </c>
      <c r="M3611">
        <f t="shared" si="944"/>
        <v>1772.5000000000002</v>
      </c>
      <c r="N3611">
        <v>0</v>
      </c>
      <c r="O3611">
        <f t="shared" si="945"/>
        <v>5300</v>
      </c>
      <c r="P3611">
        <v>25</v>
      </c>
      <c r="Q3611">
        <v>2100.16</v>
      </c>
      <c r="R3611">
        <v>0</v>
      </c>
      <c r="S3611">
        <v>0</v>
      </c>
      <c r="T3611">
        <v>100</v>
      </c>
      <c r="U3611">
        <v>0</v>
      </c>
      <c r="V3611">
        <v>0</v>
      </c>
      <c r="W3611">
        <f t="shared" si="952"/>
        <v>2225.16</v>
      </c>
      <c r="X3611">
        <f t="shared" si="946"/>
        <v>1477.5</v>
      </c>
      <c r="Y3611">
        <f t="shared" si="950"/>
        <v>3547.5</v>
      </c>
      <c r="Z3611">
        <f t="shared" si="947"/>
        <v>21297.34</v>
      </c>
      <c r="AA3611" t="s">
        <v>617</v>
      </c>
      <c r="AB3611">
        <v>2023</v>
      </c>
    </row>
    <row r="3612" spans="1:28" x14ac:dyDescent="0.25">
      <c r="A3612">
        <v>99</v>
      </c>
      <c r="B3612" t="s">
        <v>802</v>
      </c>
      <c r="C3612" t="s">
        <v>103</v>
      </c>
      <c r="D3612" t="s">
        <v>22</v>
      </c>
      <c r="E3612" t="s">
        <v>54</v>
      </c>
      <c r="F3612" t="s">
        <v>100</v>
      </c>
      <c r="G3612">
        <v>30000</v>
      </c>
      <c r="H3612">
        <f t="shared" si="948"/>
        <v>28227</v>
      </c>
      <c r="I3612">
        <f t="shared" si="949"/>
        <v>861</v>
      </c>
      <c r="J3612">
        <f t="shared" si="941"/>
        <v>2130</v>
      </c>
      <c r="K3612">
        <f t="shared" si="942"/>
        <v>330.00000000000006</v>
      </c>
      <c r="L3612">
        <f t="shared" si="943"/>
        <v>912</v>
      </c>
      <c r="M3612">
        <f t="shared" si="944"/>
        <v>2127</v>
      </c>
      <c r="N3612">
        <v>0</v>
      </c>
      <c r="O3612">
        <f t="shared" si="945"/>
        <v>6360</v>
      </c>
      <c r="P3612">
        <v>25</v>
      </c>
      <c r="Q3612">
        <v>2000</v>
      </c>
      <c r="R3612">
        <v>0</v>
      </c>
      <c r="S3612">
        <v>0</v>
      </c>
      <c r="T3612">
        <v>100</v>
      </c>
      <c r="U3612">
        <v>0</v>
      </c>
      <c r="V3612">
        <v>0</v>
      </c>
      <c r="W3612">
        <f t="shared" si="952"/>
        <v>2125</v>
      </c>
      <c r="X3612">
        <f t="shared" si="946"/>
        <v>1773</v>
      </c>
      <c r="Y3612">
        <f t="shared" si="950"/>
        <v>4257</v>
      </c>
      <c r="Z3612">
        <f t="shared" si="947"/>
        <v>26102</v>
      </c>
      <c r="AA3612" t="s">
        <v>617</v>
      </c>
      <c r="AB3612">
        <v>2023</v>
      </c>
    </row>
    <row r="3613" spans="1:28" x14ac:dyDescent="0.25">
      <c r="A3613">
        <v>100</v>
      </c>
      <c r="B3613" t="s">
        <v>193</v>
      </c>
      <c r="C3613" t="s">
        <v>103</v>
      </c>
      <c r="D3613" t="s">
        <v>22</v>
      </c>
      <c r="E3613" t="s">
        <v>54</v>
      </c>
      <c r="F3613" t="s">
        <v>100</v>
      </c>
      <c r="G3613">
        <v>30000</v>
      </c>
      <c r="H3613">
        <f t="shared" si="948"/>
        <v>26649.57</v>
      </c>
      <c r="I3613">
        <f t="shared" si="949"/>
        <v>861</v>
      </c>
      <c r="J3613">
        <f t="shared" si="941"/>
        <v>2130</v>
      </c>
      <c r="K3613">
        <f t="shared" si="942"/>
        <v>330.00000000000006</v>
      </c>
      <c r="L3613">
        <f t="shared" si="943"/>
        <v>912</v>
      </c>
      <c r="M3613">
        <f t="shared" si="944"/>
        <v>2127</v>
      </c>
      <c r="N3613">
        <v>1577.43</v>
      </c>
      <c r="O3613">
        <f t="shared" si="945"/>
        <v>7937.43</v>
      </c>
      <c r="P3613">
        <v>25</v>
      </c>
      <c r="Q3613">
        <v>500</v>
      </c>
      <c r="R3613">
        <v>0</v>
      </c>
      <c r="S3613">
        <v>0</v>
      </c>
      <c r="T3613">
        <v>100</v>
      </c>
      <c r="U3613">
        <v>0</v>
      </c>
      <c r="V3613">
        <v>0</v>
      </c>
      <c r="W3613">
        <f t="shared" si="952"/>
        <v>625</v>
      </c>
      <c r="X3613">
        <f t="shared" si="946"/>
        <v>3350.4300000000003</v>
      </c>
      <c r="Y3613">
        <f t="shared" si="950"/>
        <v>4257</v>
      </c>
      <c r="Z3613">
        <f t="shared" si="947"/>
        <v>26024.57</v>
      </c>
      <c r="AA3613" t="s">
        <v>617</v>
      </c>
      <c r="AB3613">
        <v>2023</v>
      </c>
    </row>
    <row r="3614" spans="1:28" x14ac:dyDescent="0.25">
      <c r="A3614">
        <v>101</v>
      </c>
      <c r="B3614" t="s">
        <v>197</v>
      </c>
      <c r="C3614" t="s">
        <v>103</v>
      </c>
      <c r="D3614" t="s">
        <v>94</v>
      </c>
      <c r="E3614" t="s">
        <v>54</v>
      </c>
      <c r="F3614" t="s">
        <v>100</v>
      </c>
      <c r="G3614">
        <v>25000</v>
      </c>
      <c r="H3614">
        <f t="shared" si="948"/>
        <v>23522.5</v>
      </c>
      <c r="I3614">
        <f t="shared" si="949"/>
        <v>717.5</v>
      </c>
      <c r="J3614">
        <f t="shared" si="941"/>
        <v>1774.9999999999998</v>
      </c>
      <c r="K3614">
        <f t="shared" si="942"/>
        <v>275</v>
      </c>
      <c r="L3614">
        <f t="shared" si="943"/>
        <v>760</v>
      </c>
      <c r="M3614">
        <f t="shared" si="944"/>
        <v>1772.5000000000002</v>
      </c>
      <c r="N3614">
        <v>0</v>
      </c>
      <c r="O3614">
        <f t="shared" si="945"/>
        <v>5300</v>
      </c>
      <c r="P3614">
        <v>25</v>
      </c>
      <c r="Q3614">
        <v>0</v>
      </c>
      <c r="R3614">
        <v>0</v>
      </c>
      <c r="S3614">
        <v>0</v>
      </c>
      <c r="T3614">
        <v>100</v>
      </c>
      <c r="U3614">
        <v>0</v>
      </c>
      <c r="V3614">
        <v>0</v>
      </c>
      <c r="W3614">
        <f t="shared" si="952"/>
        <v>125</v>
      </c>
      <c r="X3614">
        <v>1182</v>
      </c>
      <c r="Y3614">
        <f t="shared" si="950"/>
        <v>3547.5</v>
      </c>
      <c r="Z3614">
        <f t="shared" si="947"/>
        <v>23693</v>
      </c>
      <c r="AA3614" t="s">
        <v>617</v>
      </c>
      <c r="AB3614">
        <v>2023</v>
      </c>
    </row>
    <row r="3615" spans="1:28" x14ac:dyDescent="0.25">
      <c r="A3615">
        <v>102</v>
      </c>
      <c r="B3615" t="s">
        <v>198</v>
      </c>
      <c r="C3615" t="s">
        <v>103</v>
      </c>
      <c r="D3615" t="s">
        <v>22</v>
      </c>
      <c r="E3615" t="s">
        <v>54</v>
      </c>
      <c r="F3615" t="s">
        <v>100</v>
      </c>
      <c r="G3615">
        <v>30000</v>
      </c>
      <c r="H3615">
        <f t="shared" si="948"/>
        <v>28227</v>
      </c>
      <c r="I3615">
        <f t="shared" si="949"/>
        <v>861</v>
      </c>
      <c r="J3615">
        <f t="shared" si="941"/>
        <v>2130</v>
      </c>
      <c r="K3615">
        <f t="shared" si="942"/>
        <v>330.00000000000006</v>
      </c>
      <c r="L3615">
        <f t="shared" si="943"/>
        <v>912</v>
      </c>
      <c r="M3615">
        <f t="shared" si="944"/>
        <v>2127</v>
      </c>
      <c r="N3615">
        <v>0</v>
      </c>
      <c r="O3615">
        <f t="shared" si="945"/>
        <v>6360</v>
      </c>
      <c r="P3615">
        <v>25</v>
      </c>
      <c r="Q3615">
        <v>4073.69</v>
      </c>
      <c r="R3615">
        <v>0</v>
      </c>
      <c r="S3615">
        <v>0</v>
      </c>
      <c r="T3615">
        <v>100</v>
      </c>
      <c r="U3615">
        <v>0</v>
      </c>
      <c r="V3615">
        <v>0</v>
      </c>
      <c r="W3615">
        <f t="shared" si="952"/>
        <v>4198.6900000000005</v>
      </c>
      <c r="X3615">
        <f>+I3615+L3615+N3615</f>
        <v>1773</v>
      </c>
      <c r="Y3615">
        <f t="shared" si="950"/>
        <v>4257</v>
      </c>
      <c r="Z3615">
        <f t="shared" si="947"/>
        <v>24028.309999999998</v>
      </c>
      <c r="AA3615" t="s">
        <v>617</v>
      </c>
      <c r="AB3615">
        <v>2023</v>
      </c>
    </row>
    <row r="3616" spans="1:28" x14ac:dyDescent="0.25">
      <c r="A3616">
        <v>103</v>
      </c>
      <c r="B3616" t="s">
        <v>199</v>
      </c>
      <c r="C3616" t="s">
        <v>103</v>
      </c>
      <c r="D3616" t="s">
        <v>10</v>
      </c>
      <c r="E3616" t="s">
        <v>54</v>
      </c>
      <c r="F3616" t="s">
        <v>100</v>
      </c>
      <c r="G3616">
        <v>30000</v>
      </c>
      <c r="H3616">
        <f t="shared" si="948"/>
        <v>28227</v>
      </c>
      <c r="I3616">
        <f t="shared" si="949"/>
        <v>861</v>
      </c>
      <c r="J3616">
        <f t="shared" si="941"/>
        <v>2130</v>
      </c>
      <c r="K3616">
        <f t="shared" si="942"/>
        <v>330.00000000000006</v>
      </c>
      <c r="L3616">
        <f t="shared" si="943"/>
        <v>912</v>
      </c>
      <c r="M3616">
        <f t="shared" si="944"/>
        <v>2127</v>
      </c>
      <c r="N3616">
        <v>0</v>
      </c>
      <c r="O3616">
        <f t="shared" si="945"/>
        <v>6360</v>
      </c>
      <c r="P3616">
        <v>25</v>
      </c>
      <c r="Q3616">
        <v>0</v>
      </c>
      <c r="R3616">
        <v>0</v>
      </c>
      <c r="S3616">
        <v>0</v>
      </c>
      <c r="T3616">
        <v>100</v>
      </c>
      <c r="U3616">
        <v>0</v>
      </c>
      <c r="V3616">
        <v>0</v>
      </c>
      <c r="W3616">
        <f t="shared" si="952"/>
        <v>125</v>
      </c>
      <c r="X3616">
        <f>+I3616+L3616+N3616</f>
        <v>1773</v>
      </c>
      <c r="Y3616">
        <f t="shared" si="950"/>
        <v>4257</v>
      </c>
      <c r="Z3616">
        <f t="shared" si="947"/>
        <v>28102</v>
      </c>
      <c r="AA3616" t="s">
        <v>617</v>
      </c>
      <c r="AB3616">
        <v>2023</v>
      </c>
    </row>
    <row r="3617" spans="1:28" x14ac:dyDescent="0.25">
      <c r="A3617">
        <v>104</v>
      </c>
      <c r="B3617" t="s">
        <v>200</v>
      </c>
      <c r="C3617" t="s">
        <v>103</v>
      </c>
      <c r="D3617" t="s">
        <v>19</v>
      </c>
      <c r="E3617" t="s">
        <v>60</v>
      </c>
      <c r="F3617" t="s">
        <v>100</v>
      </c>
      <c r="G3617">
        <v>35000</v>
      </c>
      <c r="H3617">
        <f t="shared" si="948"/>
        <v>32931.5</v>
      </c>
      <c r="I3617">
        <f t="shared" si="949"/>
        <v>1004.5</v>
      </c>
      <c r="J3617">
        <f t="shared" si="941"/>
        <v>2485</v>
      </c>
      <c r="K3617">
        <f t="shared" si="942"/>
        <v>385.00000000000006</v>
      </c>
      <c r="L3617">
        <f t="shared" si="943"/>
        <v>1064</v>
      </c>
      <c r="M3617">
        <f t="shared" si="944"/>
        <v>2481.5</v>
      </c>
      <c r="N3617">
        <v>0</v>
      </c>
      <c r="O3617">
        <f t="shared" si="945"/>
        <v>7420</v>
      </c>
      <c r="P3617">
        <v>25</v>
      </c>
      <c r="Q3617">
        <v>17474.189999999999</v>
      </c>
      <c r="R3617">
        <v>0</v>
      </c>
      <c r="S3617">
        <v>2703.13</v>
      </c>
      <c r="T3617">
        <v>100</v>
      </c>
      <c r="U3617">
        <v>0</v>
      </c>
      <c r="V3617">
        <v>0</v>
      </c>
      <c r="W3617">
        <f t="shared" si="952"/>
        <v>20302.32</v>
      </c>
      <c r="X3617">
        <f>+I3617+L3617+N3617</f>
        <v>2068.5</v>
      </c>
      <c r="Y3617">
        <f t="shared" si="950"/>
        <v>4966.5</v>
      </c>
      <c r="Z3617">
        <f t="shared" si="947"/>
        <v>12629.18</v>
      </c>
      <c r="AA3617" t="s">
        <v>617</v>
      </c>
      <c r="AB3617">
        <v>2023</v>
      </c>
    </row>
    <row r="3618" spans="1:28" x14ac:dyDescent="0.25">
      <c r="A3618">
        <v>105</v>
      </c>
      <c r="B3618" t="s">
        <v>811</v>
      </c>
      <c r="C3618" t="s">
        <v>103</v>
      </c>
      <c r="D3618" t="s">
        <v>808</v>
      </c>
      <c r="E3618" t="s">
        <v>54</v>
      </c>
      <c r="F3618" t="s">
        <v>99</v>
      </c>
      <c r="G3618">
        <v>45000</v>
      </c>
      <c r="H3618">
        <f t="shared" si="948"/>
        <v>40763.07</v>
      </c>
      <c r="I3618">
        <f t="shared" si="949"/>
        <v>1291.5</v>
      </c>
      <c r="J3618">
        <f t="shared" si="941"/>
        <v>3194.9999999999995</v>
      </c>
      <c r="K3618">
        <f t="shared" si="942"/>
        <v>495.00000000000006</v>
      </c>
      <c r="L3618">
        <f t="shared" si="943"/>
        <v>1368</v>
      </c>
      <c r="M3618">
        <f t="shared" si="944"/>
        <v>3190.5</v>
      </c>
      <c r="N3618">
        <v>1577.43</v>
      </c>
      <c r="O3618">
        <f t="shared" si="945"/>
        <v>11117.43</v>
      </c>
      <c r="P3618">
        <v>25</v>
      </c>
      <c r="Q3618">
        <v>1500</v>
      </c>
      <c r="R3618">
        <v>0</v>
      </c>
      <c r="S3618">
        <v>797.28</v>
      </c>
      <c r="T3618">
        <v>100</v>
      </c>
      <c r="U3618">
        <f t="shared" ref="U3618" si="953">IF((H3618*12)&gt;867123.01,(79776+(((H3618*12)-867123.01)*0.25))/12,IF((H3618*12)&gt;624329.01,(31216+(((H3618*12)-624329.01)*0.2))/12,IF((H3618*12)&gt;416220.01,(((H3618*12)-416220.01)*0.15)/12,0)))</f>
        <v>911.71037499999954</v>
      </c>
      <c r="V3618">
        <v>0</v>
      </c>
      <c r="W3618">
        <f t="shared" si="952"/>
        <v>3333.9903749999994</v>
      </c>
      <c r="X3618">
        <f>+I3618+L3618+N3618</f>
        <v>4236.93</v>
      </c>
      <c r="Y3618">
        <f t="shared" si="950"/>
        <v>6385.5</v>
      </c>
      <c r="Z3618">
        <f t="shared" si="947"/>
        <v>37429.079624999998</v>
      </c>
      <c r="AA3618" t="s">
        <v>617</v>
      </c>
      <c r="AB3618">
        <v>2023</v>
      </c>
    </row>
    <row r="3619" spans="1:28" x14ac:dyDescent="0.25">
      <c r="A3619">
        <v>106</v>
      </c>
      <c r="B3619" t="s">
        <v>804</v>
      </c>
      <c r="C3619" t="s">
        <v>103</v>
      </c>
      <c r="D3619" t="s">
        <v>823</v>
      </c>
      <c r="E3619" t="s">
        <v>27</v>
      </c>
      <c r="F3619" t="s">
        <v>98</v>
      </c>
      <c r="G3619">
        <v>360000</v>
      </c>
      <c r="H3619">
        <f>+G3619-(I3619+L3619+N3619)</f>
        <v>344144.09</v>
      </c>
      <c r="I3619">
        <f>IF(G3619&lt;=325250,G3619*2.87%,9334.68)</f>
        <v>9334.68</v>
      </c>
      <c r="J3619">
        <f>IF(G3619&lt;=325250,G3619*7.1%,23092.75)</f>
        <v>23092.75</v>
      </c>
      <c r="K3619">
        <f>IF(G3619&lt;=65050,G3619*1.1%,715.55)</f>
        <v>715.55</v>
      </c>
      <c r="L3619">
        <f>IF(G3619&lt;=162625,G3619*3.04%,4943.8)</f>
        <v>4943.8</v>
      </c>
      <c r="M3619">
        <f>IF(G3619&lt;=162625,G3619*7.09%,11530.11)</f>
        <v>11530.11</v>
      </c>
      <c r="N3619">
        <v>1577.43</v>
      </c>
      <c r="O3619">
        <f>+I3619+J3619+K3619+L3619+M3619+N3619</f>
        <v>51194.320000000007</v>
      </c>
      <c r="P3619">
        <v>25</v>
      </c>
      <c r="Q3619">
        <v>0</v>
      </c>
      <c r="R3619">
        <v>0</v>
      </c>
      <c r="S3619">
        <v>1328.8</v>
      </c>
      <c r="T3619">
        <v>0</v>
      </c>
      <c r="U3619">
        <f>IF((H3619*12)&gt;867123.01,(79776+(((H3619*12)-867123.01)*0.25))/12,IF((H3619*12)&gt;624329.01,(31216+(((H3619*12)-624329.01)*0.2))/12,IF((H3619*12)&gt;416220.01,(((H3619*12)-416220.01)*0.15)/12,0)))</f>
        <v>74618.959791666668</v>
      </c>
      <c r="V3619">
        <v>0</v>
      </c>
      <c r="W3619">
        <f>P3619+Q3619+R3619+S3619+T3619+U3619</f>
        <v>75972.759791666671</v>
      </c>
      <c r="X3619">
        <f>+I3619+L3619+N3619</f>
        <v>15855.91</v>
      </c>
      <c r="Y3619">
        <f>+J3619+M3619</f>
        <v>34622.86</v>
      </c>
      <c r="Z3619">
        <f>+G3619-(W3619+X3619)</f>
        <v>268171.33020833333</v>
      </c>
      <c r="AA3619" t="s">
        <v>621</v>
      </c>
      <c r="AB3619">
        <v>2023</v>
      </c>
    </row>
    <row r="3620" spans="1:28" x14ac:dyDescent="0.25">
      <c r="A3620">
        <v>1</v>
      </c>
      <c r="B3620" t="s">
        <v>784</v>
      </c>
      <c r="C3620" t="s">
        <v>102</v>
      </c>
      <c r="D3620" t="s">
        <v>19</v>
      </c>
      <c r="E3620" t="s">
        <v>71</v>
      </c>
      <c r="F3620" t="s">
        <v>98</v>
      </c>
      <c r="G3620">
        <v>300000</v>
      </c>
      <c r="H3620">
        <f>+G3620-(I3620+L3620+N3620)</f>
        <v>286446.2</v>
      </c>
      <c r="I3620">
        <f>IF(G3620&lt;=325250,G3620*2.87%,9334.68)</f>
        <v>8610</v>
      </c>
      <c r="J3620">
        <f t="shared" ref="J3620:J3683" si="954">IF(G3620&lt;=325250,G3620*7.1%,23092.75)</f>
        <v>21299.999999999996</v>
      </c>
      <c r="K3620">
        <f t="shared" ref="K3620:K3683" si="955">IF(G3620&lt;=65050,G3620*1.1%,715.55)</f>
        <v>715.55</v>
      </c>
      <c r="L3620">
        <f t="shared" ref="L3620:L3683" si="956">IF(G3620&lt;=162625,G3620*3.04%,4943.8)</f>
        <v>4943.8</v>
      </c>
      <c r="M3620">
        <f t="shared" ref="M3620:M3683" si="957">IF(G3620&lt;=162625,G3620*7.09%,11530.11)</f>
        <v>11530.11</v>
      </c>
      <c r="N3620">
        <v>0</v>
      </c>
      <c r="O3620">
        <f t="shared" ref="O3620:O3683" si="958">+I3620+J3620+K3620+L3620+M3620+N3620</f>
        <v>47099.46</v>
      </c>
      <c r="P3620">
        <v>25</v>
      </c>
      <c r="Q3620">
        <v>0</v>
      </c>
      <c r="R3620">
        <v>0</v>
      </c>
      <c r="S3620">
        <v>0</v>
      </c>
      <c r="T3620">
        <v>0</v>
      </c>
      <c r="U3620">
        <f t="shared" ref="U3620:U3683" si="959">IF((H3620*12)&gt;867123.01,(79776+(((H3620*12)-867123.01)*0.25))/12,IF((H3620*12)&gt;624329.01,(31216+(((H3620*12)-624329.01)*0.2))/12,IF((H3620*12)&gt;416220.01,(((H3620*12)-416220.01)*0.15)/12,0)))</f>
        <v>60194.487291666679</v>
      </c>
      <c r="V3620">
        <v>0</v>
      </c>
      <c r="W3620">
        <f t="shared" ref="W3620:W3641" si="960">P3620+Q3620+R3620+S3620+T3620+U3620</f>
        <v>60219.487291666679</v>
      </c>
      <c r="X3620">
        <f t="shared" ref="X3620:X3680" si="961">+I3620+L3620+N3620</f>
        <v>13553.8</v>
      </c>
      <c r="Y3620">
        <f t="shared" ref="Y3620:Y3634" si="962">+J3620+M3620</f>
        <v>32830.11</v>
      </c>
      <c r="Z3620">
        <f t="shared" ref="Z3620:Z3683" si="963">+G3620-(W3620+X3620)</f>
        <v>226226.71270833333</v>
      </c>
      <c r="AA3620" t="s">
        <v>621</v>
      </c>
      <c r="AB3620">
        <v>2023</v>
      </c>
    </row>
    <row r="3621" spans="1:28" x14ac:dyDescent="0.25">
      <c r="A3621">
        <v>2</v>
      </c>
      <c r="B3621" t="s">
        <v>110</v>
      </c>
      <c r="C3621" t="s">
        <v>103</v>
      </c>
      <c r="D3621" t="s">
        <v>10</v>
      </c>
      <c r="E3621" t="s">
        <v>53</v>
      </c>
      <c r="F3621" t="s">
        <v>98</v>
      </c>
      <c r="G3621">
        <v>300000</v>
      </c>
      <c r="H3621">
        <f t="shared" ref="H3621:H3684" si="964">+G3621-(I3621+L3621+N3621)</f>
        <v>284868.77</v>
      </c>
      <c r="I3621">
        <f t="shared" ref="I3621:I3684" si="965">IF(G3621&lt;=325250,G3621*2.87%,9334.68)</f>
        <v>8610</v>
      </c>
      <c r="J3621">
        <f t="shared" si="954"/>
        <v>21299.999999999996</v>
      </c>
      <c r="K3621">
        <f t="shared" si="955"/>
        <v>715.55</v>
      </c>
      <c r="L3621">
        <f t="shared" si="956"/>
        <v>4943.8</v>
      </c>
      <c r="M3621">
        <f t="shared" si="957"/>
        <v>11530.11</v>
      </c>
      <c r="N3621">
        <v>1577.43</v>
      </c>
      <c r="O3621">
        <f t="shared" si="958"/>
        <v>48676.89</v>
      </c>
      <c r="P3621">
        <v>25</v>
      </c>
      <c r="Q3621">
        <v>0</v>
      </c>
      <c r="R3621">
        <v>0</v>
      </c>
      <c r="S3621">
        <v>1328.8</v>
      </c>
      <c r="T3621">
        <v>0</v>
      </c>
      <c r="U3621">
        <f t="shared" si="959"/>
        <v>59800.129791666674</v>
      </c>
      <c r="V3621">
        <v>0</v>
      </c>
      <c r="W3621">
        <f t="shared" si="960"/>
        <v>61153.929791666676</v>
      </c>
      <c r="X3621">
        <f t="shared" si="961"/>
        <v>15131.23</v>
      </c>
      <c r="Y3621">
        <f t="shared" si="962"/>
        <v>32830.11</v>
      </c>
      <c r="Z3621">
        <f t="shared" si="963"/>
        <v>223714.84020833333</v>
      </c>
      <c r="AA3621" t="s">
        <v>621</v>
      </c>
      <c r="AB3621">
        <v>2023</v>
      </c>
    </row>
    <row r="3622" spans="1:28" x14ac:dyDescent="0.25">
      <c r="A3622">
        <v>3</v>
      </c>
      <c r="B3622" t="s">
        <v>115</v>
      </c>
      <c r="C3622" t="s">
        <v>103</v>
      </c>
      <c r="D3622" t="s">
        <v>21</v>
      </c>
      <c r="E3622" t="s">
        <v>81</v>
      </c>
      <c r="F3622" t="s">
        <v>84</v>
      </c>
      <c r="G3622">
        <v>185000</v>
      </c>
      <c r="H3622">
        <f>+G3622-(I3622+L3622+N3622)</f>
        <v>170014.41</v>
      </c>
      <c r="I3622">
        <f t="shared" si="965"/>
        <v>5309.5</v>
      </c>
      <c r="J3622">
        <f t="shared" si="954"/>
        <v>13134.999999999998</v>
      </c>
      <c r="K3622">
        <f t="shared" si="955"/>
        <v>715.55</v>
      </c>
      <c r="L3622">
        <f t="shared" si="956"/>
        <v>4943.8</v>
      </c>
      <c r="M3622">
        <f t="shared" si="957"/>
        <v>11530.11</v>
      </c>
      <c r="N3622">
        <v>4732.29</v>
      </c>
      <c r="O3622">
        <f t="shared" si="958"/>
        <v>40366.25</v>
      </c>
      <c r="P3622">
        <v>25</v>
      </c>
      <c r="Q3622">
        <v>38886.51</v>
      </c>
      <c r="R3622">
        <v>0</v>
      </c>
      <c r="S3622">
        <v>2657.6</v>
      </c>
      <c r="T3622">
        <v>100</v>
      </c>
      <c r="U3622">
        <f t="shared" si="959"/>
        <v>31086.539791666666</v>
      </c>
      <c r="V3622">
        <v>0</v>
      </c>
      <c r="W3622">
        <f t="shared" si="960"/>
        <v>72755.64979166667</v>
      </c>
      <c r="X3622">
        <f t="shared" si="961"/>
        <v>14985.59</v>
      </c>
      <c r="Y3622">
        <f t="shared" si="962"/>
        <v>24665.11</v>
      </c>
      <c r="Z3622">
        <f t="shared" si="963"/>
        <v>97258.760208333333</v>
      </c>
      <c r="AA3622" t="s">
        <v>621</v>
      </c>
      <c r="AB3622">
        <v>2023</v>
      </c>
    </row>
    <row r="3623" spans="1:28" x14ac:dyDescent="0.25">
      <c r="A3623">
        <v>4</v>
      </c>
      <c r="B3623" t="s">
        <v>116</v>
      </c>
      <c r="C3623" t="s">
        <v>102</v>
      </c>
      <c r="D3623" t="s">
        <v>4</v>
      </c>
      <c r="E3623" t="s">
        <v>91</v>
      </c>
      <c r="F3623" t="s">
        <v>84</v>
      </c>
      <c r="G3623">
        <v>185000</v>
      </c>
      <c r="H3623">
        <f t="shared" si="964"/>
        <v>174746.7</v>
      </c>
      <c r="I3623">
        <f t="shared" si="965"/>
        <v>5309.5</v>
      </c>
      <c r="J3623">
        <f t="shared" si="954"/>
        <v>13134.999999999998</v>
      </c>
      <c r="K3623">
        <f t="shared" si="955"/>
        <v>715.55</v>
      </c>
      <c r="L3623">
        <f t="shared" si="956"/>
        <v>4943.8</v>
      </c>
      <c r="M3623">
        <f t="shared" si="957"/>
        <v>11530.11</v>
      </c>
      <c r="N3623">
        <v>0</v>
      </c>
      <c r="O3623">
        <f t="shared" si="958"/>
        <v>35633.96</v>
      </c>
      <c r="P3623">
        <v>25</v>
      </c>
      <c r="Q3623">
        <v>12441.85</v>
      </c>
      <c r="R3623">
        <v>0</v>
      </c>
      <c r="S3623">
        <v>1328.8</v>
      </c>
      <c r="T3623">
        <v>100</v>
      </c>
      <c r="U3623">
        <f t="shared" si="959"/>
        <v>32269.612291666668</v>
      </c>
      <c r="V3623">
        <v>0</v>
      </c>
      <c r="W3623">
        <f t="shared" si="960"/>
        <v>46165.262291666666</v>
      </c>
      <c r="X3623">
        <f t="shared" si="961"/>
        <v>10253.299999999999</v>
      </c>
      <c r="Y3623">
        <f t="shared" si="962"/>
        <v>24665.11</v>
      </c>
      <c r="Z3623">
        <f t="shared" si="963"/>
        <v>128581.43770833334</v>
      </c>
      <c r="AA3623" t="s">
        <v>621</v>
      </c>
      <c r="AB3623">
        <v>2023</v>
      </c>
    </row>
    <row r="3624" spans="1:28" x14ac:dyDescent="0.25">
      <c r="A3624">
        <v>5</v>
      </c>
      <c r="B3624" t="s">
        <v>117</v>
      </c>
      <c r="C3624" t="s">
        <v>102</v>
      </c>
      <c r="D3624" t="s">
        <v>793</v>
      </c>
      <c r="E3624" t="s">
        <v>794</v>
      </c>
      <c r="F3624" t="s">
        <v>84</v>
      </c>
      <c r="G3624">
        <v>185000</v>
      </c>
      <c r="H3624">
        <f t="shared" si="964"/>
        <v>171591.84</v>
      </c>
      <c r="I3624">
        <f t="shared" si="965"/>
        <v>5309.5</v>
      </c>
      <c r="J3624">
        <f t="shared" si="954"/>
        <v>13134.999999999998</v>
      </c>
      <c r="K3624">
        <f t="shared" si="955"/>
        <v>715.55</v>
      </c>
      <c r="L3624">
        <f t="shared" si="956"/>
        <v>4943.8</v>
      </c>
      <c r="M3624">
        <f t="shared" si="957"/>
        <v>11530.11</v>
      </c>
      <c r="N3624">
        <v>3154.86</v>
      </c>
      <c r="O3624">
        <f t="shared" si="958"/>
        <v>38788.82</v>
      </c>
      <c r="P3624">
        <v>25</v>
      </c>
      <c r="Q3624">
        <v>0</v>
      </c>
      <c r="R3624">
        <v>0</v>
      </c>
      <c r="S3624">
        <v>2657.6</v>
      </c>
      <c r="T3624">
        <v>100</v>
      </c>
      <c r="U3624">
        <f t="shared" si="959"/>
        <v>31480.897291666668</v>
      </c>
      <c r="V3624">
        <v>0</v>
      </c>
      <c r="W3624">
        <f t="shared" si="960"/>
        <v>34263.497291666667</v>
      </c>
      <c r="X3624">
        <f t="shared" si="961"/>
        <v>13408.16</v>
      </c>
      <c r="Y3624">
        <f t="shared" si="962"/>
        <v>24665.11</v>
      </c>
      <c r="Z3624">
        <f t="shared" si="963"/>
        <v>137328.34270833334</v>
      </c>
      <c r="AA3624" t="s">
        <v>621</v>
      </c>
      <c r="AB3624">
        <v>2023</v>
      </c>
    </row>
    <row r="3625" spans="1:28" x14ac:dyDescent="0.25">
      <c r="A3625">
        <v>6</v>
      </c>
      <c r="B3625" t="s">
        <v>119</v>
      </c>
      <c r="C3625" t="s">
        <v>103</v>
      </c>
      <c r="D3625" t="s">
        <v>10</v>
      </c>
      <c r="E3625" t="s">
        <v>824</v>
      </c>
      <c r="F3625" t="s">
        <v>84</v>
      </c>
      <c r="G3625">
        <v>170000</v>
      </c>
      <c r="H3625">
        <f t="shared" si="964"/>
        <v>160177.20000000001</v>
      </c>
      <c r="I3625">
        <f t="shared" si="965"/>
        <v>4879</v>
      </c>
      <c r="J3625">
        <f t="shared" si="954"/>
        <v>12069.999999999998</v>
      </c>
      <c r="K3625">
        <f t="shared" si="955"/>
        <v>715.55</v>
      </c>
      <c r="L3625">
        <f t="shared" si="956"/>
        <v>4943.8</v>
      </c>
      <c r="M3625">
        <f t="shared" si="957"/>
        <v>11530.11</v>
      </c>
      <c r="N3625">
        <v>0</v>
      </c>
      <c r="O3625">
        <f t="shared" si="958"/>
        <v>34138.46</v>
      </c>
      <c r="P3625">
        <v>25</v>
      </c>
      <c r="Q3625">
        <v>11358.49</v>
      </c>
      <c r="R3625">
        <v>0</v>
      </c>
      <c r="S3625">
        <v>1328.8</v>
      </c>
      <c r="T3625">
        <v>100</v>
      </c>
      <c r="U3625">
        <f t="shared" si="959"/>
        <v>28627.237291666668</v>
      </c>
      <c r="V3625">
        <v>0</v>
      </c>
      <c r="W3625">
        <f t="shared" si="960"/>
        <v>41439.527291666665</v>
      </c>
      <c r="X3625">
        <f t="shared" si="961"/>
        <v>9822.7999999999993</v>
      </c>
      <c r="Y3625">
        <f t="shared" si="962"/>
        <v>23600.11</v>
      </c>
      <c r="Z3625">
        <f t="shared" si="963"/>
        <v>118737.67270833334</v>
      </c>
      <c r="AA3625" t="s">
        <v>621</v>
      </c>
      <c r="AB3625">
        <v>2023</v>
      </c>
    </row>
    <row r="3626" spans="1:28" x14ac:dyDescent="0.25">
      <c r="A3626">
        <v>7</v>
      </c>
      <c r="B3626" t="s">
        <v>121</v>
      </c>
      <c r="C3626" t="s">
        <v>102</v>
      </c>
      <c r="D3626" t="s">
        <v>21</v>
      </c>
      <c r="E3626" t="s">
        <v>48</v>
      </c>
      <c r="F3626" t="s">
        <v>84</v>
      </c>
      <c r="G3626">
        <v>155000</v>
      </c>
      <c r="H3626">
        <f t="shared" si="964"/>
        <v>144262.07</v>
      </c>
      <c r="I3626">
        <f t="shared" si="965"/>
        <v>4448.5</v>
      </c>
      <c r="J3626">
        <f t="shared" si="954"/>
        <v>11004.999999999998</v>
      </c>
      <c r="K3626">
        <f t="shared" si="955"/>
        <v>715.55</v>
      </c>
      <c r="L3626">
        <f t="shared" si="956"/>
        <v>4712</v>
      </c>
      <c r="M3626">
        <f t="shared" si="957"/>
        <v>10989.5</v>
      </c>
      <c r="N3626">
        <v>1577.43</v>
      </c>
      <c r="O3626">
        <f t="shared" si="958"/>
        <v>33447.979999999996</v>
      </c>
      <c r="P3626">
        <v>25</v>
      </c>
      <c r="Q3626">
        <v>8487.86</v>
      </c>
      <c r="R3626">
        <v>0</v>
      </c>
      <c r="S3626">
        <v>670.67</v>
      </c>
      <c r="T3626">
        <v>100</v>
      </c>
      <c r="U3626">
        <f t="shared" si="959"/>
        <v>24648.454791666667</v>
      </c>
      <c r="V3626">
        <v>0</v>
      </c>
      <c r="W3626">
        <f t="shared" ref="W3626:W3634" si="966">P3626+Q3626+R3626+S3626+T3626+U3626-(V3626)</f>
        <v>33931.984791666669</v>
      </c>
      <c r="X3626">
        <f t="shared" si="961"/>
        <v>10737.93</v>
      </c>
      <c r="Y3626">
        <f t="shared" si="962"/>
        <v>21994.5</v>
      </c>
      <c r="Z3626">
        <f t="shared" si="963"/>
        <v>110330.08520833333</v>
      </c>
      <c r="AA3626" t="s">
        <v>621</v>
      </c>
      <c r="AB3626">
        <v>2023</v>
      </c>
    </row>
    <row r="3627" spans="1:28" x14ac:dyDescent="0.25">
      <c r="A3627">
        <v>8</v>
      </c>
      <c r="B3627" t="s">
        <v>137</v>
      </c>
      <c r="C3627" t="s">
        <v>102</v>
      </c>
      <c r="D3627" t="s">
        <v>22</v>
      </c>
      <c r="E3627" t="s">
        <v>788</v>
      </c>
      <c r="F3627" t="s">
        <v>85</v>
      </c>
      <c r="G3627">
        <v>140000</v>
      </c>
      <c r="H3627">
        <f>+G3627-(I3627+L3627+N3627)</f>
        <v>130148.57</v>
      </c>
      <c r="I3627">
        <f t="shared" si="965"/>
        <v>4018</v>
      </c>
      <c r="J3627">
        <f t="shared" si="954"/>
        <v>9940</v>
      </c>
      <c r="K3627">
        <f t="shared" si="955"/>
        <v>715.55</v>
      </c>
      <c r="L3627">
        <f t="shared" si="956"/>
        <v>4256</v>
      </c>
      <c r="M3627">
        <f t="shared" si="957"/>
        <v>9926</v>
      </c>
      <c r="N3627">
        <v>1577.43</v>
      </c>
      <c r="O3627">
        <f>+I3627+J3627+K3627+L3627+M3627+N3627</f>
        <v>30432.98</v>
      </c>
      <c r="P3627">
        <v>25</v>
      </c>
      <c r="Q3627">
        <v>1000</v>
      </c>
      <c r="R3627">
        <v>0</v>
      </c>
      <c r="S3627">
        <v>454.96</v>
      </c>
      <c r="T3627">
        <v>100</v>
      </c>
      <c r="U3627">
        <f t="shared" si="959"/>
        <v>21120.079791666667</v>
      </c>
      <c r="V3627">
        <v>0</v>
      </c>
      <c r="W3627">
        <f t="shared" si="966"/>
        <v>22700.039791666666</v>
      </c>
      <c r="X3627">
        <f>+I3627+L3627+N3627</f>
        <v>9851.43</v>
      </c>
      <c r="Y3627">
        <f>+J3627+M3627</f>
        <v>19866</v>
      </c>
      <c r="Z3627">
        <f>+G3627-(W3627+X3627)</f>
        <v>107448.53020833334</v>
      </c>
      <c r="AA3627" t="s">
        <v>621</v>
      </c>
      <c r="AB3627">
        <v>2023</v>
      </c>
    </row>
    <row r="3628" spans="1:28" x14ac:dyDescent="0.25">
      <c r="A3628">
        <v>9</v>
      </c>
      <c r="B3628" t="s">
        <v>123</v>
      </c>
      <c r="C3628" t="s">
        <v>102</v>
      </c>
      <c r="D3628" t="s">
        <v>10</v>
      </c>
      <c r="E3628" t="s">
        <v>826</v>
      </c>
      <c r="F3628" t="s">
        <v>84</v>
      </c>
      <c r="G3628">
        <v>145000</v>
      </c>
      <c r="H3628">
        <f t="shared" si="964"/>
        <v>136430.5</v>
      </c>
      <c r="I3628">
        <f t="shared" si="965"/>
        <v>4161.5</v>
      </c>
      <c r="J3628">
        <f t="shared" si="954"/>
        <v>10294.999999999998</v>
      </c>
      <c r="K3628">
        <f t="shared" si="955"/>
        <v>715.55</v>
      </c>
      <c r="L3628">
        <f t="shared" si="956"/>
        <v>4408</v>
      </c>
      <c r="M3628">
        <f t="shared" si="957"/>
        <v>10280.5</v>
      </c>
      <c r="N3628">
        <v>0</v>
      </c>
      <c r="O3628">
        <f t="shared" si="958"/>
        <v>29860.549999999996</v>
      </c>
      <c r="P3628">
        <v>25</v>
      </c>
      <c r="Q3628">
        <v>6000</v>
      </c>
      <c r="R3628">
        <v>0</v>
      </c>
      <c r="S3628">
        <v>270.07</v>
      </c>
      <c r="T3628">
        <v>100</v>
      </c>
      <c r="U3628">
        <f t="shared" si="959"/>
        <v>22690.562291666665</v>
      </c>
      <c r="V3628">
        <v>0</v>
      </c>
      <c r="W3628">
        <f t="shared" si="966"/>
        <v>29085.632291666665</v>
      </c>
      <c r="X3628">
        <f t="shared" si="961"/>
        <v>8569.5</v>
      </c>
      <c r="Y3628">
        <f t="shared" si="962"/>
        <v>20575.5</v>
      </c>
      <c r="Z3628">
        <f t="shared" si="963"/>
        <v>107344.86770833333</v>
      </c>
      <c r="AA3628" t="s">
        <v>621</v>
      </c>
      <c r="AB3628">
        <v>2023</v>
      </c>
    </row>
    <row r="3629" spans="1:28" x14ac:dyDescent="0.25">
      <c r="A3629">
        <v>10</v>
      </c>
      <c r="B3629" t="s">
        <v>125</v>
      </c>
      <c r="C3629" t="s">
        <v>102</v>
      </c>
      <c r="D3629" t="s">
        <v>94</v>
      </c>
      <c r="E3629" t="s">
        <v>65</v>
      </c>
      <c r="F3629" t="s">
        <v>85</v>
      </c>
      <c r="G3629">
        <v>96000</v>
      </c>
      <c r="H3629">
        <f t="shared" si="964"/>
        <v>88748.97</v>
      </c>
      <c r="I3629">
        <f t="shared" si="965"/>
        <v>2755.2</v>
      </c>
      <c r="J3629">
        <f t="shared" si="954"/>
        <v>6815.9999999999991</v>
      </c>
      <c r="K3629">
        <f t="shared" si="955"/>
        <v>715.55</v>
      </c>
      <c r="L3629">
        <f t="shared" si="956"/>
        <v>2918.4</v>
      </c>
      <c r="M3629">
        <f t="shared" si="957"/>
        <v>6806.4000000000005</v>
      </c>
      <c r="N3629">
        <v>1577.43</v>
      </c>
      <c r="O3629">
        <f t="shared" si="958"/>
        <v>21588.98</v>
      </c>
      <c r="P3629">
        <v>25</v>
      </c>
      <c r="Q3629">
        <v>1000</v>
      </c>
      <c r="R3629">
        <v>0</v>
      </c>
      <c r="S3629">
        <v>957.28</v>
      </c>
      <c r="T3629">
        <v>100</v>
      </c>
      <c r="U3629">
        <v>12466.01</v>
      </c>
      <c r="V3629">
        <v>0</v>
      </c>
      <c r="W3629">
        <f t="shared" si="966"/>
        <v>14548.29</v>
      </c>
      <c r="X3629">
        <f t="shared" si="961"/>
        <v>7251.0300000000007</v>
      </c>
      <c r="Y3629">
        <f t="shared" si="962"/>
        <v>13622.4</v>
      </c>
      <c r="Z3629">
        <f t="shared" si="963"/>
        <v>74200.679999999993</v>
      </c>
      <c r="AA3629" t="s">
        <v>621</v>
      </c>
      <c r="AB3629">
        <v>2023</v>
      </c>
    </row>
    <row r="3630" spans="1:28" x14ac:dyDescent="0.25">
      <c r="A3630">
        <v>11</v>
      </c>
      <c r="B3630" t="s">
        <v>126</v>
      </c>
      <c r="C3630" t="s">
        <v>103</v>
      </c>
      <c r="D3630" t="s">
        <v>94</v>
      </c>
      <c r="E3630" t="s">
        <v>58</v>
      </c>
      <c r="F3630" t="s">
        <v>84</v>
      </c>
      <c r="G3630">
        <v>60000</v>
      </c>
      <c r="H3630">
        <f t="shared" si="964"/>
        <v>56454</v>
      </c>
      <c r="I3630">
        <f t="shared" si="965"/>
        <v>1722</v>
      </c>
      <c r="J3630">
        <f t="shared" si="954"/>
        <v>4260</v>
      </c>
      <c r="K3630">
        <f t="shared" si="955"/>
        <v>660.00000000000011</v>
      </c>
      <c r="L3630">
        <f t="shared" si="956"/>
        <v>1824</v>
      </c>
      <c r="M3630">
        <f t="shared" si="957"/>
        <v>4254</v>
      </c>
      <c r="N3630">
        <v>0</v>
      </c>
      <c r="O3630">
        <f t="shared" si="958"/>
        <v>12720</v>
      </c>
      <c r="P3630">
        <v>25</v>
      </c>
      <c r="Q3630">
        <v>2996.21</v>
      </c>
      <c r="R3630">
        <v>0</v>
      </c>
      <c r="S3630">
        <v>1454.9</v>
      </c>
      <c r="T3630">
        <v>100</v>
      </c>
      <c r="U3630">
        <f t="shared" si="959"/>
        <v>3486.6498333333329</v>
      </c>
      <c r="V3630">
        <v>0</v>
      </c>
      <c r="W3630">
        <f t="shared" si="966"/>
        <v>8062.7598333333335</v>
      </c>
      <c r="X3630">
        <f t="shared" si="961"/>
        <v>3546</v>
      </c>
      <c r="Y3630">
        <f t="shared" si="962"/>
        <v>8514</v>
      </c>
      <c r="Z3630">
        <f t="shared" si="963"/>
        <v>48391.24016666667</v>
      </c>
      <c r="AA3630" t="s">
        <v>621</v>
      </c>
      <c r="AB3630">
        <v>2023</v>
      </c>
    </row>
    <row r="3631" spans="1:28" x14ac:dyDescent="0.25">
      <c r="A3631">
        <v>12</v>
      </c>
      <c r="B3631" t="s">
        <v>128</v>
      </c>
      <c r="C3631" t="s">
        <v>102</v>
      </c>
      <c r="D3631" t="s">
        <v>12</v>
      </c>
      <c r="E3631" t="s">
        <v>35</v>
      </c>
      <c r="F3631" t="s">
        <v>84</v>
      </c>
      <c r="G3631">
        <v>116000</v>
      </c>
      <c r="H3631">
        <f t="shared" si="964"/>
        <v>105989.54</v>
      </c>
      <c r="I3631">
        <f t="shared" si="965"/>
        <v>3329.2</v>
      </c>
      <c r="J3631">
        <f t="shared" si="954"/>
        <v>8236</v>
      </c>
      <c r="K3631">
        <f t="shared" si="955"/>
        <v>715.55</v>
      </c>
      <c r="L3631">
        <f t="shared" si="956"/>
        <v>3526.4</v>
      </c>
      <c r="M3631">
        <f t="shared" si="957"/>
        <v>8224.4</v>
      </c>
      <c r="N3631">
        <v>3154.86</v>
      </c>
      <c r="O3631">
        <f t="shared" si="958"/>
        <v>27186.41</v>
      </c>
      <c r="P3631">
        <v>25</v>
      </c>
      <c r="Q3631">
        <v>0</v>
      </c>
      <c r="R3631">
        <v>0</v>
      </c>
      <c r="S3631">
        <v>1875.47</v>
      </c>
      <c r="T3631">
        <v>100</v>
      </c>
      <c r="U3631">
        <f t="shared" si="959"/>
        <v>15080.322291666665</v>
      </c>
      <c r="V3631">
        <v>0</v>
      </c>
      <c r="W3631">
        <f t="shared" si="966"/>
        <v>17080.792291666665</v>
      </c>
      <c r="X3631">
        <f t="shared" si="961"/>
        <v>10010.460000000001</v>
      </c>
      <c r="Y3631">
        <f t="shared" si="962"/>
        <v>16460.400000000001</v>
      </c>
      <c r="Z3631">
        <f t="shared" si="963"/>
        <v>88908.747708333336</v>
      </c>
      <c r="AA3631" t="s">
        <v>621</v>
      </c>
      <c r="AB3631">
        <v>2023</v>
      </c>
    </row>
    <row r="3632" spans="1:28" x14ac:dyDescent="0.25">
      <c r="A3632">
        <v>13</v>
      </c>
      <c r="B3632" t="s">
        <v>129</v>
      </c>
      <c r="C3632" t="s">
        <v>102</v>
      </c>
      <c r="D3632" t="s">
        <v>16</v>
      </c>
      <c r="E3632" t="s">
        <v>79</v>
      </c>
      <c r="F3632" t="s">
        <v>84</v>
      </c>
      <c r="G3632">
        <v>80000</v>
      </c>
      <c r="H3632">
        <f t="shared" si="964"/>
        <v>75272</v>
      </c>
      <c r="I3632">
        <f t="shared" si="965"/>
        <v>2296</v>
      </c>
      <c r="J3632">
        <f t="shared" si="954"/>
        <v>5679.9999999999991</v>
      </c>
      <c r="K3632">
        <f t="shared" si="955"/>
        <v>715.55</v>
      </c>
      <c r="L3632">
        <f t="shared" si="956"/>
        <v>2432</v>
      </c>
      <c r="M3632">
        <f t="shared" si="957"/>
        <v>5672</v>
      </c>
      <c r="N3632">
        <v>0</v>
      </c>
      <c r="O3632">
        <f t="shared" si="958"/>
        <v>16795.55</v>
      </c>
      <c r="P3632">
        <v>25</v>
      </c>
      <c r="Q3632">
        <v>1066.1199999999999</v>
      </c>
      <c r="R3632">
        <v>0</v>
      </c>
      <c r="S3632">
        <v>215.99</v>
      </c>
      <c r="T3632">
        <v>100</v>
      </c>
      <c r="U3632">
        <f t="shared" si="959"/>
        <v>7400.9372916666662</v>
      </c>
      <c r="V3632">
        <v>0</v>
      </c>
      <c r="W3632">
        <f t="shared" si="966"/>
        <v>8808.0472916666658</v>
      </c>
      <c r="X3632">
        <f t="shared" si="961"/>
        <v>4728</v>
      </c>
      <c r="Y3632">
        <f t="shared" si="962"/>
        <v>11352</v>
      </c>
      <c r="Z3632">
        <f t="shared" si="963"/>
        <v>66463.952708333338</v>
      </c>
      <c r="AA3632" t="s">
        <v>621</v>
      </c>
      <c r="AB3632">
        <v>2023</v>
      </c>
    </row>
    <row r="3633" spans="1:28" x14ac:dyDescent="0.25">
      <c r="A3633">
        <v>14</v>
      </c>
      <c r="B3633" t="s">
        <v>130</v>
      </c>
      <c r="C3633" t="s">
        <v>102</v>
      </c>
      <c r="D3633" t="s">
        <v>16</v>
      </c>
      <c r="E3633" t="s">
        <v>61</v>
      </c>
      <c r="F3633" t="s">
        <v>84</v>
      </c>
      <c r="G3633">
        <v>80000</v>
      </c>
      <c r="H3633">
        <f t="shared" si="964"/>
        <v>70539.709999999992</v>
      </c>
      <c r="I3633">
        <f t="shared" si="965"/>
        <v>2296</v>
      </c>
      <c r="J3633">
        <f t="shared" si="954"/>
        <v>5679.9999999999991</v>
      </c>
      <c r="K3633">
        <f t="shared" si="955"/>
        <v>715.55</v>
      </c>
      <c r="L3633">
        <f t="shared" si="956"/>
        <v>2432</v>
      </c>
      <c r="M3633">
        <f t="shared" si="957"/>
        <v>5672</v>
      </c>
      <c r="N3633">
        <v>4732.29</v>
      </c>
      <c r="O3633">
        <f t="shared" si="958"/>
        <v>21527.84</v>
      </c>
      <c r="P3633">
        <v>25</v>
      </c>
      <c r="Q3633">
        <v>1200</v>
      </c>
      <c r="R3633">
        <v>0</v>
      </c>
      <c r="S3633">
        <v>1788.97</v>
      </c>
      <c r="T3633">
        <v>100</v>
      </c>
      <c r="U3633">
        <f t="shared" si="959"/>
        <v>6303.7918333333319</v>
      </c>
      <c r="V3633">
        <v>0</v>
      </c>
      <c r="W3633">
        <f t="shared" si="966"/>
        <v>9417.7618333333321</v>
      </c>
      <c r="X3633">
        <f t="shared" si="961"/>
        <v>9460.2900000000009</v>
      </c>
      <c r="Y3633">
        <f t="shared" si="962"/>
        <v>11352</v>
      </c>
      <c r="Z3633">
        <f t="shared" si="963"/>
        <v>61121.948166666669</v>
      </c>
      <c r="AA3633" t="s">
        <v>621</v>
      </c>
      <c r="AB3633">
        <v>2023</v>
      </c>
    </row>
    <row r="3634" spans="1:28" x14ac:dyDescent="0.25">
      <c r="A3634">
        <v>15</v>
      </c>
      <c r="B3634" t="s">
        <v>131</v>
      </c>
      <c r="C3634" t="s">
        <v>102</v>
      </c>
      <c r="D3634" t="s">
        <v>6</v>
      </c>
      <c r="E3634" t="s">
        <v>827</v>
      </c>
      <c r="F3634" t="s">
        <v>84</v>
      </c>
      <c r="G3634">
        <v>95000</v>
      </c>
      <c r="H3634">
        <f t="shared" si="964"/>
        <v>86230.64</v>
      </c>
      <c r="I3634">
        <f t="shared" si="965"/>
        <v>2726.5</v>
      </c>
      <c r="J3634">
        <f t="shared" si="954"/>
        <v>6744.9999999999991</v>
      </c>
      <c r="K3634">
        <f t="shared" si="955"/>
        <v>715.55</v>
      </c>
      <c r="L3634">
        <f t="shared" si="956"/>
        <v>2888</v>
      </c>
      <c r="M3634">
        <f t="shared" si="957"/>
        <v>6735.5</v>
      </c>
      <c r="N3634">
        <v>3154.86</v>
      </c>
      <c r="O3634">
        <f t="shared" si="958"/>
        <v>22965.41</v>
      </c>
      <c r="P3634">
        <v>25</v>
      </c>
      <c r="Q3634">
        <v>0</v>
      </c>
      <c r="R3634">
        <v>0</v>
      </c>
      <c r="S3634">
        <v>4561.2299999999996</v>
      </c>
      <c r="T3634">
        <v>100</v>
      </c>
      <c r="U3634">
        <f t="shared" si="959"/>
        <v>10140.597291666665</v>
      </c>
      <c r="V3634">
        <v>0</v>
      </c>
      <c r="W3634">
        <f t="shared" si="966"/>
        <v>14826.827291666665</v>
      </c>
      <c r="X3634">
        <f t="shared" si="961"/>
        <v>8769.36</v>
      </c>
      <c r="Y3634">
        <f t="shared" si="962"/>
        <v>13480.5</v>
      </c>
      <c r="Z3634">
        <f t="shared" si="963"/>
        <v>71403.812708333338</v>
      </c>
      <c r="AA3634" t="s">
        <v>621</v>
      </c>
      <c r="AB3634">
        <v>2023</v>
      </c>
    </row>
    <row r="3635" spans="1:28" x14ac:dyDescent="0.25">
      <c r="A3635">
        <v>16</v>
      </c>
      <c r="B3635" t="s">
        <v>132</v>
      </c>
      <c r="C3635" t="s">
        <v>102</v>
      </c>
      <c r="D3635" t="s">
        <v>4</v>
      </c>
      <c r="E3635" t="s">
        <v>24</v>
      </c>
      <c r="F3635" t="s">
        <v>84</v>
      </c>
      <c r="G3635">
        <v>95000</v>
      </c>
      <c r="H3635">
        <f t="shared" si="964"/>
        <v>86230.64</v>
      </c>
      <c r="I3635">
        <f t="shared" si="965"/>
        <v>2726.5</v>
      </c>
      <c r="J3635">
        <f t="shared" si="954"/>
        <v>6744.9999999999991</v>
      </c>
      <c r="K3635">
        <f t="shared" si="955"/>
        <v>715.55</v>
      </c>
      <c r="L3635">
        <f t="shared" si="956"/>
        <v>2888</v>
      </c>
      <c r="M3635">
        <f t="shared" si="957"/>
        <v>6735.5</v>
      </c>
      <c r="N3635">
        <v>3154.86</v>
      </c>
      <c r="O3635">
        <f t="shared" si="958"/>
        <v>22965.41</v>
      </c>
      <c r="P3635">
        <v>25</v>
      </c>
      <c r="Q3635">
        <v>10686.79</v>
      </c>
      <c r="R3635">
        <v>0</v>
      </c>
      <c r="S3635">
        <v>2172.54</v>
      </c>
      <c r="T3635">
        <v>100</v>
      </c>
      <c r="U3635">
        <f t="shared" si="959"/>
        <v>10140.597291666665</v>
      </c>
      <c r="V3635">
        <v>0</v>
      </c>
      <c r="W3635">
        <f t="shared" si="960"/>
        <v>23124.927291666667</v>
      </c>
      <c r="X3635">
        <f t="shared" si="961"/>
        <v>8769.36</v>
      </c>
      <c r="Y3635">
        <f>+J3635++K3635+M3635</f>
        <v>14196.05</v>
      </c>
      <c r="Z3635">
        <f t="shared" si="963"/>
        <v>63105.712708333333</v>
      </c>
      <c r="AA3635" t="s">
        <v>621</v>
      </c>
      <c r="AB3635">
        <v>2023</v>
      </c>
    </row>
    <row r="3636" spans="1:28" x14ac:dyDescent="0.25">
      <c r="A3636">
        <v>17</v>
      </c>
      <c r="B3636" t="s">
        <v>133</v>
      </c>
      <c r="C3636" t="s">
        <v>103</v>
      </c>
      <c r="D3636" t="s">
        <v>828</v>
      </c>
      <c r="E3636" t="s">
        <v>829</v>
      </c>
      <c r="F3636" t="s">
        <v>84</v>
      </c>
      <c r="G3636">
        <v>95000</v>
      </c>
      <c r="H3636">
        <f t="shared" si="964"/>
        <v>89385.5</v>
      </c>
      <c r="I3636">
        <f t="shared" si="965"/>
        <v>2726.5</v>
      </c>
      <c r="J3636">
        <f t="shared" si="954"/>
        <v>6744.9999999999991</v>
      </c>
      <c r="K3636">
        <f t="shared" si="955"/>
        <v>715.55</v>
      </c>
      <c r="L3636">
        <f t="shared" si="956"/>
        <v>2888</v>
      </c>
      <c r="M3636">
        <f t="shared" si="957"/>
        <v>6735.5</v>
      </c>
      <c r="N3636">
        <v>0</v>
      </c>
      <c r="O3636">
        <f t="shared" si="958"/>
        <v>19810.55</v>
      </c>
      <c r="P3636">
        <v>25</v>
      </c>
      <c r="Q3636">
        <v>200</v>
      </c>
      <c r="R3636">
        <v>0</v>
      </c>
      <c r="S3636">
        <v>2034.52</v>
      </c>
      <c r="T3636">
        <v>100</v>
      </c>
      <c r="U3636">
        <f t="shared" si="959"/>
        <v>10929.312291666667</v>
      </c>
      <c r="V3636">
        <v>0</v>
      </c>
      <c r="W3636">
        <f t="shared" si="960"/>
        <v>13288.832291666668</v>
      </c>
      <c r="X3636">
        <f t="shared" si="961"/>
        <v>5614.5</v>
      </c>
      <c r="Y3636">
        <f t="shared" ref="Y3636:Y3699" si="967">+J3636+M3636</f>
        <v>13480.5</v>
      </c>
      <c r="Z3636">
        <f t="shared" si="963"/>
        <v>76096.667708333334</v>
      </c>
      <c r="AA3636" t="s">
        <v>621</v>
      </c>
      <c r="AB3636">
        <v>2023</v>
      </c>
    </row>
    <row r="3637" spans="1:28" x14ac:dyDescent="0.25">
      <c r="A3637">
        <v>18</v>
      </c>
      <c r="B3637" t="s">
        <v>134</v>
      </c>
      <c r="C3637" t="s">
        <v>102</v>
      </c>
      <c r="D3637" t="s">
        <v>16</v>
      </c>
      <c r="E3637" t="s">
        <v>45</v>
      </c>
      <c r="F3637" t="s">
        <v>84</v>
      </c>
      <c r="G3637">
        <v>80000</v>
      </c>
      <c r="H3637">
        <f t="shared" si="964"/>
        <v>73694.570000000007</v>
      </c>
      <c r="I3637">
        <f t="shared" si="965"/>
        <v>2296</v>
      </c>
      <c r="J3637">
        <f t="shared" si="954"/>
        <v>5679.9999999999991</v>
      </c>
      <c r="K3637">
        <f t="shared" si="955"/>
        <v>715.55</v>
      </c>
      <c r="L3637">
        <f t="shared" si="956"/>
        <v>2432</v>
      </c>
      <c r="M3637">
        <f t="shared" si="957"/>
        <v>5672</v>
      </c>
      <c r="N3637">
        <v>1577.43</v>
      </c>
      <c r="O3637">
        <f t="shared" si="958"/>
        <v>18372.98</v>
      </c>
      <c r="P3637">
        <v>25</v>
      </c>
      <c r="Q3637">
        <v>0</v>
      </c>
      <c r="R3637">
        <v>0</v>
      </c>
      <c r="S3637">
        <v>1609.91</v>
      </c>
      <c r="T3637">
        <v>100</v>
      </c>
      <c r="U3637">
        <f t="shared" si="959"/>
        <v>7006.5797916666679</v>
      </c>
      <c r="V3637">
        <v>0</v>
      </c>
      <c r="W3637">
        <f t="shared" si="960"/>
        <v>8741.4897916666687</v>
      </c>
      <c r="X3637">
        <f t="shared" si="961"/>
        <v>6305.43</v>
      </c>
      <c r="Y3637">
        <f t="shared" si="967"/>
        <v>11352</v>
      </c>
      <c r="Z3637">
        <f t="shared" si="963"/>
        <v>64953.080208333333</v>
      </c>
      <c r="AA3637" t="s">
        <v>621</v>
      </c>
      <c r="AB3637">
        <v>2023</v>
      </c>
    </row>
    <row r="3638" spans="1:28" x14ac:dyDescent="0.25">
      <c r="A3638">
        <v>19</v>
      </c>
      <c r="B3638" t="s">
        <v>140</v>
      </c>
      <c r="C3638" t="s">
        <v>102</v>
      </c>
      <c r="D3638" t="s">
        <v>823</v>
      </c>
      <c r="E3638" t="s">
        <v>29</v>
      </c>
      <c r="F3638" t="s">
        <v>99</v>
      </c>
      <c r="G3638">
        <v>130000</v>
      </c>
      <c r="H3638">
        <f t="shared" si="964"/>
        <v>122317</v>
      </c>
      <c r="I3638">
        <f t="shared" si="965"/>
        <v>3731</v>
      </c>
      <c r="J3638">
        <f t="shared" si="954"/>
        <v>9230</v>
      </c>
      <c r="K3638">
        <f t="shared" si="955"/>
        <v>715.55</v>
      </c>
      <c r="L3638">
        <f t="shared" si="956"/>
        <v>3952</v>
      </c>
      <c r="M3638">
        <f t="shared" si="957"/>
        <v>9217</v>
      </c>
      <c r="N3638">
        <v>0</v>
      </c>
      <c r="O3638">
        <f t="shared" si="958"/>
        <v>26845.55</v>
      </c>
      <c r="P3638">
        <v>25</v>
      </c>
      <c r="Q3638">
        <v>0</v>
      </c>
      <c r="R3638">
        <v>0</v>
      </c>
      <c r="S3638">
        <v>398.64</v>
      </c>
      <c r="T3638">
        <v>100</v>
      </c>
      <c r="U3638">
        <f t="shared" si="959"/>
        <v>19162.187291666665</v>
      </c>
      <c r="V3638">
        <v>0</v>
      </c>
      <c r="W3638">
        <f t="shared" si="960"/>
        <v>19685.827291666665</v>
      </c>
      <c r="X3638">
        <f t="shared" si="961"/>
        <v>7683</v>
      </c>
      <c r="Y3638">
        <f t="shared" si="967"/>
        <v>18447</v>
      </c>
      <c r="Z3638">
        <f t="shared" si="963"/>
        <v>102631.17270833334</v>
      </c>
      <c r="AA3638" t="s">
        <v>621</v>
      </c>
      <c r="AB3638">
        <v>2023</v>
      </c>
    </row>
    <row r="3639" spans="1:28" x14ac:dyDescent="0.25">
      <c r="A3639">
        <v>20</v>
      </c>
      <c r="B3639" t="s">
        <v>849</v>
      </c>
      <c r="C3639" t="s">
        <v>103</v>
      </c>
      <c r="D3639" t="s">
        <v>823</v>
      </c>
      <c r="E3639" t="s">
        <v>850</v>
      </c>
      <c r="F3639" t="s">
        <v>84</v>
      </c>
      <c r="G3639">
        <v>100000</v>
      </c>
      <c r="H3639">
        <f t="shared" si="964"/>
        <v>94090</v>
      </c>
      <c r="I3639">
        <f t="shared" si="965"/>
        <v>2870</v>
      </c>
      <c r="J3639">
        <f t="shared" si="954"/>
        <v>7099.9999999999991</v>
      </c>
      <c r="K3639">
        <f t="shared" si="955"/>
        <v>715.55</v>
      </c>
      <c r="L3639">
        <f t="shared" si="956"/>
        <v>3040</v>
      </c>
      <c r="M3639">
        <f t="shared" si="957"/>
        <v>7090.0000000000009</v>
      </c>
      <c r="N3639">
        <v>0</v>
      </c>
      <c r="O3639">
        <f t="shared" si="958"/>
        <v>20815.55</v>
      </c>
      <c r="P3639">
        <v>25</v>
      </c>
      <c r="Q3639">
        <v>0</v>
      </c>
      <c r="R3639">
        <v>0</v>
      </c>
      <c r="S3639">
        <v>0</v>
      </c>
      <c r="T3639">
        <v>100</v>
      </c>
      <c r="U3639">
        <f t="shared" si="959"/>
        <v>12105.437291666667</v>
      </c>
      <c r="V3639">
        <v>0</v>
      </c>
      <c r="W3639">
        <f t="shared" si="960"/>
        <v>12230.437291666667</v>
      </c>
      <c r="X3639">
        <f t="shared" si="961"/>
        <v>5910</v>
      </c>
      <c r="Y3639">
        <f t="shared" si="967"/>
        <v>14190</v>
      </c>
      <c r="Z3639">
        <f t="shared" si="963"/>
        <v>81859.562708333338</v>
      </c>
      <c r="AA3639" t="s">
        <v>621</v>
      </c>
      <c r="AB3639">
        <v>2023</v>
      </c>
    </row>
    <row r="3640" spans="1:28" x14ac:dyDescent="0.25">
      <c r="A3640">
        <v>21</v>
      </c>
      <c r="B3640" t="s">
        <v>144</v>
      </c>
      <c r="C3640" t="s">
        <v>103</v>
      </c>
      <c r="D3640" t="s">
        <v>10</v>
      </c>
      <c r="E3640" t="s">
        <v>40</v>
      </c>
      <c r="F3640" t="s">
        <v>85</v>
      </c>
      <c r="G3640">
        <v>80000</v>
      </c>
      <c r="H3640">
        <f t="shared" si="964"/>
        <v>73694.570000000007</v>
      </c>
      <c r="I3640">
        <f t="shared" si="965"/>
        <v>2296</v>
      </c>
      <c r="J3640">
        <f t="shared" si="954"/>
        <v>5679.9999999999991</v>
      </c>
      <c r="K3640">
        <f t="shared" si="955"/>
        <v>715.55</v>
      </c>
      <c r="L3640">
        <f t="shared" si="956"/>
        <v>2432</v>
      </c>
      <c r="M3640">
        <f t="shared" si="957"/>
        <v>5672</v>
      </c>
      <c r="N3640">
        <v>1577.43</v>
      </c>
      <c r="O3640">
        <f t="shared" si="958"/>
        <v>18372.98</v>
      </c>
      <c r="P3640">
        <v>25</v>
      </c>
      <c r="Q3640">
        <v>0</v>
      </c>
      <c r="R3640">
        <v>0</v>
      </c>
      <c r="S3640">
        <v>2035.81</v>
      </c>
      <c r="T3640">
        <v>100</v>
      </c>
      <c r="U3640">
        <v>18272.759999999998</v>
      </c>
      <c r="V3640">
        <v>0</v>
      </c>
      <c r="W3640">
        <f t="shared" si="960"/>
        <v>20433.57</v>
      </c>
      <c r="X3640">
        <f t="shared" si="961"/>
        <v>6305.43</v>
      </c>
      <c r="Y3640">
        <f t="shared" si="967"/>
        <v>11352</v>
      </c>
      <c r="Z3640">
        <f t="shared" si="963"/>
        <v>53261</v>
      </c>
      <c r="AA3640" t="s">
        <v>621</v>
      </c>
      <c r="AB3640">
        <v>2023</v>
      </c>
    </row>
    <row r="3641" spans="1:28" x14ac:dyDescent="0.25">
      <c r="A3641">
        <v>22</v>
      </c>
      <c r="B3641" t="s">
        <v>145</v>
      </c>
      <c r="C3641" t="s">
        <v>102</v>
      </c>
      <c r="D3641" t="s">
        <v>10</v>
      </c>
      <c r="E3641" t="s">
        <v>50</v>
      </c>
      <c r="F3641" t="s">
        <v>84</v>
      </c>
      <c r="G3641">
        <v>95000</v>
      </c>
      <c r="H3641">
        <f t="shared" si="964"/>
        <v>86230.64</v>
      </c>
      <c r="I3641">
        <f t="shared" si="965"/>
        <v>2726.5</v>
      </c>
      <c r="J3641">
        <f t="shared" si="954"/>
        <v>6744.9999999999991</v>
      </c>
      <c r="K3641">
        <f t="shared" si="955"/>
        <v>715.55</v>
      </c>
      <c r="L3641">
        <f t="shared" si="956"/>
        <v>2888</v>
      </c>
      <c r="M3641">
        <f t="shared" si="957"/>
        <v>6735.5</v>
      </c>
      <c r="N3641">
        <v>3154.86</v>
      </c>
      <c r="O3641">
        <f t="shared" si="958"/>
        <v>22965.41</v>
      </c>
      <c r="P3641">
        <v>25</v>
      </c>
      <c r="Q3641">
        <v>0</v>
      </c>
      <c r="R3641">
        <v>0</v>
      </c>
      <c r="S3641">
        <v>0</v>
      </c>
      <c r="T3641">
        <v>100</v>
      </c>
      <c r="U3641">
        <f t="shared" si="959"/>
        <v>10140.597291666665</v>
      </c>
      <c r="V3641">
        <v>0</v>
      </c>
      <c r="W3641">
        <f t="shared" si="960"/>
        <v>10265.597291666665</v>
      </c>
      <c r="X3641">
        <f t="shared" si="961"/>
        <v>8769.36</v>
      </c>
      <c r="Y3641">
        <f t="shared" si="967"/>
        <v>13480.5</v>
      </c>
      <c r="Z3641">
        <f t="shared" si="963"/>
        <v>75965.042708333334</v>
      </c>
      <c r="AA3641" t="s">
        <v>621</v>
      </c>
      <c r="AB3641">
        <v>2023</v>
      </c>
    </row>
    <row r="3642" spans="1:28" x14ac:dyDescent="0.25">
      <c r="A3642">
        <v>23</v>
      </c>
      <c r="B3642" t="s">
        <v>146</v>
      </c>
      <c r="C3642" t="s">
        <v>102</v>
      </c>
      <c r="D3642" t="s">
        <v>10</v>
      </c>
      <c r="E3642" t="s">
        <v>44</v>
      </c>
      <c r="F3642" t="s">
        <v>84</v>
      </c>
      <c r="G3642">
        <v>80000</v>
      </c>
      <c r="H3642">
        <f t="shared" si="964"/>
        <v>75272</v>
      </c>
      <c r="I3642">
        <f t="shared" si="965"/>
        <v>2296</v>
      </c>
      <c r="J3642">
        <f t="shared" si="954"/>
        <v>5679.9999999999991</v>
      </c>
      <c r="K3642">
        <f t="shared" si="955"/>
        <v>715.55</v>
      </c>
      <c r="L3642">
        <f t="shared" si="956"/>
        <v>2432</v>
      </c>
      <c r="M3642">
        <f t="shared" si="957"/>
        <v>5672</v>
      </c>
      <c r="N3642">
        <v>0</v>
      </c>
      <c r="O3642">
        <f t="shared" si="958"/>
        <v>16795.55</v>
      </c>
      <c r="P3642">
        <v>25</v>
      </c>
      <c r="Q3642">
        <v>0</v>
      </c>
      <c r="R3642">
        <v>0</v>
      </c>
      <c r="S3642">
        <v>1658.4</v>
      </c>
      <c r="T3642">
        <v>100</v>
      </c>
      <c r="U3642">
        <f t="shared" si="959"/>
        <v>7400.9372916666662</v>
      </c>
      <c r="V3642">
        <v>0</v>
      </c>
      <c r="W3642">
        <f t="shared" ref="W3642:W3645" si="968">P3642+Q3642+R3642+S3642+T3642+U3642-(V3642)</f>
        <v>9184.3372916666667</v>
      </c>
      <c r="X3642">
        <f t="shared" si="961"/>
        <v>4728</v>
      </c>
      <c r="Y3642">
        <f t="shared" si="967"/>
        <v>11352</v>
      </c>
      <c r="Z3642">
        <f t="shared" si="963"/>
        <v>66087.66270833333</v>
      </c>
      <c r="AA3642" t="s">
        <v>621</v>
      </c>
      <c r="AB3642">
        <v>2023</v>
      </c>
    </row>
    <row r="3643" spans="1:28" x14ac:dyDescent="0.25">
      <c r="A3643">
        <v>24</v>
      </c>
      <c r="B3643" t="s">
        <v>147</v>
      </c>
      <c r="C3643" t="s">
        <v>102</v>
      </c>
      <c r="D3643" t="s">
        <v>10</v>
      </c>
      <c r="E3643" t="s">
        <v>44</v>
      </c>
      <c r="F3643" t="s">
        <v>84</v>
      </c>
      <c r="G3643">
        <v>80000</v>
      </c>
      <c r="H3643">
        <f t="shared" si="964"/>
        <v>75272</v>
      </c>
      <c r="I3643">
        <f t="shared" si="965"/>
        <v>2296</v>
      </c>
      <c r="J3643">
        <f t="shared" si="954"/>
        <v>5679.9999999999991</v>
      </c>
      <c r="K3643">
        <f t="shared" si="955"/>
        <v>715.55</v>
      </c>
      <c r="L3643">
        <f t="shared" si="956"/>
        <v>2432</v>
      </c>
      <c r="M3643">
        <f t="shared" si="957"/>
        <v>5672</v>
      </c>
      <c r="N3643">
        <v>0</v>
      </c>
      <c r="O3643">
        <f t="shared" si="958"/>
        <v>16795.55</v>
      </c>
      <c r="P3643">
        <v>25</v>
      </c>
      <c r="Q3643">
        <v>0</v>
      </c>
      <c r="R3643">
        <v>0</v>
      </c>
      <c r="S3643">
        <v>1710.57</v>
      </c>
      <c r="T3643">
        <v>100</v>
      </c>
      <c r="U3643">
        <f t="shared" si="959"/>
        <v>7400.9372916666662</v>
      </c>
      <c r="V3643">
        <v>0</v>
      </c>
      <c r="W3643">
        <f t="shared" si="968"/>
        <v>9236.5072916666668</v>
      </c>
      <c r="X3643">
        <f t="shared" si="961"/>
        <v>4728</v>
      </c>
      <c r="Y3643">
        <f t="shared" si="967"/>
        <v>11352</v>
      </c>
      <c r="Z3643">
        <f t="shared" si="963"/>
        <v>66035.492708333331</v>
      </c>
      <c r="AA3643" t="s">
        <v>621</v>
      </c>
      <c r="AB3643">
        <v>2023</v>
      </c>
    </row>
    <row r="3644" spans="1:28" x14ac:dyDescent="0.25">
      <c r="A3644">
        <v>25</v>
      </c>
      <c r="B3644" t="s">
        <v>148</v>
      </c>
      <c r="C3644" t="s">
        <v>103</v>
      </c>
      <c r="D3644" t="s">
        <v>10</v>
      </c>
      <c r="E3644" t="s">
        <v>44</v>
      </c>
      <c r="F3644" t="s">
        <v>84</v>
      </c>
      <c r="G3644">
        <v>80000</v>
      </c>
      <c r="H3644">
        <f t="shared" si="964"/>
        <v>75272</v>
      </c>
      <c r="I3644">
        <f t="shared" si="965"/>
        <v>2296</v>
      </c>
      <c r="J3644">
        <f t="shared" si="954"/>
        <v>5679.9999999999991</v>
      </c>
      <c r="K3644">
        <f t="shared" si="955"/>
        <v>715.55</v>
      </c>
      <c r="L3644">
        <f t="shared" si="956"/>
        <v>2432</v>
      </c>
      <c r="M3644">
        <f t="shared" si="957"/>
        <v>5672</v>
      </c>
      <c r="N3644">
        <v>0</v>
      </c>
      <c r="O3644">
        <f t="shared" si="958"/>
        <v>16795.55</v>
      </c>
      <c r="P3644">
        <v>25</v>
      </c>
      <c r="Q3644">
        <v>0</v>
      </c>
      <c r="R3644">
        <v>0</v>
      </c>
      <c r="S3644">
        <v>1257.3800000000001</v>
      </c>
      <c r="T3644">
        <v>100</v>
      </c>
      <c r="U3644">
        <f t="shared" si="959"/>
        <v>7400.9372916666662</v>
      </c>
      <c r="V3644">
        <v>0</v>
      </c>
      <c r="W3644">
        <f t="shared" si="968"/>
        <v>8783.3172916666663</v>
      </c>
      <c r="X3644">
        <f t="shared" si="961"/>
        <v>4728</v>
      </c>
      <c r="Y3644">
        <f t="shared" si="967"/>
        <v>11352</v>
      </c>
      <c r="Z3644">
        <f t="shared" si="963"/>
        <v>66488.682708333334</v>
      </c>
      <c r="AA3644" t="s">
        <v>621</v>
      </c>
      <c r="AB3644">
        <v>2023</v>
      </c>
    </row>
    <row r="3645" spans="1:28" x14ac:dyDescent="0.25">
      <c r="A3645">
        <v>26</v>
      </c>
      <c r="B3645" t="s">
        <v>149</v>
      </c>
      <c r="C3645" t="s">
        <v>102</v>
      </c>
      <c r="D3645" t="s">
        <v>10</v>
      </c>
      <c r="E3645" t="s">
        <v>43</v>
      </c>
      <c r="F3645" t="s">
        <v>84</v>
      </c>
      <c r="G3645">
        <v>95000</v>
      </c>
      <c r="H3645">
        <f t="shared" si="964"/>
        <v>87808.07</v>
      </c>
      <c r="I3645">
        <f t="shared" si="965"/>
        <v>2726.5</v>
      </c>
      <c r="J3645">
        <f t="shared" si="954"/>
        <v>6744.9999999999991</v>
      </c>
      <c r="K3645">
        <f t="shared" si="955"/>
        <v>715.55</v>
      </c>
      <c r="L3645">
        <f t="shared" si="956"/>
        <v>2888</v>
      </c>
      <c r="M3645">
        <f t="shared" si="957"/>
        <v>6735.5</v>
      </c>
      <c r="N3645">
        <v>1577.43</v>
      </c>
      <c r="O3645">
        <f t="shared" si="958"/>
        <v>21387.98</v>
      </c>
      <c r="P3645">
        <v>25</v>
      </c>
      <c r="Q3645">
        <v>5000</v>
      </c>
      <c r="R3645">
        <v>0</v>
      </c>
      <c r="S3645">
        <v>1714.54</v>
      </c>
      <c r="T3645">
        <v>100</v>
      </c>
      <c r="U3645">
        <f t="shared" si="959"/>
        <v>10534.954791666669</v>
      </c>
      <c r="V3645">
        <v>0</v>
      </c>
      <c r="W3645">
        <f t="shared" si="968"/>
        <v>17374.494791666668</v>
      </c>
      <c r="X3645">
        <f t="shared" si="961"/>
        <v>7191.93</v>
      </c>
      <c r="Y3645">
        <f t="shared" si="967"/>
        <v>13480.5</v>
      </c>
      <c r="Z3645">
        <f t="shared" si="963"/>
        <v>70433.575208333335</v>
      </c>
      <c r="AA3645" t="s">
        <v>621</v>
      </c>
      <c r="AB3645">
        <v>2023</v>
      </c>
    </row>
    <row r="3646" spans="1:28" x14ac:dyDescent="0.25">
      <c r="A3646">
        <v>27</v>
      </c>
      <c r="B3646" t="s">
        <v>151</v>
      </c>
      <c r="C3646" t="s">
        <v>102</v>
      </c>
      <c r="D3646" t="s">
        <v>793</v>
      </c>
      <c r="E3646" t="s">
        <v>66</v>
      </c>
      <c r="F3646" t="s">
        <v>84</v>
      </c>
      <c r="G3646">
        <v>80000</v>
      </c>
      <c r="H3646">
        <f t="shared" si="964"/>
        <v>75272</v>
      </c>
      <c r="I3646">
        <f t="shared" si="965"/>
        <v>2296</v>
      </c>
      <c r="J3646">
        <f t="shared" si="954"/>
        <v>5679.9999999999991</v>
      </c>
      <c r="K3646">
        <f t="shared" si="955"/>
        <v>715.55</v>
      </c>
      <c r="L3646">
        <f t="shared" si="956"/>
        <v>2432</v>
      </c>
      <c r="M3646">
        <f t="shared" si="957"/>
        <v>5672</v>
      </c>
      <c r="N3646">
        <v>0</v>
      </c>
      <c r="O3646">
        <f t="shared" si="958"/>
        <v>16795.55</v>
      </c>
      <c r="P3646">
        <v>25</v>
      </c>
      <c r="Q3646">
        <v>4000</v>
      </c>
      <c r="R3646">
        <v>0</v>
      </c>
      <c r="S3646">
        <v>1348.58</v>
      </c>
      <c r="T3646">
        <v>100</v>
      </c>
      <c r="U3646">
        <f t="shared" si="959"/>
        <v>7400.9372916666662</v>
      </c>
      <c r="V3646">
        <v>0</v>
      </c>
      <c r="W3646">
        <f t="shared" ref="W3646:W3709" si="969">P3646+Q3646+R3646+S3646+T3646+U3646</f>
        <v>12874.517291666667</v>
      </c>
      <c r="X3646">
        <f t="shared" si="961"/>
        <v>4728</v>
      </c>
      <c r="Y3646">
        <f t="shared" si="967"/>
        <v>11352</v>
      </c>
      <c r="Z3646">
        <f t="shared" si="963"/>
        <v>62397.482708333337</v>
      </c>
      <c r="AA3646" t="s">
        <v>621</v>
      </c>
      <c r="AB3646">
        <v>2023</v>
      </c>
    </row>
    <row r="3647" spans="1:28" x14ac:dyDescent="0.25">
      <c r="A3647">
        <v>28</v>
      </c>
      <c r="B3647" t="s">
        <v>152</v>
      </c>
      <c r="C3647" t="s">
        <v>103</v>
      </c>
      <c r="D3647" t="s">
        <v>21</v>
      </c>
      <c r="E3647" t="s">
        <v>70</v>
      </c>
      <c r="F3647" t="s">
        <v>84</v>
      </c>
      <c r="G3647">
        <v>95000</v>
      </c>
      <c r="H3647">
        <f t="shared" si="964"/>
        <v>89385.5</v>
      </c>
      <c r="I3647">
        <f t="shared" si="965"/>
        <v>2726.5</v>
      </c>
      <c r="J3647">
        <f t="shared" si="954"/>
        <v>6744.9999999999991</v>
      </c>
      <c r="K3647">
        <f t="shared" si="955"/>
        <v>715.55</v>
      </c>
      <c r="L3647">
        <f t="shared" si="956"/>
        <v>2888</v>
      </c>
      <c r="M3647">
        <f t="shared" si="957"/>
        <v>6735.5</v>
      </c>
      <c r="N3647">
        <v>0</v>
      </c>
      <c r="O3647">
        <f t="shared" si="958"/>
        <v>19810.55</v>
      </c>
      <c r="P3647">
        <v>25</v>
      </c>
      <c r="Q3647">
        <v>500</v>
      </c>
      <c r="R3647">
        <v>0</v>
      </c>
      <c r="S3647">
        <v>1352.58</v>
      </c>
      <c r="T3647">
        <v>100</v>
      </c>
      <c r="U3647">
        <f t="shared" si="959"/>
        <v>10929.312291666667</v>
      </c>
      <c r="V3647">
        <v>0</v>
      </c>
      <c r="W3647">
        <f t="shared" si="969"/>
        <v>12906.892291666667</v>
      </c>
      <c r="X3647">
        <f t="shared" si="961"/>
        <v>5614.5</v>
      </c>
      <c r="Y3647">
        <f t="shared" si="967"/>
        <v>13480.5</v>
      </c>
      <c r="Z3647">
        <f t="shared" si="963"/>
        <v>76478.607708333337</v>
      </c>
      <c r="AA3647" t="s">
        <v>621</v>
      </c>
      <c r="AB3647">
        <v>2023</v>
      </c>
    </row>
    <row r="3648" spans="1:28" x14ac:dyDescent="0.25">
      <c r="A3648">
        <v>29</v>
      </c>
      <c r="B3648" t="s">
        <v>153</v>
      </c>
      <c r="C3648" t="s">
        <v>102</v>
      </c>
      <c r="D3648" t="s">
        <v>17</v>
      </c>
      <c r="E3648" t="s">
        <v>76</v>
      </c>
      <c r="F3648" t="s">
        <v>84</v>
      </c>
      <c r="G3648">
        <v>95000</v>
      </c>
      <c r="H3648">
        <f t="shared" si="964"/>
        <v>87808.07</v>
      </c>
      <c r="I3648">
        <f t="shared" si="965"/>
        <v>2726.5</v>
      </c>
      <c r="J3648">
        <f t="shared" si="954"/>
        <v>6744.9999999999991</v>
      </c>
      <c r="K3648">
        <f t="shared" si="955"/>
        <v>715.55</v>
      </c>
      <c r="L3648">
        <f t="shared" si="956"/>
        <v>2888</v>
      </c>
      <c r="M3648">
        <f t="shared" si="957"/>
        <v>6735.5</v>
      </c>
      <c r="N3648">
        <v>1577.43</v>
      </c>
      <c r="O3648">
        <f t="shared" si="958"/>
        <v>21387.98</v>
      </c>
      <c r="P3648">
        <v>25</v>
      </c>
      <c r="Q3648">
        <v>3052.23</v>
      </c>
      <c r="R3648">
        <v>0</v>
      </c>
      <c r="S3648">
        <v>391.99</v>
      </c>
      <c r="T3648">
        <v>100</v>
      </c>
      <c r="U3648">
        <f t="shared" si="959"/>
        <v>10534.954791666669</v>
      </c>
      <c r="V3648">
        <v>0</v>
      </c>
      <c r="W3648">
        <f t="shared" si="969"/>
        <v>14104.174791666668</v>
      </c>
      <c r="X3648">
        <f t="shared" si="961"/>
        <v>7191.93</v>
      </c>
      <c r="Y3648">
        <f t="shared" si="967"/>
        <v>13480.5</v>
      </c>
      <c r="Z3648">
        <f t="shared" si="963"/>
        <v>73703.895208333328</v>
      </c>
      <c r="AA3648" t="s">
        <v>621</v>
      </c>
      <c r="AB3648">
        <v>2023</v>
      </c>
    </row>
    <row r="3649" spans="1:28" x14ac:dyDescent="0.25">
      <c r="A3649">
        <v>30</v>
      </c>
      <c r="B3649" t="s">
        <v>154</v>
      </c>
      <c r="C3649" t="s">
        <v>103</v>
      </c>
      <c r="D3649" t="s">
        <v>800</v>
      </c>
      <c r="E3649" t="s">
        <v>83</v>
      </c>
      <c r="F3649" t="s">
        <v>84</v>
      </c>
      <c r="G3649">
        <v>48000</v>
      </c>
      <c r="H3649">
        <f t="shared" si="964"/>
        <v>45163.199999999997</v>
      </c>
      <c r="I3649">
        <f t="shared" si="965"/>
        <v>1377.6</v>
      </c>
      <c r="J3649">
        <f t="shared" si="954"/>
        <v>3407.9999999999995</v>
      </c>
      <c r="K3649">
        <f t="shared" si="955"/>
        <v>528</v>
      </c>
      <c r="L3649">
        <f t="shared" si="956"/>
        <v>1459.2</v>
      </c>
      <c r="M3649">
        <f t="shared" si="957"/>
        <v>3403.2000000000003</v>
      </c>
      <c r="N3649">
        <v>0</v>
      </c>
      <c r="O3649">
        <f t="shared" si="958"/>
        <v>10176</v>
      </c>
      <c r="P3649">
        <v>25</v>
      </c>
      <c r="Q3649">
        <v>0</v>
      </c>
      <c r="R3649">
        <v>0</v>
      </c>
      <c r="S3649">
        <v>564.02</v>
      </c>
      <c r="T3649">
        <v>100</v>
      </c>
      <c r="U3649">
        <f t="shared" si="959"/>
        <v>1571.7298749999989</v>
      </c>
      <c r="V3649">
        <v>0</v>
      </c>
      <c r="W3649">
        <f t="shared" si="969"/>
        <v>2260.7498749999986</v>
      </c>
      <c r="X3649">
        <f t="shared" si="961"/>
        <v>2836.8</v>
      </c>
      <c r="Y3649">
        <f t="shared" si="967"/>
        <v>6811.2</v>
      </c>
      <c r="Z3649">
        <f t="shared" si="963"/>
        <v>42902.450125000003</v>
      </c>
      <c r="AA3649" t="s">
        <v>621</v>
      </c>
      <c r="AB3649">
        <v>2023</v>
      </c>
    </row>
    <row r="3650" spans="1:28" x14ac:dyDescent="0.25">
      <c r="A3650">
        <v>31</v>
      </c>
      <c r="B3650" t="s">
        <v>155</v>
      </c>
      <c r="C3650" t="s">
        <v>103</v>
      </c>
      <c r="D3650" t="s">
        <v>793</v>
      </c>
      <c r="E3650" t="s">
        <v>72</v>
      </c>
      <c r="F3650" t="s">
        <v>84</v>
      </c>
      <c r="G3650">
        <v>48000</v>
      </c>
      <c r="H3650">
        <f t="shared" si="964"/>
        <v>45163.199999999997</v>
      </c>
      <c r="I3650">
        <f t="shared" si="965"/>
        <v>1377.6</v>
      </c>
      <c r="J3650">
        <f t="shared" si="954"/>
        <v>3407.9999999999995</v>
      </c>
      <c r="K3650">
        <f t="shared" si="955"/>
        <v>528</v>
      </c>
      <c r="L3650">
        <f t="shared" si="956"/>
        <v>1459.2</v>
      </c>
      <c r="M3650">
        <f t="shared" si="957"/>
        <v>3403.2000000000003</v>
      </c>
      <c r="N3650">
        <v>0</v>
      </c>
      <c r="O3650">
        <f t="shared" si="958"/>
        <v>10176</v>
      </c>
      <c r="P3650">
        <v>25</v>
      </c>
      <c r="Q3650">
        <v>6590.74</v>
      </c>
      <c r="R3650">
        <v>0</v>
      </c>
      <c r="S3650">
        <v>943.92</v>
      </c>
      <c r="T3650">
        <v>100</v>
      </c>
      <c r="U3650">
        <f t="shared" si="959"/>
        <v>1571.7298749999989</v>
      </c>
      <c r="V3650">
        <v>0</v>
      </c>
      <c r="W3650">
        <f t="shared" si="969"/>
        <v>9231.3898749999989</v>
      </c>
      <c r="X3650">
        <f t="shared" si="961"/>
        <v>2836.8</v>
      </c>
      <c r="Y3650">
        <f t="shared" si="967"/>
        <v>6811.2</v>
      </c>
      <c r="Z3650">
        <f t="shared" si="963"/>
        <v>35931.810125000004</v>
      </c>
      <c r="AA3650" t="s">
        <v>621</v>
      </c>
      <c r="AB3650">
        <v>2023</v>
      </c>
    </row>
    <row r="3651" spans="1:28" x14ac:dyDescent="0.25">
      <c r="A3651">
        <v>32</v>
      </c>
      <c r="B3651" t="s">
        <v>124</v>
      </c>
      <c r="C3651" t="s">
        <v>103</v>
      </c>
      <c r="D3651" t="s">
        <v>10</v>
      </c>
      <c r="E3651" t="s">
        <v>706</v>
      </c>
      <c r="F3651" t="s">
        <v>84</v>
      </c>
      <c r="G3651">
        <v>48000</v>
      </c>
      <c r="H3651">
        <f>+G3651-(I3651+L3651+N3651)</f>
        <v>45163.199999999997</v>
      </c>
      <c r="I3651">
        <f>IF(G3651&lt;=325250,G3651*2.87%,9334.68)</f>
        <v>1377.6</v>
      </c>
      <c r="J3651">
        <f>IF(G3651&lt;=325250,G3651*7.1%,23092.75)</f>
        <v>3407.9999999999995</v>
      </c>
      <c r="K3651">
        <f>IF(G3651&lt;=65050,G3651*1.1%,715.55)</f>
        <v>528</v>
      </c>
      <c r="L3651">
        <f>IF(G3651&lt;=162625,G3651*3.04%,4943.8)</f>
        <v>1459.2</v>
      </c>
      <c r="M3651">
        <f>IF(G3651&lt;=162625,G3651*7.09%,11530.11)</f>
        <v>3403.2000000000003</v>
      </c>
      <c r="N3651">
        <v>0</v>
      </c>
      <c r="O3651">
        <f>+I3651+J3651+K3651+L3651+M3651+N3651</f>
        <v>10176</v>
      </c>
      <c r="P3651">
        <v>25</v>
      </c>
      <c r="Q3651">
        <v>0</v>
      </c>
      <c r="R3651">
        <v>0</v>
      </c>
      <c r="S3651">
        <v>1063.23</v>
      </c>
      <c r="T3651">
        <v>100</v>
      </c>
      <c r="U3651">
        <f>IF((H3651*12)&gt;867123.01,(79776+(((H3651*12)-867123.01)*0.25))/12,IF((H3651*12)&gt;624329.01,(31216+(((H3651*12)-624329.01)*0.2))/12,IF((H3651*12)&gt;416220.01,(((H3651*12)-416220.01)*0.15)/12,0)))</f>
        <v>1571.7298749999989</v>
      </c>
      <c r="V3651">
        <v>0</v>
      </c>
      <c r="W3651">
        <f>P3651+Q3651+R3651+S3651+T3651+U3651-(V3651)</f>
        <v>2759.9598749999986</v>
      </c>
      <c r="X3651">
        <f>+I3651+L3651+N3651</f>
        <v>2836.8</v>
      </c>
      <c r="Y3651">
        <f>+J3651+M3651</f>
        <v>6811.2</v>
      </c>
      <c r="Z3651">
        <f>+G3651-(W3651+X3651)</f>
        <v>42403.240125000004</v>
      </c>
      <c r="AA3651" t="s">
        <v>621</v>
      </c>
      <c r="AB3651">
        <v>2023</v>
      </c>
    </row>
    <row r="3652" spans="1:28" x14ac:dyDescent="0.25">
      <c r="A3652">
        <v>33</v>
      </c>
      <c r="B3652" t="s">
        <v>830</v>
      </c>
      <c r="C3652" t="s">
        <v>102</v>
      </c>
      <c r="D3652" t="s">
        <v>19</v>
      </c>
      <c r="E3652" t="s">
        <v>73</v>
      </c>
      <c r="F3652" t="s">
        <v>84</v>
      </c>
      <c r="G3652">
        <v>60000</v>
      </c>
      <c r="H3652">
        <f t="shared" si="964"/>
        <v>54876.57</v>
      </c>
      <c r="I3652">
        <f t="shared" si="965"/>
        <v>1722</v>
      </c>
      <c r="J3652">
        <f t="shared" si="954"/>
        <v>4260</v>
      </c>
      <c r="K3652">
        <f t="shared" si="955"/>
        <v>660.00000000000011</v>
      </c>
      <c r="L3652">
        <f t="shared" si="956"/>
        <v>1824</v>
      </c>
      <c r="M3652">
        <f t="shared" si="957"/>
        <v>4254</v>
      </c>
      <c r="N3652">
        <v>1577.43</v>
      </c>
      <c r="O3652">
        <f t="shared" si="958"/>
        <v>14297.43</v>
      </c>
      <c r="P3652">
        <v>25</v>
      </c>
      <c r="Q3652">
        <v>2500</v>
      </c>
      <c r="R3652">
        <v>0</v>
      </c>
      <c r="S3652">
        <v>631.99</v>
      </c>
      <c r="T3652">
        <v>100</v>
      </c>
      <c r="U3652">
        <f t="shared" si="959"/>
        <v>3171.1638333333326</v>
      </c>
      <c r="V3652">
        <v>0</v>
      </c>
      <c r="W3652">
        <f t="shared" si="969"/>
        <v>6428.1538333333319</v>
      </c>
      <c r="X3652">
        <f t="shared" si="961"/>
        <v>5123.43</v>
      </c>
      <c r="Y3652">
        <f t="shared" si="967"/>
        <v>8514</v>
      </c>
      <c r="Z3652">
        <f t="shared" si="963"/>
        <v>48448.41616666667</v>
      </c>
      <c r="AA3652" t="s">
        <v>621</v>
      </c>
      <c r="AB3652">
        <v>2023</v>
      </c>
    </row>
    <row r="3653" spans="1:28" x14ac:dyDescent="0.25">
      <c r="A3653">
        <v>34</v>
      </c>
      <c r="B3653" t="s">
        <v>157</v>
      </c>
      <c r="C3653" t="s">
        <v>102</v>
      </c>
      <c r="D3653" t="s">
        <v>10</v>
      </c>
      <c r="E3653" t="s">
        <v>46</v>
      </c>
      <c r="F3653" t="s">
        <v>84</v>
      </c>
      <c r="G3653">
        <v>53000</v>
      </c>
      <c r="H3653">
        <f t="shared" si="964"/>
        <v>49867.7</v>
      </c>
      <c r="I3653">
        <f t="shared" si="965"/>
        <v>1521.1</v>
      </c>
      <c r="J3653">
        <f t="shared" si="954"/>
        <v>3762.9999999999995</v>
      </c>
      <c r="K3653">
        <f t="shared" si="955"/>
        <v>583.00000000000011</v>
      </c>
      <c r="L3653">
        <f t="shared" si="956"/>
        <v>1611.2</v>
      </c>
      <c r="M3653">
        <f t="shared" si="957"/>
        <v>3757.7000000000003</v>
      </c>
      <c r="N3653">
        <v>0</v>
      </c>
      <c r="O3653">
        <f t="shared" si="958"/>
        <v>11236</v>
      </c>
      <c r="P3653">
        <v>25</v>
      </c>
      <c r="Q3653">
        <v>3495.45</v>
      </c>
      <c r="R3653">
        <v>0</v>
      </c>
      <c r="S3653">
        <v>958.66</v>
      </c>
      <c r="T3653">
        <v>100</v>
      </c>
      <c r="U3653">
        <f t="shared" si="959"/>
        <v>2277.4048749999988</v>
      </c>
      <c r="V3653">
        <v>0</v>
      </c>
      <c r="W3653">
        <f t="shared" si="969"/>
        <v>6856.5148749999989</v>
      </c>
      <c r="X3653">
        <f t="shared" si="961"/>
        <v>3132.3</v>
      </c>
      <c r="Y3653">
        <f t="shared" si="967"/>
        <v>7520.7</v>
      </c>
      <c r="Z3653">
        <f t="shared" si="963"/>
        <v>43011.185125000004</v>
      </c>
      <c r="AA3653" t="s">
        <v>621</v>
      </c>
      <c r="AB3653">
        <v>2023</v>
      </c>
    </row>
    <row r="3654" spans="1:28" x14ac:dyDescent="0.25">
      <c r="A3654">
        <v>35</v>
      </c>
      <c r="B3654" t="s">
        <v>158</v>
      </c>
      <c r="C3654" t="s">
        <v>102</v>
      </c>
      <c r="D3654" t="s">
        <v>831</v>
      </c>
      <c r="E3654" t="s">
        <v>46</v>
      </c>
      <c r="F3654" t="s">
        <v>84</v>
      </c>
      <c r="G3654">
        <v>32000</v>
      </c>
      <c r="H3654">
        <f t="shared" si="964"/>
        <v>30108.799999999999</v>
      </c>
      <c r="I3654">
        <f t="shared" si="965"/>
        <v>918.4</v>
      </c>
      <c r="J3654">
        <f t="shared" si="954"/>
        <v>2272</v>
      </c>
      <c r="K3654">
        <f t="shared" si="955"/>
        <v>352.00000000000006</v>
      </c>
      <c r="L3654">
        <f t="shared" si="956"/>
        <v>972.8</v>
      </c>
      <c r="M3654">
        <f t="shared" si="957"/>
        <v>2268.8000000000002</v>
      </c>
      <c r="N3654">
        <v>0</v>
      </c>
      <c r="O3654">
        <f t="shared" si="958"/>
        <v>6784</v>
      </c>
      <c r="P3654">
        <v>25</v>
      </c>
      <c r="Q3654">
        <v>0</v>
      </c>
      <c r="R3654">
        <v>0</v>
      </c>
      <c r="S3654">
        <v>600.92999999999995</v>
      </c>
      <c r="T3654">
        <v>100</v>
      </c>
      <c r="U3654">
        <f t="shared" si="959"/>
        <v>0</v>
      </c>
      <c r="V3654">
        <v>0</v>
      </c>
      <c r="W3654">
        <f t="shared" si="969"/>
        <v>725.93</v>
      </c>
      <c r="X3654">
        <f t="shared" si="961"/>
        <v>1891.1999999999998</v>
      </c>
      <c r="Y3654">
        <f t="shared" si="967"/>
        <v>4540.8</v>
      </c>
      <c r="Z3654">
        <f t="shared" si="963"/>
        <v>29382.87</v>
      </c>
      <c r="AA3654" t="s">
        <v>621</v>
      </c>
      <c r="AB3654">
        <v>2023</v>
      </c>
    </row>
    <row r="3655" spans="1:28" x14ac:dyDescent="0.25">
      <c r="A3655">
        <v>36</v>
      </c>
      <c r="B3655" t="s">
        <v>159</v>
      </c>
      <c r="C3655" t="s">
        <v>103</v>
      </c>
      <c r="D3655" t="s">
        <v>21</v>
      </c>
      <c r="E3655" t="s">
        <v>68</v>
      </c>
      <c r="F3655" t="s">
        <v>84</v>
      </c>
      <c r="G3655">
        <v>60000</v>
      </c>
      <c r="H3655">
        <f t="shared" si="964"/>
        <v>54876.57</v>
      </c>
      <c r="I3655">
        <f t="shared" si="965"/>
        <v>1722</v>
      </c>
      <c r="J3655">
        <f t="shared" si="954"/>
        <v>4260</v>
      </c>
      <c r="K3655">
        <f t="shared" si="955"/>
        <v>660.00000000000011</v>
      </c>
      <c r="L3655">
        <f t="shared" si="956"/>
        <v>1824</v>
      </c>
      <c r="M3655">
        <f t="shared" si="957"/>
        <v>4254</v>
      </c>
      <c r="N3655">
        <v>1577.43</v>
      </c>
      <c r="O3655">
        <f t="shared" si="958"/>
        <v>14297.43</v>
      </c>
      <c r="P3655">
        <v>25</v>
      </c>
      <c r="Q3655">
        <v>3495.45</v>
      </c>
      <c r="R3655">
        <v>0</v>
      </c>
      <c r="S3655">
        <v>684.53</v>
      </c>
      <c r="T3655">
        <v>100</v>
      </c>
      <c r="U3655">
        <f t="shared" si="959"/>
        <v>3171.1638333333326</v>
      </c>
      <c r="V3655">
        <v>0</v>
      </c>
      <c r="W3655">
        <f t="shared" si="969"/>
        <v>7476.1438333333317</v>
      </c>
      <c r="X3655">
        <f t="shared" si="961"/>
        <v>5123.43</v>
      </c>
      <c r="Y3655">
        <f t="shared" si="967"/>
        <v>8514</v>
      </c>
      <c r="Z3655">
        <f t="shared" si="963"/>
        <v>47400.426166666672</v>
      </c>
      <c r="AA3655" t="s">
        <v>621</v>
      </c>
      <c r="AB3655">
        <v>2023</v>
      </c>
    </row>
    <row r="3656" spans="1:28" x14ac:dyDescent="0.25">
      <c r="A3656">
        <v>37</v>
      </c>
      <c r="B3656" t="s">
        <v>150</v>
      </c>
      <c r="C3656" t="s">
        <v>102</v>
      </c>
      <c r="D3656" t="s">
        <v>16</v>
      </c>
      <c r="E3656" t="s">
        <v>95</v>
      </c>
      <c r="F3656" t="s">
        <v>84</v>
      </c>
      <c r="G3656">
        <v>60000</v>
      </c>
      <c r="H3656">
        <f>+G3656-(I3656+L3656+N3656)</f>
        <v>56454</v>
      </c>
      <c r="I3656">
        <f t="shared" si="965"/>
        <v>1722</v>
      </c>
      <c r="J3656">
        <f t="shared" si="954"/>
        <v>4260</v>
      </c>
      <c r="K3656">
        <f t="shared" si="955"/>
        <v>660.00000000000011</v>
      </c>
      <c r="L3656">
        <f t="shared" si="956"/>
        <v>1824</v>
      </c>
      <c r="M3656">
        <f t="shared" si="957"/>
        <v>4254</v>
      </c>
      <c r="N3656">
        <v>0</v>
      </c>
      <c r="O3656">
        <f>+I3656+J3656+K3656+L3656+M3656+N3656</f>
        <v>12720</v>
      </c>
      <c r="P3656">
        <v>25</v>
      </c>
      <c r="Q3656">
        <v>0</v>
      </c>
      <c r="R3656">
        <v>0</v>
      </c>
      <c r="S3656">
        <v>1523.36</v>
      </c>
      <c r="T3656">
        <v>100</v>
      </c>
      <c r="U3656">
        <f t="shared" si="959"/>
        <v>3486.6498333333329</v>
      </c>
      <c r="V3656">
        <v>0</v>
      </c>
      <c r="W3656">
        <f>P3656+Q3656+R3656+S3656+T3656+U3656</f>
        <v>5135.0098333333326</v>
      </c>
      <c r="X3656">
        <f>+I3656+L3656+N3656</f>
        <v>3546</v>
      </c>
      <c r="Y3656">
        <f>+J3656+M3656</f>
        <v>8514</v>
      </c>
      <c r="Z3656">
        <f>+G3656-(W3656+X3656)</f>
        <v>51318.99016666667</v>
      </c>
      <c r="AA3656" t="s">
        <v>621</v>
      </c>
      <c r="AB3656">
        <v>2023</v>
      </c>
    </row>
    <row r="3657" spans="1:28" x14ac:dyDescent="0.25">
      <c r="A3657">
        <v>38</v>
      </c>
      <c r="B3657" t="s">
        <v>160</v>
      </c>
      <c r="C3657" t="s">
        <v>102</v>
      </c>
      <c r="D3657" t="s">
        <v>4</v>
      </c>
      <c r="E3657" t="s">
        <v>93</v>
      </c>
      <c r="F3657" t="s">
        <v>84</v>
      </c>
      <c r="G3657">
        <v>60000</v>
      </c>
      <c r="H3657">
        <f t="shared" si="964"/>
        <v>56454</v>
      </c>
      <c r="I3657">
        <f t="shared" si="965"/>
        <v>1722</v>
      </c>
      <c r="J3657">
        <f t="shared" si="954"/>
        <v>4260</v>
      </c>
      <c r="K3657">
        <f t="shared" si="955"/>
        <v>660.00000000000011</v>
      </c>
      <c r="L3657">
        <f t="shared" si="956"/>
        <v>1824</v>
      </c>
      <c r="M3657">
        <f t="shared" si="957"/>
        <v>4254</v>
      </c>
      <c r="N3657">
        <v>0</v>
      </c>
      <c r="O3657">
        <f t="shared" si="958"/>
        <v>12720</v>
      </c>
      <c r="P3657">
        <v>25</v>
      </c>
      <c r="Q3657">
        <v>2458.4</v>
      </c>
      <c r="R3657">
        <v>0</v>
      </c>
      <c r="S3657">
        <v>1652.82</v>
      </c>
      <c r="T3657">
        <v>100</v>
      </c>
      <c r="U3657">
        <f t="shared" si="959"/>
        <v>3486.6498333333329</v>
      </c>
      <c r="V3657">
        <v>0</v>
      </c>
      <c r="W3657">
        <f t="shared" si="969"/>
        <v>7722.8698333333332</v>
      </c>
      <c r="X3657">
        <f t="shared" si="961"/>
        <v>3546</v>
      </c>
      <c r="Y3657">
        <f t="shared" si="967"/>
        <v>8514</v>
      </c>
      <c r="Z3657">
        <f t="shared" si="963"/>
        <v>48731.13016666667</v>
      </c>
      <c r="AA3657" t="s">
        <v>621</v>
      </c>
      <c r="AB3657">
        <v>2023</v>
      </c>
    </row>
    <row r="3658" spans="1:28" x14ac:dyDescent="0.25">
      <c r="A3658">
        <v>39</v>
      </c>
      <c r="B3658" t="s">
        <v>806</v>
      </c>
      <c r="C3658" t="s">
        <v>102</v>
      </c>
      <c r="D3658" t="s">
        <v>12</v>
      </c>
      <c r="E3658" t="s">
        <v>75</v>
      </c>
      <c r="F3658" t="s">
        <v>99</v>
      </c>
      <c r="G3658">
        <v>65000</v>
      </c>
      <c r="H3658">
        <f t="shared" si="964"/>
        <v>61158.5</v>
      </c>
      <c r="I3658">
        <f t="shared" si="965"/>
        <v>1865.5</v>
      </c>
      <c r="J3658">
        <f t="shared" si="954"/>
        <v>4615</v>
      </c>
      <c r="K3658">
        <f t="shared" si="955"/>
        <v>715.00000000000011</v>
      </c>
      <c r="L3658">
        <f t="shared" si="956"/>
        <v>1976</v>
      </c>
      <c r="M3658">
        <f t="shared" si="957"/>
        <v>4608.5</v>
      </c>
      <c r="N3658">
        <v>0</v>
      </c>
      <c r="O3658">
        <f t="shared" si="958"/>
        <v>13780</v>
      </c>
      <c r="P3658">
        <v>25</v>
      </c>
      <c r="Q3658">
        <v>7689.07</v>
      </c>
      <c r="R3658">
        <v>0</v>
      </c>
      <c r="S3658">
        <v>755.24</v>
      </c>
      <c r="T3658">
        <v>100</v>
      </c>
      <c r="U3658">
        <f t="shared" si="959"/>
        <v>4427.5498333333335</v>
      </c>
      <c r="V3658">
        <v>0</v>
      </c>
      <c r="W3658">
        <f t="shared" si="969"/>
        <v>12996.859833333332</v>
      </c>
      <c r="X3658">
        <f t="shared" si="961"/>
        <v>3841.5</v>
      </c>
      <c r="Y3658">
        <f t="shared" si="967"/>
        <v>9223.5</v>
      </c>
      <c r="Z3658">
        <f t="shared" si="963"/>
        <v>48161.640166666664</v>
      </c>
      <c r="AA3658" t="s">
        <v>621</v>
      </c>
      <c r="AB3658">
        <v>2023</v>
      </c>
    </row>
    <row r="3659" spans="1:28" x14ac:dyDescent="0.25">
      <c r="A3659">
        <v>40</v>
      </c>
      <c r="B3659" t="s">
        <v>162</v>
      </c>
      <c r="C3659" t="s">
        <v>102</v>
      </c>
      <c r="D3659" t="s">
        <v>15</v>
      </c>
      <c r="E3659" t="s">
        <v>92</v>
      </c>
      <c r="F3659" t="s">
        <v>99</v>
      </c>
      <c r="G3659">
        <v>70000</v>
      </c>
      <c r="H3659">
        <f t="shared" si="964"/>
        <v>61130.71</v>
      </c>
      <c r="I3659">
        <f t="shared" si="965"/>
        <v>2009</v>
      </c>
      <c r="J3659">
        <f t="shared" si="954"/>
        <v>4970</v>
      </c>
      <c r="K3659">
        <f t="shared" si="955"/>
        <v>715.55</v>
      </c>
      <c r="L3659">
        <f t="shared" si="956"/>
        <v>2128</v>
      </c>
      <c r="M3659">
        <f t="shared" si="957"/>
        <v>4963</v>
      </c>
      <c r="N3659">
        <v>4732.29</v>
      </c>
      <c r="O3659">
        <f t="shared" si="958"/>
        <v>19517.84</v>
      </c>
      <c r="P3659">
        <v>25</v>
      </c>
      <c r="Q3659">
        <v>0</v>
      </c>
      <c r="R3659">
        <v>0</v>
      </c>
      <c r="S3659">
        <v>1153.8800000000001</v>
      </c>
      <c r="T3659">
        <v>100</v>
      </c>
      <c r="U3659">
        <f t="shared" si="959"/>
        <v>4421.9918333333335</v>
      </c>
      <c r="V3659">
        <v>0</v>
      </c>
      <c r="W3659">
        <f t="shared" si="969"/>
        <v>5700.8718333333336</v>
      </c>
      <c r="X3659">
        <f t="shared" si="961"/>
        <v>8869.2900000000009</v>
      </c>
      <c r="Y3659">
        <f t="shared" si="967"/>
        <v>9933</v>
      </c>
      <c r="Z3659">
        <f t="shared" si="963"/>
        <v>55429.838166666668</v>
      </c>
      <c r="AA3659" t="s">
        <v>621</v>
      </c>
      <c r="AB3659">
        <v>2023</v>
      </c>
    </row>
    <row r="3660" spans="1:28" x14ac:dyDescent="0.25">
      <c r="A3660">
        <v>41</v>
      </c>
      <c r="B3660" t="s">
        <v>807</v>
      </c>
      <c r="C3660" t="s">
        <v>102</v>
      </c>
      <c r="D3660" t="s">
        <v>808</v>
      </c>
      <c r="E3660" t="s">
        <v>62</v>
      </c>
      <c r="F3660" t="s">
        <v>99</v>
      </c>
      <c r="G3660">
        <v>125000</v>
      </c>
      <c r="H3660">
        <f>+G3660-(I3660+L3660+N3660)</f>
        <v>116035.07</v>
      </c>
      <c r="I3660">
        <f t="shared" si="965"/>
        <v>3587.5</v>
      </c>
      <c r="J3660">
        <f t="shared" si="954"/>
        <v>8875</v>
      </c>
      <c r="K3660">
        <f t="shared" si="955"/>
        <v>715.55</v>
      </c>
      <c r="L3660">
        <f t="shared" si="956"/>
        <v>3800</v>
      </c>
      <c r="M3660">
        <f t="shared" si="957"/>
        <v>8862.5</v>
      </c>
      <c r="N3660">
        <v>1577.43</v>
      </c>
      <c r="O3660">
        <f>+I3660+J3660+K3660+L3660+M3660+N3660</f>
        <v>27417.98</v>
      </c>
      <c r="P3660">
        <v>25</v>
      </c>
      <c r="Q3660">
        <v>2000</v>
      </c>
      <c r="R3660">
        <v>0</v>
      </c>
      <c r="S3660">
        <v>0</v>
      </c>
      <c r="T3660">
        <v>100</v>
      </c>
      <c r="U3660">
        <f t="shared" si="959"/>
        <v>17591.704791666667</v>
      </c>
      <c r="V3660">
        <v>0</v>
      </c>
      <c r="W3660">
        <f>P3660+Q3660+R3660+S3660+T3660+U3660</f>
        <v>19716.704791666667</v>
      </c>
      <c r="X3660">
        <f>+I3660+L3660+N3660</f>
        <v>8964.93</v>
      </c>
      <c r="Y3660">
        <f>+J3660+M3660</f>
        <v>17737.5</v>
      </c>
      <c r="Z3660">
        <f>+G3660-(W3660+X3660)</f>
        <v>96318.365208333329</v>
      </c>
      <c r="AA3660" t="s">
        <v>621</v>
      </c>
      <c r="AB3660">
        <v>2023</v>
      </c>
    </row>
    <row r="3661" spans="1:28" x14ac:dyDescent="0.25">
      <c r="A3661">
        <v>42</v>
      </c>
      <c r="B3661" t="s">
        <v>809</v>
      </c>
      <c r="C3661" t="s">
        <v>102</v>
      </c>
      <c r="D3661" t="s">
        <v>808</v>
      </c>
      <c r="E3661" t="s">
        <v>62</v>
      </c>
      <c r="F3661" t="s">
        <v>99</v>
      </c>
      <c r="G3661">
        <v>80000</v>
      </c>
      <c r="H3661">
        <f>+G3661-(I3661+L3661+N3661)</f>
        <v>75272</v>
      </c>
      <c r="I3661">
        <f t="shared" si="965"/>
        <v>2296</v>
      </c>
      <c r="J3661">
        <f t="shared" si="954"/>
        <v>5679.9999999999991</v>
      </c>
      <c r="K3661">
        <f t="shared" si="955"/>
        <v>715.55</v>
      </c>
      <c r="L3661">
        <f t="shared" si="956"/>
        <v>2432</v>
      </c>
      <c r="M3661">
        <f t="shared" si="957"/>
        <v>5672</v>
      </c>
      <c r="N3661">
        <v>0</v>
      </c>
      <c r="O3661">
        <f>+I3661+J3661+K3661+L3661+M3661+N3661</f>
        <v>16795.55</v>
      </c>
      <c r="P3661">
        <v>25</v>
      </c>
      <c r="Q3661">
        <v>1000</v>
      </c>
      <c r="R3661">
        <v>0</v>
      </c>
      <c r="S3661">
        <v>398.64</v>
      </c>
      <c r="T3661">
        <v>100</v>
      </c>
      <c r="U3661">
        <f t="shared" si="959"/>
        <v>7400.9372916666662</v>
      </c>
      <c r="V3661">
        <v>0</v>
      </c>
      <c r="W3661">
        <f>P3661+Q3661+R3661+S3661+T3661+U3661</f>
        <v>8924.5772916666665</v>
      </c>
      <c r="X3661">
        <f>+I3661+L3661+N3661</f>
        <v>4728</v>
      </c>
      <c r="Y3661">
        <f>+J3661+M3661</f>
        <v>11352</v>
      </c>
      <c r="Z3661">
        <f>+G3661-(W3661+X3661)</f>
        <v>66347.422708333339</v>
      </c>
      <c r="AA3661" t="s">
        <v>621</v>
      </c>
      <c r="AB3661">
        <v>2023</v>
      </c>
    </row>
    <row r="3662" spans="1:28" x14ac:dyDescent="0.25">
      <c r="A3662">
        <v>43</v>
      </c>
      <c r="B3662" t="s">
        <v>813</v>
      </c>
      <c r="C3662" t="s">
        <v>103</v>
      </c>
      <c r="D3662" t="s">
        <v>808</v>
      </c>
      <c r="E3662" t="s">
        <v>92</v>
      </c>
      <c r="F3662" t="s">
        <v>99</v>
      </c>
      <c r="G3662">
        <v>80000</v>
      </c>
      <c r="H3662">
        <f t="shared" si="964"/>
        <v>75272</v>
      </c>
      <c r="I3662">
        <f t="shared" si="965"/>
        <v>2296</v>
      </c>
      <c r="J3662">
        <f t="shared" si="954"/>
        <v>5679.9999999999991</v>
      </c>
      <c r="K3662">
        <f t="shared" si="955"/>
        <v>715.55</v>
      </c>
      <c r="L3662">
        <f t="shared" si="956"/>
        <v>2432</v>
      </c>
      <c r="M3662">
        <f t="shared" si="957"/>
        <v>5672</v>
      </c>
      <c r="N3662">
        <v>0</v>
      </c>
      <c r="O3662">
        <f t="shared" si="958"/>
        <v>16795.55</v>
      </c>
      <c r="P3662">
        <v>25</v>
      </c>
      <c r="Q3662">
        <v>0</v>
      </c>
      <c r="R3662">
        <v>0</v>
      </c>
      <c r="S3662">
        <v>0</v>
      </c>
      <c r="T3662">
        <v>100</v>
      </c>
      <c r="U3662">
        <f t="shared" si="959"/>
        <v>7400.9372916666662</v>
      </c>
      <c r="V3662">
        <v>0</v>
      </c>
      <c r="W3662">
        <f t="shared" si="969"/>
        <v>7525.9372916666662</v>
      </c>
      <c r="X3662">
        <f t="shared" si="961"/>
        <v>4728</v>
      </c>
      <c r="Y3662">
        <f t="shared" si="967"/>
        <v>11352</v>
      </c>
      <c r="Z3662">
        <f t="shared" si="963"/>
        <v>67746.062708333338</v>
      </c>
      <c r="AA3662" t="s">
        <v>621</v>
      </c>
      <c r="AB3662">
        <v>2023</v>
      </c>
    </row>
    <row r="3663" spans="1:28" x14ac:dyDescent="0.25">
      <c r="A3663">
        <v>44</v>
      </c>
      <c r="B3663" t="s">
        <v>167</v>
      </c>
      <c r="C3663" t="s">
        <v>102</v>
      </c>
      <c r="D3663" t="s">
        <v>6</v>
      </c>
      <c r="E3663" t="s">
        <v>36</v>
      </c>
      <c r="F3663" t="s">
        <v>100</v>
      </c>
      <c r="G3663">
        <v>36000</v>
      </c>
      <c r="H3663">
        <f t="shared" si="964"/>
        <v>33872.400000000001</v>
      </c>
      <c r="I3663">
        <f t="shared" si="965"/>
        <v>1033.2</v>
      </c>
      <c r="J3663">
        <f t="shared" si="954"/>
        <v>2555.9999999999995</v>
      </c>
      <c r="K3663">
        <f t="shared" si="955"/>
        <v>396.00000000000006</v>
      </c>
      <c r="L3663">
        <f t="shared" si="956"/>
        <v>1094.4000000000001</v>
      </c>
      <c r="M3663">
        <f t="shared" si="957"/>
        <v>2552.4</v>
      </c>
      <c r="N3663">
        <v>0</v>
      </c>
      <c r="O3663">
        <f t="shared" si="958"/>
        <v>7632</v>
      </c>
      <c r="P3663">
        <v>25</v>
      </c>
      <c r="Q3663">
        <v>2000</v>
      </c>
      <c r="R3663">
        <v>0</v>
      </c>
      <c r="S3663">
        <v>245.5</v>
      </c>
      <c r="T3663">
        <v>100</v>
      </c>
      <c r="U3663">
        <f t="shared" si="959"/>
        <v>0</v>
      </c>
      <c r="V3663">
        <v>0</v>
      </c>
      <c r="W3663">
        <f t="shared" si="969"/>
        <v>2370.5</v>
      </c>
      <c r="X3663">
        <f t="shared" si="961"/>
        <v>2127.6000000000004</v>
      </c>
      <c r="Y3663">
        <f t="shared" si="967"/>
        <v>5108.3999999999996</v>
      </c>
      <c r="Z3663">
        <f t="shared" si="963"/>
        <v>31501.9</v>
      </c>
      <c r="AA3663" t="s">
        <v>621</v>
      </c>
      <c r="AB3663">
        <v>2023</v>
      </c>
    </row>
    <row r="3664" spans="1:28" x14ac:dyDescent="0.25">
      <c r="A3664">
        <v>45</v>
      </c>
      <c r="B3664" t="s">
        <v>169</v>
      </c>
      <c r="C3664" t="s">
        <v>102</v>
      </c>
      <c r="D3664" t="s">
        <v>6</v>
      </c>
      <c r="E3664" t="s">
        <v>36</v>
      </c>
      <c r="F3664" t="s">
        <v>100</v>
      </c>
      <c r="G3664">
        <v>36000</v>
      </c>
      <c r="H3664">
        <f t="shared" si="964"/>
        <v>33872.400000000001</v>
      </c>
      <c r="I3664">
        <f t="shared" si="965"/>
        <v>1033.2</v>
      </c>
      <c r="J3664">
        <f t="shared" si="954"/>
        <v>2555.9999999999995</v>
      </c>
      <c r="K3664">
        <f t="shared" si="955"/>
        <v>396.00000000000006</v>
      </c>
      <c r="L3664">
        <f t="shared" si="956"/>
        <v>1094.4000000000001</v>
      </c>
      <c r="M3664">
        <f t="shared" si="957"/>
        <v>2552.4</v>
      </c>
      <c r="N3664">
        <v>0</v>
      </c>
      <c r="O3664">
        <f t="shared" si="958"/>
        <v>7632</v>
      </c>
      <c r="P3664">
        <v>25</v>
      </c>
      <c r="Q3664">
        <v>0</v>
      </c>
      <c r="R3664">
        <v>0</v>
      </c>
      <c r="S3664">
        <v>0</v>
      </c>
      <c r="T3664">
        <v>100</v>
      </c>
      <c r="U3664">
        <f t="shared" si="959"/>
        <v>0</v>
      </c>
      <c r="V3664">
        <v>0</v>
      </c>
      <c r="W3664">
        <f t="shared" si="969"/>
        <v>125</v>
      </c>
      <c r="X3664">
        <f t="shared" si="961"/>
        <v>2127.6000000000004</v>
      </c>
      <c r="Y3664">
        <f t="shared" si="967"/>
        <v>5108.3999999999996</v>
      </c>
      <c r="Z3664">
        <f t="shared" si="963"/>
        <v>33747.4</v>
      </c>
      <c r="AA3664" t="s">
        <v>621</v>
      </c>
      <c r="AB3664">
        <v>2023</v>
      </c>
    </row>
    <row r="3665" spans="1:28" x14ac:dyDescent="0.25">
      <c r="A3665">
        <v>46</v>
      </c>
      <c r="B3665" t="s">
        <v>170</v>
      </c>
      <c r="C3665" t="s">
        <v>102</v>
      </c>
      <c r="D3665" t="s">
        <v>17</v>
      </c>
      <c r="E3665" t="s">
        <v>36</v>
      </c>
      <c r="F3665" t="s">
        <v>100</v>
      </c>
      <c r="G3665">
        <v>36000</v>
      </c>
      <c r="H3665">
        <f t="shared" si="964"/>
        <v>30717.54</v>
      </c>
      <c r="I3665">
        <f t="shared" si="965"/>
        <v>1033.2</v>
      </c>
      <c r="J3665">
        <f t="shared" si="954"/>
        <v>2555.9999999999995</v>
      </c>
      <c r="K3665">
        <f t="shared" si="955"/>
        <v>396.00000000000006</v>
      </c>
      <c r="L3665">
        <f t="shared" si="956"/>
        <v>1094.4000000000001</v>
      </c>
      <c r="M3665">
        <f t="shared" si="957"/>
        <v>2552.4</v>
      </c>
      <c r="N3665">
        <v>3154.86</v>
      </c>
      <c r="O3665">
        <f t="shared" si="958"/>
        <v>10786.86</v>
      </c>
      <c r="P3665">
        <v>25</v>
      </c>
      <c r="Q3665">
        <v>3395.29</v>
      </c>
      <c r="R3665">
        <v>0</v>
      </c>
      <c r="S3665">
        <v>1366.14</v>
      </c>
      <c r="T3665">
        <v>100</v>
      </c>
      <c r="U3665">
        <f t="shared" si="959"/>
        <v>0</v>
      </c>
      <c r="V3665">
        <v>0</v>
      </c>
      <c r="W3665">
        <f t="shared" si="969"/>
        <v>4886.43</v>
      </c>
      <c r="X3665">
        <f t="shared" si="961"/>
        <v>5282.4600000000009</v>
      </c>
      <c r="Y3665">
        <f t="shared" si="967"/>
        <v>5108.3999999999996</v>
      </c>
      <c r="Z3665">
        <f t="shared" si="963"/>
        <v>25831.11</v>
      </c>
      <c r="AA3665" t="s">
        <v>621</v>
      </c>
      <c r="AB3665">
        <v>2023</v>
      </c>
    </row>
    <row r="3666" spans="1:28" x14ac:dyDescent="0.25">
      <c r="A3666">
        <v>47</v>
      </c>
      <c r="B3666" t="s">
        <v>171</v>
      </c>
      <c r="C3666" t="s">
        <v>102</v>
      </c>
      <c r="D3666" t="s">
        <v>793</v>
      </c>
      <c r="E3666" t="s">
        <v>36</v>
      </c>
      <c r="F3666" t="s">
        <v>100</v>
      </c>
      <c r="G3666">
        <v>36000</v>
      </c>
      <c r="H3666">
        <f t="shared" si="964"/>
        <v>33872.400000000001</v>
      </c>
      <c r="I3666">
        <f t="shared" si="965"/>
        <v>1033.2</v>
      </c>
      <c r="J3666">
        <f t="shared" si="954"/>
        <v>2555.9999999999995</v>
      </c>
      <c r="K3666">
        <f t="shared" si="955"/>
        <v>396.00000000000006</v>
      </c>
      <c r="L3666">
        <f t="shared" si="956"/>
        <v>1094.4000000000001</v>
      </c>
      <c r="M3666">
        <f t="shared" si="957"/>
        <v>2552.4</v>
      </c>
      <c r="N3666">
        <v>0</v>
      </c>
      <c r="O3666">
        <f t="shared" si="958"/>
        <v>7632</v>
      </c>
      <c r="P3666">
        <v>25</v>
      </c>
      <c r="Q3666">
        <v>10000</v>
      </c>
      <c r="R3666">
        <v>0</v>
      </c>
      <c r="S3666">
        <v>1117.8800000000001</v>
      </c>
      <c r="T3666">
        <v>100</v>
      </c>
      <c r="U3666">
        <f t="shared" si="959"/>
        <v>0</v>
      </c>
      <c r="V3666">
        <v>0</v>
      </c>
      <c r="W3666">
        <f t="shared" si="969"/>
        <v>11242.880000000001</v>
      </c>
      <c r="X3666">
        <f t="shared" si="961"/>
        <v>2127.6000000000004</v>
      </c>
      <c r="Y3666">
        <f t="shared" si="967"/>
        <v>5108.3999999999996</v>
      </c>
      <c r="Z3666">
        <f t="shared" si="963"/>
        <v>22629.519999999997</v>
      </c>
      <c r="AA3666" t="s">
        <v>621</v>
      </c>
      <c r="AB3666">
        <v>2023</v>
      </c>
    </row>
    <row r="3667" spans="1:28" x14ac:dyDescent="0.25">
      <c r="A3667">
        <v>48</v>
      </c>
      <c r="B3667" t="s">
        <v>172</v>
      </c>
      <c r="C3667" t="s">
        <v>102</v>
      </c>
      <c r="D3667" t="s">
        <v>6</v>
      </c>
      <c r="E3667" t="s">
        <v>26</v>
      </c>
      <c r="F3667" t="s">
        <v>100</v>
      </c>
      <c r="G3667">
        <v>46000</v>
      </c>
      <c r="H3667">
        <f t="shared" si="964"/>
        <v>43281.4</v>
      </c>
      <c r="I3667">
        <f t="shared" si="965"/>
        <v>1320.2</v>
      </c>
      <c r="J3667">
        <f t="shared" si="954"/>
        <v>3265.9999999999995</v>
      </c>
      <c r="K3667">
        <f t="shared" si="955"/>
        <v>506.00000000000006</v>
      </c>
      <c r="L3667">
        <f t="shared" si="956"/>
        <v>1398.4</v>
      </c>
      <c r="M3667">
        <f t="shared" si="957"/>
        <v>3261.4</v>
      </c>
      <c r="N3667">
        <v>0</v>
      </c>
      <c r="O3667">
        <f t="shared" si="958"/>
        <v>9752</v>
      </c>
      <c r="P3667">
        <v>25</v>
      </c>
      <c r="Q3667">
        <v>0</v>
      </c>
      <c r="R3667">
        <v>0</v>
      </c>
      <c r="S3667">
        <v>446.24</v>
      </c>
      <c r="T3667">
        <v>100</v>
      </c>
      <c r="U3667">
        <f t="shared" si="959"/>
        <v>1289.4598750000005</v>
      </c>
      <c r="V3667">
        <v>0</v>
      </c>
      <c r="W3667">
        <f t="shared" si="969"/>
        <v>1860.6998750000005</v>
      </c>
      <c r="X3667">
        <f t="shared" si="961"/>
        <v>2718.6000000000004</v>
      </c>
      <c r="Y3667">
        <f t="shared" si="967"/>
        <v>6527.4</v>
      </c>
      <c r="Z3667">
        <f t="shared" si="963"/>
        <v>41420.700125000003</v>
      </c>
      <c r="AA3667" t="s">
        <v>621</v>
      </c>
      <c r="AB3667">
        <v>2023</v>
      </c>
    </row>
    <row r="3668" spans="1:28" x14ac:dyDescent="0.25">
      <c r="A3668">
        <v>49</v>
      </c>
      <c r="B3668" t="s">
        <v>798</v>
      </c>
      <c r="C3668" t="s">
        <v>102</v>
      </c>
      <c r="D3668" t="s">
        <v>12</v>
      </c>
      <c r="E3668" t="s">
        <v>26</v>
      </c>
      <c r="F3668" t="s">
        <v>100</v>
      </c>
      <c r="G3668">
        <v>46000</v>
      </c>
      <c r="H3668">
        <f>+G3668-(I3668+L3668+N3668)</f>
        <v>43281.4</v>
      </c>
      <c r="I3668">
        <f t="shared" si="965"/>
        <v>1320.2</v>
      </c>
      <c r="J3668">
        <f t="shared" si="954"/>
        <v>3265.9999999999995</v>
      </c>
      <c r="K3668">
        <f t="shared" si="955"/>
        <v>506.00000000000006</v>
      </c>
      <c r="L3668">
        <f t="shared" si="956"/>
        <v>1398.4</v>
      </c>
      <c r="M3668">
        <f t="shared" si="957"/>
        <v>3261.4</v>
      </c>
      <c r="N3668">
        <v>0</v>
      </c>
      <c r="O3668">
        <f>+I3668+J3668+K3668+L3668+M3668+N3668</f>
        <v>9752</v>
      </c>
      <c r="P3668">
        <v>25</v>
      </c>
      <c r="Q3668">
        <v>0</v>
      </c>
      <c r="R3668">
        <v>0</v>
      </c>
      <c r="S3668">
        <v>978.62</v>
      </c>
      <c r="T3668">
        <v>100</v>
      </c>
      <c r="U3668">
        <f t="shared" si="959"/>
        <v>1289.4598750000005</v>
      </c>
      <c r="V3668">
        <v>0</v>
      </c>
      <c r="W3668">
        <f>P3668+Q3668+R3668+S3668+T3668+U3668</f>
        <v>2393.0798750000004</v>
      </c>
      <c r="X3668">
        <f t="shared" si="961"/>
        <v>2718.6000000000004</v>
      </c>
      <c r="Y3668">
        <f>+J3668+M3668</f>
        <v>6527.4</v>
      </c>
      <c r="Z3668">
        <f>+G3668-(W3668+X3668)</f>
        <v>40888.320124999998</v>
      </c>
      <c r="AA3668" t="s">
        <v>621</v>
      </c>
      <c r="AB3668">
        <v>2023</v>
      </c>
    </row>
    <row r="3669" spans="1:28" x14ac:dyDescent="0.25">
      <c r="A3669">
        <v>50</v>
      </c>
      <c r="B3669" t="s">
        <v>799</v>
      </c>
      <c r="C3669" t="s">
        <v>102</v>
      </c>
      <c r="D3669" t="s">
        <v>6</v>
      </c>
      <c r="E3669" t="s">
        <v>26</v>
      </c>
      <c r="F3669" t="s">
        <v>100</v>
      </c>
      <c r="G3669">
        <v>36000</v>
      </c>
      <c r="H3669">
        <f>+G3669-(I3669+L3669+N3669)</f>
        <v>33872.400000000001</v>
      </c>
      <c r="I3669">
        <f t="shared" si="965"/>
        <v>1033.2</v>
      </c>
      <c r="J3669">
        <f t="shared" si="954"/>
        <v>2555.9999999999995</v>
      </c>
      <c r="K3669">
        <f t="shared" si="955"/>
        <v>396.00000000000006</v>
      </c>
      <c r="L3669">
        <f t="shared" si="956"/>
        <v>1094.4000000000001</v>
      </c>
      <c r="M3669">
        <f t="shared" si="957"/>
        <v>2552.4</v>
      </c>
      <c r="N3669">
        <v>0</v>
      </c>
      <c r="O3669">
        <f>+I3669+J3669+K3669+L3669+M3669+N3669</f>
        <v>7632</v>
      </c>
      <c r="P3669">
        <v>25</v>
      </c>
      <c r="Q3669">
        <v>0</v>
      </c>
      <c r="R3669">
        <v>0</v>
      </c>
      <c r="S3669">
        <v>0</v>
      </c>
      <c r="T3669">
        <v>100</v>
      </c>
      <c r="U3669">
        <f t="shared" si="959"/>
        <v>0</v>
      </c>
      <c r="V3669">
        <v>0</v>
      </c>
      <c r="W3669">
        <f>P3669+Q3669+R3669+S3669+T3669+U3669</f>
        <v>125</v>
      </c>
      <c r="X3669">
        <f t="shared" si="961"/>
        <v>2127.6000000000004</v>
      </c>
      <c r="Y3669">
        <f>+J3669+M3669</f>
        <v>5108.3999999999996</v>
      </c>
      <c r="Z3669">
        <f>+G3669-(W3669+X3669)</f>
        <v>33747.4</v>
      </c>
      <c r="AA3669" t="s">
        <v>621</v>
      </c>
      <c r="AB3669">
        <v>2023</v>
      </c>
    </row>
    <row r="3670" spans="1:28" x14ac:dyDescent="0.25">
      <c r="A3670">
        <v>51</v>
      </c>
      <c r="B3670" t="s">
        <v>173</v>
      </c>
      <c r="C3670" t="s">
        <v>102</v>
      </c>
      <c r="D3670" t="s">
        <v>6</v>
      </c>
      <c r="E3670" t="s">
        <v>26</v>
      </c>
      <c r="F3670" t="s">
        <v>100</v>
      </c>
      <c r="G3670">
        <v>36000</v>
      </c>
      <c r="H3670">
        <f t="shared" si="964"/>
        <v>32294.97</v>
      </c>
      <c r="I3670">
        <f t="shared" si="965"/>
        <v>1033.2</v>
      </c>
      <c r="J3670">
        <f t="shared" si="954"/>
        <v>2555.9999999999995</v>
      </c>
      <c r="K3670">
        <f t="shared" si="955"/>
        <v>396.00000000000006</v>
      </c>
      <c r="L3670">
        <f t="shared" si="956"/>
        <v>1094.4000000000001</v>
      </c>
      <c r="M3670">
        <f t="shared" si="957"/>
        <v>2552.4</v>
      </c>
      <c r="N3670">
        <v>1577.43</v>
      </c>
      <c r="O3670">
        <f t="shared" si="958"/>
        <v>9209.43</v>
      </c>
      <c r="P3670">
        <v>25</v>
      </c>
      <c r="Q3670">
        <v>0</v>
      </c>
      <c r="R3670">
        <v>0</v>
      </c>
      <c r="S3670">
        <v>0</v>
      </c>
      <c r="T3670">
        <v>100</v>
      </c>
      <c r="U3670">
        <f t="shared" si="959"/>
        <v>0</v>
      </c>
      <c r="V3670">
        <v>0</v>
      </c>
      <c r="W3670">
        <f t="shared" si="969"/>
        <v>125</v>
      </c>
      <c r="X3670">
        <f t="shared" si="961"/>
        <v>3705.0300000000007</v>
      </c>
      <c r="Y3670">
        <f t="shared" si="967"/>
        <v>5108.3999999999996</v>
      </c>
      <c r="Z3670">
        <f t="shared" si="963"/>
        <v>32169.97</v>
      </c>
      <c r="AA3670" t="s">
        <v>621</v>
      </c>
      <c r="AB3670">
        <v>2023</v>
      </c>
    </row>
    <row r="3671" spans="1:28" x14ac:dyDescent="0.25">
      <c r="A3671">
        <v>52</v>
      </c>
      <c r="B3671" t="s">
        <v>177</v>
      </c>
      <c r="C3671" t="s">
        <v>102</v>
      </c>
      <c r="D3671" t="s">
        <v>22</v>
      </c>
      <c r="E3671" t="s">
        <v>26</v>
      </c>
      <c r="F3671" t="s">
        <v>100</v>
      </c>
      <c r="G3671">
        <v>46000</v>
      </c>
      <c r="H3671">
        <f t="shared" si="964"/>
        <v>43281.4</v>
      </c>
      <c r="I3671">
        <f t="shared" si="965"/>
        <v>1320.2</v>
      </c>
      <c r="J3671">
        <f t="shared" si="954"/>
        <v>3265.9999999999995</v>
      </c>
      <c r="K3671">
        <f t="shared" si="955"/>
        <v>506.00000000000006</v>
      </c>
      <c r="L3671">
        <f t="shared" si="956"/>
        <v>1398.4</v>
      </c>
      <c r="M3671">
        <f t="shared" si="957"/>
        <v>3261.4</v>
      </c>
      <c r="N3671">
        <v>0</v>
      </c>
      <c r="O3671">
        <f t="shared" si="958"/>
        <v>9752</v>
      </c>
      <c r="P3671">
        <v>25</v>
      </c>
      <c r="Q3671">
        <v>0</v>
      </c>
      <c r="R3671">
        <v>0</v>
      </c>
      <c r="S3671">
        <v>494.65</v>
      </c>
      <c r="T3671">
        <v>100</v>
      </c>
      <c r="U3671">
        <f t="shared" si="959"/>
        <v>1289.4598750000005</v>
      </c>
      <c r="V3671">
        <v>0</v>
      </c>
      <c r="W3671">
        <f t="shared" si="969"/>
        <v>1909.1098750000006</v>
      </c>
      <c r="X3671">
        <f t="shared" si="961"/>
        <v>2718.6000000000004</v>
      </c>
      <c r="Y3671">
        <f t="shared" si="967"/>
        <v>6527.4</v>
      </c>
      <c r="Z3671">
        <f t="shared" si="963"/>
        <v>41372.290125</v>
      </c>
      <c r="AA3671" t="s">
        <v>621</v>
      </c>
      <c r="AB3671">
        <v>2023</v>
      </c>
    </row>
    <row r="3672" spans="1:28" x14ac:dyDescent="0.25">
      <c r="A3672">
        <v>53</v>
      </c>
      <c r="B3672" t="s">
        <v>178</v>
      </c>
      <c r="C3672" t="s">
        <v>103</v>
      </c>
      <c r="D3672" t="s">
        <v>6</v>
      </c>
      <c r="E3672" t="s">
        <v>32</v>
      </c>
      <c r="F3672" t="s">
        <v>100</v>
      </c>
      <c r="G3672">
        <v>26000</v>
      </c>
      <c r="H3672">
        <f>+G3672-(I3672+L3672+N3672)</f>
        <v>24463.4</v>
      </c>
      <c r="I3672">
        <f t="shared" si="965"/>
        <v>746.2</v>
      </c>
      <c r="J3672">
        <f t="shared" si="954"/>
        <v>1845.9999999999998</v>
      </c>
      <c r="K3672">
        <f t="shared" si="955"/>
        <v>286.00000000000006</v>
      </c>
      <c r="L3672">
        <f t="shared" si="956"/>
        <v>790.4</v>
      </c>
      <c r="M3672">
        <f t="shared" si="957"/>
        <v>1843.4</v>
      </c>
      <c r="N3672">
        <v>0</v>
      </c>
      <c r="O3672">
        <f>+I3672+J3672+K3672+L3672+M3672+N3672</f>
        <v>5512</v>
      </c>
      <c r="P3672">
        <v>25</v>
      </c>
      <c r="Q3672">
        <v>0</v>
      </c>
      <c r="R3672">
        <v>0</v>
      </c>
      <c r="S3672">
        <v>0</v>
      </c>
      <c r="T3672">
        <v>100</v>
      </c>
      <c r="U3672">
        <f t="shared" si="959"/>
        <v>0</v>
      </c>
      <c r="V3672">
        <v>0</v>
      </c>
      <c r="W3672">
        <f t="shared" si="969"/>
        <v>125</v>
      </c>
      <c r="X3672">
        <f t="shared" si="961"/>
        <v>1536.6</v>
      </c>
      <c r="Y3672">
        <f t="shared" si="967"/>
        <v>3689.3999999999996</v>
      </c>
      <c r="Z3672">
        <f t="shared" si="963"/>
        <v>24338.400000000001</v>
      </c>
      <c r="AA3672" t="s">
        <v>621</v>
      </c>
      <c r="AB3672">
        <v>2023</v>
      </c>
    </row>
    <row r="3673" spans="1:28" x14ac:dyDescent="0.25">
      <c r="A3673">
        <v>54</v>
      </c>
      <c r="B3673" t="s">
        <v>814</v>
      </c>
      <c r="C3673" t="s">
        <v>102</v>
      </c>
      <c r="D3673" t="s">
        <v>793</v>
      </c>
      <c r="E3673" t="s">
        <v>33</v>
      </c>
      <c r="F3673" t="s">
        <v>100</v>
      </c>
      <c r="G3673">
        <v>30000</v>
      </c>
      <c r="H3673">
        <f t="shared" si="964"/>
        <v>28227</v>
      </c>
      <c r="I3673">
        <f t="shared" si="965"/>
        <v>861</v>
      </c>
      <c r="J3673">
        <f t="shared" si="954"/>
        <v>2130</v>
      </c>
      <c r="K3673">
        <f t="shared" si="955"/>
        <v>330.00000000000006</v>
      </c>
      <c r="L3673">
        <f t="shared" si="956"/>
        <v>912</v>
      </c>
      <c r="M3673">
        <f t="shared" si="957"/>
        <v>2127</v>
      </c>
      <c r="N3673">
        <v>0</v>
      </c>
      <c r="O3673">
        <f t="shared" ref="O3673:O3680" si="970">+I3673+J3673+K3673+L3673+M3673+N3673</f>
        <v>6360</v>
      </c>
      <c r="P3673">
        <v>25</v>
      </c>
      <c r="Q3673">
        <v>0</v>
      </c>
      <c r="R3673">
        <v>0</v>
      </c>
      <c r="S3673">
        <v>0</v>
      </c>
      <c r="T3673">
        <v>100</v>
      </c>
      <c r="U3673">
        <f t="shared" si="959"/>
        <v>0</v>
      </c>
      <c r="V3673">
        <v>0</v>
      </c>
      <c r="W3673">
        <f t="shared" si="969"/>
        <v>125</v>
      </c>
      <c r="X3673">
        <f t="shared" si="961"/>
        <v>1773</v>
      </c>
      <c r="Y3673">
        <f t="shared" si="967"/>
        <v>4257</v>
      </c>
      <c r="Z3673">
        <f t="shared" si="963"/>
        <v>28102</v>
      </c>
      <c r="AA3673" t="s">
        <v>621</v>
      </c>
      <c r="AB3673">
        <v>2023</v>
      </c>
    </row>
    <row r="3674" spans="1:28" x14ac:dyDescent="0.25">
      <c r="A3674">
        <v>55</v>
      </c>
      <c r="B3674" t="s">
        <v>815</v>
      </c>
      <c r="C3674" t="s">
        <v>102</v>
      </c>
      <c r="D3674" t="s">
        <v>793</v>
      </c>
      <c r="E3674" t="s">
        <v>32</v>
      </c>
      <c r="F3674" t="s">
        <v>100</v>
      </c>
      <c r="G3674">
        <v>30000</v>
      </c>
      <c r="H3674">
        <f t="shared" si="964"/>
        <v>28227</v>
      </c>
      <c r="I3674">
        <f t="shared" si="965"/>
        <v>861</v>
      </c>
      <c r="J3674">
        <f t="shared" si="954"/>
        <v>2130</v>
      </c>
      <c r="K3674">
        <f t="shared" si="955"/>
        <v>330.00000000000006</v>
      </c>
      <c r="L3674">
        <f t="shared" si="956"/>
        <v>912</v>
      </c>
      <c r="M3674">
        <f t="shared" si="957"/>
        <v>2127</v>
      </c>
      <c r="N3674">
        <v>0</v>
      </c>
      <c r="O3674">
        <f t="shared" si="970"/>
        <v>6360</v>
      </c>
      <c r="P3674">
        <v>25</v>
      </c>
      <c r="Q3674">
        <v>0</v>
      </c>
      <c r="R3674">
        <v>0</v>
      </c>
      <c r="S3674">
        <v>0</v>
      </c>
      <c r="T3674">
        <v>100</v>
      </c>
      <c r="U3674">
        <f t="shared" si="959"/>
        <v>0</v>
      </c>
      <c r="V3674">
        <v>0</v>
      </c>
      <c r="W3674">
        <f t="shared" si="969"/>
        <v>125</v>
      </c>
      <c r="X3674">
        <f t="shared" si="961"/>
        <v>1773</v>
      </c>
      <c r="Y3674">
        <f t="shared" si="967"/>
        <v>4257</v>
      </c>
      <c r="Z3674">
        <f t="shared" si="963"/>
        <v>28102</v>
      </c>
      <c r="AA3674" t="s">
        <v>621</v>
      </c>
      <c r="AB3674">
        <v>2023</v>
      </c>
    </row>
    <row r="3675" spans="1:28" x14ac:dyDescent="0.25">
      <c r="A3675">
        <v>56</v>
      </c>
      <c r="B3675" t="s">
        <v>816</v>
      </c>
      <c r="C3675" t="s">
        <v>103</v>
      </c>
      <c r="D3675" t="s">
        <v>6</v>
      </c>
      <c r="E3675" t="s">
        <v>32</v>
      </c>
      <c r="F3675" t="s">
        <v>100</v>
      </c>
      <c r="G3675">
        <v>30000</v>
      </c>
      <c r="H3675">
        <f>+G3675-(I3675+L3675+N3675)</f>
        <v>28227</v>
      </c>
      <c r="I3675">
        <f t="shared" si="965"/>
        <v>861</v>
      </c>
      <c r="J3675">
        <f t="shared" si="954"/>
        <v>2130</v>
      </c>
      <c r="K3675">
        <f t="shared" si="955"/>
        <v>330.00000000000006</v>
      </c>
      <c r="L3675">
        <f t="shared" si="956"/>
        <v>912</v>
      </c>
      <c r="M3675">
        <f t="shared" si="957"/>
        <v>2127</v>
      </c>
      <c r="N3675">
        <v>0</v>
      </c>
      <c r="O3675">
        <f t="shared" si="970"/>
        <v>6360</v>
      </c>
      <c r="P3675">
        <v>25</v>
      </c>
      <c r="Q3675">
        <v>0</v>
      </c>
      <c r="R3675">
        <v>0</v>
      </c>
      <c r="S3675">
        <v>409</v>
      </c>
      <c r="T3675">
        <v>100</v>
      </c>
      <c r="U3675">
        <f t="shared" si="959"/>
        <v>0</v>
      </c>
      <c r="V3675">
        <v>0</v>
      </c>
      <c r="W3675">
        <f t="shared" si="969"/>
        <v>534</v>
      </c>
      <c r="X3675">
        <f t="shared" si="961"/>
        <v>1773</v>
      </c>
      <c r="Y3675">
        <f t="shared" si="967"/>
        <v>4257</v>
      </c>
      <c r="Z3675">
        <f t="shared" si="963"/>
        <v>27693</v>
      </c>
      <c r="AA3675" t="s">
        <v>621</v>
      </c>
      <c r="AB3675">
        <v>2023</v>
      </c>
    </row>
    <row r="3676" spans="1:28" x14ac:dyDescent="0.25">
      <c r="A3676">
        <v>57</v>
      </c>
      <c r="B3676" t="s">
        <v>817</v>
      </c>
      <c r="C3676" t="s">
        <v>102</v>
      </c>
      <c r="D3676" t="s">
        <v>818</v>
      </c>
      <c r="E3676" t="s">
        <v>32</v>
      </c>
      <c r="F3676" t="s">
        <v>100</v>
      </c>
      <c r="G3676">
        <v>30000</v>
      </c>
      <c r="H3676">
        <f t="shared" si="964"/>
        <v>28227</v>
      </c>
      <c r="I3676">
        <f t="shared" si="965"/>
        <v>861</v>
      </c>
      <c r="J3676">
        <f t="shared" si="954"/>
        <v>2130</v>
      </c>
      <c r="K3676">
        <f t="shared" si="955"/>
        <v>330.00000000000006</v>
      </c>
      <c r="L3676">
        <f t="shared" si="956"/>
        <v>912</v>
      </c>
      <c r="M3676">
        <f t="shared" si="957"/>
        <v>2127</v>
      </c>
      <c r="N3676">
        <v>0</v>
      </c>
      <c r="O3676">
        <f t="shared" si="970"/>
        <v>6360</v>
      </c>
      <c r="P3676">
        <v>25</v>
      </c>
      <c r="Q3676">
        <v>500</v>
      </c>
      <c r="R3676">
        <v>0</v>
      </c>
      <c r="S3676">
        <v>0</v>
      </c>
      <c r="T3676">
        <v>100</v>
      </c>
      <c r="U3676">
        <f t="shared" si="959"/>
        <v>0</v>
      </c>
      <c r="V3676">
        <v>0</v>
      </c>
      <c r="W3676">
        <f t="shared" si="969"/>
        <v>625</v>
      </c>
      <c r="X3676">
        <f t="shared" si="961"/>
        <v>1773</v>
      </c>
      <c r="Y3676">
        <f t="shared" si="967"/>
        <v>4257</v>
      </c>
      <c r="Z3676">
        <f t="shared" si="963"/>
        <v>27602</v>
      </c>
      <c r="AA3676" t="s">
        <v>621</v>
      </c>
      <c r="AB3676">
        <v>2023</v>
      </c>
    </row>
    <row r="3677" spans="1:28" x14ac:dyDescent="0.25">
      <c r="A3677">
        <v>58</v>
      </c>
      <c r="B3677" t="s">
        <v>819</v>
      </c>
      <c r="C3677" t="s">
        <v>103</v>
      </c>
      <c r="D3677" t="s">
        <v>12</v>
      </c>
      <c r="E3677" t="s">
        <v>32</v>
      </c>
      <c r="F3677" t="s">
        <v>100</v>
      </c>
      <c r="G3677">
        <v>46000</v>
      </c>
      <c r="H3677">
        <f t="shared" si="964"/>
        <v>43281.4</v>
      </c>
      <c r="I3677">
        <f t="shared" si="965"/>
        <v>1320.2</v>
      </c>
      <c r="J3677">
        <f t="shared" si="954"/>
        <v>3265.9999999999995</v>
      </c>
      <c r="K3677">
        <f t="shared" si="955"/>
        <v>506.00000000000006</v>
      </c>
      <c r="L3677">
        <f t="shared" si="956"/>
        <v>1398.4</v>
      </c>
      <c r="M3677">
        <f t="shared" si="957"/>
        <v>3261.4</v>
      </c>
      <c r="N3677">
        <v>0</v>
      </c>
      <c r="O3677">
        <f t="shared" si="970"/>
        <v>9752</v>
      </c>
      <c r="P3677">
        <v>25</v>
      </c>
      <c r="Q3677">
        <v>0</v>
      </c>
      <c r="R3677">
        <v>0</v>
      </c>
      <c r="S3677">
        <v>1012.67</v>
      </c>
      <c r="T3677">
        <v>100</v>
      </c>
      <c r="U3677">
        <f t="shared" si="959"/>
        <v>1289.4598750000005</v>
      </c>
      <c r="V3677">
        <v>0</v>
      </c>
      <c r="W3677">
        <f t="shared" si="969"/>
        <v>2427.1298750000005</v>
      </c>
      <c r="X3677">
        <f t="shared" si="961"/>
        <v>2718.6000000000004</v>
      </c>
      <c r="Y3677">
        <f t="shared" si="967"/>
        <v>6527.4</v>
      </c>
      <c r="Z3677">
        <f t="shared" si="963"/>
        <v>40854.270124999995</v>
      </c>
      <c r="AA3677" t="s">
        <v>621</v>
      </c>
      <c r="AB3677">
        <v>2023</v>
      </c>
    </row>
    <row r="3678" spans="1:28" x14ac:dyDescent="0.25">
      <c r="A3678">
        <v>59</v>
      </c>
      <c r="B3678" t="s">
        <v>820</v>
      </c>
      <c r="C3678" t="s">
        <v>102</v>
      </c>
      <c r="D3678" t="s">
        <v>94</v>
      </c>
      <c r="E3678" t="s">
        <v>32</v>
      </c>
      <c r="F3678" t="s">
        <v>100</v>
      </c>
      <c r="G3678">
        <v>36000</v>
      </c>
      <c r="H3678">
        <f t="shared" si="964"/>
        <v>33872.400000000001</v>
      </c>
      <c r="I3678">
        <f t="shared" si="965"/>
        <v>1033.2</v>
      </c>
      <c r="J3678">
        <f t="shared" si="954"/>
        <v>2555.9999999999995</v>
      </c>
      <c r="K3678">
        <f t="shared" si="955"/>
        <v>396.00000000000006</v>
      </c>
      <c r="L3678">
        <f t="shared" si="956"/>
        <v>1094.4000000000001</v>
      </c>
      <c r="M3678">
        <f t="shared" si="957"/>
        <v>2552.4</v>
      </c>
      <c r="N3678">
        <v>0</v>
      </c>
      <c r="O3678">
        <f t="shared" si="970"/>
        <v>7632</v>
      </c>
      <c r="P3678">
        <v>25</v>
      </c>
      <c r="Q3678">
        <v>0</v>
      </c>
      <c r="R3678">
        <v>0</v>
      </c>
      <c r="S3678">
        <v>0</v>
      </c>
      <c r="T3678">
        <v>100</v>
      </c>
      <c r="U3678">
        <f t="shared" si="959"/>
        <v>0</v>
      </c>
      <c r="V3678">
        <v>0</v>
      </c>
      <c r="W3678">
        <f t="shared" si="969"/>
        <v>125</v>
      </c>
      <c r="X3678">
        <f t="shared" si="961"/>
        <v>2127.6000000000004</v>
      </c>
      <c r="Y3678">
        <f t="shared" si="967"/>
        <v>5108.3999999999996</v>
      </c>
      <c r="Z3678">
        <f t="shared" si="963"/>
        <v>33747.4</v>
      </c>
      <c r="AA3678" t="s">
        <v>621</v>
      </c>
      <c r="AB3678">
        <v>2023</v>
      </c>
    </row>
    <row r="3679" spans="1:28" x14ac:dyDescent="0.25">
      <c r="A3679">
        <v>60</v>
      </c>
      <c r="B3679" t="s">
        <v>821</v>
      </c>
      <c r="C3679" t="s">
        <v>103</v>
      </c>
      <c r="D3679" t="s">
        <v>22</v>
      </c>
      <c r="E3679" t="s">
        <v>32</v>
      </c>
      <c r="F3679" t="s">
        <v>100</v>
      </c>
      <c r="G3679">
        <v>36000</v>
      </c>
      <c r="H3679">
        <f t="shared" si="964"/>
        <v>33872.400000000001</v>
      </c>
      <c r="I3679">
        <f t="shared" si="965"/>
        <v>1033.2</v>
      </c>
      <c r="J3679">
        <f t="shared" si="954"/>
        <v>2555.9999999999995</v>
      </c>
      <c r="K3679">
        <f t="shared" si="955"/>
        <v>396.00000000000006</v>
      </c>
      <c r="L3679">
        <f t="shared" si="956"/>
        <v>1094.4000000000001</v>
      </c>
      <c r="M3679">
        <f t="shared" si="957"/>
        <v>2552.4</v>
      </c>
      <c r="N3679">
        <v>0</v>
      </c>
      <c r="O3679">
        <f t="shared" si="970"/>
        <v>7632</v>
      </c>
      <c r="P3679">
        <v>25</v>
      </c>
      <c r="Q3679">
        <v>0</v>
      </c>
      <c r="R3679">
        <v>0</v>
      </c>
      <c r="S3679">
        <v>1630.64</v>
      </c>
      <c r="T3679">
        <v>100</v>
      </c>
      <c r="U3679">
        <f t="shared" si="959"/>
        <v>0</v>
      </c>
      <c r="V3679">
        <v>0</v>
      </c>
      <c r="W3679">
        <f t="shared" si="969"/>
        <v>1755.64</v>
      </c>
      <c r="X3679">
        <f t="shared" si="961"/>
        <v>2127.6000000000004</v>
      </c>
      <c r="Y3679">
        <f t="shared" si="967"/>
        <v>5108.3999999999996</v>
      </c>
      <c r="Z3679">
        <f t="shared" si="963"/>
        <v>32116.76</v>
      </c>
      <c r="AA3679" t="s">
        <v>621</v>
      </c>
      <c r="AB3679">
        <v>2023</v>
      </c>
    </row>
    <row r="3680" spans="1:28" x14ac:dyDescent="0.25">
      <c r="A3680">
        <v>61</v>
      </c>
      <c r="B3680" t="s">
        <v>822</v>
      </c>
      <c r="C3680" t="s">
        <v>103</v>
      </c>
      <c r="D3680" t="s">
        <v>793</v>
      </c>
      <c r="E3680" t="s">
        <v>32</v>
      </c>
      <c r="F3680" t="s">
        <v>100</v>
      </c>
      <c r="G3680">
        <v>46000</v>
      </c>
      <c r="H3680">
        <f t="shared" si="964"/>
        <v>43281.4</v>
      </c>
      <c r="I3680">
        <f t="shared" si="965"/>
        <v>1320.2</v>
      </c>
      <c r="J3680">
        <f t="shared" si="954"/>
        <v>3265.9999999999995</v>
      </c>
      <c r="K3680">
        <f t="shared" si="955"/>
        <v>506.00000000000006</v>
      </c>
      <c r="L3680">
        <f t="shared" si="956"/>
        <v>1398.4</v>
      </c>
      <c r="M3680">
        <f t="shared" si="957"/>
        <v>3261.4</v>
      </c>
      <c r="N3680">
        <v>0</v>
      </c>
      <c r="O3680">
        <f t="shared" si="970"/>
        <v>9752</v>
      </c>
      <c r="P3680">
        <v>25</v>
      </c>
      <c r="Q3680">
        <v>0</v>
      </c>
      <c r="R3680">
        <v>0</v>
      </c>
      <c r="S3680">
        <v>0</v>
      </c>
      <c r="T3680">
        <v>100</v>
      </c>
      <c r="U3680">
        <f t="shared" si="959"/>
        <v>1289.4598750000005</v>
      </c>
      <c r="V3680">
        <v>0</v>
      </c>
      <c r="W3680">
        <f t="shared" si="969"/>
        <v>1414.4598750000005</v>
      </c>
      <c r="X3680">
        <f t="shared" si="961"/>
        <v>2718.6000000000004</v>
      </c>
      <c r="Y3680">
        <f t="shared" si="967"/>
        <v>6527.4</v>
      </c>
      <c r="Z3680">
        <f t="shared" si="963"/>
        <v>41866.940125000001</v>
      </c>
      <c r="AA3680" t="s">
        <v>621</v>
      </c>
      <c r="AB3680">
        <v>2023</v>
      </c>
    </row>
    <row r="3681" spans="1:28" x14ac:dyDescent="0.25">
      <c r="A3681">
        <v>62</v>
      </c>
      <c r="B3681" t="s">
        <v>179</v>
      </c>
      <c r="C3681" t="s">
        <v>103</v>
      </c>
      <c r="D3681" t="s">
        <v>800</v>
      </c>
      <c r="E3681" t="s">
        <v>32</v>
      </c>
      <c r="F3681" t="s">
        <v>100</v>
      </c>
      <c r="G3681">
        <v>30000</v>
      </c>
      <c r="H3681">
        <f t="shared" si="964"/>
        <v>28227</v>
      </c>
      <c r="I3681">
        <f t="shared" si="965"/>
        <v>861</v>
      </c>
      <c r="J3681">
        <f t="shared" si="954"/>
        <v>2130</v>
      </c>
      <c r="K3681">
        <f t="shared" si="955"/>
        <v>330.00000000000006</v>
      </c>
      <c r="L3681">
        <f t="shared" si="956"/>
        <v>912</v>
      </c>
      <c r="M3681">
        <f t="shared" si="957"/>
        <v>2127</v>
      </c>
      <c r="N3681">
        <v>0</v>
      </c>
      <c r="O3681">
        <f t="shared" si="958"/>
        <v>6360</v>
      </c>
      <c r="P3681">
        <v>25</v>
      </c>
      <c r="Q3681">
        <v>1000</v>
      </c>
      <c r="R3681">
        <v>0</v>
      </c>
      <c r="S3681">
        <v>415.6</v>
      </c>
      <c r="T3681">
        <v>100</v>
      </c>
      <c r="U3681">
        <f t="shared" si="959"/>
        <v>0</v>
      </c>
      <c r="V3681">
        <v>0</v>
      </c>
      <c r="W3681">
        <f t="shared" si="969"/>
        <v>1540.6</v>
      </c>
      <c r="X3681">
        <f>+I3681+L3681+N3681</f>
        <v>1773</v>
      </c>
      <c r="Y3681">
        <f t="shared" si="967"/>
        <v>4257</v>
      </c>
      <c r="Z3681">
        <f t="shared" si="963"/>
        <v>26686.400000000001</v>
      </c>
      <c r="AA3681" t="s">
        <v>621</v>
      </c>
      <c r="AB3681">
        <v>2023</v>
      </c>
    </row>
    <row r="3682" spans="1:28" x14ac:dyDescent="0.25">
      <c r="A3682">
        <v>63</v>
      </c>
      <c r="B3682" t="s">
        <v>180</v>
      </c>
      <c r="C3682" t="s">
        <v>103</v>
      </c>
      <c r="D3682" t="s">
        <v>22</v>
      </c>
      <c r="E3682" t="s">
        <v>32</v>
      </c>
      <c r="F3682" t="s">
        <v>100</v>
      </c>
      <c r="G3682">
        <v>36000</v>
      </c>
      <c r="H3682">
        <f t="shared" si="964"/>
        <v>32294.97</v>
      </c>
      <c r="I3682">
        <f t="shared" si="965"/>
        <v>1033.2</v>
      </c>
      <c r="J3682">
        <f t="shared" si="954"/>
        <v>2555.9999999999995</v>
      </c>
      <c r="K3682">
        <f t="shared" si="955"/>
        <v>396.00000000000006</v>
      </c>
      <c r="L3682">
        <f t="shared" si="956"/>
        <v>1094.4000000000001</v>
      </c>
      <c r="M3682">
        <f t="shared" si="957"/>
        <v>2552.4</v>
      </c>
      <c r="N3682">
        <v>1577.43</v>
      </c>
      <c r="O3682">
        <f t="shared" si="958"/>
        <v>9209.43</v>
      </c>
      <c r="P3682">
        <v>25</v>
      </c>
      <c r="Q3682">
        <v>0</v>
      </c>
      <c r="R3682">
        <v>0</v>
      </c>
      <c r="S3682">
        <v>1835.84</v>
      </c>
      <c r="T3682">
        <v>100</v>
      </c>
      <c r="U3682">
        <f t="shared" si="959"/>
        <v>0</v>
      </c>
      <c r="V3682">
        <v>0</v>
      </c>
      <c r="W3682">
        <f t="shared" si="969"/>
        <v>1960.84</v>
      </c>
      <c r="X3682">
        <f>+I3682+L3682+N3682</f>
        <v>3705.0300000000007</v>
      </c>
      <c r="Y3682">
        <f t="shared" si="967"/>
        <v>5108.3999999999996</v>
      </c>
      <c r="Z3682">
        <f t="shared" si="963"/>
        <v>30334.129999999997</v>
      </c>
      <c r="AA3682" t="s">
        <v>621</v>
      </c>
      <c r="AB3682">
        <v>2023</v>
      </c>
    </row>
    <row r="3683" spans="1:28" x14ac:dyDescent="0.25">
      <c r="A3683">
        <v>64</v>
      </c>
      <c r="B3683" t="s">
        <v>183</v>
      </c>
      <c r="C3683" t="s">
        <v>103</v>
      </c>
      <c r="D3683" t="s">
        <v>22</v>
      </c>
      <c r="E3683" t="s">
        <v>52</v>
      </c>
      <c r="F3683" t="s">
        <v>100</v>
      </c>
      <c r="G3683">
        <v>36000</v>
      </c>
      <c r="H3683">
        <f t="shared" si="964"/>
        <v>33872.400000000001</v>
      </c>
      <c r="I3683">
        <f t="shared" si="965"/>
        <v>1033.2</v>
      </c>
      <c r="J3683">
        <f t="shared" si="954"/>
        <v>2555.9999999999995</v>
      </c>
      <c r="K3683">
        <f t="shared" si="955"/>
        <v>396.00000000000006</v>
      </c>
      <c r="L3683">
        <f t="shared" si="956"/>
        <v>1094.4000000000001</v>
      </c>
      <c r="M3683">
        <f t="shared" si="957"/>
        <v>2552.4</v>
      </c>
      <c r="N3683">
        <v>0</v>
      </c>
      <c r="O3683">
        <f t="shared" si="958"/>
        <v>7632</v>
      </c>
      <c r="P3683">
        <v>25</v>
      </c>
      <c r="Q3683">
        <v>1500</v>
      </c>
      <c r="R3683">
        <v>0</v>
      </c>
      <c r="S3683">
        <v>1120</v>
      </c>
      <c r="T3683">
        <v>100</v>
      </c>
      <c r="U3683">
        <f t="shared" si="959"/>
        <v>0</v>
      </c>
      <c r="V3683">
        <v>0</v>
      </c>
      <c r="W3683">
        <f t="shared" si="969"/>
        <v>2745</v>
      </c>
      <c r="X3683">
        <f t="shared" ref="X3683:X3690" si="971">+I3683+L3683+N3683</f>
        <v>2127.6000000000004</v>
      </c>
      <c r="Y3683">
        <f t="shared" si="967"/>
        <v>5108.3999999999996</v>
      </c>
      <c r="Z3683">
        <f t="shared" si="963"/>
        <v>31127.4</v>
      </c>
      <c r="AA3683" t="s">
        <v>621</v>
      </c>
      <c r="AB3683">
        <v>2023</v>
      </c>
    </row>
    <row r="3684" spans="1:28" x14ac:dyDescent="0.25">
      <c r="A3684">
        <v>65</v>
      </c>
      <c r="B3684" t="s">
        <v>185</v>
      </c>
      <c r="C3684" t="s">
        <v>103</v>
      </c>
      <c r="D3684" t="s">
        <v>22</v>
      </c>
      <c r="E3684" t="s">
        <v>789</v>
      </c>
      <c r="F3684" t="s">
        <v>100</v>
      </c>
      <c r="G3684">
        <v>46000</v>
      </c>
      <c r="H3684">
        <f t="shared" si="964"/>
        <v>43281.4</v>
      </c>
      <c r="I3684">
        <f t="shared" si="965"/>
        <v>1320.2</v>
      </c>
      <c r="J3684">
        <f t="shared" ref="J3684:J3722" si="972">IF(G3684&lt;=325250,G3684*7.1%,23092.75)</f>
        <v>3265.9999999999995</v>
      </c>
      <c r="K3684">
        <f t="shared" ref="K3684:K3722" si="973">IF(G3684&lt;=65050,G3684*1.1%,715.55)</f>
        <v>506.00000000000006</v>
      </c>
      <c r="L3684">
        <f t="shared" ref="L3684:L3722" si="974">IF(G3684&lt;=162625,G3684*3.04%,4943.8)</f>
        <v>1398.4</v>
      </c>
      <c r="M3684">
        <f t="shared" ref="M3684:M3722" si="975">IF(G3684&lt;=162625,G3684*7.09%,11530.11)</f>
        <v>3261.4</v>
      </c>
      <c r="N3684">
        <v>0</v>
      </c>
      <c r="O3684">
        <f t="shared" ref="O3684:O3722" si="976">+I3684+J3684+K3684+L3684+M3684+N3684</f>
        <v>9752</v>
      </c>
      <c r="P3684">
        <v>25</v>
      </c>
      <c r="Q3684">
        <v>200</v>
      </c>
      <c r="R3684">
        <v>0</v>
      </c>
      <c r="S3684">
        <v>1660.73</v>
      </c>
      <c r="T3684">
        <v>100</v>
      </c>
      <c r="U3684">
        <f t="shared" ref="U3684:U3722" si="977">IF((H3684*12)&gt;867123.01,(79776+(((H3684*12)-867123.01)*0.25))/12,IF((H3684*12)&gt;624329.01,(31216+(((H3684*12)-624329.01)*0.2))/12,IF((H3684*12)&gt;416220.01,(((H3684*12)-416220.01)*0.15)/12,0)))</f>
        <v>1289.4598750000005</v>
      </c>
      <c r="V3684">
        <v>0</v>
      </c>
      <c r="W3684">
        <f t="shared" si="969"/>
        <v>3275.1898750000005</v>
      </c>
      <c r="X3684">
        <f t="shared" si="971"/>
        <v>2718.6000000000004</v>
      </c>
      <c r="Y3684">
        <f t="shared" si="967"/>
        <v>6527.4</v>
      </c>
      <c r="Z3684">
        <f t="shared" ref="Z3684:Z3722" si="978">+G3684-(W3684+X3684)</f>
        <v>40006.210124999998</v>
      </c>
      <c r="AA3684" t="s">
        <v>621</v>
      </c>
      <c r="AB3684">
        <v>2023</v>
      </c>
    </row>
    <row r="3685" spans="1:28" x14ac:dyDescent="0.25">
      <c r="A3685">
        <v>66</v>
      </c>
      <c r="B3685" t="s">
        <v>186</v>
      </c>
      <c r="C3685" t="s">
        <v>102</v>
      </c>
      <c r="D3685" t="s">
        <v>17</v>
      </c>
      <c r="E3685" t="s">
        <v>42</v>
      </c>
      <c r="F3685" t="s">
        <v>100</v>
      </c>
      <c r="G3685">
        <v>36000</v>
      </c>
      <c r="H3685">
        <f t="shared" ref="H3685:H3722" si="979">+G3685-(I3685+L3685+N3685)</f>
        <v>33872.400000000001</v>
      </c>
      <c r="I3685">
        <f t="shared" ref="I3685:I3722" si="980">IF(G3685&lt;=325250,G3685*2.87%,9334.68)</f>
        <v>1033.2</v>
      </c>
      <c r="J3685">
        <f t="shared" si="972"/>
        <v>2555.9999999999995</v>
      </c>
      <c r="K3685">
        <f t="shared" si="973"/>
        <v>396.00000000000006</v>
      </c>
      <c r="L3685">
        <f t="shared" si="974"/>
        <v>1094.4000000000001</v>
      </c>
      <c r="M3685">
        <f t="shared" si="975"/>
        <v>2552.4</v>
      </c>
      <c r="N3685">
        <v>0</v>
      </c>
      <c r="O3685">
        <f t="shared" si="976"/>
        <v>7632</v>
      </c>
      <c r="P3685">
        <v>25</v>
      </c>
      <c r="Q3685">
        <v>0</v>
      </c>
      <c r="R3685">
        <v>0</v>
      </c>
      <c r="S3685">
        <v>823.22</v>
      </c>
      <c r="T3685">
        <v>100</v>
      </c>
      <c r="U3685">
        <f t="shared" si="977"/>
        <v>0</v>
      </c>
      <c r="V3685">
        <v>0</v>
      </c>
      <c r="W3685">
        <f t="shared" si="969"/>
        <v>948.22</v>
      </c>
      <c r="X3685">
        <f t="shared" si="971"/>
        <v>2127.6000000000004</v>
      </c>
      <c r="Y3685">
        <f t="shared" si="967"/>
        <v>5108.3999999999996</v>
      </c>
      <c r="Z3685">
        <f t="shared" si="978"/>
        <v>32924.18</v>
      </c>
      <c r="AA3685" t="s">
        <v>621</v>
      </c>
      <c r="AB3685">
        <v>2023</v>
      </c>
    </row>
    <row r="3686" spans="1:28" x14ac:dyDescent="0.25">
      <c r="A3686">
        <v>67</v>
      </c>
      <c r="B3686" t="s">
        <v>188</v>
      </c>
      <c r="C3686" t="s">
        <v>102</v>
      </c>
      <c r="D3686" t="s">
        <v>10</v>
      </c>
      <c r="E3686" t="s">
        <v>33</v>
      </c>
      <c r="F3686" t="s">
        <v>100</v>
      </c>
      <c r="G3686">
        <v>36000</v>
      </c>
      <c r="H3686">
        <f t="shared" si="979"/>
        <v>30717.54</v>
      </c>
      <c r="I3686">
        <f t="shared" si="980"/>
        <v>1033.2</v>
      </c>
      <c r="J3686">
        <f t="shared" si="972"/>
        <v>2555.9999999999995</v>
      </c>
      <c r="K3686">
        <f t="shared" si="973"/>
        <v>396.00000000000006</v>
      </c>
      <c r="L3686">
        <f t="shared" si="974"/>
        <v>1094.4000000000001</v>
      </c>
      <c r="M3686">
        <f t="shared" si="975"/>
        <v>2552.4</v>
      </c>
      <c r="N3686">
        <v>3154.86</v>
      </c>
      <c r="O3686">
        <f t="shared" si="976"/>
        <v>10786.86</v>
      </c>
      <c r="P3686">
        <v>25</v>
      </c>
      <c r="Q3686">
        <v>0</v>
      </c>
      <c r="R3686">
        <v>0</v>
      </c>
      <c r="S3686">
        <v>2034.57</v>
      </c>
      <c r="T3686">
        <v>100</v>
      </c>
      <c r="U3686">
        <f t="shared" si="977"/>
        <v>0</v>
      </c>
      <c r="V3686">
        <v>0</v>
      </c>
      <c r="W3686">
        <f t="shared" si="969"/>
        <v>2159.5699999999997</v>
      </c>
      <c r="X3686">
        <f t="shared" si="971"/>
        <v>5282.4600000000009</v>
      </c>
      <c r="Y3686">
        <f t="shared" si="967"/>
        <v>5108.3999999999996</v>
      </c>
      <c r="Z3686">
        <f t="shared" si="978"/>
        <v>28557.97</v>
      </c>
      <c r="AA3686" t="s">
        <v>621</v>
      </c>
      <c r="AB3686">
        <v>2023</v>
      </c>
    </row>
    <row r="3687" spans="1:28" x14ac:dyDescent="0.25">
      <c r="A3687">
        <v>68</v>
      </c>
      <c r="B3687" t="s">
        <v>190</v>
      </c>
      <c r="C3687" t="s">
        <v>102</v>
      </c>
      <c r="D3687" t="s">
        <v>801</v>
      </c>
      <c r="E3687" t="s">
        <v>38</v>
      </c>
      <c r="F3687" t="s">
        <v>100</v>
      </c>
      <c r="G3687">
        <v>36000</v>
      </c>
      <c r="H3687">
        <f t="shared" si="979"/>
        <v>33872.400000000001</v>
      </c>
      <c r="I3687">
        <f t="shared" si="980"/>
        <v>1033.2</v>
      </c>
      <c r="J3687">
        <f t="shared" si="972"/>
        <v>2555.9999999999995</v>
      </c>
      <c r="K3687">
        <f t="shared" si="973"/>
        <v>396.00000000000006</v>
      </c>
      <c r="L3687">
        <f t="shared" si="974"/>
        <v>1094.4000000000001</v>
      </c>
      <c r="M3687">
        <f t="shared" si="975"/>
        <v>2552.4</v>
      </c>
      <c r="N3687">
        <v>0</v>
      </c>
      <c r="O3687">
        <f t="shared" si="976"/>
        <v>7632</v>
      </c>
      <c r="P3687">
        <v>25</v>
      </c>
      <c r="Q3687">
        <v>6490.89</v>
      </c>
      <c r="R3687">
        <v>0</v>
      </c>
      <c r="S3687">
        <v>925.47</v>
      </c>
      <c r="T3687">
        <v>100</v>
      </c>
      <c r="U3687">
        <f t="shared" si="977"/>
        <v>0</v>
      </c>
      <c r="V3687">
        <v>0</v>
      </c>
      <c r="W3687">
        <f t="shared" si="969"/>
        <v>7541.3600000000006</v>
      </c>
      <c r="X3687">
        <f t="shared" si="971"/>
        <v>2127.6000000000004</v>
      </c>
      <c r="Y3687">
        <f t="shared" si="967"/>
        <v>5108.3999999999996</v>
      </c>
      <c r="Z3687">
        <f t="shared" si="978"/>
        <v>26331.040000000001</v>
      </c>
      <c r="AA3687" t="s">
        <v>621</v>
      </c>
      <c r="AB3687">
        <v>2023</v>
      </c>
    </row>
    <row r="3688" spans="1:28" x14ac:dyDescent="0.25">
      <c r="A3688">
        <v>69</v>
      </c>
      <c r="B3688" t="s">
        <v>851</v>
      </c>
      <c r="C3688" t="s">
        <v>103</v>
      </c>
      <c r="D3688" t="s">
        <v>94</v>
      </c>
      <c r="E3688" t="s">
        <v>852</v>
      </c>
      <c r="F3688" t="s">
        <v>100</v>
      </c>
      <c r="G3688">
        <v>46000</v>
      </c>
      <c r="H3688">
        <f t="shared" si="979"/>
        <v>43281.4</v>
      </c>
      <c r="I3688">
        <f t="shared" si="980"/>
        <v>1320.2</v>
      </c>
      <c r="J3688">
        <f t="shared" si="972"/>
        <v>3265.9999999999995</v>
      </c>
      <c r="K3688">
        <f t="shared" si="973"/>
        <v>506.00000000000006</v>
      </c>
      <c r="L3688">
        <f t="shared" si="974"/>
        <v>1398.4</v>
      </c>
      <c r="M3688">
        <f t="shared" si="975"/>
        <v>3261.4</v>
      </c>
      <c r="N3688">
        <v>0</v>
      </c>
      <c r="O3688">
        <f t="shared" si="976"/>
        <v>9752</v>
      </c>
      <c r="P3688">
        <v>25</v>
      </c>
      <c r="Q3688">
        <v>5000</v>
      </c>
      <c r="R3688">
        <v>0</v>
      </c>
      <c r="S3688">
        <v>879.94</v>
      </c>
      <c r="T3688">
        <v>100</v>
      </c>
      <c r="U3688">
        <f t="shared" si="977"/>
        <v>1289.4598750000005</v>
      </c>
      <c r="V3688">
        <v>0</v>
      </c>
      <c r="W3688">
        <v>0</v>
      </c>
      <c r="X3688">
        <f t="shared" si="971"/>
        <v>2718.6000000000004</v>
      </c>
      <c r="Y3688">
        <f t="shared" si="967"/>
        <v>6527.4</v>
      </c>
      <c r="Z3688">
        <f t="shared" si="978"/>
        <v>43281.4</v>
      </c>
      <c r="AA3688" t="s">
        <v>621</v>
      </c>
      <c r="AB3688">
        <v>2023</v>
      </c>
    </row>
    <row r="3689" spans="1:28" x14ac:dyDescent="0.25">
      <c r="A3689">
        <v>70</v>
      </c>
      <c r="B3689" t="s">
        <v>802</v>
      </c>
      <c r="C3689" t="s">
        <v>103</v>
      </c>
      <c r="D3689" t="s">
        <v>22</v>
      </c>
      <c r="E3689" t="s">
        <v>54</v>
      </c>
      <c r="F3689" t="s">
        <v>100</v>
      </c>
      <c r="G3689">
        <v>30000</v>
      </c>
      <c r="H3689">
        <f>+G3689-(I3689+L3689+N3689)</f>
        <v>28227</v>
      </c>
      <c r="I3689">
        <f t="shared" si="980"/>
        <v>861</v>
      </c>
      <c r="J3689">
        <f t="shared" si="972"/>
        <v>2130</v>
      </c>
      <c r="K3689">
        <f t="shared" si="973"/>
        <v>330.00000000000006</v>
      </c>
      <c r="L3689">
        <f t="shared" si="974"/>
        <v>912</v>
      </c>
      <c r="M3689">
        <f t="shared" si="975"/>
        <v>2127</v>
      </c>
      <c r="N3689">
        <v>0</v>
      </c>
      <c r="O3689">
        <f>+I3689+J3689+K3689+L3689+M3689+N3689</f>
        <v>6360</v>
      </c>
      <c r="P3689">
        <v>25</v>
      </c>
      <c r="Q3689">
        <v>2000</v>
      </c>
      <c r="R3689">
        <v>0</v>
      </c>
      <c r="S3689">
        <v>0</v>
      </c>
      <c r="T3689">
        <v>100</v>
      </c>
      <c r="U3689">
        <f t="shared" si="977"/>
        <v>0</v>
      </c>
      <c r="V3689">
        <v>0</v>
      </c>
      <c r="W3689">
        <f>P3689+Q3689+R3689+S3689+T3689+U3689</f>
        <v>2125</v>
      </c>
      <c r="X3689">
        <f>+I3689+L3689+N3689</f>
        <v>1773</v>
      </c>
      <c r="Y3689">
        <f>+J3689+M3689</f>
        <v>4257</v>
      </c>
      <c r="Z3689">
        <f t="shared" si="978"/>
        <v>26102</v>
      </c>
      <c r="AA3689" t="s">
        <v>621</v>
      </c>
      <c r="AB3689">
        <v>2023</v>
      </c>
    </row>
    <row r="3690" spans="1:28" x14ac:dyDescent="0.25">
      <c r="A3690">
        <v>71</v>
      </c>
      <c r="B3690" t="s">
        <v>193</v>
      </c>
      <c r="C3690" t="s">
        <v>103</v>
      </c>
      <c r="D3690" t="s">
        <v>22</v>
      </c>
      <c r="E3690" t="s">
        <v>54</v>
      </c>
      <c r="F3690" t="s">
        <v>100</v>
      </c>
      <c r="G3690">
        <v>30000</v>
      </c>
      <c r="H3690">
        <f t="shared" si="979"/>
        <v>26649.57</v>
      </c>
      <c r="I3690">
        <f t="shared" si="980"/>
        <v>861</v>
      </c>
      <c r="J3690">
        <f t="shared" si="972"/>
        <v>2130</v>
      </c>
      <c r="K3690">
        <f t="shared" si="973"/>
        <v>330.00000000000006</v>
      </c>
      <c r="L3690">
        <f t="shared" si="974"/>
        <v>912</v>
      </c>
      <c r="M3690">
        <f t="shared" si="975"/>
        <v>2127</v>
      </c>
      <c r="N3690">
        <v>1577.43</v>
      </c>
      <c r="O3690">
        <f t="shared" si="976"/>
        <v>7937.43</v>
      </c>
      <c r="P3690">
        <v>25</v>
      </c>
      <c r="Q3690">
        <v>500</v>
      </c>
      <c r="R3690">
        <v>0</v>
      </c>
      <c r="S3690">
        <v>0</v>
      </c>
      <c r="T3690">
        <v>100</v>
      </c>
      <c r="U3690">
        <f t="shared" si="977"/>
        <v>0</v>
      </c>
      <c r="V3690">
        <v>0</v>
      </c>
      <c r="W3690">
        <f t="shared" si="969"/>
        <v>625</v>
      </c>
      <c r="X3690">
        <f t="shared" si="971"/>
        <v>3350.4300000000003</v>
      </c>
      <c r="Y3690">
        <f t="shared" si="967"/>
        <v>4257</v>
      </c>
      <c r="Z3690">
        <f t="shared" si="978"/>
        <v>26024.57</v>
      </c>
      <c r="AA3690" t="s">
        <v>621</v>
      </c>
      <c r="AB3690">
        <v>2023</v>
      </c>
    </row>
    <row r="3691" spans="1:28" x14ac:dyDescent="0.25">
      <c r="A3691">
        <v>72</v>
      </c>
      <c r="B3691" t="s">
        <v>197</v>
      </c>
      <c r="C3691" t="s">
        <v>103</v>
      </c>
      <c r="D3691" t="s">
        <v>94</v>
      </c>
      <c r="E3691" t="s">
        <v>54</v>
      </c>
      <c r="F3691" t="s">
        <v>100</v>
      </c>
      <c r="G3691">
        <v>25000</v>
      </c>
      <c r="H3691">
        <f t="shared" si="979"/>
        <v>23522.5</v>
      </c>
      <c r="I3691">
        <f t="shared" si="980"/>
        <v>717.5</v>
      </c>
      <c r="J3691">
        <f t="shared" si="972"/>
        <v>1774.9999999999998</v>
      </c>
      <c r="K3691">
        <f t="shared" si="973"/>
        <v>275</v>
      </c>
      <c r="L3691">
        <f t="shared" si="974"/>
        <v>760</v>
      </c>
      <c r="M3691">
        <f t="shared" si="975"/>
        <v>1772.5000000000002</v>
      </c>
      <c r="N3691">
        <v>0</v>
      </c>
      <c r="O3691">
        <f t="shared" si="976"/>
        <v>5300</v>
      </c>
      <c r="P3691">
        <v>25</v>
      </c>
      <c r="Q3691">
        <v>0</v>
      </c>
      <c r="R3691">
        <v>0</v>
      </c>
      <c r="S3691">
        <v>0</v>
      </c>
      <c r="T3691">
        <v>100</v>
      </c>
      <c r="U3691">
        <f t="shared" si="977"/>
        <v>0</v>
      </c>
      <c r="V3691">
        <v>0</v>
      </c>
      <c r="W3691">
        <f t="shared" si="969"/>
        <v>125</v>
      </c>
      <c r="X3691">
        <v>1182</v>
      </c>
      <c r="Y3691">
        <f t="shared" si="967"/>
        <v>3547.5</v>
      </c>
      <c r="Z3691">
        <f t="shared" si="978"/>
        <v>23693</v>
      </c>
      <c r="AA3691" t="s">
        <v>621</v>
      </c>
      <c r="AB3691">
        <v>2023</v>
      </c>
    </row>
    <row r="3692" spans="1:28" x14ac:dyDescent="0.25">
      <c r="A3692">
        <v>73</v>
      </c>
      <c r="B3692" t="s">
        <v>198</v>
      </c>
      <c r="C3692" t="s">
        <v>103</v>
      </c>
      <c r="D3692" t="s">
        <v>22</v>
      </c>
      <c r="E3692" t="s">
        <v>54</v>
      </c>
      <c r="F3692" t="s">
        <v>100</v>
      </c>
      <c r="G3692">
        <v>30000</v>
      </c>
      <c r="H3692">
        <f t="shared" si="979"/>
        <v>28227</v>
      </c>
      <c r="I3692">
        <f t="shared" si="980"/>
        <v>861</v>
      </c>
      <c r="J3692">
        <f t="shared" si="972"/>
        <v>2130</v>
      </c>
      <c r="K3692">
        <f t="shared" si="973"/>
        <v>330.00000000000006</v>
      </c>
      <c r="L3692">
        <f t="shared" si="974"/>
        <v>912</v>
      </c>
      <c r="M3692">
        <f t="shared" si="975"/>
        <v>2127</v>
      </c>
      <c r="N3692">
        <v>0</v>
      </c>
      <c r="O3692">
        <f t="shared" si="976"/>
        <v>6360</v>
      </c>
      <c r="P3692">
        <v>25</v>
      </c>
      <c r="Q3692">
        <v>4073.69</v>
      </c>
      <c r="R3692">
        <v>0</v>
      </c>
      <c r="S3692">
        <v>0</v>
      </c>
      <c r="T3692">
        <v>100</v>
      </c>
      <c r="U3692">
        <f t="shared" si="977"/>
        <v>0</v>
      </c>
      <c r="V3692">
        <v>0</v>
      </c>
      <c r="W3692">
        <f t="shared" si="969"/>
        <v>4198.6900000000005</v>
      </c>
      <c r="X3692">
        <f t="shared" ref="X3692:X3702" si="981">+I3692+L3692+N3692</f>
        <v>1773</v>
      </c>
      <c r="Y3692">
        <f t="shared" si="967"/>
        <v>4257</v>
      </c>
      <c r="Z3692">
        <f t="shared" si="978"/>
        <v>24028.309999999998</v>
      </c>
      <c r="AA3692" t="s">
        <v>621</v>
      </c>
      <c r="AB3692">
        <v>2023</v>
      </c>
    </row>
    <row r="3693" spans="1:28" x14ac:dyDescent="0.25">
      <c r="A3693">
        <v>74</v>
      </c>
      <c r="B3693" t="s">
        <v>199</v>
      </c>
      <c r="C3693" t="s">
        <v>103</v>
      </c>
      <c r="D3693" t="s">
        <v>10</v>
      </c>
      <c r="E3693" t="s">
        <v>54</v>
      </c>
      <c r="F3693" t="s">
        <v>100</v>
      </c>
      <c r="G3693">
        <v>30000</v>
      </c>
      <c r="H3693">
        <f t="shared" si="979"/>
        <v>28227</v>
      </c>
      <c r="I3693">
        <f t="shared" si="980"/>
        <v>861</v>
      </c>
      <c r="J3693">
        <f t="shared" si="972"/>
        <v>2130</v>
      </c>
      <c r="K3693">
        <f t="shared" si="973"/>
        <v>330.00000000000006</v>
      </c>
      <c r="L3693">
        <f t="shared" si="974"/>
        <v>912</v>
      </c>
      <c r="M3693">
        <f t="shared" si="975"/>
        <v>2127</v>
      </c>
      <c r="N3693">
        <v>0</v>
      </c>
      <c r="O3693">
        <f t="shared" si="976"/>
        <v>6360</v>
      </c>
      <c r="P3693">
        <v>25</v>
      </c>
      <c r="Q3693">
        <v>0</v>
      </c>
      <c r="R3693">
        <v>0</v>
      </c>
      <c r="S3693">
        <v>0</v>
      </c>
      <c r="T3693">
        <v>100</v>
      </c>
      <c r="U3693">
        <f t="shared" si="977"/>
        <v>0</v>
      </c>
      <c r="V3693">
        <v>0</v>
      </c>
      <c r="W3693">
        <f t="shared" si="969"/>
        <v>125</v>
      </c>
      <c r="X3693">
        <f t="shared" si="981"/>
        <v>1773</v>
      </c>
      <c r="Y3693">
        <f t="shared" si="967"/>
        <v>4257</v>
      </c>
      <c r="Z3693">
        <f t="shared" si="978"/>
        <v>28102</v>
      </c>
      <c r="AA3693" t="s">
        <v>621</v>
      </c>
      <c r="AB3693">
        <v>2023</v>
      </c>
    </row>
    <row r="3694" spans="1:28" x14ac:dyDescent="0.25">
      <c r="A3694">
        <v>75</v>
      </c>
      <c r="B3694" t="s">
        <v>200</v>
      </c>
      <c r="C3694" t="s">
        <v>103</v>
      </c>
      <c r="D3694" t="s">
        <v>19</v>
      </c>
      <c r="E3694" t="s">
        <v>60</v>
      </c>
      <c r="F3694" t="s">
        <v>100</v>
      </c>
      <c r="G3694">
        <v>35000</v>
      </c>
      <c r="H3694">
        <f t="shared" si="979"/>
        <v>32931.5</v>
      </c>
      <c r="I3694">
        <f t="shared" si="980"/>
        <v>1004.5</v>
      </c>
      <c r="J3694">
        <f t="shared" si="972"/>
        <v>2485</v>
      </c>
      <c r="K3694">
        <f t="shared" si="973"/>
        <v>385.00000000000006</v>
      </c>
      <c r="L3694">
        <f t="shared" si="974"/>
        <v>1064</v>
      </c>
      <c r="M3694">
        <f t="shared" si="975"/>
        <v>2481.5</v>
      </c>
      <c r="N3694">
        <v>0</v>
      </c>
      <c r="O3694">
        <f t="shared" si="976"/>
        <v>7420</v>
      </c>
      <c r="P3694">
        <v>25</v>
      </c>
      <c r="Q3694">
        <v>17474.189999999999</v>
      </c>
      <c r="R3694">
        <v>0</v>
      </c>
      <c r="S3694">
        <v>2948.12</v>
      </c>
      <c r="T3694">
        <v>100</v>
      </c>
      <c r="U3694">
        <f t="shared" si="977"/>
        <v>0</v>
      </c>
      <c r="V3694">
        <v>0</v>
      </c>
      <c r="W3694">
        <f t="shared" si="969"/>
        <v>20547.309999999998</v>
      </c>
      <c r="X3694">
        <f t="shared" si="981"/>
        <v>2068.5</v>
      </c>
      <c r="Y3694">
        <f t="shared" si="967"/>
        <v>4966.5</v>
      </c>
      <c r="Z3694">
        <f t="shared" si="978"/>
        <v>12384.190000000002</v>
      </c>
      <c r="AA3694" t="s">
        <v>621</v>
      </c>
      <c r="AB3694">
        <v>2023</v>
      </c>
    </row>
    <row r="3695" spans="1:28" x14ac:dyDescent="0.25">
      <c r="A3695">
        <v>76</v>
      </c>
      <c r="B3695" t="s">
        <v>201</v>
      </c>
      <c r="C3695" t="s">
        <v>102</v>
      </c>
      <c r="D3695" t="s">
        <v>22</v>
      </c>
      <c r="E3695" t="s">
        <v>37</v>
      </c>
      <c r="F3695" t="s">
        <v>100</v>
      </c>
      <c r="G3695">
        <v>25000</v>
      </c>
      <c r="H3695">
        <f t="shared" si="979"/>
        <v>23522.5</v>
      </c>
      <c r="I3695">
        <f t="shared" si="980"/>
        <v>717.5</v>
      </c>
      <c r="J3695">
        <f t="shared" si="972"/>
        <v>1774.9999999999998</v>
      </c>
      <c r="K3695">
        <f t="shared" si="973"/>
        <v>275</v>
      </c>
      <c r="L3695">
        <f t="shared" si="974"/>
        <v>760</v>
      </c>
      <c r="M3695">
        <f t="shared" si="975"/>
        <v>1772.5000000000002</v>
      </c>
      <c r="N3695">
        <v>0</v>
      </c>
      <c r="O3695">
        <f t="shared" si="976"/>
        <v>5300</v>
      </c>
      <c r="P3695">
        <v>25</v>
      </c>
      <c r="Q3695">
        <v>2125.4899999999998</v>
      </c>
      <c r="R3695">
        <v>0</v>
      </c>
      <c r="S3695">
        <v>0</v>
      </c>
      <c r="T3695">
        <v>100</v>
      </c>
      <c r="U3695">
        <f t="shared" si="977"/>
        <v>0</v>
      </c>
      <c r="V3695">
        <v>0</v>
      </c>
      <c r="W3695">
        <f t="shared" si="969"/>
        <v>2250.4899999999998</v>
      </c>
      <c r="X3695">
        <f t="shared" si="981"/>
        <v>1477.5</v>
      </c>
      <c r="Y3695">
        <f t="shared" si="967"/>
        <v>3547.5</v>
      </c>
      <c r="Z3695">
        <f t="shared" si="978"/>
        <v>21272.010000000002</v>
      </c>
      <c r="AA3695" t="s">
        <v>621</v>
      </c>
      <c r="AB3695">
        <v>2023</v>
      </c>
    </row>
    <row r="3696" spans="1:28" x14ac:dyDescent="0.25">
      <c r="A3696">
        <v>77</v>
      </c>
      <c r="B3696" t="s">
        <v>202</v>
      </c>
      <c r="C3696" t="s">
        <v>102</v>
      </c>
      <c r="D3696" t="s">
        <v>22</v>
      </c>
      <c r="E3696" t="s">
        <v>37</v>
      </c>
      <c r="F3696" t="s">
        <v>100</v>
      </c>
      <c r="G3696">
        <v>25000</v>
      </c>
      <c r="H3696">
        <f t="shared" si="979"/>
        <v>23522.5</v>
      </c>
      <c r="I3696">
        <f t="shared" si="980"/>
        <v>717.5</v>
      </c>
      <c r="J3696">
        <f t="shared" si="972"/>
        <v>1774.9999999999998</v>
      </c>
      <c r="K3696">
        <f t="shared" si="973"/>
        <v>275</v>
      </c>
      <c r="L3696">
        <f t="shared" si="974"/>
        <v>760</v>
      </c>
      <c r="M3696">
        <f t="shared" si="975"/>
        <v>1772.5000000000002</v>
      </c>
      <c r="N3696">
        <v>0</v>
      </c>
      <c r="O3696">
        <f t="shared" si="976"/>
        <v>5300</v>
      </c>
      <c r="P3696">
        <v>25</v>
      </c>
      <c r="Q3696">
        <v>1138.06</v>
      </c>
      <c r="R3696">
        <v>0</v>
      </c>
      <c r="S3696">
        <v>0</v>
      </c>
      <c r="T3696">
        <v>100</v>
      </c>
      <c r="U3696">
        <f t="shared" si="977"/>
        <v>0</v>
      </c>
      <c r="V3696">
        <v>0</v>
      </c>
      <c r="W3696">
        <f t="shared" si="969"/>
        <v>1263.06</v>
      </c>
      <c r="X3696">
        <f t="shared" si="981"/>
        <v>1477.5</v>
      </c>
      <c r="Y3696">
        <f t="shared" si="967"/>
        <v>3547.5</v>
      </c>
      <c r="Z3696">
        <f t="shared" si="978"/>
        <v>22259.439999999999</v>
      </c>
      <c r="AA3696" t="s">
        <v>621</v>
      </c>
      <c r="AB3696">
        <v>2023</v>
      </c>
    </row>
    <row r="3697" spans="1:28" x14ac:dyDescent="0.25">
      <c r="A3697">
        <v>78</v>
      </c>
      <c r="B3697" t="s">
        <v>203</v>
      </c>
      <c r="C3697" t="s">
        <v>102</v>
      </c>
      <c r="D3697" t="s">
        <v>6</v>
      </c>
      <c r="E3697" t="s">
        <v>37</v>
      </c>
      <c r="F3697" t="s">
        <v>100</v>
      </c>
      <c r="G3697">
        <v>15000</v>
      </c>
      <c r="H3697">
        <f t="shared" si="979"/>
        <v>14113.5</v>
      </c>
      <c r="I3697">
        <f t="shared" si="980"/>
        <v>430.5</v>
      </c>
      <c r="J3697">
        <f t="shared" si="972"/>
        <v>1065</v>
      </c>
      <c r="K3697">
        <f t="shared" si="973"/>
        <v>165.00000000000003</v>
      </c>
      <c r="L3697">
        <f t="shared" si="974"/>
        <v>456</v>
      </c>
      <c r="M3697">
        <f t="shared" si="975"/>
        <v>1063.5</v>
      </c>
      <c r="N3697">
        <v>0</v>
      </c>
      <c r="O3697">
        <f t="shared" si="976"/>
        <v>3180</v>
      </c>
      <c r="P3697">
        <v>25</v>
      </c>
      <c r="Q3697">
        <v>0</v>
      </c>
      <c r="R3697">
        <v>0</v>
      </c>
      <c r="S3697">
        <v>0</v>
      </c>
      <c r="T3697">
        <v>100</v>
      </c>
      <c r="U3697">
        <f t="shared" si="977"/>
        <v>0</v>
      </c>
      <c r="V3697">
        <v>0</v>
      </c>
      <c r="W3697">
        <f t="shared" si="969"/>
        <v>125</v>
      </c>
      <c r="X3697">
        <f t="shared" si="981"/>
        <v>886.5</v>
      </c>
      <c r="Y3697">
        <f t="shared" si="967"/>
        <v>2128.5</v>
      </c>
      <c r="Z3697">
        <f t="shared" si="978"/>
        <v>13988.5</v>
      </c>
      <c r="AA3697" t="s">
        <v>621</v>
      </c>
      <c r="AB3697">
        <v>2023</v>
      </c>
    </row>
    <row r="3698" spans="1:28" x14ac:dyDescent="0.25">
      <c r="A3698">
        <v>79</v>
      </c>
      <c r="B3698" t="s">
        <v>204</v>
      </c>
      <c r="C3698" t="s">
        <v>102</v>
      </c>
      <c r="D3698" t="s">
        <v>6</v>
      </c>
      <c r="E3698" t="s">
        <v>37</v>
      </c>
      <c r="F3698" t="s">
        <v>100</v>
      </c>
      <c r="G3698">
        <v>15000</v>
      </c>
      <c r="H3698">
        <f t="shared" si="979"/>
        <v>14113.5</v>
      </c>
      <c r="I3698">
        <f t="shared" si="980"/>
        <v>430.5</v>
      </c>
      <c r="J3698">
        <f t="shared" si="972"/>
        <v>1065</v>
      </c>
      <c r="K3698">
        <f t="shared" si="973"/>
        <v>165.00000000000003</v>
      </c>
      <c r="L3698">
        <f t="shared" si="974"/>
        <v>456</v>
      </c>
      <c r="M3698">
        <f t="shared" si="975"/>
        <v>1063.5</v>
      </c>
      <c r="N3698">
        <v>0</v>
      </c>
      <c r="O3698">
        <f t="shared" si="976"/>
        <v>3180</v>
      </c>
      <c r="P3698">
        <v>25</v>
      </c>
      <c r="Q3698">
        <v>0</v>
      </c>
      <c r="R3698">
        <v>0</v>
      </c>
      <c r="S3698">
        <v>0</v>
      </c>
      <c r="T3698">
        <v>100</v>
      </c>
      <c r="U3698">
        <f t="shared" si="977"/>
        <v>0</v>
      </c>
      <c r="V3698">
        <v>0</v>
      </c>
      <c r="W3698">
        <f t="shared" si="969"/>
        <v>125</v>
      </c>
      <c r="X3698">
        <f t="shared" si="981"/>
        <v>886.5</v>
      </c>
      <c r="Y3698">
        <f t="shared" si="967"/>
        <v>2128.5</v>
      </c>
      <c r="Z3698">
        <f t="shared" si="978"/>
        <v>13988.5</v>
      </c>
      <c r="AA3698" t="s">
        <v>621</v>
      </c>
      <c r="AB3698">
        <v>2023</v>
      </c>
    </row>
    <row r="3699" spans="1:28" x14ac:dyDescent="0.25">
      <c r="A3699">
        <v>80</v>
      </c>
      <c r="B3699" t="s">
        <v>205</v>
      </c>
      <c r="C3699" t="s">
        <v>102</v>
      </c>
      <c r="D3699" t="s">
        <v>6</v>
      </c>
      <c r="E3699" t="s">
        <v>37</v>
      </c>
      <c r="F3699" t="s">
        <v>100</v>
      </c>
      <c r="G3699">
        <v>25000</v>
      </c>
      <c r="H3699">
        <f t="shared" si="979"/>
        <v>23522.5</v>
      </c>
      <c r="I3699">
        <f t="shared" si="980"/>
        <v>717.5</v>
      </c>
      <c r="J3699">
        <f t="shared" si="972"/>
        <v>1774.9999999999998</v>
      </c>
      <c r="K3699">
        <f t="shared" si="973"/>
        <v>275</v>
      </c>
      <c r="L3699">
        <f t="shared" si="974"/>
        <v>760</v>
      </c>
      <c r="M3699">
        <f t="shared" si="975"/>
        <v>1772.5000000000002</v>
      </c>
      <c r="N3699">
        <v>0</v>
      </c>
      <c r="O3699">
        <f t="shared" si="976"/>
        <v>5300</v>
      </c>
      <c r="P3699">
        <v>25</v>
      </c>
      <c r="Q3699">
        <v>0</v>
      </c>
      <c r="R3699">
        <v>0</v>
      </c>
      <c r="S3699">
        <v>0</v>
      </c>
      <c r="T3699">
        <v>100</v>
      </c>
      <c r="U3699">
        <f t="shared" si="977"/>
        <v>0</v>
      </c>
      <c r="V3699">
        <v>0</v>
      </c>
      <c r="W3699">
        <f t="shared" si="969"/>
        <v>125</v>
      </c>
      <c r="X3699">
        <f t="shared" si="981"/>
        <v>1477.5</v>
      </c>
      <c r="Y3699">
        <f t="shared" si="967"/>
        <v>3547.5</v>
      </c>
      <c r="Z3699">
        <f t="shared" si="978"/>
        <v>23397.5</v>
      </c>
      <c r="AA3699" t="s">
        <v>621</v>
      </c>
      <c r="AB3699">
        <v>2023</v>
      </c>
    </row>
    <row r="3700" spans="1:28" x14ac:dyDescent="0.25">
      <c r="A3700">
        <v>81</v>
      </c>
      <c r="B3700" t="s">
        <v>206</v>
      </c>
      <c r="C3700" t="s">
        <v>103</v>
      </c>
      <c r="D3700" t="s">
        <v>22</v>
      </c>
      <c r="E3700" t="s">
        <v>57</v>
      </c>
      <c r="F3700" t="s">
        <v>100</v>
      </c>
      <c r="G3700">
        <v>25000</v>
      </c>
      <c r="H3700">
        <f t="shared" si="979"/>
        <v>23522.5</v>
      </c>
      <c r="I3700">
        <f t="shared" si="980"/>
        <v>717.5</v>
      </c>
      <c r="J3700">
        <f t="shared" si="972"/>
        <v>1774.9999999999998</v>
      </c>
      <c r="K3700">
        <f t="shared" si="973"/>
        <v>275</v>
      </c>
      <c r="L3700">
        <f t="shared" si="974"/>
        <v>760</v>
      </c>
      <c r="M3700">
        <f t="shared" si="975"/>
        <v>1772.5000000000002</v>
      </c>
      <c r="N3700">
        <v>0</v>
      </c>
      <c r="O3700">
        <f t="shared" si="976"/>
        <v>5300</v>
      </c>
      <c r="P3700">
        <v>25</v>
      </c>
      <c r="Q3700">
        <v>5991.65</v>
      </c>
      <c r="R3700">
        <v>0</v>
      </c>
      <c r="S3700">
        <v>0</v>
      </c>
      <c r="T3700">
        <v>100</v>
      </c>
      <c r="U3700">
        <f t="shared" si="977"/>
        <v>0</v>
      </c>
      <c r="V3700">
        <v>0</v>
      </c>
      <c r="W3700">
        <f t="shared" si="969"/>
        <v>6116.65</v>
      </c>
      <c r="X3700">
        <f t="shared" si="981"/>
        <v>1477.5</v>
      </c>
      <c r="Y3700">
        <f t="shared" ref="Y3700:Y3702" si="982">+J3700+M3700</f>
        <v>3547.5</v>
      </c>
      <c r="Z3700">
        <f t="shared" si="978"/>
        <v>17405.849999999999</v>
      </c>
      <c r="AA3700" t="s">
        <v>621</v>
      </c>
      <c r="AB3700">
        <v>2023</v>
      </c>
    </row>
    <row r="3701" spans="1:28" x14ac:dyDescent="0.25">
      <c r="A3701">
        <v>82</v>
      </c>
      <c r="B3701" t="s">
        <v>207</v>
      </c>
      <c r="C3701" t="s">
        <v>103</v>
      </c>
      <c r="D3701" t="s">
        <v>6</v>
      </c>
      <c r="E3701" t="s">
        <v>28</v>
      </c>
      <c r="F3701" t="s">
        <v>100</v>
      </c>
      <c r="G3701">
        <v>25000</v>
      </c>
      <c r="H3701">
        <f t="shared" si="979"/>
        <v>23522.5</v>
      </c>
      <c r="I3701">
        <f t="shared" si="980"/>
        <v>717.5</v>
      </c>
      <c r="J3701">
        <f t="shared" si="972"/>
        <v>1774.9999999999998</v>
      </c>
      <c r="K3701">
        <f t="shared" si="973"/>
        <v>275</v>
      </c>
      <c r="L3701">
        <f t="shared" si="974"/>
        <v>760</v>
      </c>
      <c r="M3701">
        <f t="shared" si="975"/>
        <v>1772.5000000000002</v>
      </c>
      <c r="N3701">
        <v>0</v>
      </c>
      <c r="O3701">
        <f t="shared" si="976"/>
        <v>5300</v>
      </c>
      <c r="P3701">
        <v>25</v>
      </c>
      <c r="Q3701">
        <v>6940.97</v>
      </c>
      <c r="R3701">
        <v>0</v>
      </c>
      <c r="S3701">
        <v>0</v>
      </c>
      <c r="T3701">
        <v>100</v>
      </c>
      <c r="U3701">
        <f t="shared" si="977"/>
        <v>0</v>
      </c>
      <c r="V3701">
        <v>0</v>
      </c>
      <c r="W3701">
        <f t="shared" si="969"/>
        <v>7065.97</v>
      </c>
      <c r="X3701">
        <f t="shared" si="981"/>
        <v>1477.5</v>
      </c>
      <c r="Y3701">
        <f t="shared" si="982"/>
        <v>3547.5</v>
      </c>
      <c r="Z3701">
        <f t="shared" si="978"/>
        <v>16456.53</v>
      </c>
      <c r="AA3701" t="s">
        <v>621</v>
      </c>
      <c r="AB3701">
        <v>2023</v>
      </c>
    </row>
    <row r="3702" spans="1:28" x14ac:dyDescent="0.25">
      <c r="A3702">
        <v>83</v>
      </c>
      <c r="B3702" t="s">
        <v>790</v>
      </c>
      <c r="C3702" t="s">
        <v>103</v>
      </c>
      <c r="D3702" t="s">
        <v>22</v>
      </c>
      <c r="E3702" t="s">
        <v>832</v>
      </c>
      <c r="F3702" t="s">
        <v>100</v>
      </c>
      <c r="G3702">
        <v>30000</v>
      </c>
      <c r="H3702">
        <f t="shared" si="979"/>
        <v>28227</v>
      </c>
      <c r="I3702">
        <f t="shared" si="980"/>
        <v>861</v>
      </c>
      <c r="J3702">
        <f t="shared" si="972"/>
        <v>2130</v>
      </c>
      <c r="K3702">
        <f t="shared" si="973"/>
        <v>330.00000000000006</v>
      </c>
      <c r="L3702">
        <f t="shared" si="974"/>
        <v>912</v>
      </c>
      <c r="M3702">
        <f t="shared" si="975"/>
        <v>2127</v>
      </c>
      <c r="N3702">
        <v>0</v>
      </c>
      <c r="O3702">
        <f t="shared" si="976"/>
        <v>6360</v>
      </c>
      <c r="P3702">
        <v>25</v>
      </c>
      <c r="Q3702">
        <v>2796.05</v>
      </c>
      <c r="R3702">
        <v>0</v>
      </c>
      <c r="S3702">
        <v>0</v>
      </c>
      <c r="T3702">
        <v>100</v>
      </c>
      <c r="U3702">
        <f t="shared" si="977"/>
        <v>0</v>
      </c>
      <c r="V3702">
        <v>0</v>
      </c>
      <c r="W3702">
        <f t="shared" si="969"/>
        <v>2921.05</v>
      </c>
      <c r="X3702">
        <f t="shared" si="981"/>
        <v>1773</v>
      </c>
      <c r="Y3702">
        <f t="shared" si="982"/>
        <v>4257</v>
      </c>
      <c r="Z3702">
        <f t="shared" si="978"/>
        <v>25305.95</v>
      </c>
      <c r="AA3702" t="s">
        <v>621</v>
      </c>
      <c r="AB3702">
        <v>2023</v>
      </c>
    </row>
    <row r="3703" spans="1:28" x14ac:dyDescent="0.25">
      <c r="A3703">
        <v>84</v>
      </c>
      <c r="B3703" t="s">
        <v>810</v>
      </c>
      <c r="C3703" t="s">
        <v>102</v>
      </c>
      <c r="D3703" t="s">
        <v>94</v>
      </c>
      <c r="E3703" t="s">
        <v>37</v>
      </c>
      <c r="F3703" t="s">
        <v>100</v>
      </c>
      <c r="G3703">
        <v>25000</v>
      </c>
      <c r="H3703">
        <f t="shared" si="979"/>
        <v>23522.5</v>
      </c>
      <c r="I3703">
        <f t="shared" si="980"/>
        <v>717.5</v>
      </c>
      <c r="J3703">
        <f t="shared" si="972"/>
        <v>1774.9999999999998</v>
      </c>
      <c r="K3703">
        <f t="shared" si="973"/>
        <v>275</v>
      </c>
      <c r="L3703">
        <f t="shared" si="974"/>
        <v>760</v>
      </c>
      <c r="M3703">
        <f t="shared" si="975"/>
        <v>1772.5000000000002</v>
      </c>
      <c r="N3703">
        <v>0</v>
      </c>
      <c r="O3703">
        <f t="shared" si="976"/>
        <v>5300</v>
      </c>
      <c r="P3703">
        <v>25</v>
      </c>
      <c r="Q3703">
        <v>2100.16</v>
      </c>
      <c r="R3703">
        <v>0</v>
      </c>
      <c r="S3703">
        <v>0</v>
      </c>
      <c r="T3703">
        <v>100</v>
      </c>
      <c r="U3703">
        <f t="shared" si="977"/>
        <v>0</v>
      </c>
      <c r="V3703">
        <v>0</v>
      </c>
      <c r="W3703">
        <f t="shared" si="969"/>
        <v>2225.16</v>
      </c>
      <c r="X3703">
        <f>+I3703+L3703+N3703</f>
        <v>1477.5</v>
      </c>
      <c r="Y3703">
        <f>+J3703+M3703</f>
        <v>3547.5</v>
      </c>
      <c r="Z3703">
        <f t="shared" si="978"/>
        <v>21297.34</v>
      </c>
      <c r="AA3703" t="s">
        <v>621</v>
      </c>
      <c r="AB3703">
        <v>2023</v>
      </c>
    </row>
    <row r="3704" spans="1:28" x14ac:dyDescent="0.25">
      <c r="A3704">
        <v>85</v>
      </c>
      <c r="B3704" t="s">
        <v>811</v>
      </c>
      <c r="C3704" t="s">
        <v>103</v>
      </c>
      <c r="D3704" t="s">
        <v>808</v>
      </c>
      <c r="E3704" t="s">
        <v>54</v>
      </c>
      <c r="F3704" t="s">
        <v>99</v>
      </c>
      <c r="G3704">
        <v>45000</v>
      </c>
      <c r="H3704">
        <f t="shared" si="979"/>
        <v>40763.07</v>
      </c>
      <c r="I3704">
        <f t="shared" si="980"/>
        <v>1291.5</v>
      </c>
      <c r="J3704">
        <f t="shared" si="972"/>
        <v>3194.9999999999995</v>
      </c>
      <c r="K3704">
        <f t="shared" si="973"/>
        <v>495.00000000000006</v>
      </c>
      <c r="L3704">
        <f t="shared" si="974"/>
        <v>1368</v>
      </c>
      <c r="M3704">
        <f t="shared" si="975"/>
        <v>3190.5</v>
      </c>
      <c r="N3704">
        <v>1577.43</v>
      </c>
      <c r="O3704">
        <f t="shared" si="976"/>
        <v>11117.43</v>
      </c>
      <c r="P3704">
        <v>25</v>
      </c>
      <c r="Q3704">
        <v>0</v>
      </c>
      <c r="R3704">
        <v>0</v>
      </c>
      <c r="S3704">
        <v>0</v>
      </c>
      <c r="T3704">
        <v>100</v>
      </c>
      <c r="U3704">
        <f t="shared" si="977"/>
        <v>911.71037499999954</v>
      </c>
      <c r="V3704">
        <v>0</v>
      </c>
      <c r="W3704">
        <f t="shared" si="969"/>
        <v>1036.7103749999997</v>
      </c>
      <c r="X3704">
        <f t="shared" ref="X3704:X3722" si="983">+I3704+L3704+N3704</f>
        <v>4236.93</v>
      </c>
      <c r="Y3704">
        <f t="shared" ref="Y3704:Y3722" si="984">+J3704+M3704</f>
        <v>6385.5</v>
      </c>
      <c r="Z3704">
        <f t="shared" si="978"/>
        <v>39726.359624999997</v>
      </c>
      <c r="AA3704" t="s">
        <v>621</v>
      </c>
      <c r="AB3704">
        <v>2023</v>
      </c>
    </row>
    <row r="3705" spans="1:28" x14ac:dyDescent="0.25">
      <c r="A3705">
        <v>86</v>
      </c>
      <c r="B3705" t="s">
        <v>812</v>
      </c>
      <c r="C3705" t="s">
        <v>102</v>
      </c>
      <c r="D3705" t="s">
        <v>808</v>
      </c>
      <c r="E3705" t="s">
        <v>619</v>
      </c>
      <c r="F3705" t="s">
        <v>85</v>
      </c>
      <c r="G3705">
        <v>30000</v>
      </c>
      <c r="H3705">
        <f t="shared" si="979"/>
        <v>28227</v>
      </c>
      <c r="I3705">
        <f t="shared" si="980"/>
        <v>861</v>
      </c>
      <c r="J3705">
        <f t="shared" si="972"/>
        <v>2130</v>
      </c>
      <c r="K3705">
        <f t="shared" si="973"/>
        <v>330.00000000000006</v>
      </c>
      <c r="L3705">
        <f t="shared" si="974"/>
        <v>912</v>
      </c>
      <c r="M3705">
        <f t="shared" si="975"/>
        <v>2127</v>
      </c>
      <c r="N3705">
        <v>0</v>
      </c>
      <c r="O3705">
        <f t="shared" si="976"/>
        <v>6360</v>
      </c>
      <c r="P3705">
        <v>25</v>
      </c>
      <c r="Q3705">
        <v>500</v>
      </c>
      <c r="R3705">
        <v>0</v>
      </c>
      <c r="S3705">
        <v>797.28</v>
      </c>
      <c r="T3705">
        <v>100</v>
      </c>
      <c r="U3705">
        <f t="shared" si="977"/>
        <v>0</v>
      </c>
      <c r="V3705">
        <v>0</v>
      </c>
      <c r="W3705">
        <f t="shared" si="969"/>
        <v>1422.28</v>
      </c>
      <c r="X3705">
        <f t="shared" si="983"/>
        <v>1773</v>
      </c>
      <c r="Y3705">
        <f t="shared" si="984"/>
        <v>4257</v>
      </c>
      <c r="Z3705">
        <f t="shared" si="978"/>
        <v>26804.720000000001</v>
      </c>
      <c r="AA3705" t="s">
        <v>621</v>
      </c>
      <c r="AB3705">
        <v>2023</v>
      </c>
    </row>
    <row r="3706" spans="1:28" x14ac:dyDescent="0.25">
      <c r="A3706">
        <v>87</v>
      </c>
      <c r="B3706" t="s">
        <v>833</v>
      </c>
      <c r="C3706" t="s">
        <v>102</v>
      </c>
      <c r="D3706" t="s">
        <v>22</v>
      </c>
      <c r="E3706" t="s">
        <v>33</v>
      </c>
      <c r="F3706" t="s">
        <v>100</v>
      </c>
      <c r="G3706">
        <v>30000</v>
      </c>
      <c r="H3706">
        <f t="shared" si="979"/>
        <v>28227</v>
      </c>
      <c r="I3706">
        <f t="shared" si="980"/>
        <v>861</v>
      </c>
      <c r="J3706">
        <f t="shared" si="972"/>
        <v>2130</v>
      </c>
      <c r="K3706">
        <f t="shared" si="973"/>
        <v>330.00000000000006</v>
      </c>
      <c r="L3706">
        <f t="shared" si="974"/>
        <v>912</v>
      </c>
      <c r="M3706">
        <f t="shared" si="975"/>
        <v>2127</v>
      </c>
      <c r="N3706">
        <v>0</v>
      </c>
      <c r="O3706">
        <f t="shared" si="976"/>
        <v>6360</v>
      </c>
      <c r="P3706">
        <v>25</v>
      </c>
      <c r="Q3706">
        <v>2000</v>
      </c>
      <c r="R3706">
        <v>0</v>
      </c>
      <c r="S3706">
        <v>0</v>
      </c>
      <c r="T3706">
        <v>100</v>
      </c>
      <c r="U3706">
        <f t="shared" si="977"/>
        <v>0</v>
      </c>
      <c r="V3706">
        <v>0</v>
      </c>
      <c r="W3706">
        <f t="shared" si="969"/>
        <v>2125</v>
      </c>
      <c r="X3706">
        <f t="shared" si="983"/>
        <v>1773</v>
      </c>
      <c r="Y3706">
        <f t="shared" si="984"/>
        <v>4257</v>
      </c>
      <c r="Z3706">
        <f t="shared" si="978"/>
        <v>26102</v>
      </c>
      <c r="AA3706" t="s">
        <v>621</v>
      </c>
      <c r="AB3706">
        <v>2023</v>
      </c>
    </row>
    <row r="3707" spans="1:28" x14ac:dyDescent="0.25">
      <c r="A3707">
        <v>88</v>
      </c>
      <c r="B3707" t="s">
        <v>834</v>
      </c>
      <c r="C3707" t="s">
        <v>103</v>
      </c>
      <c r="D3707" t="s">
        <v>94</v>
      </c>
      <c r="E3707" t="s">
        <v>835</v>
      </c>
      <c r="F3707" t="s">
        <v>100</v>
      </c>
      <c r="G3707">
        <v>25000</v>
      </c>
      <c r="H3707">
        <f t="shared" si="979"/>
        <v>23522.5</v>
      </c>
      <c r="I3707">
        <f t="shared" si="980"/>
        <v>717.5</v>
      </c>
      <c r="J3707">
        <f t="shared" si="972"/>
        <v>1774.9999999999998</v>
      </c>
      <c r="K3707">
        <f t="shared" si="973"/>
        <v>275</v>
      </c>
      <c r="L3707">
        <f t="shared" si="974"/>
        <v>760</v>
      </c>
      <c r="M3707">
        <f t="shared" si="975"/>
        <v>1772.5000000000002</v>
      </c>
      <c r="N3707">
        <v>0</v>
      </c>
      <c r="O3707">
        <f t="shared" si="976"/>
        <v>5300</v>
      </c>
      <c r="P3707">
        <v>25</v>
      </c>
      <c r="Q3707">
        <v>2000</v>
      </c>
      <c r="R3707">
        <v>0</v>
      </c>
      <c r="S3707">
        <v>0</v>
      </c>
      <c r="T3707">
        <v>100</v>
      </c>
      <c r="U3707">
        <f t="shared" si="977"/>
        <v>0</v>
      </c>
      <c r="V3707">
        <v>0</v>
      </c>
      <c r="W3707">
        <f t="shared" si="969"/>
        <v>2125</v>
      </c>
      <c r="X3707">
        <f t="shared" si="983"/>
        <v>1477.5</v>
      </c>
      <c r="Y3707">
        <f t="shared" si="984"/>
        <v>3547.5</v>
      </c>
      <c r="Z3707">
        <f t="shared" si="978"/>
        <v>21397.5</v>
      </c>
      <c r="AA3707" t="s">
        <v>621</v>
      </c>
      <c r="AB3707">
        <v>2023</v>
      </c>
    </row>
    <row r="3708" spans="1:28" x14ac:dyDescent="0.25">
      <c r="A3708">
        <v>89</v>
      </c>
      <c r="B3708" t="s">
        <v>836</v>
      </c>
      <c r="C3708" t="s">
        <v>102</v>
      </c>
      <c r="D3708" t="s">
        <v>94</v>
      </c>
      <c r="E3708" t="s">
        <v>52</v>
      </c>
      <c r="F3708" t="s">
        <v>100</v>
      </c>
      <c r="G3708">
        <v>26000</v>
      </c>
      <c r="H3708">
        <f t="shared" si="979"/>
        <v>22885.97</v>
      </c>
      <c r="I3708">
        <f t="shared" si="980"/>
        <v>746.2</v>
      </c>
      <c r="J3708">
        <f t="shared" si="972"/>
        <v>1845.9999999999998</v>
      </c>
      <c r="K3708">
        <f t="shared" si="973"/>
        <v>286.00000000000006</v>
      </c>
      <c r="L3708">
        <f t="shared" si="974"/>
        <v>790.4</v>
      </c>
      <c r="M3708">
        <f t="shared" si="975"/>
        <v>1843.4</v>
      </c>
      <c r="N3708">
        <v>1577.43</v>
      </c>
      <c r="O3708">
        <f t="shared" si="976"/>
        <v>7089.43</v>
      </c>
      <c r="P3708">
        <v>25</v>
      </c>
      <c r="Q3708">
        <v>0</v>
      </c>
      <c r="R3708">
        <v>0</v>
      </c>
      <c r="S3708">
        <v>0</v>
      </c>
      <c r="T3708">
        <v>100</v>
      </c>
      <c r="U3708">
        <f t="shared" si="977"/>
        <v>0</v>
      </c>
      <c r="V3708">
        <v>0</v>
      </c>
      <c r="W3708">
        <f t="shared" si="969"/>
        <v>125</v>
      </c>
      <c r="X3708">
        <f t="shared" si="983"/>
        <v>3114.0299999999997</v>
      </c>
      <c r="Y3708">
        <f t="shared" si="984"/>
        <v>3689.3999999999996</v>
      </c>
      <c r="Z3708">
        <f t="shared" si="978"/>
        <v>22760.97</v>
      </c>
      <c r="AA3708" t="s">
        <v>621</v>
      </c>
      <c r="AB3708">
        <v>2023</v>
      </c>
    </row>
    <row r="3709" spans="1:28" x14ac:dyDescent="0.25">
      <c r="A3709">
        <v>90</v>
      </c>
      <c r="B3709" t="s">
        <v>837</v>
      </c>
      <c r="C3709" t="s">
        <v>103</v>
      </c>
      <c r="D3709" t="s">
        <v>94</v>
      </c>
      <c r="E3709" t="s">
        <v>52</v>
      </c>
      <c r="F3709" t="s">
        <v>100</v>
      </c>
      <c r="G3709">
        <v>26000</v>
      </c>
      <c r="H3709">
        <f t="shared" si="979"/>
        <v>24463.4</v>
      </c>
      <c r="I3709">
        <f t="shared" si="980"/>
        <v>746.2</v>
      </c>
      <c r="J3709">
        <f t="shared" si="972"/>
        <v>1845.9999999999998</v>
      </c>
      <c r="K3709">
        <f t="shared" si="973"/>
        <v>286.00000000000006</v>
      </c>
      <c r="L3709">
        <f t="shared" si="974"/>
        <v>790.4</v>
      </c>
      <c r="M3709">
        <f t="shared" si="975"/>
        <v>1843.4</v>
      </c>
      <c r="N3709">
        <v>0</v>
      </c>
      <c r="O3709">
        <f t="shared" si="976"/>
        <v>5512</v>
      </c>
      <c r="P3709">
        <v>25</v>
      </c>
      <c r="Q3709">
        <v>0</v>
      </c>
      <c r="R3709">
        <v>0</v>
      </c>
      <c r="S3709">
        <v>0</v>
      </c>
      <c r="T3709">
        <v>100</v>
      </c>
      <c r="U3709">
        <f t="shared" si="977"/>
        <v>0</v>
      </c>
      <c r="V3709">
        <v>0</v>
      </c>
      <c r="W3709">
        <f t="shared" si="969"/>
        <v>125</v>
      </c>
      <c r="X3709">
        <f t="shared" si="983"/>
        <v>1536.6</v>
      </c>
      <c r="Y3709">
        <f t="shared" si="984"/>
        <v>3689.3999999999996</v>
      </c>
      <c r="Z3709">
        <f t="shared" si="978"/>
        <v>24338.400000000001</v>
      </c>
      <c r="AA3709" t="s">
        <v>621</v>
      </c>
      <c r="AB3709">
        <v>2023</v>
      </c>
    </row>
    <row r="3710" spans="1:28" x14ac:dyDescent="0.25">
      <c r="A3710">
        <v>91</v>
      </c>
      <c r="B3710" t="s">
        <v>838</v>
      </c>
      <c r="C3710" t="s">
        <v>102</v>
      </c>
      <c r="D3710" t="s">
        <v>839</v>
      </c>
      <c r="E3710" t="s">
        <v>33</v>
      </c>
      <c r="F3710" t="s">
        <v>100</v>
      </c>
      <c r="G3710">
        <v>26000</v>
      </c>
      <c r="H3710">
        <f t="shared" si="979"/>
        <v>24463.4</v>
      </c>
      <c r="I3710">
        <f t="shared" si="980"/>
        <v>746.2</v>
      </c>
      <c r="J3710">
        <f t="shared" si="972"/>
        <v>1845.9999999999998</v>
      </c>
      <c r="K3710">
        <f t="shared" si="973"/>
        <v>286.00000000000006</v>
      </c>
      <c r="L3710">
        <f t="shared" si="974"/>
        <v>790.4</v>
      </c>
      <c r="M3710">
        <f t="shared" si="975"/>
        <v>1843.4</v>
      </c>
      <c r="N3710">
        <v>0</v>
      </c>
      <c r="O3710">
        <f t="shared" si="976"/>
        <v>5512</v>
      </c>
      <c r="P3710">
        <v>25</v>
      </c>
      <c r="Q3710">
        <v>0</v>
      </c>
      <c r="R3710">
        <v>0</v>
      </c>
      <c r="S3710">
        <v>196.4</v>
      </c>
      <c r="T3710">
        <v>100</v>
      </c>
      <c r="U3710">
        <f t="shared" si="977"/>
        <v>0</v>
      </c>
      <c r="V3710">
        <v>0</v>
      </c>
      <c r="W3710">
        <f t="shared" ref="W3710:W3722" si="985">P3710+Q3710+R3710+S3710+T3710+U3710</f>
        <v>321.39999999999998</v>
      </c>
      <c r="X3710">
        <f t="shared" si="983"/>
        <v>1536.6</v>
      </c>
      <c r="Y3710">
        <f t="shared" si="984"/>
        <v>3689.3999999999996</v>
      </c>
      <c r="Z3710">
        <f t="shared" si="978"/>
        <v>24142</v>
      </c>
      <c r="AA3710" t="s">
        <v>621</v>
      </c>
      <c r="AB3710">
        <v>2023</v>
      </c>
    </row>
    <row r="3711" spans="1:28" x14ac:dyDescent="0.25">
      <c r="A3711">
        <v>92</v>
      </c>
      <c r="B3711" t="s">
        <v>840</v>
      </c>
      <c r="C3711" t="s">
        <v>102</v>
      </c>
      <c r="D3711" t="s">
        <v>839</v>
      </c>
      <c r="E3711" t="s">
        <v>33</v>
      </c>
      <c r="F3711" t="s">
        <v>100</v>
      </c>
      <c r="G3711">
        <v>26000</v>
      </c>
      <c r="H3711">
        <f t="shared" si="979"/>
        <v>24463.4</v>
      </c>
      <c r="I3711">
        <f t="shared" si="980"/>
        <v>746.2</v>
      </c>
      <c r="J3711">
        <f t="shared" si="972"/>
        <v>1845.9999999999998</v>
      </c>
      <c r="K3711">
        <f t="shared" si="973"/>
        <v>286.00000000000006</v>
      </c>
      <c r="L3711">
        <f t="shared" si="974"/>
        <v>790.4</v>
      </c>
      <c r="M3711">
        <f t="shared" si="975"/>
        <v>1843.4</v>
      </c>
      <c r="N3711">
        <v>0</v>
      </c>
      <c r="O3711">
        <f t="shared" si="976"/>
        <v>5512</v>
      </c>
      <c r="P3711">
        <v>25</v>
      </c>
      <c r="Q3711">
        <v>0</v>
      </c>
      <c r="R3711">
        <v>0</v>
      </c>
      <c r="S3711">
        <v>80.05</v>
      </c>
      <c r="T3711">
        <v>100</v>
      </c>
      <c r="U3711">
        <f t="shared" si="977"/>
        <v>0</v>
      </c>
      <c r="V3711">
        <v>0</v>
      </c>
      <c r="W3711">
        <f t="shared" si="985"/>
        <v>205.05</v>
      </c>
      <c r="X3711">
        <f t="shared" si="983"/>
        <v>1536.6</v>
      </c>
      <c r="Y3711">
        <f t="shared" si="984"/>
        <v>3689.3999999999996</v>
      </c>
      <c r="Z3711">
        <f t="shared" si="978"/>
        <v>24258.35</v>
      </c>
      <c r="AA3711" t="s">
        <v>621</v>
      </c>
      <c r="AB3711">
        <v>2023</v>
      </c>
    </row>
    <row r="3712" spans="1:28" x14ac:dyDescent="0.25">
      <c r="A3712">
        <v>93</v>
      </c>
      <c r="B3712" t="s">
        <v>841</v>
      </c>
      <c r="C3712" t="s">
        <v>103</v>
      </c>
      <c r="D3712" t="s">
        <v>94</v>
      </c>
      <c r="E3712" t="s">
        <v>32</v>
      </c>
      <c r="F3712" t="s">
        <v>100</v>
      </c>
      <c r="G3712">
        <v>30000</v>
      </c>
      <c r="H3712">
        <f t="shared" si="979"/>
        <v>28227</v>
      </c>
      <c r="I3712">
        <f t="shared" si="980"/>
        <v>861</v>
      </c>
      <c r="J3712">
        <f t="shared" si="972"/>
        <v>2130</v>
      </c>
      <c r="K3712">
        <f t="shared" si="973"/>
        <v>330.00000000000006</v>
      </c>
      <c r="L3712">
        <f t="shared" si="974"/>
        <v>912</v>
      </c>
      <c r="M3712">
        <f t="shared" si="975"/>
        <v>2127</v>
      </c>
      <c r="N3712">
        <v>0</v>
      </c>
      <c r="O3712">
        <f t="shared" si="976"/>
        <v>6360</v>
      </c>
      <c r="P3712">
        <v>25</v>
      </c>
      <c r="Q3712">
        <v>0</v>
      </c>
      <c r="R3712">
        <v>0</v>
      </c>
      <c r="S3712">
        <v>0</v>
      </c>
      <c r="T3712">
        <v>100</v>
      </c>
      <c r="U3712">
        <f t="shared" si="977"/>
        <v>0</v>
      </c>
      <c r="V3712">
        <v>0</v>
      </c>
      <c r="W3712">
        <f t="shared" si="985"/>
        <v>125</v>
      </c>
      <c r="X3712">
        <f t="shared" si="983"/>
        <v>1773</v>
      </c>
      <c r="Y3712">
        <f t="shared" si="984"/>
        <v>4257</v>
      </c>
      <c r="Z3712">
        <f t="shared" si="978"/>
        <v>28102</v>
      </c>
      <c r="AA3712" t="s">
        <v>621</v>
      </c>
      <c r="AB3712">
        <v>2023</v>
      </c>
    </row>
    <row r="3713" spans="1:28" x14ac:dyDescent="0.25">
      <c r="A3713">
        <v>94</v>
      </c>
      <c r="B3713" t="s">
        <v>842</v>
      </c>
      <c r="C3713" t="s">
        <v>102</v>
      </c>
      <c r="D3713" t="s">
        <v>823</v>
      </c>
      <c r="E3713" t="s">
        <v>843</v>
      </c>
      <c r="F3713" t="s">
        <v>100</v>
      </c>
      <c r="G3713">
        <v>36000</v>
      </c>
      <c r="H3713">
        <f t="shared" si="979"/>
        <v>33872.400000000001</v>
      </c>
      <c r="I3713">
        <f t="shared" si="980"/>
        <v>1033.2</v>
      </c>
      <c r="J3713">
        <f t="shared" si="972"/>
        <v>2555.9999999999995</v>
      </c>
      <c r="K3713">
        <f t="shared" si="973"/>
        <v>396.00000000000006</v>
      </c>
      <c r="L3713">
        <f t="shared" si="974"/>
        <v>1094.4000000000001</v>
      </c>
      <c r="M3713">
        <f t="shared" si="975"/>
        <v>2552.4</v>
      </c>
      <c r="N3713">
        <v>0</v>
      </c>
      <c r="O3713">
        <f t="shared" si="976"/>
        <v>7632</v>
      </c>
      <c r="P3713">
        <v>25</v>
      </c>
      <c r="Q3713">
        <v>0</v>
      </c>
      <c r="R3713">
        <v>0</v>
      </c>
      <c r="S3713">
        <v>56</v>
      </c>
      <c r="T3713">
        <v>100</v>
      </c>
      <c r="U3713">
        <f t="shared" si="977"/>
        <v>0</v>
      </c>
      <c r="V3713">
        <v>0</v>
      </c>
      <c r="W3713">
        <f t="shared" si="985"/>
        <v>181</v>
      </c>
      <c r="X3713">
        <f t="shared" si="983"/>
        <v>2127.6000000000004</v>
      </c>
      <c r="Y3713">
        <f t="shared" si="984"/>
        <v>5108.3999999999996</v>
      </c>
      <c r="Z3713">
        <f t="shared" si="978"/>
        <v>33691.4</v>
      </c>
      <c r="AA3713" t="s">
        <v>621</v>
      </c>
      <c r="AB3713">
        <v>2023</v>
      </c>
    </row>
    <row r="3714" spans="1:28" x14ac:dyDescent="0.25">
      <c r="A3714">
        <v>95</v>
      </c>
      <c r="B3714" t="s">
        <v>845</v>
      </c>
      <c r="C3714" t="s">
        <v>103</v>
      </c>
      <c r="D3714" t="s">
        <v>94</v>
      </c>
      <c r="E3714" t="s">
        <v>52</v>
      </c>
      <c r="F3714" t="s">
        <v>100</v>
      </c>
      <c r="G3714">
        <v>30000</v>
      </c>
      <c r="H3714">
        <f t="shared" si="979"/>
        <v>28227</v>
      </c>
      <c r="I3714">
        <f t="shared" si="980"/>
        <v>861</v>
      </c>
      <c r="J3714">
        <f t="shared" si="972"/>
        <v>2130</v>
      </c>
      <c r="K3714">
        <f t="shared" si="973"/>
        <v>330.00000000000006</v>
      </c>
      <c r="L3714">
        <f t="shared" si="974"/>
        <v>912</v>
      </c>
      <c r="M3714">
        <f t="shared" si="975"/>
        <v>2127</v>
      </c>
      <c r="N3714">
        <v>0</v>
      </c>
      <c r="O3714">
        <f t="shared" si="976"/>
        <v>6360</v>
      </c>
      <c r="P3714">
        <v>25</v>
      </c>
      <c r="Q3714">
        <v>0</v>
      </c>
      <c r="R3714">
        <v>0</v>
      </c>
      <c r="S3714">
        <v>0</v>
      </c>
      <c r="T3714">
        <v>100</v>
      </c>
      <c r="U3714">
        <f t="shared" si="977"/>
        <v>0</v>
      </c>
      <c r="V3714">
        <v>0</v>
      </c>
      <c r="W3714">
        <f t="shared" si="985"/>
        <v>125</v>
      </c>
      <c r="X3714">
        <f t="shared" si="983"/>
        <v>1773</v>
      </c>
      <c r="Y3714">
        <f t="shared" si="984"/>
        <v>4257</v>
      </c>
      <c r="Z3714">
        <f t="shared" si="978"/>
        <v>28102</v>
      </c>
      <c r="AA3714" t="s">
        <v>621</v>
      </c>
      <c r="AB3714">
        <v>2023</v>
      </c>
    </row>
    <row r="3715" spans="1:28" x14ac:dyDescent="0.25">
      <c r="A3715">
        <v>96</v>
      </c>
      <c r="B3715" t="s">
        <v>848</v>
      </c>
      <c r="C3715" t="s">
        <v>103</v>
      </c>
      <c r="D3715" t="s">
        <v>94</v>
      </c>
      <c r="E3715" t="s">
        <v>52</v>
      </c>
      <c r="F3715" t="s">
        <v>100</v>
      </c>
      <c r="G3715">
        <v>46000</v>
      </c>
      <c r="H3715">
        <f t="shared" si="979"/>
        <v>43281.4</v>
      </c>
      <c r="I3715">
        <f t="shared" si="980"/>
        <v>1320.2</v>
      </c>
      <c r="J3715">
        <f t="shared" si="972"/>
        <v>3265.9999999999995</v>
      </c>
      <c r="K3715">
        <f t="shared" si="973"/>
        <v>506.00000000000006</v>
      </c>
      <c r="L3715">
        <f t="shared" si="974"/>
        <v>1398.4</v>
      </c>
      <c r="M3715">
        <f t="shared" si="975"/>
        <v>3261.4</v>
      </c>
      <c r="N3715">
        <v>0</v>
      </c>
      <c r="O3715">
        <f t="shared" si="976"/>
        <v>9752</v>
      </c>
      <c r="P3715">
        <v>25</v>
      </c>
      <c r="Q3715">
        <v>0</v>
      </c>
      <c r="R3715">
        <v>0</v>
      </c>
      <c r="S3715">
        <v>0</v>
      </c>
      <c r="T3715">
        <v>100</v>
      </c>
      <c r="U3715">
        <f t="shared" si="977"/>
        <v>1289.4598750000005</v>
      </c>
      <c r="V3715">
        <v>0</v>
      </c>
      <c r="W3715">
        <f t="shared" si="985"/>
        <v>1414.4598750000005</v>
      </c>
      <c r="X3715">
        <f t="shared" si="983"/>
        <v>2718.6000000000004</v>
      </c>
      <c r="Y3715">
        <f t="shared" si="984"/>
        <v>6527.4</v>
      </c>
      <c r="Z3715">
        <f t="shared" si="978"/>
        <v>41866.940125000001</v>
      </c>
      <c r="AA3715" t="s">
        <v>621</v>
      </c>
      <c r="AB3715">
        <v>2023</v>
      </c>
    </row>
    <row r="3716" spans="1:28" x14ac:dyDescent="0.25">
      <c r="A3716">
        <v>97</v>
      </c>
      <c r="B3716" t="s">
        <v>174</v>
      </c>
      <c r="C3716" t="s">
        <v>102</v>
      </c>
      <c r="D3716" t="s">
        <v>94</v>
      </c>
      <c r="E3716" t="s">
        <v>26</v>
      </c>
      <c r="F3716" t="s">
        <v>100</v>
      </c>
      <c r="G3716">
        <v>46000</v>
      </c>
      <c r="H3716">
        <f t="shared" si="979"/>
        <v>43281.4</v>
      </c>
      <c r="I3716">
        <f t="shared" si="980"/>
        <v>1320.2</v>
      </c>
      <c r="J3716">
        <f t="shared" si="972"/>
        <v>3265.9999999999995</v>
      </c>
      <c r="K3716">
        <f t="shared" si="973"/>
        <v>506.00000000000006</v>
      </c>
      <c r="L3716">
        <f t="shared" si="974"/>
        <v>1398.4</v>
      </c>
      <c r="M3716">
        <f t="shared" si="975"/>
        <v>3261.4</v>
      </c>
      <c r="N3716">
        <v>0</v>
      </c>
      <c r="O3716">
        <f t="shared" si="976"/>
        <v>9752</v>
      </c>
      <c r="P3716">
        <v>25</v>
      </c>
      <c r="Q3716">
        <v>0</v>
      </c>
      <c r="R3716">
        <v>0</v>
      </c>
      <c r="S3716">
        <v>0</v>
      </c>
      <c r="T3716">
        <v>100</v>
      </c>
      <c r="U3716">
        <f t="shared" si="977"/>
        <v>1289.4598750000005</v>
      </c>
      <c r="V3716">
        <v>0</v>
      </c>
      <c r="W3716">
        <f t="shared" si="985"/>
        <v>1414.4598750000005</v>
      </c>
      <c r="X3716">
        <f t="shared" si="983"/>
        <v>2718.6000000000004</v>
      </c>
      <c r="Y3716">
        <f t="shared" si="984"/>
        <v>6527.4</v>
      </c>
      <c r="Z3716">
        <f t="shared" si="978"/>
        <v>41866.940125000001</v>
      </c>
      <c r="AA3716" t="s">
        <v>621</v>
      </c>
      <c r="AB3716">
        <v>2023</v>
      </c>
    </row>
    <row r="3717" spans="1:28" x14ac:dyDescent="0.25">
      <c r="A3717">
        <v>98</v>
      </c>
      <c r="B3717" t="s">
        <v>853</v>
      </c>
      <c r="C3717" t="s">
        <v>103</v>
      </c>
      <c r="D3717" t="s">
        <v>94</v>
      </c>
      <c r="E3717" t="s">
        <v>854</v>
      </c>
      <c r="F3717" t="s">
        <v>100</v>
      </c>
      <c r="G3717">
        <v>46000</v>
      </c>
      <c r="H3717">
        <f t="shared" si="979"/>
        <v>43281.4</v>
      </c>
      <c r="I3717">
        <f t="shared" si="980"/>
        <v>1320.2</v>
      </c>
      <c r="J3717">
        <f t="shared" si="972"/>
        <v>3265.9999999999995</v>
      </c>
      <c r="K3717">
        <f t="shared" si="973"/>
        <v>506.00000000000006</v>
      </c>
      <c r="L3717">
        <f t="shared" si="974"/>
        <v>1398.4</v>
      </c>
      <c r="M3717">
        <f t="shared" si="975"/>
        <v>3261.4</v>
      </c>
      <c r="N3717">
        <v>0</v>
      </c>
      <c r="O3717">
        <f t="shared" si="976"/>
        <v>9752</v>
      </c>
      <c r="P3717">
        <v>25</v>
      </c>
      <c r="Q3717">
        <v>0</v>
      </c>
      <c r="R3717">
        <v>0</v>
      </c>
      <c r="S3717">
        <v>872.91</v>
      </c>
      <c r="T3717">
        <v>100</v>
      </c>
      <c r="U3717">
        <f t="shared" si="977"/>
        <v>1289.4598750000005</v>
      </c>
      <c r="V3717">
        <v>0</v>
      </c>
      <c r="W3717">
        <f t="shared" si="985"/>
        <v>2287.3698750000003</v>
      </c>
      <c r="X3717">
        <f t="shared" si="983"/>
        <v>2718.6000000000004</v>
      </c>
      <c r="Y3717">
        <f t="shared" si="984"/>
        <v>6527.4</v>
      </c>
      <c r="Z3717">
        <f t="shared" si="978"/>
        <v>40994.030124999997</v>
      </c>
      <c r="AA3717" t="s">
        <v>621</v>
      </c>
      <c r="AB3717">
        <v>2023</v>
      </c>
    </row>
    <row r="3718" spans="1:28" x14ac:dyDescent="0.25">
      <c r="A3718">
        <v>99</v>
      </c>
      <c r="B3718" t="s">
        <v>855</v>
      </c>
      <c r="C3718" t="s">
        <v>103</v>
      </c>
      <c r="D3718" t="s">
        <v>94</v>
      </c>
      <c r="E3718" t="s">
        <v>52</v>
      </c>
      <c r="F3718" t="s">
        <v>100</v>
      </c>
      <c r="G3718">
        <v>36000</v>
      </c>
      <c r="H3718">
        <f t="shared" si="979"/>
        <v>33872.400000000001</v>
      </c>
      <c r="I3718">
        <f t="shared" si="980"/>
        <v>1033.2</v>
      </c>
      <c r="J3718">
        <f t="shared" si="972"/>
        <v>2555.9999999999995</v>
      </c>
      <c r="K3718">
        <f t="shared" si="973"/>
        <v>396.00000000000006</v>
      </c>
      <c r="L3718">
        <f t="shared" si="974"/>
        <v>1094.4000000000001</v>
      </c>
      <c r="M3718">
        <f t="shared" si="975"/>
        <v>2552.4</v>
      </c>
      <c r="N3718">
        <v>0</v>
      </c>
      <c r="O3718">
        <f t="shared" si="976"/>
        <v>7632</v>
      </c>
      <c r="P3718">
        <v>25</v>
      </c>
      <c r="Q3718">
        <v>0</v>
      </c>
      <c r="R3718">
        <v>0</v>
      </c>
      <c r="S3718">
        <v>1191.5899999999999</v>
      </c>
      <c r="T3718">
        <v>100</v>
      </c>
      <c r="U3718">
        <f t="shared" si="977"/>
        <v>0</v>
      </c>
      <c r="V3718">
        <v>0</v>
      </c>
      <c r="W3718">
        <f t="shared" si="985"/>
        <v>1316.59</v>
      </c>
      <c r="X3718">
        <f t="shared" si="983"/>
        <v>2127.6000000000004</v>
      </c>
      <c r="Y3718">
        <f t="shared" si="984"/>
        <v>5108.3999999999996</v>
      </c>
      <c r="Z3718">
        <f t="shared" si="978"/>
        <v>32555.809999999998</v>
      </c>
      <c r="AA3718" t="s">
        <v>621</v>
      </c>
      <c r="AB3718">
        <v>2023</v>
      </c>
    </row>
    <row r="3719" spans="1:28" x14ac:dyDescent="0.25">
      <c r="A3719">
        <v>100</v>
      </c>
      <c r="B3719" t="s">
        <v>856</v>
      </c>
      <c r="C3719" t="s">
        <v>102</v>
      </c>
      <c r="D3719" t="s">
        <v>6</v>
      </c>
      <c r="E3719" t="s">
        <v>26</v>
      </c>
      <c r="F3719" t="s">
        <v>100</v>
      </c>
      <c r="G3719">
        <v>36000</v>
      </c>
      <c r="H3719">
        <f t="shared" si="979"/>
        <v>33872.400000000001</v>
      </c>
      <c r="I3719">
        <f t="shared" si="980"/>
        <v>1033.2</v>
      </c>
      <c r="J3719">
        <f t="shared" si="972"/>
        <v>2555.9999999999995</v>
      </c>
      <c r="K3719">
        <f t="shared" si="973"/>
        <v>396.00000000000006</v>
      </c>
      <c r="L3719">
        <f t="shared" si="974"/>
        <v>1094.4000000000001</v>
      </c>
      <c r="M3719">
        <f t="shared" si="975"/>
        <v>2552.4</v>
      </c>
      <c r="N3719">
        <v>0</v>
      </c>
      <c r="O3719">
        <f t="shared" si="976"/>
        <v>7632</v>
      </c>
      <c r="P3719">
        <v>25</v>
      </c>
      <c r="Q3719">
        <v>0</v>
      </c>
      <c r="R3719">
        <v>0</v>
      </c>
      <c r="S3719">
        <v>0</v>
      </c>
      <c r="T3719">
        <v>100</v>
      </c>
      <c r="U3719">
        <f t="shared" si="977"/>
        <v>0</v>
      </c>
      <c r="V3719">
        <v>0</v>
      </c>
      <c r="W3719">
        <f t="shared" si="985"/>
        <v>125</v>
      </c>
      <c r="X3719">
        <f t="shared" si="983"/>
        <v>2127.6000000000004</v>
      </c>
      <c r="Y3719">
        <f t="shared" si="984"/>
        <v>5108.3999999999996</v>
      </c>
      <c r="Z3719">
        <f t="shared" si="978"/>
        <v>33747.4</v>
      </c>
      <c r="AA3719" t="s">
        <v>621</v>
      </c>
      <c r="AB3719">
        <v>2023</v>
      </c>
    </row>
    <row r="3720" spans="1:28" x14ac:dyDescent="0.25">
      <c r="A3720">
        <v>101</v>
      </c>
      <c r="B3720" t="s">
        <v>857</v>
      </c>
      <c r="C3720" t="s">
        <v>103</v>
      </c>
      <c r="D3720" t="s">
        <v>858</v>
      </c>
      <c r="E3720" t="s">
        <v>859</v>
      </c>
      <c r="F3720" t="s">
        <v>100</v>
      </c>
      <c r="G3720">
        <v>30000</v>
      </c>
      <c r="H3720">
        <f t="shared" si="979"/>
        <v>28227</v>
      </c>
      <c r="I3720">
        <f t="shared" si="980"/>
        <v>861</v>
      </c>
      <c r="J3720">
        <f t="shared" si="972"/>
        <v>2130</v>
      </c>
      <c r="K3720">
        <f t="shared" si="973"/>
        <v>330.00000000000006</v>
      </c>
      <c r="L3720">
        <f t="shared" si="974"/>
        <v>912</v>
      </c>
      <c r="M3720">
        <f t="shared" si="975"/>
        <v>2127</v>
      </c>
      <c r="N3720">
        <v>0</v>
      </c>
      <c r="O3720">
        <f t="shared" si="976"/>
        <v>6360</v>
      </c>
      <c r="P3720">
        <v>25</v>
      </c>
      <c r="Q3720">
        <v>0</v>
      </c>
      <c r="R3720">
        <v>0</v>
      </c>
      <c r="S3720">
        <v>407.8</v>
      </c>
      <c r="T3720">
        <v>100</v>
      </c>
      <c r="U3720">
        <f t="shared" si="977"/>
        <v>0</v>
      </c>
      <c r="V3720">
        <v>0</v>
      </c>
      <c r="W3720">
        <f t="shared" si="985"/>
        <v>532.79999999999995</v>
      </c>
      <c r="X3720">
        <f t="shared" si="983"/>
        <v>1773</v>
      </c>
      <c r="Y3720">
        <f t="shared" si="984"/>
        <v>4257</v>
      </c>
      <c r="Z3720">
        <f t="shared" si="978"/>
        <v>27694.2</v>
      </c>
      <c r="AA3720" t="s">
        <v>621</v>
      </c>
      <c r="AB3720">
        <v>2023</v>
      </c>
    </row>
    <row r="3721" spans="1:28" x14ac:dyDescent="0.25">
      <c r="A3721">
        <v>102</v>
      </c>
      <c r="B3721" t="s">
        <v>176</v>
      </c>
      <c r="C3721" t="s">
        <v>102</v>
      </c>
      <c r="D3721" t="s">
        <v>94</v>
      </c>
      <c r="E3721" t="s">
        <v>26</v>
      </c>
      <c r="F3721" t="s">
        <v>100</v>
      </c>
      <c r="G3721">
        <v>36000</v>
      </c>
      <c r="H3721">
        <f t="shared" si="979"/>
        <v>33872.400000000001</v>
      </c>
      <c r="I3721">
        <f t="shared" si="980"/>
        <v>1033.2</v>
      </c>
      <c r="J3721">
        <f t="shared" si="972"/>
        <v>2555.9999999999995</v>
      </c>
      <c r="K3721">
        <f t="shared" si="973"/>
        <v>396.00000000000006</v>
      </c>
      <c r="L3721">
        <f t="shared" si="974"/>
        <v>1094.4000000000001</v>
      </c>
      <c r="M3721">
        <f t="shared" si="975"/>
        <v>2552.4</v>
      </c>
      <c r="N3721">
        <v>0</v>
      </c>
      <c r="O3721">
        <f t="shared" si="976"/>
        <v>7632</v>
      </c>
      <c r="P3721">
        <v>25</v>
      </c>
      <c r="Q3721">
        <v>0</v>
      </c>
      <c r="R3721">
        <v>0</v>
      </c>
      <c r="S3721">
        <v>0</v>
      </c>
      <c r="T3721">
        <v>100</v>
      </c>
      <c r="U3721">
        <f t="shared" si="977"/>
        <v>0</v>
      </c>
      <c r="V3721">
        <v>0</v>
      </c>
      <c r="W3721">
        <f t="shared" si="985"/>
        <v>125</v>
      </c>
      <c r="X3721">
        <f t="shared" si="983"/>
        <v>2127.6000000000004</v>
      </c>
      <c r="Y3721">
        <f t="shared" si="984"/>
        <v>5108.3999999999996</v>
      </c>
      <c r="Z3721">
        <f t="shared" si="978"/>
        <v>33747.4</v>
      </c>
      <c r="AA3721" t="s">
        <v>621</v>
      </c>
      <c r="AB3721">
        <v>2023</v>
      </c>
    </row>
    <row r="3722" spans="1:28" x14ac:dyDescent="0.25">
      <c r="A3722">
        <v>103</v>
      </c>
      <c r="B3722" t="s">
        <v>847</v>
      </c>
      <c r="C3722" t="s">
        <v>102</v>
      </c>
      <c r="D3722" t="s">
        <v>94</v>
      </c>
      <c r="E3722" t="s">
        <v>765</v>
      </c>
      <c r="F3722" t="s">
        <v>100</v>
      </c>
      <c r="G3722">
        <v>20000</v>
      </c>
      <c r="H3722">
        <f t="shared" si="979"/>
        <v>18818</v>
      </c>
      <c r="I3722">
        <f t="shared" si="980"/>
        <v>574</v>
      </c>
      <c r="J3722">
        <f t="shared" si="972"/>
        <v>1419.9999999999998</v>
      </c>
      <c r="K3722">
        <f t="shared" si="973"/>
        <v>220.00000000000003</v>
      </c>
      <c r="L3722">
        <f t="shared" si="974"/>
        <v>608</v>
      </c>
      <c r="M3722">
        <f t="shared" si="975"/>
        <v>1418</v>
      </c>
      <c r="N3722">
        <v>0</v>
      </c>
      <c r="O3722">
        <f t="shared" si="976"/>
        <v>4240</v>
      </c>
      <c r="P3722">
        <v>25</v>
      </c>
      <c r="Q3722">
        <v>0</v>
      </c>
      <c r="R3722">
        <v>0</v>
      </c>
      <c r="S3722">
        <v>0</v>
      </c>
      <c r="T3722">
        <v>100</v>
      </c>
      <c r="U3722">
        <f t="shared" si="977"/>
        <v>0</v>
      </c>
      <c r="V3722">
        <v>0</v>
      </c>
      <c r="W3722">
        <f t="shared" si="985"/>
        <v>125</v>
      </c>
      <c r="X3722">
        <f t="shared" si="983"/>
        <v>1182</v>
      </c>
      <c r="Y3722">
        <f t="shared" si="984"/>
        <v>2838</v>
      </c>
      <c r="Z3722">
        <f t="shared" si="978"/>
        <v>18693</v>
      </c>
      <c r="AA3722" t="s">
        <v>621</v>
      </c>
      <c r="AB3722">
        <v>2023</v>
      </c>
    </row>
    <row r="3723" spans="1:28" x14ac:dyDescent="0.25">
      <c r="A3723">
        <v>104</v>
      </c>
      <c r="B3723" t="s">
        <v>804</v>
      </c>
      <c r="C3723" t="s">
        <v>103</v>
      </c>
      <c r="D3723" t="s">
        <v>823</v>
      </c>
      <c r="E3723" t="s">
        <v>27</v>
      </c>
      <c r="F3723" t="s">
        <v>98</v>
      </c>
      <c r="G3723">
        <v>360000</v>
      </c>
      <c r="H3723">
        <f>+G3723-(I3723+L3723+N3723)</f>
        <v>344144.09</v>
      </c>
      <c r="I3723">
        <f>IF(G3723&lt;=325250,G3723*2.87%,9334.68)</f>
        <v>9334.68</v>
      </c>
      <c r="J3723">
        <f>IF(G3723&lt;=325250,G3723*7.1%,23092.75)</f>
        <v>23092.75</v>
      </c>
      <c r="K3723">
        <f>IF(G3723&lt;=65050,G3723*1.1%,715.55)</f>
        <v>715.55</v>
      </c>
      <c r="L3723">
        <f>IF(G3723&lt;=162625,G3723*3.04%,4943.8)</f>
        <v>4943.8</v>
      </c>
      <c r="M3723">
        <f>IF(G3723&lt;=162625,G3723*7.09%,11530.11)</f>
        <v>11530.11</v>
      </c>
      <c r="N3723">
        <v>1577.43</v>
      </c>
      <c r="O3723">
        <f>+I3723+J3723+K3723+L3723+M3723+N3723</f>
        <v>51194.320000000007</v>
      </c>
      <c r="P3723">
        <v>25</v>
      </c>
      <c r="Q3723">
        <v>0</v>
      </c>
      <c r="R3723">
        <v>0</v>
      </c>
      <c r="S3723">
        <v>1328.8</v>
      </c>
      <c r="T3723">
        <v>0</v>
      </c>
      <c r="U3723">
        <f>IF((H3723*12)&gt;867123.01,(79776+(((H3723*12)-867123.01)*0.25))/12,IF((H3723*12)&gt;624329.01,(31216+(((H3723*12)-624329.01)*0.2))/12,IF((H3723*12)&gt;416220.01,(((H3723*12)-416220.01)*0.15)/12,0)))</f>
        <v>74618.959791666668</v>
      </c>
      <c r="V3723">
        <v>0</v>
      </c>
      <c r="W3723">
        <f>P3723+Q3723+R3723+S3723+T3723+U3723</f>
        <v>75972.759791666671</v>
      </c>
      <c r="X3723">
        <f>+I3723+L3723+N3723</f>
        <v>15855.91</v>
      </c>
      <c r="Y3723">
        <f>+J3723+M3723</f>
        <v>34622.86</v>
      </c>
      <c r="Z3723">
        <f>+G3723-(W3723+X3723)</f>
        <v>268171.33020833333</v>
      </c>
      <c r="AA3723" t="s">
        <v>623</v>
      </c>
      <c r="AB3723">
        <v>2023</v>
      </c>
    </row>
    <row r="3724" spans="1:28" x14ac:dyDescent="0.25">
      <c r="A3724">
        <v>1</v>
      </c>
      <c r="B3724" t="s">
        <v>784</v>
      </c>
      <c r="C3724" t="s">
        <v>102</v>
      </c>
      <c r="D3724" t="s">
        <v>19</v>
      </c>
      <c r="E3724" t="s">
        <v>71</v>
      </c>
      <c r="F3724" t="s">
        <v>98</v>
      </c>
      <c r="G3724">
        <v>300000</v>
      </c>
      <c r="H3724">
        <f>+G3724-(I3724+L3724+N3724)</f>
        <v>286446.2</v>
      </c>
      <c r="I3724">
        <f>IF(G3724&lt;=325250,G3724*2.87%,9334.68)</f>
        <v>8610</v>
      </c>
      <c r="J3724">
        <f t="shared" ref="J3724:J3787" si="986">IF(G3724&lt;=325250,G3724*7.1%,23092.75)</f>
        <v>21299.999999999996</v>
      </c>
      <c r="K3724">
        <f t="shared" ref="K3724:K3787" si="987">IF(G3724&lt;=65050,G3724*1.1%,715.55)</f>
        <v>715.55</v>
      </c>
      <c r="L3724">
        <f t="shared" ref="L3724:L3787" si="988">IF(G3724&lt;=162625,G3724*3.04%,4943.8)</f>
        <v>4943.8</v>
      </c>
      <c r="M3724">
        <f t="shared" ref="M3724:M3787" si="989">IF(G3724&lt;=162625,G3724*7.09%,11530.11)</f>
        <v>11530.11</v>
      </c>
      <c r="N3724">
        <v>0</v>
      </c>
      <c r="O3724">
        <f t="shared" ref="O3724:O3787" si="990">+I3724+J3724+K3724+L3724+M3724+N3724</f>
        <v>47099.46</v>
      </c>
      <c r="P3724">
        <v>25</v>
      </c>
      <c r="Q3724">
        <v>0</v>
      </c>
      <c r="R3724">
        <v>0</v>
      </c>
      <c r="S3724">
        <v>0</v>
      </c>
      <c r="T3724">
        <v>0</v>
      </c>
      <c r="U3724">
        <f t="shared" ref="U3724:U3787" si="991">IF((H3724*12)&gt;867123.01,(79776+(((H3724*12)-867123.01)*0.25))/12,IF((H3724*12)&gt;624329.01,(31216+(((H3724*12)-624329.01)*0.2))/12,IF((H3724*12)&gt;416220.01,(((H3724*12)-416220.01)*0.15)/12,0)))</f>
        <v>60194.487291666679</v>
      </c>
      <c r="V3724">
        <v>0</v>
      </c>
      <c r="W3724">
        <f t="shared" ref="W3724:W3742" si="992">P3724+Q3724+R3724+S3724+T3724+U3724</f>
        <v>60219.487291666679</v>
      </c>
      <c r="X3724">
        <f t="shared" ref="X3724:X3783" si="993">+I3724+L3724+N3724</f>
        <v>13553.8</v>
      </c>
      <c r="Y3724">
        <f t="shared" ref="Y3724:Y3738" si="994">+J3724+M3724</f>
        <v>32830.11</v>
      </c>
      <c r="Z3724">
        <f t="shared" ref="Z3724:Z3787" si="995">+G3724-(W3724+X3724)</f>
        <v>226226.71270833333</v>
      </c>
      <c r="AA3724" t="s">
        <v>623</v>
      </c>
      <c r="AB3724">
        <v>2023</v>
      </c>
    </row>
    <row r="3725" spans="1:28" x14ac:dyDescent="0.25">
      <c r="A3725">
        <v>2</v>
      </c>
      <c r="B3725" t="s">
        <v>110</v>
      </c>
      <c r="C3725" t="s">
        <v>103</v>
      </c>
      <c r="D3725" t="s">
        <v>10</v>
      </c>
      <c r="E3725" t="s">
        <v>53</v>
      </c>
      <c r="F3725" t="s">
        <v>98</v>
      </c>
      <c r="G3725">
        <v>300000</v>
      </c>
      <c r="H3725">
        <f t="shared" ref="H3725:H3788" si="996">+G3725-(I3725+L3725+N3725)</f>
        <v>284868.77</v>
      </c>
      <c r="I3725">
        <f t="shared" ref="I3725:I3788" si="997">IF(G3725&lt;=325250,G3725*2.87%,9334.68)</f>
        <v>8610</v>
      </c>
      <c r="J3725">
        <f t="shared" si="986"/>
        <v>21299.999999999996</v>
      </c>
      <c r="K3725">
        <f t="shared" si="987"/>
        <v>715.55</v>
      </c>
      <c r="L3725">
        <f t="shared" si="988"/>
        <v>4943.8</v>
      </c>
      <c r="M3725">
        <f t="shared" si="989"/>
        <v>11530.11</v>
      </c>
      <c r="N3725">
        <v>1577.43</v>
      </c>
      <c r="O3725">
        <f t="shared" si="990"/>
        <v>48676.89</v>
      </c>
      <c r="P3725">
        <v>25</v>
      </c>
      <c r="Q3725">
        <v>0</v>
      </c>
      <c r="R3725">
        <v>0</v>
      </c>
      <c r="S3725">
        <v>1328.8</v>
      </c>
      <c r="T3725">
        <v>0</v>
      </c>
      <c r="U3725">
        <f t="shared" si="991"/>
        <v>59800.129791666674</v>
      </c>
      <c r="V3725">
        <v>0</v>
      </c>
      <c r="W3725">
        <f t="shared" si="992"/>
        <v>61153.929791666676</v>
      </c>
      <c r="X3725">
        <f t="shared" si="993"/>
        <v>15131.23</v>
      </c>
      <c r="Y3725">
        <f t="shared" si="994"/>
        <v>32830.11</v>
      </c>
      <c r="Z3725">
        <f t="shared" si="995"/>
        <v>223714.84020833333</v>
      </c>
      <c r="AA3725" t="s">
        <v>623</v>
      </c>
      <c r="AB3725">
        <v>2023</v>
      </c>
    </row>
    <row r="3726" spans="1:28" x14ac:dyDescent="0.25">
      <c r="A3726">
        <v>3</v>
      </c>
      <c r="B3726" t="s">
        <v>115</v>
      </c>
      <c r="C3726" t="s">
        <v>103</v>
      </c>
      <c r="D3726" t="s">
        <v>21</v>
      </c>
      <c r="E3726" t="s">
        <v>81</v>
      </c>
      <c r="F3726" t="s">
        <v>84</v>
      </c>
      <c r="G3726">
        <v>185000</v>
      </c>
      <c r="H3726">
        <f>+G3726-(I3726+L3726+N3726)</f>
        <v>170014.41</v>
      </c>
      <c r="I3726">
        <f t="shared" si="997"/>
        <v>5309.5</v>
      </c>
      <c r="J3726">
        <f t="shared" si="986"/>
        <v>13134.999999999998</v>
      </c>
      <c r="K3726">
        <f t="shared" si="987"/>
        <v>715.55</v>
      </c>
      <c r="L3726">
        <f t="shared" si="988"/>
        <v>4943.8</v>
      </c>
      <c r="M3726">
        <f t="shared" si="989"/>
        <v>11530.11</v>
      </c>
      <c r="N3726">
        <v>4732.29</v>
      </c>
      <c r="O3726">
        <f t="shared" si="990"/>
        <v>40366.25</v>
      </c>
      <c r="P3726">
        <v>25</v>
      </c>
      <c r="Q3726">
        <v>38886.51</v>
      </c>
      <c r="R3726">
        <v>0</v>
      </c>
      <c r="S3726">
        <v>2657.6</v>
      </c>
      <c r="T3726">
        <v>100</v>
      </c>
      <c r="U3726">
        <f t="shared" si="991"/>
        <v>31086.539791666666</v>
      </c>
      <c r="V3726">
        <v>0</v>
      </c>
      <c r="W3726">
        <f t="shared" si="992"/>
        <v>72755.64979166667</v>
      </c>
      <c r="X3726">
        <f t="shared" si="993"/>
        <v>14985.59</v>
      </c>
      <c r="Y3726">
        <f t="shared" si="994"/>
        <v>24665.11</v>
      </c>
      <c r="Z3726">
        <f t="shared" si="995"/>
        <v>97258.760208333333</v>
      </c>
      <c r="AA3726" t="s">
        <v>623</v>
      </c>
      <c r="AB3726">
        <v>2023</v>
      </c>
    </row>
    <row r="3727" spans="1:28" x14ac:dyDescent="0.25">
      <c r="A3727">
        <v>4</v>
      </c>
      <c r="B3727" t="s">
        <v>116</v>
      </c>
      <c r="C3727" t="s">
        <v>102</v>
      </c>
      <c r="D3727" t="s">
        <v>4</v>
      </c>
      <c r="E3727" t="s">
        <v>91</v>
      </c>
      <c r="F3727" t="s">
        <v>84</v>
      </c>
      <c r="G3727">
        <v>185000</v>
      </c>
      <c r="H3727">
        <f t="shared" si="996"/>
        <v>174746.7</v>
      </c>
      <c r="I3727">
        <f t="shared" si="997"/>
        <v>5309.5</v>
      </c>
      <c r="J3727">
        <f t="shared" si="986"/>
        <v>13134.999999999998</v>
      </c>
      <c r="K3727">
        <f t="shared" si="987"/>
        <v>715.55</v>
      </c>
      <c r="L3727">
        <f t="shared" si="988"/>
        <v>4943.8</v>
      </c>
      <c r="M3727">
        <f t="shared" si="989"/>
        <v>11530.11</v>
      </c>
      <c r="N3727">
        <v>0</v>
      </c>
      <c r="O3727">
        <f t="shared" si="990"/>
        <v>35633.96</v>
      </c>
      <c r="P3727">
        <v>25</v>
      </c>
      <c r="Q3727">
        <v>12441.85</v>
      </c>
      <c r="R3727">
        <v>0</v>
      </c>
      <c r="S3727">
        <v>1328.8</v>
      </c>
      <c r="T3727">
        <v>100</v>
      </c>
      <c r="U3727">
        <f t="shared" si="991"/>
        <v>32269.612291666668</v>
      </c>
      <c r="V3727">
        <v>0</v>
      </c>
      <c r="W3727">
        <f t="shared" si="992"/>
        <v>46165.262291666666</v>
      </c>
      <c r="X3727">
        <f t="shared" si="993"/>
        <v>10253.299999999999</v>
      </c>
      <c r="Y3727">
        <f t="shared" si="994"/>
        <v>24665.11</v>
      </c>
      <c r="Z3727">
        <f t="shared" si="995"/>
        <v>128581.43770833334</v>
      </c>
      <c r="AA3727" t="s">
        <v>623</v>
      </c>
      <c r="AB3727">
        <v>2023</v>
      </c>
    </row>
    <row r="3728" spans="1:28" x14ac:dyDescent="0.25">
      <c r="A3728">
        <v>5</v>
      </c>
      <c r="B3728" t="s">
        <v>117</v>
      </c>
      <c r="C3728" t="s">
        <v>102</v>
      </c>
      <c r="D3728" t="s">
        <v>793</v>
      </c>
      <c r="E3728" t="s">
        <v>794</v>
      </c>
      <c r="F3728" t="s">
        <v>84</v>
      </c>
      <c r="G3728">
        <v>185000</v>
      </c>
      <c r="H3728">
        <f t="shared" si="996"/>
        <v>171591.84</v>
      </c>
      <c r="I3728">
        <f t="shared" si="997"/>
        <v>5309.5</v>
      </c>
      <c r="J3728">
        <f t="shared" si="986"/>
        <v>13134.999999999998</v>
      </c>
      <c r="K3728">
        <f t="shared" si="987"/>
        <v>715.55</v>
      </c>
      <c r="L3728">
        <f t="shared" si="988"/>
        <v>4943.8</v>
      </c>
      <c r="M3728">
        <f t="shared" si="989"/>
        <v>11530.11</v>
      </c>
      <c r="N3728">
        <v>3154.86</v>
      </c>
      <c r="O3728">
        <f t="shared" si="990"/>
        <v>38788.82</v>
      </c>
      <c r="P3728">
        <v>25</v>
      </c>
      <c r="Q3728">
        <v>0</v>
      </c>
      <c r="R3728">
        <v>0</v>
      </c>
      <c r="S3728">
        <v>2657.6</v>
      </c>
      <c r="T3728">
        <v>100</v>
      </c>
      <c r="U3728">
        <f t="shared" si="991"/>
        <v>31480.897291666668</v>
      </c>
      <c r="V3728">
        <v>0</v>
      </c>
      <c r="W3728">
        <f t="shared" si="992"/>
        <v>34263.497291666667</v>
      </c>
      <c r="X3728">
        <f t="shared" si="993"/>
        <v>13408.16</v>
      </c>
      <c r="Y3728">
        <f t="shared" si="994"/>
        <v>24665.11</v>
      </c>
      <c r="Z3728">
        <f t="shared" si="995"/>
        <v>137328.34270833334</v>
      </c>
      <c r="AA3728" t="s">
        <v>623</v>
      </c>
      <c r="AB3728">
        <v>2023</v>
      </c>
    </row>
    <row r="3729" spans="1:28" x14ac:dyDescent="0.25">
      <c r="A3729">
        <v>6</v>
      </c>
      <c r="B3729" t="s">
        <v>119</v>
      </c>
      <c r="C3729" t="s">
        <v>103</v>
      </c>
      <c r="D3729" t="s">
        <v>10</v>
      </c>
      <c r="E3729" t="s">
        <v>824</v>
      </c>
      <c r="F3729" t="s">
        <v>84</v>
      </c>
      <c r="G3729">
        <v>170000</v>
      </c>
      <c r="H3729">
        <f t="shared" si="996"/>
        <v>160177.20000000001</v>
      </c>
      <c r="I3729">
        <f t="shared" si="997"/>
        <v>4879</v>
      </c>
      <c r="J3729">
        <f t="shared" si="986"/>
        <v>12069.999999999998</v>
      </c>
      <c r="K3729">
        <f t="shared" si="987"/>
        <v>715.55</v>
      </c>
      <c r="L3729">
        <f t="shared" si="988"/>
        <v>4943.8</v>
      </c>
      <c r="M3729">
        <f t="shared" si="989"/>
        <v>11530.11</v>
      </c>
      <c r="N3729">
        <v>0</v>
      </c>
      <c r="O3729">
        <f t="shared" si="990"/>
        <v>34138.46</v>
      </c>
      <c r="P3729">
        <v>25</v>
      </c>
      <c r="Q3729">
        <v>11358.49</v>
      </c>
      <c r="R3729">
        <v>0</v>
      </c>
      <c r="S3729">
        <v>1328.8</v>
      </c>
      <c r="T3729">
        <v>100</v>
      </c>
      <c r="U3729">
        <f t="shared" si="991"/>
        <v>28627.237291666668</v>
      </c>
      <c r="V3729">
        <v>0</v>
      </c>
      <c r="W3729">
        <f t="shared" si="992"/>
        <v>41439.527291666665</v>
      </c>
      <c r="X3729">
        <f t="shared" si="993"/>
        <v>9822.7999999999993</v>
      </c>
      <c r="Y3729">
        <f t="shared" si="994"/>
        <v>23600.11</v>
      </c>
      <c r="Z3729">
        <f t="shared" si="995"/>
        <v>118737.67270833334</v>
      </c>
      <c r="AA3729" t="s">
        <v>623</v>
      </c>
      <c r="AB3729">
        <v>2023</v>
      </c>
    </row>
    <row r="3730" spans="1:28" x14ac:dyDescent="0.25">
      <c r="A3730">
        <v>7</v>
      </c>
      <c r="B3730" t="s">
        <v>121</v>
      </c>
      <c r="C3730" t="s">
        <v>102</v>
      </c>
      <c r="D3730" t="s">
        <v>21</v>
      </c>
      <c r="E3730" t="s">
        <v>48</v>
      </c>
      <c r="F3730" t="s">
        <v>84</v>
      </c>
      <c r="G3730">
        <v>155000</v>
      </c>
      <c r="H3730">
        <f t="shared" si="996"/>
        <v>144262.07</v>
      </c>
      <c r="I3730">
        <f t="shared" si="997"/>
        <v>4448.5</v>
      </c>
      <c r="J3730">
        <f t="shared" si="986"/>
        <v>11004.999999999998</v>
      </c>
      <c r="K3730">
        <f t="shared" si="987"/>
        <v>715.55</v>
      </c>
      <c r="L3730">
        <f t="shared" si="988"/>
        <v>4712</v>
      </c>
      <c r="M3730">
        <f t="shared" si="989"/>
        <v>10989.5</v>
      </c>
      <c r="N3730">
        <v>1577.43</v>
      </c>
      <c r="O3730">
        <f t="shared" si="990"/>
        <v>33447.979999999996</v>
      </c>
      <c r="P3730">
        <v>25</v>
      </c>
      <c r="Q3730">
        <v>8487.86</v>
      </c>
      <c r="R3730">
        <v>0</v>
      </c>
      <c r="S3730">
        <v>752.85</v>
      </c>
      <c r="T3730">
        <v>100</v>
      </c>
      <c r="U3730">
        <f t="shared" si="991"/>
        <v>24648.454791666667</v>
      </c>
      <c r="V3730">
        <v>0</v>
      </c>
      <c r="W3730">
        <f t="shared" ref="W3730:W3738" si="998">P3730+Q3730+R3730+S3730+T3730+U3730-(V3730)</f>
        <v>34014.16479166667</v>
      </c>
      <c r="X3730">
        <f t="shared" si="993"/>
        <v>10737.93</v>
      </c>
      <c r="Y3730">
        <f t="shared" si="994"/>
        <v>21994.5</v>
      </c>
      <c r="Z3730">
        <f t="shared" si="995"/>
        <v>110247.90520833334</v>
      </c>
      <c r="AA3730" t="s">
        <v>623</v>
      </c>
      <c r="AB3730">
        <v>2023</v>
      </c>
    </row>
    <row r="3731" spans="1:28" x14ac:dyDescent="0.25">
      <c r="A3731">
        <v>8</v>
      </c>
      <c r="B3731" t="s">
        <v>137</v>
      </c>
      <c r="C3731" t="s">
        <v>102</v>
      </c>
      <c r="D3731" t="s">
        <v>22</v>
      </c>
      <c r="E3731" t="s">
        <v>788</v>
      </c>
      <c r="F3731" t="s">
        <v>85</v>
      </c>
      <c r="G3731">
        <v>140000</v>
      </c>
      <c r="H3731">
        <f>+G3731-(I3731+L3731+N3731)</f>
        <v>130148.57</v>
      </c>
      <c r="I3731">
        <f t="shared" si="997"/>
        <v>4018</v>
      </c>
      <c r="J3731">
        <f t="shared" si="986"/>
        <v>9940</v>
      </c>
      <c r="K3731">
        <f t="shared" si="987"/>
        <v>715.55</v>
      </c>
      <c r="L3731">
        <f t="shared" si="988"/>
        <v>4256</v>
      </c>
      <c r="M3731">
        <f t="shared" si="989"/>
        <v>9926</v>
      </c>
      <c r="N3731">
        <v>1577.43</v>
      </c>
      <c r="O3731">
        <f>+I3731+J3731+K3731+L3731+M3731+N3731</f>
        <v>30432.98</v>
      </c>
      <c r="P3731">
        <v>25</v>
      </c>
      <c r="Q3731">
        <v>1000</v>
      </c>
      <c r="R3731">
        <v>0</v>
      </c>
      <c r="S3731">
        <v>464.96</v>
      </c>
      <c r="T3731">
        <v>100</v>
      </c>
      <c r="U3731">
        <f t="shared" si="991"/>
        <v>21120.079791666667</v>
      </c>
      <c r="V3731">
        <v>0</v>
      </c>
      <c r="W3731">
        <f t="shared" si="998"/>
        <v>22710.039791666666</v>
      </c>
      <c r="X3731">
        <f>+I3731+L3731+N3731</f>
        <v>9851.43</v>
      </c>
      <c r="Y3731">
        <f>+J3731+M3731</f>
        <v>19866</v>
      </c>
      <c r="Z3731">
        <f>+G3731-(W3731+X3731)</f>
        <v>107438.53020833334</v>
      </c>
      <c r="AA3731" t="s">
        <v>623</v>
      </c>
      <c r="AB3731">
        <v>2023</v>
      </c>
    </row>
    <row r="3732" spans="1:28" x14ac:dyDescent="0.25">
      <c r="A3732">
        <v>9</v>
      </c>
      <c r="B3732" t="s">
        <v>123</v>
      </c>
      <c r="C3732" t="s">
        <v>102</v>
      </c>
      <c r="D3732" t="s">
        <v>10</v>
      </c>
      <c r="E3732" t="s">
        <v>826</v>
      </c>
      <c r="F3732" t="s">
        <v>84</v>
      </c>
      <c r="G3732">
        <v>145000</v>
      </c>
      <c r="H3732">
        <f t="shared" si="996"/>
        <v>136430.5</v>
      </c>
      <c r="I3732">
        <f t="shared" si="997"/>
        <v>4161.5</v>
      </c>
      <c r="J3732">
        <f t="shared" si="986"/>
        <v>10294.999999999998</v>
      </c>
      <c r="K3732">
        <f t="shared" si="987"/>
        <v>715.55</v>
      </c>
      <c r="L3732">
        <f t="shared" si="988"/>
        <v>4408</v>
      </c>
      <c r="M3732">
        <f t="shared" si="989"/>
        <v>10280.5</v>
      </c>
      <c r="N3732">
        <v>0</v>
      </c>
      <c r="O3732">
        <f t="shared" si="990"/>
        <v>29860.549999999996</v>
      </c>
      <c r="P3732">
        <v>25</v>
      </c>
      <c r="Q3732">
        <v>6000</v>
      </c>
      <c r="R3732">
        <v>0</v>
      </c>
      <c r="S3732">
        <v>180</v>
      </c>
      <c r="T3732">
        <v>100</v>
      </c>
      <c r="U3732">
        <f t="shared" si="991"/>
        <v>22690.562291666665</v>
      </c>
      <c r="V3732">
        <v>0</v>
      </c>
      <c r="W3732">
        <f t="shared" si="998"/>
        <v>28995.562291666665</v>
      </c>
      <c r="X3732">
        <f t="shared" si="993"/>
        <v>8569.5</v>
      </c>
      <c r="Y3732">
        <f t="shared" si="994"/>
        <v>20575.5</v>
      </c>
      <c r="Z3732">
        <f t="shared" si="995"/>
        <v>107434.93770833334</v>
      </c>
      <c r="AA3732" t="s">
        <v>623</v>
      </c>
      <c r="AB3732">
        <v>2023</v>
      </c>
    </row>
    <row r="3733" spans="1:28" x14ac:dyDescent="0.25">
      <c r="A3733">
        <v>10</v>
      </c>
      <c r="B3733" t="s">
        <v>125</v>
      </c>
      <c r="C3733" t="s">
        <v>102</v>
      </c>
      <c r="D3733" t="s">
        <v>94</v>
      </c>
      <c r="E3733" t="s">
        <v>65</v>
      </c>
      <c r="F3733" t="s">
        <v>85</v>
      </c>
      <c r="G3733">
        <v>96000</v>
      </c>
      <c r="H3733">
        <f t="shared" si="996"/>
        <v>88748.97</v>
      </c>
      <c r="I3733">
        <f t="shared" si="997"/>
        <v>2755.2</v>
      </c>
      <c r="J3733">
        <f t="shared" si="986"/>
        <v>6815.9999999999991</v>
      </c>
      <c r="K3733">
        <f t="shared" si="987"/>
        <v>715.55</v>
      </c>
      <c r="L3733">
        <f t="shared" si="988"/>
        <v>2918.4</v>
      </c>
      <c r="M3733">
        <f t="shared" si="989"/>
        <v>6806.4000000000005</v>
      </c>
      <c r="N3733">
        <v>1577.43</v>
      </c>
      <c r="O3733">
        <f t="shared" si="990"/>
        <v>21588.98</v>
      </c>
      <c r="P3733">
        <v>25</v>
      </c>
      <c r="Q3733">
        <v>1000</v>
      </c>
      <c r="R3733">
        <v>0</v>
      </c>
      <c r="S3733">
        <v>937.26</v>
      </c>
      <c r="T3733">
        <v>100</v>
      </c>
      <c r="U3733">
        <v>12466.01</v>
      </c>
      <c r="V3733">
        <v>0</v>
      </c>
      <c r="W3733">
        <f t="shared" si="998"/>
        <v>14528.27</v>
      </c>
      <c r="X3733">
        <f t="shared" si="993"/>
        <v>7251.0300000000007</v>
      </c>
      <c r="Y3733">
        <f t="shared" si="994"/>
        <v>13622.4</v>
      </c>
      <c r="Z3733">
        <f t="shared" si="995"/>
        <v>74220.7</v>
      </c>
      <c r="AA3733" t="s">
        <v>623</v>
      </c>
      <c r="AB3733">
        <v>2023</v>
      </c>
    </row>
    <row r="3734" spans="1:28" x14ac:dyDescent="0.25">
      <c r="A3734">
        <v>11</v>
      </c>
      <c r="B3734" t="s">
        <v>126</v>
      </c>
      <c r="C3734" t="s">
        <v>103</v>
      </c>
      <c r="D3734" t="s">
        <v>94</v>
      </c>
      <c r="E3734" t="s">
        <v>58</v>
      </c>
      <c r="F3734" t="s">
        <v>84</v>
      </c>
      <c r="G3734">
        <v>60000</v>
      </c>
      <c r="H3734">
        <f t="shared" si="996"/>
        <v>56454</v>
      </c>
      <c r="I3734">
        <f t="shared" si="997"/>
        <v>1722</v>
      </c>
      <c r="J3734">
        <f t="shared" si="986"/>
        <v>4260</v>
      </c>
      <c r="K3734">
        <f t="shared" si="987"/>
        <v>660.00000000000011</v>
      </c>
      <c r="L3734">
        <f t="shared" si="988"/>
        <v>1824</v>
      </c>
      <c r="M3734">
        <f t="shared" si="989"/>
        <v>4254</v>
      </c>
      <c r="N3734">
        <v>0</v>
      </c>
      <c r="O3734">
        <f t="shared" si="990"/>
        <v>12720</v>
      </c>
      <c r="P3734">
        <v>25</v>
      </c>
      <c r="Q3734">
        <v>2996.21</v>
      </c>
      <c r="R3734">
        <v>0</v>
      </c>
      <c r="S3734">
        <v>1181.52</v>
      </c>
      <c r="T3734">
        <v>100</v>
      </c>
      <c r="U3734">
        <f t="shared" si="991"/>
        <v>3486.6498333333329</v>
      </c>
      <c r="V3734">
        <v>0</v>
      </c>
      <c r="W3734">
        <f t="shared" si="998"/>
        <v>7789.3798333333325</v>
      </c>
      <c r="X3734">
        <f t="shared" si="993"/>
        <v>3546</v>
      </c>
      <c r="Y3734">
        <f t="shared" si="994"/>
        <v>8514</v>
      </c>
      <c r="Z3734">
        <f t="shared" si="995"/>
        <v>48664.620166666668</v>
      </c>
      <c r="AA3734" t="s">
        <v>623</v>
      </c>
      <c r="AB3734">
        <v>2023</v>
      </c>
    </row>
    <row r="3735" spans="1:28" x14ac:dyDescent="0.25">
      <c r="A3735">
        <v>12</v>
      </c>
      <c r="B3735" t="s">
        <v>128</v>
      </c>
      <c r="C3735" t="s">
        <v>102</v>
      </c>
      <c r="D3735" t="s">
        <v>12</v>
      </c>
      <c r="E3735" t="s">
        <v>35</v>
      </c>
      <c r="F3735" t="s">
        <v>84</v>
      </c>
      <c r="G3735">
        <v>116000</v>
      </c>
      <c r="H3735">
        <f t="shared" si="996"/>
        <v>105989.54</v>
      </c>
      <c r="I3735">
        <f t="shared" si="997"/>
        <v>3329.2</v>
      </c>
      <c r="J3735">
        <f t="shared" si="986"/>
        <v>8236</v>
      </c>
      <c r="K3735">
        <f t="shared" si="987"/>
        <v>715.55</v>
      </c>
      <c r="L3735">
        <f t="shared" si="988"/>
        <v>3526.4</v>
      </c>
      <c r="M3735">
        <f t="shared" si="989"/>
        <v>8224.4</v>
      </c>
      <c r="N3735">
        <v>3154.86</v>
      </c>
      <c r="O3735">
        <f t="shared" si="990"/>
        <v>27186.41</v>
      </c>
      <c r="P3735">
        <v>25</v>
      </c>
      <c r="Q3735">
        <v>0</v>
      </c>
      <c r="R3735">
        <v>0</v>
      </c>
      <c r="S3735">
        <v>1695.92</v>
      </c>
      <c r="T3735">
        <v>100</v>
      </c>
      <c r="U3735">
        <f t="shared" si="991"/>
        <v>15080.322291666665</v>
      </c>
      <c r="V3735">
        <v>0</v>
      </c>
      <c r="W3735">
        <f t="shared" si="998"/>
        <v>16901.242291666666</v>
      </c>
      <c r="X3735">
        <f t="shared" si="993"/>
        <v>10010.460000000001</v>
      </c>
      <c r="Y3735">
        <f t="shared" si="994"/>
        <v>16460.400000000001</v>
      </c>
      <c r="Z3735">
        <f t="shared" si="995"/>
        <v>89088.297708333324</v>
      </c>
      <c r="AA3735" t="s">
        <v>623</v>
      </c>
      <c r="AB3735">
        <v>2023</v>
      </c>
    </row>
    <row r="3736" spans="1:28" x14ac:dyDescent="0.25">
      <c r="A3736">
        <v>13</v>
      </c>
      <c r="B3736" t="s">
        <v>129</v>
      </c>
      <c r="C3736" t="s">
        <v>102</v>
      </c>
      <c r="D3736" t="s">
        <v>16</v>
      </c>
      <c r="E3736" t="s">
        <v>79</v>
      </c>
      <c r="F3736" t="s">
        <v>84</v>
      </c>
      <c r="G3736">
        <v>80000</v>
      </c>
      <c r="H3736">
        <f t="shared" si="996"/>
        <v>75272</v>
      </c>
      <c r="I3736">
        <f t="shared" si="997"/>
        <v>2296</v>
      </c>
      <c r="J3736">
        <f t="shared" si="986"/>
        <v>5679.9999999999991</v>
      </c>
      <c r="K3736">
        <f t="shared" si="987"/>
        <v>715.55</v>
      </c>
      <c r="L3736">
        <f t="shared" si="988"/>
        <v>2432</v>
      </c>
      <c r="M3736">
        <f t="shared" si="989"/>
        <v>5672</v>
      </c>
      <c r="N3736">
        <v>0</v>
      </c>
      <c r="O3736">
        <f t="shared" si="990"/>
        <v>16795.55</v>
      </c>
      <c r="P3736">
        <v>25</v>
      </c>
      <c r="Q3736">
        <v>1066.1199999999999</v>
      </c>
      <c r="R3736">
        <v>0</v>
      </c>
      <c r="S3736">
        <v>291.61</v>
      </c>
      <c r="T3736">
        <v>100</v>
      </c>
      <c r="U3736">
        <f t="shared" si="991"/>
        <v>7400.9372916666662</v>
      </c>
      <c r="V3736">
        <v>0</v>
      </c>
      <c r="W3736">
        <f t="shared" si="998"/>
        <v>8883.6672916666666</v>
      </c>
      <c r="X3736">
        <f t="shared" si="993"/>
        <v>4728</v>
      </c>
      <c r="Y3736">
        <f t="shared" si="994"/>
        <v>11352</v>
      </c>
      <c r="Z3736">
        <f t="shared" si="995"/>
        <v>66388.332708333328</v>
      </c>
      <c r="AA3736" t="s">
        <v>623</v>
      </c>
      <c r="AB3736">
        <v>2023</v>
      </c>
    </row>
    <row r="3737" spans="1:28" x14ac:dyDescent="0.25">
      <c r="A3737">
        <v>14</v>
      </c>
      <c r="B3737" t="s">
        <v>130</v>
      </c>
      <c r="C3737" t="s">
        <v>102</v>
      </c>
      <c r="D3737" t="s">
        <v>16</v>
      </c>
      <c r="E3737" t="s">
        <v>61</v>
      </c>
      <c r="F3737" t="s">
        <v>84</v>
      </c>
      <c r="G3737">
        <v>80000</v>
      </c>
      <c r="H3737">
        <f t="shared" si="996"/>
        <v>70539.709999999992</v>
      </c>
      <c r="I3737">
        <f t="shared" si="997"/>
        <v>2296</v>
      </c>
      <c r="J3737">
        <f t="shared" si="986"/>
        <v>5679.9999999999991</v>
      </c>
      <c r="K3737">
        <f t="shared" si="987"/>
        <v>715.55</v>
      </c>
      <c r="L3737">
        <f t="shared" si="988"/>
        <v>2432</v>
      </c>
      <c r="M3737">
        <f t="shared" si="989"/>
        <v>5672</v>
      </c>
      <c r="N3737">
        <v>4732.29</v>
      </c>
      <c r="O3737">
        <f t="shared" si="990"/>
        <v>21527.84</v>
      </c>
      <c r="P3737">
        <v>25</v>
      </c>
      <c r="Q3737">
        <v>1200</v>
      </c>
      <c r="R3737">
        <v>0</v>
      </c>
      <c r="S3737">
        <v>1782.56</v>
      </c>
      <c r="T3737">
        <v>100</v>
      </c>
      <c r="U3737">
        <f t="shared" si="991"/>
        <v>6303.7918333333319</v>
      </c>
      <c r="V3737">
        <v>0</v>
      </c>
      <c r="W3737">
        <f t="shared" si="998"/>
        <v>9411.3518333333323</v>
      </c>
      <c r="X3737">
        <f t="shared" si="993"/>
        <v>9460.2900000000009</v>
      </c>
      <c r="Y3737">
        <f t="shared" si="994"/>
        <v>11352</v>
      </c>
      <c r="Z3737">
        <f t="shared" si="995"/>
        <v>61128.358166666665</v>
      </c>
      <c r="AA3737" t="s">
        <v>623</v>
      </c>
      <c r="AB3737">
        <v>2023</v>
      </c>
    </row>
    <row r="3738" spans="1:28" x14ac:dyDescent="0.25">
      <c r="A3738">
        <v>15</v>
      </c>
      <c r="B3738" t="s">
        <v>131</v>
      </c>
      <c r="C3738" t="s">
        <v>102</v>
      </c>
      <c r="D3738" t="s">
        <v>6</v>
      </c>
      <c r="E3738" t="s">
        <v>827</v>
      </c>
      <c r="F3738" t="s">
        <v>84</v>
      </c>
      <c r="G3738">
        <v>95000</v>
      </c>
      <c r="H3738">
        <f t="shared" si="996"/>
        <v>86230.64</v>
      </c>
      <c r="I3738">
        <f t="shared" si="997"/>
        <v>2726.5</v>
      </c>
      <c r="J3738">
        <f t="shared" si="986"/>
        <v>6744.9999999999991</v>
      </c>
      <c r="K3738">
        <f t="shared" si="987"/>
        <v>715.55</v>
      </c>
      <c r="L3738">
        <f t="shared" si="988"/>
        <v>2888</v>
      </c>
      <c r="M3738">
        <f t="shared" si="989"/>
        <v>6735.5</v>
      </c>
      <c r="N3738">
        <v>3154.86</v>
      </c>
      <c r="O3738">
        <f t="shared" si="990"/>
        <v>22965.41</v>
      </c>
      <c r="P3738">
        <v>25</v>
      </c>
      <c r="Q3738">
        <v>0</v>
      </c>
      <c r="R3738">
        <v>0</v>
      </c>
      <c r="S3738">
        <v>4544.2299999999996</v>
      </c>
      <c r="T3738">
        <v>100</v>
      </c>
      <c r="U3738">
        <f t="shared" si="991"/>
        <v>10140.597291666665</v>
      </c>
      <c r="V3738">
        <v>0</v>
      </c>
      <c r="W3738">
        <f t="shared" si="998"/>
        <v>14809.827291666665</v>
      </c>
      <c r="X3738">
        <f t="shared" si="993"/>
        <v>8769.36</v>
      </c>
      <c r="Y3738">
        <f t="shared" si="994"/>
        <v>13480.5</v>
      </c>
      <c r="Z3738">
        <f t="shared" si="995"/>
        <v>71420.812708333338</v>
      </c>
      <c r="AA3738" t="s">
        <v>623</v>
      </c>
      <c r="AB3738">
        <v>2023</v>
      </c>
    </row>
    <row r="3739" spans="1:28" x14ac:dyDescent="0.25">
      <c r="A3739">
        <v>16</v>
      </c>
      <c r="B3739" t="s">
        <v>132</v>
      </c>
      <c r="C3739" t="s">
        <v>102</v>
      </c>
      <c r="D3739" t="s">
        <v>4</v>
      </c>
      <c r="E3739" t="s">
        <v>24</v>
      </c>
      <c r="F3739" t="s">
        <v>84</v>
      </c>
      <c r="G3739">
        <v>95000</v>
      </c>
      <c r="H3739">
        <f t="shared" si="996"/>
        <v>86230.64</v>
      </c>
      <c r="I3739">
        <f t="shared" si="997"/>
        <v>2726.5</v>
      </c>
      <c r="J3739">
        <f t="shared" si="986"/>
        <v>6744.9999999999991</v>
      </c>
      <c r="K3739">
        <f t="shared" si="987"/>
        <v>715.55</v>
      </c>
      <c r="L3739">
        <f t="shared" si="988"/>
        <v>2888</v>
      </c>
      <c r="M3739">
        <f t="shared" si="989"/>
        <v>6735.5</v>
      </c>
      <c r="N3739">
        <v>3154.86</v>
      </c>
      <c r="O3739">
        <f t="shared" si="990"/>
        <v>22965.41</v>
      </c>
      <c r="P3739">
        <v>25</v>
      </c>
      <c r="Q3739">
        <v>10686.79</v>
      </c>
      <c r="R3739">
        <v>0</v>
      </c>
      <c r="S3739">
        <v>2092.5500000000002</v>
      </c>
      <c r="T3739">
        <v>100</v>
      </c>
      <c r="U3739">
        <f t="shared" si="991"/>
        <v>10140.597291666665</v>
      </c>
      <c r="V3739">
        <v>0</v>
      </c>
      <c r="W3739">
        <f t="shared" si="992"/>
        <v>23044.937291666665</v>
      </c>
      <c r="X3739">
        <f t="shared" si="993"/>
        <v>8769.36</v>
      </c>
      <c r="Y3739">
        <f>+J3739++K3739+M3739</f>
        <v>14196.05</v>
      </c>
      <c r="Z3739">
        <f t="shared" si="995"/>
        <v>63185.702708333338</v>
      </c>
      <c r="AA3739" t="s">
        <v>623</v>
      </c>
      <c r="AB3739">
        <v>2023</v>
      </c>
    </row>
    <row r="3740" spans="1:28" x14ac:dyDescent="0.25">
      <c r="A3740">
        <v>17</v>
      </c>
      <c r="B3740" t="s">
        <v>133</v>
      </c>
      <c r="C3740" t="s">
        <v>103</v>
      </c>
      <c r="D3740" t="s">
        <v>828</v>
      </c>
      <c r="E3740" t="s">
        <v>829</v>
      </c>
      <c r="F3740" t="s">
        <v>84</v>
      </c>
      <c r="G3740">
        <v>95000</v>
      </c>
      <c r="H3740">
        <f t="shared" si="996"/>
        <v>89385.5</v>
      </c>
      <c r="I3740">
        <f t="shared" si="997"/>
        <v>2726.5</v>
      </c>
      <c r="J3740">
        <f t="shared" si="986"/>
        <v>6744.9999999999991</v>
      </c>
      <c r="K3740">
        <f t="shared" si="987"/>
        <v>715.55</v>
      </c>
      <c r="L3740">
        <f t="shared" si="988"/>
        <v>2888</v>
      </c>
      <c r="M3740">
        <f t="shared" si="989"/>
        <v>6735.5</v>
      </c>
      <c r="N3740">
        <v>0</v>
      </c>
      <c r="O3740">
        <f t="shared" si="990"/>
        <v>19810.55</v>
      </c>
      <c r="P3740">
        <v>25</v>
      </c>
      <c r="Q3740">
        <v>200</v>
      </c>
      <c r="R3740">
        <v>0</v>
      </c>
      <c r="S3740">
        <v>319.97000000000003</v>
      </c>
      <c r="T3740">
        <v>100</v>
      </c>
      <c r="U3740">
        <f t="shared" si="991"/>
        <v>10929.312291666667</v>
      </c>
      <c r="V3740">
        <v>0</v>
      </c>
      <c r="W3740">
        <f t="shared" si="992"/>
        <v>11574.282291666666</v>
      </c>
      <c r="X3740">
        <f t="shared" si="993"/>
        <v>5614.5</v>
      </c>
      <c r="Y3740">
        <f t="shared" ref="Y3740:Y3803" si="999">+J3740+M3740</f>
        <v>13480.5</v>
      </c>
      <c r="Z3740">
        <f t="shared" si="995"/>
        <v>77811.217708333337</v>
      </c>
      <c r="AA3740" t="s">
        <v>623</v>
      </c>
      <c r="AB3740">
        <v>2023</v>
      </c>
    </row>
    <row r="3741" spans="1:28" x14ac:dyDescent="0.25">
      <c r="A3741">
        <v>18</v>
      </c>
      <c r="B3741" t="s">
        <v>134</v>
      </c>
      <c r="C3741" t="s">
        <v>102</v>
      </c>
      <c r="D3741" t="s">
        <v>16</v>
      </c>
      <c r="E3741" t="s">
        <v>45</v>
      </c>
      <c r="F3741" t="s">
        <v>84</v>
      </c>
      <c r="G3741">
        <v>80000</v>
      </c>
      <c r="H3741">
        <f t="shared" si="996"/>
        <v>73694.570000000007</v>
      </c>
      <c r="I3741">
        <f t="shared" si="997"/>
        <v>2296</v>
      </c>
      <c r="J3741">
        <f t="shared" si="986"/>
        <v>5679.9999999999991</v>
      </c>
      <c r="K3741">
        <f t="shared" si="987"/>
        <v>715.55</v>
      </c>
      <c r="L3741">
        <f t="shared" si="988"/>
        <v>2432</v>
      </c>
      <c r="M3741">
        <f t="shared" si="989"/>
        <v>5672</v>
      </c>
      <c r="N3741">
        <v>1577.43</v>
      </c>
      <c r="O3741">
        <f t="shared" si="990"/>
        <v>18372.98</v>
      </c>
      <c r="P3741">
        <v>25</v>
      </c>
      <c r="Q3741">
        <v>0</v>
      </c>
      <c r="R3741">
        <v>0</v>
      </c>
      <c r="S3741">
        <v>1480.96</v>
      </c>
      <c r="T3741">
        <v>100</v>
      </c>
      <c r="U3741">
        <f t="shared" si="991"/>
        <v>7006.5797916666679</v>
      </c>
      <c r="V3741">
        <v>0</v>
      </c>
      <c r="W3741">
        <f t="shared" si="992"/>
        <v>8612.539791666668</v>
      </c>
      <c r="X3741">
        <f t="shared" si="993"/>
        <v>6305.43</v>
      </c>
      <c r="Y3741">
        <f t="shared" si="999"/>
        <v>11352</v>
      </c>
      <c r="Z3741">
        <f t="shared" si="995"/>
        <v>65082.03020833333</v>
      </c>
      <c r="AA3741" t="s">
        <v>623</v>
      </c>
      <c r="AB3741">
        <v>2023</v>
      </c>
    </row>
    <row r="3742" spans="1:28" x14ac:dyDescent="0.25">
      <c r="A3742">
        <v>19</v>
      </c>
      <c r="B3742" t="s">
        <v>140</v>
      </c>
      <c r="C3742" t="s">
        <v>102</v>
      </c>
      <c r="D3742" t="s">
        <v>823</v>
      </c>
      <c r="E3742" t="s">
        <v>29</v>
      </c>
      <c r="F3742" t="s">
        <v>99</v>
      </c>
      <c r="G3742">
        <v>130000</v>
      </c>
      <c r="H3742">
        <f t="shared" si="996"/>
        <v>122317</v>
      </c>
      <c r="I3742">
        <f t="shared" si="997"/>
        <v>3731</v>
      </c>
      <c r="J3742">
        <f t="shared" si="986"/>
        <v>9230</v>
      </c>
      <c r="K3742">
        <f t="shared" si="987"/>
        <v>715.55</v>
      </c>
      <c r="L3742">
        <f t="shared" si="988"/>
        <v>3952</v>
      </c>
      <c r="M3742">
        <f t="shared" si="989"/>
        <v>9217</v>
      </c>
      <c r="N3742">
        <v>0</v>
      </c>
      <c r="O3742">
        <f t="shared" si="990"/>
        <v>26845.55</v>
      </c>
      <c r="P3742">
        <v>25</v>
      </c>
      <c r="Q3742">
        <v>0</v>
      </c>
      <c r="R3742">
        <v>0</v>
      </c>
      <c r="S3742">
        <v>398.64</v>
      </c>
      <c r="T3742">
        <v>100</v>
      </c>
      <c r="U3742">
        <f t="shared" si="991"/>
        <v>19162.187291666665</v>
      </c>
      <c r="V3742">
        <v>0</v>
      </c>
      <c r="W3742">
        <f t="shared" si="992"/>
        <v>19685.827291666665</v>
      </c>
      <c r="X3742">
        <f t="shared" si="993"/>
        <v>7683</v>
      </c>
      <c r="Y3742">
        <f t="shared" si="999"/>
        <v>18447</v>
      </c>
      <c r="Z3742">
        <f t="shared" si="995"/>
        <v>102631.17270833334</v>
      </c>
      <c r="AA3742" t="s">
        <v>623</v>
      </c>
      <c r="AB3742">
        <v>2023</v>
      </c>
    </row>
    <row r="3743" spans="1:28" x14ac:dyDescent="0.25">
      <c r="A3743">
        <v>20</v>
      </c>
      <c r="B3743" t="s">
        <v>144</v>
      </c>
      <c r="C3743" t="s">
        <v>103</v>
      </c>
      <c r="D3743" t="s">
        <v>10</v>
      </c>
      <c r="E3743" t="s">
        <v>40</v>
      </c>
      <c r="F3743" t="s">
        <v>85</v>
      </c>
      <c r="G3743">
        <v>80000</v>
      </c>
      <c r="H3743">
        <f t="shared" si="996"/>
        <v>73694.570000000007</v>
      </c>
      <c r="I3743">
        <f t="shared" si="997"/>
        <v>2296</v>
      </c>
      <c r="J3743">
        <f t="shared" si="986"/>
        <v>5679.9999999999991</v>
      </c>
      <c r="K3743">
        <f t="shared" si="987"/>
        <v>715.55</v>
      </c>
      <c r="L3743">
        <f t="shared" si="988"/>
        <v>2432</v>
      </c>
      <c r="M3743">
        <f t="shared" si="989"/>
        <v>5672</v>
      </c>
      <c r="N3743">
        <v>1577.43</v>
      </c>
      <c r="O3743">
        <f t="shared" si="990"/>
        <v>18372.98</v>
      </c>
      <c r="P3743">
        <v>25</v>
      </c>
      <c r="Q3743">
        <v>0</v>
      </c>
      <c r="R3743">
        <v>0</v>
      </c>
      <c r="S3743">
        <v>1974.61</v>
      </c>
      <c r="T3743">
        <v>100</v>
      </c>
      <c r="U3743">
        <v>18272.759999999998</v>
      </c>
      <c r="V3743">
        <v>0</v>
      </c>
      <c r="W3743">
        <f t="shared" ref="W3743:W3748" si="1000">P3743+Q3743+R3743+S3743+T3743+U3743-(V3743)</f>
        <v>20372.37</v>
      </c>
      <c r="X3743">
        <f t="shared" si="993"/>
        <v>6305.43</v>
      </c>
      <c r="Y3743">
        <f t="shared" si="999"/>
        <v>11352</v>
      </c>
      <c r="Z3743">
        <f t="shared" si="995"/>
        <v>53322.2</v>
      </c>
      <c r="AA3743" t="s">
        <v>623</v>
      </c>
      <c r="AB3743">
        <v>2023</v>
      </c>
    </row>
    <row r="3744" spans="1:28" x14ac:dyDescent="0.25">
      <c r="A3744">
        <v>21</v>
      </c>
      <c r="B3744" t="s">
        <v>145</v>
      </c>
      <c r="C3744" t="s">
        <v>102</v>
      </c>
      <c r="D3744" t="s">
        <v>10</v>
      </c>
      <c r="E3744" t="s">
        <v>50</v>
      </c>
      <c r="F3744" t="s">
        <v>84</v>
      </c>
      <c r="G3744">
        <v>95000</v>
      </c>
      <c r="H3744">
        <f t="shared" si="996"/>
        <v>86230.64</v>
      </c>
      <c r="I3744">
        <f t="shared" si="997"/>
        <v>2726.5</v>
      </c>
      <c r="J3744">
        <f t="shared" si="986"/>
        <v>6744.9999999999991</v>
      </c>
      <c r="K3744">
        <f t="shared" si="987"/>
        <v>715.55</v>
      </c>
      <c r="L3744">
        <f t="shared" si="988"/>
        <v>2888</v>
      </c>
      <c r="M3744">
        <f t="shared" si="989"/>
        <v>6735.5</v>
      </c>
      <c r="N3744">
        <v>3154.86</v>
      </c>
      <c r="O3744">
        <f t="shared" si="990"/>
        <v>22965.41</v>
      </c>
      <c r="P3744">
        <v>25</v>
      </c>
      <c r="Q3744">
        <v>0</v>
      </c>
      <c r="R3744">
        <v>0</v>
      </c>
      <c r="S3744">
        <v>0</v>
      </c>
      <c r="T3744">
        <v>100</v>
      </c>
      <c r="U3744">
        <f t="shared" si="991"/>
        <v>10140.597291666665</v>
      </c>
      <c r="V3744">
        <v>0</v>
      </c>
      <c r="W3744">
        <f t="shared" si="1000"/>
        <v>10265.597291666665</v>
      </c>
      <c r="X3744">
        <f t="shared" si="993"/>
        <v>8769.36</v>
      </c>
      <c r="Y3744">
        <f t="shared" si="999"/>
        <v>13480.5</v>
      </c>
      <c r="Z3744">
        <f t="shared" si="995"/>
        <v>75965.042708333334</v>
      </c>
      <c r="AA3744" t="s">
        <v>623</v>
      </c>
      <c r="AB3744">
        <v>2023</v>
      </c>
    </row>
    <row r="3745" spans="1:28" x14ac:dyDescent="0.25">
      <c r="A3745">
        <v>22</v>
      </c>
      <c r="B3745" t="s">
        <v>146</v>
      </c>
      <c r="C3745" t="s">
        <v>102</v>
      </c>
      <c r="D3745" t="s">
        <v>10</v>
      </c>
      <c r="E3745" t="s">
        <v>44</v>
      </c>
      <c r="F3745" t="s">
        <v>84</v>
      </c>
      <c r="G3745">
        <v>80000</v>
      </c>
      <c r="H3745">
        <f t="shared" si="996"/>
        <v>75272</v>
      </c>
      <c r="I3745">
        <f t="shared" si="997"/>
        <v>2296</v>
      </c>
      <c r="J3745">
        <f t="shared" si="986"/>
        <v>5679.9999999999991</v>
      </c>
      <c r="K3745">
        <f t="shared" si="987"/>
        <v>715.55</v>
      </c>
      <c r="L3745">
        <f t="shared" si="988"/>
        <v>2432</v>
      </c>
      <c r="M3745">
        <f t="shared" si="989"/>
        <v>5672</v>
      </c>
      <c r="N3745">
        <v>0</v>
      </c>
      <c r="O3745">
        <f t="shared" si="990"/>
        <v>16795.55</v>
      </c>
      <c r="P3745">
        <v>25</v>
      </c>
      <c r="Q3745">
        <v>0</v>
      </c>
      <c r="R3745">
        <v>0</v>
      </c>
      <c r="S3745">
        <v>758.57</v>
      </c>
      <c r="T3745">
        <v>100</v>
      </c>
      <c r="U3745">
        <f t="shared" si="991"/>
        <v>7400.9372916666662</v>
      </c>
      <c r="V3745">
        <v>0</v>
      </c>
      <c r="W3745">
        <f t="shared" si="1000"/>
        <v>8284.5072916666668</v>
      </c>
      <c r="X3745">
        <f t="shared" si="993"/>
        <v>4728</v>
      </c>
      <c r="Y3745">
        <f t="shared" si="999"/>
        <v>11352</v>
      </c>
      <c r="Z3745">
        <f t="shared" si="995"/>
        <v>66987.492708333331</v>
      </c>
      <c r="AA3745" t="s">
        <v>623</v>
      </c>
      <c r="AB3745">
        <v>2023</v>
      </c>
    </row>
    <row r="3746" spans="1:28" x14ac:dyDescent="0.25">
      <c r="A3746">
        <v>23</v>
      </c>
      <c r="B3746" t="s">
        <v>147</v>
      </c>
      <c r="C3746" t="s">
        <v>102</v>
      </c>
      <c r="D3746" t="s">
        <v>10</v>
      </c>
      <c r="E3746" t="s">
        <v>44</v>
      </c>
      <c r="F3746" t="s">
        <v>84</v>
      </c>
      <c r="G3746">
        <v>80000</v>
      </c>
      <c r="H3746">
        <f t="shared" si="996"/>
        <v>75272</v>
      </c>
      <c r="I3746">
        <f t="shared" si="997"/>
        <v>2296</v>
      </c>
      <c r="J3746">
        <f t="shared" si="986"/>
        <v>5679.9999999999991</v>
      </c>
      <c r="K3746">
        <f t="shared" si="987"/>
        <v>715.55</v>
      </c>
      <c r="L3746">
        <f t="shared" si="988"/>
        <v>2432</v>
      </c>
      <c r="M3746">
        <f t="shared" si="989"/>
        <v>5672</v>
      </c>
      <c r="N3746">
        <v>0</v>
      </c>
      <c r="O3746">
        <f t="shared" si="990"/>
        <v>16795.55</v>
      </c>
      <c r="P3746">
        <v>25</v>
      </c>
      <c r="Q3746">
        <v>0</v>
      </c>
      <c r="R3746">
        <v>0</v>
      </c>
      <c r="S3746">
        <v>1462.64</v>
      </c>
      <c r="T3746">
        <v>100</v>
      </c>
      <c r="U3746">
        <f t="shared" si="991"/>
        <v>7400.9372916666662</v>
      </c>
      <c r="V3746">
        <v>0</v>
      </c>
      <c r="W3746">
        <f t="shared" si="1000"/>
        <v>8988.5772916666665</v>
      </c>
      <c r="X3746">
        <f t="shared" si="993"/>
        <v>4728</v>
      </c>
      <c r="Y3746">
        <f t="shared" si="999"/>
        <v>11352</v>
      </c>
      <c r="Z3746">
        <f t="shared" si="995"/>
        <v>66283.422708333339</v>
      </c>
      <c r="AA3746" t="s">
        <v>623</v>
      </c>
      <c r="AB3746">
        <v>2023</v>
      </c>
    </row>
    <row r="3747" spans="1:28" x14ac:dyDescent="0.25">
      <c r="A3747">
        <v>24</v>
      </c>
      <c r="B3747" t="s">
        <v>148</v>
      </c>
      <c r="C3747" t="s">
        <v>103</v>
      </c>
      <c r="D3747" t="s">
        <v>10</v>
      </c>
      <c r="E3747" t="s">
        <v>44</v>
      </c>
      <c r="F3747" t="s">
        <v>84</v>
      </c>
      <c r="G3747">
        <v>80000</v>
      </c>
      <c r="H3747">
        <f t="shared" si="996"/>
        <v>75272</v>
      </c>
      <c r="I3747">
        <f t="shared" si="997"/>
        <v>2296</v>
      </c>
      <c r="J3747">
        <f t="shared" si="986"/>
        <v>5679.9999999999991</v>
      </c>
      <c r="K3747">
        <f t="shared" si="987"/>
        <v>715.55</v>
      </c>
      <c r="L3747">
        <f t="shared" si="988"/>
        <v>2432</v>
      </c>
      <c r="M3747">
        <f t="shared" si="989"/>
        <v>5672</v>
      </c>
      <c r="N3747">
        <v>0</v>
      </c>
      <c r="O3747">
        <f t="shared" si="990"/>
        <v>16795.55</v>
      </c>
      <c r="P3747">
        <v>25</v>
      </c>
      <c r="Q3747">
        <v>0</v>
      </c>
      <c r="R3747">
        <v>0</v>
      </c>
      <c r="S3747">
        <v>1177.3499999999999</v>
      </c>
      <c r="T3747">
        <v>100</v>
      </c>
      <c r="U3747">
        <f t="shared" si="991"/>
        <v>7400.9372916666662</v>
      </c>
      <c r="V3747">
        <v>0</v>
      </c>
      <c r="W3747">
        <f t="shared" si="1000"/>
        <v>8703.2872916666656</v>
      </c>
      <c r="X3747">
        <f t="shared" si="993"/>
        <v>4728</v>
      </c>
      <c r="Y3747">
        <f t="shared" si="999"/>
        <v>11352</v>
      </c>
      <c r="Z3747">
        <f t="shared" si="995"/>
        <v>66568.712708333333</v>
      </c>
      <c r="AA3747" t="s">
        <v>623</v>
      </c>
      <c r="AB3747">
        <v>2023</v>
      </c>
    </row>
    <row r="3748" spans="1:28" x14ac:dyDescent="0.25">
      <c r="A3748">
        <v>25</v>
      </c>
      <c r="B3748" t="s">
        <v>149</v>
      </c>
      <c r="C3748" t="s">
        <v>102</v>
      </c>
      <c r="D3748" t="s">
        <v>10</v>
      </c>
      <c r="E3748" t="s">
        <v>43</v>
      </c>
      <c r="F3748" t="s">
        <v>84</v>
      </c>
      <c r="G3748">
        <v>95000</v>
      </c>
      <c r="H3748">
        <f t="shared" si="996"/>
        <v>87808.07</v>
      </c>
      <c r="I3748">
        <f t="shared" si="997"/>
        <v>2726.5</v>
      </c>
      <c r="J3748">
        <f t="shared" si="986"/>
        <v>6744.9999999999991</v>
      </c>
      <c r="K3748">
        <f t="shared" si="987"/>
        <v>715.55</v>
      </c>
      <c r="L3748">
        <f t="shared" si="988"/>
        <v>2888</v>
      </c>
      <c r="M3748">
        <f t="shared" si="989"/>
        <v>6735.5</v>
      </c>
      <c r="N3748">
        <v>1577.43</v>
      </c>
      <c r="O3748">
        <f t="shared" si="990"/>
        <v>21387.98</v>
      </c>
      <c r="P3748">
        <v>25</v>
      </c>
      <c r="Q3748">
        <v>5000</v>
      </c>
      <c r="R3748">
        <v>0</v>
      </c>
      <c r="S3748">
        <v>1097.22</v>
      </c>
      <c r="T3748">
        <v>100</v>
      </c>
      <c r="U3748">
        <f t="shared" si="991"/>
        <v>10534.954791666669</v>
      </c>
      <c r="V3748">
        <v>0</v>
      </c>
      <c r="W3748">
        <f t="shared" si="1000"/>
        <v>16757.174791666668</v>
      </c>
      <c r="X3748">
        <f t="shared" si="993"/>
        <v>7191.93</v>
      </c>
      <c r="Y3748">
        <f t="shared" si="999"/>
        <v>13480.5</v>
      </c>
      <c r="Z3748">
        <f t="shared" si="995"/>
        <v>71050.895208333328</v>
      </c>
      <c r="AA3748" t="s">
        <v>623</v>
      </c>
      <c r="AB3748">
        <v>2023</v>
      </c>
    </row>
    <row r="3749" spans="1:28" x14ac:dyDescent="0.25">
      <c r="A3749">
        <v>26</v>
      </c>
      <c r="B3749" t="s">
        <v>151</v>
      </c>
      <c r="C3749" t="s">
        <v>102</v>
      </c>
      <c r="D3749" t="s">
        <v>793</v>
      </c>
      <c r="E3749" t="s">
        <v>66</v>
      </c>
      <c r="F3749" t="s">
        <v>84</v>
      </c>
      <c r="G3749">
        <v>80000</v>
      </c>
      <c r="H3749">
        <f t="shared" si="996"/>
        <v>75272</v>
      </c>
      <c r="I3749">
        <f t="shared" si="997"/>
        <v>2296</v>
      </c>
      <c r="J3749">
        <f t="shared" si="986"/>
        <v>5679.9999999999991</v>
      </c>
      <c r="K3749">
        <f t="shared" si="987"/>
        <v>715.55</v>
      </c>
      <c r="L3749">
        <f t="shared" si="988"/>
        <v>2432</v>
      </c>
      <c r="M3749">
        <f t="shared" si="989"/>
        <v>5672</v>
      </c>
      <c r="N3749">
        <v>0</v>
      </c>
      <c r="O3749">
        <f t="shared" si="990"/>
        <v>16795.55</v>
      </c>
      <c r="P3749">
        <v>25</v>
      </c>
      <c r="Q3749">
        <v>4000</v>
      </c>
      <c r="R3749">
        <v>0</v>
      </c>
      <c r="S3749">
        <v>1086.56</v>
      </c>
      <c r="T3749">
        <v>100</v>
      </c>
      <c r="U3749">
        <f t="shared" si="991"/>
        <v>7400.9372916666662</v>
      </c>
      <c r="V3749">
        <v>0</v>
      </c>
      <c r="W3749">
        <f t="shared" ref="W3749:W3812" si="1001">P3749+Q3749+R3749+S3749+T3749+U3749</f>
        <v>12612.497291666667</v>
      </c>
      <c r="X3749">
        <f t="shared" si="993"/>
        <v>4728</v>
      </c>
      <c r="Y3749">
        <f t="shared" si="999"/>
        <v>11352</v>
      </c>
      <c r="Z3749">
        <f t="shared" si="995"/>
        <v>62659.502708333333</v>
      </c>
      <c r="AA3749" t="s">
        <v>623</v>
      </c>
      <c r="AB3749">
        <v>2023</v>
      </c>
    </row>
    <row r="3750" spans="1:28" x14ac:dyDescent="0.25">
      <c r="A3750">
        <v>27</v>
      </c>
      <c r="B3750" t="s">
        <v>152</v>
      </c>
      <c r="C3750" t="s">
        <v>103</v>
      </c>
      <c r="D3750" t="s">
        <v>21</v>
      </c>
      <c r="E3750" t="s">
        <v>70</v>
      </c>
      <c r="F3750" t="s">
        <v>84</v>
      </c>
      <c r="G3750">
        <v>95000</v>
      </c>
      <c r="H3750">
        <f t="shared" si="996"/>
        <v>89385.5</v>
      </c>
      <c r="I3750">
        <f t="shared" si="997"/>
        <v>2726.5</v>
      </c>
      <c r="J3750">
        <f t="shared" si="986"/>
        <v>6744.9999999999991</v>
      </c>
      <c r="K3750">
        <f t="shared" si="987"/>
        <v>715.55</v>
      </c>
      <c r="L3750">
        <f t="shared" si="988"/>
        <v>2888</v>
      </c>
      <c r="M3750">
        <f t="shared" si="989"/>
        <v>6735.5</v>
      </c>
      <c r="N3750">
        <v>0</v>
      </c>
      <c r="O3750">
        <f t="shared" si="990"/>
        <v>19810.55</v>
      </c>
      <c r="P3750">
        <v>25</v>
      </c>
      <c r="Q3750">
        <v>500</v>
      </c>
      <c r="R3750">
        <v>0</v>
      </c>
      <c r="S3750">
        <v>1001.47</v>
      </c>
      <c r="T3750">
        <v>100</v>
      </c>
      <c r="U3750">
        <f t="shared" si="991"/>
        <v>10929.312291666667</v>
      </c>
      <c r="V3750">
        <v>0</v>
      </c>
      <c r="W3750">
        <f t="shared" si="1001"/>
        <v>12555.782291666666</v>
      </c>
      <c r="X3750">
        <f t="shared" si="993"/>
        <v>5614.5</v>
      </c>
      <c r="Y3750">
        <f t="shared" si="999"/>
        <v>13480.5</v>
      </c>
      <c r="Z3750">
        <f t="shared" si="995"/>
        <v>76829.717708333337</v>
      </c>
      <c r="AA3750" t="s">
        <v>623</v>
      </c>
      <c r="AB3750">
        <v>2023</v>
      </c>
    </row>
    <row r="3751" spans="1:28" x14ac:dyDescent="0.25">
      <c r="A3751">
        <v>28</v>
      </c>
      <c r="B3751" t="s">
        <v>153</v>
      </c>
      <c r="C3751" t="s">
        <v>102</v>
      </c>
      <c r="D3751" t="s">
        <v>17</v>
      </c>
      <c r="E3751" t="s">
        <v>76</v>
      </c>
      <c r="F3751" t="s">
        <v>84</v>
      </c>
      <c r="G3751">
        <v>95000</v>
      </c>
      <c r="H3751">
        <f t="shared" si="996"/>
        <v>87808.07</v>
      </c>
      <c r="I3751">
        <f t="shared" si="997"/>
        <v>2726.5</v>
      </c>
      <c r="J3751">
        <f t="shared" si="986"/>
        <v>6744.9999999999991</v>
      </c>
      <c r="K3751">
        <f t="shared" si="987"/>
        <v>715.55</v>
      </c>
      <c r="L3751">
        <f t="shared" si="988"/>
        <v>2888</v>
      </c>
      <c r="M3751">
        <f t="shared" si="989"/>
        <v>6735.5</v>
      </c>
      <c r="N3751">
        <v>1577.43</v>
      </c>
      <c r="O3751">
        <f t="shared" si="990"/>
        <v>21387.98</v>
      </c>
      <c r="P3751">
        <v>25</v>
      </c>
      <c r="Q3751">
        <v>3052.23</v>
      </c>
      <c r="R3751">
        <v>0</v>
      </c>
      <c r="S3751">
        <v>325.98</v>
      </c>
      <c r="T3751">
        <v>100</v>
      </c>
      <c r="U3751">
        <f t="shared" si="991"/>
        <v>10534.954791666669</v>
      </c>
      <c r="V3751">
        <v>0</v>
      </c>
      <c r="W3751">
        <f t="shared" si="1001"/>
        <v>14038.16479166667</v>
      </c>
      <c r="X3751">
        <f t="shared" si="993"/>
        <v>7191.93</v>
      </c>
      <c r="Y3751">
        <f t="shared" si="999"/>
        <v>13480.5</v>
      </c>
      <c r="Z3751">
        <f t="shared" si="995"/>
        <v>73769.905208333337</v>
      </c>
      <c r="AA3751" t="s">
        <v>623</v>
      </c>
      <c r="AB3751">
        <v>2023</v>
      </c>
    </row>
    <row r="3752" spans="1:28" x14ac:dyDescent="0.25">
      <c r="A3752">
        <v>29</v>
      </c>
      <c r="B3752" t="s">
        <v>154</v>
      </c>
      <c r="C3752" t="s">
        <v>103</v>
      </c>
      <c r="D3752" t="s">
        <v>800</v>
      </c>
      <c r="E3752" t="s">
        <v>83</v>
      </c>
      <c r="F3752" t="s">
        <v>84</v>
      </c>
      <c r="G3752">
        <v>48000</v>
      </c>
      <c r="H3752">
        <f t="shared" si="996"/>
        <v>45163.199999999997</v>
      </c>
      <c r="I3752">
        <f t="shared" si="997"/>
        <v>1377.6</v>
      </c>
      <c r="J3752">
        <f t="shared" si="986"/>
        <v>3407.9999999999995</v>
      </c>
      <c r="K3752">
        <f t="shared" si="987"/>
        <v>528</v>
      </c>
      <c r="L3752">
        <f t="shared" si="988"/>
        <v>1459.2</v>
      </c>
      <c r="M3752">
        <f t="shared" si="989"/>
        <v>3403.2000000000003</v>
      </c>
      <c r="N3752">
        <v>0</v>
      </c>
      <c r="O3752">
        <f t="shared" si="990"/>
        <v>10176</v>
      </c>
      <c r="P3752">
        <v>25</v>
      </c>
      <c r="Q3752">
        <v>0</v>
      </c>
      <c r="R3752">
        <v>0</v>
      </c>
      <c r="S3752">
        <v>544.01</v>
      </c>
      <c r="T3752">
        <v>100</v>
      </c>
      <c r="U3752">
        <f t="shared" si="991"/>
        <v>1571.7298749999989</v>
      </c>
      <c r="V3752">
        <v>0</v>
      </c>
      <c r="W3752">
        <f t="shared" si="1001"/>
        <v>2240.7398749999988</v>
      </c>
      <c r="X3752">
        <f t="shared" si="993"/>
        <v>2836.8</v>
      </c>
      <c r="Y3752">
        <f t="shared" si="999"/>
        <v>6811.2</v>
      </c>
      <c r="Z3752">
        <f t="shared" si="995"/>
        <v>42922.460124999998</v>
      </c>
      <c r="AA3752" t="s">
        <v>623</v>
      </c>
      <c r="AB3752">
        <v>2023</v>
      </c>
    </row>
    <row r="3753" spans="1:28" x14ac:dyDescent="0.25">
      <c r="A3753">
        <v>30</v>
      </c>
      <c r="B3753" t="s">
        <v>155</v>
      </c>
      <c r="C3753" t="s">
        <v>103</v>
      </c>
      <c r="D3753" t="s">
        <v>793</v>
      </c>
      <c r="E3753" t="s">
        <v>72</v>
      </c>
      <c r="F3753" t="s">
        <v>84</v>
      </c>
      <c r="G3753">
        <v>48000</v>
      </c>
      <c r="H3753">
        <f t="shared" si="996"/>
        <v>45163.199999999997</v>
      </c>
      <c r="I3753">
        <f t="shared" si="997"/>
        <v>1377.6</v>
      </c>
      <c r="J3753">
        <f t="shared" si="986"/>
        <v>3407.9999999999995</v>
      </c>
      <c r="K3753">
        <f t="shared" si="987"/>
        <v>528</v>
      </c>
      <c r="L3753">
        <f t="shared" si="988"/>
        <v>1459.2</v>
      </c>
      <c r="M3753">
        <f t="shared" si="989"/>
        <v>3403.2000000000003</v>
      </c>
      <c r="N3753">
        <v>0</v>
      </c>
      <c r="O3753">
        <f t="shared" si="990"/>
        <v>10176</v>
      </c>
      <c r="P3753">
        <v>25</v>
      </c>
      <c r="Q3753">
        <v>6590.74</v>
      </c>
      <c r="R3753">
        <v>0</v>
      </c>
      <c r="S3753">
        <v>852.52</v>
      </c>
      <c r="T3753">
        <v>100</v>
      </c>
      <c r="U3753">
        <f t="shared" si="991"/>
        <v>1571.7298749999989</v>
      </c>
      <c r="V3753">
        <v>0</v>
      </c>
      <c r="W3753">
        <f t="shared" si="1001"/>
        <v>9139.9898749999993</v>
      </c>
      <c r="X3753">
        <f t="shared" si="993"/>
        <v>2836.8</v>
      </c>
      <c r="Y3753">
        <f t="shared" si="999"/>
        <v>6811.2</v>
      </c>
      <c r="Z3753">
        <f t="shared" si="995"/>
        <v>36023.210124999998</v>
      </c>
      <c r="AA3753" t="s">
        <v>623</v>
      </c>
      <c r="AB3753">
        <v>2023</v>
      </c>
    </row>
    <row r="3754" spans="1:28" x14ac:dyDescent="0.25">
      <c r="A3754">
        <v>31</v>
      </c>
      <c r="B3754" t="s">
        <v>124</v>
      </c>
      <c r="C3754" t="s">
        <v>103</v>
      </c>
      <c r="D3754" t="s">
        <v>10</v>
      </c>
      <c r="E3754" t="s">
        <v>706</v>
      </c>
      <c r="F3754" t="s">
        <v>84</v>
      </c>
      <c r="G3754">
        <v>48000</v>
      </c>
      <c r="H3754">
        <f>+G3754-(I3754+L3754+N3754)</f>
        <v>45163.199999999997</v>
      </c>
      <c r="I3754">
        <f>IF(G3754&lt;=325250,G3754*2.87%,9334.68)</f>
        <v>1377.6</v>
      </c>
      <c r="J3754">
        <f>IF(G3754&lt;=325250,G3754*7.1%,23092.75)</f>
        <v>3407.9999999999995</v>
      </c>
      <c r="K3754">
        <f>IF(G3754&lt;=65050,G3754*1.1%,715.55)</f>
        <v>528</v>
      </c>
      <c r="L3754">
        <f>IF(G3754&lt;=162625,G3754*3.04%,4943.8)</f>
        <v>1459.2</v>
      </c>
      <c r="M3754">
        <f>IF(G3754&lt;=162625,G3754*7.09%,11530.11)</f>
        <v>3403.2000000000003</v>
      </c>
      <c r="N3754">
        <v>0</v>
      </c>
      <c r="O3754">
        <f>+I3754+J3754+K3754+L3754+M3754+N3754</f>
        <v>10176</v>
      </c>
      <c r="P3754">
        <v>25</v>
      </c>
      <c r="Q3754">
        <v>0</v>
      </c>
      <c r="R3754">
        <v>0</v>
      </c>
      <c r="S3754">
        <v>518.64</v>
      </c>
      <c r="T3754">
        <v>100</v>
      </c>
      <c r="U3754">
        <f>IF((H3754*12)&gt;867123.01,(79776+(((H3754*12)-867123.01)*0.25))/12,IF((H3754*12)&gt;624329.01,(31216+(((H3754*12)-624329.01)*0.2))/12,IF((H3754*12)&gt;416220.01,(((H3754*12)-416220.01)*0.15)/12,0)))</f>
        <v>1571.7298749999989</v>
      </c>
      <c r="V3754">
        <v>0</v>
      </c>
      <c r="W3754">
        <f>P3754+Q3754+R3754+S3754+T3754+U3754-(V3754)</f>
        <v>2215.369874999999</v>
      </c>
      <c r="X3754">
        <f>+I3754+L3754+N3754</f>
        <v>2836.8</v>
      </c>
      <c r="Y3754">
        <f>+J3754+M3754</f>
        <v>6811.2</v>
      </c>
      <c r="Z3754">
        <f>+G3754-(W3754+X3754)</f>
        <v>42947.830125</v>
      </c>
      <c r="AA3754" t="s">
        <v>623</v>
      </c>
      <c r="AB3754">
        <v>2023</v>
      </c>
    </row>
    <row r="3755" spans="1:28" x14ac:dyDescent="0.25">
      <c r="A3755">
        <v>32</v>
      </c>
      <c r="B3755" t="s">
        <v>830</v>
      </c>
      <c r="C3755" t="s">
        <v>102</v>
      </c>
      <c r="D3755" t="s">
        <v>19</v>
      </c>
      <c r="E3755" t="s">
        <v>73</v>
      </c>
      <c r="F3755" t="s">
        <v>84</v>
      </c>
      <c r="G3755">
        <v>60000</v>
      </c>
      <c r="H3755">
        <f t="shared" si="996"/>
        <v>54876.57</v>
      </c>
      <c r="I3755">
        <f t="shared" si="997"/>
        <v>1722</v>
      </c>
      <c r="J3755">
        <f t="shared" si="986"/>
        <v>4260</v>
      </c>
      <c r="K3755">
        <f t="shared" si="987"/>
        <v>660.00000000000011</v>
      </c>
      <c r="L3755">
        <f t="shared" si="988"/>
        <v>1824</v>
      </c>
      <c r="M3755">
        <f t="shared" si="989"/>
        <v>4254</v>
      </c>
      <c r="N3755">
        <v>1577.43</v>
      </c>
      <c r="O3755">
        <f t="shared" si="990"/>
        <v>14297.43</v>
      </c>
      <c r="P3755">
        <v>25</v>
      </c>
      <c r="Q3755">
        <v>2500</v>
      </c>
      <c r="R3755">
        <v>0</v>
      </c>
      <c r="S3755">
        <v>382.18</v>
      </c>
      <c r="T3755">
        <v>100</v>
      </c>
      <c r="U3755">
        <f t="shared" si="991"/>
        <v>3171.1638333333326</v>
      </c>
      <c r="V3755">
        <v>0</v>
      </c>
      <c r="W3755">
        <f t="shared" si="1001"/>
        <v>6178.3438333333324</v>
      </c>
      <c r="X3755">
        <f t="shared" si="993"/>
        <v>5123.43</v>
      </c>
      <c r="Y3755">
        <f t="shared" si="999"/>
        <v>8514</v>
      </c>
      <c r="Z3755">
        <f t="shared" si="995"/>
        <v>48698.226166666667</v>
      </c>
      <c r="AA3755" t="s">
        <v>623</v>
      </c>
      <c r="AB3755">
        <v>2023</v>
      </c>
    </row>
    <row r="3756" spans="1:28" x14ac:dyDescent="0.25">
      <c r="A3756">
        <v>33</v>
      </c>
      <c r="B3756" t="s">
        <v>157</v>
      </c>
      <c r="C3756" t="s">
        <v>102</v>
      </c>
      <c r="D3756" t="s">
        <v>10</v>
      </c>
      <c r="E3756" t="s">
        <v>46</v>
      </c>
      <c r="F3756" t="s">
        <v>84</v>
      </c>
      <c r="G3756">
        <v>53000</v>
      </c>
      <c r="H3756">
        <f t="shared" si="996"/>
        <v>49867.7</v>
      </c>
      <c r="I3756">
        <f t="shared" si="997"/>
        <v>1521.1</v>
      </c>
      <c r="J3756">
        <f t="shared" si="986"/>
        <v>3762.9999999999995</v>
      </c>
      <c r="K3756">
        <f t="shared" si="987"/>
        <v>583.00000000000011</v>
      </c>
      <c r="L3756">
        <f t="shared" si="988"/>
        <v>1611.2</v>
      </c>
      <c r="M3756">
        <f t="shared" si="989"/>
        <v>3757.7000000000003</v>
      </c>
      <c r="N3756">
        <v>0</v>
      </c>
      <c r="O3756">
        <f t="shared" si="990"/>
        <v>11236</v>
      </c>
      <c r="P3756">
        <v>25</v>
      </c>
      <c r="Q3756">
        <v>3495.45</v>
      </c>
      <c r="R3756">
        <v>0</v>
      </c>
      <c r="S3756">
        <v>698.65</v>
      </c>
      <c r="T3756">
        <v>100</v>
      </c>
      <c r="U3756">
        <f t="shared" si="991"/>
        <v>2277.4048749999988</v>
      </c>
      <c r="V3756">
        <v>0</v>
      </c>
      <c r="W3756">
        <f t="shared" si="1001"/>
        <v>6596.5048749999987</v>
      </c>
      <c r="X3756">
        <f t="shared" si="993"/>
        <v>3132.3</v>
      </c>
      <c r="Y3756">
        <f t="shared" si="999"/>
        <v>7520.7</v>
      </c>
      <c r="Z3756">
        <f t="shared" si="995"/>
        <v>43271.195124999998</v>
      </c>
      <c r="AA3756" t="s">
        <v>623</v>
      </c>
      <c r="AB3756">
        <v>2023</v>
      </c>
    </row>
    <row r="3757" spans="1:28" x14ac:dyDescent="0.25">
      <c r="A3757">
        <v>34</v>
      </c>
      <c r="B3757" t="s">
        <v>158</v>
      </c>
      <c r="C3757" t="s">
        <v>102</v>
      </c>
      <c r="D3757" t="s">
        <v>831</v>
      </c>
      <c r="E3757" t="s">
        <v>46</v>
      </c>
      <c r="F3757" t="s">
        <v>84</v>
      </c>
      <c r="G3757">
        <v>32000</v>
      </c>
      <c r="H3757">
        <f t="shared" si="996"/>
        <v>30108.799999999999</v>
      </c>
      <c r="I3757">
        <f t="shared" si="997"/>
        <v>918.4</v>
      </c>
      <c r="J3757">
        <f t="shared" si="986"/>
        <v>2272</v>
      </c>
      <c r="K3757">
        <f t="shared" si="987"/>
        <v>352.00000000000006</v>
      </c>
      <c r="L3757">
        <f t="shared" si="988"/>
        <v>972.8</v>
      </c>
      <c r="M3757">
        <f t="shared" si="989"/>
        <v>2268.8000000000002</v>
      </c>
      <c r="N3757">
        <v>0</v>
      </c>
      <c r="O3757">
        <f t="shared" si="990"/>
        <v>6784</v>
      </c>
      <c r="P3757">
        <v>25</v>
      </c>
      <c r="Q3757">
        <v>0</v>
      </c>
      <c r="R3757">
        <v>0</v>
      </c>
      <c r="S3757">
        <v>731.99</v>
      </c>
      <c r="T3757">
        <v>100</v>
      </c>
      <c r="U3757">
        <f t="shared" si="991"/>
        <v>0</v>
      </c>
      <c r="V3757">
        <v>0</v>
      </c>
      <c r="W3757">
        <f t="shared" si="1001"/>
        <v>856.99</v>
      </c>
      <c r="X3757">
        <f t="shared" si="993"/>
        <v>1891.1999999999998</v>
      </c>
      <c r="Y3757">
        <f t="shared" si="999"/>
        <v>4540.8</v>
      </c>
      <c r="Z3757">
        <f t="shared" si="995"/>
        <v>29251.81</v>
      </c>
      <c r="AA3757" t="s">
        <v>623</v>
      </c>
      <c r="AB3757">
        <v>2023</v>
      </c>
    </row>
    <row r="3758" spans="1:28" x14ac:dyDescent="0.25">
      <c r="A3758">
        <v>35</v>
      </c>
      <c r="B3758" t="s">
        <v>159</v>
      </c>
      <c r="C3758" t="s">
        <v>103</v>
      </c>
      <c r="D3758" t="s">
        <v>21</v>
      </c>
      <c r="E3758" t="s">
        <v>68</v>
      </c>
      <c r="F3758" t="s">
        <v>84</v>
      </c>
      <c r="G3758">
        <v>60000</v>
      </c>
      <c r="H3758">
        <f t="shared" si="996"/>
        <v>54876.57</v>
      </c>
      <c r="I3758">
        <f t="shared" si="997"/>
        <v>1722</v>
      </c>
      <c r="J3758">
        <f t="shared" si="986"/>
        <v>4260</v>
      </c>
      <c r="K3758">
        <f t="shared" si="987"/>
        <v>660.00000000000011</v>
      </c>
      <c r="L3758">
        <f t="shared" si="988"/>
        <v>1824</v>
      </c>
      <c r="M3758">
        <f t="shared" si="989"/>
        <v>4254</v>
      </c>
      <c r="N3758">
        <v>1577.43</v>
      </c>
      <c r="O3758">
        <f t="shared" si="990"/>
        <v>14297.43</v>
      </c>
      <c r="P3758">
        <v>25</v>
      </c>
      <c r="Q3758">
        <v>3495.45</v>
      </c>
      <c r="R3758">
        <v>0</v>
      </c>
      <c r="S3758">
        <v>556.57000000000005</v>
      </c>
      <c r="T3758">
        <v>100</v>
      </c>
      <c r="U3758">
        <f t="shared" si="991"/>
        <v>3171.1638333333326</v>
      </c>
      <c r="V3758">
        <v>0</v>
      </c>
      <c r="W3758">
        <f t="shared" si="1001"/>
        <v>7348.1838333333326</v>
      </c>
      <c r="X3758">
        <f t="shared" si="993"/>
        <v>5123.43</v>
      </c>
      <c r="Y3758">
        <f t="shared" si="999"/>
        <v>8514</v>
      </c>
      <c r="Z3758">
        <f t="shared" si="995"/>
        <v>47528.386166666663</v>
      </c>
      <c r="AA3758" t="s">
        <v>623</v>
      </c>
      <c r="AB3758">
        <v>2023</v>
      </c>
    </row>
    <row r="3759" spans="1:28" x14ac:dyDescent="0.25">
      <c r="A3759">
        <v>36</v>
      </c>
      <c r="B3759" t="s">
        <v>150</v>
      </c>
      <c r="C3759" t="s">
        <v>102</v>
      </c>
      <c r="D3759" t="s">
        <v>16</v>
      </c>
      <c r="E3759" t="s">
        <v>95</v>
      </c>
      <c r="F3759" t="s">
        <v>84</v>
      </c>
      <c r="G3759">
        <v>60000</v>
      </c>
      <c r="H3759">
        <f>+G3759-(I3759+L3759+N3759)</f>
        <v>56454</v>
      </c>
      <c r="I3759">
        <f t="shared" si="997"/>
        <v>1722</v>
      </c>
      <c r="J3759">
        <f t="shared" si="986"/>
        <v>4260</v>
      </c>
      <c r="K3759">
        <f t="shared" si="987"/>
        <v>660.00000000000011</v>
      </c>
      <c r="L3759">
        <f t="shared" si="988"/>
        <v>1824</v>
      </c>
      <c r="M3759">
        <f t="shared" si="989"/>
        <v>4254</v>
      </c>
      <c r="N3759">
        <v>0</v>
      </c>
      <c r="O3759">
        <f>+I3759+J3759+K3759+L3759+M3759+N3759</f>
        <v>12720</v>
      </c>
      <c r="P3759">
        <v>25</v>
      </c>
      <c r="Q3759">
        <v>0</v>
      </c>
      <c r="R3759">
        <v>0</v>
      </c>
      <c r="S3759">
        <v>1366.59</v>
      </c>
      <c r="T3759">
        <v>100</v>
      </c>
      <c r="U3759">
        <f t="shared" si="991"/>
        <v>3486.6498333333329</v>
      </c>
      <c r="V3759">
        <v>0</v>
      </c>
      <c r="W3759">
        <f>P3759+Q3759+R3759+S3759+T3759+U3759</f>
        <v>4978.2398333333331</v>
      </c>
      <c r="X3759">
        <f>+I3759+L3759+N3759</f>
        <v>3546</v>
      </c>
      <c r="Y3759">
        <f>+J3759+M3759</f>
        <v>8514</v>
      </c>
      <c r="Z3759">
        <f>+G3759-(W3759+X3759)</f>
        <v>51475.760166666667</v>
      </c>
      <c r="AA3759" t="s">
        <v>623</v>
      </c>
      <c r="AB3759">
        <v>2023</v>
      </c>
    </row>
    <row r="3760" spans="1:28" x14ac:dyDescent="0.25">
      <c r="A3760">
        <v>37</v>
      </c>
      <c r="B3760" t="s">
        <v>160</v>
      </c>
      <c r="C3760" t="s">
        <v>102</v>
      </c>
      <c r="D3760" t="s">
        <v>4</v>
      </c>
      <c r="E3760" t="s">
        <v>93</v>
      </c>
      <c r="F3760" t="s">
        <v>84</v>
      </c>
      <c r="G3760">
        <v>60000</v>
      </c>
      <c r="H3760">
        <f t="shared" si="996"/>
        <v>56454</v>
      </c>
      <c r="I3760">
        <f t="shared" si="997"/>
        <v>1722</v>
      </c>
      <c r="J3760">
        <f t="shared" si="986"/>
        <v>4260</v>
      </c>
      <c r="K3760">
        <f t="shared" si="987"/>
        <v>660.00000000000011</v>
      </c>
      <c r="L3760">
        <f t="shared" si="988"/>
        <v>1824</v>
      </c>
      <c r="M3760">
        <f t="shared" si="989"/>
        <v>4254</v>
      </c>
      <c r="N3760">
        <v>0</v>
      </c>
      <c r="O3760">
        <f t="shared" si="990"/>
        <v>12720</v>
      </c>
      <c r="P3760">
        <v>25</v>
      </c>
      <c r="Q3760">
        <v>2458.4</v>
      </c>
      <c r="R3760">
        <v>0</v>
      </c>
      <c r="S3760">
        <v>1723.43</v>
      </c>
      <c r="T3760">
        <v>100</v>
      </c>
      <c r="U3760">
        <f t="shared" si="991"/>
        <v>3486.6498333333329</v>
      </c>
      <c r="V3760">
        <v>0</v>
      </c>
      <c r="W3760">
        <f t="shared" si="1001"/>
        <v>7793.4798333333329</v>
      </c>
      <c r="X3760">
        <f t="shared" si="993"/>
        <v>3546</v>
      </c>
      <c r="Y3760">
        <f t="shared" si="999"/>
        <v>8514</v>
      </c>
      <c r="Z3760">
        <f t="shared" si="995"/>
        <v>48660.520166666669</v>
      </c>
      <c r="AA3760" t="s">
        <v>623</v>
      </c>
      <c r="AB3760">
        <v>2023</v>
      </c>
    </row>
    <row r="3761" spans="1:28" x14ac:dyDescent="0.25">
      <c r="A3761">
        <v>38</v>
      </c>
      <c r="B3761" t="s">
        <v>806</v>
      </c>
      <c r="C3761" t="s">
        <v>102</v>
      </c>
      <c r="D3761" t="s">
        <v>12</v>
      </c>
      <c r="E3761" t="s">
        <v>75</v>
      </c>
      <c r="F3761" t="s">
        <v>99</v>
      </c>
      <c r="G3761">
        <v>65000</v>
      </c>
      <c r="H3761">
        <f t="shared" si="996"/>
        <v>61158.5</v>
      </c>
      <c r="I3761">
        <f t="shared" si="997"/>
        <v>1865.5</v>
      </c>
      <c r="J3761">
        <f t="shared" si="986"/>
        <v>4615</v>
      </c>
      <c r="K3761">
        <f t="shared" si="987"/>
        <v>715.00000000000011</v>
      </c>
      <c r="L3761">
        <f t="shared" si="988"/>
        <v>1976</v>
      </c>
      <c r="M3761">
        <f t="shared" si="989"/>
        <v>4608.5</v>
      </c>
      <c r="N3761">
        <v>0</v>
      </c>
      <c r="O3761">
        <f t="shared" si="990"/>
        <v>13780</v>
      </c>
      <c r="P3761">
        <v>25</v>
      </c>
      <c r="Q3761">
        <v>7689.07</v>
      </c>
      <c r="R3761">
        <v>0</v>
      </c>
      <c r="S3761">
        <v>402.66</v>
      </c>
      <c r="T3761">
        <v>100</v>
      </c>
      <c r="U3761">
        <f t="shared" si="991"/>
        <v>4427.5498333333335</v>
      </c>
      <c r="V3761">
        <v>0</v>
      </c>
      <c r="W3761">
        <f t="shared" si="1001"/>
        <v>12644.279833333334</v>
      </c>
      <c r="X3761">
        <f t="shared" si="993"/>
        <v>3841.5</v>
      </c>
      <c r="Y3761">
        <f t="shared" si="999"/>
        <v>9223.5</v>
      </c>
      <c r="Z3761">
        <f t="shared" si="995"/>
        <v>48514.220166666666</v>
      </c>
      <c r="AA3761" t="s">
        <v>623</v>
      </c>
      <c r="AB3761">
        <v>2023</v>
      </c>
    </row>
    <row r="3762" spans="1:28" x14ac:dyDescent="0.25">
      <c r="A3762">
        <v>39</v>
      </c>
      <c r="B3762" t="s">
        <v>162</v>
      </c>
      <c r="C3762" t="s">
        <v>102</v>
      </c>
      <c r="D3762" t="s">
        <v>15</v>
      </c>
      <c r="E3762" t="s">
        <v>92</v>
      </c>
      <c r="F3762" t="s">
        <v>99</v>
      </c>
      <c r="G3762">
        <v>70000</v>
      </c>
      <c r="H3762">
        <f t="shared" si="996"/>
        <v>61130.71</v>
      </c>
      <c r="I3762">
        <f t="shared" si="997"/>
        <v>2009</v>
      </c>
      <c r="J3762">
        <f t="shared" si="986"/>
        <v>4970</v>
      </c>
      <c r="K3762">
        <f t="shared" si="987"/>
        <v>715.55</v>
      </c>
      <c r="L3762">
        <f t="shared" si="988"/>
        <v>2128</v>
      </c>
      <c r="M3762">
        <f t="shared" si="989"/>
        <v>4963</v>
      </c>
      <c r="N3762">
        <v>4732.29</v>
      </c>
      <c r="O3762">
        <f t="shared" si="990"/>
        <v>19517.84</v>
      </c>
      <c r="P3762">
        <v>25</v>
      </c>
      <c r="Q3762">
        <v>0</v>
      </c>
      <c r="R3762">
        <v>0</v>
      </c>
      <c r="S3762">
        <v>171.99</v>
      </c>
      <c r="T3762">
        <v>100</v>
      </c>
      <c r="U3762">
        <f t="shared" si="991"/>
        <v>4421.9918333333335</v>
      </c>
      <c r="V3762">
        <v>0</v>
      </c>
      <c r="W3762">
        <f t="shared" si="1001"/>
        <v>4718.9818333333333</v>
      </c>
      <c r="X3762">
        <f t="shared" si="993"/>
        <v>8869.2900000000009</v>
      </c>
      <c r="Y3762">
        <f t="shared" si="999"/>
        <v>9933</v>
      </c>
      <c r="Z3762">
        <f t="shared" si="995"/>
        <v>56411.728166666668</v>
      </c>
      <c r="AA3762" t="s">
        <v>623</v>
      </c>
      <c r="AB3762">
        <v>2023</v>
      </c>
    </row>
    <row r="3763" spans="1:28" x14ac:dyDescent="0.25">
      <c r="A3763">
        <v>40</v>
      </c>
      <c r="B3763" t="s">
        <v>807</v>
      </c>
      <c r="C3763" t="s">
        <v>102</v>
      </c>
      <c r="D3763" t="s">
        <v>808</v>
      </c>
      <c r="E3763" t="s">
        <v>62</v>
      </c>
      <c r="F3763" t="s">
        <v>99</v>
      </c>
      <c r="G3763">
        <v>125000</v>
      </c>
      <c r="H3763">
        <f>+G3763-(I3763+L3763+N3763)</f>
        <v>116035.07</v>
      </c>
      <c r="I3763">
        <f t="shared" si="997"/>
        <v>3587.5</v>
      </c>
      <c r="J3763">
        <f t="shared" si="986"/>
        <v>8875</v>
      </c>
      <c r="K3763">
        <f t="shared" si="987"/>
        <v>715.55</v>
      </c>
      <c r="L3763">
        <f t="shared" si="988"/>
        <v>3800</v>
      </c>
      <c r="M3763">
        <f t="shared" si="989"/>
        <v>8862.5</v>
      </c>
      <c r="N3763">
        <v>1577.43</v>
      </c>
      <c r="O3763">
        <f>+I3763+J3763+K3763+L3763+M3763+N3763</f>
        <v>27417.98</v>
      </c>
      <c r="P3763">
        <v>25</v>
      </c>
      <c r="Q3763">
        <v>2000</v>
      </c>
      <c r="R3763">
        <v>0</v>
      </c>
      <c r="S3763">
        <v>0</v>
      </c>
      <c r="T3763">
        <v>100</v>
      </c>
      <c r="U3763">
        <f t="shared" si="991"/>
        <v>17591.704791666667</v>
      </c>
      <c r="V3763">
        <v>0</v>
      </c>
      <c r="W3763">
        <f>P3763+Q3763+R3763+S3763+T3763+U3763</f>
        <v>19716.704791666667</v>
      </c>
      <c r="X3763">
        <f>+I3763+L3763+N3763</f>
        <v>8964.93</v>
      </c>
      <c r="Y3763">
        <f>+J3763+M3763</f>
        <v>17737.5</v>
      </c>
      <c r="Z3763">
        <f>+G3763-(W3763+X3763)</f>
        <v>96318.365208333329</v>
      </c>
      <c r="AA3763" t="s">
        <v>623</v>
      </c>
      <c r="AB3763">
        <v>2023</v>
      </c>
    </row>
    <row r="3764" spans="1:28" x14ac:dyDescent="0.25">
      <c r="A3764">
        <v>41</v>
      </c>
      <c r="B3764" t="s">
        <v>809</v>
      </c>
      <c r="C3764" t="s">
        <v>102</v>
      </c>
      <c r="D3764" t="s">
        <v>808</v>
      </c>
      <c r="E3764" t="s">
        <v>62</v>
      </c>
      <c r="F3764" t="s">
        <v>99</v>
      </c>
      <c r="G3764">
        <v>80000</v>
      </c>
      <c r="H3764">
        <f>+G3764-(I3764+L3764+N3764)</f>
        <v>75272</v>
      </c>
      <c r="I3764">
        <f t="shared" si="997"/>
        <v>2296</v>
      </c>
      <c r="J3764">
        <f t="shared" si="986"/>
        <v>5679.9999999999991</v>
      </c>
      <c r="K3764">
        <f t="shared" si="987"/>
        <v>715.55</v>
      </c>
      <c r="L3764">
        <f t="shared" si="988"/>
        <v>2432</v>
      </c>
      <c r="M3764">
        <f t="shared" si="989"/>
        <v>5672</v>
      </c>
      <c r="N3764">
        <v>0</v>
      </c>
      <c r="O3764">
        <f>+I3764+J3764+K3764+L3764+M3764+N3764</f>
        <v>16795.55</v>
      </c>
      <c r="P3764">
        <v>25</v>
      </c>
      <c r="Q3764">
        <v>1000</v>
      </c>
      <c r="R3764">
        <v>0</v>
      </c>
      <c r="S3764">
        <v>398.64</v>
      </c>
      <c r="T3764">
        <v>100</v>
      </c>
      <c r="U3764">
        <f t="shared" si="991"/>
        <v>7400.9372916666662</v>
      </c>
      <c r="V3764">
        <v>0</v>
      </c>
      <c r="W3764">
        <f>P3764+Q3764+R3764+S3764+T3764+U3764</f>
        <v>8924.5772916666665</v>
      </c>
      <c r="X3764">
        <f>+I3764+L3764+N3764</f>
        <v>4728</v>
      </c>
      <c r="Y3764">
        <f>+J3764+M3764</f>
        <v>11352</v>
      </c>
      <c r="Z3764">
        <f>+G3764-(W3764+X3764)</f>
        <v>66347.422708333339</v>
      </c>
      <c r="AA3764" t="s">
        <v>623</v>
      </c>
      <c r="AB3764">
        <v>2023</v>
      </c>
    </row>
    <row r="3765" spans="1:28" x14ac:dyDescent="0.25">
      <c r="A3765">
        <v>42</v>
      </c>
      <c r="B3765" t="s">
        <v>813</v>
      </c>
      <c r="C3765" t="s">
        <v>103</v>
      </c>
      <c r="D3765" t="s">
        <v>808</v>
      </c>
      <c r="E3765" t="s">
        <v>92</v>
      </c>
      <c r="F3765" t="s">
        <v>99</v>
      </c>
      <c r="G3765">
        <v>80000</v>
      </c>
      <c r="H3765">
        <f t="shared" si="996"/>
        <v>75272</v>
      </c>
      <c r="I3765">
        <f t="shared" si="997"/>
        <v>2296</v>
      </c>
      <c r="J3765">
        <f t="shared" si="986"/>
        <v>5679.9999999999991</v>
      </c>
      <c r="K3765">
        <f t="shared" si="987"/>
        <v>715.55</v>
      </c>
      <c r="L3765">
        <f t="shared" si="988"/>
        <v>2432</v>
      </c>
      <c r="M3765">
        <f t="shared" si="989"/>
        <v>5672</v>
      </c>
      <c r="N3765">
        <v>0</v>
      </c>
      <c r="O3765">
        <f t="shared" si="990"/>
        <v>16795.55</v>
      </c>
      <c r="P3765">
        <v>25</v>
      </c>
      <c r="Q3765">
        <v>0</v>
      </c>
      <c r="R3765">
        <v>0</v>
      </c>
      <c r="S3765">
        <v>0</v>
      </c>
      <c r="T3765">
        <v>100</v>
      </c>
      <c r="U3765">
        <f t="shared" si="991"/>
        <v>7400.9372916666662</v>
      </c>
      <c r="V3765">
        <v>0</v>
      </c>
      <c r="W3765">
        <f t="shared" si="1001"/>
        <v>7525.9372916666662</v>
      </c>
      <c r="X3765">
        <f t="shared" si="993"/>
        <v>4728</v>
      </c>
      <c r="Y3765">
        <f t="shared" si="999"/>
        <v>11352</v>
      </c>
      <c r="Z3765">
        <f t="shared" si="995"/>
        <v>67746.062708333338</v>
      </c>
      <c r="AA3765" t="s">
        <v>623</v>
      </c>
      <c r="AB3765">
        <v>2023</v>
      </c>
    </row>
    <row r="3766" spans="1:28" x14ac:dyDescent="0.25">
      <c r="A3766">
        <v>43</v>
      </c>
      <c r="B3766" t="s">
        <v>167</v>
      </c>
      <c r="C3766" t="s">
        <v>102</v>
      </c>
      <c r="D3766" t="s">
        <v>6</v>
      </c>
      <c r="E3766" t="s">
        <v>36</v>
      </c>
      <c r="F3766" t="s">
        <v>100</v>
      </c>
      <c r="G3766">
        <v>36000</v>
      </c>
      <c r="H3766">
        <f t="shared" si="996"/>
        <v>33872.400000000001</v>
      </c>
      <c r="I3766">
        <f t="shared" si="997"/>
        <v>1033.2</v>
      </c>
      <c r="J3766">
        <f t="shared" si="986"/>
        <v>2555.9999999999995</v>
      </c>
      <c r="K3766">
        <f t="shared" si="987"/>
        <v>396.00000000000006</v>
      </c>
      <c r="L3766">
        <f t="shared" si="988"/>
        <v>1094.4000000000001</v>
      </c>
      <c r="M3766">
        <f t="shared" si="989"/>
        <v>2552.4</v>
      </c>
      <c r="N3766">
        <v>0</v>
      </c>
      <c r="O3766">
        <f t="shared" si="990"/>
        <v>7632</v>
      </c>
      <c r="P3766">
        <v>25</v>
      </c>
      <c r="Q3766">
        <v>2000</v>
      </c>
      <c r="R3766">
        <v>0</v>
      </c>
      <c r="S3766">
        <v>226.4</v>
      </c>
      <c r="T3766">
        <v>100</v>
      </c>
      <c r="U3766">
        <f t="shared" si="991"/>
        <v>0</v>
      </c>
      <c r="V3766">
        <v>0</v>
      </c>
      <c r="W3766">
        <f t="shared" si="1001"/>
        <v>2351.4</v>
      </c>
      <c r="X3766">
        <f t="shared" si="993"/>
        <v>2127.6000000000004</v>
      </c>
      <c r="Y3766">
        <f t="shared" si="999"/>
        <v>5108.3999999999996</v>
      </c>
      <c r="Z3766">
        <f t="shared" si="995"/>
        <v>31521</v>
      </c>
      <c r="AA3766" t="s">
        <v>623</v>
      </c>
      <c r="AB3766">
        <v>2023</v>
      </c>
    </row>
    <row r="3767" spans="1:28" x14ac:dyDescent="0.25">
      <c r="A3767">
        <v>44</v>
      </c>
      <c r="B3767" t="s">
        <v>169</v>
      </c>
      <c r="C3767" t="s">
        <v>102</v>
      </c>
      <c r="D3767" t="s">
        <v>6</v>
      </c>
      <c r="E3767" t="s">
        <v>36</v>
      </c>
      <c r="F3767" t="s">
        <v>100</v>
      </c>
      <c r="G3767">
        <v>36000</v>
      </c>
      <c r="H3767">
        <f t="shared" si="996"/>
        <v>33872.400000000001</v>
      </c>
      <c r="I3767">
        <f t="shared" si="997"/>
        <v>1033.2</v>
      </c>
      <c r="J3767">
        <f t="shared" si="986"/>
        <v>2555.9999999999995</v>
      </c>
      <c r="K3767">
        <f t="shared" si="987"/>
        <v>396.00000000000006</v>
      </c>
      <c r="L3767">
        <f t="shared" si="988"/>
        <v>1094.4000000000001</v>
      </c>
      <c r="M3767">
        <f t="shared" si="989"/>
        <v>2552.4</v>
      </c>
      <c r="N3767">
        <v>0</v>
      </c>
      <c r="O3767">
        <f t="shared" si="990"/>
        <v>7632</v>
      </c>
      <c r="P3767">
        <v>25</v>
      </c>
      <c r="Q3767">
        <v>0</v>
      </c>
      <c r="R3767">
        <v>0</v>
      </c>
      <c r="S3767">
        <v>0</v>
      </c>
      <c r="T3767">
        <v>100</v>
      </c>
      <c r="U3767">
        <f t="shared" si="991"/>
        <v>0</v>
      </c>
      <c r="V3767">
        <v>0</v>
      </c>
      <c r="W3767">
        <f t="shared" si="1001"/>
        <v>125</v>
      </c>
      <c r="X3767">
        <f t="shared" si="993"/>
        <v>2127.6000000000004</v>
      </c>
      <c r="Y3767">
        <f t="shared" si="999"/>
        <v>5108.3999999999996</v>
      </c>
      <c r="Z3767">
        <f t="shared" si="995"/>
        <v>33747.4</v>
      </c>
      <c r="AA3767" t="s">
        <v>623</v>
      </c>
      <c r="AB3767">
        <v>2023</v>
      </c>
    </row>
    <row r="3768" spans="1:28" x14ac:dyDescent="0.25">
      <c r="A3768">
        <v>45</v>
      </c>
      <c r="B3768" t="s">
        <v>170</v>
      </c>
      <c r="C3768" t="s">
        <v>102</v>
      </c>
      <c r="D3768" t="s">
        <v>17</v>
      </c>
      <c r="E3768" t="s">
        <v>36</v>
      </c>
      <c r="F3768" t="s">
        <v>100</v>
      </c>
      <c r="G3768">
        <v>36000</v>
      </c>
      <c r="H3768">
        <f t="shared" si="996"/>
        <v>30717.54</v>
      </c>
      <c r="I3768">
        <f t="shared" si="997"/>
        <v>1033.2</v>
      </c>
      <c r="J3768">
        <f t="shared" si="986"/>
        <v>2555.9999999999995</v>
      </c>
      <c r="K3768">
        <f t="shared" si="987"/>
        <v>396.00000000000006</v>
      </c>
      <c r="L3768">
        <f t="shared" si="988"/>
        <v>1094.4000000000001</v>
      </c>
      <c r="M3768">
        <f t="shared" si="989"/>
        <v>2552.4</v>
      </c>
      <c r="N3768">
        <v>3154.86</v>
      </c>
      <c r="O3768">
        <f t="shared" si="990"/>
        <v>10786.86</v>
      </c>
      <c r="P3768">
        <v>25</v>
      </c>
      <c r="Q3768">
        <v>300</v>
      </c>
      <c r="R3768">
        <v>0</v>
      </c>
      <c r="S3768">
        <v>1030.3</v>
      </c>
      <c r="T3768">
        <v>100</v>
      </c>
      <c r="U3768">
        <f t="shared" si="991"/>
        <v>0</v>
      </c>
      <c r="V3768">
        <v>0</v>
      </c>
      <c r="W3768">
        <f t="shared" si="1001"/>
        <v>1455.3</v>
      </c>
      <c r="X3768">
        <f t="shared" si="993"/>
        <v>5282.4600000000009</v>
      </c>
      <c r="Y3768">
        <f t="shared" si="999"/>
        <v>5108.3999999999996</v>
      </c>
      <c r="Z3768">
        <f t="shared" si="995"/>
        <v>29262.239999999998</v>
      </c>
      <c r="AA3768" t="s">
        <v>623</v>
      </c>
      <c r="AB3768">
        <v>2023</v>
      </c>
    </row>
    <row r="3769" spans="1:28" x14ac:dyDescent="0.25">
      <c r="A3769">
        <v>46</v>
      </c>
      <c r="B3769" t="s">
        <v>171</v>
      </c>
      <c r="C3769" t="s">
        <v>102</v>
      </c>
      <c r="D3769" t="s">
        <v>793</v>
      </c>
      <c r="E3769" t="s">
        <v>36</v>
      </c>
      <c r="F3769" t="s">
        <v>100</v>
      </c>
      <c r="G3769">
        <v>36000</v>
      </c>
      <c r="H3769">
        <f t="shared" si="996"/>
        <v>33872.400000000001</v>
      </c>
      <c r="I3769">
        <f t="shared" si="997"/>
        <v>1033.2</v>
      </c>
      <c r="J3769">
        <f t="shared" si="986"/>
        <v>2555.9999999999995</v>
      </c>
      <c r="K3769">
        <f t="shared" si="987"/>
        <v>396.00000000000006</v>
      </c>
      <c r="L3769">
        <f t="shared" si="988"/>
        <v>1094.4000000000001</v>
      </c>
      <c r="M3769">
        <f t="shared" si="989"/>
        <v>2552.4</v>
      </c>
      <c r="N3769">
        <v>0</v>
      </c>
      <c r="O3769">
        <f t="shared" si="990"/>
        <v>7632</v>
      </c>
      <c r="P3769">
        <v>25</v>
      </c>
      <c r="Q3769">
        <v>12995.45</v>
      </c>
      <c r="R3769">
        <v>0</v>
      </c>
      <c r="S3769">
        <v>815.93</v>
      </c>
      <c r="T3769">
        <v>100</v>
      </c>
      <c r="U3769">
        <f t="shared" si="991"/>
        <v>0</v>
      </c>
      <c r="V3769">
        <v>0</v>
      </c>
      <c r="W3769">
        <f t="shared" si="1001"/>
        <v>13936.380000000001</v>
      </c>
      <c r="X3769">
        <f t="shared" si="993"/>
        <v>2127.6000000000004</v>
      </c>
      <c r="Y3769">
        <f t="shared" si="999"/>
        <v>5108.3999999999996</v>
      </c>
      <c r="Z3769">
        <f t="shared" si="995"/>
        <v>19936.019999999997</v>
      </c>
      <c r="AA3769" t="s">
        <v>623</v>
      </c>
      <c r="AB3769">
        <v>2023</v>
      </c>
    </row>
    <row r="3770" spans="1:28" x14ac:dyDescent="0.25">
      <c r="A3770">
        <v>47</v>
      </c>
      <c r="B3770" t="s">
        <v>172</v>
      </c>
      <c r="C3770" t="s">
        <v>102</v>
      </c>
      <c r="D3770" t="s">
        <v>6</v>
      </c>
      <c r="E3770" t="s">
        <v>26</v>
      </c>
      <c r="F3770" t="s">
        <v>100</v>
      </c>
      <c r="G3770">
        <v>46000</v>
      </c>
      <c r="H3770">
        <f t="shared" si="996"/>
        <v>43281.4</v>
      </c>
      <c r="I3770">
        <f t="shared" si="997"/>
        <v>1320.2</v>
      </c>
      <c r="J3770">
        <f t="shared" si="986"/>
        <v>3265.9999999999995</v>
      </c>
      <c r="K3770">
        <f t="shared" si="987"/>
        <v>506.00000000000006</v>
      </c>
      <c r="L3770">
        <f t="shared" si="988"/>
        <v>1398.4</v>
      </c>
      <c r="M3770">
        <f t="shared" si="989"/>
        <v>3261.4</v>
      </c>
      <c r="N3770">
        <v>0</v>
      </c>
      <c r="O3770">
        <f t="shared" si="990"/>
        <v>9752</v>
      </c>
      <c r="P3770">
        <v>25</v>
      </c>
      <c r="Q3770">
        <v>0</v>
      </c>
      <c r="R3770">
        <v>0</v>
      </c>
      <c r="S3770">
        <v>457.45</v>
      </c>
      <c r="T3770">
        <v>100</v>
      </c>
      <c r="U3770">
        <f t="shared" si="991"/>
        <v>1289.4598750000005</v>
      </c>
      <c r="V3770">
        <v>0</v>
      </c>
      <c r="W3770">
        <f t="shared" si="1001"/>
        <v>1871.9098750000005</v>
      </c>
      <c r="X3770">
        <f t="shared" si="993"/>
        <v>2718.6000000000004</v>
      </c>
      <c r="Y3770">
        <f t="shared" si="999"/>
        <v>6527.4</v>
      </c>
      <c r="Z3770">
        <f t="shared" si="995"/>
        <v>41409.490124999997</v>
      </c>
      <c r="AA3770" t="s">
        <v>623</v>
      </c>
      <c r="AB3770">
        <v>2023</v>
      </c>
    </row>
    <row r="3771" spans="1:28" x14ac:dyDescent="0.25">
      <c r="A3771">
        <v>48</v>
      </c>
      <c r="B3771" t="s">
        <v>798</v>
      </c>
      <c r="C3771" t="s">
        <v>102</v>
      </c>
      <c r="D3771" t="s">
        <v>12</v>
      </c>
      <c r="E3771" t="s">
        <v>26</v>
      </c>
      <c r="F3771" t="s">
        <v>100</v>
      </c>
      <c r="G3771">
        <v>46000</v>
      </c>
      <c r="H3771">
        <f>+G3771-(I3771+L3771+N3771)</f>
        <v>43281.4</v>
      </c>
      <c r="I3771">
        <f t="shared" si="997"/>
        <v>1320.2</v>
      </c>
      <c r="J3771">
        <f t="shared" si="986"/>
        <v>3265.9999999999995</v>
      </c>
      <c r="K3771">
        <f t="shared" si="987"/>
        <v>506.00000000000006</v>
      </c>
      <c r="L3771">
        <f t="shared" si="988"/>
        <v>1398.4</v>
      </c>
      <c r="M3771">
        <f t="shared" si="989"/>
        <v>3261.4</v>
      </c>
      <c r="N3771">
        <v>0</v>
      </c>
      <c r="O3771">
        <f>+I3771+J3771+K3771+L3771+M3771+N3771</f>
        <v>9752</v>
      </c>
      <c r="P3771">
        <v>25</v>
      </c>
      <c r="Q3771">
        <v>0</v>
      </c>
      <c r="R3771">
        <v>0</v>
      </c>
      <c r="S3771">
        <v>808.63</v>
      </c>
      <c r="T3771">
        <v>100</v>
      </c>
      <c r="U3771">
        <f t="shared" si="991"/>
        <v>1289.4598750000005</v>
      </c>
      <c r="V3771">
        <v>0</v>
      </c>
      <c r="W3771">
        <f>P3771+Q3771+R3771+S3771+T3771+U3771</f>
        <v>2223.0898750000006</v>
      </c>
      <c r="X3771">
        <f t="shared" si="993"/>
        <v>2718.6000000000004</v>
      </c>
      <c r="Y3771">
        <f>+J3771+M3771</f>
        <v>6527.4</v>
      </c>
      <c r="Z3771">
        <f>+G3771-(W3771+X3771)</f>
        <v>41058.310124999996</v>
      </c>
      <c r="AA3771" t="s">
        <v>623</v>
      </c>
      <c r="AB3771">
        <v>2023</v>
      </c>
    </row>
    <row r="3772" spans="1:28" x14ac:dyDescent="0.25">
      <c r="A3772">
        <v>49</v>
      </c>
      <c r="B3772" t="s">
        <v>799</v>
      </c>
      <c r="C3772" t="s">
        <v>102</v>
      </c>
      <c r="D3772" t="s">
        <v>6</v>
      </c>
      <c r="E3772" t="s">
        <v>26</v>
      </c>
      <c r="F3772" t="s">
        <v>100</v>
      </c>
      <c r="G3772">
        <v>36000</v>
      </c>
      <c r="H3772">
        <f>+G3772-(I3772+L3772+N3772)</f>
        <v>33872.400000000001</v>
      </c>
      <c r="I3772">
        <f t="shared" si="997"/>
        <v>1033.2</v>
      </c>
      <c r="J3772">
        <f t="shared" si="986"/>
        <v>2555.9999999999995</v>
      </c>
      <c r="K3772">
        <f t="shared" si="987"/>
        <v>396.00000000000006</v>
      </c>
      <c r="L3772">
        <f t="shared" si="988"/>
        <v>1094.4000000000001</v>
      </c>
      <c r="M3772">
        <f t="shared" si="989"/>
        <v>2552.4</v>
      </c>
      <c r="N3772">
        <v>0</v>
      </c>
      <c r="O3772">
        <f>+I3772+J3772+K3772+L3772+M3772+N3772</f>
        <v>7632</v>
      </c>
      <c r="P3772">
        <v>25</v>
      </c>
      <c r="Q3772">
        <v>0</v>
      </c>
      <c r="R3772">
        <v>0</v>
      </c>
      <c r="S3772">
        <v>0</v>
      </c>
      <c r="T3772">
        <v>100</v>
      </c>
      <c r="U3772">
        <f t="shared" si="991"/>
        <v>0</v>
      </c>
      <c r="V3772">
        <v>0</v>
      </c>
      <c r="W3772">
        <f>P3772+Q3772+R3772+S3772+T3772+U3772</f>
        <v>125</v>
      </c>
      <c r="X3772">
        <f t="shared" si="993"/>
        <v>2127.6000000000004</v>
      </c>
      <c r="Y3772">
        <f>+J3772+M3772</f>
        <v>5108.3999999999996</v>
      </c>
      <c r="Z3772">
        <f>+G3772-(W3772+X3772)</f>
        <v>33747.4</v>
      </c>
      <c r="AA3772" t="s">
        <v>623</v>
      </c>
      <c r="AB3772">
        <v>2023</v>
      </c>
    </row>
    <row r="3773" spans="1:28" x14ac:dyDescent="0.25">
      <c r="A3773">
        <v>50</v>
      </c>
      <c r="B3773" t="s">
        <v>173</v>
      </c>
      <c r="C3773" t="s">
        <v>102</v>
      </c>
      <c r="D3773" t="s">
        <v>6</v>
      </c>
      <c r="E3773" t="s">
        <v>26</v>
      </c>
      <c r="F3773" t="s">
        <v>100</v>
      </c>
      <c r="G3773">
        <v>36000</v>
      </c>
      <c r="H3773">
        <f t="shared" si="996"/>
        <v>32294.97</v>
      </c>
      <c r="I3773">
        <f t="shared" si="997"/>
        <v>1033.2</v>
      </c>
      <c r="J3773">
        <f t="shared" si="986"/>
        <v>2555.9999999999995</v>
      </c>
      <c r="K3773">
        <f t="shared" si="987"/>
        <v>396.00000000000006</v>
      </c>
      <c r="L3773">
        <f t="shared" si="988"/>
        <v>1094.4000000000001</v>
      </c>
      <c r="M3773">
        <f t="shared" si="989"/>
        <v>2552.4</v>
      </c>
      <c r="N3773">
        <v>1577.43</v>
      </c>
      <c r="O3773">
        <f t="shared" si="990"/>
        <v>9209.43</v>
      </c>
      <c r="P3773">
        <v>25</v>
      </c>
      <c r="Q3773">
        <v>0</v>
      </c>
      <c r="R3773">
        <v>0</v>
      </c>
      <c r="S3773">
        <v>0</v>
      </c>
      <c r="T3773">
        <v>100</v>
      </c>
      <c r="U3773">
        <f t="shared" si="991"/>
        <v>0</v>
      </c>
      <c r="V3773">
        <v>0</v>
      </c>
      <c r="W3773">
        <f t="shared" si="1001"/>
        <v>125</v>
      </c>
      <c r="X3773">
        <f t="shared" si="993"/>
        <v>3705.0300000000007</v>
      </c>
      <c r="Y3773">
        <f t="shared" si="999"/>
        <v>5108.3999999999996</v>
      </c>
      <c r="Z3773">
        <f t="shared" si="995"/>
        <v>32169.97</v>
      </c>
      <c r="AA3773" t="s">
        <v>623</v>
      </c>
      <c r="AB3773">
        <v>2023</v>
      </c>
    </row>
    <row r="3774" spans="1:28" x14ac:dyDescent="0.25">
      <c r="A3774">
        <v>51</v>
      </c>
      <c r="B3774" t="s">
        <v>177</v>
      </c>
      <c r="C3774" t="s">
        <v>102</v>
      </c>
      <c r="D3774" t="s">
        <v>22</v>
      </c>
      <c r="E3774" t="s">
        <v>26</v>
      </c>
      <c r="F3774" t="s">
        <v>100</v>
      </c>
      <c r="G3774">
        <v>46000</v>
      </c>
      <c r="H3774">
        <f t="shared" si="996"/>
        <v>43281.4</v>
      </c>
      <c r="I3774">
        <f t="shared" si="997"/>
        <v>1320.2</v>
      </c>
      <c r="J3774">
        <f t="shared" si="986"/>
        <v>3265.9999999999995</v>
      </c>
      <c r="K3774">
        <f t="shared" si="987"/>
        <v>506.00000000000006</v>
      </c>
      <c r="L3774">
        <f t="shared" si="988"/>
        <v>1398.4</v>
      </c>
      <c r="M3774">
        <f t="shared" si="989"/>
        <v>3261.4</v>
      </c>
      <c r="N3774">
        <v>0</v>
      </c>
      <c r="O3774">
        <f t="shared" si="990"/>
        <v>9752</v>
      </c>
      <c r="P3774">
        <v>25</v>
      </c>
      <c r="Q3774">
        <v>0</v>
      </c>
      <c r="R3774">
        <v>0</v>
      </c>
      <c r="S3774">
        <v>662.66</v>
      </c>
      <c r="T3774">
        <v>100</v>
      </c>
      <c r="U3774">
        <f t="shared" si="991"/>
        <v>1289.4598750000005</v>
      </c>
      <c r="V3774">
        <v>0</v>
      </c>
      <c r="W3774">
        <f t="shared" si="1001"/>
        <v>2077.1198750000003</v>
      </c>
      <c r="X3774">
        <f t="shared" si="993"/>
        <v>2718.6000000000004</v>
      </c>
      <c r="Y3774">
        <f t="shared" si="999"/>
        <v>6527.4</v>
      </c>
      <c r="Z3774">
        <f t="shared" si="995"/>
        <v>41204.280124999997</v>
      </c>
      <c r="AA3774" t="s">
        <v>623</v>
      </c>
      <c r="AB3774">
        <v>2023</v>
      </c>
    </row>
    <row r="3775" spans="1:28" x14ac:dyDescent="0.25">
      <c r="A3775">
        <v>52</v>
      </c>
      <c r="B3775" t="s">
        <v>178</v>
      </c>
      <c r="C3775" t="s">
        <v>103</v>
      </c>
      <c r="D3775" t="s">
        <v>6</v>
      </c>
      <c r="E3775" t="s">
        <v>32</v>
      </c>
      <c r="F3775" t="s">
        <v>100</v>
      </c>
      <c r="G3775">
        <v>26000</v>
      </c>
      <c r="H3775">
        <f>+G3775-(I3775+L3775+N3775)</f>
        <v>24463.4</v>
      </c>
      <c r="I3775">
        <f t="shared" si="997"/>
        <v>746.2</v>
      </c>
      <c r="J3775">
        <f t="shared" si="986"/>
        <v>1845.9999999999998</v>
      </c>
      <c r="K3775">
        <f t="shared" si="987"/>
        <v>286.00000000000006</v>
      </c>
      <c r="L3775">
        <f t="shared" si="988"/>
        <v>790.4</v>
      </c>
      <c r="M3775">
        <f t="shared" si="989"/>
        <v>1843.4</v>
      </c>
      <c r="N3775">
        <v>0</v>
      </c>
      <c r="O3775">
        <f>+I3775+J3775+K3775+L3775+M3775+N3775</f>
        <v>5512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si="991"/>
        <v>0</v>
      </c>
      <c r="V3775">
        <v>0</v>
      </c>
      <c r="W3775">
        <f t="shared" si="1001"/>
        <v>125</v>
      </c>
      <c r="X3775">
        <f t="shared" si="993"/>
        <v>1536.6</v>
      </c>
      <c r="Y3775">
        <f t="shared" si="999"/>
        <v>3689.3999999999996</v>
      </c>
      <c r="Z3775">
        <f t="shared" si="995"/>
        <v>24338.400000000001</v>
      </c>
      <c r="AA3775" t="s">
        <v>623</v>
      </c>
      <c r="AB3775">
        <v>2023</v>
      </c>
    </row>
    <row r="3776" spans="1:28" x14ac:dyDescent="0.25">
      <c r="A3776">
        <v>53</v>
      </c>
      <c r="B3776" t="s">
        <v>814</v>
      </c>
      <c r="C3776" t="s">
        <v>102</v>
      </c>
      <c r="D3776" t="s">
        <v>793</v>
      </c>
      <c r="E3776" t="s">
        <v>33</v>
      </c>
      <c r="F3776" t="s">
        <v>100</v>
      </c>
      <c r="G3776">
        <v>30000</v>
      </c>
      <c r="H3776">
        <f t="shared" si="996"/>
        <v>28227</v>
      </c>
      <c r="I3776">
        <f t="shared" si="997"/>
        <v>861</v>
      </c>
      <c r="J3776">
        <f t="shared" si="986"/>
        <v>2130</v>
      </c>
      <c r="K3776">
        <f t="shared" si="987"/>
        <v>330.00000000000006</v>
      </c>
      <c r="L3776">
        <f t="shared" si="988"/>
        <v>912</v>
      </c>
      <c r="M3776">
        <f t="shared" si="989"/>
        <v>2127</v>
      </c>
      <c r="N3776">
        <v>0</v>
      </c>
      <c r="O3776">
        <f t="shared" ref="O3776:O3783" si="1002">+I3776+J3776+K3776+L3776+M3776+N3776</f>
        <v>6360</v>
      </c>
      <c r="P3776">
        <v>25</v>
      </c>
      <c r="Q3776">
        <v>0</v>
      </c>
      <c r="R3776">
        <v>0</v>
      </c>
      <c r="S3776">
        <v>0</v>
      </c>
      <c r="T3776">
        <v>100</v>
      </c>
      <c r="U3776">
        <f t="shared" si="991"/>
        <v>0</v>
      </c>
      <c r="V3776">
        <v>0</v>
      </c>
      <c r="W3776">
        <f t="shared" si="1001"/>
        <v>125</v>
      </c>
      <c r="X3776">
        <f t="shared" si="993"/>
        <v>1773</v>
      </c>
      <c r="Y3776">
        <f t="shared" si="999"/>
        <v>4257</v>
      </c>
      <c r="Z3776">
        <f t="shared" si="995"/>
        <v>28102</v>
      </c>
      <c r="AA3776" t="s">
        <v>623</v>
      </c>
      <c r="AB3776">
        <v>2023</v>
      </c>
    </row>
    <row r="3777" spans="1:28" x14ac:dyDescent="0.25">
      <c r="A3777">
        <v>54</v>
      </c>
      <c r="B3777" t="s">
        <v>815</v>
      </c>
      <c r="C3777" t="s">
        <v>102</v>
      </c>
      <c r="D3777" t="s">
        <v>793</v>
      </c>
      <c r="E3777" t="s">
        <v>32</v>
      </c>
      <c r="F3777" t="s">
        <v>100</v>
      </c>
      <c r="G3777">
        <v>30000</v>
      </c>
      <c r="H3777">
        <f t="shared" si="996"/>
        <v>28227</v>
      </c>
      <c r="I3777">
        <f t="shared" si="997"/>
        <v>861</v>
      </c>
      <c r="J3777">
        <f t="shared" si="986"/>
        <v>2130</v>
      </c>
      <c r="K3777">
        <f t="shared" si="987"/>
        <v>330.00000000000006</v>
      </c>
      <c r="L3777">
        <f t="shared" si="988"/>
        <v>912</v>
      </c>
      <c r="M3777">
        <f t="shared" si="989"/>
        <v>2127</v>
      </c>
      <c r="N3777">
        <v>0</v>
      </c>
      <c r="O3777">
        <f t="shared" si="1002"/>
        <v>6360</v>
      </c>
      <c r="P3777">
        <v>25</v>
      </c>
      <c r="Q3777">
        <v>0</v>
      </c>
      <c r="R3777">
        <v>0</v>
      </c>
      <c r="S3777">
        <v>0</v>
      </c>
      <c r="T3777">
        <v>100</v>
      </c>
      <c r="U3777">
        <f t="shared" si="991"/>
        <v>0</v>
      </c>
      <c r="V3777">
        <v>0</v>
      </c>
      <c r="W3777">
        <f t="shared" si="1001"/>
        <v>125</v>
      </c>
      <c r="X3777">
        <f t="shared" si="993"/>
        <v>1773</v>
      </c>
      <c r="Y3777">
        <f t="shared" si="999"/>
        <v>4257</v>
      </c>
      <c r="Z3777">
        <f t="shared" si="995"/>
        <v>28102</v>
      </c>
      <c r="AA3777" t="s">
        <v>623</v>
      </c>
      <c r="AB3777">
        <v>2023</v>
      </c>
    </row>
    <row r="3778" spans="1:28" x14ac:dyDescent="0.25">
      <c r="A3778">
        <v>55</v>
      </c>
      <c r="B3778" t="s">
        <v>816</v>
      </c>
      <c r="C3778" t="s">
        <v>103</v>
      </c>
      <c r="D3778" t="s">
        <v>6</v>
      </c>
      <c r="E3778" t="s">
        <v>32</v>
      </c>
      <c r="F3778" t="s">
        <v>100</v>
      </c>
      <c r="G3778">
        <v>30000</v>
      </c>
      <c r="H3778">
        <f>+G3778-(I3778+L3778+N3778)</f>
        <v>28227</v>
      </c>
      <c r="I3778">
        <f t="shared" si="997"/>
        <v>861</v>
      </c>
      <c r="J3778">
        <f t="shared" si="986"/>
        <v>2130</v>
      </c>
      <c r="K3778">
        <f t="shared" si="987"/>
        <v>330.00000000000006</v>
      </c>
      <c r="L3778">
        <f t="shared" si="988"/>
        <v>912</v>
      </c>
      <c r="M3778">
        <f t="shared" si="989"/>
        <v>2127</v>
      </c>
      <c r="N3778">
        <v>0</v>
      </c>
      <c r="O3778">
        <f t="shared" si="1002"/>
        <v>6360</v>
      </c>
      <c r="P3778">
        <v>25</v>
      </c>
      <c r="Q3778">
        <v>0</v>
      </c>
      <c r="R3778">
        <v>0</v>
      </c>
      <c r="S3778">
        <v>98.2</v>
      </c>
      <c r="T3778">
        <v>100</v>
      </c>
      <c r="U3778">
        <f t="shared" si="991"/>
        <v>0</v>
      </c>
      <c r="V3778">
        <v>0</v>
      </c>
      <c r="W3778">
        <f t="shared" si="1001"/>
        <v>223.2</v>
      </c>
      <c r="X3778">
        <f t="shared" si="993"/>
        <v>1773</v>
      </c>
      <c r="Y3778">
        <f t="shared" si="999"/>
        <v>4257</v>
      </c>
      <c r="Z3778">
        <f t="shared" si="995"/>
        <v>28003.8</v>
      </c>
      <c r="AA3778" t="s">
        <v>623</v>
      </c>
      <c r="AB3778">
        <v>2023</v>
      </c>
    </row>
    <row r="3779" spans="1:28" x14ac:dyDescent="0.25">
      <c r="A3779">
        <v>56</v>
      </c>
      <c r="B3779" t="s">
        <v>817</v>
      </c>
      <c r="C3779" t="s">
        <v>102</v>
      </c>
      <c r="D3779" t="s">
        <v>818</v>
      </c>
      <c r="E3779" t="s">
        <v>32</v>
      </c>
      <c r="F3779" t="s">
        <v>100</v>
      </c>
      <c r="G3779">
        <v>30000</v>
      </c>
      <c r="H3779">
        <f t="shared" si="996"/>
        <v>28227</v>
      </c>
      <c r="I3779">
        <f t="shared" si="997"/>
        <v>861</v>
      </c>
      <c r="J3779">
        <f t="shared" si="986"/>
        <v>2130</v>
      </c>
      <c r="K3779">
        <f t="shared" si="987"/>
        <v>330.00000000000006</v>
      </c>
      <c r="L3779">
        <f t="shared" si="988"/>
        <v>912</v>
      </c>
      <c r="M3779">
        <f t="shared" si="989"/>
        <v>2127</v>
      </c>
      <c r="N3779">
        <v>0</v>
      </c>
      <c r="O3779">
        <f t="shared" si="1002"/>
        <v>6360</v>
      </c>
      <c r="P3779">
        <v>25</v>
      </c>
      <c r="Q3779">
        <v>500</v>
      </c>
      <c r="R3779">
        <v>0</v>
      </c>
      <c r="S3779">
        <v>0</v>
      </c>
      <c r="T3779">
        <v>100</v>
      </c>
      <c r="U3779">
        <f t="shared" si="991"/>
        <v>0</v>
      </c>
      <c r="V3779">
        <v>0</v>
      </c>
      <c r="W3779">
        <f t="shared" si="1001"/>
        <v>625</v>
      </c>
      <c r="X3779">
        <f t="shared" si="993"/>
        <v>1773</v>
      </c>
      <c r="Y3779">
        <f t="shared" si="999"/>
        <v>4257</v>
      </c>
      <c r="Z3779">
        <f t="shared" si="995"/>
        <v>27602</v>
      </c>
      <c r="AA3779" t="s">
        <v>623</v>
      </c>
      <c r="AB3779">
        <v>2023</v>
      </c>
    </row>
    <row r="3780" spans="1:28" x14ac:dyDescent="0.25">
      <c r="A3780">
        <v>57</v>
      </c>
      <c r="B3780" t="s">
        <v>819</v>
      </c>
      <c r="C3780" t="s">
        <v>103</v>
      </c>
      <c r="D3780" t="s">
        <v>12</v>
      </c>
      <c r="E3780" t="s">
        <v>32</v>
      </c>
      <c r="F3780" t="s">
        <v>100</v>
      </c>
      <c r="G3780">
        <v>46000</v>
      </c>
      <c r="H3780">
        <f t="shared" si="996"/>
        <v>43281.4</v>
      </c>
      <c r="I3780">
        <f t="shared" si="997"/>
        <v>1320.2</v>
      </c>
      <c r="J3780">
        <f t="shared" si="986"/>
        <v>3265.9999999999995</v>
      </c>
      <c r="K3780">
        <f t="shared" si="987"/>
        <v>506.00000000000006</v>
      </c>
      <c r="L3780">
        <f t="shared" si="988"/>
        <v>1398.4</v>
      </c>
      <c r="M3780">
        <f t="shared" si="989"/>
        <v>3261.4</v>
      </c>
      <c r="N3780">
        <v>0</v>
      </c>
      <c r="O3780">
        <f t="shared" si="1002"/>
        <v>9752</v>
      </c>
      <c r="P3780">
        <v>25</v>
      </c>
      <c r="Q3780">
        <v>0</v>
      </c>
      <c r="R3780">
        <v>0</v>
      </c>
      <c r="S3780">
        <v>614.63</v>
      </c>
      <c r="T3780">
        <v>100</v>
      </c>
      <c r="U3780">
        <f t="shared" si="991"/>
        <v>1289.4598750000005</v>
      </c>
      <c r="V3780">
        <v>0</v>
      </c>
      <c r="W3780">
        <f t="shared" si="1001"/>
        <v>2029.0898750000006</v>
      </c>
      <c r="X3780">
        <f t="shared" si="993"/>
        <v>2718.6000000000004</v>
      </c>
      <c r="Y3780">
        <f t="shared" si="999"/>
        <v>6527.4</v>
      </c>
      <c r="Z3780">
        <f t="shared" si="995"/>
        <v>41252.310124999996</v>
      </c>
      <c r="AA3780" t="s">
        <v>623</v>
      </c>
      <c r="AB3780">
        <v>2023</v>
      </c>
    </row>
    <row r="3781" spans="1:28" x14ac:dyDescent="0.25">
      <c r="A3781">
        <v>58</v>
      </c>
      <c r="B3781" t="s">
        <v>820</v>
      </c>
      <c r="C3781" t="s">
        <v>102</v>
      </c>
      <c r="D3781" t="s">
        <v>94</v>
      </c>
      <c r="E3781" t="s">
        <v>32</v>
      </c>
      <c r="F3781" t="s">
        <v>100</v>
      </c>
      <c r="G3781">
        <v>36000</v>
      </c>
      <c r="H3781">
        <f t="shared" si="996"/>
        <v>33872.400000000001</v>
      </c>
      <c r="I3781">
        <f t="shared" si="997"/>
        <v>1033.2</v>
      </c>
      <c r="J3781">
        <f t="shared" si="986"/>
        <v>2555.9999999999995</v>
      </c>
      <c r="K3781">
        <f t="shared" si="987"/>
        <v>396.00000000000006</v>
      </c>
      <c r="L3781">
        <f t="shared" si="988"/>
        <v>1094.4000000000001</v>
      </c>
      <c r="M3781">
        <f t="shared" si="989"/>
        <v>2552.4</v>
      </c>
      <c r="N3781">
        <v>0</v>
      </c>
      <c r="O3781">
        <f t="shared" si="1002"/>
        <v>7632</v>
      </c>
      <c r="P3781">
        <v>25</v>
      </c>
      <c r="Q3781">
        <v>0</v>
      </c>
      <c r="R3781">
        <v>0</v>
      </c>
      <c r="S3781">
        <v>0</v>
      </c>
      <c r="T3781">
        <v>100</v>
      </c>
      <c r="U3781">
        <f t="shared" si="991"/>
        <v>0</v>
      </c>
      <c r="V3781">
        <v>0</v>
      </c>
      <c r="W3781">
        <f t="shared" si="1001"/>
        <v>125</v>
      </c>
      <c r="X3781">
        <f t="shared" si="993"/>
        <v>2127.6000000000004</v>
      </c>
      <c r="Y3781">
        <f t="shared" si="999"/>
        <v>5108.3999999999996</v>
      </c>
      <c r="Z3781">
        <f t="shared" si="995"/>
        <v>33747.4</v>
      </c>
      <c r="AA3781" t="s">
        <v>623</v>
      </c>
      <c r="AB3781">
        <v>2023</v>
      </c>
    </row>
    <row r="3782" spans="1:28" x14ac:dyDescent="0.25">
      <c r="A3782">
        <v>59</v>
      </c>
      <c r="B3782" t="s">
        <v>821</v>
      </c>
      <c r="C3782" t="s">
        <v>103</v>
      </c>
      <c r="D3782" t="s">
        <v>22</v>
      </c>
      <c r="E3782" t="s">
        <v>32</v>
      </c>
      <c r="F3782" t="s">
        <v>100</v>
      </c>
      <c r="G3782">
        <v>36000</v>
      </c>
      <c r="H3782">
        <f t="shared" si="996"/>
        <v>33872.400000000001</v>
      </c>
      <c r="I3782">
        <f t="shared" si="997"/>
        <v>1033.2</v>
      </c>
      <c r="J3782">
        <f t="shared" si="986"/>
        <v>2555.9999999999995</v>
      </c>
      <c r="K3782">
        <f t="shared" si="987"/>
        <v>396.00000000000006</v>
      </c>
      <c r="L3782">
        <f t="shared" si="988"/>
        <v>1094.4000000000001</v>
      </c>
      <c r="M3782">
        <f t="shared" si="989"/>
        <v>2552.4</v>
      </c>
      <c r="N3782">
        <v>0</v>
      </c>
      <c r="O3782">
        <f t="shared" si="1002"/>
        <v>7632</v>
      </c>
      <c r="P3782">
        <v>25</v>
      </c>
      <c r="Q3782">
        <v>0</v>
      </c>
      <c r="R3782">
        <v>0</v>
      </c>
      <c r="S3782">
        <v>1195.43</v>
      </c>
      <c r="T3782">
        <v>100</v>
      </c>
      <c r="U3782">
        <f t="shared" si="991"/>
        <v>0</v>
      </c>
      <c r="V3782">
        <v>0</v>
      </c>
      <c r="W3782">
        <f t="shared" si="1001"/>
        <v>1320.43</v>
      </c>
      <c r="X3782">
        <f t="shared" si="993"/>
        <v>2127.6000000000004</v>
      </c>
      <c r="Y3782">
        <f t="shared" si="999"/>
        <v>5108.3999999999996</v>
      </c>
      <c r="Z3782">
        <f t="shared" si="995"/>
        <v>32551.97</v>
      </c>
      <c r="AA3782" t="s">
        <v>623</v>
      </c>
      <c r="AB3782">
        <v>2023</v>
      </c>
    </row>
    <row r="3783" spans="1:28" x14ac:dyDescent="0.25">
      <c r="A3783">
        <v>60</v>
      </c>
      <c r="B3783" t="s">
        <v>822</v>
      </c>
      <c r="C3783" t="s">
        <v>103</v>
      </c>
      <c r="D3783" t="s">
        <v>793</v>
      </c>
      <c r="E3783" t="s">
        <v>32</v>
      </c>
      <c r="F3783" t="s">
        <v>100</v>
      </c>
      <c r="G3783">
        <v>46000</v>
      </c>
      <c r="H3783">
        <f t="shared" si="996"/>
        <v>43281.4</v>
      </c>
      <c r="I3783">
        <f t="shared" si="997"/>
        <v>1320.2</v>
      </c>
      <c r="J3783">
        <f t="shared" si="986"/>
        <v>3265.9999999999995</v>
      </c>
      <c r="K3783">
        <f t="shared" si="987"/>
        <v>506.00000000000006</v>
      </c>
      <c r="L3783">
        <f t="shared" si="988"/>
        <v>1398.4</v>
      </c>
      <c r="M3783">
        <f t="shared" si="989"/>
        <v>3261.4</v>
      </c>
      <c r="N3783">
        <v>0</v>
      </c>
      <c r="O3783">
        <f t="shared" si="1002"/>
        <v>9752</v>
      </c>
      <c r="P3783">
        <v>25</v>
      </c>
      <c r="Q3783">
        <v>0</v>
      </c>
      <c r="R3783">
        <v>0</v>
      </c>
      <c r="S3783">
        <v>0</v>
      </c>
      <c r="T3783">
        <v>100</v>
      </c>
      <c r="U3783">
        <f t="shared" si="991"/>
        <v>1289.4598750000005</v>
      </c>
      <c r="V3783">
        <v>0</v>
      </c>
      <c r="W3783">
        <f t="shared" si="1001"/>
        <v>1414.4598750000005</v>
      </c>
      <c r="X3783">
        <f t="shared" si="993"/>
        <v>2718.6000000000004</v>
      </c>
      <c r="Y3783">
        <f t="shared" si="999"/>
        <v>6527.4</v>
      </c>
      <c r="Z3783">
        <f t="shared" si="995"/>
        <v>41866.940125000001</v>
      </c>
      <c r="AA3783" t="s">
        <v>623</v>
      </c>
      <c r="AB3783">
        <v>2023</v>
      </c>
    </row>
    <row r="3784" spans="1:28" x14ac:dyDescent="0.25">
      <c r="A3784">
        <v>61</v>
      </c>
      <c r="B3784" t="s">
        <v>179</v>
      </c>
      <c r="C3784" t="s">
        <v>103</v>
      </c>
      <c r="D3784" t="s">
        <v>800</v>
      </c>
      <c r="E3784" t="s">
        <v>32</v>
      </c>
      <c r="F3784" t="s">
        <v>100</v>
      </c>
      <c r="G3784">
        <v>30000</v>
      </c>
      <c r="H3784">
        <f t="shared" si="996"/>
        <v>28227</v>
      </c>
      <c r="I3784">
        <f t="shared" si="997"/>
        <v>861</v>
      </c>
      <c r="J3784">
        <f t="shared" si="986"/>
        <v>2130</v>
      </c>
      <c r="K3784">
        <f t="shared" si="987"/>
        <v>330.00000000000006</v>
      </c>
      <c r="L3784">
        <f t="shared" si="988"/>
        <v>912</v>
      </c>
      <c r="M3784">
        <f t="shared" si="989"/>
        <v>2127</v>
      </c>
      <c r="N3784">
        <v>0</v>
      </c>
      <c r="O3784">
        <f t="shared" si="990"/>
        <v>6360</v>
      </c>
      <c r="P3784">
        <v>25</v>
      </c>
      <c r="Q3784">
        <v>1000</v>
      </c>
      <c r="R3784">
        <v>0</v>
      </c>
      <c r="S3784">
        <v>150.1</v>
      </c>
      <c r="T3784">
        <v>100</v>
      </c>
      <c r="U3784">
        <f t="shared" si="991"/>
        <v>0</v>
      </c>
      <c r="V3784">
        <v>0</v>
      </c>
      <c r="W3784">
        <f t="shared" si="1001"/>
        <v>1275.0999999999999</v>
      </c>
      <c r="X3784">
        <f>+I3784+L3784+N3784</f>
        <v>1773</v>
      </c>
      <c r="Y3784">
        <f t="shared" si="999"/>
        <v>4257</v>
      </c>
      <c r="Z3784">
        <f t="shared" si="995"/>
        <v>26951.9</v>
      </c>
      <c r="AA3784" t="s">
        <v>623</v>
      </c>
      <c r="AB3784">
        <v>2023</v>
      </c>
    </row>
    <row r="3785" spans="1:28" x14ac:dyDescent="0.25">
      <c r="A3785">
        <v>62</v>
      </c>
      <c r="B3785" t="s">
        <v>180</v>
      </c>
      <c r="C3785" t="s">
        <v>103</v>
      </c>
      <c r="D3785" t="s">
        <v>22</v>
      </c>
      <c r="E3785" t="s">
        <v>32</v>
      </c>
      <c r="F3785" t="s">
        <v>100</v>
      </c>
      <c r="G3785">
        <v>36000</v>
      </c>
      <c r="H3785">
        <f t="shared" si="996"/>
        <v>32294.97</v>
      </c>
      <c r="I3785">
        <f t="shared" si="997"/>
        <v>1033.2</v>
      </c>
      <c r="J3785">
        <f t="shared" si="986"/>
        <v>2555.9999999999995</v>
      </c>
      <c r="K3785">
        <f t="shared" si="987"/>
        <v>396.00000000000006</v>
      </c>
      <c r="L3785">
        <f t="shared" si="988"/>
        <v>1094.4000000000001</v>
      </c>
      <c r="M3785">
        <f t="shared" si="989"/>
        <v>2552.4</v>
      </c>
      <c r="N3785">
        <v>1577.43</v>
      </c>
      <c r="O3785">
        <f t="shared" si="990"/>
        <v>9209.43</v>
      </c>
      <c r="P3785">
        <v>25</v>
      </c>
      <c r="Q3785">
        <v>0</v>
      </c>
      <c r="R3785">
        <v>0</v>
      </c>
      <c r="S3785">
        <v>2035.8</v>
      </c>
      <c r="T3785">
        <v>100</v>
      </c>
      <c r="U3785">
        <f t="shared" si="991"/>
        <v>0</v>
      </c>
      <c r="V3785">
        <v>0</v>
      </c>
      <c r="W3785">
        <f t="shared" si="1001"/>
        <v>2160.8000000000002</v>
      </c>
      <c r="X3785">
        <f>+I3785+L3785+N3785</f>
        <v>3705.0300000000007</v>
      </c>
      <c r="Y3785">
        <f t="shared" si="999"/>
        <v>5108.3999999999996</v>
      </c>
      <c r="Z3785">
        <f t="shared" si="995"/>
        <v>30134.17</v>
      </c>
      <c r="AA3785" t="s">
        <v>623</v>
      </c>
      <c r="AB3785">
        <v>2023</v>
      </c>
    </row>
    <row r="3786" spans="1:28" x14ac:dyDescent="0.25">
      <c r="A3786">
        <v>63</v>
      </c>
      <c r="B3786" t="s">
        <v>183</v>
      </c>
      <c r="C3786" t="s">
        <v>103</v>
      </c>
      <c r="D3786" t="s">
        <v>22</v>
      </c>
      <c r="E3786" t="s">
        <v>52</v>
      </c>
      <c r="F3786" t="s">
        <v>100</v>
      </c>
      <c r="G3786">
        <v>36000</v>
      </c>
      <c r="H3786">
        <f t="shared" si="996"/>
        <v>33872.400000000001</v>
      </c>
      <c r="I3786">
        <f t="shared" si="997"/>
        <v>1033.2</v>
      </c>
      <c r="J3786">
        <f t="shared" si="986"/>
        <v>2555.9999999999995</v>
      </c>
      <c r="K3786">
        <f t="shared" si="987"/>
        <v>396.00000000000006</v>
      </c>
      <c r="L3786">
        <f t="shared" si="988"/>
        <v>1094.4000000000001</v>
      </c>
      <c r="M3786">
        <f t="shared" si="989"/>
        <v>2552.4</v>
      </c>
      <c r="N3786">
        <v>0</v>
      </c>
      <c r="O3786">
        <f t="shared" si="990"/>
        <v>7632</v>
      </c>
      <c r="P3786">
        <v>25</v>
      </c>
      <c r="Q3786">
        <v>1500</v>
      </c>
      <c r="R3786">
        <v>0</v>
      </c>
      <c r="S3786">
        <v>1057.99</v>
      </c>
      <c r="T3786">
        <v>100</v>
      </c>
      <c r="U3786">
        <f t="shared" si="991"/>
        <v>0</v>
      </c>
      <c r="V3786">
        <v>0</v>
      </c>
      <c r="W3786">
        <f t="shared" si="1001"/>
        <v>2682.99</v>
      </c>
      <c r="X3786">
        <f t="shared" ref="X3786:X3792" si="1003">+I3786+L3786+N3786</f>
        <v>2127.6000000000004</v>
      </c>
      <c r="Y3786">
        <f t="shared" si="999"/>
        <v>5108.3999999999996</v>
      </c>
      <c r="Z3786">
        <f t="shared" si="995"/>
        <v>31189.41</v>
      </c>
      <c r="AA3786" t="s">
        <v>623</v>
      </c>
      <c r="AB3786">
        <v>2023</v>
      </c>
    </row>
    <row r="3787" spans="1:28" x14ac:dyDescent="0.25">
      <c r="A3787">
        <v>64</v>
      </c>
      <c r="B3787" t="s">
        <v>185</v>
      </c>
      <c r="C3787" t="s">
        <v>103</v>
      </c>
      <c r="D3787" t="s">
        <v>22</v>
      </c>
      <c r="E3787" t="s">
        <v>789</v>
      </c>
      <c r="F3787" t="s">
        <v>100</v>
      </c>
      <c r="G3787">
        <v>46000</v>
      </c>
      <c r="H3787">
        <f t="shared" si="996"/>
        <v>43281.4</v>
      </c>
      <c r="I3787">
        <f t="shared" si="997"/>
        <v>1320.2</v>
      </c>
      <c r="J3787">
        <f t="shared" si="986"/>
        <v>3265.9999999999995</v>
      </c>
      <c r="K3787">
        <f t="shared" si="987"/>
        <v>506.00000000000006</v>
      </c>
      <c r="L3787">
        <f t="shared" si="988"/>
        <v>1398.4</v>
      </c>
      <c r="M3787">
        <f t="shared" si="989"/>
        <v>3261.4</v>
      </c>
      <c r="N3787">
        <v>0</v>
      </c>
      <c r="O3787">
        <f t="shared" si="990"/>
        <v>9752</v>
      </c>
      <c r="P3787">
        <v>25</v>
      </c>
      <c r="Q3787">
        <v>200</v>
      </c>
      <c r="R3787">
        <v>0</v>
      </c>
      <c r="S3787">
        <v>1843.69</v>
      </c>
      <c r="T3787">
        <v>100</v>
      </c>
      <c r="U3787">
        <f t="shared" si="991"/>
        <v>1289.4598750000005</v>
      </c>
      <c r="V3787">
        <v>0</v>
      </c>
      <c r="W3787">
        <f t="shared" si="1001"/>
        <v>3458.1498750000005</v>
      </c>
      <c r="X3787">
        <f t="shared" si="1003"/>
        <v>2718.6000000000004</v>
      </c>
      <c r="Y3787">
        <f t="shared" si="999"/>
        <v>6527.4</v>
      </c>
      <c r="Z3787">
        <f t="shared" si="995"/>
        <v>39823.250124999999</v>
      </c>
      <c r="AA3787" t="s">
        <v>623</v>
      </c>
      <c r="AB3787">
        <v>2023</v>
      </c>
    </row>
    <row r="3788" spans="1:28" x14ac:dyDescent="0.25">
      <c r="A3788">
        <v>65</v>
      </c>
      <c r="B3788" t="s">
        <v>186</v>
      </c>
      <c r="C3788" t="s">
        <v>102</v>
      </c>
      <c r="D3788" t="s">
        <v>17</v>
      </c>
      <c r="E3788" t="s">
        <v>42</v>
      </c>
      <c r="F3788" t="s">
        <v>100</v>
      </c>
      <c r="G3788">
        <v>36000</v>
      </c>
      <c r="H3788">
        <f t="shared" si="996"/>
        <v>33872.400000000001</v>
      </c>
      <c r="I3788">
        <f t="shared" si="997"/>
        <v>1033.2</v>
      </c>
      <c r="J3788">
        <f t="shared" ref="J3788:J3818" si="1004">IF(G3788&lt;=325250,G3788*7.1%,23092.75)</f>
        <v>2555.9999999999995</v>
      </c>
      <c r="K3788">
        <f t="shared" ref="K3788:K3818" si="1005">IF(G3788&lt;=65050,G3788*1.1%,715.55)</f>
        <v>396.00000000000006</v>
      </c>
      <c r="L3788">
        <f t="shared" ref="L3788:L3818" si="1006">IF(G3788&lt;=162625,G3788*3.04%,4943.8)</f>
        <v>1094.4000000000001</v>
      </c>
      <c r="M3788">
        <f t="shared" ref="M3788:M3818" si="1007">IF(G3788&lt;=162625,G3788*7.09%,11530.11)</f>
        <v>2552.4</v>
      </c>
      <c r="N3788">
        <v>0</v>
      </c>
      <c r="O3788">
        <f t="shared" ref="O3788:O3818" si="1008">+I3788+J3788+K3788+L3788+M3788+N3788</f>
        <v>7632</v>
      </c>
      <c r="P3788">
        <v>25</v>
      </c>
      <c r="Q3788">
        <v>0</v>
      </c>
      <c r="R3788">
        <v>0</v>
      </c>
      <c r="S3788">
        <v>687.14</v>
      </c>
      <c r="T3788">
        <v>100</v>
      </c>
      <c r="U3788">
        <f t="shared" ref="U3788:U3818" si="1009">IF((H3788*12)&gt;867123.01,(79776+(((H3788*12)-867123.01)*0.25))/12,IF((H3788*12)&gt;624329.01,(31216+(((H3788*12)-624329.01)*0.2))/12,IF((H3788*12)&gt;416220.01,(((H3788*12)-416220.01)*0.15)/12,0)))</f>
        <v>0</v>
      </c>
      <c r="V3788">
        <v>0</v>
      </c>
      <c r="W3788">
        <f t="shared" si="1001"/>
        <v>812.14</v>
      </c>
      <c r="X3788">
        <f t="shared" si="1003"/>
        <v>2127.6000000000004</v>
      </c>
      <c r="Y3788">
        <f t="shared" si="999"/>
        <v>5108.3999999999996</v>
      </c>
      <c r="Z3788">
        <f t="shared" ref="Z3788:Z3818" si="1010">+G3788-(W3788+X3788)</f>
        <v>33060.26</v>
      </c>
      <c r="AA3788" t="s">
        <v>623</v>
      </c>
      <c r="AB3788">
        <v>2023</v>
      </c>
    </row>
    <row r="3789" spans="1:28" x14ac:dyDescent="0.25">
      <c r="A3789">
        <v>66</v>
      </c>
      <c r="B3789" t="s">
        <v>188</v>
      </c>
      <c r="C3789" t="s">
        <v>102</v>
      </c>
      <c r="D3789" t="s">
        <v>10</v>
      </c>
      <c r="E3789" t="s">
        <v>33</v>
      </c>
      <c r="F3789" t="s">
        <v>100</v>
      </c>
      <c r="G3789">
        <v>36000</v>
      </c>
      <c r="H3789">
        <f t="shared" ref="H3789:H3818" si="1011">+G3789-(I3789+L3789+N3789)</f>
        <v>30717.54</v>
      </c>
      <c r="I3789">
        <f t="shared" ref="I3789:I3818" si="1012">IF(G3789&lt;=325250,G3789*2.87%,9334.68)</f>
        <v>1033.2</v>
      </c>
      <c r="J3789">
        <f t="shared" si="1004"/>
        <v>2555.9999999999995</v>
      </c>
      <c r="K3789">
        <f t="shared" si="1005"/>
        <v>396.00000000000006</v>
      </c>
      <c r="L3789">
        <f t="shared" si="1006"/>
        <v>1094.4000000000001</v>
      </c>
      <c r="M3789">
        <f t="shared" si="1007"/>
        <v>2552.4</v>
      </c>
      <c r="N3789">
        <v>3154.86</v>
      </c>
      <c r="O3789">
        <f t="shared" si="1008"/>
        <v>10786.86</v>
      </c>
      <c r="P3789">
        <v>25</v>
      </c>
      <c r="Q3789">
        <v>0</v>
      </c>
      <c r="R3789">
        <v>0</v>
      </c>
      <c r="S3789">
        <v>1974.56</v>
      </c>
      <c r="T3789">
        <v>100</v>
      </c>
      <c r="U3789">
        <f t="shared" si="1009"/>
        <v>0</v>
      </c>
      <c r="V3789">
        <v>0</v>
      </c>
      <c r="W3789">
        <f t="shared" si="1001"/>
        <v>2099.56</v>
      </c>
      <c r="X3789">
        <f t="shared" si="1003"/>
        <v>5282.4600000000009</v>
      </c>
      <c r="Y3789">
        <f t="shared" si="999"/>
        <v>5108.3999999999996</v>
      </c>
      <c r="Z3789">
        <f t="shared" si="1010"/>
        <v>28617.98</v>
      </c>
      <c r="AA3789" t="s">
        <v>623</v>
      </c>
      <c r="AB3789">
        <v>2023</v>
      </c>
    </row>
    <row r="3790" spans="1:28" x14ac:dyDescent="0.25">
      <c r="A3790">
        <v>67</v>
      </c>
      <c r="B3790" t="s">
        <v>190</v>
      </c>
      <c r="C3790" t="s">
        <v>102</v>
      </c>
      <c r="D3790" t="s">
        <v>801</v>
      </c>
      <c r="E3790" t="s">
        <v>38</v>
      </c>
      <c r="F3790" t="s">
        <v>100</v>
      </c>
      <c r="G3790">
        <v>36000</v>
      </c>
      <c r="H3790">
        <f t="shared" si="1011"/>
        <v>33872.400000000001</v>
      </c>
      <c r="I3790">
        <f t="shared" si="1012"/>
        <v>1033.2</v>
      </c>
      <c r="J3790">
        <f t="shared" si="1004"/>
        <v>2555.9999999999995</v>
      </c>
      <c r="K3790">
        <f t="shared" si="1005"/>
        <v>396.00000000000006</v>
      </c>
      <c r="L3790">
        <f t="shared" si="1006"/>
        <v>1094.4000000000001</v>
      </c>
      <c r="M3790">
        <f t="shared" si="1007"/>
        <v>2552.4</v>
      </c>
      <c r="N3790">
        <v>0</v>
      </c>
      <c r="O3790">
        <f t="shared" si="1008"/>
        <v>7632</v>
      </c>
      <c r="P3790">
        <v>25</v>
      </c>
      <c r="Q3790">
        <v>6490.89</v>
      </c>
      <c r="R3790">
        <v>0</v>
      </c>
      <c r="S3790">
        <v>819.07</v>
      </c>
      <c r="T3790">
        <v>100</v>
      </c>
      <c r="U3790">
        <f t="shared" si="1009"/>
        <v>0</v>
      </c>
      <c r="V3790">
        <v>0</v>
      </c>
      <c r="W3790">
        <f t="shared" si="1001"/>
        <v>7434.96</v>
      </c>
      <c r="X3790">
        <f t="shared" si="1003"/>
        <v>2127.6000000000004</v>
      </c>
      <c r="Y3790">
        <f t="shared" si="999"/>
        <v>5108.3999999999996</v>
      </c>
      <c r="Z3790">
        <f t="shared" si="1010"/>
        <v>26437.439999999999</v>
      </c>
      <c r="AA3790" t="s">
        <v>623</v>
      </c>
      <c r="AB3790">
        <v>2023</v>
      </c>
    </row>
    <row r="3791" spans="1:28" x14ac:dyDescent="0.25">
      <c r="A3791">
        <v>68</v>
      </c>
      <c r="B3791" t="s">
        <v>802</v>
      </c>
      <c r="C3791" t="s">
        <v>103</v>
      </c>
      <c r="D3791" t="s">
        <v>22</v>
      </c>
      <c r="E3791" t="s">
        <v>54</v>
      </c>
      <c r="F3791" t="s">
        <v>100</v>
      </c>
      <c r="G3791">
        <v>30000</v>
      </c>
      <c r="H3791">
        <f>+G3791-(I3791+L3791+N3791)</f>
        <v>28227</v>
      </c>
      <c r="I3791">
        <f t="shared" si="1012"/>
        <v>861</v>
      </c>
      <c r="J3791">
        <f t="shared" si="1004"/>
        <v>2130</v>
      </c>
      <c r="K3791">
        <f t="shared" si="1005"/>
        <v>330.00000000000006</v>
      </c>
      <c r="L3791">
        <f t="shared" si="1006"/>
        <v>912</v>
      </c>
      <c r="M3791">
        <f t="shared" si="1007"/>
        <v>2127</v>
      </c>
      <c r="N3791">
        <v>0</v>
      </c>
      <c r="O3791">
        <f>+I3791+J3791+K3791+L3791+M3791+N3791</f>
        <v>6360</v>
      </c>
      <c r="P3791">
        <v>25</v>
      </c>
      <c r="Q3791">
        <v>2000</v>
      </c>
      <c r="R3791">
        <v>0</v>
      </c>
      <c r="S3791">
        <v>0</v>
      </c>
      <c r="T3791">
        <v>100</v>
      </c>
      <c r="U3791">
        <f t="shared" si="1009"/>
        <v>0</v>
      </c>
      <c r="V3791">
        <v>0</v>
      </c>
      <c r="W3791">
        <f>P3791+Q3791+R3791+S3791+T3791+U3791</f>
        <v>2125</v>
      </c>
      <c r="X3791">
        <f>+I3791+L3791+N3791</f>
        <v>1773</v>
      </c>
      <c r="Y3791">
        <f>+J3791+M3791</f>
        <v>4257</v>
      </c>
      <c r="Z3791">
        <f>+G3791-(W3791+X3791)</f>
        <v>26102</v>
      </c>
      <c r="AA3791" t="s">
        <v>623</v>
      </c>
      <c r="AB3791">
        <v>2023</v>
      </c>
    </row>
    <row r="3792" spans="1:28" x14ac:dyDescent="0.25">
      <c r="A3792">
        <v>69</v>
      </c>
      <c r="B3792" t="s">
        <v>193</v>
      </c>
      <c r="C3792" t="s">
        <v>103</v>
      </c>
      <c r="D3792" t="s">
        <v>22</v>
      </c>
      <c r="E3792" t="s">
        <v>54</v>
      </c>
      <c r="F3792" t="s">
        <v>100</v>
      </c>
      <c r="G3792">
        <v>30000</v>
      </c>
      <c r="H3792">
        <f t="shared" si="1011"/>
        <v>26649.57</v>
      </c>
      <c r="I3792">
        <f t="shared" si="1012"/>
        <v>861</v>
      </c>
      <c r="J3792">
        <f t="shared" si="1004"/>
        <v>2130</v>
      </c>
      <c r="K3792">
        <f t="shared" si="1005"/>
        <v>330.00000000000006</v>
      </c>
      <c r="L3792">
        <f t="shared" si="1006"/>
        <v>912</v>
      </c>
      <c r="M3792">
        <f t="shared" si="1007"/>
        <v>2127</v>
      </c>
      <c r="N3792">
        <v>1577.43</v>
      </c>
      <c r="O3792">
        <f t="shared" si="1008"/>
        <v>7937.43</v>
      </c>
      <c r="P3792">
        <v>25</v>
      </c>
      <c r="Q3792">
        <v>500</v>
      </c>
      <c r="R3792">
        <v>0</v>
      </c>
      <c r="S3792">
        <v>0</v>
      </c>
      <c r="T3792">
        <v>100</v>
      </c>
      <c r="U3792">
        <f t="shared" si="1009"/>
        <v>0</v>
      </c>
      <c r="V3792">
        <v>0</v>
      </c>
      <c r="W3792">
        <f t="shared" si="1001"/>
        <v>625</v>
      </c>
      <c r="X3792">
        <f t="shared" si="1003"/>
        <v>3350.4300000000003</v>
      </c>
      <c r="Y3792">
        <f t="shared" si="999"/>
        <v>4257</v>
      </c>
      <c r="Z3792">
        <f t="shared" si="1010"/>
        <v>26024.57</v>
      </c>
      <c r="AA3792" t="s">
        <v>623</v>
      </c>
      <c r="AB3792">
        <v>2023</v>
      </c>
    </row>
    <row r="3793" spans="1:28" x14ac:dyDescent="0.25">
      <c r="A3793">
        <v>70</v>
      </c>
      <c r="B3793" t="s">
        <v>197</v>
      </c>
      <c r="C3793" t="s">
        <v>103</v>
      </c>
      <c r="D3793" t="s">
        <v>94</v>
      </c>
      <c r="E3793" t="s">
        <v>54</v>
      </c>
      <c r="F3793" t="s">
        <v>100</v>
      </c>
      <c r="G3793">
        <v>25000</v>
      </c>
      <c r="H3793">
        <f t="shared" si="1011"/>
        <v>23522.5</v>
      </c>
      <c r="I3793">
        <f t="shared" si="1012"/>
        <v>717.5</v>
      </c>
      <c r="J3793">
        <f t="shared" si="1004"/>
        <v>1774.9999999999998</v>
      </c>
      <c r="K3793">
        <f t="shared" si="1005"/>
        <v>275</v>
      </c>
      <c r="L3793">
        <f t="shared" si="1006"/>
        <v>760</v>
      </c>
      <c r="M3793">
        <f t="shared" si="1007"/>
        <v>1772.5000000000002</v>
      </c>
      <c r="N3793">
        <v>0</v>
      </c>
      <c r="O3793">
        <f t="shared" si="1008"/>
        <v>5300</v>
      </c>
      <c r="P3793">
        <v>25</v>
      </c>
      <c r="Q3793">
        <v>0</v>
      </c>
      <c r="R3793">
        <v>0</v>
      </c>
      <c r="S3793">
        <v>0</v>
      </c>
      <c r="T3793">
        <v>100</v>
      </c>
      <c r="U3793">
        <f t="shared" si="1009"/>
        <v>0</v>
      </c>
      <c r="V3793">
        <v>0</v>
      </c>
      <c r="W3793">
        <f t="shared" si="1001"/>
        <v>125</v>
      </c>
      <c r="X3793">
        <v>1182</v>
      </c>
      <c r="Y3793">
        <f t="shared" si="999"/>
        <v>3547.5</v>
      </c>
      <c r="Z3793">
        <f t="shared" si="1010"/>
        <v>23693</v>
      </c>
      <c r="AA3793" t="s">
        <v>623</v>
      </c>
      <c r="AB3793">
        <v>2023</v>
      </c>
    </row>
    <row r="3794" spans="1:28" x14ac:dyDescent="0.25">
      <c r="A3794">
        <v>71</v>
      </c>
      <c r="B3794" t="s">
        <v>198</v>
      </c>
      <c r="C3794" t="s">
        <v>103</v>
      </c>
      <c r="D3794" t="s">
        <v>22</v>
      </c>
      <c r="E3794" t="s">
        <v>54</v>
      </c>
      <c r="F3794" t="s">
        <v>100</v>
      </c>
      <c r="G3794">
        <v>30000</v>
      </c>
      <c r="H3794">
        <f t="shared" si="1011"/>
        <v>28227</v>
      </c>
      <c r="I3794">
        <f t="shared" si="1012"/>
        <v>861</v>
      </c>
      <c r="J3794">
        <f t="shared" si="1004"/>
        <v>2130</v>
      </c>
      <c r="K3794">
        <f t="shared" si="1005"/>
        <v>330.00000000000006</v>
      </c>
      <c r="L3794">
        <f t="shared" si="1006"/>
        <v>912</v>
      </c>
      <c r="M3794">
        <f t="shared" si="1007"/>
        <v>2127</v>
      </c>
      <c r="N3794">
        <v>0</v>
      </c>
      <c r="O3794">
        <f t="shared" si="1008"/>
        <v>6360</v>
      </c>
      <c r="P3794">
        <v>25</v>
      </c>
      <c r="Q3794">
        <v>2733.44</v>
      </c>
      <c r="R3794">
        <v>0</v>
      </c>
      <c r="S3794">
        <v>0</v>
      </c>
      <c r="T3794">
        <v>100</v>
      </c>
      <c r="U3794">
        <f t="shared" si="1009"/>
        <v>0</v>
      </c>
      <c r="V3794">
        <v>0</v>
      </c>
      <c r="W3794">
        <f t="shared" si="1001"/>
        <v>2858.44</v>
      </c>
      <c r="X3794">
        <f t="shared" ref="X3794:X3804" si="1013">+I3794+L3794+N3794</f>
        <v>1773</v>
      </c>
      <c r="Y3794">
        <f t="shared" si="999"/>
        <v>4257</v>
      </c>
      <c r="Z3794">
        <f t="shared" si="1010"/>
        <v>25368.559999999998</v>
      </c>
      <c r="AA3794" t="s">
        <v>623</v>
      </c>
      <c r="AB3794">
        <v>2023</v>
      </c>
    </row>
    <row r="3795" spans="1:28" x14ac:dyDescent="0.25">
      <c r="A3795">
        <v>72</v>
      </c>
      <c r="B3795" t="s">
        <v>199</v>
      </c>
      <c r="C3795" t="s">
        <v>103</v>
      </c>
      <c r="D3795" t="s">
        <v>10</v>
      </c>
      <c r="E3795" t="s">
        <v>54</v>
      </c>
      <c r="F3795" t="s">
        <v>100</v>
      </c>
      <c r="G3795">
        <v>30000</v>
      </c>
      <c r="H3795">
        <f t="shared" si="1011"/>
        <v>28227</v>
      </c>
      <c r="I3795">
        <f t="shared" si="1012"/>
        <v>861</v>
      </c>
      <c r="J3795">
        <f t="shared" si="1004"/>
        <v>2130</v>
      </c>
      <c r="K3795">
        <f t="shared" si="1005"/>
        <v>330.00000000000006</v>
      </c>
      <c r="L3795">
        <f t="shared" si="1006"/>
        <v>912</v>
      </c>
      <c r="M3795">
        <f t="shared" si="1007"/>
        <v>2127</v>
      </c>
      <c r="N3795">
        <v>0</v>
      </c>
      <c r="O3795">
        <f t="shared" si="1008"/>
        <v>6360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f t="shared" si="1009"/>
        <v>0</v>
      </c>
      <c r="V3795">
        <v>0</v>
      </c>
      <c r="W3795">
        <f t="shared" si="1001"/>
        <v>125</v>
      </c>
      <c r="X3795">
        <f t="shared" si="1013"/>
        <v>1773</v>
      </c>
      <c r="Y3795">
        <f t="shared" si="999"/>
        <v>4257</v>
      </c>
      <c r="Z3795">
        <f t="shared" si="1010"/>
        <v>28102</v>
      </c>
      <c r="AA3795" t="s">
        <v>623</v>
      </c>
      <c r="AB3795">
        <v>2023</v>
      </c>
    </row>
    <row r="3796" spans="1:28" x14ac:dyDescent="0.25">
      <c r="A3796">
        <v>73</v>
      </c>
      <c r="B3796" t="s">
        <v>200</v>
      </c>
      <c r="C3796" t="s">
        <v>103</v>
      </c>
      <c r="D3796" t="s">
        <v>19</v>
      </c>
      <c r="E3796" t="s">
        <v>60</v>
      </c>
      <c r="F3796" t="s">
        <v>100</v>
      </c>
      <c r="G3796">
        <v>35000</v>
      </c>
      <c r="H3796">
        <f t="shared" si="1011"/>
        <v>32931.5</v>
      </c>
      <c r="I3796">
        <f t="shared" si="1012"/>
        <v>1004.5</v>
      </c>
      <c r="J3796">
        <f t="shared" si="1004"/>
        <v>2485</v>
      </c>
      <c r="K3796">
        <f t="shared" si="1005"/>
        <v>385.00000000000006</v>
      </c>
      <c r="L3796">
        <f t="shared" si="1006"/>
        <v>1064</v>
      </c>
      <c r="M3796">
        <f t="shared" si="1007"/>
        <v>2481.5</v>
      </c>
      <c r="N3796">
        <v>0</v>
      </c>
      <c r="O3796">
        <f t="shared" si="1008"/>
        <v>7420</v>
      </c>
      <c r="P3796">
        <v>25</v>
      </c>
      <c r="Q3796">
        <v>6690.59</v>
      </c>
      <c r="R3796">
        <v>0</v>
      </c>
      <c r="S3796">
        <v>2733.1</v>
      </c>
      <c r="T3796">
        <v>100</v>
      </c>
      <c r="U3796">
        <f t="shared" si="1009"/>
        <v>0</v>
      </c>
      <c r="V3796">
        <v>0</v>
      </c>
      <c r="W3796">
        <f t="shared" si="1001"/>
        <v>9548.69</v>
      </c>
      <c r="X3796">
        <f t="shared" si="1013"/>
        <v>2068.5</v>
      </c>
      <c r="Y3796">
        <f t="shared" si="999"/>
        <v>4966.5</v>
      </c>
      <c r="Z3796">
        <f t="shared" si="1010"/>
        <v>23382.809999999998</v>
      </c>
      <c r="AA3796" t="s">
        <v>623</v>
      </c>
      <c r="AB3796">
        <v>2023</v>
      </c>
    </row>
    <row r="3797" spans="1:28" x14ac:dyDescent="0.25">
      <c r="A3797">
        <v>74</v>
      </c>
      <c r="B3797" t="s">
        <v>201</v>
      </c>
      <c r="C3797" t="s">
        <v>102</v>
      </c>
      <c r="D3797" t="s">
        <v>22</v>
      </c>
      <c r="E3797" t="s">
        <v>37</v>
      </c>
      <c r="F3797" t="s">
        <v>100</v>
      </c>
      <c r="G3797">
        <v>25000</v>
      </c>
      <c r="H3797">
        <f t="shared" si="1011"/>
        <v>23522.5</v>
      </c>
      <c r="I3797">
        <f t="shared" si="1012"/>
        <v>717.5</v>
      </c>
      <c r="J3797">
        <f t="shared" si="1004"/>
        <v>1774.9999999999998</v>
      </c>
      <c r="K3797">
        <f t="shared" si="1005"/>
        <v>275</v>
      </c>
      <c r="L3797">
        <f t="shared" si="1006"/>
        <v>760</v>
      </c>
      <c r="M3797">
        <f t="shared" si="1007"/>
        <v>1772.5000000000002</v>
      </c>
      <c r="N3797">
        <v>0</v>
      </c>
      <c r="O3797">
        <f t="shared" si="1008"/>
        <v>5300</v>
      </c>
      <c r="P3797">
        <v>25</v>
      </c>
      <c r="Q3797">
        <v>2125.4899999999998</v>
      </c>
      <c r="R3797">
        <v>0</v>
      </c>
      <c r="S3797">
        <v>0</v>
      </c>
      <c r="T3797">
        <v>100</v>
      </c>
      <c r="U3797">
        <f t="shared" si="1009"/>
        <v>0</v>
      </c>
      <c r="V3797">
        <v>0</v>
      </c>
      <c r="W3797">
        <f t="shared" si="1001"/>
        <v>2250.4899999999998</v>
      </c>
      <c r="X3797">
        <f t="shared" si="1013"/>
        <v>1477.5</v>
      </c>
      <c r="Y3797">
        <f t="shared" si="999"/>
        <v>3547.5</v>
      </c>
      <c r="Z3797">
        <f t="shared" si="1010"/>
        <v>21272.010000000002</v>
      </c>
      <c r="AA3797" t="s">
        <v>623</v>
      </c>
      <c r="AB3797">
        <v>2023</v>
      </c>
    </row>
    <row r="3798" spans="1:28" x14ac:dyDescent="0.25">
      <c r="A3798">
        <v>75</v>
      </c>
      <c r="B3798" t="s">
        <v>202</v>
      </c>
      <c r="C3798" t="s">
        <v>102</v>
      </c>
      <c r="D3798" t="s">
        <v>22</v>
      </c>
      <c r="E3798" t="s">
        <v>37</v>
      </c>
      <c r="F3798" t="s">
        <v>100</v>
      </c>
      <c r="G3798">
        <v>25000</v>
      </c>
      <c r="H3798">
        <f t="shared" si="1011"/>
        <v>23522.5</v>
      </c>
      <c r="I3798">
        <f t="shared" si="1012"/>
        <v>717.5</v>
      </c>
      <c r="J3798">
        <f t="shared" si="1004"/>
        <v>1774.9999999999998</v>
      </c>
      <c r="K3798">
        <f t="shared" si="1005"/>
        <v>275</v>
      </c>
      <c r="L3798">
        <f t="shared" si="1006"/>
        <v>760</v>
      </c>
      <c r="M3798">
        <f t="shared" si="1007"/>
        <v>1772.5000000000002</v>
      </c>
      <c r="N3798">
        <v>0</v>
      </c>
      <c r="O3798">
        <f t="shared" si="1008"/>
        <v>5300</v>
      </c>
      <c r="P3798">
        <v>25</v>
      </c>
      <c r="Q3798">
        <v>1138.06</v>
      </c>
      <c r="R3798">
        <v>0</v>
      </c>
      <c r="S3798">
        <v>0</v>
      </c>
      <c r="T3798">
        <v>100</v>
      </c>
      <c r="U3798">
        <f t="shared" si="1009"/>
        <v>0</v>
      </c>
      <c r="V3798">
        <v>0</v>
      </c>
      <c r="W3798">
        <f t="shared" si="1001"/>
        <v>1263.06</v>
      </c>
      <c r="X3798">
        <f t="shared" si="1013"/>
        <v>1477.5</v>
      </c>
      <c r="Y3798">
        <f t="shared" si="999"/>
        <v>3547.5</v>
      </c>
      <c r="Z3798">
        <f t="shared" si="1010"/>
        <v>22259.439999999999</v>
      </c>
      <c r="AA3798" t="s">
        <v>623</v>
      </c>
      <c r="AB3798">
        <v>2023</v>
      </c>
    </row>
    <row r="3799" spans="1:28" x14ac:dyDescent="0.25">
      <c r="A3799">
        <v>76</v>
      </c>
      <c r="B3799" t="s">
        <v>203</v>
      </c>
      <c r="C3799" t="s">
        <v>102</v>
      </c>
      <c r="D3799" t="s">
        <v>6</v>
      </c>
      <c r="E3799" t="s">
        <v>37</v>
      </c>
      <c r="F3799" t="s">
        <v>100</v>
      </c>
      <c r="G3799">
        <v>15000</v>
      </c>
      <c r="H3799">
        <f t="shared" si="1011"/>
        <v>14113.5</v>
      </c>
      <c r="I3799">
        <f t="shared" si="1012"/>
        <v>430.5</v>
      </c>
      <c r="J3799">
        <f t="shared" si="1004"/>
        <v>1065</v>
      </c>
      <c r="K3799">
        <f t="shared" si="1005"/>
        <v>165.00000000000003</v>
      </c>
      <c r="L3799">
        <f t="shared" si="1006"/>
        <v>456</v>
      </c>
      <c r="M3799">
        <f t="shared" si="1007"/>
        <v>1063.5</v>
      </c>
      <c r="N3799">
        <v>0</v>
      </c>
      <c r="O3799">
        <f t="shared" si="1008"/>
        <v>3180</v>
      </c>
      <c r="P3799">
        <v>25</v>
      </c>
      <c r="Q3799">
        <v>0</v>
      </c>
      <c r="R3799">
        <v>0</v>
      </c>
      <c r="S3799">
        <v>0</v>
      </c>
      <c r="T3799">
        <v>100</v>
      </c>
      <c r="U3799">
        <f t="shared" si="1009"/>
        <v>0</v>
      </c>
      <c r="V3799">
        <v>0</v>
      </c>
      <c r="W3799">
        <f t="shared" si="1001"/>
        <v>125</v>
      </c>
      <c r="X3799">
        <f t="shared" si="1013"/>
        <v>886.5</v>
      </c>
      <c r="Y3799">
        <f t="shared" si="999"/>
        <v>2128.5</v>
      </c>
      <c r="Z3799">
        <f t="shared" si="1010"/>
        <v>13988.5</v>
      </c>
      <c r="AA3799" t="s">
        <v>623</v>
      </c>
      <c r="AB3799">
        <v>2023</v>
      </c>
    </row>
    <row r="3800" spans="1:28" x14ac:dyDescent="0.25">
      <c r="A3800">
        <v>77</v>
      </c>
      <c r="B3800" t="s">
        <v>204</v>
      </c>
      <c r="C3800" t="s">
        <v>102</v>
      </c>
      <c r="D3800" t="s">
        <v>6</v>
      </c>
      <c r="E3800" t="s">
        <v>37</v>
      </c>
      <c r="F3800" t="s">
        <v>100</v>
      </c>
      <c r="G3800">
        <v>15000</v>
      </c>
      <c r="H3800">
        <f t="shared" si="1011"/>
        <v>14113.5</v>
      </c>
      <c r="I3800">
        <f t="shared" si="1012"/>
        <v>430.5</v>
      </c>
      <c r="J3800">
        <f t="shared" si="1004"/>
        <v>1065</v>
      </c>
      <c r="K3800">
        <f t="shared" si="1005"/>
        <v>165.00000000000003</v>
      </c>
      <c r="L3800">
        <f t="shared" si="1006"/>
        <v>456</v>
      </c>
      <c r="M3800">
        <f t="shared" si="1007"/>
        <v>1063.5</v>
      </c>
      <c r="N3800">
        <v>0</v>
      </c>
      <c r="O3800">
        <f t="shared" si="1008"/>
        <v>3180</v>
      </c>
      <c r="P3800">
        <v>25</v>
      </c>
      <c r="Q3800">
        <v>0</v>
      </c>
      <c r="R3800">
        <v>0</v>
      </c>
      <c r="S3800">
        <v>0</v>
      </c>
      <c r="T3800">
        <v>100</v>
      </c>
      <c r="U3800">
        <f t="shared" si="1009"/>
        <v>0</v>
      </c>
      <c r="V3800">
        <v>0</v>
      </c>
      <c r="W3800">
        <f t="shared" si="1001"/>
        <v>125</v>
      </c>
      <c r="X3800">
        <f t="shared" si="1013"/>
        <v>886.5</v>
      </c>
      <c r="Y3800">
        <f t="shared" si="999"/>
        <v>2128.5</v>
      </c>
      <c r="Z3800">
        <f t="shared" si="1010"/>
        <v>13988.5</v>
      </c>
      <c r="AA3800" t="s">
        <v>623</v>
      </c>
      <c r="AB3800">
        <v>2023</v>
      </c>
    </row>
    <row r="3801" spans="1:28" x14ac:dyDescent="0.25">
      <c r="A3801">
        <v>78</v>
      </c>
      <c r="B3801" t="s">
        <v>205</v>
      </c>
      <c r="C3801" t="s">
        <v>102</v>
      </c>
      <c r="D3801" t="s">
        <v>6</v>
      </c>
      <c r="E3801" t="s">
        <v>37</v>
      </c>
      <c r="F3801" t="s">
        <v>100</v>
      </c>
      <c r="G3801">
        <v>25000</v>
      </c>
      <c r="H3801">
        <f t="shared" si="1011"/>
        <v>23522.5</v>
      </c>
      <c r="I3801">
        <f t="shared" si="1012"/>
        <v>717.5</v>
      </c>
      <c r="J3801">
        <f t="shared" si="1004"/>
        <v>1774.9999999999998</v>
      </c>
      <c r="K3801">
        <f t="shared" si="1005"/>
        <v>275</v>
      </c>
      <c r="L3801">
        <f t="shared" si="1006"/>
        <v>760</v>
      </c>
      <c r="M3801">
        <f t="shared" si="1007"/>
        <v>1772.5000000000002</v>
      </c>
      <c r="N3801">
        <v>0</v>
      </c>
      <c r="O3801">
        <f t="shared" si="1008"/>
        <v>5300</v>
      </c>
      <c r="P3801">
        <v>25</v>
      </c>
      <c r="Q3801">
        <v>0</v>
      </c>
      <c r="R3801">
        <v>0</v>
      </c>
      <c r="S3801">
        <v>0</v>
      </c>
      <c r="T3801">
        <v>100</v>
      </c>
      <c r="U3801">
        <f t="shared" si="1009"/>
        <v>0</v>
      </c>
      <c r="V3801">
        <v>0</v>
      </c>
      <c r="W3801">
        <f t="shared" si="1001"/>
        <v>125</v>
      </c>
      <c r="X3801">
        <f t="shared" si="1013"/>
        <v>1477.5</v>
      </c>
      <c r="Y3801">
        <f t="shared" si="999"/>
        <v>3547.5</v>
      </c>
      <c r="Z3801">
        <f t="shared" si="1010"/>
        <v>23397.5</v>
      </c>
      <c r="AA3801" t="s">
        <v>623</v>
      </c>
      <c r="AB3801">
        <v>2023</v>
      </c>
    </row>
    <row r="3802" spans="1:28" x14ac:dyDescent="0.25">
      <c r="A3802">
        <v>79</v>
      </c>
      <c r="B3802" t="s">
        <v>206</v>
      </c>
      <c r="C3802" t="s">
        <v>103</v>
      </c>
      <c r="D3802" t="s">
        <v>22</v>
      </c>
      <c r="E3802" t="s">
        <v>57</v>
      </c>
      <c r="F3802" t="s">
        <v>100</v>
      </c>
      <c r="G3802">
        <v>25000</v>
      </c>
      <c r="H3802">
        <f t="shared" si="1011"/>
        <v>23522.5</v>
      </c>
      <c r="I3802">
        <f t="shared" si="1012"/>
        <v>717.5</v>
      </c>
      <c r="J3802">
        <f t="shared" si="1004"/>
        <v>1774.9999999999998</v>
      </c>
      <c r="K3802">
        <f t="shared" si="1005"/>
        <v>275</v>
      </c>
      <c r="L3802">
        <f t="shared" si="1006"/>
        <v>760</v>
      </c>
      <c r="M3802">
        <f t="shared" si="1007"/>
        <v>1772.5000000000002</v>
      </c>
      <c r="N3802">
        <v>0</v>
      </c>
      <c r="O3802">
        <f t="shared" si="1008"/>
        <v>5300</v>
      </c>
      <c r="P3802">
        <v>25</v>
      </c>
      <c r="Q3802">
        <v>5991.65</v>
      </c>
      <c r="R3802">
        <v>0</v>
      </c>
      <c r="S3802">
        <v>0</v>
      </c>
      <c r="T3802">
        <v>100</v>
      </c>
      <c r="U3802">
        <f t="shared" si="1009"/>
        <v>0</v>
      </c>
      <c r="V3802">
        <v>0</v>
      </c>
      <c r="W3802">
        <f t="shared" si="1001"/>
        <v>6116.65</v>
      </c>
      <c r="X3802">
        <f t="shared" si="1013"/>
        <v>1477.5</v>
      </c>
      <c r="Y3802">
        <f t="shared" si="999"/>
        <v>3547.5</v>
      </c>
      <c r="Z3802">
        <f t="shared" si="1010"/>
        <v>17405.849999999999</v>
      </c>
      <c r="AA3802" t="s">
        <v>623</v>
      </c>
      <c r="AB3802">
        <v>2023</v>
      </c>
    </row>
    <row r="3803" spans="1:28" x14ac:dyDescent="0.25">
      <c r="A3803">
        <v>80</v>
      </c>
      <c r="B3803" t="s">
        <v>207</v>
      </c>
      <c r="C3803" t="s">
        <v>103</v>
      </c>
      <c r="D3803" t="s">
        <v>6</v>
      </c>
      <c r="E3803" t="s">
        <v>28</v>
      </c>
      <c r="F3803" t="s">
        <v>100</v>
      </c>
      <c r="G3803">
        <v>25000</v>
      </c>
      <c r="H3803">
        <f t="shared" si="1011"/>
        <v>23522.5</v>
      </c>
      <c r="I3803">
        <f t="shared" si="1012"/>
        <v>717.5</v>
      </c>
      <c r="J3803">
        <f t="shared" si="1004"/>
        <v>1774.9999999999998</v>
      </c>
      <c r="K3803">
        <f t="shared" si="1005"/>
        <v>275</v>
      </c>
      <c r="L3803">
        <f t="shared" si="1006"/>
        <v>760</v>
      </c>
      <c r="M3803">
        <f t="shared" si="1007"/>
        <v>1772.5000000000002</v>
      </c>
      <c r="N3803">
        <v>0</v>
      </c>
      <c r="O3803">
        <f t="shared" si="1008"/>
        <v>5300</v>
      </c>
      <c r="P3803">
        <v>25</v>
      </c>
      <c r="Q3803">
        <v>6940.97</v>
      </c>
      <c r="R3803">
        <v>0</v>
      </c>
      <c r="S3803">
        <v>0</v>
      </c>
      <c r="T3803">
        <v>100</v>
      </c>
      <c r="U3803">
        <f t="shared" si="1009"/>
        <v>0</v>
      </c>
      <c r="V3803">
        <v>0</v>
      </c>
      <c r="W3803">
        <f t="shared" si="1001"/>
        <v>7065.97</v>
      </c>
      <c r="X3803">
        <f t="shared" si="1013"/>
        <v>1477.5</v>
      </c>
      <c r="Y3803">
        <f t="shared" si="999"/>
        <v>3547.5</v>
      </c>
      <c r="Z3803">
        <f t="shared" si="1010"/>
        <v>16456.53</v>
      </c>
      <c r="AA3803" t="s">
        <v>623</v>
      </c>
      <c r="AB3803">
        <v>2023</v>
      </c>
    </row>
    <row r="3804" spans="1:28" x14ac:dyDescent="0.25">
      <c r="A3804">
        <v>81</v>
      </c>
      <c r="B3804" t="s">
        <v>790</v>
      </c>
      <c r="C3804" t="s">
        <v>103</v>
      </c>
      <c r="D3804" t="s">
        <v>22</v>
      </c>
      <c r="E3804" t="s">
        <v>832</v>
      </c>
      <c r="F3804" t="s">
        <v>100</v>
      </c>
      <c r="G3804">
        <v>30000</v>
      </c>
      <c r="H3804">
        <f t="shared" si="1011"/>
        <v>28227</v>
      </c>
      <c r="I3804">
        <f t="shared" si="1012"/>
        <v>861</v>
      </c>
      <c r="J3804">
        <f t="shared" si="1004"/>
        <v>2130</v>
      </c>
      <c r="K3804">
        <f t="shared" si="1005"/>
        <v>330.00000000000006</v>
      </c>
      <c r="L3804">
        <f t="shared" si="1006"/>
        <v>912</v>
      </c>
      <c r="M3804">
        <f t="shared" si="1007"/>
        <v>2127</v>
      </c>
      <c r="N3804">
        <v>0</v>
      </c>
      <c r="O3804">
        <f t="shared" si="1008"/>
        <v>6360</v>
      </c>
      <c r="P3804">
        <v>25</v>
      </c>
      <c r="Q3804">
        <v>2796.05</v>
      </c>
      <c r="R3804">
        <v>0</v>
      </c>
      <c r="S3804">
        <v>0</v>
      </c>
      <c r="T3804">
        <v>100</v>
      </c>
      <c r="U3804">
        <f t="shared" si="1009"/>
        <v>0</v>
      </c>
      <c r="V3804">
        <v>0</v>
      </c>
      <c r="W3804">
        <f t="shared" si="1001"/>
        <v>2921.05</v>
      </c>
      <c r="X3804">
        <f t="shared" si="1013"/>
        <v>1773</v>
      </c>
      <c r="Y3804">
        <f t="shared" ref="Y3804" si="1014">+J3804+M3804</f>
        <v>4257</v>
      </c>
      <c r="Z3804">
        <f t="shared" si="1010"/>
        <v>25305.95</v>
      </c>
      <c r="AA3804" t="s">
        <v>623</v>
      </c>
      <c r="AB3804">
        <v>2023</v>
      </c>
    </row>
    <row r="3805" spans="1:28" x14ac:dyDescent="0.25">
      <c r="A3805">
        <v>82</v>
      </c>
      <c r="B3805" t="s">
        <v>810</v>
      </c>
      <c r="C3805" t="s">
        <v>102</v>
      </c>
      <c r="D3805" t="s">
        <v>94</v>
      </c>
      <c r="E3805" t="s">
        <v>37</v>
      </c>
      <c r="F3805" t="s">
        <v>100</v>
      </c>
      <c r="G3805">
        <v>25000</v>
      </c>
      <c r="H3805">
        <f t="shared" si="1011"/>
        <v>23522.5</v>
      </c>
      <c r="I3805">
        <f t="shared" si="1012"/>
        <v>717.5</v>
      </c>
      <c r="J3805">
        <f t="shared" si="1004"/>
        <v>1774.9999999999998</v>
      </c>
      <c r="K3805">
        <f t="shared" si="1005"/>
        <v>275</v>
      </c>
      <c r="L3805">
        <f t="shared" si="1006"/>
        <v>760</v>
      </c>
      <c r="M3805">
        <f t="shared" si="1007"/>
        <v>1772.5000000000002</v>
      </c>
      <c r="N3805">
        <v>0</v>
      </c>
      <c r="O3805">
        <f t="shared" si="1008"/>
        <v>5300</v>
      </c>
      <c r="P3805">
        <v>25</v>
      </c>
      <c r="Q3805">
        <v>1000</v>
      </c>
      <c r="R3805">
        <v>0</v>
      </c>
      <c r="S3805">
        <v>0</v>
      </c>
      <c r="T3805">
        <v>100</v>
      </c>
      <c r="U3805">
        <f t="shared" si="1009"/>
        <v>0</v>
      </c>
      <c r="V3805">
        <v>0</v>
      </c>
      <c r="W3805">
        <f t="shared" si="1001"/>
        <v>1125</v>
      </c>
      <c r="X3805">
        <f>+I3805+L3805+N3805</f>
        <v>1477.5</v>
      </c>
      <c r="Y3805">
        <f>+J3805+M3805</f>
        <v>3547.5</v>
      </c>
      <c r="Z3805">
        <f t="shared" si="1010"/>
        <v>22397.5</v>
      </c>
      <c r="AA3805" t="s">
        <v>623</v>
      </c>
      <c r="AB3805">
        <v>2023</v>
      </c>
    </row>
    <row r="3806" spans="1:28" x14ac:dyDescent="0.25">
      <c r="A3806">
        <v>83</v>
      </c>
      <c r="B3806" t="s">
        <v>811</v>
      </c>
      <c r="C3806" t="s">
        <v>103</v>
      </c>
      <c r="D3806" t="s">
        <v>808</v>
      </c>
      <c r="E3806" t="s">
        <v>54</v>
      </c>
      <c r="F3806" t="s">
        <v>99</v>
      </c>
      <c r="G3806">
        <v>45000</v>
      </c>
      <c r="H3806">
        <f t="shared" si="1011"/>
        <v>42340.5</v>
      </c>
      <c r="I3806">
        <f t="shared" si="1012"/>
        <v>1291.5</v>
      </c>
      <c r="J3806">
        <f t="shared" si="1004"/>
        <v>3194.9999999999995</v>
      </c>
      <c r="K3806">
        <f t="shared" si="1005"/>
        <v>495.00000000000006</v>
      </c>
      <c r="L3806">
        <f t="shared" si="1006"/>
        <v>1368</v>
      </c>
      <c r="M3806">
        <f t="shared" si="1007"/>
        <v>3190.5</v>
      </c>
      <c r="N3806">
        <v>0</v>
      </c>
      <c r="O3806">
        <f t="shared" si="1008"/>
        <v>9540</v>
      </c>
      <c r="P3806">
        <v>25</v>
      </c>
      <c r="Q3806">
        <v>0</v>
      </c>
      <c r="R3806">
        <v>0</v>
      </c>
      <c r="S3806">
        <v>0</v>
      </c>
      <c r="T3806">
        <v>100</v>
      </c>
      <c r="U3806">
        <f t="shared" si="1009"/>
        <v>1148.3248749999998</v>
      </c>
      <c r="V3806">
        <v>0</v>
      </c>
      <c r="W3806">
        <f t="shared" si="1001"/>
        <v>1273.3248749999998</v>
      </c>
      <c r="X3806">
        <f t="shared" ref="X3806:X3818" si="1015">+I3806+L3806+N3806</f>
        <v>2659.5</v>
      </c>
      <c r="Y3806">
        <f t="shared" ref="Y3806:Y3818" si="1016">+J3806+M3806</f>
        <v>6385.5</v>
      </c>
      <c r="Z3806">
        <f t="shared" si="1010"/>
        <v>41067.175125000002</v>
      </c>
      <c r="AA3806" t="s">
        <v>623</v>
      </c>
      <c r="AB3806">
        <v>2023</v>
      </c>
    </row>
    <row r="3807" spans="1:28" x14ac:dyDescent="0.25">
      <c r="A3807">
        <v>84</v>
      </c>
      <c r="B3807" t="s">
        <v>812</v>
      </c>
      <c r="C3807" t="s">
        <v>102</v>
      </c>
      <c r="D3807" t="s">
        <v>808</v>
      </c>
      <c r="E3807" t="s">
        <v>619</v>
      </c>
      <c r="F3807" t="s">
        <v>85</v>
      </c>
      <c r="G3807">
        <v>30000</v>
      </c>
      <c r="H3807">
        <f t="shared" si="1011"/>
        <v>28227</v>
      </c>
      <c r="I3807">
        <f t="shared" si="1012"/>
        <v>861</v>
      </c>
      <c r="J3807">
        <f t="shared" si="1004"/>
        <v>2130</v>
      </c>
      <c r="K3807">
        <f t="shared" si="1005"/>
        <v>330.00000000000006</v>
      </c>
      <c r="L3807">
        <f t="shared" si="1006"/>
        <v>912</v>
      </c>
      <c r="M3807">
        <f t="shared" si="1007"/>
        <v>2127</v>
      </c>
      <c r="N3807">
        <v>0</v>
      </c>
      <c r="O3807">
        <f t="shared" si="1008"/>
        <v>6360</v>
      </c>
      <c r="P3807">
        <v>25</v>
      </c>
      <c r="Q3807">
        <v>500</v>
      </c>
      <c r="R3807">
        <v>0</v>
      </c>
      <c r="S3807">
        <v>797.28</v>
      </c>
      <c r="T3807">
        <v>100</v>
      </c>
      <c r="U3807">
        <f t="shared" si="1009"/>
        <v>0</v>
      </c>
      <c r="V3807">
        <v>0</v>
      </c>
      <c r="W3807">
        <f t="shared" si="1001"/>
        <v>1422.28</v>
      </c>
      <c r="X3807">
        <f t="shared" si="1015"/>
        <v>1773</v>
      </c>
      <c r="Y3807">
        <f t="shared" si="1016"/>
        <v>4257</v>
      </c>
      <c r="Z3807">
        <f t="shared" si="1010"/>
        <v>26804.720000000001</v>
      </c>
      <c r="AA3807" t="s">
        <v>623</v>
      </c>
      <c r="AB3807">
        <v>2023</v>
      </c>
    </row>
    <row r="3808" spans="1:28" x14ac:dyDescent="0.25">
      <c r="A3808">
        <v>85</v>
      </c>
      <c r="B3808" t="s">
        <v>833</v>
      </c>
      <c r="C3808" t="s">
        <v>102</v>
      </c>
      <c r="D3808" t="s">
        <v>22</v>
      </c>
      <c r="E3808" t="s">
        <v>33</v>
      </c>
      <c r="F3808" t="s">
        <v>100</v>
      </c>
      <c r="G3808">
        <v>30000</v>
      </c>
      <c r="H3808">
        <f t="shared" si="1011"/>
        <v>28227</v>
      </c>
      <c r="I3808">
        <f t="shared" si="1012"/>
        <v>861</v>
      </c>
      <c r="J3808">
        <f t="shared" si="1004"/>
        <v>2130</v>
      </c>
      <c r="K3808">
        <f t="shared" si="1005"/>
        <v>330.00000000000006</v>
      </c>
      <c r="L3808">
        <f t="shared" si="1006"/>
        <v>912</v>
      </c>
      <c r="M3808">
        <f t="shared" si="1007"/>
        <v>2127</v>
      </c>
      <c r="N3808">
        <v>0</v>
      </c>
      <c r="O3808">
        <f t="shared" si="1008"/>
        <v>6360</v>
      </c>
      <c r="P3808">
        <v>25</v>
      </c>
      <c r="Q3808">
        <v>2000</v>
      </c>
      <c r="R3808">
        <v>0</v>
      </c>
      <c r="S3808">
        <v>0</v>
      </c>
      <c r="T3808">
        <v>100</v>
      </c>
      <c r="U3808">
        <f t="shared" si="1009"/>
        <v>0</v>
      </c>
      <c r="V3808">
        <v>0</v>
      </c>
      <c r="W3808">
        <f t="shared" si="1001"/>
        <v>2125</v>
      </c>
      <c r="X3808">
        <f t="shared" si="1015"/>
        <v>1773</v>
      </c>
      <c r="Y3808">
        <f t="shared" si="1016"/>
        <v>4257</v>
      </c>
      <c r="Z3808">
        <f t="shared" si="1010"/>
        <v>26102</v>
      </c>
      <c r="AA3808" t="s">
        <v>623</v>
      </c>
      <c r="AB3808">
        <v>2023</v>
      </c>
    </row>
    <row r="3809" spans="1:28" x14ac:dyDescent="0.25">
      <c r="A3809">
        <v>86</v>
      </c>
      <c r="B3809" t="s">
        <v>834</v>
      </c>
      <c r="C3809" t="s">
        <v>103</v>
      </c>
      <c r="D3809" t="s">
        <v>94</v>
      </c>
      <c r="E3809" t="s">
        <v>835</v>
      </c>
      <c r="F3809" t="s">
        <v>100</v>
      </c>
      <c r="G3809">
        <v>25000</v>
      </c>
      <c r="H3809">
        <f t="shared" si="1011"/>
        <v>23522.5</v>
      </c>
      <c r="I3809">
        <f t="shared" si="1012"/>
        <v>717.5</v>
      </c>
      <c r="J3809">
        <f t="shared" si="1004"/>
        <v>1774.9999999999998</v>
      </c>
      <c r="K3809">
        <f t="shared" si="1005"/>
        <v>275</v>
      </c>
      <c r="L3809">
        <f t="shared" si="1006"/>
        <v>760</v>
      </c>
      <c r="M3809">
        <f t="shared" si="1007"/>
        <v>1772.5000000000002</v>
      </c>
      <c r="N3809">
        <v>0</v>
      </c>
      <c r="O3809">
        <f t="shared" si="1008"/>
        <v>5300</v>
      </c>
      <c r="P3809">
        <v>25</v>
      </c>
      <c r="Q3809">
        <v>2000</v>
      </c>
      <c r="R3809">
        <v>0</v>
      </c>
      <c r="S3809">
        <v>0</v>
      </c>
      <c r="T3809">
        <v>100</v>
      </c>
      <c r="U3809">
        <f t="shared" si="1009"/>
        <v>0</v>
      </c>
      <c r="V3809">
        <v>0</v>
      </c>
      <c r="W3809">
        <f t="shared" si="1001"/>
        <v>2125</v>
      </c>
      <c r="X3809">
        <f t="shared" si="1015"/>
        <v>1477.5</v>
      </c>
      <c r="Y3809">
        <f t="shared" si="1016"/>
        <v>3547.5</v>
      </c>
      <c r="Z3809">
        <f t="shared" si="1010"/>
        <v>21397.5</v>
      </c>
      <c r="AA3809" t="s">
        <v>623</v>
      </c>
      <c r="AB3809">
        <v>2023</v>
      </c>
    </row>
    <row r="3810" spans="1:28" x14ac:dyDescent="0.25">
      <c r="A3810">
        <v>87</v>
      </c>
      <c r="B3810" t="s">
        <v>836</v>
      </c>
      <c r="C3810" t="s">
        <v>102</v>
      </c>
      <c r="D3810" t="s">
        <v>94</v>
      </c>
      <c r="E3810" t="s">
        <v>52</v>
      </c>
      <c r="F3810" t="s">
        <v>100</v>
      </c>
      <c r="G3810">
        <v>26000</v>
      </c>
      <c r="H3810">
        <f t="shared" si="1011"/>
        <v>24463.4</v>
      </c>
      <c r="I3810">
        <f t="shared" si="1012"/>
        <v>746.2</v>
      </c>
      <c r="J3810">
        <f t="shared" si="1004"/>
        <v>1845.9999999999998</v>
      </c>
      <c r="K3810">
        <f t="shared" si="1005"/>
        <v>286.00000000000006</v>
      </c>
      <c r="L3810">
        <f t="shared" si="1006"/>
        <v>790.4</v>
      </c>
      <c r="M3810">
        <f t="shared" si="1007"/>
        <v>1843.4</v>
      </c>
      <c r="N3810">
        <v>0</v>
      </c>
      <c r="O3810">
        <f t="shared" si="1008"/>
        <v>5512</v>
      </c>
      <c r="P3810">
        <v>25</v>
      </c>
      <c r="Q3810">
        <v>0</v>
      </c>
      <c r="R3810">
        <v>0</v>
      </c>
      <c r="S3810">
        <v>0</v>
      </c>
      <c r="T3810">
        <v>100</v>
      </c>
      <c r="U3810">
        <f t="shared" si="1009"/>
        <v>0</v>
      </c>
      <c r="V3810">
        <v>0</v>
      </c>
      <c r="W3810">
        <f t="shared" si="1001"/>
        <v>125</v>
      </c>
      <c r="X3810">
        <f t="shared" si="1015"/>
        <v>1536.6</v>
      </c>
      <c r="Y3810">
        <f t="shared" si="1016"/>
        <v>3689.3999999999996</v>
      </c>
      <c r="Z3810">
        <f t="shared" si="1010"/>
        <v>24338.400000000001</v>
      </c>
      <c r="AA3810" t="s">
        <v>623</v>
      </c>
      <c r="AB3810">
        <v>2023</v>
      </c>
    </row>
    <row r="3811" spans="1:28" x14ac:dyDescent="0.25">
      <c r="A3811">
        <v>88</v>
      </c>
      <c r="B3811" t="s">
        <v>837</v>
      </c>
      <c r="C3811" t="s">
        <v>103</v>
      </c>
      <c r="D3811" t="s">
        <v>94</v>
      </c>
      <c r="E3811" t="s">
        <v>52</v>
      </c>
      <c r="F3811" t="s">
        <v>100</v>
      </c>
      <c r="G3811">
        <v>26000</v>
      </c>
      <c r="H3811">
        <f t="shared" si="1011"/>
        <v>24463.4</v>
      </c>
      <c r="I3811">
        <f t="shared" si="1012"/>
        <v>746.2</v>
      </c>
      <c r="J3811">
        <f t="shared" si="1004"/>
        <v>1845.9999999999998</v>
      </c>
      <c r="K3811">
        <f t="shared" si="1005"/>
        <v>286.00000000000006</v>
      </c>
      <c r="L3811">
        <f t="shared" si="1006"/>
        <v>790.4</v>
      </c>
      <c r="M3811">
        <f t="shared" si="1007"/>
        <v>1843.4</v>
      </c>
      <c r="N3811">
        <v>0</v>
      </c>
      <c r="O3811">
        <f t="shared" si="1008"/>
        <v>5512</v>
      </c>
      <c r="P3811">
        <v>25</v>
      </c>
      <c r="Q3811">
        <v>0</v>
      </c>
      <c r="R3811">
        <v>0</v>
      </c>
      <c r="S3811">
        <v>0</v>
      </c>
      <c r="T3811">
        <v>100</v>
      </c>
      <c r="U3811">
        <f t="shared" si="1009"/>
        <v>0</v>
      </c>
      <c r="V3811">
        <v>0</v>
      </c>
      <c r="W3811">
        <f t="shared" si="1001"/>
        <v>125</v>
      </c>
      <c r="X3811">
        <f t="shared" si="1015"/>
        <v>1536.6</v>
      </c>
      <c r="Y3811">
        <f t="shared" si="1016"/>
        <v>3689.3999999999996</v>
      </c>
      <c r="Z3811">
        <f t="shared" si="1010"/>
        <v>24338.400000000001</v>
      </c>
      <c r="AA3811" t="s">
        <v>623</v>
      </c>
      <c r="AB3811">
        <v>2023</v>
      </c>
    </row>
    <row r="3812" spans="1:28" x14ac:dyDescent="0.25">
      <c r="A3812">
        <v>89</v>
      </c>
      <c r="B3812" t="s">
        <v>838</v>
      </c>
      <c r="C3812" t="s">
        <v>102</v>
      </c>
      <c r="D3812" t="s">
        <v>839</v>
      </c>
      <c r="E3812" t="s">
        <v>33</v>
      </c>
      <c r="F3812" t="s">
        <v>100</v>
      </c>
      <c r="G3812">
        <v>26000</v>
      </c>
      <c r="H3812">
        <f t="shared" si="1011"/>
        <v>24463.4</v>
      </c>
      <c r="I3812">
        <f t="shared" si="1012"/>
        <v>746.2</v>
      </c>
      <c r="J3812">
        <f t="shared" si="1004"/>
        <v>1845.9999999999998</v>
      </c>
      <c r="K3812">
        <f t="shared" si="1005"/>
        <v>286.00000000000006</v>
      </c>
      <c r="L3812">
        <f t="shared" si="1006"/>
        <v>790.4</v>
      </c>
      <c r="M3812">
        <f t="shared" si="1007"/>
        <v>1843.4</v>
      </c>
      <c r="N3812">
        <v>0</v>
      </c>
      <c r="O3812">
        <f t="shared" si="1008"/>
        <v>5512</v>
      </c>
      <c r="P3812">
        <v>25</v>
      </c>
      <c r="Q3812">
        <v>0</v>
      </c>
      <c r="R3812">
        <v>0</v>
      </c>
      <c r="S3812">
        <v>20.010000000000002</v>
      </c>
      <c r="T3812">
        <v>100</v>
      </c>
      <c r="U3812">
        <f t="shared" si="1009"/>
        <v>0</v>
      </c>
      <c r="V3812">
        <v>0</v>
      </c>
      <c r="W3812">
        <f t="shared" si="1001"/>
        <v>145.01</v>
      </c>
      <c r="X3812">
        <f t="shared" si="1015"/>
        <v>1536.6</v>
      </c>
      <c r="Y3812">
        <f t="shared" si="1016"/>
        <v>3689.3999999999996</v>
      </c>
      <c r="Z3812">
        <f t="shared" si="1010"/>
        <v>24318.39</v>
      </c>
      <c r="AA3812" t="s">
        <v>623</v>
      </c>
      <c r="AB3812">
        <v>2023</v>
      </c>
    </row>
    <row r="3813" spans="1:28" x14ac:dyDescent="0.25">
      <c r="A3813">
        <v>90</v>
      </c>
      <c r="B3813" t="s">
        <v>840</v>
      </c>
      <c r="C3813" t="s">
        <v>102</v>
      </c>
      <c r="D3813" t="s">
        <v>839</v>
      </c>
      <c r="E3813" t="s">
        <v>33</v>
      </c>
      <c r="F3813" t="s">
        <v>100</v>
      </c>
      <c r="G3813">
        <v>26000</v>
      </c>
      <c r="H3813">
        <f t="shared" si="1011"/>
        <v>24463.4</v>
      </c>
      <c r="I3813">
        <f t="shared" si="1012"/>
        <v>746.2</v>
      </c>
      <c r="J3813">
        <f t="shared" si="1004"/>
        <v>1845.9999999999998</v>
      </c>
      <c r="K3813">
        <f t="shared" si="1005"/>
        <v>286.00000000000006</v>
      </c>
      <c r="L3813">
        <f t="shared" si="1006"/>
        <v>790.4</v>
      </c>
      <c r="M3813">
        <f t="shared" si="1007"/>
        <v>1843.4</v>
      </c>
      <c r="N3813">
        <v>0</v>
      </c>
      <c r="O3813">
        <f t="shared" si="1008"/>
        <v>5512</v>
      </c>
      <c r="P3813">
        <v>25</v>
      </c>
      <c r="Q3813">
        <v>0</v>
      </c>
      <c r="R3813">
        <v>0</v>
      </c>
      <c r="S3813">
        <v>20.010000000000002</v>
      </c>
      <c r="T3813">
        <v>100</v>
      </c>
      <c r="U3813">
        <f t="shared" si="1009"/>
        <v>0</v>
      </c>
      <c r="V3813">
        <v>0</v>
      </c>
      <c r="W3813">
        <f t="shared" ref="W3813:W3818" si="1017">P3813+Q3813+R3813+S3813+T3813+U3813</f>
        <v>145.01</v>
      </c>
      <c r="X3813">
        <f t="shared" si="1015"/>
        <v>1536.6</v>
      </c>
      <c r="Y3813">
        <f t="shared" si="1016"/>
        <v>3689.3999999999996</v>
      </c>
      <c r="Z3813">
        <f t="shared" si="1010"/>
        <v>24318.39</v>
      </c>
      <c r="AA3813" t="s">
        <v>623</v>
      </c>
      <c r="AB3813">
        <v>2023</v>
      </c>
    </row>
    <row r="3814" spans="1:28" x14ac:dyDescent="0.25">
      <c r="A3814">
        <v>91</v>
      </c>
      <c r="B3814" t="s">
        <v>841</v>
      </c>
      <c r="C3814" t="s">
        <v>103</v>
      </c>
      <c r="D3814" t="s">
        <v>94</v>
      </c>
      <c r="E3814" t="s">
        <v>32</v>
      </c>
      <c r="F3814" t="s">
        <v>100</v>
      </c>
      <c r="G3814">
        <v>30000</v>
      </c>
      <c r="H3814">
        <f t="shared" si="1011"/>
        <v>28227</v>
      </c>
      <c r="I3814">
        <f t="shared" si="1012"/>
        <v>861</v>
      </c>
      <c r="J3814">
        <f t="shared" si="1004"/>
        <v>2130</v>
      </c>
      <c r="K3814">
        <f t="shared" si="1005"/>
        <v>330.00000000000006</v>
      </c>
      <c r="L3814">
        <f t="shared" si="1006"/>
        <v>912</v>
      </c>
      <c r="M3814">
        <f t="shared" si="1007"/>
        <v>2127</v>
      </c>
      <c r="N3814">
        <v>0</v>
      </c>
      <c r="O3814">
        <f t="shared" si="1008"/>
        <v>6360</v>
      </c>
      <c r="P3814">
        <v>25</v>
      </c>
      <c r="Q3814">
        <v>0</v>
      </c>
      <c r="R3814">
        <v>0</v>
      </c>
      <c r="S3814">
        <v>0</v>
      </c>
      <c r="T3814">
        <v>100</v>
      </c>
      <c r="U3814">
        <f t="shared" si="1009"/>
        <v>0</v>
      </c>
      <c r="V3814">
        <v>0</v>
      </c>
      <c r="W3814">
        <f t="shared" si="1017"/>
        <v>125</v>
      </c>
      <c r="X3814">
        <f t="shared" si="1015"/>
        <v>1773</v>
      </c>
      <c r="Y3814">
        <f t="shared" si="1016"/>
        <v>4257</v>
      </c>
      <c r="Z3814">
        <f t="shared" si="1010"/>
        <v>28102</v>
      </c>
      <c r="AA3814" t="s">
        <v>623</v>
      </c>
      <c r="AB3814">
        <v>2023</v>
      </c>
    </row>
    <row r="3815" spans="1:28" x14ac:dyDescent="0.25">
      <c r="A3815">
        <v>92</v>
      </c>
      <c r="B3815" t="s">
        <v>842</v>
      </c>
      <c r="C3815" t="s">
        <v>102</v>
      </c>
      <c r="D3815" t="s">
        <v>823</v>
      </c>
      <c r="E3815" t="s">
        <v>843</v>
      </c>
      <c r="F3815" t="s">
        <v>100</v>
      </c>
      <c r="G3815">
        <v>36000</v>
      </c>
      <c r="H3815">
        <f t="shared" si="1011"/>
        <v>33872.400000000001</v>
      </c>
      <c r="I3815">
        <f t="shared" si="1012"/>
        <v>1033.2</v>
      </c>
      <c r="J3815">
        <f t="shared" si="1004"/>
        <v>2555.9999999999995</v>
      </c>
      <c r="K3815">
        <f t="shared" si="1005"/>
        <v>396.00000000000006</v>
      </c>
      <c r="L3815">
        <f t="shared" si="1006"/>
        <v>1094.4000000000001</v>
      </c>
      <c r="M3815">
        <f t="shared" si="1007"/>
        <v>2552.4</v>
      </c>
      <c r="N3815">
        <v>0</v>
      </c>
      <c r="O3815">
        <f t="shared" si="1008"/>
        <v>7632</v>
      </c>
      <c r="P3815">
        <v>25</v>
      </c>
      <c r="Q3815">
        <v>0</v>
      </c>
      <c r="R3815">
        <v>0</v>
      </c>
      <c r="S3815">
        <v>284.99</v>
      </c>
      <c r="T3815">
        <v>100</v>
      </c>
      <c r="U3815">
        <f t="shared" si="1009"/>
        <v>0</v>
      </c>
      <c r="V3815">
        <v>0</v>
      </c>
      <c r="W3815">
        <f t="shared" si="1017"/>
        <v>409.99</v>
      </c>
      <c r="X3815">
        <f t="shared" si="1015"/>
        <v>2127.6000000000004</v>
      </c>
      <c r="Y3815">
        <f t="shared" si="1016"/>
        <v>5108.3999999999996</v>
      </c>
      <c r="Z3815">
        <f t="shared" si="1010"/>
        <v>33462.410000000003</v>
      </c>
      <c r="AA3815" t="s">
        <v>623</v>
      </c>
      <c r="AB3815">
        <v>2023</v>
      </c>
    </row>
    <row r="3816" spans="1:28" x14ac:dyDescent="0.25">
      <c r="A3816">
        <v>93</v>
      </c>
      <c r="B3816" t="s">
        <v>845</v>
      </c>
      <c r="C3816" t="s">
        <v>103</v>
      </c>
      <c r="D3816" t="s">
        <v>94</v>
      </c>
      <c r="E3816" t="s">
        <v>52</v>
      </c>
      <c r="F3816" t="s">
        <v>100</v>
      </c>
      <c r="G3816">
        <v>30000</v>
      </c>
      <c r="H3816">
        <f t="shared" si="1011"/>
        <v>28227</v>
      </c>
      <c r="I3816">
        <f t="shared" si="1012"/>
        <v>861</v>
      </c>
      <c r="J3816">
        <f t="shared" si="1004"/>
        <v>2130</v>
      </c>
      <c r="K3816">
        <f t="shared" si="1005"/>
        <v>330.00000000000006</v>
      </c>
      <c r="L3816">
        <f t="shared" si="1006"/>
        <v>912</v>
      </c>
      <c r="M3816">
        <f t="shared" si="1007"/>
        <v>2127</v>
      </c>
      <c r="N3816">
        <v>0</v>
      </c>
      <c r="O3816">
        <f t="shared" si="1008"/>
        <v>6360</v>
      </c>
      <c r="P3816">
        <v>25</v>
      </c>
      <c r="Q3816">
        <v>0</v>
      </c>
      <c r="R3816">
        <v>0</v>
      </c>
      <c r="S3816">
        <v>0</v>
      </c>
      <c r="T3816">
        <v>100</v>
      </c>
      <c r="U3816">
        <f t="shared" si="1009"/>
        <v>0</v>
      </c>
      <c r="V3816">
        <v>0</v>
      </c>
      <c r="W3816">
        <f t="shared" si="1017"/>
        <v>125</v>
      </c>
      <c r="X3816">
        <f t="shared" si="1015"/>
        <v>1773</v>
      </c>
      <c r="Y3816">
        <f t="shared" si="1016"/>
        <v>4257</v>
      </c>
      <c r="Z3816">
        <f t="shared" si="1010"/>
        <v>28102</v>
      </c>
      <c r="AA3816" t="s">
        <v>623</v>
      </c>
      <c r="AB3816">
        <v>2023</v>
      </c>
    </row>
    <row r="3817" spans="1:28" x14ac:dyDescent="0.25">
      <c r="A3817">
        <v>94</v>
      </c>
      <c r="B3817" t="s">
        <v>847</v>
      </c>
      <c r="C3817" t="s">
        <v>102</v>
      </c>
      <c r="D3817" t="s">
        <v>94</v>
      </c>
      <c r="E3817" t="s">
        <v>765</v>
      </c>
      <c r="F3817" t="s">
        <v>100</v>
      </c>
      <c r="G3817">
        <v>20000</v>
      </c>
      <c r="H3817">
        <f t="shared" si="1011"/>
        <v>18818</v>
      </c>
      <c r="I3817">
        <f t="shared" si="1012"/>
        <v>574</v>
      </c>
      <c r="J3817">
        <f t="shared" si="1004"/>
        <v>1419.9999999999998</v>
      </c>
      <c r="K3817">
        <f t="shared" si="1005"/>
        <v>220.00000000000003</v>
      </c>
      <c r="L3817">
        <f t="shared" si="1006"/>
        <v>608</v>
      </c>
      <c r="M3817">
        <f t="shared" si="1007"/>
        <v>1418</v>
      </c>
      <c r="N3817">
        <v>0</v>
      </c>
      <c r="O3817">
        <f t="shared" si="1008"/>
        <v>4240</v>
      </c>
      <c r="P3817">
        <v>25</v>
      </c>
      <c r="Q3817">
        <v>0</v>
      </c>
      <c r="R3817">
        <v>0</v>
      </c>
      <c r="S3817">
        <v>0</v>
      </c>
      <c r="T3817">
        <v>100</v>
      </c>
      <c r="U3817">
        <f t="shared" si="1009"/>
        <v>0</v>
      </c>
      <c r="V3817">
        <v>0</v>
      </c>
      <c r="W3817">
        <f t="shared" si="1017"/>
        <v>125</v>
      </c>
      <c r="X3817">
        <f t="shared" si="1015"/>
        <v>1182</v>
      </c>
      <c r="Y3817">
        <f t="shared" si="1016"/>
        <v>2838</v>
      </c>
      <c r="Z3817">
        <f t="shared" si="1010"/>
        <v>18693</v>
      </c>
      <c r="AA3817" t="s">
        <v>623</v>
      </c>
      <c r="AB3817">
        <v>2023</v>
      </c>
    </row>
    <row r="3818" spans="1:28" x14ac:dyDescent="0.25">
      <c r="A3818">
        <v>95</v>
      </c>
      <c r="B3818" t="s">
        <v>848</v>
      </c>
      <c r="C3818" t="s">
        <v>103</v>
      </c>
      <c r="D3818" t="s">
        <v>94</v>
      </c>
      <c r="E3818" t="s">
        <v>52</v>
      </c>
      <c r="F3818" t="s">
        <v>100</v>
      </c>
      <c r="G3818">
        <v>46000</v>
      </c>
      <c r="H3818">
        <f t="shared" si="1011"/>
        <v>43281.4</v>
      </c>
      <c r="I3818">
        <f t="shared" si="1012"/>
        <v>1320.2</v>
      </c>
      <c r="J3818">
        <f t="shared" si="1004"/>
        <v>3265.9999999999995</v>
      </c>
      <c r="K3818">
        <f t="shared" si="1005"/>
        <v>506.00000000000006</v>
      </c>
      <c r="L3818">
        <f t="shared" si="1006"/>
        <v>1398.4</v>
      </c>
      <c r="M3818">
        <f t="shared" si="1007"/>
        <v>3261.4</v>
      </c>
      <c r="N3818">
        <v>0</v>
      </c>
      <c r="O3818">
        <f t="shared" si="1008"/>
        <v>9752</v>
      </c>
      <c r="P3818">
        <v>25</v>
      </c>
      <c r="Q3818">
        <v>0</v>
      </c>
      <c r="R3818">
        <v>0</v>
      </c>
      <c r="S3818">
        <v>0</v>
      </c>
      <c r="T3818">
        <v>100</v>
      </c>
      <c r="U3818">
        <f t="shared" si="1009"/>
        <v>1289.4598750000005</v>
      </c>
      <c r="V3818">
        <v>0</v>
      </c>
      <c r="W3818">
        <f t="shared" si="1017"/>
        <v>1414.4598750000005</v>
      </c>
      <c r="X3818">
        <f t="shared" si="1015"/>
        <v>2718.6000000000004</v>
      </c>
      <c r="Y3818">
        <f t="shared" si="1016"/>
        <v>6527.4</v>
      </c>
      <c r="Z3818">
        <f t="shared" si="1010"/>
        <v>41866.940125000001</v>
      </c>
      <c r="AA3818" t="s">
        <v>623</v>
      </c>
      <c r="AB3818">
        <v>2023</v>
      </c>
    </row>
    <row r="3819" spans="1:28" x14ac:dyDescent="0.25">
      <c r="A3819">
        <v>96</v>
      </c>
      <c r="B3819" t="s">
        <v>804</v>
      </c>
      <c r="C3819" t="s">
        <v>103</v>
      </c>
      <c r="D3819" t="s">
        <v>823</v>
      </c>
      <c r="E3819" t="s">
        <v>27</v>
      </c>
      <c r="F3819" t="s">
        <v>98</v>
      </c>
      <c r="G3819">
        <v>360000</v>
      </c>
      <c r="H3819">
        <f>+G3819-(I3819+L3819+N3819)</f>
        <v>344209.07</v>
      </c>
      <c r="I3819">
        <f>IF(G3819&lt;=325250,G3819*2.87%,9334.68)</f>
        <v>9334.68</v>
      </c>
      <c r="J3819">
        <f>IF(G3819&lt;=325250,G3819*7.1%,23092.75)</f>
        <v>23092.75</v>
      </c>
      <c r="K3819">
        <f>IF(G3819&lt;=65050,G3819*1.1%,715.55)</f>
        <v>715.55</v>
      </c>
      <c r="L3819">
        <f>IF(G3819&lt;=162625,G3819*3.04%,4943.8)</f>
        <v>4943.8</v>
      </c>
      <c r="M3819">
        <f>IF(G3819&lt;=162625,G3819*7.09%,11530.11)</f>
        <v>11530.11</v>
      </c>
      <c r="N3819">
        <v>1512.45</v>
      </c>
      <c r="O3819">
        <f>+I3819+J3819+K3819+L3819+M3819+N3819</f>
        <v>51129.340000000004</v>
      </c>
      <c r="P3819">
        <v>25</v>
      </c>
      <c r="Q3819">
        <v>0</v>
      </c>
      <c r="R3819">
        <v>0</v>
      </c>
      <c r="S3819">
        <v>1328.8</v>
      </c>
      <c r="T3819">
        <v>0</v>
      </c>
      <c r="U3819">
        <f>IF((H3819*12)&gt;867123.01,(79776+(((H3819*12)-867123.01)*0.25))/12,IF((H3819*12)&gt;624329.01,(31216+(((H3819*12)-624329.01)*0.2))/12,IF((H3819*12)&gt;416220.01,(((H3819*12)-416220.01)*0.15)/12,0)))</f>
        <v>74635.204791666663</v>
      </c>
      <c r="V3819">
        <v>0</v>
      </c>
      <c r="W3819">
        <f>P3819+Q3819+R3819+S3819+T3819+U3819</f>
        <v>75989.004791666666</v>
      </c>
      <c r="X3819">
        <f>+I3819+L3819+N3819</f>
        <v>15790.93</v>
      </c>
      <c r="Y3819">
        <f>+J3819+M3819</f>
        <v>34622.86</v>
      </c>
      <c r="Z3819">
        <f>+G3819-(W3819+X3819)</f>
        <v>268220.06520833331</v>
      </c>
      <c r="AA3819" t="s">
        <v>634</v>
      </c>
      <c r="AB3819">
        <v>2023</v>
      </c>
    </row>
    <row r="3820" spans="1:28" x14ac:dyDescent="0.25">
      <c r="A3820">
        <v>1</v>
      </c>
      <c r="B3820" t="s">
        <v>784</v>
      </c>
      <c r="C3820" t="s">
        <v>102</v>
      </c>
      <c r="D3820" t="s">
        <v>19</v>
      </c>
      <c r="E3820" t="s">
        <v>71</v>
      </c>
      <c r="F3820" t="s">
        <v>98</v>
      </c>
      <c r="G3820">
        <v>300000</v>
      </c>
      <c r="H3820">
        <f>+G3820-(I3820+L3820+N3820)</f>
        <v>286446.2</v>
      </c>
      <c r="I3820">
        <f>IF(G3820&lt;=325250,G3820*2.87%,9334.68)</f>
        <v>8610</v>
      </c>
      <c r="J3820">
        <f t="shared" ref="J3820:J3883" si="1018">IF(G3820&lt;=325250,G3820*7.1%,23092.75)</f>
        <v>21299.999999999996</v>
      </c>
      <c r="K3820">
        <f t="shared" ref="K3820:K3883" si="1019">IF(G3820&lt;=65050,G3820*1.1%,715.55)</f>
        <v>715.55</v>
      </c>
      <c r="L3820">
        <f t="shared" ref="L3820:L3883" si="1020">IF(G3820&lt;=162625,G3820*3.04%,4943.8)</f>
        <v>4943.8</v>
      </c>
      <c r="M3820">
        <f t="shared" ref="M3820:M3883" si="1021">IF(G3820&lt;=162625,G3820*7.09%,11530.11)</f>
        <v>11530.11</v>
      </c>
      <c r="N3820">
        <v>0</v>
      </c>
      <c r="O3820">
        <f t="shared" ref="O3820:O3883" si="1022">+I3820+J3820+K3820+L3820+M3820+N3820</f>
        <v>47099.46</v>
      </c>
      <c r="P3820">
        <v>25</v>
      </c>
      <c r="Q3820">
        <v>0</v>
      </c>
      <c r="R3820">
        <v>0</v>
      </c>
      <c r="S3820">
        <v>0</v>
      </c>
      <c r="T3820">
        <v>0</v>
      </c>
      <c r="U3820">
        <f t="shared" ref="U3820:U3883" si="1023">IF((H3820*12)&gt;867123.01,(79776+(((H3820*12)-867123.01)*0.25))/12,IF((H3820*12)&gt;624329.01,(31216+(((H3820*12)-624329.01)*0.2))/12,IF((H3820*12)&gt;416220.01,(((H3820*12)-416220.01)*0.15)/12,0)))</f>
        <v>60194.487291666679</v>
      </c>
      <c r="V3820">
        <v>0</v>
      </c>
      <c r="W3820">
        <f t="shared" ref="W3820:W3838" si="1024">P3820+Q3820+R3820+S3820+T3820+U3820</f>
        <v>60219.487291666679</v>
      </c>
      <c r="X3820">
        <f t="shared" ref="X3820:X3881" si="1025">+I3820+L3820+N3820</f>
        <v>13553.8</v>
      </c>
      <c r="Y3820">
        <f t="shared" ref="Y3820:Y3834" si="1026">+J3820+M3820</f>
        <v>32830.11</v>
      </c>
      <c r="Z3820">
        <f t="shared" ref="Z3820:Z3883" si="1027">+G3820-(W3820+X3820)</f>
        <v>226226.71270833333</v>
      </c>
      <c r="AA3820" t="s">
        <v>634</v>
      </c>
      <c r="AB3820">
        <v>2023</v>
      </c>
    </row>
    <row r="3821" spans="1:28" x14ac:dyDescent="0.25">
      <c r="A3821">
        <v>2</v>
      </c>
      <c r="B3821" t="s">
        <v>110</v>
      </c>
      <c r="C3821" t="s">
        <v>103</v>
      </c>
      <c r="D3821" t="s">
        <v>10</v>
      </c>
      <c r="E3821" t="s">
        <v>53</v>
      </c>
      <c r="F3821" t="s">
        <v>98</v>
      </c>
      <c r="G3821">
        <v>300000</v>
      </c>
      <c r="H3821">
        <f t="shared" ref="H3821:H3884" si="1028">+G3821-(I3821+L3821+N3821)</f>
        <v>286446.2</v>
      </c>
      <c r="I3821">
        <f t="shared" ref="I3821:I3884" si="1029">IF(G3821&lt;=325250,G3821*2.87%,9334.68)</f>
        <v>8610</v>
      </c>
      <c r="J3821">
        <f t="shared" si="1018"/>
        <v>21299.999999999996</v>
      </c>
      <c r="K3821">
        <f t="shared" si="1019"/>
        <v>715.55</v>
      </c>
      <c r="L3821">
        <f t="shared" si="1020"/>
        <v>4943.8</v>
      </c>
      <c r="M3821">
        <f t="shared" si="1021"/>
        <v>11530.11</v>
      </c>
      <c r="N3821">
        <v>0</v>
      </c>
      <c r="O3821">
        <f t="shared" si="1022"/>
        <v>47099.46</v>
      </c>
      <c r="P3821">
        <v>25</v>
      </c>
      <c r="Q3821">
        <v>0</v>
      </c>
      <c r="R3821">
        <v>0</v>
      </c>
      <c r="S3821">
        <v>1328.8</v>
      </c>
      <c r="T3821">
        <v>0</v>
      </c>
      <c r="U3821">
        <f t="shared" si="1023"/>
        <v>60194.487291666679</v>
      </c>
      <c r="V3821">
        <v>0</v>
      </c>
      <c r="W3821">
        <f t="shared" si="1024"/>
        <v>61548.287291666682</v>
      </c>
      <c r="X3821">
        <f t="shared" si="1025"/>
        <v>13553.8</v>
      </c>
      <c r="Y3821">
        <f t="shared" si="1026"/>
        <v>32830.11</v>
      </c>
      <c r="Z3821">
        <f t="shared" si="1027"/>
        <v>224897.91270833332</v>
      </c>
      <c r="AA3821" t="s">
        <v>634</v>
      </c>
      <c r="AB3821">
        <v>2023</v>
      </c>
    </row>
    <row r="3822" spans="1:28" x14ac:dyDescent="0.25">
      <c r="A3822">
        <v>3</v>
      </c>
      <c r="B3822" t="s">
        <v>115</v>
      </c>
      <c r="C3822" t="s">
        <v>103</v>
      </c>
      <c r="D3822" t="s">
        <v>21</v>
      </c>
      <c r="E3822" t="s">
        <v>81</v>
      </c>
      <c r="F3822" t="s">
        <v>84</v>
      </c>
      <c r="G3822">
        <v>185000</v>
      </c>
      <c r="H3822">
        <f>+G3822-(I3822+L3822+N3822)</f>
        <v>170209.35</v>
      </c>
      <c r="I3822">
        <f t="shared" si="1029"/>
        <v>5309.5</v>
      </c>
      <c r="J3822">
        <f t="shared" si="1018"/>
        <v>13134.999999999998</v>
      </c>
      <c r="K3822">
        <f t="shared" si="1019"/>
        <v>715.55</v>
      </c>
      <c r="L3822">
        <f t="shared" si="1020"/>
        <v>4943.8</v>
      </c>
      <c r="M3822">
        <f t="shared" si="1021"/>
        <v>11530.11</v>
      </c>
      <c r="N3822">
        <v>4537.3500000000004</v>
      </c>
      <c r="O3822">
        <f t="shared" si="1022"/>
        <v>40171.31</v>
      </c>
      <c r="P3822">
        <v>25</v>
      </c>
      <c r="Q3822">
        <v>38771.46</v>
      </c>
      <c r="R3822">
        <v>0</v>
      </c>
      <c r="S3822">
        <v>2657.6</v>
      </c>
      <c r="T3822">
        <v>100</v>
      </c>
      <c r="U3822">
        <f t="shared" si="1023"/>
        <v>31135.27479166667</v>
      </c>
      <c r="V3822">
        <v>0</v>
      </c>
      <c r="W3822">
        <f t="shared" si="1024"/>
        <v>72689.334791666668</v>
      </c>
      <c r="X3822">
        <f t="shared" si="1025"/>
        <v>14790.65</v>
      </c>
      <c r="Y3822">
        <f t="shared" si="1026"/>
        <v>24665.11</v>
      </c>
      <c r="Z3822">
        <f t="shared" si="1027"/>
        <v>97520.015208333338</v>
      </c>
      <c r="AA3822" t="s">
        <v>634</v>
      </c>
      <c r="AB3822">
        <v>2023</v>
      </c>
    </row>
    <row r="3823" spans="1:28" x14ac:dyDescent="0.25">
      <c r="A3823">
        <v>4</v>
      </c>
      <c r="B3823" t="s">
        <v>116</v>
      </c>
      <c r="C3823" t="s">
        <v>102</v>
      </c>
      <c r="D3823" t="s">
        <v>4</v>
      </c>
      <c r="E3823" t="s">
        <v>91</v>
      </c>
      <c r="F3823" t="s">
        <v>84</v>
      </c>
      <c r="G3823">
        <v>185000</v>
      </c>
      <c r="H3823">
        <f t="shared" si="1028"/>
        <v>174746.7</v>
      </c>
      <c r="I3823">
        <f t="shared" si="1029"/>
        <v>5309.5</v>
      </c>
      <c r="J3823">
        <f t="shared" si="1018"/>
        <v>13134.999999999998</v>
      </c>
      <c r="K3823">
        <f t="shared" si="1019"/>
        <v>715.55</v>
      </c>
      <c r="L3823">
        <f t="shared" si="1020"/>
        <v>4943.8</v>
      </c>
      <c r="M3823">
        <f t="shared" si="1021"/>
        <v>11530.11</v>
      </c>
      <c r="N3823">
        <v>0</v>
      </c>
      <c r="O3823">
        <f t="shared" si="1022"/>
        <v>35633.96</v>
      </c>
      <c r="P3823">
        <v>25</v>
      </c>
      <c r="Q3823">
        <v>12441.85</v>
      </c>
      <c r="R3823">
        <v>0</v>
      </c>
      <c r="S3823">
        <v>1328.8</v>
      </c>
      <c r="T3823">
        <v>100</v>
      </c>
      <c r="U3823">
        <f t="shared" si="1023"/>
        <v>32269.612291666668</v>
      </c>
      <c r="V3823">
        <v>0</v>
      </c>
      <c r="W3823">
        <f t="shared" si="1024"/>
        <v>46165.262291666666</v>
      </c>
      <c r="X3823">
        <f t="shared" si="1025"/>
        <v>10253.299999999999</v>
      </c>
      <c r="Y3823">
        <f t="shared" si="1026"/>
        <v>24665.11</v>
      </c>
      <c r="Z3823">
        <f t="shared" si="1027"/>
        <v>128581.43770833334</v>
      </c>
      <c r="AA3823" t="s">
        <v>634</v>
      </c>
      <c r="AB3823">
        <v>2023</v>
      </c>
    </row>
    <row r="3824" spans="1:28" x14ac:dyDescent="0.25">
      <c r="A3824">
        <v>5</v>
      </c>
      <c r="B3824" t="s">
        <v>117</v>
      </c>
      <c r="C3824" t="s">
        <v>102</v>
      </c>
      <c r="D3824" t="s">
        <v>793</v>
      </c>
      <c r="E3824" t="s">
        <v>794</v>
      </c>
      <c r="F3824" t="s">
        <v>84</v>
      </c>
      <c r="G3824">
        <v>185000</v>
      </c>
      <c r="H3824">
        <f t="shared" si="1028"/>
        <v>171721.8</v>
      </c>
      <c r="I3824">
        <f t="shared" si="1029"/>
        <v>5309.5</v>
      </c>
      <c r="J3824">
        <f t="shared" si="1018"/>
        <v>13134.999999999998</v>
      </c>
      <c r="K3824">
        <f t="shared" si="1019"/>
        <v>715.55</v>
      </c>
      <c r="L3824">
        <f t="shared" si="1020"/>
        <v>4943.8</v>
      </c>
      <c r="M3824">
        <f t="shared" si="1021"/>
        <v>11530.11</v>
      </c>
      <c r="N3824">
        <v>3024.9</v>
      </c>
      <c r="O3824">
        <f t="shared" si="1022"/>
        <v>38658.86</v>
      </c>
      <c r="P3824">
        <v>25</v>
      </c>
      <c r="Q3824">
        <v>0</v>
      </c>
      <c r="R3824">
        <v>0</v>
      </c>
      <c r="S3824">
        <v>2657.6</v>
      </c>
      <c r="T3824">
        <v>100</v>
      </c>
      <c r="U3824">
        <f t="shared" si="1023"/>
        <v>31513.387291666662</v>
      </c>
      <c r="V3824">
        <v>0</v>
      </c>
      <c r="W3824">
        <f t="shared" si="1024"/>
        <v>34295.987291666665</v>
      </c>
      <c r="X3824">
        <f t="shared" si="1025"/>
        <v>13278.199999999999</v>
      </c>
      <c r="Y3824">
        <f t="shared" si="1026"/>
        <v>24665.11</v>
      </c>
      <c r="Z3824">
        <f t="shared" si="1027"/>
        <v>137425.81270833334</v>
      </c>
      <c r="AA3824" t="s">
        <v>634</v>
      </c>
      <c r="AB3824">
        <v>2023</v>
      </c>
    </row>
    <row r="3825" spans="1:28" x14ac:dyDescent="0.25">
      <c r="A3825">
        <v>6</v>
      </c>
      <c r="B3825" t="s">
        <v>119</v>
      </c>
      <c r="C3825" t="s">
        <v>103</v>
      </c>
      <c r="D3825" t="s">
        <v>10</v>
      </c>
      <c r="E3825" t="s">
        <v>824</v>
      </c>
      <c r="F3825" t="s">
        <v>84</v>
      </c>
      <c r="G3825">
        <v>170000</v>
      </c>
      <c r="H3825">
        <f t="shared" si="1028"/>
        <v>160177.20000000001</v>
      </c>
      <c r="I3825">
        <f t="shared" si="1029"/>
        <v>4879</v>
      </c>
      <c r="J3825">
        <f t="shared" si="1018"/>
        <v>12069.999999999998</v>
      </c>
      <c r="K3825">
        <f t="shared" si="1019"/>
        <v>715.55</v>
      </c>
      <c r="L3825">
        <f t="shared" si="1020"/>
        <v>4943.8</v>
      </c>
      <c r="M3825">
        <f t="shared" si="1021"/>
        <v>11530.11</v>
      </c>
      <c r="N3825">
        <v>0</v>
      </c>
      <c r="O3825">
        <f t="shared" si="1022"/>
        <v>34138.46</v>
      </c>
      <c r="P3825">
        <v>25</v>
      </c>
      <c r="Q3825">
        <v>11358.49</v>
      </c>
      <c r="R3825">
        <v>0</v>
      </c>
      <c r="S3825">
        <v>1328.8</v>
      </c>
      <c r="T3825">
        <v>100</v>
      </c>
      <c r="U3825">
        <f t="shared" si="1023"/>
        <v>28627.237291666668</v>
      </c>
      <c r="V3825">
        <v>0</v>
      </c>
      <c r="W3825">
        <f t="shared" si="1024"/>
        <v>41439.527291666665</v>
      </c>
      <c r="X3825">
        <f t="shared" si="1025"/>
        <v>9822.7999999999993</v>
      </c>
      <c r="Y3825">
        <f t="shared" si="1026"/>
        <v>23600.11</v>
      </c>
      <c r="Z3825">
        <f t="shared" si="1027"/>
        <v>118737.67270833334</v>
      </c>
      <c r="AA3825" t="s">
        <v>634</v>
      </c>
      <c r="AB3825">
        <v>2023</v>
      </c>
    </row>
    <row r="3826" spans="1:28" x14ac:dyDescent="0.25">
      <c r="A3826">
        <v>7</v>
      </c>
      <c r="B3826" t="s">
        <v>121</v>
      </c>
      <c r="C3826" t="s">
        <v>102</v>
      </c>
      <c r="D3826" t="s">
        <v>21</v>
      </c>
      <c r="E3826" t="s">
        <v>48</v>
      </c>
      <c r="F3826" t="s">
        <v>84</v>
      </c>
      <c r="G3826">
        <v>155000</v>
      </c>
      <c r="H3826">
        <f t="shared" si="1028"/>
        <v>144327.04999999999</v>
      </c>
      <c r="I3826">
        <f t="shared" si="1029"/>
        <v>4448.5</v>
      </c>
      <c r="J3826">
        <f t="shared" si="1018"/>
        <v>11004.999999999998</v>
      </c>
      <c r="K3826">
        <f t="shared" si="1019"/>
        <v>715.55</v>
      </c>
      <c r="L3826">
        <f t="shared" si="1020"/>
        <v>4712</v>
      </c>
      <c r="M3826">
        <f t="shared" si="1021"/>
        <v>10989.5</v>
      </c>
      <c r="N3826">
        <v>1512.45</v>
      </c>
      <c r="O3826">
        <f t="shared" si="1022"/>
        <v>33382.999999999993</v>
      </c>
      <c r="P3826">
        <v>25</v>
      </c>
      <c r="Q3826">
        <v>8487.86</v>
      </c>
      <c r="R3826">
        <v>0</v>
      </c>
      <c r="S3826">
        <v>580.41999999999996</v>
      </c>
      <c r="T3826">
        <v>100</v>
      </c>
      <c r="U3826">
        <f t="shared" si="1023"/>
        <v>24664.699791666662</v>
      </c>
      <c r="V3826">
        <v>0</v>
      </c>
      <c r="W3826">
        <f t="shared" ref="W3826:W3834" si="1030">P3826+Q3826+R3826+S3826+T3826+U3826-(V3826)</f>
        <v>33857.979791666665</v>
      </c>
      <c r="X3826">
        <f t="shared" si="1025"/>
        <v>10672.95</v>
      </c>
      <c r="Y3826">
        <f t="shared" si="1026"/>
        <v>21994.5</v>
      </c>
      <c r="Z3826">
        <f t="shared" si="1027"/>
        <v>110469.07020833333</v>
      </c>
      <c r="AA3826" t="s">
        <v>634</v>
      </c>
      <c r="AB3826">
        <v>2023</v>
      </c>
    </row>
    <row r="3827" spans="1:28" x14ac:dyDescent="0.25">
      <c r="A3827">
        <v>8</v>
      </c>
      <c r="B3827" t="s">
        <v>137</v>
      </c>
      <c r="C3827" t="s">
        <v>102</v>
      </c>
      <c r="D3827" t="s">
        <v>22</v>
      </c>
      <c r="E3827" t="s">
        <v>788</v>
      </c>
      <c r="F3827" t="s">
        <v>85</v>
      </c>
      <c r="G3827">
        <v>140000</v>
      </c>
      <c r="H3827">
        <f>+G3827-(I3827+L3827+N3827)</f>
        <v>130213.55</v>
      </c>
      <c r="I3827">
        <f t="shared" si="1029"/>
        <v>4018</v>
      </c>
      <c r="J3827">
        <f t="shared" si="1018"/>
        <v>9940</v>
      </c>
      <c r="K3827">
        <f t="shared" si="1019"/>
        <v>715.55</v>
      </c>
      <c r="L3827">
        <f t="shared" si="1020"/>
        <v>4256</v>
      </c>
      <c r="M3827">
        <f t="shared" si="1021"/>
        <v>9926</v>
      </c>
      <c r="N3827">
        <v>1512.45</v>
      </c>
      <c r="O3827">
        <f>+I3827+J3827+K3827+L3827+M3827+N3827</f>
        <v>30368</v>
      </c>
      <c r="P3827">
        <v>25</v>
      </c>
      <c r="Q3827">
        <v>1000</v>
      </c>
      <c r="R3827">
        <v>0</v>
      </c>
      <c r="S3827">
        <v>365.97</v>
      </c>
      <c r="T3827">
        <v>100</v>
      </c>
      <c r="U3827">
        <f t="shared" si="1023"/>
        <v>21136.32479166667</v>
      </c>
      <c r="V3827">
        <v>0</v>
      </c>
      <c r="W3827">
        <f t="shared" si="1030"/>
        <v>22627.294791666671</v>
      </c>
      <c r="X3827">
        <f>+I3827+L3827+N3827</f>
        <v>9786.4500000000007</v>
      </c>
      <c r="Y3827">
        <f>+J3827+M3827</f>
        <v>19866</v>
      </c>
      <c r="Z3827">
        <f>+G3827-(W3827+X3827)</f>
        <v>107586.25520833333</v>
      </c>
      <c r="AA3827" t="s">
        <v>634</v>
      </c>
      <c r="AB3827">
        <v>2023</v>
      </c>
    </row>
    <row r="3828" spans="1:28" x14ac:dyDescent="0.25">
      <c r="A3828">
        <v>9</v>
      </c>
      <c r="B3828" t="s">
        <v>123</v>
      </c>
      <c r="C3828" t="s">
        <v>102</v>
      </c>
      <c r="D3828" t="s">
        <v>10</v>
      </c>
      <c r="E3828" t="s">
        <v>826</v>
      </c>
      <c r="F3828" t="s">
        <v>84</v>
      </c>
      <c r="G3828">
        <v>145000</v>
      </c>
      <c r="H3828">
        <f t="shared" si="1028"/>
        <v>136430.5</v>
      </c>
      <c r="I3828">
        <f t="shared" si="1029"/>
        <v>4161.5</v>
      </c>
      <c r="J3828">
        <f t="shared" si="1018"/>
        <v>10294.999999999998</v>
      </c>
      <c r="K3828">
        <f t="shared" si="1019"/>
        <v>715.55</v>
      </c>
      <c r="L3828">
        <f t="shared" si="1020"/>
        <v>4408</v>
      </c>
      <c r="M3828">
        <f t="shared" si="1021"/>
        <v>10280.5</v>
      </c>
      <c r="N3828">
        <v>0</v>
      </c>
      <c r="O3828">
        <f t="shared" si="1022"/>
        <v>29860.549999999996</v>
      </c>
      <c r="P3828">
        <v>25</v>
      </c>
      <c r="Q3828">
        <v>6000</v>
      </c>
      <c r="R3828">
        <v>0</v>
      </c>
      <c r="S3828">
        <v>20</v>
      </c>
      <c r="T3828">
        <v>100</v>
      </c>
      <c r="U3828">
        <f t="shared" si="1023"/>
        <v>22690.562291666665</v>
      </c>
      <c r="V3828">
        <v>0</v>
      </c>
      <c r="W3828">
        <f t="shared" si="1030"/>
        <v>28835.562291666665</v>
      </c>
      <c r="X3828">
        <f t="shared" si="1025"/>
        <v>8569.5</v>
      </c>
      <c r="Y3828">
        <f t="shared" si="1026"/>
        <v>20575.5</v>
      </c>
      <c r="Z3828">
        <f t="shared" si="1027"/>
        <v>107594.93770833334</v>
      </c>
      <c r="AA3828" t="s">
        <v>634</v>
      </c>
      <c r="AB3828">
        <v>2023</v>
      </c>
    </row>
    <row r="3829" spans="1:28" x14ac:dyDescent="0.25">
      <c r="A3829">
        <v>10</v>
      </c>
      <c r="B3829" t="s">
        <v>125</v>
      </c>
      <c r="C3829" t="s">
        <v>102</v>
      </c>
      <c r="D3829" t="s">
        <v>94</v>
      </c>
      <c r="E3829" t="s">
        <v>65</v>
      </c>
      <c r="F3829" t="s">
        <v>85</v>
      </c>
      <c r="G3829">
        <v>96000</v>
      </c>
      <c r="H3829">
        <f t="shared" si="1028"/>
        <v>88813.95</v>
      </c>
      <c r="I3829">
        <f t="shared" si="1029"/>
        <v>2755.2</v>
      </c>
      <c r="J3829">
        <f t="shared" si="1018"/>
        <v>6815.9999999999991</v>
      </c>
      <c r="K3829">
        <f t="shared" si="1019"/>
        <v>715.55</v>
      </c>
      <c r="L3829">
        <f t="shared" si="1020"/>
        <v>2918.4</v>
      </c>
      <c r="M3829">
        <f t="shared" si="1021"/>
        <v>6806.4000000000005</v>
      </c>
      <c r="N3829">
        <v>1512.45</v>
      </c>
      <c r="O3829">
        <f t="shared" si="1022"/>
        <v>21524</v>
      </c>
      <c r="P3829">
        <v>25</v>
      </c>
      <c r="Q3829">
        <v>1000</v>
      </c>
      <c r="R3829">
        <v>0</v>
      </c>
      <c r="S3829">
        <v>1217.22</v>
      </c>
      <c r="T3829">
        <v>100</v>
      </c>
      <c r="U3829">
        <v>12466.01</v>
      </c>
      <c r="V3829">
        <v>0</v>
      </c>
      <c r="W3829">
        <f t="shared" si="1030"/>
        <v>14808.23</v>
      </c>
      <c r="X3829">
        <f t="shared" si="1025"/>
        <v>7186.05</v>
      </c>
      <c r="Y3829">
        <f t="shared" si="1026"/>
        <v>13622.4</v>
      </c>
      <c r="Z3829">
        <f t="shared" si="1027"/>
        <v>74005.72</v>
      </c>
      <c r="AA3829" t="s">
        <v>634</v>
      </c>
      <c r="AB3829">
        <v>2023</v>
      </c>
    </row>
    <row r="3830" spans="1:28" x14ac:dyDescent="0.25">
      <c r="A3830">
        <v>11</v>
      </c>
      <c r="B3830" t="s">
        <v>126</v>
      </c>
      <c r="C3830" t="s">
        <v>103</v>
      </c>
      <c r="D3830" t="s">
        <v>94</v>
      </c>
      <c r="E3830" t="s">
        <v>58</v>
      </c>
      <c r="F3830" t="s">
        <v>84</v>
      </c>
      <c r="G3830">
        <v>60000</v>
      </c>
      <c r="H3830">
        <f t="shared" si="1028"/>
        <v>56454</v>
      </c>
      <c r="I3830">
        <f t="shared" si="1029"/>
        <v>1722</v>
      </c>
      <c r="J3830">
        <f t="shared" si="1018"/>
        <v>4260</v>
      </c>
      <c r="K3830">
        <f t="shared" si="1019"/>
        <v>660.00000000000011</v>
      </c>
      <c r="L3830">
        <f t="shared" si="1020"/>
        <v>1824</v>
      </c>
      <c r="M3830">
        <f t="shared" si="1021"/>
        <v>4254</v>
      </c>
      <c r="N3830">
        <v>0</v>
      </c>
      <c r="O3830">
        <f t="shared" si="1022"/>
        <v>12720</v>
      </c>
      <c r="P3830">
        <v>25</v>
      </c>
      <c r="Q3830">
        <v>2996.21</v>
      </c>
      <c r="R3830">
        <v>0</v>
      </c>
      <c r="S3830">
        <v>1185.3399999999999</v>
      </c>
      <c r="T3830">
        <v>100</v>
      </c>
      <c r="U3830">
        <f t="shared" si="1023"/>
        <v>3486.6498333333329</v>
      </c>
      <c r="V3830">
        <v>0</v>
      </c>
      <c r="W3830">
        <f t="shared" si="1030"/>
        <v>7793.1998333333331</v>
      </c>
      <c r="X3830">
        <f t="shared" si="1025"/>
        <v>3546</v>
      </c>
      <c r="Y3830">
        <f t="shared" si="1026"/>
        <v>8514</v>
      </c>
      <c r="Z3830">
        <f t="shared" si="1027"/>
        <v>48660.800166666668</v>
      </c>
      <c r="AA3830" t="s">
        <v>634</v>
      </c>
      <c r="AB3830">
        <v>2023</v>
      </c>
    </row>
    <row r="3831" spans="1:28" x14ac:dyDescent="0.25">
      <c r="A3831">
        <v>12</v>
      </c>
      <c r="B3831" t="s">
        <v>128</v>
      </c>
      <c r="C3831" t="s">
        <v>102</v>
      </c>
      <c r="D3831" t="s">
        <v>12</v>
      </c>
      <c r="E3831" t="s">
        <v>35</v>
      </c>
      <c r="F3831" t="s">
        <v>84</v>
      </c>
      <c r="G3831">
        <v>116000</v>
      </c>
      <c r="H3831">
        <f t="shared" si="1028"/>
        <v>106119.5</v>
      </c>
      <c r="I3831">
        <f t="shared" si="1029"/>
        <v>3329.2</v>
      </c>
      <c r="J3831">
        <f t="shared" si="1018"/>
        <v>8236</v>
      </c>
      <c r="K3831">
        <f t="shared" si="1019"/>
        <v>715.55</v>
      </c>
      <c r="L3831">
        <f t="shared" si="1020"/>
        <v>3526.4</v>
      </c>
      <c r="M3831">
        <f t="shared" si="1021"/>
        <v>8224.4</v>
      </c>
      <c r="N3831">
        <v>3024.9</v>
      </c>
      <c r="O3831">
        <f t="shared" si="1022"/>
        <v>27056.45</v>
      </c>
      <c r="P3831">
        <v>25</v>
      </c>
      <c r="Q3831">
        <v>0</v>
      </c>
      <c r="R3831">
        <v>0</v>
      </c>
      <c r="S3831">
        <v>1527.91</v>
      </c>
      <c r="T3831">
        <v>100</v>
      </c>
      <c r="U3831">
        <f t="shared" si="1023"/>
        <v>15112.812291666667</v>
      </c>
      <c r="V3831">
        <v>0</v>
      </c>
      <c r="W3831">
        <f t="shared" si="1030"/>
        <v>16765.722291666669</v>
      </c>
      <c r="X3831">
        <f t="shared" si="1025"/>
        <v>9880.5</v>
      </c>
      <c r="Y3831">
        <f t="shared" si="1026"/>
        <v>16460.400000000001</v>
      </c>
      <c r="Z3831">
        <f t="shared" si="1027"/>
        <v>89353.777708333335</v>
      </c>
      <c r="AA3831" t="s">
        <v>634</v>
      </c>
      <c r="AB3831">
        <v>2023</v>
      </c>
    </row>
    <row r="3832" spans="1:28" x14ac:dyDescent="0.25">
      <c r="A3832">
        <v>13</v>
      </c>
      <c r="B3832" t="s">
        <v>129</v>
      </c>
      <c r="C3832" t="s">
        <v>102</v>
      </c>
      <c r="D3832" t="s">
        <v>16</v>
      </c>
      <c r="E3832" t="s">
        <v>79</v>
      </c>
      <c r="F3832" t="s">
        <v>84</v>
      </c>
      <c r="G3832">
        <v>80000</v>
      </c>
      <c r="H3832">
        <f t="shared" si="1028"/>
        <v>75272</v>
      </c>
      <c r="I3832">
        <f t="shared" si="1029"/>
        <v>2296</v>
      </c>
      <c r="J3832">
        <f t="shared" si="1018"/>
        <v>5679.9999999999991</v>
      </c>
      <c r="K3832">
        <f t="shared" si="1019"/>
        <v>715.55</v>
      </c>
      <c r="L3832">
        <f t="shared" si="1020"/>
        <v>2432</v>
      </c>
      <c r="M3832">
        <f t="shared" si="1021"/>
        <v>5672</v>
      </c>
      <c r="N3832">
        <v>0</v>
      </c>
      <c r="O3832">
        <f t="shared" si="1022"/>
        <v>16795.55</v>
      </c>
      <c r="P3832">
        <v>25</v>
      </c>
      <c r="Q3832">
        <v>1066.1199999999999</v>
      </c>
      <c r="R3832">
        <v>0</v>
      </c>
      <c r="S3832">
        <v>215.59</v>
      </c>
      <c r="T3832">
        <v>100</v>
      </c>
      <c r="U3832">
        <f t="shared" si="1023"/>
        <v>7400.9372916666662</v>
      </c>
      <c r="V3832">
        <v>0</v>
      </c>
      <c r="W3832">
        <f t="shared" si="1030"/>
        <v>8807.6472916666662</v>
      </c>
      <c r="X3832">
        <f t="shared" si="1025"/>
        <v>4728</v>
      </c>
      <c r="Y3832">
        <f t="shared" si="1026"/>
        <v>11352</v>
      </c>
      <c r="Z3832">
        <f t="shared" si="1027"/>
        <v>66464.352708333332</v>
      </c>
      <c r="AA3832" t="s">
        <v>634</v>
      </c>
      <c r="AB3832">
        <v>2023</v>
      </c>
    </row>
    <row r="3833" spans="1:28" x14ac:dyDescent="0.25">
      <c r="A3833">
        <v>14</v>
      </c>
      <c r="B3833" t="s">
        <v>130</v>
      </c>
      <c r="C3833" t="s">
        <v>102</v>
      </c>
      <c r="D3833" t="s">
        <v>16</v>
      </c>
      <c r="E3833" t="s">
        <v>61</v>
      </c>
      <c r="F3833" t="s">
        <v>84</v>
      </c>
      <c r="G3833">
        <v>80000</v>
      </c>
      <c r="H3833">
        <f t="shared" si="1028"/>
        <v>70734.649999999994</v>
      </c>
      <c r="I3833">
        <f t="shared" si="1029"/>
        <v>2296</v>
      </c>
      <c r="J3833">
        <f t="shared" si="1018"/>
        <v>5679.9999999999991</v>
      </c>
      <c r="K3833">
        <f t="shared" si="1019"/>
        <v>715.55</v>
      </c>
      <c r="L3833">
        <f t="shared" si="1020"/>
        <v>2432</v>
      </c>
      <c r="M3833">
        <f t="shared" si="1021"/>
        <v>5672</v>
      </c>
      <c r="N3833">
        <v>4537.3500000000004</v>
      </c>
      <c r="O3833">
        <f t="shared" si="1022"/>
        <v>21332.9</v>
      </c>
      <c r="P3833">
        <v>25</v>
      </c>
      <c r="Q3833">
        <v>1200</v>
      </c>
      <c r="R3833">
        <v>0</v>
      </c>
      <c r="S3833">
        <v>1724.56</v>
      </c>
      <c r="T3833">
        <v>100</v>
      </c>
      <c r="U3833">
        <f t="shared" si="1023"/>
        <v>6342.7798333333312</v>
      </c>
      <c r="V3833">
        <v>0</v>
      </c>
      <c r="W3833">
        <f t="shared" si="1030"/>
        <v>9392.3398333333316</v>
      </c>
      <c r="X3833">
        <f t="shared" si="1025"/>
        <v>9265.35</v>
      </c>
      <c r="Y3833">
        <f t="shared" si="1026"/>
        <v>11352</v>
      </c>
      <c r="Z3833">
        <f t="shared" si="1027"/>
        <v>61342.31016666667</v>
      </c>
      <c r="AA3833" t="s">
        <v>634</v>
      </c>
      <c r="AB3833">
        <v>2023</v>
      </c>
    </row>
    <row r="3834" spans="1:28" x14ac:dyDescent="0.25">
      <c r="A3834">
        <v>15</v>
      </c>
      <c r="B3834" t="s">
        <v>131</v>
      </c>
      <c r="C3834" t="s">
        <v>102</v>
      </c>
      <c r="D3834" t="s">
        <v>6</v>
      </c>
      <c r="E3834" t="s">
        <v>827</v>
      </c>
      <c r="F3834" t="s">
        <v>84</v>
      </c>
      <c r="G3834">
        <v>95000</v>
      </c>
      <c r="H3834">
        <f t="shared" si="1028"/>
        <v>86360.6</v>
      </c>
      <c r="I3834">
        <f t="shared" si="1029"/>
        <v>2726.5</v>
      </c>
      <c r="J3834">
        <f t="shared" si="1018"/>
        <v>6744.9999999999991</v>
      </c>
      <c r="K3834">
        <f t="shared" si="1019"/>
        <v>715.55</v>
      </c>
      <c r="L3834">
        <f t="shared" si="1020"/>
        <v>2888</v>
      </c>
      <c r="M3834">
        <f t="shared" si="1021"/>
        <v>6735.5</v>
      </c>
      <c r="N3834">
        <v>3024.9</v>
      </c>
      <c r="O3834">
        <f t="shared" si="1022"/>
        <v>22835.45</v>
      </c>
      <c r="P3834">
        <v>25</v>
      </c>
      <c r="Q3834">
        <v>0</v>
      </c>
      <c r="R3834">
        <v>0</v>
      </c>
      <c r="S3834">
        <v>4350.01</v>
      </c>
      <c r="T3834">
        <v>100</v>
      </c>
      <c r="U3834">
        <f t="shared" si="1023"/>
        <v>10173.087291666669</v>
      </c>
      <c r="V3834">
        <v>0</v>
      </c>
      <c r="W3834">
        <f t="shared" si="1030"/>
        <v>14648.097291666669</v>
      </c>
      <c r="X3834">
        <f t="shared" si="1025"/>
        <v>8639.4</v>
      </c>
      <c r="Y3834">
        <f t="shared" si="1026"/>
        <v>13480.5</v>
      </c>
      <c r="Z3834">
        <f t="shared" si="1027"/>
        <v>71712.502708333341</v>
      </c>
      <c r="AA3834" t="s">
        <v>634</v>
      </c>
      <c r="AB3834">
        <v>2023</v>
      </c>
    </row>
    <row r="3835" spans="1:28" x14ac:dyDescent="0.25">
      <c r="A3835">
        <v>16</v>
      </c>
      <c r="B3835" t="s">
        <v>132</v>
      </c>
      <c r="C3835" t="s">
        <v>102</v>
      </c>
      <c r="D3835" t="s">
        <v>4</v>
      </c>
      <c r="E3835" t="s">
        <v>24</v>
      </c>
      <c r="F3835" t="s">
        <v>84</v>
      </c>
      <c r="G3835">
        <v>95000</v>
      </c>
      <c r="H3835">
        <f t="shared" si="1028"/>
        <v>86360.6</v>
      </c>
      <c r="I3835">
        <f t="shared" si="1029"/>
        <v>2726.5</v>
      </c>
      <c r="J3835">
        <f t="shared" si="1018"/>
        <v>6744.9999999999991</v>
      </c>
      <c r="K3835">
        <f t="shared" si="1019"/>
        <v>715.55</v>
      </c>
      <c r="L3835">
        <f t="shared" si="1020"/>
        <v>2888</v>
      </c>
      <c r="M3835">
        <f t="shared" si="1021"/>
        <v>6735.5</v>
      </c>
      <c r="N3835">
        <v>3024.9</v>
      </c>
      <c r="O3835">
        <f t="shared" si="1022"/>
        <v>22835.45</v>
      </c>
      <c r="P3835">
        <v>25</v>
      </c>
      <c r="Q3835">
        <v>10686.79</v>
      </c>
      <c r="R3835">
        <v>0</v>
      </c>
      <c r="S3835">
        <v>1974.55</v>
      </c>
      <c r="T3835">
        <v>100</v>
      </c>
      <c r="U3835">
        <f t="shared" si="1023"/>
        <v>10173.087291666669</v>
      </c>
      <c r="V3835">
        <v>0</v>
      </c>
      <c r="W3835">
        <f t="shared" si="1024"/>
        <v>22959.427291666667</v>
      </c>
      <c r="X3835">
        <f t="shared" si="1025"/>
        <v>8639.4</v>
      </c>
      <c r="Y3835">
        <f>+J3835++K3835+M3835</f>
        <v>14196.05</v>
      </c>
      <c r="Z3835">
        <f t="shared" si="1027"/>
        <v>63401.172708333332</v>
      </c>
      <c r="AA3835" t="s">
        <v>634</v>
      </c>
      <c r="AB3835">
        <v>2023</v>
      </c>
    </row>
    <row r="3836" spans="1:28" x14ac:dyDescent="0.25">
      <c r="A3836">
        <v>17</v>
      </c>
      <c r="B3836" t="s">
        <v>133</v>
      </c>
      <c r="C3836" t="s">
        <v>103</v>
      </c>
      <c r="D3836" t="s">
        <v>828</v>
      </c>
      <c r="E3836" t="s">
        <v>829</v>
      </c>
      <c r="F3836" t="s">
        <v>84</v>
      </c>
      <c r="G3836">
        <v>95000</v>
      </c>
      <c r="H3836">
        <f t="shared" si="1028"/>
        <v>89385.5</v>
      </c>
      <c r="I3836">
        <f t="shared" si="1029"/>
        <v>2726.5</v>
      </c>
      <c r="J3836">
        <f t="shared" si="1018"/>
        <v>6744.9999999999991</v>
      </c>
      <c r="K3836">
        <f t="shared" si="1019"/>
        <v>715.55</v>
      </c>
      <c r="L3836">
        <f t="shared" si="1020"/>
        <v>2888</v>
      </c>
      <c r="M3836">
        <f t="shared" si="1021"/>
        <v>6735.5</v>
      </c>
      <c r="N3836">
        <v>0</v>
      </c>
      <c r="O3836">
        <f t="shared" si="1022"/>
        <v>19810.55</v>
      </c>
      <c r="P3836">
        <v>25</v>
      </c>
      <c r="Q3836">
        <v>200</v>
      </c>
      <c r="R3836">
        <v>0</v>
      </c>
      <c r="S3836">
        <v>319.95</v>
      </c>
      <c r="T3836">
        <v>100</v>
      </c>
      <c r="U3836">
        <f t="shared" si="1023"/>
        <v>10929.312291666667</v>
      </c>
      <c r="V3836">
        <v>0</v>
      </c>
      <c r="W3836">
        <f t="shared" si="1024"/>
        <v>11574.262291666668</v>
      </c>
      <c r="X3836">
        <f t="shared" si="1025"/>
        <v>5614.5</v>
      </c>
      <c r="Y3836">
        <f t="shared" ref="Y3836:Y3899" si="1031">+J3836+M3836</f>
        <v>13480.5</v>
      </c>
      <c r="Z3836">
        <f t="shared" si="1027"/>
        <v>77811.237708333327</v>
      </c>
      <c r="AA3836" t="s">
        <v>634</v>
      </c>
      <c r="AB3836">
        <v>2023</v>
      </c>
    </row>
    <row r="3837" spans="1:28" x14ac:dyDescent="0.25">
      <c r="A3837">
        <v>18</v>
      </c>
      <c r="B3837" t="s">
        <v>134</v>
      </c>
      <c r="C3837" t="s">
        <v>102</v>
      </c>
      <c r="D3837" t="s">
        <v>16</v>
      </c>
      <c r="E3837" t="s">
        <v>45</v>
      </c>
      <c r="F3837" t="s">
        <v>84</v>
      </c>
      <c r="G3837">
        <v>80000</v>
      </c>
      <c r="H3837">
        <f t="shared" si="1028"/>
        <v>73759.55</v>
      </c>
      <c r="I3837">
        <f t="shared" si="1029"/>
        <v>2296</v>
      </c>
      <c r="J3837">
        <f t="shared" si="1018"/>
        <v>5679.9999999999991</v>
      </c>
      <c r="K3837">
        <f t="shared" si="1019"/>
        <v>715.55</v>
      </c>
      <c r="L3837">
        <f t="shared" si="1020"/>
        <v>2432</v>
      </c>
      <c r="M3837">
        <f t="shared" si="1021"/>
        <v>5672</v>
      </c>
      <c r="N3837">
        <v>1512.45</v>
      </c>
      <c r="O3837">
        <f t="shared" si="1022"/>
        <v>18308</v>
      </c>
      <c r="P3837">
        <v>25</v>
      </c>
      <c r="Q3837">
        <v>0</v>
      </c>
      <c r="R3837">
        <v>0</v>
      </c>
      <c r="S3837">
        <v>1425.34</v>
      </c>
      <c r="T3837">
        <v>100</v>
      </c>
      <c r="U3837">
        <f t="shared" si="1023"/>
        <v>7022.8247916666687</v>
      </c>
      <c r="V3837">
        <v>0</v>
      </c>
      <c r="W3837">
        <f t="shared" si="1024"/>
        <v>8573.164791666668</v>
      </c>
      <c r="X3837">
        <f t="shared" si="1025"/>
        <v>6240.45</v>
      </c>
      <c r="Y3837">
        <f t="shared" si="1031"/>
        <v>11352</v>
      </c>
      <c r="Z3837">
        <f t="shared" si="1027"/>
        <v>65186.385208333333</v>
      </c>
      <c r="AA3837" t="s">
        <v>634</v>
      </c>
      <c r="AB3837">
        <v>2023</v>
      </c>
    </row>
    <row r="3838" spans="1:28" x14ac:dyDescent="0.25">
      <c r="A3838">
        <v>19</v>
      </c>
      <c r="B3838" t="s">
        <v>140</v>
      </c>
      <c r="C3838" t="s">
        <v>102</v>
      </c>
      <c r="D3838" t="s">
        <v>823</v>
      </c>
      <c r="E3838" t="s">
        <v>29</v>
      </c>
      <c r="F3838" t="s">
        <v>99</v>
      </c>
      <c r="G3838">
        <v>130000</v>
      </c>
      <c r="H3838">
        <f t="shared" si="1028"/>
        <v>122317</v>
      </c>
      <c r="I3838">
        <f t="shared" si="1029"/>
        <v>3731</v>
      </c>
      <c r="J3838">
        <f t="shared" si="1018"/>
        <v>9230</v>
      </c>
      <c r="K3838">
        <f t="shared" si="1019"/>
        <v>715.55</v>
      </c>
      <c r="L3838">
        <f t="shared" si="1020"/>
        <v>3952</v>
      </c>
      <c r="M3838">
        <f t="shared" si="1021"/>
        <v>9217</v>
      </c>
      <c r="N3838">
        <v>0</v>
      </c>
      <c r="O3838">
        <f t="shared" si="1022"/>
        <v>26845.55</v>
      </c>
      <c r="P3838">
        <v>25</v>
      </c>
      <c r="Q3838">
        <v>0</v>
      </c>
      <c r="R3838">
        <v>0</v>
      </c>
      <c r="S3838">
        <v>398.64</v>
      </c>
      <c r="T3838">
        <v>100</v>
      </c>
      <c r="U3838">
        <f t="shared" si="1023"/>
        <v>19162.187291666665</v>
      </c>
      <c r="V3838">
        <v>0</v>
      </c>
      <c r="W3838">
        <f t="shared" si="1024"/>
        <v>19685.827291666665</v>
      </c>
      <c r="X3838">
        <f t="shared" si="1025"/>
        <v>7683</v>
      </c>
      <c r="Y3838">
        <f t="shared" si="1031"/>
        <v>18447</v>
      </c>
      <c r="Z3838">
        <f t="shared" si="1027"/>
        <v>102631.17270833334</v>
      </c>
      <c r="AA3838" t="s">
        <v>634</v>
      </c>
      <c r="AB3838">
        <v>2023</v>
      </c>
    </row>
    <row r="3839" spans="1:28" x14ac:dyDescent="0.25">
      <c r="A3839">
        <v>20</v>
      </c>
      <c r="B3839" t="s">
        <v>144</v>
      </c>
      <c r="C3839" t="s">
        <v>103</v>
      </c>
      <c r="D3839" t="s">
        <v>10</v>
      </c>
      <c r="E3839" t="s">
        <v>40</v>
      </c>
      <c r="F3839" t="s">
        <v>85</v>
      </c>
      <c r="G3839">
        <v>80000</v>
      </c>
      <c r="H3839">
        <f t="shared" si="1028"/>
        <v>73759.55</v>
      </c>
      <c r="I3839">
        <f t="shared" si="1029"/>
        <v>2296</v>
      </c>
      <c r="J3839">
        <f t="shared" si="1018"/>
        <v>5679.9999999999991</v>
      </c>
      <c r="K3839">
        <f t="shared" si="1019"/>
        <v>715.55</v>
      </c>
      <c r="L3839">
        <f t="shared" si="1020"/>
        <v>2432</v>
      </c>
      <c r="M3839">
        <f t="shared" si="1021"/>
        <v>5672</v>
      </c>
      <c r="N3839">
        <v>1512.45</v>
      </c>
      <c r="O3839">
        <f t="shared" si="1022"/>
        <v>18308</v>
      </c>
      <c r="P3839">
        <v>25</v>
      </c>
      <c r="Q3839">
        <v>0</v>
      </c>
      <c r="R3839">
        <v>0</v>
      </c>
      <c r="S3839">
        <v>1710.57</v>
      </c>
      <c r="T3839">
        <v>100</v>
      </c>
      <c r="U3839">
        <v>18272.759999999998</v>
      </c>
      <c r="V3839">
        <v>0</v>
      </c>
      <c r="W3839">
        <f t="shared" ref="W3839:W3844" si="1032">P3839+Q3839+R3839+S3839+T3839+U3839-(V3839)</f>
        <v>20108.329999999998</v>
      </c>
      <c r="X3839">
        <f t="shared" si="1025"/>
        <v>6240.45</v>
      </c>
      <c r="Y3839">
        <f t="shared" si="1031"/>
        <v>11352</v>
      </c>
      <c r="Z3839">
        <f t="shared" si="1027"/>
        <v>53651.22</v>
      </c>
      <c r="AA3839" t="s">
        <v>634</v>
      </c>
      <c r="AB3839">
        <v>2023</v>
      </c>
    </row>
    <row r="3840" spans="1:28" x14ac:dyDescent="0.25">
      <c r="A3840">
        <v>21</v>
      </c>
      <c r="B3840" t="s">
        <v>145</v>
      </c>
      <c r="C3840" t="s">
        <v>102</v>
      </c>
      <c r="D3840" t="s">
        <v>10</v>
      </c>
      <c r="E3840" t="s">
        <v>50</v>
      </c>
      <c r="F3840" t="s">
        <v>84</v>
      </c>
      <c r="G3840">
        <v>95000</v>
      </c>
      <c r="H3840">
        <f t="shared" si="1028"/>
        <v>86360.6</v>
      </c>
      <c r="I3840">
        <f t="shared" si="1029"/>
        <v>2726.5</v>
      </c>
      <c r="J3840">
        <f t="shared" si="1018"/>
        <v>6744.9999999999991</v>
      </c>
      <c r="K3840">
        <f t="shared" si="1019"/>
        <v>715.55</v>
      </c>
      <c r="L3840">
        <f t="shared" si="1020"/>
        <v>2888</v>
      </c>
      <c r="M3840">
        <f t="shared" si="1021"/>
        <v>6735.5</v>
      </c>
      <c r="N3840">
        <v>3024.9</v>
      </c>
      <c r="O3840">
        <f t="shared" si="1022"/>
        <v>22835.45</v>
      </c>
      <c r="P3840">
        <v>25</v>
      </c>
      <c r="Q3840">
        <v>0</v>
      </c>
      <c r="R3840">
        <v>0</v>
      </c>
      <c r="S3840">
        <v>0</v>
      </c>
      <c r="T3840">
        <v>100</v>
      </c>
      <c r="U3840">
        <f t="shared" si="1023"/>
        <v>10173.087291666669</v>
      </c>
      <c r="V3840">
        <v>0</v>
      </c>
      <c r="W3840">
        <f t="shared" si="1032"/>
        <v>10298.087291666669</v>
      </c>
      <c r="X3840">
        <f t="shared" si="1025"/>
        <v>8639.4</v>
      </c>
      <c r="Y3840">
        <f t="shared" si="1031"/>
        <v>13480.5</v>
      </c>
      <c r="Z3840">
        <f t="shared" si="1027"/>
        <v>76062.512708333335</v>
      </c>
      <c r="AA3840" t="s">
        <v>634</v>
      </c>
      <c r="AB3840">
        <v>2023</v>
      </c>
    </row>
    <row r="3841" spans="1:28" x14ac:dyDescent="0.25">
      <c r="A3841">
        <v>22</v>
      </c>
      <c r="B3841" t="s">
        <v>146</v>
      </c>
      <c r="C3841" t="s">
        <v>102</v>
      </c>
      <c r="D3841" t="s">
        <v>10</v>
      </c>
      <c r="E3841" t="s">
        <v>44</v>
      </c>
      <c r="F3841" t="s">
        <v>84</v>
      </c>
      <c r="G3841">
        <v>80000</v>
      </c>
      <c r="H3841">
        <f t="shared" si="1028"/>
        <v>75272</v>
      </c>
      <c r="I3841">
        <f t="shared" si="1029"/>
        <v>2296</v>
      </c>
      <c r="J3841">
        <f t="shared" si="1018"/>
        <v>5679.9999999999991</v>
      </c>
      <c r="K3841">
        <f t="shared" si="1019"/>
        <v>715.55</v>
      </c>
      <c r="L3841">
        <f t="shared" si="1020"/>
        <v>2432</v>
      </c>
      <c r="M3841">
        <f t="shared" si="1021"/>
        <v>5672</v>
      </c>
      <c r="N3841">
        <v>0</v>
      </c>
      <c r="O3841">
        <f t="shared" si="1022"/>
        <v>16795.55</v>
      </c>
      <c r="P3841">
        <v>25</v>
      </c>
      <c r="Q3841">
        <v>0</v>
      </c>
      <c r="R3841">
        <v>0</v>
      </c>
      <c r="S3841">
        <v>458.63</v>
      </c>
      <c r="T3841">
        <v>100</v>
      </c>
      <c r="U3841">
        <f t="shared" si="1023"/>
        <v>7400.9372916666662</v>
      </c>
      <c r="V3841">
        <v>0</v>
      </c>
      <c r="W3841">
        <f t="shared" si="1032"/>
        <v>7984.5672916666663</v>
      </c>
      <c r="X3841">
        <f t="shared" si="1025"/>
        <v>4728</v>
      </c>
      <c r="Y3841">
        <f t="shared" si="1031"/>
        <v>11352</v>
      </c>
      <c r="Z3841">
        <f t="shared" si="1027"/>
        <v>67287.432708333334</v>
      </c>
      <c r="AA3841" t="s">
        <v>634</v>
      </c>
      <c r="AB3841">
        <v>2023</v>
      </c>
    </row>
    <row r="3842" spans="1:28" x14ac:dyDescent="0.25">
      <c r="A3842">
        <v>23</v>
      </c>
      <c r="B3842" t="s">
        <v>147</v>
      </c>
      <c r="C3842" t="s">
        <v>102</v>
      </c>
      <c r="D3842" t="s">
        <v>10</v>
      </c>
      <c r="E3842" t="s">
        <v>44</v>
      </c>
      <c r="F3842" t="s">
        <v>84</v>
      </c>
      <c r="G3842">
        <v>80000</v>
      </c>
      <c r="H3842">
        <f t="shared" si="1028"/>
        <v>75272</v>
      </c>
      <c r="I3842">
        <f t="shared" si="1029"/>
        <v>2296</v>
      </c>
      <c r="J3842">
        <f t="shared" si="1018"/>
        <v>5679.9999999999991</v>
      </c>
      <c r="K3842">
        <f t="shared" si="1019"/>
        <v>715.55</v>
      </c>
      <c r="L3842">
        <f t="shared" si="1020"/>
        <v>2432</v>
      </c>
      <c r="M3842">
        <f t="shared" si="1021"/>
        <v>5672</v>
      </c>
      <c r="N3842">
        <v>0</v>
      </c>
      <c r="O3842">
        <f t="shared" si="1022"/>
        <v>16795.55</v>
      </c>
      <c r="P3842">
        <v>25</v>
      </c>
      <c r="Q3842">
        <v>0</v>
      </c>
      <c r="R3842">
        <v>0</v>
      </c>
      <c r="S3842">
        <v>734.64</v>
      </c>
      <c r="T3842">
        <v>100</v>
      </c>
      <c r="U3842">
        <f t="shared" si="1023"/>
        <v>7400.9372916666662</v>
      </c>
      <c r="V3842">
        <v>0</v>
      </c>
      <c r="W3842">
        <f t="shared" si="1032"/>
        <v>8260.5772916666665</v>
      </c>
      <c r="X3842">
        <f t="shared" si="1025"/>
        <v>4728</v>
      </c>
      <c r="Y3842">
        <f t="shared" si="1031"/>
        <v>11352</v>
      </c>
      <c r="Z3842">
        <f t="shared" si="1027"/>
        <v>67011.422708333339</v>
      </c>
      <c r="AA3842" t="s">
        <v>634</v>
      </c>
      <c r="AB3842">
        <v>2023</v>
      </c>
    </row>
    <row r="3843" spans="1:28" x14ac:dyDescent="0.25">
      <c r="A3843">
        <v>24</v>
      </c>
      <c r="B3843" t="s">
        <v>148</v>
      </c>
      <c r="C3843" t="s">
        <v>103</v>
      </c>
      <c r="D3843" t="s">
        <v>10</v>
      </c>
      <c r="E3843" t="s">
        <v>44</v>
      </c>
      <c r="F3843" t="s">
        <v>84</v>
      </c>
      <c r="G3843">
        <v>80000</v>
      </c>
      <c r="H3843">
        <f t="shared" si="1028"/>
        <v>75272</v>
      </c>
      <c r="I3843">
        <f t="shared" si="1029"/>
        <v>2296</v>
      </c>
      <c r="J3843">
        <f t="shared" si="1018"/>
        <v>5679.9999999999991</v>
      </c>
      <c r="K3843">
        <f t="shared" si="1019"/>
        <v>715.55</v>
      </c>
      <c r="L3843">
        <f t="shared" si="1020"/>
        <v>2432</v>
      </c>
      <c r="M3843">
        <f t="shared" si="1021"/>
        <v>5672</v>
      </c>
      <c r="N3843">
        <v>0</v>
      </c>
      <c r="O3843">
        <f t="shared" si="1022"/>
        <v>16795.55</v>
      </c>
      <c r="P3843">
        <v>25</v>
      </c>
      <c r="Q3843">
        <v>0</v>
      </c>
      <c r="R3843">
        <v>0</v>
      </c>
      <c r="S3843">
        <v>1057.29</v>
      </c>
      <c r="T3843">
        <v>100</v>
      </c>
      <c r="U3843">
        <f t="shared" si="1023"/>
        <v>7400.9372916666662</v>
      </c>
      <c r="V3843">
        <v>0</v>
      </c>
      <c r="W3843">
        <f t="shared" si="1032"/>
        <v>8583.2272916666661</v>
      </c>
      <c r="X3843">
        <f t="shared" si="1025"/>
        <v>4728</v>
      </c>
      <c r="Y3843">
        <f t="shared" si="1031"/>
        <v>11352</v>
      </c>
      <c r="Z3843">
        <f t="shared" si="1027"/>
        <v>66688.77270833333</v>
      </c>
      <c r="AA3843" t="s">
        <v>634</v>
      </c>
      <c r="AB3843">
        <v>2023</v>
      </c>
    </row>
    <row r="3844" spans="1:28" x14ac:dyDescent="0.25">
      <c r="A3844">
        <v>25</v>
      </c>
      <c r="B3844" t="s">
        <v>149</v>
      </c>
      <c r="C3844" t="s">
        <v>102</v>
      </c>
      <c r="D3844" t="s">
        <v>10</v>
      </c>
      <c r="E3844" t="s">
        <v>43</v>
      </c>
      <c r="F3844" t="s">
        <v>84</v>
      </c>
      <c r="G3844">
        <v>95000</v>
      </c>
      <c r="H3844">
        <f t="shared" si="1028"/>
        <v>87873.05</v>
      </c>
      <c r="I3844">
        <f t="shared" si="1029"/>
        <v>2726.5</v>
      </c>
      <c r="J3844">
        <f t="shared" si="1018"/>
        <v>6744.9999999999991</v>
      </c>
      <c r="K3844">
        <f t="shared" si="1019"/>
        <v>715.55</v>
      </c>
      <c r="L3844">
        <f t="shared" si="1020"/>
        <v>2888</v>
      </c>
      <c r="M3844">
        <f t="shared" si="1021"/>
        <v>6735.5</v>
      </c>
      <c r="N3844">
        <v>1512.45</v>
      </c>
      <c r="O3844">
        <f t="shared" si="1022"/>
        <v>21323</v>
      </c>
      <c r="P3844">
        <v>25</v>
      </c>
      <c r="Q3844">
        <v>5000</v>
      </c>
      <c r="R3844">
        <v>0</v>
      </c>
      <c r="S3844">
        <v>119.98</v>
      </c>
      <c r="T3844">
        <v>100</v>
      </c>
      <c r="U3844">
        <f t="shared" si="1023"/>
        <v>10551.199791666668</v>
      </c>
      <c r="V3844">
        <v>0</v>
      </c>
      <c r="W3844">
        <f t="shared" si="1032"/>
        <v>15796.179791666667</v>
      </c>
      <c r="X3844">
        <f t="shared" si="1025"/>
        <v>7126.95</v>
      </c>
      <c r="Y3844">
        <f t="shared" si="1031"/>
        <v>13480.5</v>
      </c>
      <c r="Z3844">
        <f t="shared" si="1027"/>
        <v>72076.870208333334</v>
      </c>
      <c r="AA3844" t="s">
        <v>634</v>
      </c>
      <c r="AB3844">
        <v>2023</v>
      </c>
    </row>
    <row r="3845" spans="1:28" x14ac:dyDescent="0.25">
      <c r="A3845">
        <v>26</v>
      </c>
      <c r="B3845" t="s">
        <v>151</v>
      </c>
      <c r="C3845" t="s">
        <v>102</v>
      </c>
      <c r="D3845" t="s">
        <v>793</v>
      </c>
      <c r="E3845" t="s">
        <v>66</v>
      </c>
      <c r="F3845" t="s">
        <v>84</v>
      </c>
      <c r="G3845">
        <v>80000</v>
      </c>
      <c r="H3845">
        <f t="shared" si="1028"/>
        <v>75272</v>
      </c>
      <c r="I3845">
        <f t="shared" si="1029"/>
        <v>2296</v>
      </c>
      <c r="J3845">
        <f t="shared" si="1018"/>
        <v>5679.9999999999991</v>
      </c>
      <c r="K3845">
        <f t="shared" si="1019"/>
        <v>715.55</v>
      </c>
      <c r="L3845">
        <f t="shared" si="1020"/>
        <v>2432</v>
      </c>
      <c r="M3845">
        <f t="shared" si="1021"/>
        <v>5672</v>
      </c>
      <c r="N3845">
        <v>0</v>
      </c>
      <c r="O3845">
        <f t="shared" si="1022"/>
        <v>16795.55</v>
      </c>
      <c r="P3845">
        <v>25</v>
      </c>
      <c r="Q3845">
        <v>4000</v>
      </c>
      <c r="R3845">
        <v>0</v>
      </c>
      <c r="S3845">
        <v>869.84</v>
      </c>
      <c r="T3845">
        <v>100</v>
      </c>
      <c r="U3845">
        <f t="shared" si="1023"/>
        <v>7400.9372916666662</v>
      </c>
      <c r="V3845">
        <v>0</v>
      </c>
      <c r="W3845">
        <f t="shared" ref="W3845:W3908" si="1033">P3845+Q3845+R3845+S3845+T3845+U3845</f>
        <v>12395.777291666665</v>
      </c>
      <c r="X3845">
        <f t="shared" si="1025"/>
        <v>4728</v>
      </c>
      <c r="Y3845">
        <f t="shared" si="1031"/>
        <v>11352</v>
      </c>
      <c r="Z3845">
        <f t="shared" si="1027"/>
        <v>62876.222708333335</v>
      </c>
      <c r="AA3845" t="s">
        <v>634</v>
      </c>
      <c r="AB3845">
        <v>2023</v>
      </c>
    </row>
    <row r="3846" spans="1:28" x14ac:dyDescent="0.25">
      <c r="A3846">
        <v>27</v>
      </c>
      <c r="B3846" t="s">
        <v>152</v>
      </c>
      <c r="C3846" t="s">
        <v>103</v>
      </c>
      <c r="D3846" t="s">
        <v>21</v>
      </c>
      <c r="E3846" t="s">
        <v>70</v>
      </c>
      <c r="F3846" t="s">
        <v>84</v>
      </c>
      <c r="G3846">
        <v>95000</v>
      </c>
      <c r="H3846">
        <f t="shared" si="1028"/>
        <v>89385.5</v>
      </c>
      <c r="I3846">
        <f t="shared" si="1029"/>
        <v>2726.5</v>
      </c>
      <c r="J3846">
        <f t="shared" si="1018"/>
        <v>6744.9999999999991</v>
      </c>
      <c r="K3846">
        <f t="shared" si="1019"/>
        <v>715.55</v>
      </c>
      <c r="L3846">
        <f t="shared" si="1020"/>
        <v>2888</v>
      </c>
      <c r="M3846">
        <f t="shared" si="1021"/>
        <v>6735.5</v>
      </c>
      <c r="N3846">
        <v>0</v>
      </c>
      <c r="O3846">
        <f t="shared" si="1022"/>
        <v>19810.55</v>
      </c>
      <c r="P3846">
        <v>25</v>
      </c>
      <c r="Q3846">
        <v>500</v>
      </c>
      <c r="R3846">
        <v>0</v>
      </c>
      <c r="S3846">
        <v>978.49</v>
      </c>
      <c r="T3846">
        <v>100</v>
      </c>
      <c r="U3846">
        <f t="shared" si="1023"/>
        <v>10929.312291666667</v>
      </c>
      <c r="V3846">
        <v>0</v>
      </c>
      <c r="W3846">
        <f t="shared" si="1033"/>
        <v>12532.802291666667</v>
      </c>
      <c r="X3846">
        <f t="shared" si="1025"/>
        <v>5614.5</v>
      </c>
      <c r="Y3846">
        <f t="shared" si="1031"/>
        <v>13480.5</v>
      </c>
      <c r="Z3846">
        <f t="shared" si="1027"/>
        <v>76852.697708333333</v>
      </c>
      <c r="AA3846" t="s">
        <v>634</v>
      </c>
      <c r="AB3846">
        <v>2023</v>
      </c>
    </row>
    <row r="3847" spans="1:28" x14ac:dyDescent="0.25">
      <c r="A3847">
        <v>28</v>
      </c>
      <c r="B3847" t="s">
        <v>153</v>
      </c>
      <c r="C3847" t="s">
        <v>102</v>
      </c>
      <c r="D3847" t="s">
        <v>17</v>
      </c>
      <c r="E3847" t="s">
        <v>76</v>
      </c>
      <c r="F3847" t="s">
        <v>84</v>
      </c>
      <c r="G3847">
        <v>95000</v>
      </c>
      <c r="H3847">
        <f t="shared" si="1028"/>
        <v>87873.05</v>
      </c>
      <c r="I3847">
        <f t="shared" si="1029"/>
        <v>2726.5</v>
      </c>
      <c r="J3847">
        <f t="shared" si="1018"/>
        <v>6744.9999999999991</v>
      </c>
      <c r="K3847">
        <f t="shared" si="1019"/>
        <v>715.55</v>
      </c>
      <c r="L3847">
        <f t="shared" si="1020"/>
        <v>2888</v>
      </c>
      <c r="M3847">
        <f t="shared" si="1021"/>
        <v>6735.5</v>
      </c>
      <c r="N3847">
        <v>1512.45</v>
      </c>
      <c r="O3847">
        <f t="shared" si="1022"/>
        <v>21323</v>
      </c>
      <c r="P3847">
        <v>25</v>
      </c>
      <c r="Q3847">
        <v>3052.23</v>
      </c>
      <c r="R3847">
        <v>0</v>
      </c>
      <c r="S3847">
        <v>275.98</v>
      </c>
      <c r="T3847">
        <v>100</v>
      </c>
      <c r="U3847">
        <f t="shared" si="1023"/>
        <v>10551.199791666668</v>
      </c>
      <c r="V3847">
        <v>0</v>
      </c>
      <c r="W3847">
        <f t="shared" si="1033"/>
        <v>14004.409791666669</v>
      </c>
      <c r="X3847">
        <f t="shared" si="1025"/>
        <v>7126.95</v>
      </c>
      <c r="Y3847">
        <f t="shared" si="1031"/>
        <v>13480.5</v>
      </c>
      <c r="Z3847">
        <f t="shared" si="1027"/>
        <v>73868.640208333323</v>
      </c>
      <c r="AA3847" t="s">
        <v>634</v>
      </c>
      <c r="AB3847">
        <v>2023</v>
      </c>
    </row>
    <row r="3848" spans="1:28" x14ac:dyDescent="0.25">
      <c r="A3848">
        <v>29</v>
      </c>
      <c r="B3848" t="s">
        <v>154</v>
      </c>
      <c r="C3848" t="s">
        <v>103</v>
      </c>
      <c r="D3848" t="s">
        <v>800</v>
      </c>
      <c r="E3848" t="s">
        <v>83</v>
      </c>
      <c r="F3848" t="s">
        <v>84</v>
      </c>
      <c r="G3848">
        <v>48000</v>
      </c>
      <c r="H3848">
        <f t="shared" si="1028"/>
        <v>45163.199999999997</v>
      </c>
      <c r="I3848">
        <f t="shared" si="1029"/>
        <v>1377.6</v>
      </c>
      <c r="J3848">
        <f t="shared" si="1018"/>
        <v>3407.9999999999995</v>
      </c>
      <c r="K3848">
        <f t="shared" si="1019"/>
        <v>528</v>
      </c>
      <c r="L3848">
        <f t="shared" si="1020"/>
        <v>1459.2</v>
      </c>
      <c r="M3848">
        <f t="shared" si="1021"/>
        <v>3403.2000000000003</v>
      </c>
      <c r="N3848">
        <v>0</v>
      </c>
      <c r="O3848">
        <f t="shared" si="1022"/>
        <v>10176</v>
      </c>
      <c r="P3848">
        <v>25</v>
      </c>
      <c r="Q3848">
        <v>0</v>
      </c>
      <c r="R3848">
        <v>0</v>
      </c>
      <c r="S3848">
        <v>219.98</v>
      </c>
      <c r="T3848">
        <v>100</v>
      </c>
      <c r="U3848">
        <f t="shared" si="1023"/>
        <v>1571.7298749999989</v>
      </c>
      <c r="V3848">
        <v>0</v>
      </c>
      <c r="W3848">
        <f t="shared" si="1033"/>
        <v>1916.7098749999989</v>
      </c>
      <c r="X3848">
        <f t="shared" si="1025"/>
        <v>2836.8</v>
      </c>
      <c r="Y3848">
        <f t="shared" si="1031"/>
        <v>6811.2</v>
      </c>
      <c r="Z3848">
        <f t="shared" si="1027"/>
        <v>43246.490125000004</v>
      </c>
      <c r="AA3848" t="s">
        <v>634</v>
      </c>
      <c r="AB3848">
        <v>2023</v>
      </c>
    </row>
    <row r="3849" spans="1:28" x14ac:dyDescent="0.25">
      <c r="A3849">
        <v>30</v>
      </c>
      <c r="B3849" t="s">
        <v>155</v>
      </c>
      <c r="C3849" t="s">
        <v>103</v>
      </c>
      <c r="D3849" t="s">
        <v>793</v>
      </c>
      <c r="E3849" t="s">
        <v>72</v>
      </c>
      <c r="F3849" t="s">
        <v>84</v>
      </c>
      <c r="G3849">
        <v>48000</v>
      </c>
      <c r="H3849">
        <f t="shared" si="1028"/>
        <v>45163.199999999997</v>
      </c>
      <c r="I3849">
        <f t="shared" si="1029"/>
        <v>1377.6</v>
      </c>
      <c r="J3849">
        <f t="shared" si="1018"/>
        <v>3407.9999999999995</v>
      </c>
      <c r="K3849">
        <f t="shared" si="1019"/>
        <v>528</v>
      </c>
      <c r="L3849">
        <f t="shared" si="1020"/>
        <v>1459.2</v>
      </c>
      <c r="M3849">
        <f t="shared" si="1021"/>
        <v>3403.2000000000003</v>
      </c>
      <c r="N3849">
        <v>0</v>
      </c>
      <c r="O3849">
        <f t="shared" si="1022"/>
        <v>10176</v>
      </c>
      <c r="P3849">
        <v>25</v>
      </c>
      <c r="Q3849">
        <v>6590.74</v>
      </c>
      <c r="R3849">
        <v>0</v>
      </c>
      <c r="S3849">
        <v>489.92</v>
      </c>
      <c r="T3849">
        <v>100</v>
      </c>
      <c r="U3849">
        <f t="shared" si="1023"/>
        <v>1571.7298749999989</v>
      </c>
      <c r="V3849">
        <v>0</v>
      </c>
      <c r="W3849">
        <f t="shared" si="1033"/>
        <v>8777.3898749999989</v>
      </c>
      <c r="X3849">
        <f t="shared" si="1025"/>
        <v>2836.8</v>
      </c>
      <c r="Y3849">
        <f t="shared" si="1031"/>
        <v>6811.2</v>
      </c>
      <c r="Z3849">
        <f t="shared" si="1027"/>
        <v>36385.810125000004</v>
      </c>
      <c r="AA3849" t="s">
        <v>634</v>
      </c>
      <c r="AB3849">
        <v>2023</v>
      </c>
    </row>
    <row r="3850" spans="1:28" x14ac:dyDescent="0.25">
      <c r="A3850">
        <v>31</v>
      </c>
      <c r="B3850" t="s">
        <v>124</v>
      </c>
      <c r="C3850" t="s">
        <v>103</v>
      </c>
      <c r="D3850" t="s">
        <v>10</v>
      </c>
      <c r="E3850" t="s">
        <v>706</v>
      </c>
      <c r="F3850" t="s">
        <v>84</v>
      </c>
      <c r="G3850">
        <v>48000</v>
      </c>
      <c r="H3850">
        <f>+G3850-(I3850+L3850+N3850)</f>
        <v>45163.199999999997</v>
      </c>
      <c r="I3850">
        <f>IF(G3850&lt;=325250,G3850*2.87%,9334.68)</f>
        <v>1377.6</v>
      </c>
      <c r="J3850">
        <f>IF(G3850&lt;=325250,G3850*7.1%,23092.75)</f>
        <v>3407.9999999999995</v>
      </c>
      <c r="K3850">
        <f>IF(G3850&lt;=65050,G3850*1.1%,715.55)</f>
        <v>528</v>
      </c>
      <c r="L3850">
        <f>IF(G3850&lt;=162625,G3850*3.04%,4943.8)</f>
        <v>1459.2</v>
      </c>
      <c r="M3850">
        <f>IF(G3850&lt;=162625,G3850*7.09%,11530.11)</f>
        <v>3403.2000000000003</v>
      </c>
      <c r="N3850">
        <v>0</v>
      </c>
      <c r="O3850">
        <f>+I3850+J3850+K3850+L3850+M3850+N3850</f>
        <v>10176</v>
      </c>
      <c r="P3850">
        <v>25</v>
      </c>
      <c r="Q3850">
        <v>0</v>
      </c>
      <c r="R3850">
        <v>0</v>
      </c>
      <c r="S3850">
        <v>689.83</v>
      </c>
      <c r="T3850">
        <v>100</v>
      </c>
      <c r="U3850">
        <f>IF((H3850*12)&gt;867123.01,(79776+(((H3850*12)-867123.01)*0.25))/12,IF((H3850*12)&gt;624329.01,(31216+(((H3850*12)-624329.01)*0.2))/12,IF((H3850*12)&gt;416220.01,(((H3850*12)-416220.01)*0.15)/12,0)))</f>
        <v>1571.7298749999989</v>
      </c>
      <c r="V3850">
        <v>0</v>
      </c>
      <c r="W3850">
        <f>P3850+Q3850+R3850+S3850+T3850+U3850-(V3850)</f>
        <v>2386.559874999999</v>
      </c>
      <c r="X3850">
        <f>+I3850+L3850+N3850</f>
        <v>2836.8</v>
      </c>
      <c r="Y3850">
        <f>+J3850+M3850</f>
        <v>6811.2</v>
      </c>
      <c r="Z3850">
        <f>+G3850-(W3850+X3850)</f>
        <v>42776.640124999998</v>
      </c>
      <c r="AA3850" t="s">
        <v>634</v>
      </c>
      <c r="AB3850">
        <v>2023</v>
      </c>
    </row>
    <row r="3851" spans="1:28" x14ac:dyDescent="0.25">
      <c r="A3851">
        <v>32</v>
      </c>
      <c r="B3851" t="s">
        <v>830</v>
      </c>
      <c r="C3851" t="s">
        <v>102</v>
      </c>
      <c r="D3851" t="s">
        <v>19</v>
      </c>
      <c r="E3851" t="s">
        <v>73</v>
      </c>
      <c r="F3851" t="s">
        <v>84</v>
      </c>
      <c r="G3851">
        <v>60000</v>
      </c>
      <c r="H3851">
        <f t="shared" si="1028"/>
        <v>54941.55</v>
      </c>
      <c r="I3851">
        <f t="shared" si="1029"/>
        <v>1722</v>
      </c>
      <c r="J3851">
        <f t="shared" si="1018"/>
        <v>4260</v>
      </c>
      <c r="K3851">
        <f t="shared" si="1019"/>
        <v>660.00000000000011</v>
      </c>
      <c r="L3851">
        <f t="shared" si="1020"/>
        <v>1824</v>
      </c>
      <c r="M3851">
        <f t="shared" si="1021"/>
        <v>4254</v>
      </c>
      <c r="N3851">
        <v>1512.45</v>
      </c>
      <c r="O3851">
        <f t="shared" si="1022"/>
        <v>14232.45</v>
      </c>
      <c r="P3851">
        <v>25</v>
      </c>
      <c r="Q3851">
        <v>2500</v>
      </c>
      <c r="R3851">
        <v>0</v>
      </c>
      <c r="S3851">
        <v>539.9</v>
      </c>
      <c r="T3851">
        <v>100</v>
      </c>
      <c r="U3851">
        <f t="shared" si="1023"/>
        <v>3184.159833333335</v>
      </c>
      <c r="V3851">
        <v>0</v>
      </c>
      <c r="W3851">
        <f t="shared" si="1033"/>
        <v>6349.0598333333346</v>
      </c>
      <c r="X3851">
        <f t="shared" si="1025"/>
        <v>5058.45</v>
      </c>
      <c r="Y3851">
        <f t="shared" si="1031"/>
        <v>8514</v>
      </c>
      <c r="Z3851">
        <f t="shared" si="1027"/>
        <v>48592.49016666667</v>
      </c>
      <c r="AA3851" t="s">
        <v>634</v>
      </c>
      <c r="AB3851">
        <v>2023</v>
      </c>
    </row>
    <row r="3852" spans="1:28" x14ac:dyDescent="0.25">
      <c r="A3852">
        <v>33</v>
      </c>
      <c r="B3852" t="s">
        <v>157</v>
      </c>
      <c r="C3852" t="s">
        <v>102</v>
      </c>
      <c r="D3852" t="s">
        <v>10</v>
      </c>
      <c r="E3852" t="s">
        <v>46</v>
      </c>
      <c r="F3852" t="s">
        <v>84</v>
      </c>
      <c r="G3852">
        <v>53000</v>
      </c>
      <c r="H3852">
        <f t="shared" si="1028"/>
        <v>49867.7</v>
      </c>
      <c r="I3852">
        <f t="shared" si="1029"/>
        <v>1521.1</v>
      </c>
      <c r="J3852">
        <f t="shared" si="1018"/>
        <v>3762.9999999999995</v>
      </c>
      <c r="K3852">
        <f t="shared" si="1019"/>
        <v>583.00000000000011</v>
      </c>
      <c r="L3852">
        <f t="shared" si="1020"/>
        <v>1611.2</v>
      </c>
      <c r="M3852">
        <f t="shared" si="1021"/>
        <v>3757.7000000000003</v>
      </c>
      <c r="N3852">
        <v>0</v>
      </c>
      <c r="O3852">
        <f t="shared" si="1022"/>
        <v>11236</v>
      </c>
      <c r="P3852">
        <v>25</v>
      </c>
      <c r="Q3852">
        <v>3495.45</v>
      </c>
      <c r="R3852">
        <v>0</v>
      </c>
      <c r="S3852">
        <v>654.65</v>
      </c>
      <c r="T3852">
        <v>100</v>
      </c>
      <c r="U3852">
        <f t="shared" si="1023"/>
        <v>2277.4048749999988</v>
      </c>
      <c r="V3852">
        <v>0</v>
      </c>
      <c r="W3852">
        <f t="shared" si="1033"/>
        <v>6552.5048749999987</v>
      </c>
      <c r="X3852">
        <f t="shared" si="1025"/>
        <v>3132.3</v>
      </c>
      <c r="Y3852">
        <f t="shared" si="1031"/>
        <v>7520.7</v>
      </c>
      <c r="Z3852">
        <f t="shared" si="1027"/>
        <v>43315.195124999998</v>
      </c>
      <c r="AA3852" t="s">
        <v>634</v>
      </c>
      <c r="AB3852">
        <v>2023</v>
      </c>
    </row>
    <row r="3853" spans="1:28" x14ac:dyDescent="0.25">
      <c r="A3853">
        <v>34</v>
      </c>
      <c r="B3853" t="s">
        <v>158</v>
      </c>
      <c r="C3853" t="s">
        <v>102</v>
      </c>
      <c r="D3853" t="s">
        <v>831</v>
      </c>
      <c r="E3853" t="s">
        <v>46</v>
      </c>
      <c r="F3853" t="s">
        <v>84</v>
      </c>
      <c r="G3853">
        <v>32000</v>
      </c>
      <c r="H3853">
        <f t="shared" si="1028"/>
        <v>30108.799999999999</v>
      </c>
      <c r="I3853">
        <f t="shared" si="1029"/>
        <v>918.4</v>
      </c>
      <c r="J3853">
        <f t="shared" si="1018"/>
        <v>2272</v>
      </c>
      <c r="K3853">
        <f t="shared" si="1019"/>
        <v>352.00000000000006</v>
      </c>
      <c r="L3853">
        <f t="shared" si="1020"/>
        <v>972.8</v>
      </c>
      <c r="M3853">
        <f t="shared" si="1021"/>
        <v>2268.8000000000002</v>
      </c>
      <c r="N3853">
        <v>0</v>
      </c>
      <c r="O3853">
        <f t="shared" si="1022"/>
        <v>6784</v>
      </c>
      <c r="P3853">
        <v>25</v>
      </c>
      <c r="Q3853">
        <v>0</v>
      </c>
      <c r="R3853">
        <v>0</v>
      </c>
      <c r="S3853">
        <v>679.87</v>
      </c>
      <c r="T3853">
        <v>100</v>
      </c>
      <c r="U3853">
        <f t="shared" si="1023"/>
        <v>0</v>
      </c>
      <c r="V3853">
        <v>0</v>
      </c>
      <c r="W3853">
        <f t="shared" si="1033"/>
        <v>804.87</v>
      </c>
      <c r="X3853">
        <f t="shared" si="1025"/>
        <v>1891.1999999999998</v>
      </c>
      <c r="Y3853">
        <f t="shared" si="1031"/>
        <v>4540.8</v>
      </c>
      <c r="Z3853">
        <f t="shared" si="1027"/>
        <v>29303.93</v>
      </c>
      <c r="AA3853" t="s">
        <v>634</v>
      </c>
      <c r="AB3853">
        <v>2023</v>
      </c>
    </row>
    <row r="3854" spans="1:28" x14ac:dyDescent="0.25">
      <c r="A3854">
        <v>35</v>
      </c>
      <c r="B3854" t="s">
        <v>159</v>
      </c>
      <c r="C3854" t="s">
        <v>103</v>
      </c>
      <c r="D3854" t="s">
        <v>21</v>
      </c>
      <c r="E3854" t="s">
        <v>68</v>
      </c>
      <c r="F3854" t="s">
        <v>84</v>
      </c>
      <c r="G3854">
        <v>60000</v>
      </c>
      <c r="H3854">
        <f t="shared" si="1028"/>
        <v>54941.55</v>
      </c>
      <c r="I3854">
        <f t="shared" si="1029"/>
        <v>1722</v>
      </c>
      <c r="J3854">
        <f t="shared" si="1018"/>
        <v>4260</v>
      </c>
      <c r="K3854">
        <f t="shared" si="1019"/>
        <v>660.00000000000011</v>
      </c>
      <c r="L3854">
        <f t="shared" si="1020"/>
        <v>1824</v>
      </c>
      <c r="M3854">
        <f t="shared" si="1021"/>
        <v>4254</v>
      </c>
      <c r="N3854">
        <v>1512.45</v>
      </c>
      <c r="O3854">
        <f t="shared" si="1022"/>
        <v>14232.45</v>
      </c>
      <c r="P3854">
        <v>25</v>
      </c>
      <c r="Q3854">
        <v>3495.45</v>
      </c>
      <c r="R3854">
        <v>0</v>
      </c>
      <c r="S3854">
        <v>170.02</v>
      </c>
      <c r="T3854">
        <v>100</v>
      </c>
      <c r="U3854">
        <f t="shared" si="1023"/>
        <v>3184.159833333335</v>
      </c>
      <c r="V3854">
        <v>0</v>
      </c>
      <c r="W3854">
        <f t="shared" si="1033"/>
        <v>6974.6298333333343</v>
      </c>
      <c r="X3854">
        <f t="shared" si="1025"/>
        <v>5058.45</v>
      </c>
      <c r="Y3854">
        <f t="shared" si="1031"/>
        <v>8514</v>
      </c>
      <c r="Z3854">
        <f t="shared" si="1027"/>
        <v>47966.920166666663</v>
      </c>
      <c r="AA3854" t="s">
        <v>634</v>
      </c>
      <c r="AB3854">
        <v>2023</v>
      </c>
    </row>
    <row r="3855" spans="1:28" x14ac:dyDescent="0.25">
      <c r="A3855">
        <v>36</v>
      </c>
      <c r="B3855" t="s">
        <v>150</v>
      </c>
      <c r="C3855" t="s">
        <v>102</v>
      </c>
      <c r="D3855" t="s">
        <v>16</v>
      </c>
      <c r="E3855" t="s">
        <v>95</v>
      </c>
      <c r="F3855" t="s">
        <v>84</v>
      </c>
      <c r="G3855">
        <v>60000</v>
      </c>
      <c r="H3855">
        <f>+G3855-(I3855+L3855+N3855)</f>
        <v>56454</v>
      </c>
      <c r="I3855">
        <f t="shared" si="1029"/>
        <v>1722</v>
      </c>
      <c r="J3855">
        <f t="shared" si="1018"/>
        <v>4260</v>
      </c>
      <c r="K3855">
        <f t="shared" si="1019"/>
        <v>660.00000000000011</v>
      </c>
      <c r="L3855">
        <f t="shared" si="1020"/>
        <v>1824</v>
      </c>
      <c r="M3855">
        <f t="shared" si="1021"/>
        <v>4254</v>
      </c>
      <c r="N3855">
        <v>0</v>
      </c>
      <c r="O3855">
        <f>+I3855+J3855+K3855+L3855+M3855+N3855</f>
        <v>12720</v>
      </c>
      <c r="P3855">
        <v>25</v>
      </c>
      <c r="Q3855">
        <v>0</v>
      </c>
      <c r="R3855">
        <v>0</v>
      </c>
      <c r="S3855">
        <v>1138.5</v>
      </c>
      <c r="T3855">
        <v>100</v>
      </c>
      <c r="U3855">
        <f t="shared" si="1023"/>
        <v>3486.6498333333329</v>
      </c>
      <c r="V3855">
        <v>0</v>
      </c>
      <c r="W3855">
        <f>P3855+Q3855+R3855+S3855+T3855+U3855</f>
        <v>4750.1498333333329</v>
      </c>
      <c r="X3855">
        <f>+I3855+L3855+N3855</f>
        <v>3546</v>
      </c>
      <c r="Y3855">
        <f>+J3855+M3855</f>
        <v>8514</v>
      </c>
      <c r="Z3855">
        <f>+G3855-(W3855+X3855)</f>
        <v>51703.850166666671</v>
      </c>
      <c r="AA3855" t="s">
        <v>634</v>
      </c>
      <c r="AB3855">
        <v>2023</v>
      </c>
    </row>
    <row r="3856" spans="1:28" x14ac:dyDescent="0.25">
      <c r="A3856">
        <v>37</v>
      </c>
      <c r="B3856" t="s">
        <v>160</v>
      </c>
      <c r="C3856" t="s">
        <v>102</v>
      </c>
      <c r="D3856" t="s">
        <v>4</v>
      </c>
      <c r="E3856" t="s">
        <v>93</v>
      </c>
      <c r="F3856" t="s">
        <v>84</v>
      </c>
      <c r="G3856">
        <v>60000</v>
      </c>
      <c r="H3856">
        <f t="shared" si="1028"/>
        <v>56454</v>
      </c>
      <c r="I3856">
        <f t="shared" si="1029"/>
        <v>1722</v>
      </c>
      <c r="J3856">
        <f t="shared" si="1018"/>
        <v>4260</v>
      </c>
      <c r="K3856">
        <f t="shared" si="1019"/>
        <v>660.00000000000011</v>
      </c>
      <c r="L3856">
        <f t="shared" si="1020"/>
        <v>1824</v>
      </c>
      <c r="M3856">
        <f t="shared" si="1021"/>
        <v>4254</v>
      </c>
      <c r="N3856">
        <v>0</v>
      </c>
      <c r="O3856">
        <f t="shared" si="1022"/>
        <v>12720</v>
      </c>
      <c r="P3856">
        <v>25</v>
      </c>
      <c r="Q3856">
        <v>1458.4</v>
      </c>
      <c r="R3856">
        <v>0</v>
      </c>
      <c r="S3856">
        <v>2023.6</v>
      </c>
      <c r="T3856">
        <v>100</v>
      </c>
      <c r="U3856">
        <f t="shared" si="1023"/>
        <v>3486.6498333333329</v>
      </c>
      <c r="V3856">
        <v>0</v>
      </c>
      <c r="W3856">
        <f t="shared" si="1033"/>
        <v>7093.6498333333329</v>
      </c>
      <c r="X3856">
        <f t="shared" si="1025"/>
        <v>3546</v>
      </c>
      <c r="Y3856">
        <f t="shared" si="1031"/>
        <v>8514</v>
      </c>
      <c r="Z3856">
        <f t="shared" si="1027"/>
        <v>49360.350166666671</v>
      </c>
      <c r="AA3856" t="s">
        <v>634</v>
      </c>
      <c r="AB3856">
        <v>2023</v>
      </c>
    </row>
    <row r="3857" spans="1:28" x14ac:dyDescent="0.25">
      <c r="A3857">
        <v>38</v>
      </c>
      <c r="B3857" t="s">
        <v>806</v>
      </c>
      <c r="C3857" t="s">
        <v>102</v>
      </c>
      <c r="D3857" t="s">
        <v>12</v>
      </c>
      <c r="E3857" t="s">
        <v>75</v>
      </c>
      <c r="F3857" t="s">
        <v>99</v>
      </c>
      <c r="G3857">
        <v>65000</v>
      </c>
      <c r="H3857">
        <f t="shared" si="1028"/>
        <v>61158.5</v>
      </c>
      <c r="I3857">
        <f t="shared" si="1029"/>
        <v>1865.5</v>
      </c>
      <c r="J3857">
        <f t="shared" si="1018"/>
        <v>4615</v>
      </c>
      <c r="K3857">
        <f t="shared" si="1019"/>
        <v>715.00000000000011</v>
      </c>
      <c r="L3857">
        <f t="shared" si="1020"/>
        <v>1976</v>
      </c>
      <c r="M3857">
        <f t="shared" si="1021"/>
        <v>4608.5</v>
      </c>
      <c r="N3857">
        <v>0</v>
      </c>
      <c r="O3857">
        <f t="shared" si="1022"/>
        <v>13780</v>
      </c>
      <c r="P3857">
        <v>25</v>
      </c>
      <c r="Q3857">
        <v>7689.07</v>
      </c>
      <c r="R3857">
        <v>0</v>
      </c>
      <c r="S3857">
        <v>176.63</v>
      </c>
      <c r="T3857">
        <v>100</v>
      </c>
      <c r="U3857">
        <f t="shared" si="1023"/>
        <v>4427.5498333333335</v>
      </c>
      <c r="V3857">
        <v>0</v>
      </c>
      <c r="W3857">
        <f t="shared" si="1033"/>
        <v>12418.249833333333</v>
      </c>
      <c r="X3857">
        <f t="shared" si="1025"/>
        <v>3841.5</v>
      </c>
      <c r="Y3857">
        <f t="shared" si="1031"/>
        <v>9223.5</v>
      </c>
      <c r="Z3857">
        <f t="shared" si="1027"/>
        <v>48740.250166666665</v>
      </c>
      <c r="AA3857" t="s">
        <v>634</v>
      </c>
      <c r="AB3857">
        <v>2023</v>
      </c>
    </row>
    <row r="3858" spans="1:28" x14ac:dyDescent="0.25">
      <c r="A3858">
        <v>39</v>
      </c>
      <c r="B3858" t="s">
        <v>162</v>
      </c>
      <c r="C3858" t="s">
        <v>102</v>
      </c>
      <c r="D3858" t="s">
        <v>15</v>
      </c>
      <c r="E3858" t="s">
        <v>92</v>
      </c>
      <c r="F3858" t="s">
        <v>99</v>
      </c>
      <c r="G3858">
        <v>70000</v>
      </c>
      <c r="H3858">
        <f t="shared" si="1028"/>
        <v>61325.65</v>
      </c>
      <c r="I3858">
        <f t="shared" si="1029"/>
        <v>2009</v>
      </c>
      <c r="J3858">
        <f t="shared" si="1018"/>
        <v>4970</v>
      </c>
      <c r="K3858">
        <f t="shared" si="1019"/>
        <v>715.55</v>
      </c>
      <c r="L3858">
        <f t="shared" si="1020"/>
        <v>2128</v>
      </c>
      <c r="M3858">
        <f t="shared" si="1021"/>
        <v>4963</v>
      </c>
      <c r="N3858">
        <v>4537.3500000000004</v>
      </c>
      <c r="O3858">
        <f t="shared" si="1022"/>
        <v>19322.900000000001</v>
      </c>
      <c r="P3858">
        <v>25</v>
      </c>
      <c r="Q3858">
        <v>0</v>
      </c>
      <c r="R3858">
        <v>0</v>
      </c>
      <c r="S3858">
        <v>79.989999999999995</v>
      </c>
      <c r="T3858">
        <v>100</v>
      </c>
      <c r="U3858">
        <f t="shared" si="1023"/>
        <v>4460.9798333333338</v>
      </c>
      <c r="V3858">
        <v>0</v>
      </c>
      <c r="W3858">
        <f t="shared" si="1033"/>
        <v>4665.9698333333336</v>
      </c>
      <c r="X3858">
        <f t="shared" si="1025"/>
        <v>8674.35</v>
      </c>
      <c r="Y3858">
        <f t="shared" si="1031"/>
        <v>9933</v>
      </c>
      <c r="Z3858">
        <f t="shared" si="1027"/>
        <v>56659.680166666665</v>
      </c>
      <c r="AA3858" t="s">
        <v>634</v>
      </c>
      <c r="AB3858">
        <v>2023</v>
      </c>
    </row>
    <row r="3859" spans="1:28" x14ac:dyDescent="0.25">
      <c r="A3859">
        <v>40</v>
      </c>
      <c r="B3859" t="s">
        <v>807</v>
      </c>
      <c r="C3859" t="s">
        <v>102</v>
      </c>
      <c r="D3859" t="s">
        <v>808</v>
      </c>
      <c r="E3859" t="s">
        <v>62</v>
      </c>
      <c r="F3859" t="s">
        <v>99</v>
      </c>
      <c r="G3859">
        <v>125000</v>
      </c>
      <c r="H3859">
        <f>+G3859-(I3859+L3859+N3859)</f>
        <v>116100.05</v>
      </c>
      <c r="I3859">
        <f t="shared" si="1029"/>
        <v>3587.5</v>
      </c>
      <c r="J3859">
        <f t="shared" si="1018"/>
        <v>8875</v>
      </c>
      <c r="K3859">
        <f t="shared" si="1019"/>
        <v>715.55</v>
      </c>
      <c r="L3859">
        <f t="shared" si="1020"/>
        <v>3800</v>
      </c>
      <c r="M3859">
        <f t="shared" si="1021"/>
        <v>8862.5</v>
      </c>
      <c r="N3859">
        <v>1512.45</v>
      </c>
      <c r="O3859">
        <f>+I3859+J3859+K3859+L3859+M3859+N3859</f>
        <v>27353</v>
      </c>
      <c r="P3859">
        <v>25</v>
      </c>
      <c r="Q3859">
        <v>2000</v>
      </c>
      <c r="R3859">
        <v>0</v>
      </c>
      <c r="S3859">
        <v>0</v>
      </c>
      <c r="T3859">
        <v>100</v>
      </c>
      <c r="U3859">
        <f t="shared" si="1023"/>
        <v>17607.94979166667</v>
      </c>
      <c r="V3859">
        <v>0</v>
      </c>
      <c r="W3859">
        <f>P3859+Q3859+R3859+S3859+T3859+U3859</f>
        <v>19732.94979166667</v>
      </c>
      <c r="X3859">
        <f>+I3859+L3859+N3859</f>
        <v>8899.9500000000007</v>
      </c>
      <c r="Y3859">
        <f>+J3859+M3859</f>
        <v>17737.5</v>
      </c>
      <c r="Z3859">
        <f>+G3859-(W3859+X3859)</f>
        <v>96367.10020833333</v>
      </c>
      <c r="AA3859" t="s">
        <v>634</v>
      </c>
      <c r="AB3859">
        <v>2023</v>
      </c>
    </row>
    <row r="3860" spans="1:28" x14ac:dyDescent="0.25">
      <c r="A3860">
        <v>41</v>
      </c>
      <c r="B3860" t="s">
        <v>809</v>
      </c>
      <c r="C3860" t="s">
        <v>102</v>
      </c>
      <c r="D3860" t="s">
        <v>808</v>
      </c>
      <c r="E3860" t="s">
        <v>62</v>
      </c>
      <c r="F3860" t="s">
        <v>99</v>
      </c>
      <c r="G3860">
        <v>80000</v>
      </c>
      <c r="H3860">
        <f>+G3860-(I3860+L3860+N3860)</f>
        <v>75272</v>
      </c>
      <c r="I3860">
        <f t="shared" si="1029"/>
        <v>2296</v>
      </c>
      <c r="J3860">
        <f t="shared" si="1018"/>
        <v>5679.9999999999991</v>
      </c>
      <c r="K3860">
        <f t="shared" si="1019"/>
        <v>715.55</v>
      </c>
      <c r="L3860">
        <f t="shared" si="1020"/>
        <v>2432</v>
      </c>
      <c r="M3860">
        <f t="shared" si="1021"/>
        <v>5672</v>
      </c>
      <c r="N3860">
        <v>0</v>
      </c>
      <c r="O3860">
        <f>+I3860+J3860+K3860+L3860+M3860+N3860</f>
        <v>16795.55</v>
      </c>
      <c r="P3860">
        <v>25</v>
      </c>
      <c r="Q3860">
        <v>1000</v>
      </c>
      <c r="R3860">
        <v>0</v>
      </c>
      <c r="S3860">
        <v>398.64</v>
      </c>
      <c r="T3860">
        <v>100</v>
      </c>
      <c r="U3860">
        <f t="shared" si="1023"/>
        <v>7400.9372916666662</v>
      </c>
      <c r="V3860">
        <v>0</v>
      </c>
      <c r="W3860">
        <f>P3860+Q3860+R3860+S3860+T3860+U3860</f>
        <v>8924.5772916666665</v>
      </c>
      <c r="X3860">
        <f>+I3860+L3860+N3860</f>
        <v>4728</v>
      </c>
      <c r="Y3860">
        <f>+J3860+M3860</f>
        <v>11352</v>
      </c>
      <c r="Z3860">
        <f>+G3860-(W3860+X3860)</f>
        <v>66347.422708333339</v>
      </c>
      <c r="AA3860" t="s">
        <v>634</v>
      </c>
      <c r="AB3860">
        <v>2023</v>
      </c>
    </row>
    <row r="3861" spans="1:28" x14ac:dyDescent="0.25">
      <c r="A3861">
        <v>42</v>
      </c>
      <c r="B3861" t="s">
        <v>813</v>
      </c>
      <c r="C3861" t="s">
        <v>103</v>
      </c>
      <c r="D3861" t="s">
        <v>808</v>
      </c>
      <c r="E3861" t="s">
        <v>92</v>
      </c>
      <c r="F3861" t="s">
        <v>99</v>
      </c>
      <c r="G3861">
        <v>80000</v>
      </c>
      <c r="H3861">
        <f t="shared" si="1028"/>
        <v>75272</v>
      </c>
      <c r="I3861">
        <f t="shared" si="1029"/>
        <v>2296</v>
      </c>
      <c r="J3861">
        <f t="shared" si="1018"/>
        <v>5679.9999999999991</v>
      </c>
      <c r="K3861">
        <f t="shared" si="1019"/>
        <v>715.55</v>
      </c>
      <c r="L3861">
        <f t="shared" si="1020"/>
        <v>2432</v>
      </c>
      <c r="M3861">
        <f t="shared" si="1021"/>
        <v>5672</v>
      </c>
      <c r="N3861">
        <v>0</v>
      </c>
      <c r="O3861">
        <f t="shared" si="1022"/>
        <v>16795.55</v>
      </c>
      <c r="P3861">
        <v>25</v>
      </c>
      <c r="Q3861">
        <v>0</v>
      </c>
      <c r="R3861">
        <v>0</v>
      </c>
      <c r="S3861">
        <v>0</v>
      </c>
      <c r="T3861">
        <v>100</v>
      </c>
      <c r="U3861">
        <f t="shared" si="1023"/>
        <v>7400.9372916666662</v>
      </c>
      <c r="V3861">
        <v>0</v>
      </c>
      <c r="W3861">
        <f t="shared" si="1033"/>
        <v>7525.9372916666662</v>
      </c>
      <c r="X3861">
        <f t="shared" si="1025"/>
        <v>4728</v>
      </c>
      <c r="Y3861">
        <f t="shared" si="1031"/>
        <v>11352</v>
      </c>
      <c r="Z3861">
        <f t="shared" si="1027"/>
        <v>67746.062708333338</v>
      </c>
      <c r="AA3861" t="s">
        <v>634</v>
      </c>
      <c r="AB3861">
        <v>2023</v>
      </c>
    </row>
    <row r="3862" spans="1:28" x14ac:dyDescent="0.25">
      <c r="A3862">
        <v>43</v>
      </c>
      <c r="B3862" t="s">
        <v>167</v>
      </c>
      <c r="C3862" t="s">
        <v>102</v>
      </c>
      <c r="D3862" t="s">
        <v>6</v>
      </c>
      <c r="E3862" t="s">
        <v>36</v>
      </c>
      <c r="F3862" t="s">
        <v>100</v>
      </c>
      <c r="G3862">
        <v>36000</v>
      </c>
      <c r="H3862">
        <f t="shared" si="1028"/>
        <v>33872.400000000001</v>
      </c>
      <c r="I3862">
        <f t="shared" si="1029"/>
        <v>1033.2</v>
      </c>
      <c r="J3862">
        <f t="shared" si="1018"/>
        <v>2555.9999999999995</v>
      </c>
      <c r="K3862">
        <f t="shared" si="1019"/>
        <v>396.00000000000006</v>
      </c>
      <c r="L3862">
        <f t="shared" si="1020"/>
        <v>1094.4000000000001</v>
      </c>
      <c r="M3862">
        <f t="shared" si="1021"/>
        <v>2552.4</v>
      </c>
      <c r="N3862">
        <v>0</v>
      </c>
      <c r="O3862">
        <f t="shared" si="1022"/>
        <v>7632</v>
      </c>
      <c r="P3862">
        <v>25</v>
      </c>
      <c r="Q3862">
        <v>2000</v>
      </c>
      <c r="R3862">
        <v>0</v>
      </c>
      <c r="S3862">
        <v>30.01</v>
      </c>
      <c r="T3862">
        <v>100</v>
      </c>
      <c r="U3862">
        <f t="shared" si="1023"/>
        <v>0</v>
      </c>
      <c r="V3862">
        <v>0</v>
      </c>
      <c r="W3862">
        <f t="shared" si="1033"/>
        <v>2155.0100000000002</v>
      </c>
      <c r="X3862">
        <f t="shared" si="1025"/>
        <v>2127.6000000000004</v>
      </c>
      <c r="Y3862">
        <f t="shared" si="1031"/>
        <v>5108.3999999999996</v>
      </c>
      <c r="Z3862">
        <f t="shared" si="1027"/>
        <v>31717.39</v>
      </c>
      <c r="AA3862" t="s">
        <v>634</v>
      </c>
      <c r="AB3862">
        <v>2023</v>
      </c>
    </row>
    <row r="3863" spans="1:28" x14ac:dyDescent="0.25">
      <c r="A3863">
        <v>44</v>
      </c>
      <c r="B3863" t="s">
        <v>169</v>
      </c>
      <c r="C3863" t="s">
        <v>102</v>
      </c>
      <c r="D3863" t="s">
        <v>6</v>
      </c>
      <c r="E3863" t="s">
        <v>36</v>
      </c>
      <c r="F3863" t="s">
        <v>100</v>
      </c>
      <c r="G3863">
        <v>36000</v>
      </c>
      <c r="H3863">
        <f t="shared" si="1028"/>
        <v>33872.400000000001</v>
      </c>
      <c r="I3863">
        <f t="shared" si="1029"/>
        <v>1033.2</v>
      </c>
      <c r="J3863">
        <f t="shared" si="1018"/>
        <v>2555.9999999999995</v>
      </c>
      <c r="K3863">
        <f t="shared" si="1019"/>
        <v>396.00000000000006</v>
      </c>
      <c r="L3863">
        <f t="shared" si="1020"/>
        <v>1094.4000000000001</v>
      </c>
      <c r="M3863">
        <f t="shared" si="1021"/>
        <v>2552.4</v>
      </c>
      <c r="N3863">
        <v>0</v>
      </c>
      <c r="O3863">
        <f t="shared" si="1022"/>
        <v>7632</v>
      </c>
      <c r="P3863">
        <v>25</v>
      </c>
      <c r="Q3863">
        <v>0</v>
      </c>
      <c r="R3863">
        <v>0</v>
      </c>
      <c r="S3863">
        <v>0</v>
      </c>
      <c r="T3863">
        <v>100</v>
      </c>
      <c r="U3863">
        <f t="shared" si="1023"/>
        <v>0</v>
      </c>
      <c r="V3863">
        <v>0</v>
      </c>
      <c r="W3863">
        <f t="shared" si="1033"/>
        <v>125</v>
      </c>
      <c r="X3863">
        <f t="shared" si="1025"/>
        <v>2127.6000000000004</v>
      </c>
      <c r="Y3863">
        <f t="shared" si="1031"/>
        <v>5108.3999999999996</v>
      </c>
      <c r="Z3863">
        <f t="shared" si="1027"/>
        <v>33747.4</v>
      </c>
      <c r="AA3863" t="s">
        <v>634</v>
      </c>
      <c r="AB3863">
        <v>2023</v>
      </c>
    </row>
    <row r="3864" spans="1:28" x14ac:dyDescent="0.25">
      <c r="A3864">
        <v>45</v>
      </c>
      <c r="B3864" t="s">
        <v>170</v>
      </c>
      <c r="C3864" t="s">
        <v>102</v>
      </c>
      <c r="D3864" t="s">
        <v>17</v>
      </c>
      <c r="E3864" t="s">
        <v>36</v>
      </c>
      <c r="F3864" t="s">
        <v>100</v>
      </c>
      <c r="G3864">
        <v>36000</v>
      </c>
      <c r="H3864">
        <f t="shared" si="1028"/>
        <v>30847.5</v>
      </c>
      <c r="I3864">
        <f t="shared" si="1029"/>
        <v>1033.2</v>
      </c>
      <c r="J3864">
        <f t="shared" si="1018"/>
        <v>2555.9999999999995</v>
      </c>
      <c r="K3864">
        <f t="shared" si="1019"/>
        <v>396.00000000000006</v>
      </c>
      <c r="L3864">
        <f t="shared" si="1020"/>
        <v>1094.4000000000001</v>
      </c>
      <c r="M3864">
        <f t="shared" si="1021"/>
        <v>2552.4</v>
      </c>
      <c r="N3864">
        <v>3024.9</v>
      </c>
      <c r="O3864">
        <f t="shared" si="1022"/>
        <v>10656.9</v>
      </c>
      <c r="P3864">
        <v>25</v>
      </c>
      <c r="Q3864">
        <v>2296.96</v>
      </c>
      <c r="R3864">
        <v>0</v>
      </c>
      <c r="S3864">
        <v>1040.8900000000001</v>
      </c>
      <c r="T3864">
        <v>100</v>
      </c>
      <c r="U3864">
        <f t="shared" si="1023"/>
        <v>0</v>
      </c>
      <c r="V3864">
        <v>0</v>
      </c>
      <c r="W3864">
        <f t="shared" si="1033"/>
        <v>3462.8500000000004</v>
      </c>
      <c r="X3864">
        <f t="shared" si="1025"/>
        <v>5152.5</v>
      </c>
      <c r="Y3864">
        <f t="shared" si="1031"/>
        <v>5108.3999999999996</v>
      </c>
      <c r="Z3864">
        <f t="shared" si="1027"/>
        <v>27384.65</v>
      </c>
      <c r="AA3864" t="s">
        <v>634</v>
      </c>
      <c r="AB3864">
        <v>2023</v>
      </c>
    </row>
    <row r="3865" spans="1:28" x14ac:dyDescent="0.25">
      <c r="A3865">
        <v>46</v>
      </c>
      <c r="B3865" t="s">
        <v>171</v>
      </c>
      <c r="C3865" t="s">
        <v>102</v>
      </c>
      <c r="D3865" t="s">
        <v>793</v>
      </c>
      <c r="E3865" t="s">
        <v>36</v>
      </c>
      <c r="F3865" t="s">
        <v>100</v>
      </c>
      <c r="G3865">
        <v>36000</v>
      </c>
      <c r="H3865">
        <f t="shared" si="1028"/>
        <v>33872.400000000001</v>
      </c>
      <c r="I3865">
        <f t="shared" si="1029"/>
        <v>1033.2</v>
      </c>
      <c r="J3865">
        <f t="shared" si="1018"/>
        <v>2555.9999999999995</v>
      </c>
      <c r="K3865">
        <f t="shared" si="1019"/>
        <v>396.00000000000006</v>
      </c>
      <c r="L3865">
        <f t="shared" si="1020"/>
        <v>1094.4000000000001</v>
      </c>
      <c r="M3865">
        <f t="shared" si="1021"/>
        <v>2552.4</v>
      </c>
      <c r="N3865">
        <v>0</v>
      </c>
      <c r="O3865">
        <f t="shared" si="1022"/>
        <v>7632</v>
      </c>
      <c r="P3865">
        <v>25</v>
      </c>
      <c r="Q3865">
        <v>12995.45</v>
      </c>
      <c r="R3865">
        <v>0</v>
      </c>
      <c r="S3865">
        <v>759.86</v>
      </c>
      <c r="T3865">
        <v>100</v>
      </c>
      <c r="U3865">
        <f t="shared" si="1023"/>
        <v>0</v>
      </c>
      <c r="V3865">
        <v>0</v>
      </c>
      <c r="W3865">
        <f t="shared" si="1033"/>
        <v>13880.310000000001</v>
      </c>
      <c r="X3865">
        <f t="shared" si="1025"/>
        <v>2127.6000000000004</v>
      </c>
      <c r="Y3865">
        <f t="shared" si="1031"/>
        <v>5108.3999999999996</v>
      </c>
      <c r="Z3865">
        <f t="shared" si="1027"/>
        <v>19992.089999999997</v>
      </c>
      <c r="AA3865" t="s">
        <v>634</v>
      </c>
      <c r="AB3865">
        <v>2023</v>
      </c>
    </row>
    <row r="3866" spans="1:28" x14ac:dyDescent="0.25">
      <c r="A3866">
        <v>47</v>
      </c>
      <c r="B3866" t="s">
        <v>172</v>
      </c>
      <c r="C3866" t="s">
        <v>102</v>
      </c>
      <c r="D3866" t="s">
        <v>6</v>
      </c>
      <c r="E3866" t="s">
        <v>26</v>
      </c>
      <c r="F3866" t="s">
        <v>100</v>
      </c>
      <c r="G3866">
        <v>46000</v>
      </c>
      <c r="H3866">
        <f t="shared" si="1028"/>
        <v>43281.4</v>
      </c>
      <c r="I3866">
        <f t="shared" si="1029"/>
        <v>1320.2</v>
      </c>
      <c r="J3866">
        <f t="shared" si="1018"/>
        <v>3265.9999999999995</v>
      </c>
      <c r="K3866">
        <f t="shared" si="1019"/>
        <v>506.00000000000006</v>
      </c>
      <c r="L3866">
        <f t="shared" si="1020"/>
        <v>1398.4</v>
      </c>
      <c r="M3866">
        <f t="shared" si="1021"/>
        <v>3261.4</v>
      </c>
      <c r="N3866">
        <v>0</v>
      </c>
      <c r="O3866">
        <f t="shared" si="1022"/>
        <v>9752</v>
      </c>
      <c r="P3866">
        <v>25</v>
      </c>
      <c r="Q3866">
        <v>0</v>
      </c>
      <c r="R3866">
        <v>0</v>
      </c>
      <c r="S3866">
        <v>398.64</v>
      </c>
      <c r="T3866">
        <v>100</v>
      </c>
      <c r="U3866">
        <f t="shared" si="1023"/>
        <v>1289.4598750000005</v>
      </c>
      <c r="V3866">
        <v>0</v>
      </c>
      <c r="W3866">
        <f t="shared" si="1033"/>
        <v>1813.0998750000003</v>
      </c>
      <c r="X3866">
        <f t="shared" si="1025"/>
        <v>2718.6000000000004</v>
      </c>
      <c r="Y3866">
        <f t="shared" si="1031"/>
        <v>6527.4</v>
      </c>
      <c r="Z3866">
        <f t="shared" si="1027"/>
        <v>41468.300125000002</v>
      </c>
      <c r="AA3866" t="s">
        <v>634</v>
      </c>
      <c r="AB3866">
        <v>2023</v>
      </c>
    </row>
    <row r="3867" spans="1:28" x14ac:dyDescent="0.25">
      <c r="A3867">
        <v>48</v>
      </c>
      <c r="B3867" t="s">
        <v>798</v>
      </c>
      <c r="C3867" t="s">
        <v>102</v>
      </c>
      <c r="D3867" t="s">
        <v>12</v>
      </c>
      <c r="E3867" t="s">
        <v>26</v>
      </c>
      <c r="F3867" t="s">
        <v>100</v>
      </c>
      <c r="G3867">
        <v>46000</v>
      </c>
      <c r="H3867">
        <f>+G3867-(I3867+L3867+N3867)</f>
        <v>43281.4</v>
      </c>
      <c r="I3867">
        <f t="shared" si="1029"/>
        <v>1320.2</v>
      </c>
      <c r="J3867">
        <f t="shared" si="1018"/>
        <v>3265.9999999999995</v>
      </c>
      <c r="K3867">
        <f t="shared" si="1019"/>
        <v>506.00000000000006</v>
      </c>
      <c r="L3867">
        <f t="shared" si="1020"/>
        <v>1398.4</v>
      </c>
      <c r="M3867">
        <f t="shared" si="1021"/>
        <v>3261.4</v>
      </c>
      <c r="N3867">
        <v>0</v>
      </c>
      <c r="O3867">
        <f>+I3867+J3867+K3867+L3867+M3867+N3867</f>
        <v>9752</v>
      </c>
      <c r="P3867">
        <v>25</v>
      </c>
      <c r="Q3867">
        <v>0</v>
      </c>
      <c r="R3867">
        <v>0</v>
      </c>
      <c r="S3867">
        <v>734.64</v>
      </c>
      <c r="T3867">
        <v>100</v>
      </c>
      <c r="U3867">
        <f t="shared" si="1023"/>
        <v>1289.4598750000005</v>
      </c>
      <c r="V3867">
        <v>0</v>
      </c>
      <c r="W3867">
        <f>P3867+Q3867+R3867+S3867+T3867+U3867</f>
        <v>2149.0998750000003</v>
      </c>
      <c r="X3867">
        <f t="shared" si="1025"/>
        <v>2718.6000000000004</v>
      </c>
      <c r="Y3867">
        <f>+J3867+M3867</f>
        <v>6527.4</v>
      </c>
      <c r="Z3867">
        <f>+G3867-(W3867+X3867)</f>
        <v>41132.300125000002</v>
      </c>
      <c r="AA3867" t="s">
        <v>634</v>
      </c>
      <c r="AB3867">
        <v>2023</v>
      </c>
    </row>
    <row r="3868" spans="1:28" x14ac:dyDescent="0.25">
      <c r="A3868">
        <v>49</v>
      </c>
      <c r="B3868" t="s">
        <v>799</v>
      </c>
      <c r="C3868" t="s">
        <v>102</v>
      </c>
      <c r="D3868" t="s">
        <v>6</v>
      </c>
      <c r="E3868" t="s">
        <v>26</v>
      </c>
      <c r="F3868" t="s">
        <v>100</v>
      </c>
      <c r="G3868">
        <v>36000</v>
      </c>
      <c r="H3868">
        <f>+G3868-(I3868+L3868+N3868)</f>
        <v>33872.400000000001</v>
      </c>
      <c r="I3868">
        <f t="shared" si="1029"/>
        <v>1033.2</v>
      </c>
      <c r="J3868">
        <f t="shared" si="1018"/>
        <v>2555.9999999999995</v>
      </c>
      <c r="K3868">
        <f t="shared" si="1019"/>
        <v>396.00000000000006</v>
      </c>
      <c r="L3868">
        <f t="shared" si="1020"/>
        <v>1094.4000000000001</v>
      </c>
      <c r="M3868">
        <f t="shared" si="1021"/>
        <v>2552.4</v>
      </c>
      <c r="N3868">
        <v>0</v>
      </c>
      <c r="O3868">
        <f>+I3868+J3868+K3868+L3868+M3868+N3868</f>
        <v>7632</v>
      </c>
      <c r="P3868">
        <v>25</v>
      </c>
      <c r="Q3868">
        <v>0</v>
      </c>
      <c r="R3868">
        <v>0</v>
      </c>
      <c r="S3868">
        <v>0</v>
      </c>
      <c r="T3868">
        <v>100</v>
      </c>
      <c r="U3868">
        <f t="shared" si="1023"/>
        <v>0</v>
      </c>
      <c r="V3868">
        <v>0</v>
      </c>
      <c r="W3868">
        <f>P3868+Q3868+R3868+S3868+T3868+U3868</f>
        <v>125</v>
      </c>
      <c r="X3868">
        <f t="shared" si="1025"/>
        <v>2127.6000000000004</v>
      </c>
      <c r="Y3868">
        <f>+J3868+M3868</f>
        <v>5108.3999999999996</v>
      </c>
      <c r="Z3868">
        <f>+G3868-(W3868+X3868)</f>
        <v>33747.4</v>
      </c>
      <c r="AA3868" t="s">
        <v>634</v>
      </c>
      <c r="AB3868">
        <v>2023</v>
      </c>
    </row>
    <row r="3869" spans="1:28" x14ac:dyDescent="0.25">
      <c r="A3869">
        <v>50</v>
      </c>
      <c r="B3869" t="s">
        <v>173</v>
      </c>
      <c r="C3869" t="s">
        <v>102</v>
      </c>
      <c r="D3869" t="s">
        <v>6</v>
      </c>
      <c r="E3869" t="s">
        <v>26</v>
      </c>
      <c r="F3869" t="s">
        <v>100</v>
      </c>
      <c r="G3869">
        <v>36000</v>
      </c>
      <c r="H3869">
        <f t="shared" si="1028"/>
        <v>32359.95</v>
      </c>
      <c r="I3869">
        <f t="shared" si="1029"/>
        <v>1033.2</v>
      </c>
      <c r="J3869">
        <f t="shared" si="1018"/>
        <v>2555.9999999999995</v>
      </c>
      <c r="K3869">
        <f t="shared" si="1019"/>
        <v>396.00000000000006</v>
      </c>
      <c r="L3869">
        <f t="shared" si="1020"/>
        <v>1094.4000000000001</v>
      </c>
      <c r="M3869">
        <f t="shared" si="1021"/>
        <v>2552.4</v>
      </c>
      <c r="N3869">
        <v>1512.45</v>
      </c>
      <c r="O3869">
        <f t="shared" si="1022"/>
        <v>9144.4500000000007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23"/>
        <v>0</v>
      </c>
      <c r="V3869">
        <v>0</v>
      </c>
      <c r="W3869">
        <f t="shared" si="1033"/>
        <v>125</v>
      </c>
      <c r="X3869">
        <f t="shared" si="1025"/>
        <v>3640.05</v>
      </c>
      <c r="Y3869">
        <f t="shared" si="1031"/>
        <v>5108.3999999999996</v>
      </c>
      <c r="Z3869">
        <f t="shared" si="1027"/>
        <v>32234.95</v>
      </c>
      <c r="AA3869" t="s">
        <v>634</v>
      </c>
      <c r="AB3869">
        <v>2023</v>
      </c>
    </row>
    <row r="3870" spans="1:28" x14ac:dyDescent="0.25">
      <c r="A3870">
        <v>51</v>
      </c>
      <c r="B3870" t="s">
        <v>174</v>
      </c>
      <c r="C3870" t="s">
        <v>102</v>
      </c>
      <c r="D3870" t="s">
        <v>6</v>
      </c>
      <c r="E3870" t="s">
        <v>26</v>
      </c>
      <c r="F3870" t="s">
        <v>100</v>
      </c>
      <c r="G3870">
        <v>46000</v>
      </c>
      <c r="H3870">
        <f t="shared" si="1028"/>
        <v>43281.4</v>
      </c>
      <c r="I3870">
        <f t="shared" si="1029"/>
        <v>1320.2</v>
      </c>
      <c r="J3870">
        <f t="shared" si="1018"/>
        <v>3265.9999999999995</v>
      </c>
      <c r="K3870">
        <f t="shared" si="1019"/>
        <v>506.00000000000006</v>
      </c>
      <c r="L3870">
        <f t="shared" si="1020"/>
        <v>1398.4</v>
      </c>
      <c r="M3870">
        <f t="shared" si="1021"/>
        <v>3261.4</v>
      </c>
      <c r="N3870">
        <v>0</v>
      </c>
      <c r="O3870">
        <f t="shared" si="1022"/>
        <v>9752</v>
      </c>
      <c r="P3870">
        <v>25</v>
      </c>
      <c r="Q3870">
        <v>0</v>
      </c>
      <c r="R3870">
        <v>0</v>
      </c>
      <c r="S3870">
        <v>1240.3</v>
      </c>
      <c r="T3870">
        <v>100</v>
      </c>
      <c r="U3870">
        <f t="shared" si="1023"/>
        <v>1289.4598750000005</v>
      </c>
      <c r="V3870">
        <v>0</v>
      </c>
      <c r="W3870">
        <f t="shared" si="1033"/>
        <v>2654.7598750000006</v>
      </c>
      <c r="X3870">
        <f t="shared" si="1025"/>
        <v>2718.6000000000004</v>
      </c>
      <c r="Y3870">
        <f t="shared" si="1031"/>
        <v>6527.4</v>
      </c>
      <c r="Z3870">
        <f t="shared" si="1027"/>
        <v>40626.640124999998</v>
      </c>
      <c r="AA3870" t="s">
        <v>634</v>
      </c>
      <c r="AB3870">
        <v>2023</v>
      </c>
    </row>
    <row r="3871" spans="1:28" x14ac:dyDescent="0.25">
      <c r="A3871">
        <v>52</v>
      </c>
      <c r="B3871" t="s">
        <v>176</v>
      </c>
      <c r="C3871" t="s">
        <v>102</v>
      </c>
      <c r="D3871" t="s">
        <v>6</v>
      </c>
      <c r="E3871" t="s">
        <v>26</v>
      </c>
      <c r="F3871" t="s">
        <v>100</v>
      </c>
      <c r="G3871">
        <v>36000</v>
      </c>
      <c r="H3871">
        <f t="shared" si="1028"/>
        <v>33872.400000000001</v>
      </c>
      <c r="I3871">
        <f t="shared" si="1029"/>
        <v>1033.2</v>
      </c>
      <c r="J3871">
        <f t="shared" si="1018"/>
        <v>2555.9999999999995</v>
      </c>
      <c r="K3871">
        <f t="shared" si="1019"/>
        <v>396.00000000000006</v>
      </c>
      <c r="L3871">
        <f t="shared" si="1020"/>
        <v>1094.4000000000001</v>
      </c>
      <c r="M3871">
        <f t="shared" si="1021"/>
        <v>2552.4</v>
      </c>
      <c r="N3871">
        <v>0</v>
      </c>
      <c r="O3871">
        <f t="shared" si="1022"/>
        <v>7632</v>
      </c>
      <c r="P3871">
        <v>25</v>
      </c>
      <c r="Q3871">
        <v>0</v>
      </c>
      <c r="R3871">
        <v>0</v>
      </c>
      <c r="S3871">
        <v>398.64</v>
      </c>
      <c r="T3871">
        <v>100</v>
      </c>
      <c r="U3871">
        <f t="shared" si="1023"/>
        <v>0</v>
      </c>
      <c r="V3871">
        <v>0</v>
      </c>
      <c r="W3871">
        <f t="shared" si="1033"/>
        <v>523.64</v>
      </c>
      <c r="X3871">
        <f t="shared" si="1025"/>
        <v>2127.6000000000004</v>
      </c>
      <c r="Y3871">
        <f t="shared" si="1031"/>
        <v>5108.3999999999996</v>
      </c>
      <c r="Z3871">
        <f t="shared" si="1027"/>
        <v>33348.76</v>
      </c>
      <c r="AA3871" t="s">
        <v>634</v>
      </c>
      <c r="AB3871">
        <v>2023</v>
      </c>
    </row>
    <row r="3872" spans="1:28" x14ac:dyDescent="0.25">
      <c r="A3872">
        <v>53</v>
      </c>
      <c r="B3872" t="s">
        <v>177</v>
      </c>
      <c r="C3872" t="s">
        <v>102</v>
      </c>
      <c r="D3872" t="s">
        <v>22</v>
      </c>
      <c r="E3872" t="s">
        <v>26</v>
      </c>
      <c r="F3872" t="s">
        <v>100</v>
      </c>
      <c r="G3872">
        <v>46000</v>
      </c>
      <c r="H3872">
        <f t="shared" si="1028"/>
        <v>43281.4</v>
      </c>
      <c r="I3872">
        <f t="shared" si="1029"/>
        <v>1320.2</v>
      </c>
      <c r="J3872">
        <f t="shared" si="1018"/>
        <v>3265.9999999999995</v>
      </c>
      <c r="K3872">
        <f t="shared" si="1019"/>
        <v>506.00000000000006</v>
      </c>
      <c r="L3872">
        <f t="shared" si="1020"/>
        <v>1398.4</v>
      </c>
      <c r="M3872">
        <f t="shared" si="1021"/>
        <v>3261.4</v>
      </c>
      <c r="N3872">
        <v>0</v>
      </c>
      <c r="O3872">
        <f t="shared" si="1022"/>
        <v>9752</v>
      </c>
      <c r="P3872">
        <v>25</v>
      </c>
      <c r="Q3872">
        <v>0</v>
      </c>
      <c r="R3872">
        <v>0</v>
      </c>
      <c r="S3872">
        <v>438.65</v>
      </c>
      <c r="T3872">
        <v>100</v>
      </c>
      <c r="U3872">
        <f t="shared" si="1023"/>
        <v>1289.4598750000005</v>
      </c>
      <c r="V3872">
        <v>0</v>
      </c>
      <c r="W3872">
        <f t="shared" si="1033"/>
        <v>1853.1098750000006</v>
      </c>
      <c r="X3872">
        <f t="shared" si="1025"/>
        <v>2718.6000000000004</v>
      </c>
      <c r="Y3872">
        <f t="shared" si="1031"/>
        <v>6527.4</v>
      </c>
      <c r="Z3872">
        <f t="shared" si="1027"/>
        <v>41428.290125</v>
      </c>
      <c r="AA3872" t="s">
        <v>634</v>
      </c>
      <c r="AB3872">
        <v>2023</v>
      </c>
    </row>
    <row r="3873" spans="1:28" x14ac:dyDescent="0.25">
      <c r="A3873">
        <v>54</v>
      </c>
      <c r="B3873" t="s">
        <v>178</v>
      </c>
      <c r="C3873" t="s">
        <v>103</v>
      </c>
      <c r="D3873" t="s">
        <v>6</v>
      </c>
      <c r="E3873" t="s">
        <v>32</v>
      </c>
      <c r="F3873" t="s">
        <v>100</v>
      </c>
      <c r="G3873">
        <v>26000</v>
      </c>
      <c r="H3873">
        <f>+G3873-(I3873+L3873+N3873)</f>
        <v>24463.4</v>
      </c>
      <c r="I3873">
        <f t="shared" si="1029"/>
        <v>746.2</v>
      </c>
      <c r="J3873">
        <f t="shared" si="1018"/>
        <v>1845.9999999999998</v>
      </c>
      <c r="K3873">
        <f t="shared" si="1019"/>
        <v>286.00000000000006</v>
      </c>
      <c r="L3873">
        <f t="shared" si="1020"/>
        <v>790.4</v>
      </c>
      <c r="M3873">
        <f t="shared" si="1021"/>
        <v>1843.4</v>
      </c>
      <c r="N3873">
        <v>0</v>
      </c>
      <c r="O3873">
        <f>+I3873+J3873+K3873+L3873+M3873+N3873</f>
        <v>5512</v>
      </c>
      <c r="P3873">
        <v>25</v>
      </c>
      <c r="Q3873">
        <v>0</v>
      </c>
      <c r="R3873">
        <v>0</v>
      </c>
      <c r="S3873">
        <v>0</v>
      </c>
      <c r="T3873">
        <v>100</v>
      </c>
      <c r="U3873">
        <f t="shared" si="1023"/>
        <v>0</v>
      </c>
      <c r="V3873">
        <v>0</v>
      </c>
      <c r="W3873">
        <f t="shared" si="1033"/>
        <v>125</v>
      </c>
      <c r="X3873">
        <f t="shared" si="1025"/>
        <v>1536.6</v>
      </c>
      <c r="Y3873">
        <f t="shared" si="1031"/>
        <v>3689.3999999999996</v>
      </c>
      <c r="Z3873">
        <f t="shared" si="1027"/>
        <v>24338.400000000001</v>
      </c>
      <c r="AA3873" t="s">
        <v>634</v>
      </c>
      <c r="AB3873">
        <v>2023</v>
      </c>
    </row>
    <row r="3874" spans="1:28" x14ac:dyDescent="0.25">
      <c r="A3874">
        <v>55</v>
      </c>
      <c r="B3874" t="s">
        <v>814</v>
      </c>
      <c r="C3874" t="s">
        <v>102</v>
      </c>
      <c r="D3874" t="s">
        <v>793</v>
      </c>
      <c r="E3874" t="s">
        <v>33</v>
      </c>
      <c r="F3874" t="s">
        <v>100</v>
      </c>
      <c r="G3874">
        <v>30000</v>
      </c>
      <c r="H3874">
        <f t="shared" si="1028"/>
        <v>28227</v>
      </c>
      <c r="I3874">
        <f t="shared" si="1029"/>
        <v>861</v>
      </c>
      <c r="J3874">
        <f t="shared" si="1018"/>
        <v>2130</v>
      </c>
      <c r="K3874">
        <f t="shared" si="1019"/>
        <v>330.00000000000006</v>
      </c>
      <c r="L3874">
        <f t="shared" si="1020"/>
        <v>912</v>
      </c>
      <c r="M3874">
        <f t="shared" si="1021"/>
        <v>2127</v>
      </c>
      <c r="N3874">
        <v>0</v>
      </c>
      <c r="O3874">
        <f t="shared" ref="O3874:O3881" si="1034">+I3874+J3874+K3874+L3874+M3874+N3874</f>
        <v>6360</v>
      </c>
      <c r="P3874">
        <v>25</v>
      </c>
      <c r="Q3874">
        <v>0</v>
      </c>
      <c r="R3874">
        <v>0</v>
      </c>
      <c r="S3874">
        <v>0</v>
      </c>
      <c r="T3874">
        <v>100</v>
      </c>
      <c r="U3874">
        <f t="shared" si="1023"/>
        <v>0</v>
      </c>
      <c r="V3874">
        <v>0</v>
      </c>
      <c r="W3874">
        <f t="shared" si="1033"/>
        <v>125</v>
      </c>
      <c r="X3874">
        <f t="shared" si="1025"/>
        <v>1773</v>
      </c>
      <c r="Y3874">
        <f t="shared" si="1031"/>
        <v>4257</v>
      </c>
      <c r="Z3874">
        <f t="shared" si="1027"/>
        <v>28102</v>
      </c>
      <c r="AA3874" t="s">
        <v>634</v>
      </c>
      <c r="AB3874">
        <v>2023</v>
      </c>
    </row>
    <row r="3875" spans="1:28" x14ac:dyDescent="0.25">
      <c r="A3875">
        <v>56</v>
      </c>
      <c r="B3875" t="s">
        <v>815</v>
      </c>
      <c r="C3875" t="s">
        <v>102</v>
      </c>
      <c r="D3875" t="s">
        <v>793</v>
      </c>
      <c r="E3875" t="s">
        <v>32</v>
      </c>
      <c r="F3875" t="s">
        <v>100</v>
      </c>
      <c r="G3875">
        <v>30000</v>
      </c>
      <c r="H3875">
        <f t="shared" si="1028"/>
        <v>28227</v>
      </c>
      <c r="I3875">
        <f t="shared" si="1029"/>
        <v>861</v>
      </c>
      <c r="J3875">
        <f t="shared" si="1018"/>
        <v>2130</v>
      </c>
      <c r="K3875">
        <f t="shared" si="1019"/>
        <v>330.00000000000006</v>
      </c>
      <c r="L3875">
        <f t="shared" si="1020"/>
        <v>912</v>
      </c>
      <c r="M3875">
        <f t="shared" si="1021"/>
        <v>2127</v>
      </c>
      <c r="N3875">
        <v>0</v>
      </c>
      <c r="O3875">
        <f t="shared" si="1034"/>
        <v>6360</v>
      </c>
      <c r="P3875">
        <v>25</v>
      </c>
      <c r="Q3875">
        <v>0</v>
      </c>
      <c r="R3875">
        <v>0</v>
      </c>
      <c r="S3875">
        <v>0</v>
      </c>
      <c r="T3875">
        <v>100</v>
      </c>
      <c r="U3875">
        <f t="shared" si="1023"/>
        <v>0</v>
      </c>
      <c r="V3875">
        <v>0</v>
      </c>
      <c r="W3875">
        <f t="shared" si="1033"/>
        <v>125</v>
      </c>
      <c r="X3875">
        <f t="shared" si="1025"/>
        <v>1773</v>
      </c>
      <c r="Y3875">
        <f t="shared" si="1031"/>
        <v>4257</v>
      </c>
      <c r="Z3875">
        <f t="shared" si="1027"/>
        <v>28102</v>
      </c>
      <c r="AA3875" t="s">
        <v>634</v>
      </c>
      <c r="AB3875">
        <v>2023</v>
      </c>
    </row>
    <row r="3876" spans="1:28" x14ac:dyDescent="0.25">
      <c r="A3876">
        <v>57</v>
      </c>
      <c r="B3876" t="s">
        <v>816</v>
      </c>
      <c r="C3876" t="s">
        <v>103</v>
      </c>
      <c r="D3876" t="s">
        <v>6</v>
      </c>
      <c r="E3876" t="s">
        <v>32</v>
      </c>
      <c r="F3876" t="s">
        <v>100</v>
      </c>
      <c r="G3876">
        <v>30000</v>
      </c>
      <c r="H3876">
        <f>+G3876-(I3876+L3876+N3876)</f>
        <v>28227</v>
      </c>
      <c r="I3876">
        <f t="shared" si="1029"/>
        <v>861</v>
      </c>
      <c r="J3876">
        <f t="shared" si="1018"/>
        <v>2130</v>
      </c>
      <c r="K3876">
        <f t="shared" si="1019"/>
        <v>330.00000000000006</v>
      </c>
      <c r="L3876">
        <f t="shared" si="1020"/>
        <v>912</v>
      </c>
      <c r="M3876">
        <f t="shared" si="1021"/>
        <v>2127</v>
      </c>
      <c r="N3876">
        <v>0</v>
      </c>
      <c r="O3876">
        <f t="shared" si="1034"/>
        <v>6360</v>
      </c>
      <c r="P3876">
        <v>25</v>
      </c>
      <c r="Q3876">
        <v>0</v>
      </c>
      <c r="R3876">
        <v>0</v>
      </c>
      <c r="S3876">
        <v>0</v>
      </c>
      <c r="T3876">
        <v>100</v>
      </c>
      <c r="U3876">
        <f t="shared" si="1023"/>
        <v>0</v>
      </c>
      <c r="V3876">
        <v>0</v>
      </c>
      <c r="W3876">
        <f t="shared" si="1033"/>
        <v>125</v>
      </c>
      <c r="X3876">
        <f t="shared" si="1025"/>
        <v>1773</v>
      </c>
      <c r="Y3876">
        <f t="shared" si="1031"/>
        <v>4257</v>
      </c>
      <c r="Z3876">
        <f t="shared" si="1027"/>
        <v>28102</v>
      </c>
      <c r="AA3876" t="s">
        <v>634</v>
      </c>
      <c r="AB3876">
        <v>2023</v>
      </c>
    </row>
    <row r="3877" spans="1:28" x14ac:dyDescent="0.25">
      <c r="A3877">
        <v>58</v>
      </c>
      <c r="B3877" t="s">
        <v>817</v>
      </c>
      <c r="C3877" t="s">
        <v>102</v>
      </c>
      <c r="D3877" t="s">
        <v>818</v>
      </c>
      <c r="E3877" t="s">
        <v>32</v>
      </c>
      <c r="F3877" t="s">
        <v>100</v>
      </c>
      <c r="G3877">
        <v>30000</v>
      </c>
      <c r="H3877">
        <f t="shared" si="1028"/>
        <v>28227</v>
      </c>
      <c r="I3877">
        <f t="shared" si="1029"/>
        <v>861</v>
      </c>
      <c r="J3877">
        <f t="shared" si="1018"/>
        <v>2130</v>
      </c>
      <c r="K3877">
        <f t="shared" si="1019"/>
        <v>330.00000000000006</v>
      </c>
      <c r="L3877">
        <f t="shared" si="1020"/>
        <v>912</v>
      </c>
      <c r="M3877">
        <f t="shared" si="1021"/>
        <v>2127</v>
      </c>
      <c r="N3877">
        <v>0</v>
      </c>
      <c r="O3877">
        <f t="shared" si="1034"/>
        <v>6360</v>
      </c>
      <c r="P3877">
        <v>25</v>
      </c>
      <c r="Q3877">
        <v>0</v>
      </c>
      <c r="R3877">
        <v>0</v>
      </c>
      <c r="S3877">
        <v>0</v>
      </c>
      <c r="T3877">
        <v>100</v>
      </c>
      <c r="U3877">
        <f t="shared" si="1023"/>
        <v>0</v>
      </c>
      <c r="V3877">
        <v>0</v>
      </c>
      <c r="W3877">
        <f t="shared" si="1033"/>
        <v>125</v>
      </c>
      <c r="X3877">
        <f t="shared" si="1025"/>
        <v>1773</v>
      </c>
      <c r="Y3877">
        <f t="shared" si="1031"/>
        <v>4257</v>
      </c>
      <c r="Z3877">
        <f t="shared" si="1027"/>
        <v>28102</v>
      </c>
      <c r="AA3877" t="s">
        <v>634</v>
      </c>
      <c r="AB3877">
        <v>2023</v>
      </c>
    </row>
    <row r="3878" spans="1:28" x14ac:dyDescent="0.25">
      <c r="A3878">
        <v>59</v>
      </c>
      <c r="B3878" t="s">
        <v>819</v>
      </c>
      <c r="C3878" t="s">
        <v>103</v>
      </c>
      <c r="D3878" t="s">
        <v>12</v>
      </c>
      <c r="E3878" t="s">
        <v>32</v>
      </c>
      <c r="F3878" t="s">
        <v>100</v>
      </c>
      <c r="G3878">
        <v>46000</v>
      </c>
      <c r="H3878">
        <f t="shared" si="1028"/>
        <v>43281.4</v>
      </c>
      <c r="I3878">
        <f t="shared" si="1029"/>
        <v>1320.2</v>
      </c>
      <c r="J3878">
        <f t="shared" si="1018"/>
        <v>3265.9999999999995</v>
      </c>
      <c r="K3878">
        <f t="shared" si="1019"/>
        <v>506.00000000000006</v>
      </c>
      <c r="L3878">
        <f t="shared" si="1020"/>
        <v>1398.4</v>
      </c>
      <c r="M3878">
        <f t="shared" si="1021"/>
        <v>3261.4</v>
      </c>
      <c r="N3878">
        <v>0</v>
      </c>
      <c r="O3878">
        <f t="shared" si="1034"/>
        <v>9752</v>
      </c>
      <c r="P3878">
        <v>25</v>
      </c>
      <c r="Q3878">
        <v>0</v>
      </c>
      <c r="R3878">
        <v>0</v>
      </c>
      <c r="S3878">
        <v>654.62</v>
      </c>
      <c r="T3878">
        <v>100</v>
      </c>
      <c r="U3878">
        <f t="shared" si="1023"/>
        <v>1289.4598750000005</v>
      </c>
      <c r="V3878">
        <v>0</v>
      </c>
      <c r="W3878">
        <f t="shared" si="1033"/>
        <v>2069.0798750000004</v>
      </c>
      <c r="X3878">
        <f t="shared" si="1025"/>
        <v>2718.6000000000004</v>
      </c>
      <c r="Y3878">
        <f t="shared" si="1031"/>
        <v>6527.4</v>
      </c>
      <c r="Z3878">
        <f t="shared" si="1027"/>
        <v>41212.320124999998</v>
      </c>
      <c r="AA3878" t="s">
        <v>634</v>
      </c>
      <c r="AB3878">
        <v>2023</v>
      </c>
    </row>
    <row r="3879" spans="1:28" x14ac:dyDescent="0.25">
      <c r="A3879">
        <v>60</v>
      </c>
      <c r="B3879" t="s">
        <v>820</v>
      </c>
      <c r="C3879" t="s">
        <v>102</v>
      </c>
      <c r="D3879" t="s">
        <v>94</v>
      </c>
      <c r="E3879" t="s">
        <v>32</v>
      </c>
      <c r="F3879" t="s">
        <v>100</v>
      </c>
      <c r="G3879">
        <v>36000</v>
      </c>
      <c r="H3879">
        <f t="shared" si="1028"/>
        <v>33872.400000000001</v>
      </c>
      <c r="I3879">
        <f t="shared" si="1029"/>
        <v>1033.2</v>
      </c>
      <c r="J3879">
        <f t="shared" si="1018"/>
        <v>2555.9999999999995</v>
      </c>
      <c r="K3879">
        <f t="shared" si="1019"/>
        <v>396.00000000000006</v>
      </c>
      <c r="L3879">
        <f t="shared" si="1020"/>
        <v>1094.4000000000001</v>
      </c>
      <c r="M3879">
        <f t="shared" si="1021"/>
        <v>2552.4</v>
      </c>
      <c r="N3879">
        <v>0</v>
      </c>
      <c r="O3879">
        <f t="shared" si="1034"/>
        <v>7632</v>
      </c>
      <c r="P3879">
        <v>25</v>
      </c>
      <c r="Q3879">
        <v>0</v>
      </c>
      <c r="R3879">
        <v>0</v>
      </c>
      <c r="S3879">
        <v>0</v>
      </c>
      <c r="T3879">
        <v>100</v>
      </c>
      <c r="U3879">
        <f t="shared" si="1023"/>
        <v>0</v>
      </c>
      <c r="V3879">
        <v>0</v>
      </c>
      <c r="W3879">
        <f t="shared" si="1033"/>
        <v>125</v>
      </c>
      <c r="X3879">
        <f t="shared" si="1025"/>
        <v>2127.6000000000004</v>
      </c>
      <c r="Y3879">
        <f t="shared" si="1031"/>
        <v>5108.3999999999996</v>
      </c>
      <c r="Z3879">
        <f t="shared" si="1027"/>
        <v>33747.4</v>
      </c>
      <c r="AA3879" t="s">
        <v>634</v>
      </c>
      <c r="AB3879">
        <v>2023</v>
      </c>
    </row>
    <row r="3880" spans="1:28" x14ac:dyDescent="0.25">
      <c r="A3880">
        <v>61</v>
      </c>
      <c r="B3880" t="s">
        <v>821</v>
      </c>
      <c r="C3880" t="s">
        <v>103</v>
      </c>
      <c r="D3880" t="s">
        <v>22</v>
      </c>
      <c r="E3880" t="s">
        <v>32</v>
      </c>
      <c r="F3880" t="s">
        <v>100</v>
      </c>
      <c r="G3880">
        <v>36000</v>
      </c>
      <c r="H3880">
        <f t="shared" si="1028"/>
        <v>33872.400000000001</v>
      </c>
      <c r="I3880">
        <f t="shared" si="1029"/>
        <v>1033.2</v>
      </c>
      <c r="J3880">
        <f t="shared" si="1018"/>
        <v>2555.9999999999995</v>
      </c>
      <c r="K3880">
        <f t="shared" si="1019"/>
        <v>396.00000000000006</v>
      </c>
      <c r="L3880">
        <f t="shared" si="1020"/>
        <v>1094.4000000000001</v>
      </c>
      <c r="M3880">
        <f t="shared" si="1021"/>
        <v>2552.4</v>
      </c>
      <c r="N3880">
        <v>0</v>
      </c>
      <c r="O3880">
        <f t="shared" si="1034"/>
        <v>7632</v>
      </c>
      <c r="P3880">
        <v>25</v>
      </c>
      <c r="Q3880">
        <v>0</v>
      </c>
      <c r="R3880">
        <v>0</v>
      </c>
      <c r="S3880">
        <v>659.21</v>
      </c>
      <c r="T3880">
        <v>100</v>
      </c>
      <c r="U3880">
        <f t="shared" si="1023"/>
        <v>0</v>
      </c>
      <c r="V3880">
        <v>0</v>
      </c>
      <c r="W3880">
        <f t="shared" si="1033"/>
        <v>784.21</v>
      </c>
      <c r="X3880">
        <f t="shared" si="1025"/>
        <v>2127.6000000000004</v>
      </c>
      <c r="Y3880">
        <f t="shared" si="1031"/>
        <v>5108.3999999999996</v>
      </c>
      <c r="Z3880">
        <f t="shared" si="1027"/>
        <v>33088.19</v>
      </c>
      <c r="AA3880" t="s">
        <v>634</v>
      </c>
      <c r="AB3880">
        <v>2023</v>
      </c>
    </row>
    <row r="3881" spans="1:28" x14ac:dyDescent="0.25">
      <c r="A3881">
        <v>62</v>
      </c>
      <c r="B3881" t="s">
        <v>822</v>
      </c>
      <c r="C3881" t="s">
        <v>103</v>
      </c>
      <c r="D3881" t="s">
        <v>793</v>
      </c>
      <c r="E3881" t="s">
        <v>32</v>
      </c>
      <c r="F3881" t="s">
        <v>100</v>
      </c>
      <c r="G3881">
        <v>46000</v>
      </c>
      <c r="H3881">
        <f t="shared" si="1028"/>
        <v>43281.4</v>
      </c>
      <c r="I3881">
        <f t="shared" si="1029"/>
        <v>1320.2</v>
      </c>
      <c r="J3881">
        <f t="shared" si="1018"/>
        <v>3265.9999999999995</v>
      </c>
      <c r="K3881">
        <f t="shared" si="1019"/>
        <v>506.00000000000006</v>
      </c>
      <c r="L3881">
        <f t="shared" si="1020"/>
        <v>1398.4</v>
      </c>
      <c r="M3881">
        <f t="shared" si="1021"/>
        <v>3261.4</v>
      </c>
      <c r="N3881">
        <v>0</v>
      </c>
      <c r="O3881">
        <f t="shared" si="1034"/>
        <v>9752</v>
      </c>
      <c r="P3881">
        <v>25</v>
      </c>
      <c r="Q3881">
        <v>0</v>
      </c>
      <c r="R3881">
        <v>0</v>
      </c>
      <c r="S3881">
        <v>0</v>
      </c>
      <c r="T3881">
        <v>100</v>
      </c>
      <c r="U3881">
        <f t="shared" si="1023"/>
        <v>1289.4598750000005</v>
      </c>
      <c r="V3881">
        <v>0</v>
      </c>
      <c r="W3881">
        <f t="shared" si="1033"/>
        <v>1414.4598750000005</v>
      </c>
      <c r="X3881">
        <f t="shared" si="1025"/>
        <v>2718.6000000000004</v>
      </c>
      <c r="Y3881">
        <f t="shared" si="1031"/>
        <v>6527.4</v>
      </c>
      <c r="Z3881">
        <f t="shared" si="1027"/>
        <v>41866.940125000001</v>
      </c>
      <c r="AA3881" t="s">
        <v>634</v>
      </c>
      <c r="AB3881">
        <v>2023</v>
      </c>
    </row>
    <row r="3882" spans="1:28" x14ac:dyDescent="0.25">
      <c r="A3882">
        <v>63</v>
      </c>
      <c r="B3882" t="s">
        <v>179</v>
      </c>
      <c r="C3882" t="s">
        <v>103</v>
      </c>
      <c r="D3882" t="s">
        <v>800</v>
      </c>
      <c r="E3882" t="s">
        <v>32</v>
      </c>
      <c r="F3882" t="s">
        <v>100</v>
      </c>
      <c r="G3882">
        <v>30000</v>
      </c>
      <c r="H3882">
        <f t="shared" si="1028"/>
        <v>28227</v>
      </c>
      <c r="I3882">
        <f t="shared" si="1029"/>
        <v>861</v>
      </c>
      <c r="J3882">
        <f t="shared" si="1018"/>
        <v>2130</v>
      </c>
      <c r="K3882">
        <f t="shared" si="1019"/>
        <v>330.00000000000006</v>
      </c>
      <c r="L3882">
        <f t="shared" si="1020"/>
        <v>912</v>
      </c>
      <c r="M3882">
        <f t="shared" si="1021"/>
        <v>2127</v>
      </c>
      <c r="N3882">
        <v>0</v>
      </c>
      <c r="O3882">
        <f t="shared" si="1022"/>
        <v>6360</v>
      </c>
      <c r="P3882">
        <v>25</v>
      </c>
      <c r="Q3882">
        <v>1000</v>
      </c>
      <c r="R3882">
        <v>0</v>
      </c>
      <c r="S3882">
        <v>130.09</v>
      </c>
      <c r="T3882">
        <v>100</v>
      </c>
      <c r="U3882">
        <f t="shared" si="1023"/>
        <v>0</v>
      </c>
      <c r="V3882">
        <v>0</v>
      </c>
      <c r="W3882">
        <f t="shared" si="1033"/>
        <v>1255.0899999999999</v>
      </c>
      <c r="X3882">
        <f>+I3882+L3882+N3882</f>
        <v>1773</v>
      </c>
      <c r="Y3882">
        <f t="shared" si="1031"/>
        <v>4257</v>
      </c>
      <c r="Z3882">
        <f t="shared" si="1027"/>
        <v>26971.91</v>
      </c>
      <c r="AA3882" t="s">
        <v>634</v>
      </c>
      <c r="AB3882">
        <v>2023</v>
      </c>
    </row>
    <row r="3883" spans="1:28" x14ac:dyDescent="0.25">
      <c r="A3883">
        <v>64</v>
      </c>
      <c r="B3883" t="s">
        <v>180</v>
      </c>
      <c r="C3883" t="s">
        <v>103</v>
      </c>
      <c r="D3883" t="s">
        <v>22</v>
      </c>
      <c r="E3883" t="s">
        <v>32</v>
      </c>
      <c r="F3883" t="s">
        <v>100</v>
      </c>
      <c r="G3883">
        <v>36000</v>
      </c>
      <c r="H3883">
        <f t="shared" si="1028"/>
        <v>32359.95</v>
      </c>
      <c r="I3883">
        <f t="shared" si="1029"/>
        <v>1033.2</v>
      </c>
      <c r="J3883">
        <f t="shared" si="1018"/>
        <v>2555.9999999999995</v>
      </c>
      <c r="K3883">
        <f t="shared" si="1019"/>
        <v>396.00000000000006</v>
      </c>
      <c r="L3883">
        <f t="shared" si="1020"/>
        <v>1094.4000000000001</v>
      </c>
      <c r="M3883">
        <f t="shared" si="1021"/>
        <v>2552.4</v>
      </c>
      <c r="N3883">
        <v>1512.45</v>
      </c>
      <c r="O3883">
        <f t="shared" si="1022"/>
        <v>9144.4500000000007</v>
      </c>
      <c r="P3883">
        <v>25</v>
      </c>
      <c r="Q3883">
        <v>0</v>
      </c>
      <c r="R3883">
        <v>0</v>
      </c>
      <c r="S3883">
        <v>1865.84</v>
      </c>
      <c r="T3883">
        <v>100</v>
      </c>
      <c r="U3883">
        <f t="shared" si="1023"/>
        <v>0</v>
      </c>
      <c r="V3883">
        <v>0</v>
      </c>
      <c r="W3883">
        <f t="shared" si="1033"/>
        <v>1990.84</v>
      </c>
      <c r="X3883">
        <f>+I3883+L3883+N3883</f>
        <v>3640.05</v>
      </c>
      <c r="Y3883">
        <f t="shared" si="1031"/>
        <v>5108.3999999999996</v>
      </c>
      <c r="Z3883">
        <f t="shared" si="1027"/>
        <v>30369.11</v>
      </c>
      <c r="AA3883" t="s">
        <v>634</v>
      </c>
      <c r="AB3883">
        <v>2023</v>
      </c>
    </row>
    <row r="3884" spans="1:28" x14ac:dyDescent="0.25">
      <c r="A3884">
        <v>65</v>
      </c>
      <c r="B3884" t="s">
        <v>181</v>
      </c>
      <c r="C3884" t="s">
        <v>103</v>
      </c>
      <c r="D3884" t="s">
        <v>6</v>
      </c>
      <c r="E3884" t="s">
        <v>52</v>
      </c>
      <c r="F3884" t="s">
        <v>100</v>
      </c>
      <c r="G3884">
        <v>36000</v>
      </c>
      <c r="H3884">
        <f t="shared" si="1028"/>
        <v>33872.400000000001</v>
      </c>
      <c r="I3884">
        <f t="shared" si="1029"/>
        <v>1033.2</v>
      </c>
      <c r="J3884">
        <f t="shared" ref="J3884:J3917" si="1035">IF(G3884&lt;=325250,G3884*7.1%,23092.75)</f>
        <v>2555.9999999999995</v>
      </c>
      <c r="K3884">
        <f t="shared" ref="K3884:K3917" si="1036">IF(G3884&lt;=65050,G3884*1.1%,715.55)</f>
        <v>396.00000000000006</v>
      </c>
      <c r="L3884">
        <f t="shared" ref="L3884:L3917" si="1037">IF(G3884&lt;=162625,G3884*3.04%,4943.8)</f>
        <v>1094.4000000000001</v>
      </c>
      <c r="M3884">
        <f t="shared" ref="M3884:M3917" si="1038">IF(G3884&lt;=162625,G3884*7.09%,11530.11)</f>
        <v>2552.4</v>
      </c>
      <c r="N3884">
        <v>0</v>
      </c>
      <c r="O3884">
        <f t="shared" ref="O3884:O3917" si="1039">+I3884+J3884+K3884+L3884+M3884+N3884</f>
        <v>7632</v>
      </c>
      <c r="P3884">
        <v>25</v>
      </c>
      <c r="Q3884">
        <v>0</v>
      </c>
      <c r="R3884">
        <v>0</v>
      </c>
      <c r="S3884">
        <v>763.46</v>
      </c>
      <c r="T3884">
        <v>100</v>
      </c>
      <c r="U3884">
        <f t="shared" ref="U3884:U3917" si="1040">IF((H3884*12)&gt;867123.01,(79776+(((H3884*12)-867123.01)*0.25))/12,IF((H3884*12)&gt;624329.01,(31216+(((H3884*12)-624329.01)*0.2))/12,IF((H3884*12)&gt;416220.01,(((H3884*12)-416220.01)*0.15)/12,0)))</f>
        <v>0</v>
      </c>
      <c r="V3884">
        <v>0</v>
      </c>
      <c r="W3884">
        <f t="shared" si="1033"/>
        <v>888.46</v>
      </c>
      <c r="X3884">
        <f>+I3884+L3884+N3884</f>
        <v>2127.6000000000004</v>
      </c>
      <c r="Y3884">
        <f t="shared" si="1031"/>
        <v>5108.3999999999996</v>
      </c>
      <c r="Z3884">
        <f t="shared" ref="Z3884:Z3917" si="1041">+G3884-(W3884+X3884)</f>
        <v>32983.94</v>
      </c>
      <c r="AA3884" t="s">
        <v>634</v>
      </c>
      <c r="AB3884">
        <v>2023</v>
      </c>
    </row>
    <row r="3885" spans="1:28" x14ac:dyDescent="0.25">
      <c r="A3885">
        <v>66</v>
      </c>
      <c r="B3885" t="s">
        <v>183</v>
      </c>
      <c r="C3885" t="s">
        <v>103</v>
      </c>
      <c r="D3885" t="s">
        <v>22</v>
      </c>
      <c r="E3885" t="s">
        <v>52</v>
      </c>
      <c r="F3885" t="s">
        <v>100</v>
      </c>
      <c r="G3885">
        <v>36000</v>
      </c>
      <c r="H3885">
        <f t="shared" ref="H3885:H3917" si="1042">+G3885-(I3885+L3885+N3885)</f>
        <v>33872.400000000001</v>
      </c>
      <c r="I3885">
        <f t="shared" ref="I3885:I3917" si="1043">IF(G3885&lt;=325250,G3885*2.87%,9334.68)</f>
        <v>1033.2</v>
      </c>
      <c r="J3885">
        <f t="shared" si="1035"/>
        <v>2555.9999999999995</v>
      </c>
      <c r="K3885">
        <f t="shared" si="1036"/>
        <v>396.00000000000006</v>
      </c>
      <c r="L3885">
        <f t="shared" si="1037"/>
        <v>1094.4000000000001</v>
      </c>
      <c r="M3885">
        <f t="shared" si="1038"/>
        <v>2552.4</v>
      </c>
      <c r="N3885">
        <v>0</v>
      </c>
      <c r="O3885">
        <f t="shared" si="1039"/>
        <v>7632</v>
      </c>
      <c r="P3885">
        <v>25</v>
      </c>
      <c r="Q3885">
        <v>1500</v>
      </c>
      <c r="R3885">
        <v>0</v>
      </c>
      <c r="S3885">
        <v>451.99</v>
      </c>
      <c r="T3885">
        <v>100</v>
      </c>
      <c r="U3885">
        <f t="shared" si="1040"/>
        <v>0</v>
      </c>
      <c r="V3885">
        <v>0</v>
      </c>
      <c r="W3885">
        <f t="shared" si="1033"/>
        <v>2076.9899999999998</v>
      </c>
      <c r="X3885">
        <f t="shared" ref="X3885:X3891" si="1044">+I3885+L3885+N3885</f>
        <v>2127.6000000000004</v>
      </c>
      <c r="Y3885">
        <f t="shared" si="1031"/>
        <v>5108.3999999999996</v>
      </c>
      <c r="Z3885">
        <f t="shared" si="1041"/>
        <v>31795.41</v>
      </c>
      <c r="AA3885" t="s">
        <v>634</v>
      </c>
      <c r="AB3885">
        <v>2023</v>
      </c>
    </row>
    <row r="3886" spans="1:28" x14ac:dyDescent="0.25">
      <c r="A3886">
        <v>67</v>
      </c>
      <c r="B3886" t="s">
        <v>185</v>
      </c>
      <c r="C3886" t="s">
        <v>103</v>
      </c>
      <c r="D3886" t="s">
        <v>22</v>
      </c>
      <c r="E3886" t="s">
        <v>789</v>
      </c>
      <c r="F3886" t="s">
        <v>100</v>
      </c>
      <c r="G3886">
        <v>46000</v>
      </c>
      <c r="H3886">
        <f t="shared" si="1042"/>
        <v>43281.4</v>
      </c>
      <c r="I3886">
        <f t="shared" si="1043"/>
        <v>1320.2</v>
      </c>
      <c r="J3886">
        <f t="shared" si="1035"/>
        <v>3265.9999999999995</v>
      </c>
      <c r="K3886">
        <f t="shared" si="1036"/>
        <v>506.00000000000006</v>
      </c>
      <c r="L3886">
        <f t="shared" si="1037"/>
        <v>1398.4</v>
      </c>
      <c r="M3886">
        <f t="shared" si="1038"/>
        <v>3261.4</v>
      </c>
      <c r="N3886">
        <v>0</v>
      </c>
      <c r="O3886">
        <f t="shared" si="1039"/>
        <v>9752</v>
      </c>
      <c r="P3886">
        <v>25</v>
      </c>
      <c r="Q3886">
        <v>200</v>
      </c>
      <c r="R3886">
        <v>0</v>
      </c>
      <c r="S3886">
        <v>1297.1300000000001</v>
      </c>
      <c r="T3886">
        <v>100</v>
      </c>
      <c r="U3886">
        <f t="shared" si="1040"/>
        <v>1289.4598750000005</v>
      </c>
      <c r="V3886">
        <v>0</v>
      </c>
      <c r="W3886">
        <f t="shared" si="1033"/>
        <v>2911.5898750000006</v>
      </c>
      <c r="X3886">
        <f t="shared" si="1044"/>
        <v>2718.6000000000004</v>
      </c>
      <c r="Y3886">
        <f t="shared" si="1031"/>
        <v>6527.4</v>
      </c>
      <c r="Z3886">
        <f t="shared" si="1041"/>
        <v>40369.810124999996</v>
      </c>
      <c r="AA3886" t="s">
        <v>634</v>
      </c>
      <c r="AB3886">
        <v>2023</v>
      </c>
    </row>
    <row r="3887" spans="1:28" x14ac:dyDescent="0.25">
      <c r="A3887">
        <v>68</v>
      </c>
      <c r="B3887" t="s">
        <v>186</v>
      </c>
      <c r="C3887" t="s">
        <v>102</v>
      </c>
      <c r="D3887" t="s">
        <v>17</v>
      </c>
      <c r="E3887" t="s">
        <v>42</v>
      </c>
      <c r="F3887" t="s">
        <v>100</v>
      </c>
      <c r="G3887">
        <v>36000</v>
      </c>
      <c r="H3887">
        <f t="shared" si="1042"/>
        <v>33872.400000000001</v>
      </c>
      <c r="I3887">
        <f t="shared" si="1043"/>
        <v>1033.2</v>
      </c>
      <c r="J3887">
        <f t="shared" si="1035"/>
        <v>2555.9999999999995</v>
      </c>
      <c r="K3887">
        <f t="shared" si="1036"/>
        <v>396.00000000000006</v>
      </c>
      <c r="L3887">
        <f t="shared" si="1037"/>
        <v>1094.4000000000001</v>
      </c>
      <c r="M3887">
        <f t="shared" si="1038"/>
        <v>2552.4</v>
      </c>
      <c r="N3887">
        <v>0</v>
      </c>
      <c r="O3887">
        <f t="shared" si="1039"/>
        <v>7632</v>
      </c>
      <c r="P3887">
        <v>25</v>
      </c>
      <c r="Q3887">
        <v>0</v>
      </c>
      <c r="R3887">
        <v>0</v>
      </c>
      <c r="S3887">
        <v>571.70000000000005</v>
      </c>
      <c r="T3887">
        <v>100</v>
      </c>
      <c r="U3887">
        <f t="shared" si="1040"/>
        <v>0</v>
      </c>
      <c r="V3887">
        <v>0</v>
      </c>
      <c r="W3887">
        <f t="shared" si="1033"/>
        <v>696.7</v>
      </c>
      <c r="X3887">
        <f t="shared" si="1044"/>
        <v>2127.6000000000004</v>
      </c>
      <c r="Y3887">
        <f t="shared" si="1031"/>
        <v>5108.3999999999996</v>
      </c>
      <c r="Z3887">
        <f t="shared" si="1041"/>
        <v>33175.699999999997</v>
      </c>
      <c r="AA3887" t="s">
        <v>634</v>
      </c>
      <c r="AB3887">
        <v>2023</v>
      </c>
    </row>
    <row r="3888" spans="1:28" x14ac:dyDescent="0.25">
      <c r="A3888">
        <v>69</v>
      </c>
      <c r="B3888" t="s">
        <v>188</v>
      </c>
      <c r="C3888" t="s">
        <v>102</v>
      </c>
      <c r="D3888" t="s">
        <v>10</v>
      </c>
      <c r="E3888" t="s">
        <v>33</v>
      </c>
      <c r="F3888" t="s">
        <v>100</v>
      </c>
      <c r="G3888">
        <v>36000</v>
      </c>
      <c r="H3888">
        <f t="shared" si="1042"/>
        <v>30847.5</v>
      </c>
      <c r="I3888">
        <f t="shared" si="1043"/>
        <v>1033.2</v>
      </c>
      <c r="J3888">
        <f t="shared" si="1035"/>
        <v>2555.9999999999995</v>
      </c>
      <c r="K3888">
        <f t="shared" si="1036"/>
        <v>396.00000000000006</v>
      </c>
      <c r="L3888">
        <f t="shared" si="1037"/>
        <v>1094.4000000000001</v>
      </c>
      <c r="M3888">
        <f t="shared" si="1038"/>
        <v>2552.4</v>
      </c>
      <c r="N3888">
        <v>3024.9</v>
      </c>
      <c r="O3888">
        <f t="shared" si="1039"/>
        <v>10656.9</v>
      </c>
      <c r="P3888">
        <v>25</v>
      </c>
      <c r="Q3888">
        <v>0</v>
      </c>
      <c r="R3888">
        <v>0</v>
      </c>
      <c r="S3888">
        <v>1814.56</v>
      </c>
      <c r="T3888">
        <v>100</v>
      </c>
      <c r="U3888">
        <f t="shared" si="1040"/>
        <v>0</v>
      </c>
      <c r="V3888">
        <v>0</v>
      </c>
      <c r="W3888">
        <f t="shared" si="1033"/>
        <v>1939.56</v>
      </c>
      <c r="X3888">
        <f t="shared" si="1044"/>
        <v>5152.5</v>
      </c>
      <c r="Y3888">
        <f t="shared" si="1031"/>
        <v>5108.3999999999996</v>
      </c>
      <c r="Z3888">
        <f t="shared" si="1041"/>
        <v>28907.940000000002</v>
      </c>
      <c r="AA3888" t="s">
        <v>634</v>
      </c>
      <c r="AB3888">
        <v>2023</v>
      </c>
    </row>
    <row r="3889" spans="1:28" x14ac:dyDescent="0.25">
      <c r="A3889">
        <v>70</v>
      </c>
      <c r="B3889" t="s">
        <v>190</v>
      </c>
      <c r="C3889" t="s">
        <v>102</v>
      </c>
      <c r="D3889" t="s">
        <v>801</v>
      </c>
      <c r="E3889" t="s">
        <v>38</v>
      </c>
      <c r="F3889" t="s">
        <v>100</v>
      </c>
      <c r="G3889">
        <v>36000</v>
      </c>
      <c r="H3889">
        <f t="shared" si="1042"/>
        <v>33872.400000000001</v>
      </c>
      <c r="I3889">
        <f t="shared" si="1043"/>
        <v>1033.2</v>
      </c>
      <c r="J3889">
        <f t="shared" si="1035"/>
        <v>2555.9999999999995</v>
      </c>
      <c r="K3889">
        <f t="shared" si="1036"/>
        <v>396.00000000000006</v>
      </c>
      <c r="L3889">
        <f t="shared" si="1037"/>
        <v>1094.4000000000001</v>
      </c>
      <c r="M3889">
        <f t="shared" si="1038"/>
        <v>2552.4</v>
      </c>
      <c r="N3889">
        <v>0</v>
      </c>
      <c r="O3889">
        <f t="shared" si="1039"/>
        <v>7632</v>
      </c>
      <c r="P3889">
        <v>25</v>
      </c>
      <c r="Q3889">
        <v>6490.89</v>
      </c>
      <c r="R3889">
        <v>0</v>
      </c>
      <c r="S3889">
        <v>671.07</v>
      </c>
      <c r="T3889">
        <v>100</v>
      </c>
      <c r="U3889">
        <f t="shared" si="1040"/>
        <v>0</v>
      </c>
      <c r="V3889">
        <v>0</v>
      </c>
      <c r="W3889">
        <f t="shared" si="1033"/>
        <v>7286.96</v>
      </c>
      <c r="X3889">
        <f t="shared" si="1044"/>
        <v>2127.6000000000004</v>
      </c>
      <c r="Y3889">
        <f t="shared" si="1031"/>
        <v>5108.3999999999996</v>
      </c>
      <c r="Z3889">
        <f t="shared" si="1041"/>
        <v>26585.439999999999</v>
      </c>
      <c r="AA3889" t="s">
        <v>634</v>
      </c>
      <c r="AB3889">
        <v>2023</v>
      </c>
    </row>
    <row r="3890" spans="1:28" x14ac:dyDescent="0.25">
      <c r="A3890">
        <v>71</v>
      </c>
      <c r="B3890" t="s">
        <v>802</v>
      </c>
      <c r="C3890" t="s">
        <v>103</v>
      </c>
      <c r="D3890" t="s">
        <v>22</v>
      </c>
      <c r="E3890" t="s">
        <v>54</v>
      </c>
      <c r="F3890" t="s">
        <v>100</v>
      </c>
      <c r="G3890">
        <v>30000</v>
      </c>
      <c r="H3890">
        <f>+G3890-(I3890+L3890+N3890)</f>
        <v>28227</v>
      </c>
      <c r="I3890">
        <f t="shared" si="1043"/>
        <v>861</v>
      </c>
      <c r="J3890">
        <f t="shared" si="1035"/>
        <v>2130</v>
      </c>
      <c r="K3890">
        <f t="shared" si="1036"/>
        <v>330.00000000000006</v>
      </c>
      <c r="L3890">
        <f t="shared" si="1037"/>
        <v>912</v>
      </c>
      <c r="M3890">
        <f t="shared" si="1038"/>
        <v>2127</v>
      </c>
      <c r="N3890">
        <v>0</v>
      </c>
      <c r="O3890">
        <f>+I3890+J3890+K3890+L3890+M3890+N3890</f>
        <v>6360</v>
      </c>
      <c r="P3890">
        <v>25</v>
      </c>
      <c r="Q3890">
        <v>0</v>
      </c>
      <c r="R3890">
        <v>0</v>
      </c>
      <c r="S3890">
        <v>0</v>
      </c>
      <c r="T3890">
        <v>100</v>
      </c>
      <c r="U3890">
        <f t="shared" si="1040"/>
        <v>0</v>
      </c>
      <c r="V3890">
        <v>0</v>
      </c>
      <c r="W3890">
        <f>P3890+Q3890+R3890+S3890+T3890+U3890</f>
        <v>125</v>
      </c>
      <c r="X3890">
        <f>+I3890+L3890+N3890</f>
        <v>1773</v>
      </c>
      <c r="Y3890">
        <f>+J3890+M3890</f>
        <v>4257</v>
      </c>
      <c r="Z3890">
        <f>+G3890-(W3890+X3890)</f>
        <v>28102</v>
      </c>
      <c r="AA3890" t="s">
        <v>634</v>
      </c>
      <c r="AB3890">
        <v>2023</v>
      </c>
    </row>
    <row r="3891" spans="1:28" x14ac:dyDescent="0.25">
      <c r="A3891">
        <v>72</v>
      </c>
      <c r="B3891" t="s">
        <v>193</v>
      </c>
      <c r="C3891" t="s">
        <v>103</v>
      </c>
      <c r="D3891" t="s">
        <v>22</v>
      </c>
      <c r="E3891" t="s">
        <v>54</v>
      </c>
      <c r="F3891" t="s">
        <v>100</v>
      </c>
      <c r="G3891">
        <v>30000</v>
      </c>
      <c r="H3891">
        <f t="shared" si="1042"/>
        <v>26714.55</v>
      </c>
      <c r="I3891">
        <f t="shared" si="1043"/>
        <v>861</v>
      </c>
      <c r="J3891">
        <f t="shared" si="1035"/>
        <v>2130</v>
      </c>
      <c r="K3891">
        <f t="shared" si="1036"/>
        <v>330.00000000000006</v>
      </c>
      <c r="L3891">
        <f t="shared" si="1037"/>
        <v>912</v>
      </c>
      <c r="M3891">
        <f t="shared" si="1038"/>
        <v>2127</v>
      </c>
      <c r="N3891">
        <v>1512.45</v>
      </c>
      <c r="O3891">
        <f t="shared" si="1039"/>
        <v>7872.45</v>
      </c>
      <c r="P3891">
        <v>25</v>
      </c>
      <c r="Q3891">
        <v>500</v>
      </c>
      <c r="R3891">
        <v>0</v>
      </c>
      <c r="S3891">
        <v>0</v>
      </c>
      <c r="T3891">
        <v>100</v>
      </c>
      <c r="U3891">
        <f t="shared" si="1040"/>
        <v>0</v>
      </c>
      <c r="V3891">
        <v>0</v>
      </c>
      <c r="W3891">
        <f t="shared" si="1033"/>
        <v>625</v>
      </c>
      <c r="X3891">
        <f t="shared" si="1044"/>
        <v>3285.45</v>
      </c>
      <c r="Y3891">
        <f t="shared" si="1031"/>
        <v>4257</v>
      </c>
      <c r="Z3891">
        <f t="shared" si="1041"/>
        <v>26089.55</v>
      </c>
      <c r="AA3891" t="s">
        <v>634</v>
      </c>
      <c r="AB3891">
        <v>2023</v>
      </c>
    </row>
    <row r="3892" spans="1:28" x14ac:dyDescent="0.25">
      <c r="A3892">
        <v>73</v>
      </c>
      <c r="B3892" t="s">
        <v>197</v>
      </c>
      <c r="C3892" t="s">
        <v>103</v>
      </c>
      <c r="D3892" t="s">
        <v>94</v>
      </c>
      <c r="E3892" t="s">
        <v>54</v>
      </c>
      <c r="F3892" t="s">
        <v>100</v>
      </c>
      <c r="G3892">
        <v>25000</v>
      </c>
      <c r="H3892">
        <f t="shared" si="1042"/>
        <v>23522.5</v>
      </c>
      <c r="I3892">
        <f t="shared" si="1043"/>
        <v>717.5</v>
      </c>
      <c r="J3892">
        <f t="shared" si="1035"/>
        <v>1774.9999999999998</v>
      </c>
      <c r="K3892">
        <f t="shared" si="1036"/>
        <v>275</v>
      </c>
      <c r="L3892">
        <f t="shared" si="1037"/>
        <v>760</v>
      </c>
      <c r="M3892">
        <f t="shared" si="1038"/>
        <v>1772.5000000000002</v>
      </c>
      <c r="N3892">
        <v>0</v>
      </c>
      <c r="O3892">
        <f t="shared" si="1039"/>
        <v>5300</v>
      </c>
      <c r="P3892">
        <v>25</v>
      </c>
      <c r="Q3892">
        <v>0</v>
      </c>
      <c r="R3892">
        <v>0</v>
      </c>
      <c r="S3892">
        <v>0</v>
      </c>
      <c r="T3892">
        <v>100</v>
      </c>
      <c r="U3892">
        <f t="shared" si="1040"/>
        <v>0</v>
      </c>
      <c r="V3892">
        <v>0</v>
      </c>
      <c r="W3892">
        <f t="shared" si="1033"/>
        <v>125</v>
      </c>
      <c r="X3892">
        <v>1182</v>
      </c>
      <c r="Y3892">
        <f t="shared" si="1031"/>
        <v>3547.5</v>
      </c>
      <c r="Z3892">
        <f t="shared" si="1041"/>
        <v>23693</v>
      </c>
      <c r="AA3892" t="s">
        <v>634</v>
      </c>
      <c r="AB3892">
        <v>2023</v>
      </c>
    </row>
    <row r="3893" spans="1:28" x14ac:dyDescent="0.25">
      <c r="A3893">
        <v>74</v>
      </c>
      <c r="B3893" t="s">
        <v>198</v>
      </c>
      <c r="C3893" t="s">
        <v>103</v>
      </c>
      <c r="D3893" t="s">
        <v>22</v>
      </c>
      <c r="E3893" t="s">
        <v>54</v>
      </c>
      <c r="F3893" t="s">
        <v>100</v>
      </c>
      <c r="G3893">
        <v>30000</v>
      </c>
      <c r="H3893">
        <f t="shared" si="1042"/>
        <v>28227</v>
      </c>
      <c r="I3893">
        <f t="shared" si="1043"/>
        <v>861</v>
      </c>
      <c r="J3893">
        <f t="shared" si="1035"/>
        <v>2130</v>
      </c>
      <c r="K3893">
        <f t="shared" si="1036"/>
        <v>330.00000000000006</v>
      </c>
      <c r="L3893">
        <f t="shared" si="1037"/>
        <v>912</v>
      </c>
      <c r="M3893">
        <f t="shared" si="1038"/>
        <v>2127</v>
      </c>
      <c r="N3893">
        <v>0</v>
      </c>
      <c r="O3893">
        <f t="shared" si="1039"/>
        <v>6360</v>
      </c>
      <c r="P3893">
        <v>25</v>
      </c>
      <c r="Q3893">
        <v>2733.44</v>
      </c>
      <c r="R3893">
        <v>0</v>
      </c>
      <c r="S3893">
        <v>0</v>
      </c>
      <c r="T3893">
        <v>100</v>
      </c>
      <c r="U3893">
        <f t="shared" si="1040"/>
        <v>0</v>
      </c>
      <c r="V3893">
        <v>0</v>
      </c>
      <c r="W3893">
        <f t="shared" si="1033"/>
        <v>2858.44</v>
      </c>
      <c r="X3893">
        <f t="shared" ref="X3893:X3903" si="1045">+I3893+L3893+N3893</f>
        <v>1773</v>
      </c>
      <c r="Y3893">
        <f t="shared" si="1031"/>
        <v>4257</v>
      </c>
      <c r="Z3893">
        <f t="shared" si="1041"/>
        <v>25368.559999999998</v>
      </c>
      <c r="AA3893" t="s">
        <v>634</v>
      </c>
      <c r="AB3893">
        <v>2023</v>
      </c>
    </row>
    <row r="3894" spans="1:28" x14ac:dyDescent="0.25">
      <c r="A3894">
        <v>75</v>
      </c>
      <c r="B3894" t="s">
        <v>199</v>
      </c>
      <c r="C3894" t="s">
        <v>103</v>
      </c>
      <c r="D3894" t="s">
        <v>10</v>
      </c>
      <c r="E3894" t="s">
        <v>54</v>
      </c>
      <c r="F3894" t="s">
        <v>100</v>
      </c>
      <c r="G3894">
        <v>30000</v>
      </c>
      <c r="H3894">
        <f t="shared" si="1042"/>
        <v>28227</v>
      </c>
      <c r="I3894">
        <f t="shared" si="1043"/>
        <v>861</v>
      </c>
      <c r="J3894">
        <f t="shared" si="1035"/>
        <v>2130</v>
      </c>
      <c r="K3894">
        <f t="shared" si="1036"/>
        <v>330.00000000000006</v>
      </c>
      <c r="L3894">
        <f t="shared" si="1037"/>
        <v>912</v>
      </c>
      <c r="M3894">
        <f t="shared" si="1038"/>
        <v>2127</v>
      </c>
      <c r="N3894">
        <v>0</v>
      </c>
      <c r="O3894">
        <f t="shared" si="1039"/>
        <v>6360</v>
      </c>
      <c r="P3894">
        <v>25</v>
      </c>
      <c r="Q3894">
        <v>0</v>
      </c>
      <c r="R3894">
        <v>0</v>
      </c>
      <c r="S3894">
        <v>0</v>
      </c>
      <c r="T3894">
        <v>100</v>
      </c>
      <c r="U3894">
        <f t="shared" si="1040"/>
        <v>0</v>
      </c>
      <c r="V3894">
        <v>0</v>
      </c>
      <c r="W3894">
        <f t="shared" si="1033"/>
        <v>125</v>
      </c>
      <c r="X3894">
        <f t="shared" si="1045"/>
        <v>1773</v>
      </c>
      <c r="Y3894">
        <f t="shared" si="1031"/>
        <v>4257</v>
      </c>
      <c r="Z3894">
        <f t="shared" si="1041"/>
        <v>28102</v>
      </c>
      <c r="AA3894" t="s">
        <v>634</v>
      </c>
      <c r="AB3894">
        <v>2023</v>
      </c>
    </row>
    <row r="3895" spans="1:28" x14ac:dyDescent="0.25">
      <c r="A3895">
        <v>76</v>
      </c>
      <c r="B3895" t="s">
        <v>200</v>
      </c>
      <c r="C3895" t="s">
        <v>103</v>
      </c>
      <c r="D3895" t="s">
        <v>19</v>
      </c>
      <c r="E3895" t="s">
        <v>60</v>
      </c>
      <c r="F3895" t="s">
        <v>100</v>
      </c>
      <c r="G3895">
        <v>35000</v>
      </c>
      <c r="H3895">
        <f t="shared" si="1042"/>
        <v>32931.5</v>
      </c>
      <c r="I3895">
        <f t="shared" si="1043"/>
        <v>1004.5</v>
      </c>
      <c r="J3895">
        <f t="shared" si="1035"/>
        <v>2485</v>
      </c>
      <c r="K3895">
        <f t="shared" si="1036"/>
        <v>385.00000000000006</v>
      </c>
      <c r="L3895">
        <f t="shared" si="1037"/>
        <v>1064</v>
      </c>
      <c r="M3895">
        <f t="shared" si="1038"/>
        <v>2481.5</v>
      </c>
      <c r="N3895">
        <v>0</v>
      </c>
      <c r="O3895">
        <f t="shared" si="1039"/>
        <v>7420</v>
      </c>
      <c r="P3895">
        <v>25</v>
      </c>
      <c r="Q3895">
        <v>6690.59</v>
      </c>
      <c r="R3895">
        <v>0</v>
      </c>
      <c r="S3895">
        <v>2523.15</v>
      </c>
      <c r="T3895">
        <v>100</v>
      </c>
      <c r="U3895">
        <f t="shared" si="1040"/>
        <v>0</v>
      </c>
      <c r="V3895">
        <v>0</v>
      </c>
      <c r="W3895">
        <f t="shared" si="1033"/>
        <v>9338.74</v>
      </c>
      <c r="X3895">
        <f t="shared" si="1045"/>
        <v>2068.5</v>
      </c>
      <c r="Y3895">
        <f t="shared" si="1031"/>
        <v>4966.5</v>
      </c>
      <c r="Z3895">
        <f t="shared" si="1041"/>
        <v>23592.760000000002</v>
      </c>
      <c r="AA3895" t="s">
        <v>634</v>
      </c>
      <c r="AB3895">
        <v>2023</v>
      </c>
    </row>
    <row r="3896" spans="1:28" x14ac:dyDescent="0.25">
      <c r="A3896">
        <v>77</v>
      </c>
      <c r="B3896" t="s">
        <v>201</v>
      </c>
      <c r="C3896" t="s">
        <v>102</v>
      </c>
      <c r="D3896" t="s">
        <v>22</v>
      </c>
      <c r="E3896" t="s">
        <v>37</v>
      </c>
      <c r="F3896" t="s">
        <v>100</v>
      </c>
      <c r="G3896">
        <v>25000</v>
      </c>
      <c r="H3896">
        <f t="shared" si="1042"/>
        <v>23522.5</v>
      </c>
      <c r="I3896">
        <f t="shared" si="1043"/>
        <v>717.5</v>
      </c>
      <c r="J3896">
        <f t="shared" si="1035"/>
        <v>1774.9999999999998</v>
      </c>
      <c r="K3896">
        <f t="shared" si="1036"/>
        <v>275</v>
      </c>
      <c r="L3896">
        <f t="shared" si="1037"/>
        <v>760</v>
      </c>
      <c r="M3896">
        <f t="shared" si="1038"/>
        <v>1772.5000000000002</v>
      </c>
      <c r="N3896">
        <v>0</v>
      </c>
      <c r="O3896">
        <f t="shared" si="1039"/>
        <v>5300</v>
      </c>
      <c r="P3896">
        <v>25</v>
      </c>
      <c r="Q3896">
        <v>2125.4899999999998</v>
      </c>
      <c r="R3896">
        <v>0</v>
      </c>
      <c r="S3896">
        <v>0</v>
      </c>
      <c r="T3896">
        <v>100</v>
      </c>
      <c r="U3896">
        <f t="shared" si="1040"/>
        <v>0</v>
      </c>
      <c r="V3896">
        <v>0</v>
      </c>
      <c r="W3896">
        <f t="shared" si="1033"/>
        <v>2250.4899999999998</v>
      </c>
      <c r="X3896">
        <f t="shared" si="1045"/>
        <v>1477.5</v>
      </c>
      <c r="Y3896">
        <f t="shared" si="1031"/>
        <v>3547.5</v>
      </c>
      <c r="Z3896">
        <f t="shared" si="1041"/>
        <v>21272.010000000002</v>
      </c>
      <c r="AA3896" t="s">
        <v>634</v>
      </c>
      <c r="AB3896">
        <v>2023</v>
      </c>
    </row>
    <row r="3897" spans="1:28" x14ac:dyDescent="0.25">
      <c r="A3897">
        <v>78</v>
      </c>
      <c r="B3897" t="s">
        <v>202</v>
      </c>
      <c r="C3897" t="s">
        <v>102</v>
      </c>
      <c r="D3897" t="s">
        <v>22</v>
      </c>
      <c r="E3897" t="s">
        <v>37</v>
      </c>
      <c r="F3897" t="s">
        <v>100</v>
      </c>
      <c r="G3897">
        <v>25000</v>
      </c>
      <c r="H3897">
        <f t="shared" si="1042"/>
        <v>23522.5</v>
      </c>
      <c r="I3897">
        <f t="shared" si="1043"/>
        <v>717.5</v>
      </c>
      <c r="J3897">
        <f t="shared" si="1035"/>
        <v>1774.9999999999998</v>
      </c>
      <c r="K3897">
        <f t="shared" si="1036"/>
        <v>275</v>
      </c>
      <c r="L3897">
        <f t="shared" si="1037"/>
        <v>760</v>
      </c>
      <c r="M3897">
        <f t="shared" si="1038"/>
        <v>1772.5000000000002</v>
      </c>
      <c r="N3897">
        <v>0</v>
      </c>
      <c r="O3897">
        <f t="shared" si="1039"/>
        <v>5300</v>
      </c>
      <c r="P3897">
        <v>25</v>
      </c>
      <c r="Q3897">
        <v>1138.06</v>
      </c>
      <c r="R3897">
        <v>0</v>
      </c>
      <c r="S3897">
        <v>0</v>
      </c>
      <c r="T3897">
        <v>100</v>
      </c>
      <c r="U3897">
        <f t="shared" si="1040"/>
        <v>0</v>
      </c>
      <c r="V3897">
        <v>0</v>
      </c>
      <c r="W3897">
        <f t="shared" si="1033"/>
        <v>1263.06</v>
      </c>
      <c r="X3897">
        <f t="shared" si="1045"/>
        <v>1477.5</v>
      </c>
      <c r="Y3897">
        <f t="shared" si="1031"/>
        <v>3547.5</v>
      </c>
      <c r="Z3897">
        <f t="shared" si="1041"/>
        <v>22259.439999999999</v>
      </c>
      <c r="AA3897" t="s">
        <v>634</v>
      </c>
      <c r="AB3897">
        <v>2023</v>
      </c>
    </row>
    <row r="3898" spans="1:28" x14ac:dyDescent="0.25">
      <c r="A3898">
        <v>79</v>
      </c>
      <c r="B3898" t="s">
        <v>203</v>
      </c>
      <c r="C3898" t="s">
        <v>102</v>
      </c>
      <c r="D3898" t="s">
        <v>6</v>
      </c>
      <c r="E3898" t="s">
        <v>37</v>
      </c>
      <c r="F3898" t="s">
        <v>100</v>
      </c>
      <c r="G3898">
        <v>15000</v>
      </c>
      <c r="H3898">
        <f t="shared" si="1042"/>
        <v>14113.5</v>
      </c>
      <c r="I3898">
        <f t="shared" si="1043"/>
        <v>430.5</v>
      </c>
      <c r="J3898">
        <f t="shared" si="1035"/>
        <v>1065</v>
      </c>
      <c r="K3898">
        <f t="shared" si="1036"/>
        <v>165.00000000000003</v>
      </c>
      <c r="L3898">
        <f t="shared" si="1037"/>
        <v>456</v>
      </c>
      <c r="M3898">
        <f t="shared" si="1038"/>
        <v>1063.5</v>
      </c>
      <c r="N3898">
        <v>0</v>
      </c>
      <c r="O3898">
        <f t="shared" si="1039"/>
        <v>3180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f t="shared" si="1040"/>
        <v>0</v>
      </c>
      <c r="V3898">
        <v>0</v>
      </c>
      <c r="W3898">
        <f t="shared" si="1033"/>
        <v>125</v>
      </c>
      <c r="X3898">
        <f t="shared" si="1045"/>
        <v>886.5</v>
      </c>
      <c r="Y3898">
        <f t="shared" si="1031"/>
        <v>2128.5</v>
      </c>
      <c r="Z3898">
        <f t="shared" si="1041"/>
        <v>13988.5</v>
      </c>
      <c r="AA3898" t="s">
        <v>634</v>
      </c>
      <c r="AB3898">
        <v>2023</v>
      </c>
    </row>
    <row r="3899" spans="1:28" x14ac:dyDescent="0.25">
      <c r="A3899">
        <v>80</v>
      </c>
      <c r="B3899" t="s">
        <v>204</v>
      </c>
      <c r="C3899" t="s">
        <v>102</v>
      </c>
      <c r="D3899" t="s">
        <v>6</v>
      </c>
      <c r="E3899" t="s">
        <v>37</v>
      </c>
      <c r="F3899" t="s">
        <v>100</v>
      </c>
      <c r="G3899">
        <v>15000</v>
      </c>
      <c r="H3899">
        <f t="shared" si="1042"/>
        <v>14113.5</v>
      </c>
      <c r="I3899">
        <f t="shared" si="1043"/>
        <v>430.5</v>
      </c>
      <c r="J3899">
        <f t="shared" si="1035"/>
        <v>1065</v>
      </c>
      <c r="K3899">
        <f t="shared" si="1036"/>
        <v>165.00000000000003</v>
      </c>
      <c r="L3899">
        <f t="shared" si="1037"/>
        <v>456</v>
      </c>
      <c r="M3899">
        <f t="shared" si="1038"/>
        <v>1063.5</v>
      </c>
      <c r="N3899">
        <v>0</v>
      </c>
      <c r="O3899">
        <f t="shared" si="1039"/>
        <v>3180</v>
      </c>
      <c r="P3899">
        <v>25</v>
      </c>
      <c r="Q3899">
        <v>0</v>
      </c>
      <c r="R3899">
        <v>0</v>
      </c>
      <c r="S3899">
        <v>0</v>
      </c>
      <c r="T3899">
        <v>100</v>
      </c>
      <c r="U3899">
        <f t="shared" si="1040"/>
        <v>0</v>
      </c>
      <c r="V3899">
        <v>0</v>
      </c>
      <c r="W3899">
        <f t="shared" si="1033"/>
        <v>125</v>
      </c>
      <c r="X3899">
        <f t="shared" si="1045"/>
        <v>886.5</v>
      </c>
      <c r="Y3899">
        <f t="shared" si="1031"/>
        <v>2128.5</v>
      </c>
      <c r="Z3899">
        <f t="shared" si="1041"/>
        <v>13988.5</v>
      </c>
      <c r="AA3899" t="s">
        <v>634</v>
      </c>
      <c r="AB3899">
        <v>2023</v>
      </c>
    </row>
    <row r="3900" spans="1:28" x14ac:dyDescent="0.25">
      <c r="A3900">
        <v>81</v>
      </c>
      <c r="B3900" t="s">
        <v>205</v>
      </c>
      <c r="C3900" t="s">
        <v>102</v>
      </c>
      <c r="D3900" t="s">
        <v>6</v>
      </c>
      <c r="E3900" t="s">
        <v>37</v>
      </c>
      <c r="F3900" t="s">
        <v>100</v>
      </c>
      <c r="G3900">
        <v>25000</v>
      </c>
      <c r="H3900">
        <f t="shared" si="1042"/>
        <v>23522.5</v>
      </c>
      <c r="I3900">
        <f t="shared" si="1043"/>
        <v>717.5</v>
      </c>
      <c r="J3900">
        <f t="shared" si="1035"/>
        <v>1774.9999999999998</v>
      </c>
      <c r="K3900">
        <f t="shared" si="1036"/>
        <v>275</v>
      </c>
      <c r="L3900">
        <f t="shared" si="1037"/>
        <v>760</v>
      </c>
      <c r="M3900">
        <f t="shared" si="1038"/>
        <v>1772.5000000000002</v>
      </c>
      <c r="N3900">
        <v>0</v>
      </c>
      <c r="O3900">
        <f t="shared" si="1039"/>
        <v>5300</v>
      </c>
      <c r="P3900">
        <v>25</v>
      </c>
      <c r="Q3900">
        <v>0</v>
      </c>
      <c r="R3900">
        <v>0</v>
      </c>
      <c r="S3900">
        <v>0</v>
      </c>
      <c r="T3900">
        <v>100</v>
      </c>
      <c r="U3900">
        <f t="shared" si="1040"/>
        <v>0</v>
      </c>
      <c r="V3900">
        <v>0</v>
      </c>
      <c r="W3900">
        <f t="shared" si="1033"/>
        <v>125</v>
      </c>
      <c r="X3900">
        <f t="shared" si="1045"/>
        <v>1477.5</v>
      </c>
      <c r="Y3900">
        <f t="shared" ref="Y3900:Y3903" si="1046">+J3900+M3900</f>
        <v>3547.5</v>
      </c>
      <c r="Z3900">
        <f t="shared" si="1041"/>
        <v>23397.5</v>
      </c>
      <c r="AA3900" t="s">
        <v>634</v>
      </c>
      <c r="AB3900">
        <v>2023</v>
      </c>
    </row>
    <row r="3901" spans="1:28" x14ac:dyDescent="0.25">
      <c r="A3901">
        <v>82</v>
      </c>
      <c r="B3901" t="s">
        <v>206</v>
      </c>
      <c r="C3901" t="s">
        <v>103</v>
      </c>
      <c r="D3901" t="s">
        <v>22</v>
      </c>
      <c r="E3901" t="s">
        <v>57</v>
      </c>
      <c r="F3901" t="s">
        <v>100</v>
      </c>
      <c r="G3901">
        <v>25000</v>
      </c>
      <c r="H3901">
        <f t="shared" si="1042"/>
        <v>23522.5</v>
      </c>
      <c r="I3901">
        <f t="shared" si="1043"/>
        <v>717.5</v>
      </c>
      <c r="J3901">
        <f t="shared" si="1035"/>
        <v>1774.9999999999998</v>
      </c>
      <c r="K3901">
        <f t="shared" si="1036"/>
        <v>275</v>
      </c>
      <c r="L3901">
        <f t="shared" si="1037"/>
        <v>760</v>
      </c>
      <c r="M3901">
        <f t="shared" si="1038"/>
        <v>1772.5000000000002</v>
      </c>
      <c r="N3901">
        <v>0</v>
      </c>
      <c r="O3901">
        <f t="shared" si="1039"/>
        <v>5300</v>
      </c>
      <c r="P3901">
        <v>25</v>
      </c>
      <c r="Q3901">
        <v>5991.65</v>
      </c>
      <c r="R3901">
        <v>0</v>
      </c>
      <c r="S3901">
        <v>0</v>
      </c>
      <c r="T3901">
        <v>100</v>
      </c>
      <c r="U3901">
        <f t="shared" si="1040"/>
        <v>0</v>
      </c>
      <c r="V3901">
        <v>0</v>
      </c>
      <c r="W3901">
        <f t="shared" si="1033"/>
        <v>6116.65</v>
      </c>
      <c r="X3901">
        <f t="shared" si="1045"/>
        <v>1477.5</v>
      </c>
      <c r="Y3901">
        <f t="shared" si="1046"/>
        <v>3547.5</v>
      </c>
      <c r="Z3901">
        <f t="shared" si="1041"/>
        <v>17405.849999999999</v>
      </c>
      <c r="AA3901" t="s">
        <v>634</v>
      </c>
      <c r="AB3901">
        <v>2023</v>
      </c>
    </row>
    <row r="3902" spans="1:28" x14ac:dyDescent="0.25">
      <c r="A3902">
        <v>83</v>
      </c>
      <c r="B3902" t="s">
        <v>207</v>
      </c>
      <c r="C3902" t="s">
        <v>103</v>
      </c>
      <c r="D3902" t="s">
        <v>6</v>
      </c>
      <c r="E3902" t="s">
        <v>28</v>
      </c>
      <c r="F3902" t="s">
        <v>100</v>
      </c>
      <c r="G3902">
        <v>25000</v>
      </c>
      <c r="H3902">
        <f t="shared" si="1042"/>
        <v>23522.5</v>
      </c>
      <c r="I3902">
        <f t="shared" si="1043"/>
        <v>717.5</v>
      </c>
      <c r="J3902">
        <f t="shared" si="1035"/>
        <v>1774.9999999999998</v>
      </c>
      <c r="K3902">
        <f t="shared" si="1036"/>
        <v>275</v>
      </c>
      <c r="L3902">
        <f t="shared" si="1037"/>
        <v>760</v>
      </c>
      <c r="M3902">
        <f t="shared" si="1038"/>
        <v>1772.5000000000002</v>
      </c>
      <c r="N3902">
        <v>0</v>
      </c>
      <c r="O3902">
        <f t="shared" si="1039"/>
        <v>5300</v>
      </c>
      <c r="P3902">
        <v>25</v>
      </c>
      <c r="Q3902">
        <v>6940.97</v>
      </c>
      <c r="R3902">
        <v>0</v>
      </c>
      <c r="S3902">
        <v>0</v>
      </c>
      <c r="T3902">
        <v>100</v>
      </c>
      <c r="U3902">
        <f t="shared" si="1040"/>
        <v>0</v>
      </c>
      <c r="V3902">
        <v>0</v>
      </c>
      <c r="W3902">
        <f t="shared" si="1033"/>
        <v>7065.97</v>
      </c>
      <c r="X3902">
        <f t="shared" si="1045"/>
        <v>1477.5</v>
      </c>
      <c r="Y3902">
        <f t="shared" si="1046"/>
        <v>3547.5</v>
      </c>
      <c r="Z3902">
        <f t="shared" si="1041"/>
        <v>16456.53</v>
      </c>
      <c r="AA3902" t="s">
        <v>634</v>
      </c>
      <c r="AB3902">
        <v>2023</v>
      </c>
    </row>
    <row r="3903" spans="1:28" x14ac:dyDescent="0.25">
      <c r="A3903">
        <v>84</v>
      </c>
      <c r="B3903" t="s">
        <v>790</v>
      </c>
      <c r="C3903" t="s">
        <v>103</v>
      </c>
      <c r="D3903" t="s">
        <v>22</v>
      </c>
      <c r="E3903" t="s">
        <v>832</v>
      </c>
      <c r="F3903" t="s">
        <v>100</v>
      </c>
      <c r="G3903">
        <v>30000</v>
      </c>
      <c r="H3903">
        <f t="shared" si="1042"/>
        <v>28227</v>
      </c>
      <c r="I3903">
        <f t="shared" si="1043"/>
        <v>861</v>
      </c>
      <c r="J3903">
        <f t="shared" si="1035"/>
        <v>2130</v>
      </c>
      <c r="K3903">
        <f t="shared" si="1036"/>
        <v>330.00000000000006</v>
      </c>
      <c r="L3903">
        <f t="shared" si="1037"/>
        <v>912</v>
      </c>
      <c r="M3903">
        <f t="shared" si="1038"/>
        <v>2127</v>
      </c>
      <c r="N3903">
        <v>0</v>
      </c>
      <c r="O3903">
        <f t="shared" si="1039"/>
        <v>6360</v>
      </c>
      <c r="P3903">
        <v>25</v>
      </c>
      <c r="Q3903">
        <v>2796.05</v>
      </c>
      <c r="R3903">
        <v>0</v>
      </c>
      <c r="S3903">
        <v>0</v>
      </c>
      <c r="T3903">
        <v>100</v>
      </c>
      <c r="U3903">
        <f t="shared" si="1040"/>
        <v>0</v>
      </c>
      <c r="V3903">
        <v>0</v>
      </c>
      <c r="W3903">
        <f t="shared" si="1033"/>
        <v>2921.05</v>
      </c>
      <c r="X3903">
        <f t="shared" si="1045"/>
        <v>1773</v>
      </c>
      <c r="Y3903">
        <f t="shared" si="1046"/>
        <v>4257</v>
      </c>
      <c r="Z3903">
        <f t="shared" si="1041"/>
        <v>25305.95</v>
      </c>
      <c r="AA3903" t="s">
        <v>634</v>
      </c>
      <c r="AB3903">
        <v>2023</v>
      </c>
    </row>
    <row r="3904" spans="1:28" x14ac:dyDescent="0.25">
      <c r="A3904">
        <v>85</v>
      </c>
      <c r="B3904" t="s">
        <v>810</v>
      </c>
      <c r="C3904" t="s">
        <v>102</v>
      </c>
      <c r="D3904" t="s">
        <v>94</v>
      </c>
      <c r="E3904" t="s">
        <v>37</v>
      </c>
      <c r="F3904" t="s">
        <v>100</v>
      </c>
      <c r="G3904">
        <v>25000</v>
      </c>
      <c r="H3904">
        <f t="shared" si="1042"/>
        <v>23522.5</v>
      </c>
      <c r="I3904">
        <f t="shared" si="1043"/>
        <v>717.5</v>
      </c>
      <c r="J3904">
        <f t="shared" si="1035"/>
        <v>1774.9999999999998</v>
      </c>
      <c r="K3904">
        <f t="shared" si="1036"/>
        <v>275</v>
      </c>
      <c r="L3904">
        <f t="shared" si="1037"/>
        <v>760</v>
      </c>
      <c r="M3904">
        <f t="shared" si="1038"/>
        <v>1772.5000000000002</v>
      </c>
      <c r="N3904">
        <v>0</v>
      </c>
      <c r="O3904">
        <f t="shared" si="1039"/>
        <v>5300</v>
      </c>
      <c r="P3904">
        <v>25</v>
      </c>
      <c r="Q3904">
        <v>1000</v>
      </c>
      <c r="R3904">
        <v>0</v>
      </c>
      <c r="S3904">
        <v>0</v>
      </c>
      <c r="T3904">
        <v>100</v>
      </c>
      <c r="U3904">
        <f t="shared" si="1040"/>
        <v>0</v>
      </c>
      <c r="V3904">
        <v>0</v>
      </c>
      <c r="W3904">
        <f t="shared" si="1033"/>
        <v>1125</v>
      </c>
      <c r="X3904">
        <f>+I3904+L3904+N3904</f>
        <v>1477.5</v>
      </c>
      <c r="Y3904">
        <f>+J3904+M3904</f>
        <v>3547.5</v>
      </c>
      <c r="Z3904">
        <f t="shared" si="1041"/>
        <v>22397.5</v>
      </c>
      <c r="AA3904" t="s">
        <v>634</v>
      </c>
      <c r="AB3904">
        <v>2023</v>
      </c>
    </row>
    <row r="3905" spans="1:28" x14ac:dyDescent="0.25">
      <c r="A3905">
        <v>86</v>
      </c>
      <c r="B3905" t="s">
        <v>811</v>
      </c>
      <c r="C3905" t="s">
        <v>103</v>
      </c>
      <c r="D3905" t="s">
        <v>808</v>
      </c>
      <c r="E3905" t="s">
        <v>54</v>
      </c>
      <c r="F3905" t="s">
        <v>99</v>
      </c>
      <c r="G3905">
        <v>45000</v>
      </c>
      <c r="H3905">
        <f t="shared" si="1042"/>
        <v>42340.5</v>
      </c>
      <c r="I3905">
        <f t="shared" si="1043"/>
        <v>1291.5</v>
      </c>
      <c r="J3905">
        <f t="shared" si="1035"/>
        <v>3194.9999999999995</v>
      </c>
      <c r="K3905">
        <f t="shared" si="1036"/>
        <v>495.00000000000006</v>
      </c>
      <c r="L3905">
        <f t="shared" si="1037"/>
        <v>1368</v>
      </c>
      <c r="M3905">
        <f t="shared" si="1038"/>
        <v>3190.5</v>
      </c>
      <c r="N3905">
        <v>0</v>
      </c>
      <c r="O3905">
        <f t="shared" si="1039"/>
        <v>9540</v>
      </c>
      <c r="P3905">
        <v>25</v>
      </c>
      <c r="Q3905">
        <v>0</v>
      </c>
      <c r="R3905">
        <v>0</v>
      </c>
      <c r="S3905">
        <v>0</v>
      </c>
      <c r="T3905">
        <v>100</v>
      </c>
      <c r="U3905">
        <f t="shared" si="1040"/>
        <v>1148.3248749999998</v>
      </c>
      <c r="V3905">
        <v>0</v>
      </c>
      <c r="W3905">
        <f t="shared" si="1033"/>
        <v>1273.3248749999998</v>
      </c>
      <c r="X3905">
        <f t="shared" ref="X3905:X3917" si="1047">+I3905+L3905+N3905</f>
        <v>2659.5</v>
      </c>
      <c r="Y3905">
        <f t="shared" ref="Y3905:Y3917" si="1048">+J3905+M3905</f>
        <v>6385.5</v>
      </c>
      <c r="Z3905">
        <f t="shared" si="1041"/>
        <v>41067.175125000002</v>
      </c>
      <c r="AA3905" t="s">
        <v>634</v>
      </c>
      <c r="AB3905">
        <v>2023</v>
      </c>
    </row>
    <row r="3906" spans="1:28" x14ac:dyDescent="0.25">
      <c r="A3906">
        <v>87</v>
      </c>
      <c r="B3906" t="s">
        <v>812</v>
      </c>
      <c r="C3906" t="s">
        <v>102</v>
      </c>
      <c r="D3906" t="s">
        <v>808</v>
      </c>
      <c r="E3906" t="s">
        <v>619</v>
      </c>
      <c r="F3906" t="s">
        <v>85</v>
      </c>
      <c r="G3906">
        <v>30000</v>
      </c>
      <c r="H3906">
        <f t="shared" si="1042"/>
        <v>28227</v>
      </c>
      <c r="I3906">
        <f t="shared" si="1043"/>
        <v>861</v>
      </c>
      <c r="J3906">
        <f t="shared" si="1035"/>
        <v>2130</v>
      </c>
      <c r="K3906">
        <f t="shared" si="1036"/>
        <v>330.00000000000006</v>
      </c>
      <c r="L3906">
        <f t="shared" si="1037"/>
        <v>912</v>
      </c>
      <c r="M3906">
        <f t="shared" si="1038"/>
        <v>2127</v>
      </c>
      <c r="N3906">
        <v>0</v>
      </c>
      <c r="O3906">
        <f t="shared" si="1039"/>
        <v>6360</v>
      </c>
      <c r="P3906">
        <v>25</v>
      </c>
      <c r="Q3906">
        <v>500</v>
      </c>
      <c r="R3906">
        <v>0</v>
      </c>
      <c r="S3906">
        <v>797.28</v>
      </c>
      <c r="T3906">
        <v>100</v>
      </c>
      <c r="U3906">
        <f t="shared" si="1040"/>
        <v>0</v>
      </c>
      <c r="V3906">
        <v>0</v>
      </c>
      <c r="W3906">
        <f t="shared" si="1033"/>
        <v>1422.28</v>
      </c>
      <c r="X3906">
        <f t="shared" si="1047"/>
        <v>1773</v>
      </c>
      <c r="Y3906">
        <f t="shared" si="1048"/>
        <v>4257</v>
      </c>
      <c r="Z3906">
        <f t="shared" si="1041"/>
        <v>26804.720000000001</v>
      </c>
      <c r="AA3906" t="s">
        <v>634</v>
      </c>
      <c r="AB3906">
        <v>2023</v>
      </c>
    </row>
    <row r="3907" spans="1:28" x14ac:dyDescent="0.25">
      <c r="A3907">
        <v>88</v>
      </c>
      <c r="B3907" t="s">
        <v>833</v>
      </c>
      <c r="C3907" t="s">
        <v>102</v>
      </c>
      <c r="D3907" t="s">
        <v>22</v>
      </c>
      <c r="E3907" t="s">
        <v>33</v>
      </c>
      <c r="F3907" t="s">
        <v>100</v>
      </c>
      <c r="G3907">
        <v>30000</v>
      </c>
      <c r="H3907">
        <f t="shared" si="1042"/>
        <v>28227</v>
      </c>
      <c r="I3907">
        <f t="shared" si="1043"/>
        <v>861</v>
      </c>
      <c r="J3907">
        <f t="shared" si="1035"/>
        <v>2130</v>
      </c>
      <c r="K3907">
        <f t="shared" si="1036"/>
        <v>330.00000000000006</v>
      </c>
      <c r="L3907">
        <f t="shared" si="1037"/>
        <v>912</v>
      </c>
      <c r="M3907">
        <f t="shared" si="1038"/>
        <v>2127</v>
      </c>
      <c r="N3907">
        <v>0</v>
      </c>
      <c r="O3907">
        <f t="shared" si="1039"/>
        <v>6360</v>
      </c>
      <c r="P3907">
        <v>25</v>
      </c>
      <c r="Q3907">
        <v>2000</v>
      </c>
      <c r="R3907">
        <v>0</v>
      </c>
      <c r="S3907">
        <v>0</v>
      </c>
      <c r="T3907">
        <v>100</v>
      </c>
      <c r="U3907">
        <f t="shared" si="1040"/>
        <v>0</v>
      </c>
      <c r="V3907">
        <v>0</v>
      </c>
      <c r="W3907">
        <f t="shared" si="1033"/>
        <v>2125</v>
      </c>
      <c r="X3907">
        <f t="shared" si="1047"/>
        <v>1773</v>
      </c>
      <c r="Y3907">
        <f t="shared" si="1048"/>
        <v>4257</v>
      </c>
      <c r="Z3907">
        <f t="shared" si="1041"/>
        <v>26102</v>
      </c>
      <c r="AA3907" t="s">
        <v>634</v>
      </c>
      <c r="AB3907">
        <v>2023</v>
      </c>
    </row>
    <row r="3908" spans="1:28" x14ac:dyDescent="0.25">
      <c r="A3908">
        <v>89</v>
      </c>
      <c r="B3908" t="s">
        <v>834</v>
      </c>
      <c r="C3908" t="s">
        <v>103</v>
      </c>
      <c r="D3908" t="s">
        <v>94</v>
      </c>
      <c r="E3908" t="s">
        <v>835</v>
      </c>
      <c r="F3908" t="s">
        <v>100</v>
      </c>
      <c r="G3908">
        <v>25000</v>
      </c>
      <c r="H3908">
        <f t="shared" si="1042"/>
        <v>23522.5</v>
      </c>
      <c r="I3908">
        <f t="shared" si="1043"/>
        <v>717.5</v>
      </c>
      <c r="J3908">
        <f t="shared" si="1035"/>
        <v>1774.9999999999998</v>
      </c>
      <c r="K3908">
        <f t="shared" si="1036"/>
        <v>275</v>
      </c>
      <c r="L3908">
        <f t="shared" si="1037"/>
        <v>760</v>
      </c>
      <c r="M3908">
        <f t="shared" si="1038"/>
        <v>1772.5000000000002</v>
      </c>
      <c r="N3908">
        <v>0</v>
      </c>
      <c r="O3908">
        <f t="shared" si="1039"/>
        <v>5300</v>
      </c>
      <c r="P3908">
        <v>25</v>
      </c>
      <c r="Q3908">
        <v>2000</v>
      </c>
      <c r="R3908">
        <v>0</v>
      </c>
      <c r="S3908">
        <v>0</v>
      </c>
      <c r="T3908">
        <v>100</v>
      </c>
      <c r="U3908">
        <f t="shared" si="1040"/>
        <v>0</v>
      </c>
      <c r="V3908">
        <v>0</v>
      </c>
      <c r="W3908">
        <f t="shared" si="1033"/>
        <v>2125</v>
      </c>
      <c r="X3908">
        <f t="shared" si="1047"/>
        <v>1477.5</v>
      </c>
      <c r="Y3908">
        <f t="shared" si="1048"/>
        <v>3547.5</v>
      </c>
      <c r="Z3908">
        <f t="shared" si="1041"/>
        <v>21397.5</v>
      </c>
      <c r="AA3908" t="s">
        <v>634</v>
      </c>
      <c r="AB3908">
        <v>2023</v>
      </c>
    </row>
    <row r="3909" spans="1:28" x14ac:dyDescent="0.25">
      <c r="A3909">
        <v>90</v>
      </c>
      <c r="B3909" t="s">
        <v>836</v>
      </c>
      <c r="C3909" t="s">
        <v>102</v>
      </c>
      <c r="D3909" t="s">
        <v>94</v>
      </c>
      <c r="E3909" t="s">
        <v>52</v>
      </c>
      <c r="F3909" t="s">
        <v>100</v>
      </c>
      <c r="G3909">
        <v>26000</v>
      </c>
      <c r="H3909">
        <f t="shared" si="1042"/>
        <v>24463.4</v>
      </c>
      <c r="I3909">
        <f t="shared" si="1043"/>
        <v>746.2</v>
      </c>
      <c r="J3909">
        <f t="shared" si="1035"/>
        <v>1845.9999999999998</v>
      </c>
      <c r="K3909">
        <f t="shared" si="1036"/>
        <v>286.00000000000006</v>
      </c>
      <c r="L3909">
        <f t="shared" si="1037"/>
        <v>790.4</v>
      </c>
      <c r="M3909">
        <f t="shared" si="1038"/>
        <v>1843.4</v>
      </c>
      <c r="N3909">
        <v>0</v>
      </c>
      <c r="O3909">
        <f t="shared" si="1039"/>
        <v>5512</v>
      </c>
      <c r="P3909">
        <v>25</v>
      </c>
      <c r="Q3909">
        <v>2000</v>
      </c>
      <c r="R3909">
        <v>0</v>
      </c>
      <c r="S3909">
        <v>0</v>
      </c>
      <c r="T3909">
        <v>100</v>
      </c>
      <c r="U3909">
        <f t="shared" si="1040"/>
        <v>0</v>
      </c>
      <c r="V3909">
        <v>0</v>
      </c>
      <c r="W3909">
        <f t="shared" ref="W3909:W3917" si="1049">P3909+Q3909+R3909+S3909+T3909+U3909</f>
        <v>2125</v>
      </c>
      <c r="X3909">
        <f t="shared" si="1047"/>
        <v>1536.6</v>
      </c>
      <c r="Y3909">
        <f t="shared" si="1048"/>
        <v>3689.3999999999996</v>
      </c>
      <c r="Z3909">
        <f t="shared" si="1041"/>
        <v>22338.400000000001</v>
      </c>
      <c r="AA3909" t="s">
        <v>634</v>
      </c>
      <c r="AB3909">
        <v>2023</v>
      </c>
    </row>
    <row r="3910" spans="1:28" x14ac:dyDescent="0.25">
      <c r="A3910">
        <v>91</v>
      </c>
      <c r="B3910" t="s">
        <v>837</v>
      </c>
      <c r="C3910" t="s">
        <v>103</v>
      </c>
      <c r="D3910" t="s">
        <v>94</v>
      </c>
      <c r="E3910" t="s">
        <v>52</v>
      </c>
      <c r="F3910" t="s">
        <v>100</v>
      </c>
      <c r="G3910">
        <v>26000</v>
      </c>
      <c r="H3910">
        <f t="shared" si="1042"/>
        <v>24463.4</v>
      </c>
      <c r="I3910">
        <f t="shared" si="1043"/>
        <v>746.2</v>
      </c>
      <c r="J3910">
        <f t="shared" si="1035"/>
        <v>1845.9999999999998</v>
      </c>
      <c r="K3910">
        <f t="shared" si="1036"/>
        <v>286.00000000000006</v>
      </c>
      <c r="L3910">
        <f t="shared" si="1037"/>
        <v>790.4</v>
      </c>
      <c r="M3910">
        <f t="shared" si="1038"/>
        <v>1843.4</v>
      </c>
      <c r="N3910">
        <v>0</v>
      </c>
      <c r="O3910">
        <f t="shared" si="1039"/>
        <v>5512</v>
      </c>
      <c r="P3910">
        <v>25</v>
      </c>
      <c r="Q3910">
        <v>2000</v>
      </c>
      <c r="R3910">
        <v>0</v>
      </c>
      <c r="S3910">
        <v>0</v>
      </c>
      <c r="T3910">
        <v>100</v>
      </c>
      <c r="U3910">
        <f t="shared" si="1040"/>
        <v>0</v>
      </c>
      <c r="V3910">
        <v>0</v>
      </c>
      <c r="W3910">
        <f t="shared" si="1049"/>
        <v>2125</v>
      </c>
      <c r="X3910">
        <f t="shared" si="1047"/>
        <v>1536.6</v>
      </c>
      <c r="Y3910">
        <f t="shared" si="1048"/>
        <v>3689.3999999999996</v>
      </c>
      <c r="Z3910">
        <f t="shared" si="1041"/>
        <v>22338.400000000001</v>
      </c>
      <c r="AA3910" t="s">
        <v>634</v>
      </c>
      <c r="AB3910">
        <v>2023</v>
      </c>
    </row>
    <row r="3911" spans="1:28" x14ac:dyDescent="0.25">
      <c r="A3911">
        <v>92</v>
      </c>
      <c r="B3911" t="s">
        <v>838</v>
      </c>
      <c r="C3911" t="s">
        <v>102</v>
      </c>
      <c r="D3911" t="s">
        <v>839</v>
      </c>
      <c r="E3911" t="s">
        <v>33</v>
      </c>
      <c r="F3911" t="s">
        <v>100</v>
      </c>
      <c r="G3911">
        <v>26000</v>
      </c>
      <c r="H3911">
        <f t="shared" si="1042"/>
        <v>24463.4</v>
      </c>
      <c r="I3911">
        <f t="shared" si="1043"/>
        <v>746.2</v>
      </c>
      <c r="J3911">
        <f t="shared" si="1035"/>
        <v>1845.9999999999998</v>
      </c>
      <c r="K3911">
        <f t="shared" si="1036"/>
        <v>286.00000000000006</v>
      </c>
      <c r="L3911">
        <f t="shared" si="1037"/>
        <v>790.4</v>
      </c>
      <c r="M3911">
        <f t="shared" si="1038"/>
        <v>1843.4</v>
      </c>
      <c r="N3911">
        <v>0</v>
      </c>
      <c r="O3911">
        <f t="shared" si="1039"/>
        <v>5512</v>
      </c>
      <c r="P3911">
        <v>25</v>
      </c>
      <c r="Q3911">
        <v>2000</v>
      </c>
      <c r="R3911">
        <v>0</v>
      </c>
      <c r="S3911">
        <v>10.01</v>
      </c>
      <c r="T3911">
        <v>100</v>
      </c>
      <c r="U3911">
        <f t="shared" si="1040"/>
        <v>0</v>
      </c>
      <c r="V3911">
        <v>0</v>
      </c>
      <c r="W3911">
        <f t="shared" si="1049"/>
        <v>2135.0100000000002</v>
      </c>
      <c r="X3911">
        <f t="shared" si="1047"/>
        <v>1536.6</v>
      </c>
      <c r="Y3911">
        <f t="shared" si="1048"/>
        <v>3689.3999999999996</v>
      </c>
      <c r="Z3911">
        <f t="shared" si="1041"/>
        <v>22328.39</v>
      </c>
      <c r="AA3911" t="s">
        <v>634</v>
      </c>
      <c r="AB3911">
        <v>2023</v>
      </c>
    </row>
    <row r="3912" spans="1:28" x14ac:dyDescent="0.25">
      <c r="A3912">
        <v>93</v>
      </c>
      <c r="B3912" t="s">
        <v>840</v>
      </c>
      <c r="C3912" t="s">
        <v>102</v>
      </c>
      <c r="D3912" t="s">
        <v>839</v>
      </c>
      <c r="E3912" t="s">
        <v>33</v>
      </c>
      <c r="F3912" t="s">
        <v>100</v>
      </c>
      <c r="G3912">
        <v>26000</v>
      </c>
      <c r="H3912">
        <f t="shared" si="1042"/>
        <v>24463.4</v>
      </c>
      <c r="I3912">
        <f t="shared" si="1043"/>
        <v>746.2</v>
      </c>
      <c r="J3912">
        <f t="shared" si="1035"/>
        <v>1845.9999999999998</v>
      </c>
      <c r="K3912">
        <f t="shared" si="1036"/>
        <v>286.00000000000006</v>
      </c>
      <c r="L3912">
        <f t="shared" si="1037"/>
        <v>790.4</v>
      </c>
      <c r="M3912">
        <f t="shared" si="1038"/>
        <v>1843.4</v>
      </c>
      <c r="N3912">
        <v>0</v>
      </c>
      <c r="O3912">
        <f t="shared" si="1039"/>
        <v>5512</v>
      </c>
      <c r="P3912">
        <v>25</v>
      </c>
      <c r="Q3912">
        <v>2000</v>
      </c>
      <c r="R3912">
        <v>0</v>
      </c>
      <c r="S3912">
        <v>0</v>
      </c>
      <c r="T3912">
        <v>100</v>
      </c>
      <c r="U3912">
        <f t="shared" si="1040"/>
        <v>0</v>
      </c>
      <c r="V3912">
        <v>0</v>
      </c>
      <c r="W3912">
        <f t="shared" si="1049"/>
        <v>2125</v>
      </c>
      <c r="X3912">
        <f t="shared" si="1047"/>
        <v>1536.6</v>
      </c>
      <c r="Y3912">
        <f t="shared" si="1048"/>
        <v>3689.3999999999996</v>
      </c>
      <c r="Z3912">
        <f t="shared" si="1041"/>
        <v>22338.400000000001</v>
      </c>
      <c r="AA3912" t="s">
        <v>634</v>
      </c>
      <c r="AB3912">
        <v>2023</v>
      </c>
    </row>
    <row r="3913" spans="1:28" x14ac:dyDescent="0.25">
      <c r="A3913">
        <v>94</v>
      </c>
      <c r="B3913" t="s">
        <v>841</v>
      </c>
      <c r="C3913" t="s">
        <v>103</v>
      </c>
      <c r="D3913" t="s">
        <v>94</v>
      </c>
      <c r="E3913" t="s">
        <v>32</v>
      </c>
      <c r="F3913" t="s">
        <v>100</v>
      </c>
      <c r="G3913">
        <v>30000</v>
      </c>
      <c r="H3913">
        <f t="shared" si="1042"/>
        <v>28227</v>
      </c>
      <c r="I3913">
        <f t="shared" si="1043"/>
        <v>861</v>
      </c>
      <c r="J3913">
        <f t="shared" si="1035"/>
        <v>2130</v>
      </c>
      <c r="K3913">
        <f t="shared" si="1036"/>
        <v>330.00000000000006</v>
      </c>
      <c r="L3913">
        <f t="shared" si="1037"/>
        <v>912</v>
      </c>
      <c r="M3913">
        <f t="shared" si="1038"/>
        <v>2127</v>
      </c>
      <c r="N3913">
        <v>0</v>
      </c>
      <c r="O3913">
        <f t="shared" si="1039"/>
        <v>6360</v>
      </c>
      <c r="P3913">
        <v>25</v>
      </c>
      <c r="Q3913">
        <v>2000</v>
      </c>
      <c r="R3913">
        <v>0</v>
      </c>
      <c r="S3913">
        <v>0</v>
      </c>
      <c r="T3913">
        <v>100</v>
      </c>
      <c r="U3913">
        <f t="shared" si="1040"/>
        <v>0</v>
      </c>
      <c r="V3913">
        <v>0</v>
      </c>
      <c r="W3913">
        <f t="shared" si="1049"/>
        <v>2125</v>
      </c>
      <c r="X3913">
        <f t="shared" si="1047"/>
        <v>1773</v>
      </c>
      <c r="Y3913">
        <f t="shared" si="1048"/>
        <v>4257</v>
      </c>
      <c r="Z3913">
        <f t="shared" si="1041"/>
        <v>26102</v>
      </c>
      <c r="AA3913" t="s">
        <v>634</v>
      </c>
      <c r="AB3913">
        <v>2023</v>
      </c>
    </row>
    <row r="3914" spans="1:28" x14ac:dyDescent="0.25">
      <c r="A3914">
        <v>95</v>
      </c>
      <c r="B3914" t="s">
        <v>842</v>
      </c>
      <c r="C3914" t="s">
        <v>102</v>
      </c>
      <c r="D3914" t="s">
        <v>823</v>
      </c>
      <c r="E3914" t="s">
        <v>843</v>
      </c>
      <c r="F3914" t="s">
        <v>100</v>
      </c>
      <c r="G3914">
        <v>36000</v>
      </c>
      <c r="H3914">
        <f t="shared" si="1042"/>
        <v>33872.400000000001</v>
      </c>
      <c r="I3914">
        <f t="shared" si="1043"/>
        <v>1033.2</v>
      </c>
      <c r="J3914">
        <f t="shared" si="1035"/>
        <v>2555.9999999999995</v>
      </c>
      <c r="K3914">
        <f t="shared" si="1036"/>
        <v>396.00000000000006</v>
      </c>
      <c r="L3914">
        <f t="shared" si="1037"/>
        <v>1094.4000000000001</v>
      </c>
      <c r="M3914">
        <f t="shared" si="1038"/>
        <v>2552.4</v>
      </c>
      <c r="N3914">
        <v>0</v>
      </c>
      <c r="O3914">
        <f t="shared" si="1039"/>
        <v>7632</v>
      </c>
      <c r="P3914">
        <v>25</v>
      </c>
      <c r="Q3914">
        <v>2000</v>
      </c>
      <c r="R3914">
        <v>0</v>
      </c>
      <c r="S3914">
        <v>84.99</v>
      </c>
      <c r="T3914">
        <v>100</v>
      </c>
      <c r="U3914">
        <f t="shared" si="1040"/>
        <v>0</v>
      </c>
      <c r="V3914">
        <v>0</v>
      </c>
      <c r="W3914">
        <f t="shared" si="1049"/>
        <v>2209.9899999999998</v>
      </c>
      <c r="X3914">
        <f t="shared" si="1047"/>
        <v>2127.6000000000004</v>
      </c>
      <c r="Y3914">
        <f t="shared" si="1048"/>
        <v>5108.3999999999996</v>
      </c>
      <c r="Z3914">
        <f t="shared" si="1041"/>
        <v>31662.41</v>
      </c>
      <c r="AA3914" t="s">
        <v>634</v>
      </c>
      <c r="AB3914">
        <v>2023</v>
      </c>
    </row>
    <row r="3915" spans="1:28" x14ac:dyDescent="0.25">
      <c r="A3915">
        <v>96</v>
      </c>
      <c r="B3915" t="s">
        <v>845</v>
      </c>
      <c r="C3915" t="s">
        <v>103</v>
      </c>
      <c r="D3915" t="s">
        <v>94</v>
      </c>
      <c r="E3915" t="s">
        <v>52</v>
      </c>
      <c r="F3915" t="s">
        <v>100</v>
      </c>
      <c r="G3915">
        <v>30000</v>
      </c>
      <c r="H3915">
        <f t="shared" si="1042"/>
        <v>28227</v>
      </c>
      <c r="I3915">
        <f t="shared" si="1043"/>
        <v>861</v>
      </c>
      <c r="J3915">
        <f t="shared" si="1035"/>
        <v>2130</v>
      </c>
      <c r="K3915">
        <f t="shared" si="1036"/>
        <v>330.00000000000006</v>
      </c>
      <c r="L3915">
        <f t="shared" si="1037"/>
        <v>912</v>
      </c>
      <c r="M3915">
        <f t="shared" si="1038"/>
        <v>2127</v>
      </c>
      <c r="N3915">
        <v>0</v>
      </c>
      <c r="O3915">
        <f t="shared" si="1039"/>
        <v>6360</v>
      </c>
      <c r="P3915">
        <v>25</v>
      </c>
      <c r="Q3915">
        <v>2000</v>
      </c>
      <c r="R3915">
        <v>0</v>
      </c>
      <c r="S3915">
        <v>0</v>
      </c>
      <c r="T3915">
        <v>100</v>
      </c>
      <c r="U3915">
        <f t="shared" si="1040"/>
        <v>0</v>
      </c>
      <c r="V3915">
        <v>0</v>
      </c>
      <c r="W3915">
        <f t="shared" si="1049"/>
        <v>2125</v>
      </c>
      <c r="X3915">
        <f t="shared" si="1047"/>
        <v>1773</v>
      </c>
      <c r="Y3915">
        <f t="shared" si="1048"/>
        <v>4257</v>
      </c>
      <c r="Z3915">
        <f t="shared" si="1041"/>
        <v>26102</v>
      </c>
      <c r="AA3915" t="s">
        <v>634</v>
      </c>
      <c r="AB3915">
        <v>2023</v>
      </c>
    </row>
    <row r="3916" spans="1:28" x14ac:dyDescent="0.25">
      <c r="A3916">
        <v>97</v>
      </c>
      <c r="B3916" t="s">
        <v>847</v>
      </c>
      <c r="C3916" t="s">
        <v>102</v>
      </c>
      <c r="D3916" t="s">
        <v>94</v>
      </c>
      <c r="E3916" t="s">
        <v>765</v>
      </c>
      <c r="F3916" t="s">
        <v>100</v>
      </c>
      <c r="G3916">
        <v>20000</v>
      </c>
      <c r="H3916">
        <f t="shared" si="1042"/>
        <v>18818</v>
      </c>
      <c r="I3916">
        <f t="shared" si="1043"/>
        <v>574</v>
      </c>
      <c r="J3916">
        <f t="shared" si="1035"/>
        <v>1419.9999999999998</v>
      </c>
      <c r="K3916">
        <f t="shared" si="1036"/>
        <v>220.00000000000003</v>
      </c>
      <c r="L3916">
        <f t="shared" si="1037"/>
        <v>608</v>
      </c>
      <c r="M3916">
        <f t="shared" si="1038"/>
        <v>1418</v>
      </c>
      <c r="N3916">
        <v>0</v>
      </c>
      <c r="O3916">
        <f t="shared" si="1039"/>
        <v>4240</v>
      </c>
      <c r="P3916">
        <v>25</v>
      </c>
      <c r="Q3916">
        <v>2000</v>
      </c>
      <c r="R3916">
        <v>0</v>
      </c>
      <c r="S3916">
        <v>0</v>
      </c>
      <c r="T3916">
        <v>100</v>
      </c>
      <c r="U3916">
        <f t="shared" si="1040"/>
        <v>0</v>
      </c>
      <c r="V3916">
        <v>0</v>
      </c>
      <c r="W3916">
        <f t="shared" si="1049"/>
        <v>2125</v>
      </c>
      <c r="X3916">
        <f t="shared" si="1047"/>
        <v>1182</v>
      </c>
      <c r="Y3916">
        <f t="shared" si="1048"/>
        <v>2838</v>
      </c>
      <c r="Z3916">
        <f t="shared" si="1041"/>
        <v>16693</v>
      </c>
      <c r="AA3916" t="s">
        <v>634</v>
      </c>
      <c r="AB3916">
        <v>2023</v>
      </c>
    </row>
    <row r="3917" spans="1:28" x14ac:dyDescent="0.25">
      <c r="A3917">
        <v>98</v>
      </c>
      <c r="B3917" t="s">
        <v>848</v>
      </c>
      <c r="C3917" t="s">
        <v>103</v>
      </c>
      <c r="D3917" t="s">
        <v>94</v>
      </c>
      <c r="E3917" t="s">
        <v>52</v>
      </c>
      <c r="F3917" t="s">
        <v>100</v>
      </c>
      <c r="G3917">
        <v>46000</v>
      </c>
      <c r="H3917">
        <f t="shared" si="1042"/>
        <v>43281.4</v>
      </c>
      <c r="I3917">
        <f t="shared" si="1043"/>
        <v>1320.2</v>
      </c>
      <c r="J3917">
        <f t="shared" si="1035"/>
        <v>3265.9999999999995</v>
      </c>
      <c r="K3917">
        <f t="shared" si="1036"/>
        <v>506.00000000000006</v>
      </c>
      <c r="L3917">
        <f t="shared" si="1037"/>
        <v>1398.4</v>
      </c>
      <c r="M3917">
        <f t="shared" si="1038"/>
        <v>3261.4</v>
      </c>
      <c r="N3917">
        <v>0</v>
      </c>
      <c r="O3917">
        <f t="shared" si="1039"/>
        <v>9752</v>
      </c>
      <c r="P3917">
        <v>25</v>
      </c>
      <c r="Q3917">
        <v>2000</v>
      </c>
      <c r="R3917">
        <v>0</v>
      </c>
      <c r="S3917">
        <v>0</v>
      </c>
      <c r="T3917">
        <v>100</v>
      </c>
      <c r="U3917">
        <f t="shared" si="1040"/>
        <v>1289.4598750000005</v>
      </c>
      <c r="V3917">
        <v>0</v>
      </c>
      <c r="W3917">
        <f t="shared" si="1049"/>
        <v>3414.4598750000005</v>
      </c>
      <c r="X3917">
        <f t="shared" si="1047"/>
        <v>2718.6000000000004</v>
      </c>
      <c r="Y3917">
        <f t="shared" si="1048"/>
        <v>6527.4</v>
      </c>
      <c r="Z3917">
        <f t="shared" si="1041"/>
        <v>39866.940125000001</v>
      </c>
      <c r="AA3917" t="s">
        <v>634</v>
      </c>
      <c r="AB3917">
        <v>2023</v>
      </c>
    </row>
    <row r="3918" spans="1:28" x14ac:dyDescent="0.25">
      <c r="A3918">
        <v>99</v>
      </c>
      <c r="B3918" t="s">
        <v>804</v>
      </c>
      <c r="C3918" t="s">
        <v>103</v>
      </c>
      <c r="D3918" t="s">
        <v>823</v>
      </c>
      <c r="E3918" t="s">
        <v>27</v>
      </c>
      <c r="F3918" t="s">
        <v>98</v>
      </c>
      <c r="G3918">
        <v>360000</v>
      </c>
      <c r="H3918">
        <f>+G3918-(I3918+L3918+N3918)</f>
        <v>344209.07</v>
      </c>
      <c r="I3918">
        <f>IF(G3918&lt;=325250,G3918*2.87%,9334.68)</f>
        <v>9334.68</v>
      </c>
      <c r="J3918">
        <f>IF(G3918&lt;=325250,G3918*7.1%,23092.75)</f>
        <v>23092.75</v>
      </c>
      <c r="K3918">
        <f>IF(G3918&lt;=65050,G3918*1.1%,715.55)</f>
        <v>715.55</v>
      </c>
      <c r="L3918">
        <f>IF(G3918&lt;=162625,G3918*3.04%,4943.8)</f>
        <v>4943.8</v>
      </c>
      <c r="M3918">
        <f>IF(G3918&lt;=162625,G3918*7.09%,11530.11)</f>
        <v>11530.11</v>
      </c>
      <c r="N3918">
        <v>1512.45</v>
      </c>
      <c r="O3918">
        <f>+I3918+J3918+K3918+L3918+M3918+N3918</f>
        <v>51129.340000000004</v>
      </c>
      <c r="P3918">
        <v>25</v>
      </c>
      <c r="Q3918">
        <v>0</v>
      </c>
      <c r="R3918">
        <v>0</v>
      </c>
      <c r="S3918">
        <v>1328.8</v>
      </c>
      <c r="T3918">
        <v>0</v>
      </c>
      <c r="U3918">
        <f>IF((H3918*12)&gt;867123.01,(79776+(((H3918*12)-867123.01)*0.25))/12,IF((H3918*12)&gt;624329.01,(31216+(((H3918*12)-624329.01)*0.2))/12,IF((H3918*12)&gt;416220.01,(((H3918*12)-416220.01)*0.15)/12,0)))</f>
        <v>74635.204791666663</v>
      </c>
      <c r="V3918">
        <v>0</v>
      </c>
      <c r="W3918">
        <f>P3918+Q3918+R3918+S3918+T3918+U3918</f>
        <v>75989.004791666666</v>
      </c>
      <c r="X3918">
        <f>+I3918+L3918+N3918</f>
        <v>15790.93</v>
      </c>
      <c r="Y3918">
        <f>+J3918+M3918</f>
        <v>34622.86</v>
      </c>
      <c r="Z3918">
        <f>+G3918-(W3918+X3918)</f>
        <v>268220.06520833331</v>
      </c>
      <c r="AA3918" t="s">
        <v>726</v>
      </c>
      <c r="AB3918">
        <v>2023</v>
      </c>
    </row>
    <row r="3919" spans="1:28" x14ac:dyDescent="0.25">
      <c r="A3919">
        <v>1</v>
      </c>
      <c r="B3919" t="s">
        <v>784</v>
      </c>
      <c r="C3919" t="s">
        <v>102</v>
      </c>
      <c r="D3919" t="s">
        <v>19</v>
      </c>
      <c r="E3919" t="s">
        <v>71</v>
      </c>
      <c r="F3919" t="s">
        <v>98</v>
      </c>
      <c r="G3919">
        <v>300000</v>
      </c>
      <c r="H3919">
        <f>+G3919-(I3919+L3919+N3919)</f>
        <v>286446.2</v>
      </c>
      <c r="I3919">
        <f>IF(G3919&lt;=325250,G3919*2.87%,9334.68)</f>
        <v>8610</v>
      </c>
      <c r="J3919">
        <f t="shared" ref="J3919:J3982" si="1050">IF(G3919&lt;=325250,G3919*7.1%,23092.75)</f>
        <v>21299.999999999996</v>
      </c>
      <c r="K3919">
        <f t="shared" ref="K3919:K3982" si="1051">IF(G3919&lt;=65050,G3919*1.1%,715.55)</f>
        <v>715.55</v>
      </c>
      <c r="L3919">
        <f t="shared" ref="L3919:L3982" si="1052">IF(G3919&lt;=162625,G3919*3.04%,4943.8)</f>
        <v>4943.8</v>
      </c>
      <c r="M3919">
        <f t="shared" ref="M3919:M3982" si="1053">IF(G3919&lt;=162625,G3919*7.09%,11530.11)</f>
        <v>11530.11</v>
      </c>
      <c r="N3919">
        <v>0</v>
      </c>
      <c r="O3919">
        <f t="shared" ref="O3919:O3982" si="1054">+I3919+J3919+K3919+L3919+M3919+N3919</f>
        <v>47099.46</v>
      </c>
      <c r="P3919">
        <v>25</v>
      </c>
      <c r="Q3919">
        <v>0</v>
      </c>
      <c r="R3919">
        <v>0</v>
      </c>
      <c r="S3919">
        <v>0</v>
      </c>
      <c r="T3919">
        <v>0</v>
      </c>
      <c r="U3919">
        <f t="shared" ref="U3919:U3982" si="1055">IF((H3919*12)&gt;867123.01,(79776+(((H3919*12)-867123.01)*0.25))/12,IF((H3919*12)&gt;624329.01,(31216+(((H3919*12)-624329.01)*0.2))/12,IF((H3919*12)&gt;416220.01,(((H3919*12)-416220.01)*0.15)/12,0)))</f>
        <v>60194.487291666679</v>
      </c>
      <c r="V3919">
        <v>0</v>
      </c>
      <c r="W3919">
        <f t="shared" ref="W3919:W3937" si="1056">P3919+Q3919+R3919+S3919+T3919+U3919</f>
        <v>60219.487291666679</v>
      </c>
      <c r="X3919">
        <f t="shared" ref="X3919:X3982" si="1057">+I3919+L3919+N3919</f>
        <v>13553.8</v>
      </c>
      <c r="Y3919">
        <f t="shared" ref="Y3919:Y3933" si="1058">+J3919+M3919</f>
        <v>32830.11</v>
      </c>
      <c r="Z3919">
        <f t="shared" ref="Z3919:Z3982" si="1059">+G3919-(W3919+X3919)</f>
        <v>226226.71270833333</v>
      </c>
      <c r="AA3919" t="s">
        <v>726</v>
      </c>
      <c r="AB3919">
        <v>2023</v>
      </c>
    </row>
    <row r="3920" spans="1:28" x14ac:dyDescent="0.25">
      <c r="A3920">
        <v>2</v>
      </c>
      <c r="B3920" t="s">
        <v>110</v>
      </c>
      <c r="C3920" t="s">
        <v>103</v>
      </c>
      <c r="D3920" t="s">
        <v>10</v>
      </c>
      <c r="E3920" t="s">
        <v>53</v>
      </c>
      <c r="F3920" t="s">
        <v>98</v>
      </c>
      <c r="G3920">
        <v>300000</v>
      </c>
      <c r="H3920">
        <f t="shared" ref="H3920:H3983" si="1060">+G3920-(I3920+L3920+N3920)</f>
        <v>286446.2</v>
      </c>
      <c r="I3920">
        <f t="shared" ref="I3920:I3983" si="1061">IF(G3920&lt;=325250,G3920*2.87%,9334.68)</f>
        <v>8610</v>
      </c>
      <c r="J3920">
        <f t="shared" si="1050"/>
        <v>21299.999999999996</v>
      </c>
      <c r="K3920">
        <f t="shared" si="1051"/>
        <v>715.55</v>
      </c>
      <c r="L3920">
        <f t="shared" si="1052"/>
        <v>4943.8</v>
      </c>
      <c r="M3920">
        <f t="shared" si="1053"/>
        <v>11530.11</v>
      </c>
      <c r="N3920">
        <v>0</v>
      </c>
      <c r="O3920">
        <f t="shared" si="1054"/>
        <v>47099.46</v>
      </c>
      <c r="P3920">
        <v>25</v>
      </c>
      <c r="Q3920">
        <v>0</v>
      </c>
      <c r="R3920">
        <v>0</v>
      </c>
      <c r="S3920">
        <v>1993.2</v>
      </c>
      <c r="T3920">
        <v>0</v>
      </c>
      <c r="U3920">
        <f t="shared" si="1055"/>
        <v>60194.487291666679</v>
      </c>
      <c r="V3920">
        <v>0</v>
      </c>
      <c r="W3920">
        <f t="shared" si="1056"/>
        <v>62212.687291666676</v>
      </c>
      <c r="X3920">
        <f t="shared" si="1057"/>
        <v>13553.8</v>
      </c>
      <c r="Y3920">
        <f t="shared" si="1058"/>
        <v>32830.11</v>
      </c>
      <c r="Z3920">
        <f t="shared" si="1059"/>
        <v>224233.51270833332</v>
      </c>
      <c r="AA3920" t="s">
        <v>726</v>
      </c>
      <c r="AB3920">
        <v>2023</v>
      </c>
    </row>
    <row r="3921" spans="1:28" x14ac:dyDescent="0.25">
      <c r="A3921">
        <v>3</v>
      </c>
      <c r="B3921" t="s">
        <v>115</v>
      </c>
      <c r="C3921" t="s">
        <v>103</v>
      </c>
      <c r="D3921" t="s">
        <v>21</v>
      </c>
      <c r="E3921" t="s">
        <v>81</v>
      </c>
      <c r="F3921" t="s">
        <v>84</v>
      </c>
      <c r="G3921">
        <v>185000</v>
      </c>
      <c r="H3921">
        <f>+G3921-(I3921+L3921+N3921)</f>
        <v>170209.35</v>
      </c>
      <c r="I3921">
        <f t="shared" si="1061"/>
        <v>5309.5</v>
      </c>
      <c r="J3921">
        <f t="shared" si="1050"/>
        <v>13134.999999999998</v>
      </c>
      <c r="K3921">
        <f t="shared" si="1051"/>
        <v>715.55</v>
      </c>
      <c r="L3921">
        <f t="shared" si="1052"/>
        <v>4943.8</v>
      </c>
      <c r="M3921">
        <f t="shared" si="1053"/>
        <v>11530.11</v>
      </c>
      <c r="N3921">
        <v>4537.3500000000004</v>
      </c>
      <c r="O3921">
        <f t="shared" si="1054"/>
        <v>40171.31</v>
      </c>
      <c r="P3921">
        <v>25</v>
      </c>
      <c r="Q3921">
        <v>38771.46</v>
      </c>
      <c r="R3921">
        <v>0</v>
      </c>
      <c r="S3921">
        <v>1594.56</v>
      </c>
      <c r="T3921">
        <v>100</v>
      </c>
      <c r="U3921">
        <f t="shared" si="1055"/>
        <v>31135.27479166667</v>
      </c>
      <c r="V3921">
        <v>0</v>
      </c>
      <c r="W3921">
        <f t="shared" si="1056"/>
        <v>71626.294791666674</v>
      </c>
      <c r="X3921">
        <f t="shared" si="1057"/>
        <v>14790.65</v>
      </c>
      <c r="Y3921">
        <f t="shared" si="1058"/>
        <v>24665.11</v>
      </c>
      <c r="Z3921">
        <f t="shared" si="1059"/>
        <v>98583.055208333331</v>
      </c>
      <c r="AA3921" t="s">
        <v>726</v>
      </c>
      <c r="AB3921">
        <v>2023</v>
      </c>
    </row>
    <row r="3922" spans="1:28" x14ac:dyDescent="0.25">
      <c r="A3922">
        <v>4</v>
      </c>
      <c r="B3922" t="s">
        <v>116</v>
      </c>
      <c r="C3922" t="s">
        <v>102</v>
      </c>
      <c r="D3922" t="s">
        <v>4</v>
      </c>
      <c r="E3922" t="s">
        <v>91</v>
      </c>
      <c r="F3922" t="s">
        <v>84</v>
      </c>
      <c r="G3922">
        <v>185000</v>
      </c>
      <c r="H3922">
        <f t="shared" si="1060"/>
        <v>174746.7</v>
      </c>
      <c r="I3922">
        <f t="shared" si="1061"/>
        <v>5309.5</v>
      </c>
      <c r="J3922">
        <f t="shared" si="1050"/>
        <v>13134.999999999998</v>
      </c>
      <c r="K3922">
        <f t="shared" si="1051"/>
        <v>715.55</v>
      </c>
      <c r="L3922">
        <f t="shared" si="1052"/>
        <v>4943.8</v>
      </c>
      <c r="M3922">
        <f t="shared" si="1053"/>
        <v>11530.11</v>
      </c>
      <c r="N3922">
        <v>0</v>
      </c>
      <c r="O3922">
        <f t="shared" si="1054"/>
        <v>35633.96</v>
      </c>
      <c r="P3922">
        <v>25</v>
      </c>
      <c r="Q3922">
        <v>12441.85</v>
      </c>
      <c r="R3922">
        <v>0</v>
      </c>
      <c r="S3922">
        <v>1328.8</v>
      </c>
      <c r="T3922">
        <v>100</v>
      </c>
      <c r="U3922">
        <f t="shared" si="1055"/>
        <v>32269.612291666668</v>
      </c>
      <c r="V3922">
        <v>0</v>
      </c>
      <c r="W3922">
        <f t="shared" si="1056"/>
        <v>46165.262291666666</v>
      </c>
      <c r="X3922">
        <f t="shared" si="1057"/>
        <v>10253.299999999999</v>
      </c>
      <c r="Y3922">
        <f t="shared" si="1058"/>
        <v>24665.11</v>
      </c>
      <c r="Z3922">
        <f t="shared" si="1059"/>
        <v>128581.43770833334</v>
      </c>
      <c r="AA3922" t="s">
        <v>726</v>
      </c>
      <c r="AB3922">
        <v>2023</v>
      </c>
    </row>
    <row r="3923" spans="1:28" x14ac:dyDescent="0.25">
      <c r="A3923">
        <v>5</v>
      </c>
      <c r="B3923" t="s">
        <v>117</v>
      </c>
      <c r="C3923" t="s">
        <v>102</v>
      </c>
      <c r="D3923" t="s">
        <v>793</v>
      </c>
      <c r="E3923" t="s">
        <v>794</v>
      </c>
      <c r="F3923" t="s">
        <v>84</v>
      </c>
      <c r="G3923">
        <v>185000</v>
      </c>
      <c r="H3923">
        <f t="shared" si="1060"/>
        <v>171721.8</v>
      </c>
      <c r="I3923">
        <f t="shared" si="1061"/>
        <v>5309.5</v>
      </c>
      <c r="J3923">
        <f t="shared" si="1050"/>
        <v>13134.999999999998</v>
      </c>
      <c r="K3923">
        <f t="shared" si="1051"/>
        <v>715.55</v>
      </c>
      <c r="L3923">
        <f t="shared" si="1052"/>
        <v>4943.8</v>
      </c>
      <c r="M3923">
        <f t="shared" si="1053"/>
        <v>11530.11</v>
      </c>
      <c r="N3923">
        <v>3024.9</v>
      </c>
      <c r="O3923">
        <f t="shared" si="1054"/>
        <v>38658.86</v>
      </c>
      <c r="P3923">
        <v>25</v>
      </c>
      <c r="Q3923">
        <v>0</v>
      </c>
      <c r="R3923">
        <v>0</v>
      </c>
      <c r="S3923">
        <v>2657.6</v>
      </c>
      <c r="T3923">
        <v>100</v>
      </c>
      <c r="U3923">
        <f t="shared" si="1055"/>
        <v>31513.387291666662</v>
      </c>
      <c r="V3923">
        <v>0</v>
      </c>
      <c r="W3923">
        <f t="shared" si="1056"/>
        <v>34295.987291666665</v>
      </c>
      <c r="X3923">
        <f t="shared" si="1057"/>
        <v>13278.199999999999</v>
      </c>
      <c r="Y3923">
        <f t="shared" si="1058"/>
        <v>24665.11</v>
      </c>
      <c r="Z3923">
        <f t="shared" si="1059"/>
        <v>137425.81270833334</v>
      </c>
      <c r="AA3923" t="s">
        <v>726</v>
      </c>
      <c r="AB3923">
        <v>2023</v>
      </c>
    </row>
    <row r="3924" spans="1:28" x14ac:dyDescent="0.25">
      <c r="A3924">
        <v>6</v>
      </c>
      <c r="B3924" t="s">
        <v>119</v>
      </c>
      <c r="C3924" t="s">
        <v>103</v>
      </c>
      <c r="D3924" t="s">
        <v>10</v>
      </c>
      <c r="E3924" t="s">
        <v>824</v>
      </c>
      <c r="F3924" t="s">
        <v>84</v>
      </c>
      <c r="G3924">
        <v>170000</v>
      </c>
      <c r="H3924">
        <f t="shared" si="1060"/>
        <v>160177.20000000001</v>
      </c>
      <c r="I3924">
        <f t="shared" si="1061"/>
        <v>4879</v>
      </c>
      <c r="J3924">
        <f t="shared" si="1050"/>
        <v>12069.999999999998</v>
      </c>
      <c r="K3924">
        <f t="shared" si="1051"/>
        <v>715.55</v>
      </c>
      <c r="L3924">
        <f t="shared" si="1052"/>
        <v>4943.8</v>
      </c>
      <c r="M3924">
        <f t="shared" si="1053"/>
        <v>11530.11</v>
      </c>
      <c r="N3924">
        <v>0</v>
      </c>
      <c r="O3924">
        <f t="shared" si="1054"/>
        <v>34138.46</v>
      </c>
      <c r="P3924">
        <v>25</v>
      </c>
      <c r="Q3924">
        <v>11358.49</v>
      </c>
      <c r="R3924">
        <v>0</v>
      </c>
      <c r="S3924">
        <v>797.28</v>
      </c>
      <c r="T3924">
        <v>100</v>
      </c>
      <c r="U3924">
        <f t="shared" si="1055"/>
        <v>28627.237291666668</v>
      </c>
      <c r="V3924">
        <v>0</v>
      </c>
      <c r="W3924">
        <f t="shared" si="1056"/>
        <v>40908.007291666669</v>
      </c>
      <c r="X3924">
        <f t="shared" si="1057"/>
        <v>9822.7999999999993</v>
      </c>
      <c r="Y3924">
        <f t="shared" si="1058"/>
        <v>23600.11</v>
      </c>
      <c r="Z3924">
        <f t="shared" si="1059"/>
        <v>119269.19270833333</v>
      </c>
      <c r="AA3924" t="s">
        <v>726</v>
      </c>
      <c r="AB3924">
        <v>2023</v>
      </c>
    </row>
    <row r="3925" spans="1:28" x14ac:dyDescent="0.25">
      <c r="A3925">
        <v>7</v>
      </c>
      <c r="B3925" t="s">
        <v>121</v>
      </c>
      <c r="C3925" t="s">
        <v>102</v>
      </c>
      <c r="D3925" t="s">
        <v>21</v>
      </c>
      <c r="E3925" t="s">
        <v>48</v>
      </c>
      <c r="F3925" t="s">
        <v>84</v>
      </c>
      <c r="G3925">
        <v>155000</v>
      </c>
      <c r="H3925">
        <f t="shared" si="1060"/>
        <v>144327.04999999999</v>
      </c>
      <c r="I3925">
        <f t="shared" si="1061"/>
        <v>4448.5</v>
      </c>
      <c r="J3925">
        <f t="shared" si="1050"/>
        <v>11004.999999999998</v>
      </c>
      <c r="K3925">
        <f t="shared" si="1051"/>
        <v>715.55</v>
      </c>
      <c r="L3925">
        <f t="shared" si="1052"/>
        <v>4712</v>
      </c>
      <c r="M3925">
        <f t="shared" si="1053"/>
        <v>10989.5</v>
      </c>
      <c r="N3925">
        <v>1512.45</v>
      </c>
      <c r="O3925">
        <f t="shared" si="1054"/>
        <v>33382.999999999993</v>
      </c>
      <c r="P3925">
        <v>25</v>
      </c>
      <c r="Q3925">
        <v>8487.86</v>
      </c>
      <c r="R3925">
        <v>0</v>
      </c>
      <c r="S3925">
        <v>611.88</v>
      </c>
      <c r="T3925">
        <v>100</v>
      </c>
      <c r="U3925">
        <f t="shared" si="1055"/>
        <v>24664.699791666662</v>
      </c>
      <c r="V3925">
        <v>0</v>
      </c>
      <c r="W3925">
        <f t="shared" ref="W3925:W3929" si="1062">P3925+Q3925+R3925+S3925+T3925+U3925-(V3925)</f>
        <v>33889.439791666664</v>
      </c>
      <c r="X3925">
        <f t="shared" si="1057"/>
        <v>10672.95</v>
      </c>
      <c r="Y3925">
        <f t="shared" si="1058"/>
        <v>21994.5</v>
      </c>
      <c r="Z3925">
        <f t="shared" si="1059"/>
        <v>110437.61020833334</v>
      </c>
      <c r="AA3925" t="s">
        <v>726</v>
      </c>
      <c r="AB3925">
        <v>2023</v>
      </c>
    </row>
    <row r="3926" spans="1:28" x14ac:dyDescent="0.25">
      <c r="A3926">
        <v>8</v>
      </c>
      <c r="B3926" t="s">
        <v>137</v>
      </c>
      <c r="C3926" t="s">
        <v>102</v>
      </c>
      <c r="D3926" t="s">
        <v>22</v>
      </c>
      <c r="E3926" t="s">
        <v>788</v>
      </c>
      <c r="F3926" t="s">
        <v>85</v>
      </c>
      <c r="G3926">
        <v>140000</v>
      </c>
      <c r="H3926">
        <f>+G3926-(I3926+L3926+N3926)</f>
        <v>130213.55</v>
      </c>
      <c r="I3926">
        <f t="shared" si="1061"/>
        <v>4018</v>
      </c>
      <c r="J3926">
        <f t="shared" si="1050"/>
        <v>9940</v>
      </c>
      <c r="K3926">
        <f t="shared" si="1051"/>
        <v>715.55</v>
      </c>
      <c r="L3926">
        <f t="shared" si="1052"/>
        <v>4256</v>
      </c>
      <c r="M3926">
        <f t="shared" si="1053"/>
        <v>9926</v>
      </c>
      <c r="N3926">
        <v>1512.45</v>
      </c>
      <c r="O3926">
        <f>+I3926+J3926+K3926+L3926+M3926+N3926</f>
        <v>30368</v>
      </c>
      <c r="P3926">
        <v>25</v>
      </c>
      <c r="Q3926">
        <v>1000</v>
      </c>
      <c r="R3926">
        <v>0</v>
      </c>
      <c r="S3926">
        <v>237.21</v>
      </c>
      <c r="T3926">
        <v>100</v>
      </c>
      <c r="U3926">
        <f t="shared" si="1055"/>
        <v>21136.32479166667</v>
      </c>
      <c r="V3926">
        <v>0</v>
      </c>
      <c r="W3926">
        <f t="shared" si="1062"/>
        <v>22498.534791666669</v>
      </c>
      <c r="X3926">
        <f>+I3926+L3926+N3926</f>
        <v>9786.4500000000007</v>
      </c>
      <c r="Y3926">
        <f>+J3926+M3926</f>
        <v>19866</v>
      </c>
      <c r="Z3926">
        <f>+G3926-(W3926+X3926)</f>
        <v>107715.01520833332</v>
      </c>
      <c r="AA3926" t="s">
        <v>726</v>
      </c>
      <c r="AB3926">
        <v>2023</v>
      </c>
    </row>
    <row r="3927" spans="1:28" x14ac:dyDescent="0.25">
      <c r="A3927">
        <v>9</v>
      </c>
      <c r="B3927" t="s">
        <v>123</v>
      </c>
      <c r="C3927" t="s">
        <v>102</v>
      </c>
      <c r="D3927" t="s">
        <v>10</v>
      </c>
      <c r="E3927" t="s">
        <v>826</v>
      </c>
      <c r="F3927" t="s">
        <v>84</v>
      </c>
      <c r="G3927">
        <v>145000</v>
      </c>
      <c r="H3927">
        <f t="shared" si="1060"/>
        <v>136430.5</v>
      </c>
      <c r="I3927">
        <f t="shared" si="1061"/>
        <v>4161.5</v>
      </c>
      <c r="J3927">
        <f t="shared" si="1050"/>
        <v>10294.999999999998</v>
      </c>
      <c r="K3927">
        <f t="shared" si="1051"/>
        <v>715.55</v>
      </c>
      <c r="L3927">
        <f t="shared" si="1052"/>
        <v>4408</v>
      </c>
      <c r="M3927">
        <f t="shared" si="1053"/>
        <v>10280.5</v>
      </c>
      <c r="N3927">
        <v>0</v>
      </c>
      <c r="O3927">
        <f t="shared" si="1054"/>
        <v>29860.549999999996</v>
      </c>
      <c r="P3927">
        <v>25</v>
      </c>
      <c r="Q3927">
        <v>6000</v>
      </c>
      <c r="R3927">
        <v>0</v>
      </c>
      <c r="S3927">
        <v>99.99</v>
      </c>
      <c r="T3927">
        <v>100</v>
      </c>
      <c r="U3927">
        <f t="shared" si="1055"/>
        <v>22690.562291666665</v>
      </c>
      <c r="V3927">
        <v>0</v>
      </c>
      <c r="W3927">
        <f t="shared" si="1062"/>
        <v>28915.552291666667</v>
      </c>
      <c r="X3927">
        <f t="shared" si="1057"/>
        <v>8569.5</v>
      </c>
      <c r="Y3927">
        <f t="shared" si="1058"/>
        <v>20575.5</v>
      </c>
      <c r="Z3927">
        <f t="shared" si="1059"/>
        <v>107514.94770833333</v>
      </c>
      <c r="AA3927" t="s">
        <v>726</v>
      </c>
      <c r="AB3927">
        <v>2023</v>
      </c>
    </row>
    <row r="3928" spans="1:28" x14ac:dyDescent="0.25">
      <c r="A3928">
        <v>10</v>
      </c>
      <c r="B3928" t="s">
        <v>125</v>
      </c>
      <c r="C3928" t="s">
        <v>102</v>
      </c>
      <c r="D3928" t="s">
        <v>94</v>
      </c>
      <c r="E3928" t="s">
        <v>65</v>
      </c>
      <c r="F3928" t="s">
        <v>85</v>
      </c>
      <c r="G3928">
        <v>96000</v>
      </c>
      <c r="H3928">
        <f t="shared" si="1060"/>
        <v>88813.95</v>
      </c>
      <c r="I3928">
        <f t="shared" si="1061"/>
        <v>2755.2</v>
      </c>
      <c r="J3928">
        <f t="shared" si="1050"/>
        <v>6815.9999999999991</v>
      </c>
      <c r="K3928">
        <f t="shared" si="1051"/>
        <v>715.55</v>
      </c>
      <c r="L3928">
        <f t="shared" si="1052"/>
        <v>2918.4</v>
      </c>
      <c r="M3928">
        <f t="shared" si="1053"/>
        <v>6806.4000000000005</v>
      </c>
      <c r="N3928">
        <v>1512.45</v>
      </c>
      <c r="O3928">
        <f t="shared" si="1054"/>
        <v>21524</v>
      </c>
      <c r="P3928">
        <v>25</v>
      </c>
      <c r="Q3928">
        <v>1000</v>
      </c>
      <c r="R3928">
        <v>0</v>
      </c>
      <c r="S3928">
        <v>40.020000000000003</v>
      </c>
      <c r="T3928">
        <v>100</v>
      </c>
      <c r="U3928">
        <v>12466.01</v>
      </c>
      <c r="V3928">
        <v>0</v>
      </c>
      <c r="W3928">
        <f t="shared" si="1062"/>
        <v>13631.03</v>
      </c>
      <c r="X3928">
        <f t="shared" si="1057"/>
        <v>7186.05</v>
      </c>
      <c r="Y3928">
        <f t="shared" si="1058"/>
        <v>13622.4</v>
      </c>
      <c r="Z3928">
        <f t="shared" si="1059"/>
        <v>75182.92</v>
      </c>
      <c r="AA3928" t="s">
        <v>726</v>
      </c>
      <c r="AB3928">
        <v>2023</v>
      </c>
    </row>
    <row r="3929" spans="1:28" x14ac:dyDescent="0.25">
      <c r="A3929">
        <v>11</v>
      </c>
      <c r="B3929" t="s">
        <v>126</v>
      </c>
      <c r="C3929" t="s">
        <v>103</v>
      </c>
      <c r="D3929" t="s">
        <v>94</v>
      </c>
      <c r="E3929" t="s">
        <v>58</v>
      </c>
      <c r="F3929" t="s">
        <v>84</v>
      </c>
      <c r="G3929">
        <v>60000</v>
      </c>
      <c r="H3929">
        <f t="shared" si="1060"/>
        <v>56454</v>
      </c>
      <c r="I3929">
        <f t="shared" si="1061"/>
        <v>1722</v>
      </c>
      <c r="J3929">
        <f t="shared" si="1050"/>
        <v>4260</v>
      </c>
      <c r="K3929">
        <f t="shared" si="1051"/>
        <v>660.00000000000011</v>
      </c>
      <c r="L3929">
        <f t="shared" si="1052"/>
        <v>1824</v>
      </c>
      <c r="M3929">
        <f t="shared" si="1053"/>
        <v>4254</v>
      </c>
      <c r="N3929">
        <v>0</v>
      </c>
      <c r="O3929">
        <f t="shared" si="1054"/>
        <v>12720</v>
      </c>
      <c r="P3929">
        <v>25</v>
      </c>
      <c r="Q3929">
        <v>2996.21</v>
      </c>
      <c r="R3929">
        <v>0</v>
      </c>
      <c r="S3929">
        <v>1049.75</v>
      </c>
      <c r="T3929">
        <v>100</v>
      </c>
      <c r="U3929">
        <f t="shared" si="1055"/>
        <v>3486.6498333333329</v>
      </c>
      <c r="V3929">
        <v>0</v>
      </c>
      <c r="W3929">
        <f t="shared" si="1062"/>
        <v>7657.609833333333</v>
      </c>
      <c r="X3929">
        <f t="shared" si="1057"/>
        <v>3546</v>
      </c>
      <c r="Y3929">
        <f t="shared" si="1058"/>
        <v>8514</v>
      </c>
      <c r="Z3929">
        <f t="shared" si="1059"/>
        <v>48796.390166666664</v>
      </c>
      <c r="AA3929" t="s">
        <v>726</v>
      </c>
      <c r="AB3929">
        <v>2023</v>
      </c>
    </row>
    <row r="3930" spans="1:28" x14ac:dyDescent="0.25">
      <c r="A3930">
        <v>12</v>
      </c>
      <c r="B3930" t="s">
        <v>128</v>
      </c>
      <c r="C3930" t="s">
        <v>102</v>
      </c>
      <c r="D3930" t="s">
        <v>12</v>
      </c>
      <c r="E3930" t="s">
        <v>35</v>
      </c>
      <c r="F3930" t="s">
        <v>84</v>
      </c>
      <c r="G3930">
        <v>116000</v>
      </c>
      <c r="H3930">
        <f t="shared" si="1060"/>
        <v>106119.5</v>
      </c>
      <c r="I3930">
        <f t="shared" si="1061"/>
        <v>3329.2</v>
      </c>
      <c r="J3930">
        <f t="shared" si="1050"/>
        <v>8236</v>
      </c>
      <c r="K3930">
        <f t="shared" si="1051"/>
        <v>715.55</v>
      </c>
      <c r="L3930">
        <f t="shared" si="1052"/>
        <v>3526.4</v>
      </c>
      <c r="M3930">
        <f t="shared" si="1053"/>
        <v>8224.4</v>
      </c>
      <c r="N3930">
        <v>3024.9</v>
      </c>
      <c r="O3930">
        <f t="shared" si="1054"/>
        <v>27056.45</v>
      </c>
      <c r="P3930">
        <v>25</v>
      </c>
      <c r="Q3930">
        <v>0</v>
      </c>
      <c r="R3930">
        <v>0</v>
      </c>
      <c r="S3930">
        <v>1511.91</v>
      </c>
      <c r="T3930">
        <v>100</v>
      </c>
      <c r="U3930">
        <f t="shared" si="1055"/>
        <v>15112.812291666667</v>
      </c>
      <c r="V3930">
        <v>0</v>
      </c>
      <c r="W3930">
        <f>P3930+Q3930+R3930+S3930+T3930+U3930-(V3930)</f>
        <v>16749.722291666669</v>
      </c>
      <c r="X3930">
        <f t="shared" si="1057"/>
        <v>9880.5</v>
      </c>
      <c r="Y3930">
        <f t="shared" si="1058"/>
        <v>16460.400000000001</v>
      </c>
      <c r="Z3930">
        <f t="shared" si="1059"/>
        <v>89369.777708333335</v>
      </c>
      <c r="AA3930" t="s">
        <v>726</v>
      </c>
      <c r="AB3930">
        <v>2023</v>
      </c>
    </row>
    <row r="3931" spans="1:28" x14ac:dyDescent="0.25">
      <c r="A3931">
        <v>13</v>
      </c>
      <c r="B3931" t="s">
        <v>129</v>
      </c>
      <c r="C3931" t="s">
        <v>102</v>
      </c>
      <c r="D3931" t="s">
        <v>16</v>
      </c>
      <c r="E3931" t="s">
        <v>79</v>
      </c>
      <c r="F3931" t="s">
        <v>84</v>
      </c>
      <c r="G3931">
        <v>80000</v>
      </c>
      <c r="H3931">
        <f t="shared" si="1060"/>
        <v>75272</v>
      </c>
      <c r="I3931">
        <f t="shared" si="1061"/>
        <v>2296</v>
      </c>
      <c r="J3931">
        <f t="shared" si="1050"/>
        <v>5679.9999999999991</v>
      </c>
      <c r="K3931">
        <f t="shared" si="1051"/>
        <v>715.55</v>
      </c>
      <c r="L3931">
        <f t="shared" si="1052"/>
        <v>2432</v>
      </c>
      <c r="M3931">
        <f t="shared" si="1053"/>
        <v>5672</v>
      </c>
      <c r="N3931">
        <v>0</v>
      </c>
      <c r="O3931">
        <f t="shared" si="1054"/>
        <v>16795.55</v>
      </c>
      <c r="P3931">
        <v>25</v>
      </c>
      <c r="Q3931">
        <v>1066.1199999999999</v>
      </c>
      <c r="R3931">
        <v>0</v>
      </c>
      <c r="S3931">
        <v>395.97</v>
      </c>
      <c r="T3931">
        <v>100</v>
      </c>
      <c r="U3931">
        <f t="shared" si="1055"/>
        <v>7400.9372916666662</v>
      </c>
      <c r="V3931">
        <v>0</v>
      </c>
      <c r="W3931">
        <f t="shared" ref="W3931:W3933" si="1063">P3931+Q3931+R3931+S3931+T3931+U3931-(V3931)</f>
        <v>8988.0272916666654</v>
      </c>
      <c r="X3931">
        <f t="shared" si="1057"/>
        <v>4728</v>
      </c>
      <c r="Y3931">
        <f t="shared" si="1058"/>
        <v>11352</v>
      </c>
      <c r="Z3931">
        <f t="shared" si="1059"/>
        <v>66283.972708333342</v>
      </c>
      <c r="AA3931" t="s">
        <v>726</v>
      </c>
      <c r="AB3931">
        <v>2023</v>
      </c>
    </row>
    <row r="3932" spans="1:28" x14ac:dyDescent="0.25">
      <c r="A3932">
        <v>14</v>
      </c>
      <c r="B3932" t="s">
        <v>130</v>
      </c>
      <c r="C3932" t="s">
        <v>102</v>
      </c>
      <c r="D3932" t="s">
        <v>16</v>
      </c>
      <c r="E3932" t="s">
        <v>61</v>
      </c>
      <c r="F3932" t="s">
        <v>84</v>
      </c>
      <c r="G3932">
        <v>80000</v>
      </c>
      <c r="H3932">
        <f t="shared" si="1060"/>
        <v>70734.649999999994</v>
      </c>
      <c r="I3932">
        <f t="shared" si="1061"/>
        <v>2296</v>
      </c>
      <c r="J3932">
        <f t="shared" si="1050"/>
        <v>5679.9999999999991</v>
      </c>
      <c r="K3932">
        <f t="shared" si="1051"/>
        <v>715.55</v>
      </c>
      <c r="L3932">
        <f t="shared" si="1052"/>
        <v>2432</v>
      </c>
      <c r="M3932">
        <f t="shared" si="1053"/>
        <v>5672</v>
      </c>
      <c r="N3932">
        <v>4537.3500000000004</v>
      </c>
      <c r="O3932">
        <f t="shared" si="1054"/>
        <v>21332.9</v>
      </c>
      <c r="P3932">
        <v>25</v>
      </c>
      <c r="Q3932">
        <v>1200</v>
      </c>
      <c r="R3932">
        <v>0</v>
      </c>
      <c r="S3932">
        <v>1934.52</v>
      </c>
      <c r="T3932">
        <v>100</v>
      </c>
      <c r="U3932">
        <f t="shared" si="1055"/>
        <v>6342.7798333333312</v>
      </c>
      <c r="V3932">
        <v>0</v>
      </c>
      <c r="W3932">
        <f t="shared" si="1063"/>
        <v>9602.2998333333308</v>
      </c>
      <c r="X3932">
        <f t="shared" si="1057"/>
        <v>9265.35</v>
      </c>
      <c r="Y3932">
        <f t="shared" si="1058"/>
        <v>11352</v>
      </c>
      <c r="Z3932">
        <f t="shared" si="1059"/>
        <v>61132.350166666671</v>
      </c>
      <c r="AA3932" t="s">
        <v>726</v>
      </c>
      <c r="AB3932">
        <v>2023</v>
      </c>
    </row>
    <row r="3933" spans="1:28" x14ac:dyDescent="0.25">
      <c r="A3933">
        <v>15</v>
      </c>
      <c r="B3933" t="s">
        <v>131</v>
      </c>
      <c r="C3933" t="s">
        <v>102</v>
      </c>
      <c r="D3933" t="s">
        <v>6</v>
      </c>
      <c r="E3933" t="s">
        <v>827</v>
      </c>
      <c r="F3933" t="s">
        <v>84</v>
      </c>
      <c r="G3933">
        <v>95000</v>
      </c>
      <c r="H3933">
        <f t="shared" si="1060"/>
        <v>86360.6</v>
      </c>
      <c r="I3933">
        <f t="shared" si="1061"/>
        <v>2726.5</v>
      </c>
      <c r="J3933">
        <f t="shared" si="1050"/>
        <v>6744.9999999999991</v>
      </c>
      <c r="K3933">
        <f t="shared" si="1051"/>
        <v>715.55</v>
      </c>
      <c r="L3933">
        <f t="shared" si="1052"/>
        <v>2888</v>
      </c>
      <c r="M3933">
        <f t="shared" si="1053"/>
        <v>6735.5</v>
      </c>
      <c r="N3933">
        <v>3024.9</v>
      </c>
      <c r="O3933">
        <f t="shared" si="1054"/>
        <v>22835.45</v>
      </c>
      <c r="P3933">
        <v>25</v>
      </c>
      <c r="Q3933">
        <v>0</v>
      </c>
      <c r="R3933">
        <v>0</v>
      </c>
      <c r="S3933">
        <v>4194.41</v>
      </c>
      <c r="T3933">
        <v>100</v>
      </c>
      <c r="U3933">
        <f t="shared" si="1055"/>
        <v>10173.087291666669</v>
      </c>
      <c r="V3933">
        <v>0</v>
      </c>
      <c r="W3933">
        <f t="shared" si="1063"/>
        <v>14492.497291666668</v>
      </c>
      <c r="X3933">
        <f t="shared" si="1057"/>
        <v>8639.4</v>
      </c>
      <c r="Y3933">
        <f t="shared" si="1058"/>
        <v>13480.5</v>
      </c>
      <c r="Z3933">
        <f t="shared" si="1059"/>
        <v>71868.102708333332</v>
      </c>
      <c r="AA3933" t="s">
        <v>726</v>
      </c>
      <c r="AB3933">
        <v>2023</v>
      </c>
    </row>
    <row r="3934" spans="1:28" x14ac:dyDescent="0.25">
      <c r="A3934">
        <v>16</v>
      </c>
      <c r="B3934" t="s">
        <v>132</v>
      </c>
      <c r="C3934" t="s">
        <v>102</v>
      </c>
      <c r="D3934" t="s">
        <v>4</v>
      </c>
      <c r="E3934" t="s">
        <v>24</v>
      </c>
      <c r="F3934" t="s">
        <v>84</v>
      </c>
      <c r="G3934">
        <v>95000</v>
      </c>
      <c r="H3934">
        <f t="shared" si="1060"/>
        <v>86360.6</v>
      </c>
      <c r="I3934">
        <f t="shared" si="1061"/>
        <v>2726.5</v>
      </c>
      <c r="J3934">
        <f t="shared" si="1050"/>
        <v>6744.9999999999991</v>
      </c>
      <c r="K3934">
        <f t="shared" si="1051"/>
        <v>715.55</v>
      </c>
      <c r="L3934">
        <f t="shared" si="1052"/>
        <v>2888</v>
      </c>
      <c r="M3934">
        <f t="shared" si="1053"/>
        <v>6735.5</v>
      </c>
      <c r="N3934">
        <v>3024.9</v>
      </c>
      <c r="O3934">
        <f t="shared" si="1054"/>
        <v>22835.45</v>
      </c>
      <c r="P3934">
        <v>25</v>
      </c>
      <c r="Q3934">
        <v>10686.79</v>
      </c>
      <c r="R3934">
        <v>0</v>
      </c>
      <c r="S3934">
        <v>1948.94</v>
      </c>
      <c r="T3934">
        <v>100</v>
      </c>
      <c r="U3934">
        <f t="shared" si="1055"/>
        <v>10173.087291666669</v>
      </c>
      <c r="V3934">
        <v>0</v>
      </c>
      <c r="W3934">
        <f t="shared" si="1056"/>
        <v>22933.81729166667</v>
      </c>
      <c r="X3934">
        <f t="shared" si="1057"/>
        <v>8639.4</v>
      </c>
      <c r="Y3934">
        <f>+J3934++K3934+M3934</f>
        <v>14196.05</v>
      </c>
      <c r="Z3934">
        <f t="shared" si="1059"/>
        <v>63426.782708333332</v>
      </c>
      <c r="AA3934" t="s">
        <v>726</v>
      </c>
      <c r="AB3934">
        <v>2023</v>
      </c>
    </row>
    <row r="3935" spans="1:28" x14ac:dyDescent="0.25">
      <c r="A3935">
        <v>17</v>
      </c>
      <c r="B3935" t="s">
        <v>133</v>
      </c>
      <c r="C3935" t="s">
        <v>103</v>
      </c>
      <c r="D3935" t="s">
        <v>828</v>
      </c>
      <c r="E3935" t="s">
        <v>829</v>
      </c>
      <c r="F3935" t="s">
        <v>84</v>
      </c>
      <c r="G3935">
        <v>95000</v>
      </c>
      <c r="H3935">
        <f t="shared" si="1060"/>
        <v>89385.5</v>
      </c>
      <c r="I3935">
        <f t="shared" si="1061"/>
        <v>2726.5</v>
      </c>
      <c r="J3935">
        <f t="shared" si="1050"/>
        <v>6744.9999999999991</v>
      </c>
      <c r="K3935">
        <f t="shared" si="1051"/>
        <v>715.55</v>
      </c>
      <c r="L3935">
        <f t="shared" si="1052"/>
        <v>2888</v>
      </c>
      <c r="M3935">
        <f t="shared" si="1053"/>
        <v>6735.5</v>
      </c>
      <c r="N3935">
        <v>0</v>
      </c>
      <c r="O3935">
        <f t="shared" si="1054"/>
        <v>19810.55</v>
      </c>
      <c r="P3935">
        <v>25</v>
      </c>
      <c r="Q3935">
        <v>200</v>
      </c>
      <c r="R3935">
        <v>0</v>
      </c>
      <c r="S3935">
        <v>399.94</v>
      </c>
      <c r="T3935">
        <v>100</v>
      </c>
      <c r="U3935">
        <f t="shared" si="1055"/>
        <v>10929.312291666667</v>
      </c>
      <c r="V3935">
        <v>0</v>
      </c>
      <c r="W3935">
        <f t="shared" si="1056"/>
        <v>11654.252291666668</v>
      </c>
      <c r="X3935">
        <f t="shared" si="1057"/>
        <v>5614.5</v>
      </c>
      <c r="Y3935">
        <f t="shared" ref="Y3935:Y3998" si="1064">+J3935+M3935</f>
        <v>13480.5</v>
      </c>
      <c r="Z3935">
        <f t="shared" si="1059"/>
        <v>77731.247708333336</v>
      </c>
      <c r="AA3935" t="s">
        <v>726</v>
      </c>
      <c r="AB3935">
        <v>2023</v>
      </c>
    </row>
    <row r="3936" spans="1:28" x14ac:dyDescent="0.25">
      <c r="A3936">
        <v>18</v>
      </c>
      <c r="B3936" t="s">
        <v>134</v>
      </c>
      <c r="C3936" t="s">
        <v>102</v>
      </c>
      <c r="D3936" t="s">
        <v>16</v>
      </c>
      <c r="E3936" t="s">
        <v>45</v>
      </c>
      <c r="F3936" t="s">
        <v>84</v>
      </c>
      <c r="G3936">
        <v>80000</v>
      </c>
      <c r="H3936">
        <f t="shared" si="1060"/>
        <v>73759.55</v>
      </c>
      <c r="I3936">
        <f t="shared" si="1061"/>
        <v>2296</v>
      </c>
      <c r="J3936">
        <f t="shared" si="1050"/>
        <v>5679.9999999999991</v>
      </c>
      <c r="K3936">
        <f t="shared" si="1051"/>
        <v>715.55</v>
      </c>
      <c r="L3936">
        <f t="shared" si="1052"/>
        <v>2432</v>
      </c>
      <c r="M3936">
        <f t="shared" si="1053"/>
        <v>5672</v>
      </c>
      <c r="N3936">
        <v>1512.45</v>
      </c>
      <c r="O3936">
        <f t="shared" si="1054"/>
        <v>18308</v>
      </c>
      <c r="P3936">
        <v>25</v>
      </c>
      <c r="Q3936">
        <v>0</v>
      </c>
      <c r="R3936">
        <v>0</v>
      </c>
      <c r="S3936">
        <v>1555.87</v>
      </c>
      <c r="T3936">
        <v>100</v>
      </c>
      <c r="U3936">
        <f t="shared" si="1055"/>
        <v>7022.8247916666687</v>
      </c>
      <c r="V3936">
        <v>0</v>
      </c>
      <c r="W3936">
        <f t="shared" si="1056"/>
        <v>8703.6947916666686</v>
      </c>
      <c r="X3936">
        <f t="shared" si="1057"/>
        <v>6240.45</v>
      </c>
      <c r="Y3936">
        <f t="shared" si="1064"/>
        <v>11352</v>
      </c>
      <c r="Z3936">
        <f t="shared" si="1059"/>
        <v>65055.855208333334</v>
      </c>
      <c r="AA3936" t="s">
        <v>726</v>
      </c>
      <c r="AB3936">
        <v>2023</v>
      </c>
    </row>
    <row r="3937" spans="1:28" x14ac:dyDescent="0.25">
      <c r="A3937">
        <v>19</v>
      </c>
      <c r="B3937" t="s">
        <v>140</v>
      </c>
      <c r="C3937" t="s">
        <v>102</v>
      </c>
      <c r="D3937" t="s">
        <v>823</v>
      </c>
      <c r="E3937" t="s">
        <v>29</v>
      </c>
      <c r="F3937" t="s">
        <v>99</v>
      </c>
      <c r="G3937">
        <v>130000</v>
      </c>
      <c r="H3937">
        <f t="shared" si="1060"/>
        <v>122317</v>
      </c>
      <c r="I3937">
        <f t="shared" si="1061"/>
        <v>3731</v>
      </c>
      <c r="J3937">
        <f t="shared" si="1050"/>
        <v>9230</v>
      </c>
      <c r="K3937">
        <f t="shared" si="1051"/>
        <v>715.55</v>
      </c>
      <c r="L3937">
        <f t="shared" si="1052"/>
        <v>3952</v>
      </c>
      <c r="M3937">
        <f t="shared" si="1053"/>
        <v>9217</v>
      </c>
      <c r="N3937">
        <v>0</v>
      </c>
      <c r="O3937">
        <f t="shared" si="1054"/>
        <v>26845.55</v>
      </c>
      <c r="P3937">
        <v>25</v>
      </c>
      <c r="Q3937">
        <v>0</v>
      </c>
      <c r="R3937">
        <v>0</v>
      </c>
      <c r="S3937">
        <v>237.21</v>
      </c>
      <c r="T3937">
        <v>100</v>
      </c>
      <c r="U3937">
        <f t="shared" si="1055"/>
        <v>19162.187291666665</v>
      </c>
      <c r="V3937">
        <v>0</v>
      </c>
      <c r="W3937">
        <f t="shared" si="1056"/>
        <v>19524.397291666664</v>
      </c>
      <c r="X3937">
        <f t="shared" si="1057"/>
        <v>7683</v>
      </c>
      <c r="Y3937">
        <f t="shared" si="1064"/>
        <v>18447</v>
      </c>
      <c r="Z3937">
        <f t="shared" si="1059"/>
        <v>102792.60270833333</v>
      </c>
      <c r="AA3937" t="s">
        <v>726</v>
      </c>
      <c r="AB3937">
        <v>2023</v>
      </c>
    </row>
    <row r="3938" spans="1:28" x14ac:dyDescent="0.25">
      <c r="A3938">
        <v>20</v>
      </c>
      <c r="B3938" t="s">
        <v>144</v>
      </c>
      <c r="C3938" t="s">
        <v>103</v>
      </c>
      <c r="D3938" t="s">
        <v>10</v>
      </c>
      <c r="E3938" t="s">
        <v>40</v>
      </c>
      <c r="F3938" t="s">
        <v>85</v>
      </c>
      <c r="G3938">
        <v>80000</v>
      </c>
      <c r="H3938">
        <f t="shared" si="1060"/>
        <v>73759.55</v>
      </c>
      <c r="I3938">
        <f t="shared" si="1061"/>
        <v>2296</v>
      </c>
      <c r="J3938">
        <f t="shared" si="1050"/>
        <v>5679.9999999999991</v>
      </c>
      <c r="K3938">
        <f t="shared" si="1051"/>
        <v>715.55</v>
      </c>
      <c r="L3938">
        <f t="shared" si="1052"/>
        <v>2432</v>
      </c>
      <c r="M3938">
        <f t="shared" si="1053"/>
        <v>5672</v>
      </c>
      <c r="N3938">
        <v>1512.45</v>
      </c>
      <c r="O3938">
        <f t="shared" si="1054"/>
        <v>18308</v>
      </c>
      <c r="P3938">
        <v>25</v>
      </c>
      <c r="Q3938">
        <v>0</v>
      </c>
      <c r="R3938">
        <v>0</v>
      </c>
      <c r="S3938">
        <v>1795.78</v>
      </c>
      <c r="T3938">
        <v>100</v>
      </c>
      <c r="U3938">
        <v>18272.759999999998</v>
      </c>
      <c r="V3938">
        <v>0</v>
      </c>
      <c r="W3938">
        <f t="shared" ref="W3938:W3943" si="1065">P3938+Q3938+R3938+S3938+T3938+U3938-(V3938)</f>
        <v>20193.539999999997</v>
      </c>
      <c r="X3938">
        <f t="shared" si="1057"/>
        <v>6240.45</v>
      </c>
      <c r="Y3938">
        <f t="shared" si="1064"/>
        <v>11352</v>
      </c>
      <c r="Z3938">
        <f t="shared" si="1059"/>
        <v>53566.01</v>
      </c>
      <c r="AA3938" t="s">
        <v>726</v>
      </c>
      <c r="AB3938">
        <v>2023</v>
      </c>
    </row>
    <row r="3939" spans="1:28" x14ac:dyDescent="0.25">
      <c r="A3939">
        <v>21</v>
      </c>
      <c r="B3939" t="s">
        <v>145</v>
      </c>
      <c r="C3939" t="s">
        <v>102</v>
      </c>
      <c r="D3939" t="s">
        <v>10</v>
      </c>
      <c r="E3939" t="s">
        <v>50</v>
      </c>
      <c r="F3939" t="s">
        <v>84</v>
      </c>
      <c r="G3939">
        <v>95000</v>
      </c>
      <c r="H3939">
        <f t="shared" si="1060"/>
        <v>86360.6</v>
      </c>
      <c r="I3939">
        <f t="shared" si="1061"/>
        <v>2726.5</v>
      </c>
      <c r="J3939">
        <f t="shared" si="1050"/>
        <v>6744.9999999999991</v>
      </c>
      <c r="K3939">
        <f t="shared" si="1051"/>
        <v>715.55</v>
      </c>
      <c r="L3939">
        <f t="shared" si="1052"/>
        <v>2888</v>
      </c>
      <c r="M3939">
        <f t="shared" si="1053"/>
        <v>6735.5</v>
      </c>
      <c r="N3939">
        <v>3024.9</v>
      </c>
      <c r="O3939">
        <f t="shared" si="1054"/>
        <v>22835.45</v>
      </c>
      <c r="P3939">
        <v>25</v>
      </c>
      <c r="Q3939">
        <v>0</v>
      </c>
      <c r="R3939">
        <v>0</v>
      </c>
      <c r="S3939">
        <v>0</v>
      </c>
      <c r="T3939">
        <v>100</v>
      </c>
      <c r="U3939">
        <f t="shared" si="1055"/>
        <v>10173.087291666669</v>
      </c>
      <c r="V3939">
        <v>0</v>
      </c>
      <c r="W3939">
        <f t="shared" si="1065"/>
        <v>10298.087291666669</v>
      </c>
      <c r="X3939">
        <f t="shared" si="1057"/>
        <v>8639.4</v>
      </c>
      <c r="Y3939">
        <f t="shared" si="1064"/>
        <v>13480.5</v>
      </c>
      <c r="Z3939">
        <f t="shared" si="1059"/>
        <v>76062.512708333335</v>
      </c>
      <c r="AA3939" t="s">
        <v>726</v>
      </c>
      <c r="AB3939">
        <v>2023</v>
      </c>
    </row>
    <row r="3940" spans="1:28" x14ac:dyDescent="0.25">
      <c r="A3940">
        <v>22</v>
      </c>
      <c r="B3940" t="s">
        <v>146</v>
      </c>
      <c r="C3940" t="s">
        <v>102</v>
      </c>
      <c r="D3940" t="s">
        <v>10</v>
      </c>
      <c r="E3940" t="s">
        <v>44</v>
      </c>
      <c r="F3940" t="s">
        <v>84</v>
      </c>
      <c r="G3940">
        <v>80000</v>
      </c>
      <c r="H3940">
        <f t="shared" si="1060"/>
        <v>75272</v>
      </c>
      <c r="I3940">
        <f t="shared" si="1061"/>
        <v>2296</v>
      </c>
      <c r="J3940">
        <f t="shared" si="1050"/>
        <v>5679.9999999999991</v>
      </c>
      <c r="K3940">
        <f t="shared" si="1051"/>
        <v>715.55</v>
      </c>
      <c r="L3940">
        <f t="shared" si="1052"/>
        <v>2432</v>
      </c>
      <c r="M3940">
        <f t="shared" si="1053"/>
        <v>5672</v>
      </c>
      <c r="N3940">
        <v>0</v>
      </c>
      <c r="O3940">
        <f t="shared" si="1054"/>
        <v>16795.55</v>
      </c>
      <c r="P3940">
        <v>25</v>
      </c>
      <c r="Q3940">
        <v>0</v>
      </c>
      <c r="R3940">
        <v>0</v>
      </c>
      <c r="S3940">
        <v>458.63</v>
      </c>
      <c r="T3940">
        <v>100</v>
      </c>
      <c r="U3940">
        <f t="shared" si="1055"/>
        <v>7400.9372916666662</v>
      </c>
      <c r="V3940">
        <v>0</v>
      </c>
      <c r="W3940">
        <f t="shared" si="1065"/>
        <v>7984.5672916666663</v>
      </c>
      <c r="X3940">
        <f t="shared" si="1057"/>
        <v>4728</v>
      </c>
      <c r="Y3940">
        <f t="shared" si="1064"/>
        <v>11352</v>
      </c>
      <c r="Z3940">
        <f t="shared" si="1059"/>
        <v>67287.432708333334</v>
      </c>
      <c r="AA3940" t="s">
        <v>726</v>
      </c>
      <c r="AB3940">
        <v>2023</v>
      </c>
    </row>
    <row r="3941" spans="1:28" x14ac:dyDescent="0.25">
      <c r="A3941">
        <v>23</v>
      </c>
      <c r="B3941" t="s">
        <v>147</v>
      </c>
      <c r="C3941" t="s">
        <v>102</v>
      </c>
      <c r="D3941" t="s">
        <v>10</v>
      </c>
      <c r="E3941" t="s">
        <v>44</v>
      </c>
      <c r="F3941" t="s">
        <v>84</v>
      </c>
      <c r="G3941">
        <v>80000</v>
      </c>
      <c r="H3941">
        <f t="shared" si="1060"/>
        <v>75272</v>
      </c>
      <c r="I3941">
        <f t="shared" si="1061"/>
        <v>2296</v>
      </c>
      <c r="J3941">
        <f t="shared" si="1050"/>
        <v>5679.9999999999991</v>
      </c>
      <c r="K3941">
        <f t="shared" si="1051"/>
        <v>715.55</v>
      </c>
      <c r="L3941">
        <f t="shared" si="1052"/>
        <v>2432</v>
      </c>
      <c r="M3941">
        <f t="shared" si="1053"/>
        <v>5672</v>
      </c>
      <c r="N3941">
        <v>0</v>
      </c>
      <c r="O3941">
        <f t="shared" si="1054"/>
        <v>16795.55</v>
      </c>
      <c r="P3941">
        <v>25</v>
      </c>
      <c r="Q3941">
        <v>0</v>
      </c>
      <c r="R3941">
        <v>0</v>
      </c>
      <c r="S3941">
        <v>846.64</v>
      </c>
      <c r="T3941">
        <v>100</v>
      </c>
      <c r="U3941">
        <f t="shared" si="1055"/>
        <v>7400.9372916666662</v>
      </c>
      <c r="V3941">
        <v>0</v>
      </c>
      <c r="W3941">
        <f t="shared" si="1065"/>
        <v>8372.5772916666665</v>
      </c>
      <c r="X3941">
        <f t="shared" si="1057"/>
        <v>4728</v>
      </c>
      <c r="Y3941">
        <f t="shared" si="1064"/>
        <v>11352</v>
      </c>
      <c r="Z3941">
        <f t="shared" si="1059"/>
        <v>66899.422708333339</v>
      </c>
      <c r="AA3941" t="s">
        <v>726</v>
      </c>
      <c r="AB3941">
        <v>2023</v>
      </c>
    </row>
    <row r="3942" spans="1:28" x14ac:dyDescent="0.25">
      <c r="A3942">
        <v>24</v>
      </c>
      <c r="B3942" t="s">
        <v>148</v>
      </c>
      <c r="C3942" t="s">
        <v>103</v>
      </c>
      <c r="D3942" t="s">
        <v>10</v>
      </c>
      <c r="E3942" t="s">
        <v>44</v>
      </c>
      <c r="F3942" t="s">
        <v>84</v>
      </c>
      <c r="G3942">
        <v>80000</v>
      </c>
      <c r="H3942">
        <f t="shared" si="1060"/>
        <v>75272</v>
      </c>
      <c r="I3942">
        <f t="shared" si="1061"/>
        <v>2296</v>
      </c>
      <c r="J3942">
        <f t="shared" si="1050"/>
        <v>5679.9999999999991</v>
      </c>
      <c r="K3942">
        <f t="shared" si="1051"/>
        <v>715.55</v>
      </c>
      <c r="L3942">
        <f t="shared" si="1052"/>
        <v>2432</v>
      </c>
      <c r="M3942">
        <f t="shared" si="1053"/>
        <v>5672</v>
      </c>
      <c r="N3942">
        <v>0</v>
      </c>
      <c r="O3942">
        <f t="shared" si="1054"/>
        <v>16795.55</v>
      </c>
      <c r="P3942">
        <v>25</v>
      </c>
      <c r="Q3942">
        <v>0</v>
      </c>
      <c r="R3942">
        <v>0</v>
      </c>
      <c r="S3942">
        <v>1496</v>
      </c>
      <c r="T3942">
        <v>100</v>
      </c>
      <c r="U3942">
        <f t="shared" si="1055"/>
        <v>7400.9372916666662</v>
      </c>
      <c r="V3942">
        <v>0</v>
      </c>
      <c r="W3942">
        <f t="shared" si="1065"/>
        <v>9021.9372916666653</v>
      </c>
      <c r="X3942">
        <f t="shared" si="1057"/>
        <v>4728</v>
      </c>
      <c r="Y3942">
        <f t="shared" si="1064"/>
        <v>11352</v>
      </c>
      <c r="Z3942">
        <f t="shared" si="1059"/>
        <v>66250.062708333338</v>
      </c>
      <c r="AA3942" t="s">
        <v>726</v>
      </c>
      <c r="AB3942">
        <v>2023</v>
      </c>
    </row>
    <row r="3943" spans="1:28" x14ac:dyDescent="0.25">
      <c r="A3943">
        <v>25</v>
      </c>
      <c r="B3943" t="s">
        <v>149</v>
      </c>
      <c r="C3943" t="s">
        <v>102</v>
      </c>
      <c r="D3943" t="s">
        <v>10</v>
      </c>
      <c r="E3943" t="s">
        <v>43</v>
      </c>
      <c r="F3943" t="s">
        <v>84</v>
      </c>
      <c r="G3943">
        <v>95000</v>
      </c>
      <c r="H3943">
        <f t="shared" si="1060"/>
        <v>87873.05</v>
      </c>
      <c r="I3943">
        <f t="shared" si="1061"/>
        <v>2726.5</v>
      </c>
      <c r="J3943">
        <f t="shared" si="1050"/>
        <v>6744.9999999999991</v>
      </c>
      <c r="K3943">
        <f t="shared" si="1051"/>
        <v>715.55</v>
      </c>
      <c r="L3943">
        <f t="shared" si="1052"/>
        <v>2888</v>
      </c>
      <c r="M3943">
        <f t="shared" si="1053"/>
        <v>6735.5</v>
      </c>
      <c r="N3943">
        <v>1512.45</v>
      </c>
      <c r="O3943">
        <f t="shared" si="1054"/>
        <v>21323</v>
      </c>
      <c r="P3943">
        <v>25</v>
      </c>
      <c r="Q3943">
        <v>5000</v>
      </c>
      <c r="R3943">
        <v>0</v>
      </c>
      <c r="S3943">
        <v>115.99</v>
      </c>
      <c r="T3943">
        <v>100</v>
      </c>
      <c r="U3943">
        <f t="shared" si="1055"/>
        <v>10551.199791666668</v>
      </c>
      <c r="V3943">
        <v>0</v>
      </c>
      <c r="W3943">
        <f t="shared" si="1065"/>
        <v>15792.189791666668</v>
      </c>
      <c r="X3943">
        <f t="shared" si="1057"/>
        <v>7126.95</v>
      </c>
      <c r="Y3943">
        <f t="shared" si="1064"/>
        <v>13480.5</v>
      </c>
      <c r="Z3943">
        <f t="shared" si="1059"/>
        <v>72080.860208333324</v>
      </c>
      <c r="AA3943" t="s">
        <v>726</v>
      </c>
      <c r="AB3943">
        <v>2023</v>
      </c>
    </row>
    <row r="3944" spans="1:28" x14ac:dyDescent="0.25">
      <c r="A3944">
        <v>26</v>
      </c>
      <c r="B3944" t="s">
        <v>151</v>
      </c>
      <c r="C3944" t="s">
        <v>102</v>
      </c>
      <c r="D3944" t="s">
        <v>793</v>
      </c>
      <c r="E3944" t="s">
        <v>66</v>
      </c>
      <c r="F3944" t="s">
        <v>84</v>
      </c>
      <c r="G3944">
        <v>80000</v>
      </c>
      <c r="H3944">
        <f t="shared" si="1060"/>
        <v>75272</v>
      </c>
      <c r="I3944">
        <f t="shared" si="1061"/>
        <v>2296</v>
      </c>
      <c r="J3944">
        <f t="shared" si="1050"/>
        <v>5679.9999999999991</v>
      </c>
      <c r="K3944">
        <f t="shared" si="1051"/>
        <v>715.55</v>
      </c>
      <c r="L3944">
        <f t="shared" si="1052"/>
        <v>2432</v>
      </c>
      <c r="M3944">
        <f t="shared" si="1053"/>
        <v>5672</v>
      </c>
      <c r="N3944">
        <v>0</v>
      </c>
      <c r="O3944">
        <f t="shared" si="1054"/>
        <v>16795.55</v>
      </c>
      <c r="P3944">
        <v>25</v>
      </c>
      <c r="Q3944">
        <v>4000</v>
      </c>
      <c r="R3944">
        <v>0</v>
      </c>
      <c r="S3944">
        <v>1198.31</v>
      </c>
      <c r="T3944">
        <v>100</v>
      </c>
      <c r="U3944">
        <f t="shared" si="1055"/>
        <v>7400.9372916666662</v>
      </c>
      <c r="V3944">
        <v>0</v>
      </c>
      <c r="W3944">
        <f t="shared" ref="W3944:W4003" si="1066">P3944+Q3944+R3944+S3944+T3944+U3944</f>
        <v>12724.247291666667</v>
      </c>
      <c r="X3944">
        <f t="shared" si="1057"/>
        <v>4728</v>
      </c>
      <c r="Y3944">
        <f t="shared" si="1064"/>
        <v>11352</v>
      </c>
      <c r="Z3944">
        <f t="shared" si="1059"/>
        <v>62547.752708333333</v>
      </c>
      <c r="AA3944" t="s">
        <v>726</v>
      </c>
      <c r="AB3944">
        <v>2023</v>
      </c>
    </row>
    <row r="3945" spans="1:28" x14ac:dyDescent="0.25">
      <c r="A3945">
        <v>27</v>
      </c>
      <c r="B3945" t="s">
        <v>152</v>
      </c>
      <c r="C3945" t="s">
        <v>103</v>
      </c>
      <c r="D3945" t="s">
        <v>21</v>
      </c>
      <c r="E3945" t="s">
        <v>70</v>
      </c>
      <c r="F3945" t="s">
        <v>84</v>
      </c>
      <c r="G3945">
        <v>95000</v>
      </c>
      <c r="H3945">
        <f t="shared" si="1060"/>
        <v>89385.5</v>
      </c>
      <c r="I3945">
        <f t="shared" si="1061"/>
        <v>2726.5</v>
      </c>
      <c r="J3945">
        <f t="shared" si="1050"/>
        <v>6744.9999999999991</v>
      </c>
      <c r="K3945">
        <f t="shared" si="1051"/>
        <v>715.55</v>
      </c>
      <c r="L3945">
        <f t="shared" si="1052"/>
        <v>2888</v>
      </c>
      <c r="M3945">
        <f t="shared" si="1053"/>
        <v>6735.5</v>
      </c>
      <c r="N3945">
        <v>0</v>
      </c>
      <c r="O3945">
        <f t="shared" si="1054"/>
        <v>19810.55</v>
      </c>
      <c r="P3945">
        <v>25</v>
      </c>
      <c r="Q3945">
        <v>500</v>
      </c>
      <c r="R3945">
        <v>0</v>
      </c>
      <c r="S3945">
        <v>999.13</v>
      </c>
      <c r="T3945">
        <v>100</v>
      </c>
      <c r="U3945">
        <f t="shared" si="1055"/>
        <v>10929.312291666667</v>
      </c>
      <c r="V3945">
        <v>0</v>
      </c>
      <c r="W3945">
        <f t="shared" si="1066"/>
        <v>12553.442291666666</v>
      </c>
      <c r="X3945">
        <f t="shared" si="1057"/>
        <v>5614.5</v>
      </c>
      <c r="Y3945">
        <f t="shared" si="1064"/>
        <v>13480.5</v>
      </c>
      <c r="Z3945">
        <f t="shared" si="1059"/>
        <v>76832.057708333334</v>
      </c>
      <c r="AA3945" t="s">
        <v>726</v>
      </c>
      <c r="AB3945">
        <v>2023</v>
      </c>
    </row>
    <row r="3946" spans="1:28" x14ac:dyDescent="0.25">
      <c r="A3946">
        <v>28</v>
      </c>
      <c r="B3946" t="s">
        <v>153</v>
      </c>
      <c r="C3946" t="s">
        <v>102</v>
      </c>
      <c r="D3946" t="s">
        <v>17</v>
      </c>
      <c r="E3946" t="s">
        <v>76</v>
      </c>
      <c r="F3946" t="s">
        <v>84</v>
      </c>
      <c r="G3946">
        <v>95000</v>
      </c>
      <c r="H3946">
        <f t="shared" si="1060"/>
        <v>87873.05</v>
      </c>
      <c r="I3946">
        <f t="shared" si="1061"/>
        <v>2726.5</v>
      </c>
      <c r="J3946">
        <f t="shared" si="1050"/>
        <v>6744.9999999999991</v>
      </c>
      <c r="K3946">
        <f t="shared" si="1051"/>
        <v>715.55</v>
      </c>
      <c r="L3946">
        <f t="shared" si="1052"/>
        <v>2888</v>
      </c>
      <c r="M3946">
        <f t="shared" si="1053"/>
        <v>6735.5</v>
      </c>
      <c r="N3946">
        <v>1512.45</v>
      </c>
      <c r="O3946">
        <f t="shared" si="1054"/>
        <v>21323</v>
      </c>
      <c r="P3946">
        <v>25</v>
      </c>
      <c r="Q3946">
        <v>3052.23</v>
      </c>
      <c r="R3946">
        <v>0</v>
      </c>
      <c r="S3946">
        <v>207.01</v>
      </c>
      <c r="T3946">
        <v>100</v>
      </c>
      <c r="U3946">
        <f t="shared" si="1055"/>
        <v>10551.199791666668</v>
      </c>
      <c r="V3946">
        <v>0</v>
      </c>
      <c r="W3946">
        <f t="shared" si="1066"/>
        <v>13935.439791666668</v>
      </c>
      <c r="X3946">
        <f t="shared" si="1057"/>
        <v>7126.95</v>
      </c>
      <c r="Y3946">
        <f t="shared" si="1064"/>
        <v>13480.5</v>
      </c>
      <c r="Z3946">
        <f t="shared" si="1059"/>
        <v>73937.610208333324</v>
      </c>
      <c r="AA3946" t="s">
        <v>726</v>
      </c>
      <c r="AB3946">
        <v>2023</v>
      </c>
    </row>
    <row r="3947" spans="1:28" x14ac:dyDescent="0.25">
      <c r="A3947">
        <v>29</v>
      </c>
      <c r="B3947" t="s">
        <v>154</v>
      </c>
      <c r="C3947" t="s">
        <v>103</v>
      </c>
      <c r="D3947" t="s">
        <v>800</v>
      </c>
      <c r="E3947" t="s">
        <v>83</v>
      </c>
      <c r="F3947" t="s">
        <v>84</v>
      </c>
      <c r="G3947">
        <v>48000</v>
      </c>
      <c r="H3947">
        <f t="shared" si="1060"/>
        <v>45163.199999999997</v>
      </c>
      <c r="I3947">
        <f t="shared" si="1061"/>
        <v>1377.6</v>
      </c>
      <c r="J3947">
        <f t="shared" si="1050"/>
        <v>3407.9999999999995</v>
      </c>
      <c r="K3947">
        <f t="shared" si="1051"/>
        <v>528</v>
      </c>
      <c r="L3947">
        <f t="shared" si="1052"/>
        <v>1459.2</v>
      </c>
      <c r="M3947">
        <f t="shared" si="1053"/>
        <v>3403.2000000000003</v>
      </c>
      <c r="N3947">
        <v>0</v>
      </c>
      <c r="O3947">
        <f t="shared" si="1054"/>
        <v>10176</v>
      </c>
      <c r="P3947">
        <v>25</v>
      </c>
      <c r="Q3947">
        <v>0</v>
      </c>
      <c r="R3947">
        <v>0</v>
      </c>
      <c r="S3947">
        <v>720</v>
      </c>
      <c r="T3947">
        <v>100</v>
      </c>
      <c r="U3947">
        <f t="shared" si="1055"/>
        <v>1571.7298749999989</v>
      </c>
      <c r="V3947">
        <v>0</v>
      </c>
      <c r="W3947">
        <f t="shared" si="1066"/>
        <v>2416.7298749999991</v>
      </c>
      <c r="X3947">
        <f t="shared" si="1057"/>
        <v>2836.8</v>
      </c>
      <c r="Y3947">
        <f t="shared" si="1064"/>
        <v>6811.2</v>
      </c>
      <c r="Z3947">
        <f t="shared" si="1059"/>
        <v>42746.470125</v>
      </c>
      <c r="AA3947" t="s">
        <v>726</v>
      </c>
      <c r="AB3947">
        <v>2023</v>
      </c>
    </row>
    <row r="3948" spans="1:28" x14ac:dyDescent="0.25">
      <c r="A3948">
        <v>30</v>
      </c>
      <c r="B3948" t="s">
        <v>155</v>
      </c>
      <c r="C3948" t="s">
        <v>103</v>
      </c>
      <c r="D3948" t="s">
        <v>793</v>
      </c>
      <c r="E3948" t="s">
        <v>72</v>
      </c>
      <c r="F3948" t="s">
        <v>84</v>
      </c>
      <c r="G3948">
        <v>48000</v>
      </c>
      <c r="H3948">
        <f t="shared" si="1060"/>
        <v>45163.199999999997</v>
      </c>
      <c r="I3948">
        <f t="shared" si="1061"/>
        <v>1377.6</v>
      </c>
      <c r="J3948">
        <f t="shared" si="1050"/>
        <v>3407.9999999999995</v>
      </c>
      <c r="K3948">
        <f t="shared" si="1051"/>
        <v>528</v>
      </c>
      <c r="L3948">
        <f t="shared" si="1052"/>
        <v>1459.2</v>
      </c>
      <c r="M3948">
        <f t="shared" si="1053"/>
        <v>3403.2000000000003</v>
      </c>
      <c r="N3948">
        <v>0</v>
      </c>
      <c r="O3948">
        <f t="shared" si="1054"/>
        <v>10176</v>
      </c>
      <c r="P3948">
        <v>25</v>
      </c>
      <c r="Q3948">
        <v>6590.74</v>
      </c>
      <c r="R3948">
        <v>0</v>
      </c>
      <c r="S3948">
        <v>419.97</v>
      </c>
      <c r="T3948">
        <v>100</v>
      </c>
      <c r="U3948">
        <f t="shared" si="1055"/>
        <v>1571.7298749999989</v>
      </c>
      <c r="V3948">
        <v>0</v>
      </c>
      <c r="W3948">
        <f t="shared" si="1066"/>
        <v>8707.4398749999982</v>
      </c>
      <c r="X3948">
        <f t="shared" si="1057"/>
        <v>2836.8</v>
      </c>
      <c r="Y3948">
        <f t="shared" si="1064"/>
        <v>6811.2</v>
      </c>
      <c r="Z3948">
        <f t="shared" si="1059"/>
        <v>36455.760125000001</v>
      </c>
      <c r="AA3948" t="s">
        <v>726</v>
      </c>
      <c r="AB3948">
        <v>2023</v>
      </c>
    </row>
    <row r="3949" spans="1:28" x14ac:dyDescent="0.25">
      <c r="A3949">
        <v>31</v>
      </c>
      <c r="B3949" t="s">
        <v>124</v>
      </c>
      <c r="C3949" t="s">
        <v>103</v>
      </c>
      <c r="D3949" t="s">
        <v>10</v>
      </c>
      <c r="E3949" t="s">
        <v>706</v>
      </c>
      <c r="F3949" t="s">
        <v>84</v>
      </c>
      <c r="G3949">
        <v>48000</v>
      </c>
      <c r="H3949">
        <f>+G3949-(I3949+L3949+N3949)</f>
        <v>45163.199999999997</v>
      </c>
      <c r="I3949">
        <f>IF(G3949&lt;=325250,G3949*2.87%,9334.68)</f>
        <v>1377.6</v>
      </c>
      <c r="J3949">
        <f>IF(G3949&lt;=325250,G3949*7.1%,23092.75)</f>
        <v>3407.9999999999995</v>
      </c>
      <c r="K3949">
        <f>IF(G3949&lt;=65050,G3949*1.1%,715.55)</f>
        <v>528</v>
      </c>
      <c r="L3949">
        <f>IF(G3949&lt;=162625,G3949*3.04%,4943.8)</f>
        <v>1459.2</v>
      </c>
      <c r="M3949">
        <f>IF(G3949&lt;=162625,G3949*7.09%,11530.11)</f>
        <v>3403.2000000000003</v>
      </c>
      <c r="N3949">
        <v>0</v>
      </c>
      <c r="O3949">
        <f>+I3949+J3949+K3949+L3949+M3949+N3949</f>
        <v>10176</v>
      </c>
      <c r="P3949">
        <v>25</v>
      </c>
      <c r="Q3949">
        <v>0</v>
      </c>
      <c r="R3949">
        <v>0</v>
      </c>
      <c r="S3949">
        <v>722.86</v>
      </c>
      <c r="T3949">
        <v>100</v>
      </c>
      <c r="U3949">
        <f>IF((H3949*12)&gt;867123.01,(79776+(((H3949*12)-867123.01)*0.25))/12,IF((H3949*12)&gt;624329.01,(31216+(((H3949*12)-624329.01)*0.2))/12,IF((H3949*12)&gt;416220.01,(((H3949*12)-416220.01)*0.15)/12,0)))</f>
        <v>1571.7298749999989</v>
      </c>
      <c r="V3949">
        <v>0</v>
      </c>
      <c r="W3949">
        <f>P3949+Q3949+R3949+S3949+T3949+U3949-(V3949)</f>
        <v>2419.5898749999988</v>
      </c>
      <c r="X3949">
        <f>+I3949+L3949+N3949</f>
        <v>2836.8</v>
      </c>
      <c r="Y3949">
        <f>+J3949+M3949</f>
        <v>6811.2</v>
      </c>
      <c r="Z3949">
        <f>+G3949-(W3949+X3949)</f>
        <v>42743.610124999999</v>
      </c>
      <c r="AA3949" t="s">
        <v>726</v>
      </c>
      <c r="AB3949">
        <v>2023</v>
      </c>
    </row>
    <row r="3950" spans="1:28" x14ac:dyDescent="0.25">
      <c r="A3950">
        <v>32</v>
      </c>
      <c r="B3950" t="s">
        <v>830</v>
      </c>
      <c r="C3950" t="s">
        <v>102</v>
      </c>
      <c r="D3950" t="s">
        <v>19</v>
      </c>
      <c r="E3950" t="s">
        <v>73</v>
      </c>
      <c r="F3950" t="s">
        <v>84</v>
      </c>
      <c r="G3950">
        <v>60000</v>
      </c>
      <c r="H3950">
        <f t="shared" si="1060"/>
        <v>54941.55</v>
      </c>
      <c r="I3950">
        <f t="shared" si="1061"/>
        <v>1722</v>
      </c>
      <c r="J3950">
        <f t="shared" si="1050"/>
        <v>4260</v>
      </c>
      <c r="K3950">
        <f t="shared" si="1051"/>
        <v>660.00000000000011</v>
      </c>
      <c r="L3950">
        <f t="shared" si="1052"/>
        <v>1824</v>
      </c>
      <c r="M3950">
        <f t="shared" si="1053"/>
        <v>4254</v>
      </c>
      <c r="N3950">
        <v>1512.45</v>
      </c>
      <c r="O3950">
        <f t="shared" si="1054"/>
        <v>14232.45</v>
      </c>
      <c r="P3950">
        <v>25</v>
      </c>
      <c r="Q3950">
        <v>2500</v>
      </c>
      <c r="R3950">
        <v>0</v>
      </c>
      <c r="S3950">
        <v>299.94</v>
      </c>
      <c r="T3950">
        <v>100</v>
      </c>
      <c r="U3950">
        <f t="shared" si="1055"/>
        <v>3184.159833333335</v>
      </c>
      <c r="V3950">
        <v>0</v>
      </c>
      <c r="W3950">
        <f t="shared" si="1066"/>
        <v>6109.0998333333355</v>
      </c>
      <c r="X3950">
        <f t="shared" si="1057"/>
        <v>5058.45</v>
      </c>
      <c r="Y3950">
        <f t="shared" si="1064"/>
        <v>8514</v>
      </c>
      <c r="Z3950">
        <f t="shared" si="1059"/>
        <v>48832.450166666662</v>
      </c>
      <c r="AA3950" t="s">
        <v>726</v>
      </c>
      <c r="AB3950">
        <v>2023</v>
      </c>
    </row>
    <row r="3951" spans="1:28" x14ac:dyDescent="0.25">
      <c r="A3951">
        <v>33</v>
      </c>
      <c r="B3951" t="s">
        <v>157</v>
      </c>
      <c r="C3951" t="s">
        <v>102</v>
      </c>
      <c r="D3951" t="s">
        <v>10</v>
      </c>
      <c r="E3951" t="s">
        <v>46</v>
      </c>
      <c r="F3951" t="s">
        <v>84</v>
      </c>
      <c r="G3951">
        <v>53000</v>
      </c>
      <c r="H3951">
        <f t="shared" si="1060"/>
        <v>49867.7</v>
      </c>
      <c r="I3951">
        <f t="shared" si="1061"/>
        <v>1521.1</v>
      </c>
      <c r="J3951">
        <f t="shared" si="1050"/>
        <v>3762.9999999999995</v>
      </c>
      <c r="K3951">
        <f t="shared" si="1051"/>
        <v>583.00000000000011</v>
      </c>
      <c r="L3951">
        <f t="shared" si="1052"/>
        <v>1611.2</v>
      </c>
      <c r="M3951">
        <f t="shared" si="1053"/>
        <v>3757.7000000000003</v>
      </c>
      <c r="N3951">
        <v>0</v>
      </c>
      <c r="O3951">
        <f t="shared" si="1054"/>
        <v>11236</v>
      </c>
      <c r="P3951">
        <v>25</v>
      </c>
      <c r="Q3951">
        <v>3495.45</v>
      </c>
      <c r="R3951">
        <v>0</v>
      </c>
      <c r="S3951">
        <v>658.69</v>
      </c>
      <c r="T3951">
        <v>100</v>
      </c>
      <c r="U3951">
        <f t="shared" si="1055"/>
        <v>2277.4048749999988</v>
      </c>
      <c r="V3951">
        <v>0</v>
      </c>
      <c r="W3951">
        <f t="shared" si="1066"/>
        <v>6556.5448749999978</v>
      </c>
      <c r="X3951">
        <f t="shared" si="1057"/>
        <v>3132.3</v>
      </c>
      <c r="Y3951">
        <f t="shared" si="1064"/>
        <v>7520.7</v>
      </c>
      <c r="Z3951">
        <f t="shared" si="1059"/>
        <v>43311.155125000005</v>
      </c>
      <c r="AA3951" t="s">
        <v>726</v>
      </c>
      <c r="AB3951">
        <v>2023</v>
      </c>
    </row>
    <row r="3952" spans="1:28" x14ac:dyDescent="0.25">
      <c r="A3952">
        <v>34</v>
      </c>
      <c r="B3952" t="s">
        <v>158</v>
      </c>
      <c r="C3952" t="s">
        <v>102</v>
      </c>
      <c r="D3952" t="s">
        <v>831</v>
      </c>
      <c r="E3952" t="s">
        <v>46</v>
      </c>
      <c r="F3952" t="s">
        <v>84</v>
      </c>
      <c r="G3952">
        <v>32000</v>
      </c>
      <c r="H3952">
        <f t="shared" si="1060"/>
        <v>30108.799999999999</v>
      </c>
      <c r="I3952">
        <f t="shared" si="1061"/>
        <v>918.4</v>
      </c>
      <c r="J3952">
        <f t="shared" si="1050"/>
        <v>2272</v>
      </c>
      <c r="K3952">
        <f t="shared" si="1051"/>
        <v>352.00000000000006</v>
      </c>
      <c r="L3952">
        <f t="shared" si="1052"/>
        <v>972.8</v>
      </c>
      <c r="M3952">
        <f t="shared" si="1053"/>
        <v>2268.8000000000002</v>
      </c>
      <c r="N3952">
        <v>0</v>
      </c>
      <c r="O3952">
        <f t="shared" si="1054"/>
        <v>6784</v>
      </c>
      <c r="P3952">
        <v>25</v>
      </c>
      <c r="Q3952">
        <v>0</v>
      </c>
      <c r="R3952">
        <v>0</v>
      </c>
      <c r="S3952">
        <v>275.97000000000003</v>
      </c>
      <c r="T3952">
        <v>100</v>
      </c>
      <c r="U3952">
        <f t="shared" si="1055"/>
        <v>0</v>
      </c>
      <c r="V3952">
        <v>0</v>
      </c>
      <c r="W3952">
        <f t="shared" si="1066"/>
        <v>400.97</v>
      </c>
      <c r="X3952">
        <f t="shared" si="1057"/>
        <v>1891.1999999999998</v>
      </c>
      <c r="Y3952">
        <f t="shared" si="1064"/>
        <v>4540.8</v>
      </c>
      <c r="Z3952">
        <f t="shared" si="1059"/>
        <v>29707.83</v>
      </c>
      <c r="AA3952" t="s">
        <v>726</v>
      </c>
      <c r="AB3952">
        <v>2023</v>
      </c>
    </row>
    <row r="3953" spans="1:28" x14ac:dyDescent="0.25">
      <c r="A3953">
        <v>35</v>
      </c>
      <c r="B3953" t="s">
        <v>159</v>
      </c>
      <c r="C3953" t="s">
        <v>103</v>
      </c>
      <c r="D3953" t="s">
        <v>21</v>
      </c>
      <c r="E3953" t="s">
        <v>68</v>
      </c>
      <c r="F3953" t="s">
        <v>84</v>
      </c>
      <c r="G3953">
        <v>60000</v>
      </c>
      <c r="H3953">
        <f t="shared" si="1060"/>
        <v>54941.55</v>
      </c>
      <c r="I3953">
        <f t="shared" si="1061"/>
        <v>1722</v>
      </c>
      <c r="J3953">
        <f t="shared" si="1050"/>
        <v>4260</v>
      </c>
      <c r="K3953">
        <f t="shared" si="1051"/>
        <v>660.00000000000011</v>
      </c>
      <c r="L3953">
        <f t="shared" si="1052"/>
        <v>1824</v>
      </c>
      <c r="M3953">
        <f t="shared" si="1053"/>
        <v>4254</v>
      </c>
      <c r="N3953">
        <v>1512.45</v>
      </c>
      <c r="O3953">
        <f t="shared" si="1054"/>
        <v>14232.45</v>
      </c>
      <c r="P3953">
        <v>25</v>
      </c>
      <c r="Q3953">
        <v>3495.45</v>
      </c>
      <c r="R3953">
        <v>0</v>
      </c>
      <c r="S3953">
        <v>381.2</v>
      </c>
      <c r="T3953">
        <v>100</v>
      </c>
      <c r="U3953">
        <f t="shared" si="1055"/>
        <v>3184.159833333335</v>
      </c>
      <c r="V3953">
        <v>0</v>
      </c>
      <c r="W3953">
        <f t="shared" si="1066"/>
        <v>7185.8098333333346</v>
      </c>
      <c r="X3953">
        <f t="shared" si="1057"/>
        <v>5058.45</v>
      </c>
      <c r="Y3953">
        <f t="shared" si="1064"/>
        <v>8514</v>
      </c>
      <c r="Z3953">
        <f t="shared" si="1059"/>
        <v>47755.74016666667</v>
      </c>
      <c r="AA3953" t="s">
        <v>726</v>
      </c>
      <c r="AB3953">
        <v>2023</v>
      </c>
    </row>
    <row r="3954" spans="1:28" x14ac:dyDescent="0.25">
      <c r="A3954">
        <v>36</v>
      </c>
      <c r="B3954" t="s">
        <v>150</v>
      </c>
      <c r="C3954" t="s">
        <v>102</v>
      </c>
      <c r="D3954" t="s">
        <v>16</v>
      </c>
      <c r="E3954" t="s">
        <v>95</v>
      </c>
      <c r="F3954" t="s">
        <v>84</v>
      </c>
      <c r="G3954">
        <v>60000</v>
      </c>
      <c r="H3954">
        <f>+G3954-(I3954+L3954+N3954)</f>
        <v>56454</v>
      </c>
      <c r="I3954">
        <f t="shared" si="1061"/>
        <v>1722</v>
      </c>
      <c r="J3954">
        <f t="shared" si="1050"/>
        <v>4260</v>
      </c>
      <c r="K3954">
        <f t="shared" si="1051"/>
        <v>660.00000000000011</v>
      </c>
      <c r="L3954">
        <f t="shared" si="1052"/>
        <v>1824</v>
      </c>
      <c r="M3954">
        <f t="shared" si="1053"/>
        <v>4254</v>
      </c>
      <c r="N3954">
        <v>0</v>
      </c>
      <c r="O3954">
        <f>+I3954+J3954+K3954+L3954+M3954+N3954</f>
        <v>12720</v>
      </c>
      <c r="P3954">
        <v>25</v>
      </c>
      <c r="Q3954">
        <v>0</v>
      </c>
      <c r="R3954">
        <v>0</v>
      </c>
      <c r="S3954">
        <v>891.85</v>
      </c>
      <c r="T3954">
        <v>100</v>
      </c>
      <c r="U3954">
        <f t="shared" si="1055"/>
        <v>3486.6498333333329</v>
      </c>
      <c r="V3954">
        <v>0</v>
      </c>
      <c r="W3954">
        <f>P3954+Q3954+R3954+S3954+T3954+U3954</f>
        <v>4503.4998333333333</v>
      </c>
      <c r="X3954">
        <f>+I3954+L3954+N3954</f>
        <v>3546</v>
      </c>
      <c r="Y3954">
        <f>+J3954+M3954</f>
        <v>8514</v>
      </c>
      <c r="Z3954">
        <f>+G3954-(W3954+X3954)</f>
        <v>51950.500166666665</v>
      </c>
      <c r="AA3954" t="s">
        <v>726</v>
      </c>
      <c r="AB3954">
        <v>2023</v>
      </c>
    </row>
    <row r="3955" spans="1:28" x14ac:dyDescent="0.25">
      <c r="A3955">
        <v>37</v>
      </c>
      <c r="B3955" t="s">
        <v>160</v>
      </c>
      <c r="C3955" t="s">
        <v>102</v>
      </c>
      <c r="D3955" t="s">
        <v>4</v>
      </c>
      <c r="E3955" t="s">
        <v>93</v>
      </c>
      <c r="F3955" t="s">
        <v>84</v>
      </c>
      <c r="G3955">
        <v>60000</v>
      </c>
      <c r="H3955">
        <f t="shared" si="1060"/>
        <v>56454</v>
      </c>
      <c r="I3955">
        <f t="shared" si="1061"/>
        <v>1722</v>
      </c>
      <c r="J3955">
        <f t="shared" si="1050"/>
        <v>4260</v>
      </c>
      <c r="K3955">
        <f t="shared" si="1051"/>
        <v>660.00000000000011</v>
      </c>
      <c r="L3955">
        <f t="shared" si="1052"/>
        <v>1824</v>
      </c>
      <c r="M3955">
        <f t="shared" si="1053"/>
        <v>4254</v>
      </c>
      <c r="N3955">
        <v>0</v>
      </c>
      <c r="O3955">
        <f t="shared" si="1054"/>
        <v>12720</v>
      </c>
      <c r="P3955">
        <v>25</v>
      </c>
      <c r="Q3955">
        <v>1458.4</v>
      </c>
      <c r="R3955">
        <v>0</v>
      </c>
      <c r="S3955">
        <v>1760.6</v>
      </c>
      <c r="T3955">
        <v>100</v>
      </c>
      <c r="U3955">
        <f t="shared" si="1055"/>
        <v>3486.6498333333329</v>
      </c>
      <c r="V3955">
        <v>0</v>
      </c>
      <c r="W3955">
        <f t="shared" si="1066"/>
        <v>6830.6498333333329</v>
      </c>
      <c r="X3955">
        <f t="shared" si="1057"/>
        <v>3546</v>
      </c>
      <c r="Y3955">
        <f t="shared" si="1064"/>
        <v>8514</v>
      </c>
      <c r="Z3955">
        <f t="shared" si="1059"/>
        <v>49623.350166666671</v>
      </c>
      <c r="AA3955" t="s">
        <v>726</v>
      </c>
      <c r="AB3955">
        <v>2023</v>
      </c>
    </row>
    <row r="3956" spans="1:28" x14ac:dyDescent="0.25">
      <c r="A3956">
        <v>38</v>
      </c>
      <c r="B3956" t="s">
        <v>806</v>
      </c>
      <c r="C3956" t="s">
        <v>102</v>
      </c>
      <c r="D3956" t="s">
        <v>12</v>
      </c>
      <c r="E3956" t="s">
        <v>75</v>
      </c>
      <c r="F3956" t="s">
        <v>99</v>
      </c>
      <c r="G3956">
        <v>65000</v>
      </c>
      <c r="H3956">
        <f t="shared" si="1060"/>
        <v>61158.5</v>
      </c>
      <c r="I3956">
        <f t="shared" si="1061"/>
        <v>1865.5</v>
      </c>
      <c r="J3956">
        <f t="shared" si="1050"/>
        <v>4615</v>
      </c>
      <c r="K3956">
        <f t="shared" si="1051"/>
        <v>715.00000000000011</v>
      </c>
      <c r="L3956">
        <f t="shared" si="1052"/>
        <v>1976</v>
      </c>
      <c r="M3956">
        <f t="shared" si="1053"/>
        <v>4608.5</v>
      </c>
      <c r="N3956">
        <v>0</v>
      </c>
      <c r="O3956">
        <f t="shared" si="1054"/>
        <v>13780</v>
      </c>
      <c r="P3956">
        <v>25</v>
      </c>
      <c r="Q3956">
        <v>7689.07</v>
      </c>
      <c r="R3956">
        <v>0</v>
      </c>
      <c r="S3956">
        <v>485.17</v>
      </c>
      <c r="T3956">
        <v>100</v>
      </c>
      <c r="U3956">
        <f t="shared" si="1055"/>
        <v>4427.5498333333335</v>
      </c>
      <c r="V3956">
        <v>0</v>
      </c>
      <c r="W3956">
        <f t="shared" si="1066"/>
        <v>12726.789833333332</v>
      </c>
      <c r="X3956">
        <f t="shared" si="1057"/>
        <v>3841.5</v>
      </c>
      <c r="Y3956">
        <f t="shared" si="1064"/>
        <v>9223.5</v>
      </c>
      <c r="Z3956">
        <f t="shared" si="1059"/>
        <v>48431.710166666671</v>
      </c>
      <c r="AA3956" t="s">
        <v>726</v>
      </c>
      <c r="AB3956">
        <v>2023</v>
      </c>
    </row>
    <row r="3957" spans="1:28" x14ac:dyDescent="0.25">
      <c r="A3957">
        <v>39</v>
      </c>
      <c r="B3957" t="s">
        <v>162</v>
      </c>
      <c r="C3957" t="s">
        <v>102</v>
      </c>
      <c r="D3957" t="s">
        <v>15</v>
      </c>
      <c r="E3957" t="s">
        <v>92</v>
      </c>
      <c r="F3957" t="s">
        <v>99</v>
      </c>
      <c r="G3957">
        <v>70000</v>
      </c>
      <c r="H3957">
        <f t="shared" si="1060"/>
        <v>61325.65</v>
      </c>
      <c r="I3957">
        <f t="shared" si="1061"/>
        <v>2009</v>
      </c>
      <c r="J3957">
        <f t="shared" si="1050"/>
        <v>4970</v>
      </c>
      <c r="K3957">
        <f t="shared" si="1051"/>
        <v>715.55</v>
      </c>
      <c r="L3957">
        <f t="shared" si="1052"/>
        <v>2128</v>
      </c>
      <c r="M3957">
        <f t="shared" si="1053"/>
        <v>4963</v>
      </c>
      <c r="N3957">
        <v>4537.3500000000004</v>
      </c>
      <c r="O3957">
        <f t="shared" si="1054"/>
        <v>19322.900000000001</v>
      </c>
      <c r="P3957">
        <v>25</v>
      </c>
      <c r="Q3957">
        <v>0</v>
      </c>
      <c r="R3957">
        <v>0</v>
      </c>
      <c r="S3957">
        <v>59.99</v>
      </c>
      <c r="T3957">
        <v>100</v>
      </c>
      <c r="U3957">
        <f t="shared" si="1055"/>
        <v>4460.9798333333338</v>
      </c>
      <c r="V3957">
        <v>0</v>
      </c>
      <c r="W3957">
        <f t="shared" si="1066"/>
        <v>4645.9698333333336</v>
      </c>
      <c r="X3957">
        <f t="shared" si="1057"/>
        <v>8674.35</v>
      </c>
      <c r="Y3957">
        <f t="shared" si="1064"/>
        <v>9933</v>
      </c>
      <c r="Z3957">
        <f t="shared" si="1059"/>
        <v>56679.680166666665</v>
      </c>
      <c r="AA3957" t="s">
        <v>726</v>
      </c>
      <c r="AB3957">
        <v>2023</v>
      </c>
    </row>
    <row r="3958" spans="1:28" x14ac:dyDescent="0.25">
      <c r="A3958">
        <v>40</v>
      </c>
      <c r="B3958" t="s">
        <v>807</v>
      </c>
      <c r="C3958" t="s">
        <v>102</v>
      </c>
      <c r="D3958" t="s">
        <v>808</v>
      </c>
      <c r="E3958" t="s">
        <v>62</v>
      </c>
      <c r="F3958" t="s">
        <v>99</v>
      </c>
      <c r="G3958">
        <v>125000</v>
      </c>
      <c r="H3958">
        <f>+G3958-(I3958+L3958+N3958)</f>
        <v>116100.05</v>
      </c>
      <c r="I3958">
        <f t="shared" si="1061"/>
        <v>3587.5</v>
      </c>
      <c r="J3958">
        <f t="shared" si="1050"/>
        <v>8875</v>
      </c>
      <c r="K3958">
        <f t="shared" si="1051"/>
        <v>715.55</v>
      </c>
      <c r="L3958">
        <f t="shared" si="1052"/>
        <v>3800</v>
      </c>
      <c r="M3958">
        <f t="shared" si="1053"/>
        <v>8862.5</v>
      </c>
      <c r="N3958">
        <v>1512.45</v>
      </c>
      <c r="O3958">
        <f>+I3958+J3958+K3958+L3958+M3958+N3958</f>
        <v>27353</v>
      </c>
      <c r="P3958">
        <v>25</v>
      </c>
      <c r="Q3958">
        <v>0</v>
      </c>
      <c r="R3958">
        <v>0</v>
      </c>
      <c r="S3958">
        <v>0</v>
      </c>
      <c r="T3958">
        <v>100</v>
      </c>
      <c r="U3958">
        <f t="shared" si="1055"/>
        <v>17607.94979166667</v>
      </c>
      <c r="V3958">
        <v>0</v>
      </c>
      <c r="W3958">
        <f>P3958+Q3958+R3958+S3958+T3958+U3958</f>
        <v>17732.94979166667</v>
      </c>
      <c r="X3958">
        <f>+I3958+L3958+N3958</f>
        <v>8899.9500000000007</v>
      </c>
      <c r="Y3958">
        <f>+J3958+M3958</f>
        <v>17737.5</v>
      </c>
      <c r="Z3958">
        <f>+G3958-(W3958+X3958)</f>
        <v>98367.10020833333</v>
      </c>
      <c r="AA3958" t="s">
        <v>726</v>
      </c>
      <c r="AB3958">
        <v>2023</v>
      </c>
    </row>
    <row r="3959" spans="1:28" x14ac:dyDescent="0.25">
      <c r="A3959">
        <v>41</v>
      </c>
      <c r="B3959" t="s">
        <v>809</v>
      </c>
      <c r="C3959" t="s">
        <v>102</v>
      </c>
      <c r="D3959" t="s">
        <v>808</v>
      </c>
      <c r="E3959" t="s">
        <v>62</v>
      </c>
      <c r="F3959" t="s">
        <v>99</v>
      </c>
      <c r="G3959">
        <v>80000</v>
      </c>
      <c r="H3959">
        <f>+G3959-(I3959+L3959+N3959)</f>
        <v>75272</v>
      </c>
      <c r="I3959">
        <f t="shared" si="1061"/>
        <v>2296</v>
      </c>
      <c r="J3959">
        <f t="shared" si="1050"/>
        <v>5679.9999999999991</v>
      </c>
      <c r="K3959">
        <f t="shared" si="1051"/>
        <v>715.55</v>
      </c>
      <c r="L3959">
        <f t="shared" si="1052"/>
        <v>2432</v>
      </c>
      <c r="M3959">
        <f t="shared" si="1053"/>
        <v>5672</v>
      </c>
      <c r="N3959">
        <v>0</v>
      </c>
      <c r="O3959">
        <f>+I3959+J3959+K3959+L3959+M3959+N3959</f>
        <v>16795.55</v>
      </c>
      <c r="P3959">
        <v>25</v>
      </c>
      <c r="Q3959">
        <v>0</v>
      </c>
      <c r="R3959">
        <v>0</v>
      </c>
      <c r="S3959">
        <v>398.64</v>
      </c>
      <c r="T3959">
        <v>100</v>
      </c>
      <c r="U3959">
        <f t="shared" si="1055"/>
        <v>7400.9372916666662</v>
      </c>
      <c r="V3959">
        <v>0</v>
      </c>
      <c r="W3959">
        <f>P3959+Q3959+R3959+S3959+T3959+U3959</f>
        <v>7924.5772916666665</v>
      </c>
      <c r="X3959">
        <f>+I3959+L3959+N3959</f>
        <v>4728</v>
      </c>
      <c r="Y3959">
        <f>+J3959+M3959</f>
        <v>11352</v>
      </c>
      <c r="Z3959">
        <f>+G3959-(W3959+X3959)</f>
        <v>67347.422708333339</v>
      </c>
      <c r="AA3959" t="s">
        <v>726</v>
      </c>
      <c r="AB3959">
        <v>2023</v>
      </c>
    </row>
    <row r="3960" spans="1:28" x14ac:dyDescent="0.25">
      <c r="A3960">
        <v>42</v>
      </c>
      <c r="B3960" t="s">
        <v>813</v>
      </c>
      <c r="C3960" t="s">
        <v>103</v>
      </c>
      <c r="D3960" t="s">
        <v>808</v>
      </c>
      <c r="E3960" t="s">
        <v>92</v>
      </c>
      <c r="F3960" t="s">
        <v>99</v>
      </c>
      <c r="G3960">
        <v>80000</v>
      </c>
      <c r="H3960">
        <f t="shared" si="1060"/>
        <v>75272</v>
      </c>
      <c r="I3960">
        <f t="shared" si="1061"/>
        <v>2296</v>
      </c>
      <c r="J3960">
        <f t="shared" si="1050"/>
        <v>5679.9999999999991</v>
      </c>
      <c r="K3960">
        <f t="shared" si="1051"/>
        <v>715.55</v>
      </c>
      <c r="L3960">
        <f t="shared" si="1052"/>
        <v>2432</v>
      </c>
      <c r="M3960">
        <f t="shared" si="1053"/>
        <v>5672</v>
      </c>
      <c r="N3960">
        <v>0</v>
      </c>
      <c r="O3960">
        <f t="shared" si="1054"/>
        <v>16795.55</v>
      </c>
      <c r="P3960">
        <v>25</v>
      </c>
      <c r="Q3960">
        <v>0</v>
      </c>
      <c r="R3960">
        <v>0</v>
      </c>
      <c r="S3960">
        <v>0</v>
      </c>
      <c r="T3960">
        <v>100</v>
      </c>
      <c r="U3960">
        <f t="shared" si="1055"/>
        <v>7400.9372916666662</v>
      </c>
      <c r="V3960">
        <v>0</v>
      </c>
      <c r="W3960">
        <f t="shared" si="1066"/>
        <v>7525.9372916666662</v>
      </c>
      <c r="X3960">
        <f t="shared" si="1057"/>
        <v>4728</v>
      </c>
      <c r="Y3960">
        <f t="shared" si="1064"/>
        <v>11352</v>
      </c>
      <c r="Z3960">
        <f t="shared" si="1059"/>
        <v>67746.062708333338</v>
      </c>
      <c r="AA3960" t="s">
        <v>726</v>
      </c>
      <c r="AB3960">
        <v>2023</v>
      </c>
    </row>
    <row r="3961" spans="1:28" x14ac:dyDescent="0.25">
      <c r="A3961">
        <v>43</v>
      </c>
      <c r="B3961" t="s">
        <v>167</v>
      </c>
      <c r="C3961" t="s">
        <v>102</v>
      </c>
      <c r="D3961" t="s">
        <v>6</v>
      </c>
      <c r="E3961" t="s">
        <v>36</v>
      </c>
      <c r="F3961" t="s">
        <v>100</v>
      </c>
      <c r="G3961">
        <v>36000</v>
      </c>
      <c r="H3961">
        <f t="shared" si="1060"/>
        <v>33872.400000000001</v>
      </c>
      <c r="I3961">
        <f t="shared" si="1061"/>
        <v>1033.2</v>
      </c>
      <c r="J3961">
        <f t="shared" si="1050"/>
        <v>2555.9999999999995</v>
      </c>
      <c r="K3961">
        <f t="shared" si="1051"/>
        <v>396.00000000000006</v>
      </c>
      <c r="L3961">
        <f t="shared" si="1052"/>
        <v>1094.4000000000001</v>
      </c>
      <c r="M3961">
        <f t="shared" si="1053"/>
        <v>2552.4</v>
      </c>
      <c r="N3961">
        <v>0</v>
      </c>
      <c r="O3961">
        <f t="shared" si="1054"/>
        <v>7632</v>
      </c>
      <c r="P3961">
        <v>25</v>
      </c>
      <c r="Q3961">
        <v>2000</v>
      </c>
      <c r="R3961">
        <v>0</v>
      </c>
      <c r="S3961">
        <v>0</v>
      </c>
      <c r="T3961">
        <v>100</v>
      </c>
      <c r="U3961">
        <f t="shared" si="1055"/>
        <v>0</v>
      </c>
      <c r="V3961">
        <v>0</v>
      </c>
      <c r="W3961">
        <f t="shared" si="1066"/>
        <v>2125</v>
      </c>
      <c r="X3961">
        <f t="shared" si="1057"/>
        <v>2127.6000000000004</v>
      </c>
      <c r="Y3961">
        <f t="shared" si="1064"/>
        <v>5108.3999999999996</v>
      </c>
      <c r="Z3961">
        <f t="shared" si="1059"/>
        <v>31747.4</v>
      </c>
      <c r="AA3961" t="s">
        <v>726</v>
      </c>
      <c r="AB3961">
        <v>2023</v>
      </c>
    </row>
    <row r="3962" spans="1:28" x14ac:dyDescent="0.25">
      <c r="A3962">
        <v>44</v>
      </c>
      <c r="B3962" t="s">
        <v>169</v>
      </c>
      <c r="C3962" t="s">
        <v>102</v>
      </c>
      <c r="D3962" t="s">
        <v>6</v>
      </c>
      <c r="E3962" t="s">
        <v>36</v>
      </c>
      <c r="F3962" t="s">
        <v>100</v>
      </c>
      <c r="G3962">
        <v>36000</v>
      </c>
      <c r="H3962">
        <f t="shared" si="1060"/>
        <v>33872.400000000001</v>
      </c>
      <c r="I3962">
        <f t="shared" si="1061"/>
        <v>1033.2</v>
      </c>
      <c r="J3962">
        <f t="shared" si="1050"/>
        <v>2555.9999999999995</v>
      </c>
      <c r="K3962">
        <f t="shared" si="1051"/>
        <v>396.00000000000006</v>
      </c>
      <c r="L3962">
        <f t="shared" si="1052"/>
        <v>1094.4000000000001</v>
      </c>
      <c r="M3962">
        <f t="shared" si="1053"/>
        <v>2552.4</v>
      </c>
      <c r="N3962">
        <v>0</v>
      </c>
      <c r="O3962">
        <f t="shared" si="1054"/>
        <v>7632</v>
      </c>
      <c r="P3962">
        <v>25</v>
      </c>
      <c r="Q3962">
        <v>0</v>
      </c>
      <c r="R3962">
        <v>0</v>
      </c>
      <c r="S3962">
        <v>0</v>
      </c>
      <c r="T3962">
        <v>100</v>
      </c>
      <c r="U3962">
        <f t="shared" si="1055"/>
        <v>0</v>
      </c>
      <c r="V3962">
        <v>0</v>
      </c>
      <c r="W3962">
        <f t="shared" si="1066"/>
        <v>125</v>
      </c>
      <c r="X3962">
        <f t="shared" si="1057"/>
        <v>2127.6000000000004</v>
      </c>
      <c r="Y3962">
        <f t="shared" si="1064"/>
        <v>5108.3999999999996</v>
      </c>
      <c r="Z3962">
        <f t="shared" si="1059"/>
        <v>33747.4</v>
      </c>
      <c r="AA3962" t="s">
        <v>726</v>
      </c>
      <c r="AB3962">
        <v>2023</v>
      </c>
    </row>
    <row r="3963" spans="1:28" x14ac:dyDescent="0.25">
      <c r="A3963">
        <v>45</v>
      </c>
      <c r="B3963" t="s">
        <v>170</v>
      </c>
      <c r="C3963" t="s">
        <v>102</v>
      </c>
      <c r="D3963" t="s">
        <v>17</v>
      </c>
      <c r="E3963" t="s">
        <v>36</v>
      </c>
      <c r="F3963" t="s">
        <v>100</v>
      </c>
      <c r="G3963">
        <v>36000</v>
      </c>
      <c r="H3963">
        <f t="shared" si="1060"/>
        <v>30847.5</v>
      </c>
      <c r="I3963">
        <f t="shared" si="1061"/>
        <v>1033.2</v>
      </c>
      <c r="J3963">
        <f t="shared" si="1050"/>
        <v>2555.9999999999995</v>
      </c>
      <c r="K3963">
        <f t="shared" si="1051"/>
        <v>396.00000000000006</v>
      </c>
      <c r="L3963">
        <f t="shared" si="1052"/>
        <v>1094.4000000000001</v>
      </c>
      <c r="M3963">
        <f t="shared" si="1053"/>
        <v>2552.4</v>
      </c>
      <c r="N3963">
        <v>3024.9</v>
      </c>
      <c r="O3963">
        <f t="shared" si="1054"/>
        <v>10656.9</v>
      </c>
      <c r="P3963">
        <v>25</v>
      </c>
      <c r="Q3963">
        <v>2296.96</v>
      </c>
      <c r="R3963">
        <v>0</v>
      </c>
      <c r="S3963">
        <v>1075.1300000000001</v>
      </c>
      <c r="T3963">
        <v>100</v>
      </c>
      <c r="U3963">
        <f t="shared" si="1055"/>
        <v>0</v>
      </c>
      <c r="V3963">
        <v>0</v>
      </c>
      <c r="W3963">
        <f t="shared" si="1066"/>
        <v>3497.09</v>
      </c>
      <c r="X3963">
        <f t="shared" si="1057"/>
        <v>5152.5</v>
      </c>
      <c r="Y3963">
        <f t="shared" si="1064"/>
        <v>5108.3999999999996</v>
      </c>
      <c r="Z3963">
        <f t="shared" si="1059"/>
        <v>27350.41</v>
      </c>
      <c r="AA3963" t="s">
        <v>726</v>
      </c>
      <c r="AB3963">
        <v>2023</v>
      </c>
    </row>
    <row r="3964" spans="1:28" x14ac:dyDescent="0.25">
      <c r="A3964">
        <v>46</v>
      </c>
      <c r="B3964" t="s">
        <v>171</v>
      </c>
      <c r="C3964" t="s">
        <v>102</v>
      </c>
      <c r="D3964" t="s">
        <v>793</v>
      </c>
      <c r="E3964" t="s">
        <v>36</v>
      </c>
      <c r="F3964" t="s">
        <v>100</v>
      </c>
      <c r="G3964">
        <v>36000</v>
      </c>
      <c r="H3964">
        <f t="shared" si="1060"/>
        <v>33872.400000000001</v>
      </c>
      <c r="I3964">
        <f t="shared" si="1061"/>
        <v>1033.2</v>
      </c>
      <c r="J3964">
        <f t="shared" si="1050"/>
        <v>2555.9999999999995</v>
      </c>
      <c r="K3964">
        <f t="shared" si="1051"/>
        <v>396.00000000000006</v>
      </c>
      <c r="L3964">
        <f t="shared" si="1052"/>
        <v>1094.4000000000001</v>
      </c>
      <c r="M3964">
        <f t="shared" si="1053"/>
        <v>2552.4</v>
      </c>
      <c r="N3964">
        <v>0</v>
      </c>
      <c r="O3964">
        <f t="shared" si="1054"/>
        <v>7632</v>
      </c>
      <c r="P3964">
        <v>25</v>
      </c>
      <c r="Q3964">
        <v>12995.45</v>
      </c>
      <c r="R3964">
        <v>0</v>
      </c>
      <c r="S3964">
        <v>359.93</v>
      </c>
      <c r="T3964">
        <v>100</v>
      </c>
      <c r="U3964">
        <f t="shared" si="1055"/>
        <v>0</v>
      </c>
      <c r="V3964">
        <v>0</v>
      </c>
      <c r="W3964">
        <f t="shared" si="1066"/>
        <v>13480.380000000001</v>
      </c>
      <c r="X3964">
        <f t="shared" si="1057"/>
        <v>2127.6000000000004</v>
      </c>
      <c r="Y3964">
        <f t="shared" si="1064"/>
        <v>5108.3999999999996</v>
      </c>
      <c r="Z3964">
        <f t="shared" si="1059"/>
        <v>20392.019999999997</v>
      </c>
      <c r="AA3964" t="s">
        <v>726</v>
      </c>
      <c r="AB3964">
        <v>2023</v>
      </c>
    </row>
    <row r="3965" spans="1:28" x14ac:dyDescent="0.25">
      <c r="A3965">
        <v>47</v>
      </c>
      <c r="B3965" t="s">
        <v>172</v>
      </c>
      <c r="C3965" t="s">
        <v>102</v>
      </c>
      <c r="D3965" t="s">
        <v>6</v>
      </c>
      <c r="E3965" t="s">
        <v>26</v>
      </c>
      <c r="F3965" t="s">
        <v>100</v>
      </c>
      <c r="G3965">
        <v>46000</v>
      </c>
      <c r="H3965">
        <f t="shared" si="1060"/>
        <v>43281.4</v>
      </c>
      <c r="I3965">
        <f t="shared" si="1061"/>
        <v>1320.2</v>
      </c>
      <c r="J3965">
        <f t="shared" si="1050"/>
        <v>3265.9999999999995</v>
      </c>
      <c r="K3965">
        <f t="shared" si="1051"/>
        <v>506.00000000000006</v>
      </c>
      <c r="L3965">
        <f t="shared" si="1052"/>
        <v>1398.4</v>
      </c>
      <c r="M3965">
        <f t="shared" si="1053"/>
        <v>3261.4</v>
      </c>
      <c r="N3965">
        <v>0</v>
      </c>
      <c r="O3965">
        <f t="shared" si="1054"/>
        <v>9752</v>
      </c>
      <c r="P3965">
        <v>25</v>
      </c>
      <c r="Q3965">
        <v>0</v>
      </c>
      <c r="R3965">
        <v>0</v>
      </c>
      <c r="S3965">
        <v>398.64</v>
      </c>
      <c r="T3965">
        <v>100</v>
      </c>
      <c r="U3965">
        <f t="shared" si="1055"/>
        <v>1289.4598750000005</v>
      </c>
      <c r="V3965">
        <v>0</v>
      </c>
      <c r="W3965">
        <f t="shared" si="1066"/>
        <v>1813.0998750000003</v>
      </c>
      <c r="X3965">
        <f t="shared" si="1057"/>
        <v>2718.6000000000004</v>
      </c>
      <c r="Y3965">
        <f t="shared" si="1064"/>
        <v>6527.4</v>
      </c>
      <c r="Z3965">
        <f t="shared" si="1059"/>
        <v>41468.300125000002</v>
      </c>
      <c r="AA3965" t="s">
        <v>726</v>
      </c>
      <c r="AB3965">
        <v>2023</v>
      </c>
    </row>
    <row r="3966" spans="1:28" x14ac:dyDescent="0.25">
      <c r="A3966">
        <v>48</v>
      </c>
      <c r="B3966" t="s">
        <v>798</v>
      </c>
      <c r="C3966" t="s">
        <v>102</v>
      </c>
      <c r="D3966" t="s">
        <v>12</v>
      </c>
      <c r="E3966" t="s">
        <v>26</v>
      </c>
      <c r="F3966" t="s">
        <v>100</v>
      </c>
      <c r="G3966">
        <v>46000</v>
      </c>
      <c r="H3966">
        <f t="shared" si="1060"/>
        <v>43281.4</v>
      </c>
      <c r="I3966">
        <f t="shared" si="1061"/>
        <v>1320.2</v>
      </c>
      <c r="J3966">
        <f t="shared" si="1050"/>
        <v>3265.9999999999995</v>
      </c>
      <c r="K3966">
        <f t="shared" si="1051"/>
        <v>506.00000000000006</v>
      </c>
      <c r="L3966">
        <f t="shared" si="1052"/>
        <v>1398.4</v>
      </c>
      <c r="M3966">
        <f t="shared" si="1053"/>
        <v>3261.4</v>
      </c>
      <c r="N3966">
        <v>0</v>
      </c>
      <c r="O3966">
        <f t="shared" si="1054"/>
        <v>9752</v>
      </c>
      <c r="P3966">
        <v>25</v>
      </c>
      <c r="Q3966">
        <v>0</v>
      </c>
      <c r="R3966">
        <v>0</v>
      </c>
      <c r="S3966">
        <v>618.61</v>
      </c>
      <c r="T3966">
        <v>100</v>
      </c>
      <c r="U3966">
        <f t="shared" si="1055"/>
        <v>1289.4598750000005</v>
      </c>
      <c r="V3966">
        <v>0</v>
      </c>
      <c r="W3966">
        <f t="shared" si="1066"/>
        <v>2033.0698750000006</v>
      </c>
      <c r="X3966">
        <f t="shared" si="1057"/>
        <v>2718.6000000000004</v>
      </c>
      <c r="Y3966">
        <f t="shared" si="1064"/>
        <v>6527.4</v>
      </c>
      <c r="Z3966">
        <f t="shared" si="1059"/>
        <v>41248.330125</v>
      </c>
      <c r="AA3966" t="s">
        <v>726</v>
      </c>
      <c r="AB3966">
        <v>2023</v>
      </c>
    </row>
    <row r="3967" spans="1:28" x14ac:dyDescent="0.25">
      <c r="A3967">
        <v>49</v>
      </c>
      <c r="B3967" t="s">
        <v>799</v>
      </c>
      <c r="C3967" t="s">
        <v>102</v>
      </c>
      <c r="D3967" t="s">
        <v>6</v>
      </c>
      <c r="E3967" t="s">
        <v>26</v>
      </c>
      <c r="F3967" t="s">
        <v>100</v>
      </c>
      <c r="G3967">
        <v>36000</v>
      </c>
      <c r="H3967">
        <f t="shared" si="1060"/>
        <v>33872.400000000001</v>
      </c>
      <c r="I3967">
        <f t="shared" si="1061"/>
        <v>1033.2</v>
      </c>
      <c r="J3967">
        <f t="shared" si="1050"/>
        <v>2555.9999999999995</v>
      </c>
      <c r="K3967">
        <f t="shared" si="1051"/>
        <v>396.00000000000006</v>
      </c>
      <c r="L3967">
        <f t="shared" si="1052"/>
        <v>1094.4000000000001</v>
      </c>
      <c r="M3967">
        <f t="shared" si="1053"/>
        <v>2552.4</v>
      </c>
      <c r="N3967">
        <v>0</v>
      </c>
      <c r="O3967">
        <f t="shared" si="1054"/>
        <v>7632</v>
      </c>
      <c r="P3967">
        <v>25</v>
      </c>
      <c r="Q3967">
        <v>0</v>
      </c>
      <c r="R3967">
        <v>0</v>
      </c>
      <c r="S3967">
        <v>0</v>
      </c>
      <c r="T3967">
        <v>100</v>
      </c>
      <c r="U3967">
        <f t="shared" si="1055"/>
        <v>0</v>
      </c>
      <c r="V3967">
        <v>0</v>
      </c>
      <c r="W3967">
        <f t="shared" si="1066"/>
        <v>125</v>
      </c>
      <c r="X3967">
        <f t="shared" si="1057"/>
        <v>2127.6000000000004</v>
      </c>
      <c r="Y3967">
        <f t="shared" si="1064"/>
        <v>5108.3999999999996</v>
      </c>
      <c r="Z3967">
        <f t="shared" si="1059"/>
        <v>33747.4</v>
      </c>
      <c r="AA3967" t="s">
        <v>726</v>
      </c>
      <c r="AB3967">
        <v>2023</v>
      </c>
    </row>
    <row r="3968" spans="1:28" x14ac:dyDescent="0.25">
      <c r="A3968">
        <v>50</v>
      </c>
      <c r="B3968" t="s">
        <v>173</v>
      </c>
      <c r="C3968" t="s">
        <v>102</v>
      </c>
      <c r="D3968" t="s">
        <v>6</v>
      </c>
      <c r="E3968" t="s">
        <v>26</v>
      </c>
      <c r="F3968" t="s">
        <v>100</v>
      </c>
      <c r="G3968">
        <v>36000</v>
      </c>
      <c r="H3968">
        <f t="shared" si="1060"/>
        <v>32359.95</v>
      </c>
      <c r="I3968">
        <f t="shared" si="1061"/>
        <v>1033.2</v>
      </c>
      <c r="J3968">
        <f t="shared" si="1050"/>
        <v>2555.9999999999995</v>
      </c>
      <c r="K3968">
        <f t="shared" si="1051"/>
        <v>396.00000000000006</v>
      </c>
      <c r="L3968">
        <f t="shared" si="1052"/>
        <v>1094.4000000000001</v>
      </c>
      <c r="M3968">
        <f t="shared" si="1053"/>
        <v>2552.4</v>
      </c>
      <c r="N3968">
        <v>1512.45</v>
      </c>
      <c r="O3968">
        <f t="shared" si="1054"/>
        <v>9144.4500000000007</v>
      </c>
      <c r="P3968">
        <v>25</v>
      </c>
      <c r="Q3968">
        <v>0</v>
      </c>
      <c r="R3968">
        <v>0</v>
      </c>
      <c r="S3968">
        <v>0</v>
      </c>
      <c r="T3968">
        <v>100</v>
      </c>
      <c r="U3968">
        <f t="shared" si="1055"/>
        <v>0</v>
      </c>
      <c r="V3968">
        <v>0</v>
      </c>
      <c r="W3968">
        <f t="shared" si="1066"/>
        <v>125</v>
      </c>
      <c r="X3968">
        <f t="shared" si="1057"/>
        <v>3640.05</v>
      </c>
      <c r="Y3968">
        <f t="shared" si="1064"/>
        <v>5108.3999999999996</v>
      </c>
      <c r="Z3968">
        <f t="shared" si="1059"/>
        <v>32234.95</v>
      </c>
      <c r="AA3968" t="s">
        <v>726</v>
      </c>
      <c r="AB3968">
        <v>2023</v>
      </c>
    </row>
    <row r="3969" spans="1:28" x14ac:dyDescent="0.25">
      <c r="A3969">
        <v>51</v>
      </c>
      <c r="B3969" t="s">
        <v>174</v>
      </c>
      <c r="C3969" t="s">
        <v>102</v>
      </c>
      <c r="D3969" t="s">
        <v>6</v>
      </c>
      <c r="E3969" t="s">
        <v>26</v>
      </c>
      <c r="F3969" t="s">
        <v>100</v>
      </c>
      <c r="G3969">
        <v>46000</v>
      </c>
      <c r="H3969">
        <f t="shared" si="1060"/>
        <v>43281.4</v>
      </c>
      <c r="I3969">
        <f t="shared" si="1061"/>
        <v>1320.2</v>
      </c>
      <c r="J3969">
        <f t="shared" si="1050"/>
        <v>3265.9999999999995</v>
      </c>
      <c r="K3969">
        <f t="shared" si="1051"/>
        <v>506.00000000000006</v>
      </c>
      <c r="L3969">
        <f t="shared" si="1052"/>
        <v>1398.4</v>
      </c>
      <c r="M3969">
        <f t="shared" si="1053"/>
        <v>3261.4</v>
      </c>
      <c r="N3969">
        <v>0</v>
      </c>
      <c r="O3969">
        <f t="shared" si="1054"/>
        <v>9752</v>
      </c>
      <c r="P3969">
        <v>25</v>
      </c>
      <c r="Q3969">
        <v>0</v>
      </c>
      <c r="R3969">
        <v>0</v>
      </c>
      <c r="S3969">
        <v>917.89</v>
      </c>
      <c r="T3969">
        <v>100</v>
      </c>
      <c r="U3969">
        <f t="shared" si="1055"/>
        <v>1289.4598750000005</v>
      </c>
      <c r="V3969">
        <v>0</v>
      </c>
      <c r="W3969">
        <f t="shared" si="1066"/>
        <v>2332.3498750000003</v>
      </c>
      <c r="X3969">
        <f t="shared" si="1057"/>
        <v>2718.6000000000004</v>
      </c>
      <c r="Y3969">
        <f t="shared" si="1064"/>
        <v>6527.4</v>
      </c>
      <c r="Z3969">
        <f t="shared" si="1059"/>
        <v>40949.050125000002</v>
      </c>
      <c r="AA3969" t="s">
        <v>726</v>
      </c>
      <c r="AB3969">
        <v>2023</v>
      </c>
    </row>
    <row r="3970" spans="1:28" x14ac:dyDescent="0.25">
      <c r="A3970">
        <v>52</v>
      </c>
      <c r="B3970" t="s">
        <v>176</v>
      </c>
      <c r="C3970" t="s">
        <v>102</v>
      </c>
      <c r="D3970" t="s">
        <v>6</v>
      </c>
      <c r="E3970" t="s">
        <v>26</v>
      </c>
      <c r="F3970" t="s">
        <v>100</v>
      </c>
      <c r="G3970">
        <v>36000</v>
      </c>
      <c r="H3970">
        <f t="shared" si="1060"/>
        <v>33872.400000000001</v>
      </c>
      <c r="I3970">
        <f t="shared" si="1061"/>
        <v>1033.2</v>
      </c>
      <c r="J3970">
        <f t="shared" si="1050"/>
        <v>2555.9999999999995</v>
      </c>
      <c r="K3970">
        <f t="shared" si="1051"/>
        <v>396.00000000000006</v>
      </c>
      <c r="L3970">
        <f t="shared" si="1052"/>
        <v>1094.4000000000001</v>
      </c>
      <c r="M3970">
        <f t="shared" si="1053"/>
        <v>2552.4</v>
      </c>
      <c r="N3970">
        <v>0</v>
      </c>
      <c r="O3970">
        <f t="shared" si="1054"/>
        <v>7632</v>
      </c>
      <c r="P3970">
        <v>25</v>
      </c>
      <c r="Q3970">
        <v>0</v>
      </c>
      <c r="R3970">
        <v>0</v>
      </c>
      <c r="S3970">
        <v>398.64</v>
      </c>
      <c r="T3970">
        <v>100</v>
      </c>
      <c r="U3970">
        <f t="shared" si="1055"/>
        <v>0</v>
      </c>
      <c r="V3970">
        <v>0</v>
      </c>
      <c r="W3970">
        <f t="shared" si="1066"/>
        <v>523.64</v>
      </c>
      <c r="X3970">
        <f t="shared" si="1057"/>
        <v>2127.6000000000004</v>
      </c>
      <c r="Y3970">
        <f t="shared" si="1064"/>
        <v>5108.3999999999996</v>
      </c>
      <c r="Z3970">
        <f t="shared" si="1059"/>
        <v>33348.76</v>
      </c>
      <c r="AA3970" t="s">
        <v>726</v>
      </c>
      <c r="AB3970">
        <v>2023</v>
      </c>
    </row>
    <row r="3971" spans="1:28" x14ac:dyDescent="0.25">
      <c r="A3971">
        <v>53</v>
      </c>
      <c r="B3971" t="s">
        <v>177</v>
      </c>
      <c r="C3971" t="s">
        <v>102</v>
      </c>
      <c r="D3971" t="s">
        <v>22</v>
      </c>
      <c r="E3971" t="s">
        <v>26</v>
      </c>
      <c r="F3971" t="s">
        <v>100</v>
      </c>
      <c r="G3971">
        <v>46000</v>
      </c>
      <c r="H3971">
        <f t="shared" si="1060"/>
        <v>43281.4</v>
      </c>
      <c r="I3971">
        <f t="shared" si="1061"/>
        <v>1320.2</v>
      </c>
      <c r="J3971">
        <f t="shared" si="1050"/>
        <v>3265.9999999999995</v>
      </c>
      <c r="K3971">
        <f t="shared" si="1051"/>
        <v>506.00000000000006</v>
      </c>
      <c r="L3971">
        <f t="shared" si="1052"/>
        <v>1398.4</v>
      </c>
      <c r="M3971">
        <f t="shared" si="1053"/>
        <v>3261.4</v>
      </c>
      <c r="N3971">
        <v>0</v>
      </c>
      <c r="O3971">
        <f t="shared" si="1054"/>
        <v>9752</v>
      </c>
      <c r="P3971">
        <v>25</v>
      </c>
      <c r="Q3971">
        <v>0</v>
      </c>
      <c r="R3971">
        <v>0</v>
      </c>
      <c r="S3971">
        <v>578.67999999999995</v>
      </c>
      <c r="T3971">
        <v>100</v>
      </c>
      <c r="U3971">
        <f t="shared" si="1055"/>
        <v>1289.4598750000005</v>
      </c>
      <c r="V3971">
        <v>0</v>
      </c>
      <c r="W3971">
        <f t="shared" si="1066"/>
        <v>1993.1398750000003</v>
      </c>
      <c r="X3971">
        <f t="shared" si="1057"/>
        <v>2718.6000000000004</v>
      </c>
      <c r="Y3971">
        <f t="shared" si="1064"/>
        <v>6527.4</v>
      </c>
      <c r="Z3971">
        <f t="shared" si="1059"/>
        <v>41288.260125000001</v>
      </c>
      <c r="AA3971" t="s">
        <v>726</v>
      </c>
      <c r="AB3971">
        <v>2023</v>
      </c>
    </row>
    <row r="3972" spans="1:28" x14ac:dyDescent="0.25">
      <c r="A3972">
        <v>54</v>
      </c>
      <c r="B3972" t="s">
        <v>178</v>
      </c>
      <c r="C3972" t="s">
        <v>103</v>
      </c>
      <c r="D3972" t="s">
        <v>6</v>
      </c>
      <c r="E3972" t="s">
        <v>32</v>
      </c>
      <c r="F3972" t="s">
        <v>100</v>
      </c>
      <c r="G3972">
        <v>26000</v>
      </c>
      <c r="H3972">
        <f>+G3972-(I3972+L3972+N3972)</f>
        <v>24463.4</v>
      </c>
      <c r="I3972">
        <f t="shared" si="1061"/>
        <v>746.2</v>
      </c>
      <c r="J3972">
        <f t="shared" si="1050"/>
        <v>1845.9999999999998</v>
      </c>
      <c r="K3972">
        <f t="shared" si="1051"/>
        <v>286.00000000000006</v>
      </c>
      <c r="L3972">
        <f t="shared" si="1052"/>
        <v>790.4</v>
      </c>
      <c r="M3972">
        <f t="shared" si="1053"/>
        <v>1843.4</v>
      </c>
      <c r="N3972">
        <v>0</v>
      </c>
      <c r="O3972">
        <f>+I3972+J3972+K3972+L3972+M3972+N3972</f>
        <v>5512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055"/>
        <v>0</v>
      </c>
      <c r="V3972">
        <v>0</v>
      </c>
      <c r="W3972">
        <f t="shared" si="1066"/>
        <v>125</v>
      </c>
      <c r="X3972">
        <f>+I3972+L3972+N3972</f>
        <v>1536.6</v>
      </c>
      <c r="Y3972">
        <f t="shared" si="1064"/>
        <v>3689.3999999999996</v>
      </c>
      <c r="Z3972">
        <f t="shared" si="1059"/>
        <v>24338.400000000001</v>
      </c>
      <c r="AA3972" t="s">
        <v>726</v>
      </c>
      <c r="AB3972">
        <v>2023</v>
      </c>
    </row>
    <row r="3973" spans="1:28" x14ac:dyDescent="0.25">
      <c r="A3973">
        <v>55</v>
      </c>
      <c r="B3973" t="s">
        <v>814</v>
      </c>
      <c r="C3973" t="s">
        <v>102</v>
      </c>
      <c r="D3973" t="s">
        <v>793</v>
      </c>
      <c r="E3973" t="s">
        <v>33</v>
      </c>
      <c r="F3973" t="s">
        <v>100</v>
      </c>
      <c r="G3973">
        <v>30000</v>
      </c>
      <c r="H3973">
        <f t="shared" si="1060"/>
        <v>28227</v>
      </c>
      <c r="I3973">
        <f t="shared" si="1061"/>
        <v>861</v>
      </c>
      <c r="J3973">
        <f t="shared" si="1050"/>
        <v>2130</v>
      </c>
      <c r="K3973">
        <f t="shared" si="1051"/>
        <v>330.00000000000006</v>
      </c>
      <c r="L3973">
        <f t="shared" si="1052"/>
        <v>912</v>
      </c>
      <c r="M3973">
        <f t="shared" si="1053"/>
        <v>2127</v>
      </c>
      <c r="N3973">
        <v>0</v>
      </c>
      <c r="O3973">
        <f t="shared" ref="O3973:O3980" si="1067">+I3973+J3973+K3973+L3973+M3973+N3973</f>
        <v>6360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55"/>
        <v>0</v>
      </c>
      <c r="V3973">
        <v>0</v>
      </c>
      <c r="W3973">
        <f t="shared" si="1066"/>
        <v>125</v>
      </c>
      <c r="X3973">
        <f t="shared" ref="X3973:X3980" si="1068">+I3973+L3973+N3973</f>
        <v>1773</v>
      </c>
      <c r="Y3973">
        <f t="shared" si="1064"/>
        <v>4257</v>
      </c>
      <c r="Z3973">
        <f t="shared" si="1059"/>
        <v>28102</v>
      </c>
      <c r="AA3973" t="s">
        <v>726</v>
      </c>
      <c r="AB3973">
        <v>2023</v>
      </c>
    </row>
    <row r="3974" spans="1:28" x14ac:dyDescent="0.25">
      <c r="A3974">
        <v>56</v>
      </c>
      <c r="B3974" t="s">
        <v>815</v>
      </c>
      <c r="C3974" t="s">
        <v>102</v>
      </c>
      <c r="D3974" t="s">
        <v>793</v>
      </c>
      <c r="E3974" t="s">
        <v>32</v>
      </c>
      <c r="F3974" t="s">
        <v>100</v>
      </c>
      <c r="G3974">
        <v>30000</v>
      </c>
      <c r="H3974">
        <f t="shared" si="1060"/>
        <v>28227</v>
      </c>
      <c r="I3974">
        <f t="shared" si="1061"/>
        <v>861</v>
      </c>
      <c r="J3974">
        <f t="shared" si="1050"/>
        <v>2130</v>
      </c>
      <c r="K3974">
        <f t="shared" si="1051"/>
        <v>330.00000000000006</v>
      </c>
      <c r="L3974">
        <f t="shared" si="1052"/>
        <v>912</v>
      </c>
      <c r="M3974">
        <f t="shared" si="1053"/>
        <v>2127</v>
      </c>
      <c r="N3974">
        <v>0</v>
      </c>
      <c r="O3974">
        <f t="shared" si="1067"/>
        <v>6360</v>
      </c>
      <c r="P3974">
        <v>25</v>
      </c>
      <c r="Q3974">
        <v>0</v>
      </c>
      <c r="R3974">
        <v>0</v>
      </c>
      <c r="S3974">
        <v>0</v>
      </c>
      <c r="T3974">
        <v>100</v>
      </c>
      <c r="U3974">
        <f t="shared" si="1055"/>
        <v>0</v>
      </c>
      <c r="V3974">
        <v>0</v>
      </c>
      <c r="W3974">
        <f t="shared" si="1066"/>
        <v>125</v>
      </c>
      <c r="X3974">
        <f t="shared" si="1068"/>
        <v>1773</v>
      </c>
      <c r="Y3974">
        <f t="shared" si="1064"/>
        <v>4257</v>
      </c>
      <c r="Z3974">
        <f t="shared" si="1059"/>
        <v>28102</v>
      </c>
      <c r="AA3974" t="s">
        <v>726</v>
      </c>
      <c r="AB3974">
        <v>2023</v>
      </c>
    </row>
    <row r="3975" spans="1:28" x14ac:dyDescent="0.25">
      <c r="A3975">
        <v>57</v>
      </c>
      <c r="B3975" t="s">
        <v>816</v>
      </c>
      <c r="C3975" t="s">
        <v>103</v>
      </c>
      <c r="D3975" t="s">
        <v>6</v>
      </c>
      <c r="E3975" t="s">
        <v>32</v>
      </c>
      <c r="F3975" t="s">
        <v>100</v>
      </c>
      <c r="G3975">
        <v>30000</v>
      </c>
      <c r="H3975">
        <f>+G3975-(I3975+L3975+N3975)</f>
        <v>28227</v>
      </c>
      <c r="I3975">
        <f t="shared" si="1061"/>
        <v>861</v>
      </c>
      <c r="J3975">
        <f t="shared" si="1050"/>
        <v>2130</v>
      </c>
      <c r="K3975">
        <f t="shared" si="1051"/>
        <v>330.00000000000006</v>
      </c>
      <c r="L3975">
        <f t="shared" si="1052"/>
        <v>912</v>
      </c>
      <c r="M3975">
        <f t="shared" si="1053"/>
        <v>2127</v>
      </c>
      <c r="N3975">
        <v>0</v>
      </c>
      <c r="O3975">
        <f t="shared" si="1067"/>
        <v>6360</v>
      </c>
      <c r="P3975">
        <v>25</v>
      </c>
      <c r="Q3975">
        <v>0</v>
      </c>
      <c r="R3975">
        <v>0</v>
      </c>
      <c r="S3975">
        <v>0</v>
      </c>
      <c r="T3975">
        <v>100</v>
      </c>
      <c r="U3975">
        <f t="shared" si="1055"/>
        <v>0</v>
      </c>
      <c r="V3975">
        <v>0</v>
      </c>
      <c r="W3975">
        <f t="shared" si="1066"/>
        <v>125</v>
      </c>
      <c r="X3975">
        <f t="shared" si="1068"/>
        <v>1773</v>
      </c>
      <c r="Y3975">
        <f t="shared" si="1064"/>
        <v>4257</v>
      </c>
      <c r="Z3975">
        <f t="shared" si="1059"/>
        <v>28102</v>
      </c>
      <c r="AA3975" t="s">
        <v>726</v>
      </c>
      <c r="AB3975">
        <v>2023</v>
      </c>
    </row>
    <row r="3976" spans="1:28" x14ac:dyDescent="0.25">
      <c r="A3976">
        <v>58</v>
      </c>
      <c r="B3976" t="s">
        <v>817</v>
      </c>
      <c r="C3976" t="s">
        <v>102</v>
      </c>
      <c r="D3976" t="s">
        <v>818</v>
      </c>
      <c r="E3976" t="s">
        <v>32</v>
      </c>
      <c r="F3976" t="s">
        <v>100</v>
      </c>
      <c r="G3976">
        <v>30000</v>
      </c>
      <c r="H3976">
        <f t="shared" si="1060"/>
        <v>28227</v>
      </c>
      <c r="I3976">
        <f t="shared" si="1061"/>
        <v>861</v>
      </c>
      <c r="J3976">
        <f t="shared" si="1050"/>
        <v>2130</v>
      </c>
      <c r="K3976">
        <f t="shared" si="1051"/>
        <v>330.00000000000006</v>
      </c>
      <c r="L3976">
        <f t="shared" si="1052"/>
        <v>912</v>
      </c>
      <c r="M3976">
        <f t="shared" si="1053"/>
        <v>2127</v>
      </c>
      <c r="N3976">
        <v>0</v>
      </c>
      <c r="O3976">
        <f t="shared" si="1067"/>
        <v>6360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055"/>
        <v>0</v>
      </c>
      <c r="V3976">
        <v>0</v>
      </c>
      <c r="W3976">
        <f t="shared" si="1066"/>
        <v>125</v>
      </c>
      <c r="X3976">
        <f t="shared" si="1068"/>
        <v>1773</v>
      </c>
      <c r="Y3976">
        <f t="shared" si="1064"/>
        <v>4257</v>
      </c>
      <c r="Z3976">
        <f t="shared" si="1059"/>
        <v>28102</v>
      </c>
      <c r="AA3976" t="s">
        <v>726</v>
      </c>
      <c r="AB3976">
        <v>2023</v>
      </c>
    </row>
    <row r="3977" spans="1:28" x14ac:dyDescent="0.25">
      <c r="A3977">
        <v>59</v>
      </c>
      <c r="B3977" t="s">
        <v>819</v>
      </c>
      <c r="C3977" t="s">
        <v>103</v>
      </c>
      <c r="D3977" t="s">
        <v>12</v>
      </c>
      <c r="E3977" t="s">
        <v>32</v>
      </c>
      <c r="F3977" t="s">
        <v>100</v>
      </c>
      <c r="G3977">
        <v>46000</v>
      </c>
      <c r="H3977">
        <f t="shared" si="1060"/>
        <v>43281.4</v>
      </c>
      <c r="I3977">
        <f t="shared" si="1061"/>
        <v>1320.2</v>
      </c>
      <c r="J3977">
        <f t="shared" si="1050"/>
        <v>3265.9999999999995</v>
      </c>
      <c r="K3977">
        <f t="shared" si="1051"/>
        <v>506.00000000000006</v>
      </c>
      <c r="L3977">
        <f t="shared" si="1052"/>
        <v>1398.4</v>
      </c>
      <c r="M3977">
        <f t="shared" si="1053"/>
        <v>3261.4</v>
      </c>
      <c r="N3977">
        <v>0</v>
      </c>
      <c r="O3977">
        <f t="shared" si="1067"/>
        <v>9752</v>
      </c>
      <c r="P3977">
        <v>25</v>
      </c>
      <c r="Q3977">
        <v>0</v>
      </c>
      <c r="R3977">
        <v>0</v>
      </c>
      <c r="S3977">
        <v>734.61</v>
      </c>
      <c r="T3977">
        <v>100</v>
      </c>
      <c r="U3977">
        <f t="shared" si="1055"/>
        <v>1289.4598750000005</v>
      </c>
      <c r="V3977">
        <v>0</v>
      </c>
      <c r="W3977">
        <f t="shared" si="1066"/>
        <v>2149.0698750000006</v>
      </c>
      <c r="X3977">
        <f t="shared" si="1068"/>
        <v>2718.6000000000004</v>
      </c>
      <c r="Y3977">
        <f t="shared" si="1064"/>
        <v>6527.4</v>
      </c>
      <c r="Z3977">
        <f t="shared" si="1059"/>
        <v>41132.330125</v>
      </c>
      <c r="AA3977" t="s">
        <v>726</v>
      </c>
      <c r="AB3977">
        <v>2023</v>
      </c>
    </row>
    <row r="3978" spans="1:28" x14ac:dyDescent="0.25">
      <c r="A3978">
        <v>60</v>
      </c>
      <c r="B3978" t="s">
        <v>820</v>
      </c>
      <c r="C3978" t="s">
        <v>102</v>
      </c>
      <c r="D3978" t="s">
        <v>94</v>
      </c>
      <c r="E3978" t="s">
        <v>32</v>
      </c>
      <c r="F3978" t="s">
        <v>100</v>
      </c>
      <c r="G3978">
        <v>36000</v>
      </c>
      <c r="H3978">
        <f t="shared" si="1060"/>
        <v>33872.400000000001</v>
      </c>
      <c r="I3978">
        <f t="shared" si="1061"/>
        <v>1033.2</v>
      </c>
      <c r="J3978">
        <f t="shared" si="1050"/>
        <v>2555.9999999999995</v>
      </c>
      <c r="K3978">
        <f t="shared" si="1051"/>
        <v>396.00000000000006</v>
      </c>
      <c r="L3978">
        <f t="shared" si="1052"/>
        <v>1094.4000000000001</v>
      </c>
      <c r="M3978">
        <f t="shared" si="1053"/>
        <v>2552.4</v>
      </c>
      <c r="N3978">
        <v>0</v>
      </c>
      <c r="O3978">
        <f t="shared" si="1067"/>
        <v>7632</v>
      </c>
      <c r="P3978">
        <v>25</v>
      </c>
      <c r="Q3978">
        <v>0</v>
      </c>
      <c r="R3978">
        <v>0</v>
      </c>
      <c r="S3978">
        <v>0</v>
      </c>
      <c r="T3978">
        <v>100</v>
      </c>
      <c r="U3978">
        <f t="shared" si="1055"/>
        <v>0</v>
      </c>
      <c r="V3978">
        <v>0</v>
      </c>
      <c r="W3978">
        <f t="shared" si="1066"/>
        <v>125</v>
      </c>
      <c r="X3978">
        <f t="shared" si="1068"/>
        <v>2127.6000000000004</v>
      </c>
      <c r="Y3978">
        <f t="shared" si="1064"/>
        <v>5108.3999999999996</v>
      </c>
      <c r="Z3978">
        <f t="shared" si="1059"/>
        <v>33747.4</v>
      </c>
      <c r="AA3978" t="s">
        <v>726</v>
      </c>
      <c r="AB3978">
        <v>2023</v>
      </c>
    </row>
    <row r="3979" spans="1:28" x14ac:dyDescent="0.25">
      <c r="A3979">
        <v>61</v>
      </c>
      <c r="B3979" t="s">
        <v>821</v>
      </c>
      <c r="C3979" t="s">
        <v>103</v>
      </c>
      <c r="D3979" t="s">
        <v>22</v>
      </c>
      <c r="E3979" t="s">
        <v>32</v>
      </c>
      <c r="F3979" t="s">
        <v>100</v>
      </c>
      <c r="G3979">
        <v>36000</v>
      </c>
      <c r="H3979">
        <f t="shared" si="1060"/>
        <v>33872.400000000001</v>
      </c>
      <c r="I3979">
        <f t="shared" si="1061"/>
        <v>1033.2</v>
      </c>
      <c r="J3979">
        <f t="shared" si="1050"/>
        <v>2555.9999999999995</v>
      </c>
      <c r="K3979">
        <f t="shared" si="1051"/>
        <v>396.00000000000006</v>
      </c>
      <c r="L3979">
        <f t="shared" si="1052"/>
        <v>1094.4000000000001</v>
      </c>
      <c r="M3979">
        <f t="shared" si="1053"/>
        <v>2552.4</v>
      </c>
      <c r="N3979">
        <v>0</v>
      </c>
      <c r="O3979">
        <f t="shared" si="1067"/>
        <v>7632</v>
      </c>
      <c r="P3979">
        <v>25</v>
      </c>
      <c r="Q3979">
        <v>0</v>
      </c>
      <c r="R3979">
        <v>0</v>
      </c>
      <c r="S3979">
        <v>1039.1300000000001</v>
      </c>
      <c r="T3979">
        <v>100</v>
      </c>
      <c r="U3979">
        <f t="shared" si="1055"/>
        <v>0</v>
      </c>
      <c r="V3979">
        <v>0</v>
      </c>
      <c r="W3979">
        <f t="shared" si="1066"/>
        <v>1164.1300000000001</v>
      </c>
      <c r="X3979">
        <f t="shared" si="1068"/>
        <v>2127.6000000000004</v>
      </c>
      <c r="Y3979">
        <f t="shared" si="1064"/>
        <v>5108.3999999999996</v>
      </c>
      <c r="Z3979">
        <f t="shared" si="1059"/>
        <v>32708.27</v>
      </c>
      <c r="AA3979" t="s">
        <v>726</v>
      </c>
      <c r="AB3979">
        <v>2023</v>
      </c>
    </row>
    <row r="3980" spans="1:28" x14ac:dyDescent="0.25">
      <c r="A3980">
        <v>62</v>
      </c>
      <c r="B3980" t="s">
        <v>822</v>
      </c>
      <c r="C3980" t="s">
        <v>103</v>
      </c>
      <c r="D3980" t="s">
        <v>793</v>
      </c>
      <c r="E3980" t="s">
        <v>32</v>
      </c>
      <c r="F3980" t="s">
        <v>100</v>
      </c>
      <c r="G3980">
        <v>46000</v>
      </c>
      <c r="H3980">
        <f t="shared" si="1060"/>
        <v>43281.4</v>
      </c>
      <c r="I3980">
        <f t="shared" si="1061"/>
        <v>1320.2</v>
      </c>
      <c r="J3980">
        <f t="shared" si="1050"/>
        <v>3265.9999999999995</v>
      </c>
      <c r="K3980">
        <f t="shared" si="1051"/>
        <v>506.00000000000006</v>
      </c>
      <c r="L3980">
        <f t="shared" si="1052"/>
        <v>1398.4</v>
      </c>
      <c r="M3980">
        <f t="shared" si="1053"/>
        <v>3261.4</v>
      </c>
      <c r="N3980">
        <v>0</v>
      </c>
      <c r="O3980">
        <f t="shared" si="1067"/>
        <v>9752</v>
      </c>
      <c r="P3980">
        <v>25</v>
      </c>
      <c r="Q3980">
        <v>0</v>
      </c>
      <c r="R3980">
        <v>0</v>
      </c>
      <c r="S3980">
        <v>0</v>
      </c>
      <c r="T3980">
        <v>100</v>
      </c>
      <c r="U3980">
        <f t="shared" si="1055"/>
        <v>1289.4598750000005</v>
      </c>
      <c r="V3980">
        <v>0</v>
      </c>
      <c r="W3980">
        <f t="shared" si="1066"/>
        <v>1414.4598750000005</v>
      </c>
      <c r="X3980">
        <f t="shared" si="1068"/>
        <v>2718.6000000000004</v>
      </c>
      <c r="Y3980">
        <f t="shared" si="1064"/>
        <v>6527.4</v>
      </c>
      <c r="Z3980">
        <f t="shared" si="1059"/>
        <v>41866.940125000001</v>
      </c>
      <c r="AA3980" t="s">
        <v>726</v>
      </c>
      <c r="AB3980">
        <v>2023</v>
      </c>
    </row>
    <row r="3981" spans="1:28" x14ac:dyDescent="0.25">
      <c r="A3981">
        <v>63</v>
      </c>
      <c r="B3981" t="s">
        <v>179</v>
      </c>
      <c r="C3981" t="s">
        <v>103</v>
      </c>
      <c r="D3981" t="s">
        <v>800</v>
      </c>
      <c r="E3981" t="s">
        <v>32</v>
      </c>
      <c r="F3981" t="s">
        <v>100</v>
      </c>
      <c r="G3981">
        <v>30000</v>
      </c>
      <c r="H3981">
        <f t="shared" si="1060"/>
        <v>28227</v>
      </c>
      <c r="I3981">
        <f t="shared" si="1061"/>
        <v>861</v>
      </c>
      <c r="J3981">
        <f t="shared" si="1050"/>
        <v>2130</v>
      </c>
      <c r="K3981">
        <f t="shared" si="1051"/>
        <v>330.00000000000006</v>
      </c>
      <c r="L3981">
        <f t="shared" si="1052"/>
        <v>912</v>
      </c>
      <c r="M3981">
        <f t="shared" si="1053"/>
        <v>2127</v>
      </c>
      <c r="N3981">
        <v>0</v>
      </c>
      <c r="O3981">
        <f t="shared" si="1054"/>
        <v>6360</v>
      </c>
      <c r="P3981">
        <v>25</v>
      </c>
      <c r="Q3981">
        <v>1000</v>
      </c>
      <c r="R3981">
        <v>0</v>
      </c>
      <c r="S3981">
        <v>140.06</v>
      </c>
      <c r="T3981">
        <v>100</v>
      </c>
      <c r="U3981">
        <f t="shared" si="1055"/>
        <v>0</v>
      </c>
      <c r="V3981">
        <v>0</v>
      </c>
      <c r="W3981">
        <f t="shared" si="1066"/>
        <v>1265.06</v>
      </c>
      <c r="X3981">
        <f t="shared" si="1057"/>
        <v>1773</v>
      </c>
      <c r="Y3981">
        <f t="shared" si="1064"/>
        <v>4257</v>
      </c>
      <c r="Z3981">
        <f t="shared" si="1059"/>
        <v>26961.94</v>
      </c>
      <c r="AA3981" t="s">
        <v>726</v>
      </c>
      <c r="AB3981">
        <v>2023</v>
      </c>
    </row>
    <row r="3982" spans="1:28" x14ac:dyDescent="0.25">
      <c r="A3982">
        <v>64</v>
      </c>
      <c r="B3982" t="s">
        <v>180</v>
      </c>
      <c r="C3982" t="s">
        <v>103</v>
      </c>
      <c r="D3982" t="s">
        <v>22</v>
      </c>
      <c r="E3982" t="s">
        <v>32</v>
      </c>
      <c r="F3982" t="s">
        <v>100</v>
      </c>
      <c r="G3982">
        <v>36000</v>
      </c>
      <c r="H3982">
        <f t="shared" si="1060"/>
        <v>32359.95</v>
      </c>
      <c r="I3982">
        <f t="shared" si="1061"/>
        <v>1033.2</v>
      </c>
      <c r="J3982">
        <f t="shared" si="1050"/>
        <v>2555.9999999999995</v>
      </c>
      <c r="K3982">
        <f t="shared" si="1051"/>
        <v>396.00000000000006</v>
      </c>
      <c r="L3982">
        <f t="shared" si="1052"/>
        <v>1094.4000000000001</v>
      </c>
      <c r="M3982">
        <f t="shared" si="1053"/>
        <v>2552.4</v>
      </c>
      <c r="N3982">
        <v>1512.45</v>
      </c>
      <c r="O3982">
        <f t="shared" si="1054"/>
        <v>9144.4500000000007</v>
      </c>
      <c r="P3982">
        <v>25</v>
      </c>
      <c r="Q3982">
        <v>0</v>
      </c>
      <c r="R3982">
        <v>0</v>
      </c>
      <c r="S3982">
        <v>1625.98</v>
      </c>
      <c r="T3982">
        <v>100</v>
      </c>
      <c r="U3982">
        <f t="shared" si="1055"/>
        <v>0</v>
      </c>
      <c r="V3982">
        <v>0</v>
      </c>
      <c r="W3982">
        <f t="shared" si="1066"/>
        <v>1750.98</v>
      </c>
      <c r="X3982">
        <f t="shared" si="1057"/>
        <v>3640.05</v>
      </c>
      <c r="Y3982">
        <f t="shared" si="1064"/>
        <v>5108.3999999999996</v>
      </c>
      <c r="Z3982">
        <f t="shared" si="1059"/>
        <v>30608.97</v>
      </c>
      <c r="AA3982" t="s">
        <v>726</v>
      </c>
      <c r="AB3982">
        <v>2023</v>
      </c>
    </row>
    <row r="3983" spans="1:28" x14ac:dyDescent="0.25">
      <c r="A3983">
        <v>65</v>
      </c>
      <c r="B3983" t="s">
        <v>181</v>
      </c>
      <c r="C3983" t="s">
        <v>103</v>
      </c>
      <c r="D3983" t="s">
        <v>6</v>
      </c>
      <c r="E3983" t="s">
        <v>52</v>
      </c>
      <c r="F3983" t="s">
        <v>100</v>
      </c>
      <c r="G3983">
        <v>36000</v>
      </c>
      <c r="H3983">
        <f t="shared" si="1060"/>
        <v>33872.400000000001</v>
      </c>
      <c r="I3983">
        <f t="shared" si="1061"/>
        <v>1033.2</v>
      </c>
      <c r="J3983">
        <f t="shared" ref="J3983:J4016" si="1069">IF(G3983&lt;=325250,G3983*7.1%,23092.75)</f>
        <v>2555.9999999999995</v>
      </c>
      <c r="K3983">
        <f t="shared" ref="K3983:K4016" si="1070">IF(G3983&lt;=65050,G3983*1.1%,715.55)</f>
        <v>396.00000000000006</v>
      </c>
      <c r="L3983">
        <f t="shared" ref="L3983:L4016" si="1071">IF(G3983&lt;=162625,G3983*3.04%,4943.8)</f>
        <v>1094.4000000000001</v>
      </c>
      <c r="M3983">
        <f t="shared" ref="M3983:M4016" si="1072">IF(G3983&lt;=162625,G3983*7.09%,11530.11)</f>
        <v>2552.4</v>
      </c>
      <c r="N3983">
        <v>0</v>
      </c>
      <c r="O3983">
        <f t="shared" ref="O3983:O4016" si="1073">+I3983+J3983+K3983+L3983+M3983+N3983</f>
        <v>7632</v>
      </c>
      <c r="P3983">
        <v>25</v>
      </c>
      <c r="Q3983">
        <v>0</v>
      </c>
      <c r="R3983">
        <v>0</v>
      </c>
      <c r="S3983">
        <v>781.07</v>
      </c>
      <c r="T3983">
        <v>100</v>
      </c>
      <c r="U3983">
        <f t="shared" ref="U3983:U4003" si="1074">IF((H3983*12)&gt;867123.01,(79776+(((H3983*12)-867123.01)*0.25))/12,IF((H3983*12)&gt;624329.01,(31216+(((H3983*12)-624329.01)*0.2))/12,IF((H3983*12)&gt;416220.01,(((H3983*12)-416220.01)*0.15)/12,0)))</f>
        <v>0</v>
      </c>
      <c r="V3983">
        <v>0</v>
      </c>
      <c r="W3983">
        <f t="shared" si="1066"/>
        <v>906.07</v>
      </c>
      <c r="X3983">
        <f t="shared" ref="X3983:X3990" si="1075">+I3983+L3983+N3983</f>
        <v>2127.6000000000004</v>
      </c>
      <c r="Y3983">
        <f t="shared" si="1064"/>
        <v>5108.3999999999996</v>
      </c>
      <c r="Z3983">
        <f t="shared" ref="Z3983:Z4003" si="1076">+G3983-(W3983+X3983)</f>
        <v>32966.33</v>
      </c>
      <c r="AA3983" t="s">
        <v>726</v>
      </c>
      <c r="AB3983">
        <v>2023</v>
      </c>
    </row>
    <row r="3984" spans="1:28" x14ac:dyDescent="0.25">
      <c r="A3984">
        <v>66</v>
      </c>
      <c r="B3984" t="s">
        <v>183</v>
      </c>
      <c r="C3984" t="s">
        <v>103</v>
      </c>
      <c r="D3984" t="s">
        <v>22</v>
      </c>
      <c r="E3984" t="s">
        <v>52</v>
      </c>
      <c r="F3984" t="s">
        <v>100</v>
      </c>
      <c r="G3984">
        <v>36000</v>
      </c>
      <c r="H3984">
        <f t="shared" ref="H3984:H4016" si="1077">+G3984-(I3984+L3984+N3984)</f>
        <v>33872.400000000001</v>
      </c>
      <c r="I3984">
        <f t="shared" ref="I3984:I4016" si="1078">IF(G3984&lt;=325250,G3984*2.87%,9334.68)</f>
        <v>1033.2</v>
      </c>
      <c r="J3984">
        <f t="shared" si="1069"/>
        <v>2555.9999999999995</v>
      </c>
      <c r="K3984">
        <f t="shared" si="1070"/>
        <v>396.00000000000006</v>
      </c>
      <c r="L3984">
        <f t="shared" si="1071"/>
        <v>1094.4000000000001</v>
      </c>
      <c r="M3984">
        <f t="shared" si="1072"/>
        <v>2552.4</v>
      </c>
      <c r="N3984">
        <v>0</v>
      </c>
      <c r="O3984">
        <f t="shared" si="1073"/>
        <v>7632</v>
      </c>
      <c r="P3984">
        <v>25</v>
      </c>
      <c r="Q3984">
        <v>0</v>
      </c>
      <c r="R3984">
        <v>0</v>
      </c>
      <c r="S3984">
        <v>813.14</v>
      </c>
      <c r="T3984">
        <v>100</v>
      </c>
      <c r="U3984">
        <f t="shared" si="1074"/>
        <v>0</v>
      </c>
      <c r="V3984">
        <v>0</v>
      </c>
      <c r="W3984">
        <f t="shared" si="1066"/>
        <v>938.14</v>
      </c>
      <c r="X3984">
        <f t="shared" si="1075"/>
        <v>2127.6000000000004</v>
      </c>
      <c r="Y3984">
        <f t="shared" si="1064"/>
        <v>5108.3999999999996</v>
      </c>
      <c r="Z3984">
        <f t="shared" si="1076"/>
        <v>32934.26</v>
      </c>
      <c r="AA3984" t="s">
        <v>726</v>
      </c>
      <c r="AB3984">
        <v>2023</v>
      </c>
    </row>
    <row r="3985" spans="1:28" x14ac:dyDescent="0.25">
      <c r="A3985">
        <v>67</v>
      </c>
      <c r="B3985" t="s">
        <v>185</v>
      </c>
      <c r="C3985" t="s">
        <v>103</v>
      </c>
      <c r="D3985" t="s">
        <v>22</v>
      </c>
      <c r="E3985" t="s">
        <v>789</v>
      </c>
      <c r="F3985" t="s">
        <v>100</v>
      </c>
      <c r="G3985">
        <v>46000</v>
      </c>
      <c r="H3985">
        <f t="shared" si="1077"/>
        <v>43281.4</v>
      </c>
      <c r="I3985">
        <f t="shared" si="1078"/>
        <v>1320.2</v>
      </c>
      <c r="J3985">
        <f t="shared" si="1069"/>
        <v>3265.9999999999995</v>
      </c>
      <c r="K3985">
        <f t="shared" si="1070"/>
        <v>506.00000000000006</v>
      </c>
      <c r="L3985">
        <f t="shared" si="1071"/>
        <v>1398.4</v>
      </c>
      <c r="M3985">
        <f t="shared" si="1072"/>
        <v>3261.4</v>
      </c>
      <c r="N3985">
        <v>0</v>
      </c>
      <c r="O3985">
        <f t="shared" si="1073"/>
        <v>9752</v>
      </c>
      <c r="P3985">
        <v>25</v>
      </c>
      <c r="Q3985">
        <v>200</v>
      </c>
      <c r="R3985">
        <v>0</v>
      </c>
      <c r="S3985">
        <v>1515.95</v>
      </c>
      <c r="T3985">
        <v>100</v>
      </c>
      <c r="U3985">
        <f t="shared" si="1074"/>
        <v>1289.4598750000005</v>
      </c>
      <c r="V3985">
        <v>0</v>
      </c>
      <c r="W3985">
        <f t="shared" si="1066"/>
        <v>3130.4098750000003</v>
      </c>
      <c r="X3985">
        <f t="shared" si="1075"/>
        <v>2718.6000000000004</v>
      </c>
      <c r="Y3985">
        <f t="shared" si="1064"/>
        <v>6527.4</v>
      </c>
      <c r="Z3985">
        <f t="shared" si="1076"/>
        <v>40150.990124999997</v>
      </c>
      <c r="AA3985" t="s">
        <v>726</v>
      </c>
      <c r="AB3985">
        <v>2023</v>
      </c>
    </row>
    <row r="3986" spans="1:28" x14ac:dyDescent="0.25">
      <c r="A3986">
        <v>68</v>
      </c>
      <c r="B3986" t="s">
        <v>186</v>
      </c>
      <c r="C3986" t="s">
        <v>102</v>
      </c>
      <c r="D3986" t="s">
        <v>17</v>
      </c>
      <c r="E3986" t="s">
        <v>42</v>
      </c>
      <c r="F3986" t="s">
        <v>100</v>
      </c>
      <c r="G3986">
        <v>36000</v>
      </c>
      <c r="H3986">
        <f t="shared" si="1077"/>
        <v>33872.400000000001</v>
      </c>
      <c r="I3986">
        <f t="shared" si="1078"/>
        <v>1033.2</v>
      </c>
      <c r="J3986">
        <f t="shared" si="1069"/>
        <v>2555.9999999999995</v>
      </c>
      <c r="K3986">
        <f t="shared" si="1070"/>
        <v>396.00000000000006</v>
      </c>
      <c r="L3986">
        <f t="shared" si="1071"/>
        <v>1094.4000000000001</v>
      </c>
      <c r="M3986">
        <f t="shared" si="1072"/>
        <v>2552.4</v>
      </c>
      <c r="N3986">
        <v>0</v>
      </c>
      <c r="O3986">
        <f t="shared" si="1073"/>
        <v>7632</v>
      </c>
      <c r="P3986">
        <v>25</v>
      </c>
      <c r="Q3986">
        <v>0</v>
      </c>
      <c r="R3986">
        <v>0</v>
      </c>
      <c r="S3986">
        <v>631.02</v>
      </c>
      <c r="T3986">
        <v>100</v>
      </c>
      <c r="U3986">
        <f t="shared" si="1074"/>
        <v>0</v>
      </c>
      <c r="V3986">
        <v>0</v>
      </c>
      <c r="W3986">
        <f t="shared" si="1066"/>
        <v>756.02</v>
      </c>
      <c r="X3986">
        <f t="shared" si="1075"/>
        <v>2127.6000000000004</v>
      </c>
      <c r="Y3986">
        <f t="shared" si="1064"/>
        <v>5108.3999999999996</v>
      </c>
      <c r="Z3986">
        <f t="shared" si="1076"/>
        <v>33116.379999999997</v>
      </c>
      <c r="AA3986" t="s">
        <v>726</v>
      </c>
      <c r="AB3986">
        <v>2023</v>
      </c>
    </row>
    <row r="3987" spans="1:28" x14ac:dyDescent="0.25">
      <c r="A3987">
        <v>69</v>
      </c>
      <c r="B3987" t="s">
        <v>188</v>
      </c>
      <c r="C3987" t="s">
        <v>102</v>
      </c>
      <c r="D3987" t="s">
        <v>10</v>
      </c>
      <c r="E3987" t="s">
        <v>33</v>
      </c>
      <c r="F3987" t="s">
        <v>100</v>
      </c>
      <c r="G3987">
        <v>36000</v>
      </c>
      <c r="H3987">
        <f t="shared" si="1077"/>
        <v>30847.5</v>
      </c>
      <c r="I3987">
        <f t="shared" si="1078"/>
        <v>1033.2</v>
      </c>
      <c r="J3987">
        <f t="shared" si="1069"/>
        <v>2555.9999999999995</v>
      </c>
      <c r="K3987">
        <f t="shared" si="1070"/>
        <v>396.00000000000006</v>
      </c>
      <c r="L3987">
        <f t="shared" si="1071"/>
        <v>1094.4000000000001</v>
      </c>
      <c r="M3987">
        <f t="shared" si="1072"/>
        <v>2552.4</v>
      </c>
      <c r="N3987">
        <v>3024.9</v>
      </c>
      <c r="O3987">
        <f t="shared" si="1073"/>
        <v>10656.9</v>
      </c>
      <c r="P3987">
        <v>25</v>
      </c>
      <c r="Q3987">
        <v>0</v>
      </c>
      <c r="R3987">
        <v>0</v>
      </c>
      <c r="S3987">
        <v>1894.6</v>
      </c>
      <c r="T3987">
        <v>100</v>
      </c>
      <c r="U3987">
        <f t="shared" si="1074"/>
        <v>0</v>
      </c>
      <c r="V3987">
        <v>0</v>
      </c>
      <c r="W3987">
        <f t="shared" si="1066"/>
        <v>2019.6</v>
      </c>
      <c r="X3987">
        <f t="shared" si="1075"/>
        <v>5152.5</v>
      </c>
      <c r="Y3987">
        <f t="shared" si="1064"/>
        <v>5108.3999999999996</v>
      </c>
      <c r="Z3987">
        <f t="shared" si="1076"/>
        <v>28827.9</v>
      </c>
      <c r="AA3987" t="s">
        <v>726</v>
      </c>
      <c r="AB3987">
        <v>2023</v>
      </c>
    </row>
    <row r="3988" spans="1:28" x14ac:dyDescent="0.25">
      <c r="A3988">
        <v>70</v>
      </c>
      <c r="B3988" t="s">
        <v>190</v>
      </c>
      <c r="C3988" t="s">
        <v>102</v>
      </c>
      <c r="D3988" t="s">
        <v>801</v>
      </c>
      <c r="E3988" t="s">
        <v>38</v>
      </c>
      <c r="F3988" t="s">
        <v>100</v>
      </c>
      <c r="G3988">
        <v>36000</v>
      </c>
      <c r="H3988">
        <f t="shared" si="1077"/>
        <v>33872.400000000001</v>
      </c>
      <c r="I3988">
        <f t="shared" si="1078"/>
        <v>1033.2</v>
      </c>
      <c r="J3988">
        <f t="shared" si="1069"/>
        <v>2555.9999999999995</v>
      </c>
      <c r="K3988">
        <f t="shared" si="1070"/>
        <v>396.00000000000006</v>
      </c>
      <c r="L3988">
        <f t="shared" si="1071"/>
        <v>1094.4000000000001</v>
      </c>
      <c r="M3988">
        <f t="shared" si="1072"/>
        <v>2552.4</v>
      </c>
      <c r="N3988">
        <v>0</v>
      </c>
      <c r="O3988">
        <f t="shared" si="1073"/>
        <v>7632</v>
      </c>
      <c r="P3988">
        <v>25</v>
      </c>
      <c r="Q3988">
        <v>6490.89</v>
      </c>
      <c r="R3988">
        <v>0</v>
      </c>
      <c r="S3988">
        <v>724.7</v>
      </c>
      <c r="T3988">
        <v>100</v>
      </c>
      <c r="U3988">
        <f t="shared" si="1074"/>
        <v>0</v>
      </c>
      <c r="V3988">
        <v>0</v>
      </c>
      <c r="W3988">
        <f t="shared" si="1066"/>
        <v>7340.59</v>
      </c>
      <c r="X3988">
        <f t="shared" si="1075"/>
        <v>2127.6000000000004</v>
      </c>
      <c r="Y3988">
        <f t="shared" si="1064"/>
        <v>5108.3999999999996</v>
      </c>
      <c r="Z3988">
        <f t="shared" si="1076"/>
        <v>26531.809999999998</v>
      </c>
      <c r="AA3988" t="s">
        <v>726</v>
      </c>
      <c r="AB3988">
        <v>2023</v>
      </c>
    </row>
    <row r="3989" spans="1:28" x14ac:dyDescent="0.25">
      <c r="A3989">
        <v>71</v>
      </c>
      <c r="B3989" t="s">
        <v>802</v>
      </c>
      <c r="C3989" t="s">
        <v>103</v>
      </c>
      <c r="D3989" t="s">
        <v>22</v>
      </c>
      <c r="E3989" t="s">
        <v>54</v>
      </c>
      <c r="F3989" t="s">
        <v>100</v>
      </c>
      <c r="G3989">
        <v>30000</v>
      </c>
      <c r="H3989">
        <f t="shared" si="1077"/>
        <v>28227</v>
      </c>
      <c r="I3989">
        <f t="shared" si="1078"/>
        <v>861</v>
      </c>
      <c r="J3989">
        <f t="shared" si="1069"/>
        <v>2130</v>
      </c>
      <c r="K3989">
        <f t="shared" si="1070"/>
        <v>330.00000000000006</v>
      </c>
      <c r="L3989">
        <f t="shared" si="1071"/>
        <v>912</v>
      </c>
      <c r="M3989">
        <f t="shared" si="1072"/>
        <v>2127</v>
      </c>
      <c r="N3989">
        <v>0</v>
      </c>
      <c r="O3989">
        <f t="shared" si="1073"/>
        <v>6360</v>
      </c>
      <c r="P3989">
        <v>25</v>
      </c>
      <c r="Q3989">
        <v>0</v>
      </c>
      <c r="R3989">
        <v>0</v>
      </c>
      <c r="S3989">
        <v>0</v>
      </c>
      <c r="T3989">
        <v>100</v>
      </c>
      <c r="U3989">
        <f t="shared" si="1074"/>
        <v>0</v>
      </c>
      <c r="V3989">
        <v>0</v>
      </c>
      <c r="W3989">
        <f t="shared" si="1066"/>
        <v>125</v>
      </c>
      <c r="X3989">
        <f t="shared" si="1075"/>
        <v>1773</v>
      </c>
      <c r="Y3989">
        <f t="shared" si="1064"/>
        <v>4257</v>
      </c>
      <c r="Z3989">
        <f t="shared" si="1076"/>
        <v>28102</v>
      </c>
      <c r="AA3989" t="s">
        <v>726</v>
      </c>
      <c r="AB3989">
        <v>2023</v>
      </c>
    </row>
    <row r="3990" spans="1:28" x14ac:dyDescent="0.25">
      <c r="A3990">
        <v>72</v>
      </c>
      <c r="B3990" t="s">
        <v>193</v>
      </c>
      <c r="C3990" t="s">
        <v>103</v>
      </c>
      <c r="D3990" t="s">
        <v>22</v>
      </c>
      <c r="E3990" t="s">
        <v>54</v>
      </c>
      <c r="F3990" t="s">
        <v>100</v>
      </c>
      <c r="G3990">
        <v>30000</v>
      </c>
      <c r="H3990">
        <f t="shared" si="1077"/>
        <v>26714.55</v>
      </c>
      <c r="I3990">
        <f t="shared" si="1078"/>
        <v>861</v>
      </c>
      <c r="J3990">
        <f t="shared" si="1069"/>
        <v>2130</v>
      </c>
      <c r="K3990">
        <f t="shared" si="1070"/>
        <v>330.00000000000006</v>
      </c>
      <c r="L3990">
        <f t="shared" si="1071"/>
        <v>912</v>
      </c>
      <c r="M3990">
        <f t="shared" si="1072"/>
        <v>2127</v>
      </c>
      <c r="N3990">
        <v>1512.45</v>
      </c>
      <c r="O3990">
        <f t="shared" si="1073"/>
        <v>7872.45</v>
      </c>
      <c r="P3990">
        <v>25</v>
      </c>
      <c r="Q3990">
        <v>200</v>
      </c>
      <c r="R3990">
        <v>0</v>
      </c>
      <c r="S3990">
        <v>0</v>
      </c>
      <c r="T3990">
        <v>100</v>
      </c>
      <c r="U3990">
        <f t="shared" si="1074"/>
        <v>0</v>
      </c>
      <c r="V3990">
        <v>0</v>
      </c>
      <c r="W3990">
        <f t="shared" si="1066"/>
        <v>325</v>
      </c>
      <c r="X3990">
        <f t="shared" si="1075"/>
        <v>3285.45</v>
      </c>
      <c r="Y3990">
        <f t="shared" si="1064"/>
        <v>4257</v>
      </c>
      <c r="Z3990">
        <f t="shared" si="1076"/>
        <v>26389.55</v>
      </c>
      <c r="AA3990" t="s">
        <v>726</v>
      </c>
      <c r="AB3990">
        <v>2023</v>
      </c>
    </row>
    <row r="3991" spans="1:28" x14ac:dyDescent="0.25">
      <c r="A3991">
        <v>73</v>
      </c>
      <c r="B3991" t="s">
        <v>197</v>
      </c>
      <c r="C3991" t="s">
        <v>103</v>
      </c>
      <c r="D3991" t="s">
        <v>94</v>
      </c>
      <c r="E3991" t="s">
        <v>54</v>
      </c>
      <c r="F3991" t="s">
        <v>100</v>
      </c>
      <c r="G3991">
        <v>25000</v>
      </c>
      <c r="H3991">
        <f t="shared" si="1077"/>
        <v>23522.5</v>
      </c>
      <c r="I3991">
        <f t="shared" si="1078"/>
        <v>717.5</v>
      </c>
      <c r="J3991">
        <f t="shared" si="1069"/>
        <v>1774.9999999999998</v>
      </c>
      <c r="K3991">
        <f t="shared" si="1070"/>
        <v>275</v>
      </c>
      <c r="L3991">
        <f t="shared" si="1071"/>
        <v>760</v>
      </c>
      <c r="M3991">
        <f t="shared" si="1072"/>
        <v>1772.5000000000002</v>
      </c>
      <c r="N3991">
        <v>0</v>
      </c>
      <c r="O3991">
        <f t="shared" si="1073"/>
        <v>5300</v>
      </c>
      <c r="P3991">
        <v>25</v>
      </c>
      <c r="Q3991">
        <v>0</v>
      </c>
      <c r="R3991">
        <v>0</v>
      </c>
      <c r="S3991">
        <v>0</v>
      </c>
      <c r="T3991">
        <v>100</v>
      </c>
      <c r="U3991">
        <f t="shared" si="1074"/>
        <v>0</v>
      </c>
      <c r="V3991">
        <v>0</v>
      </c>
      <c r="W3991">
        <f t="shared" si="1066"/>
        <v>125</v>
      </c>
      <c r="X3991">
        <v>1182</v>
      </c>
      <c r="Y3991">
        <f t="shared" si="1064"/>
        <v>3547.5</v>
      </c>
      <c r="Z3991">
        <f t="shared" si="1076"/>
        <v>23693</v>
      </c>
      <c r="AA3991" t="s">
        <v>726</v>
      </c>
      <c r="AB3991">
        <v>2023</v>
      </c>
    </row>
    <row r="3992" spans="1:28" x14ac:dyDescent="0.25">
      <c r="A3992">
        <v>74</v>
      </c>
      <c r="B3992" t="s">
        <v>198</v>
      </c>
      <c r="C3992" t="s">
        <v>103</v>
      </c>
      <c r="D3992" t="s">
        <v>22</v>
      </c>
      <c r="E3992" t="s">
        <v>54</v>
      </c>
      <c r="F3992" t="s">
        <v>100</v>
      </c>
      <c r="G3992">
        <v>30000</v>
      </c>
      <c r="H3992">
        <f t="shared" si="1077"/>
        <v>28227</v>
      </c>
      <c r="I3992">
        <f t="shared" si="1078"/>
        <v>861</v>
      </c>
      <c r="J3992">
        <f t="shared" si="1069"/>
        <v>2130</v>
      </c>
      <c r="K3992">
        <f t="shared" si="1070"/>
        <v>330.00000000000006</v>
      </c>
      <c r="L3992">
        <f t="shared" si="1071"/>
        <v>912</v>
      </c>
      <c r="M3992">
        <f t="shared" si="1072"/>
        <v>2127</v>
      </c>
      <c r="N3992">
        <v>0</v>
      </c>
      <c r="O3992">
        <f t="shared" si="1073"/>
        <v>6360</v>
      </c>
      <c r="P3992">
        <v>25</v>
      </c>
      <c r="Q3992">
        <v>2733.44</v>
      </c>
      <c r="R3992">
        <v>0</v>
      </c>
      <c r="S3992">
        <v>0</v>
      </c>
      <c r="T3992">
        <v>100</v>
      </c>
      <c r="U3992">
        <f t="shared" si="1074"/>
        <v>0</v>
      </c>
      <c r="V3992">
        <v>0</v>
      </c>
      <c r="W3992">
        <f t="shared" si="1066"/>
        <v>2858.44</v>
      </c>
      <c r="X3992">
        <f t="shared" ref="X3992:X4016" si="1079">+I3992+L3992+N3992</f>
        <v>1773</v>
      </c>
      <c r="Y3992">
        <f t="shared" si="1064"/>
        <v>4257</v>
      </c>
      <c r="Z3992">
        <f t="shared" si="1076"/>
        <v>25368.559999999998</v>
      </c>
      <c r="AA3992" t="s">
        <v>726</v>
      </c>
      <c r="AB3992">
        <v>2023</v>
      </c>
    </row>
    <row r="3993" spans="1:28" x14ac:dyDescent="0.25">
      <c r="A3993">
        <v>75</v>
      </c>
      <c r="B3993" t="s">
        <v>199</v>
      </c>
      <c r="C3993" t="s">
        <v>103</v>
      </c>
      <c r="D3993" t="s">
        <v>10</v>
      </c>
      <c r="E3993" t="s">
        <v>54</v>
      </c>
      <c r="F3993" t="s">
        <v>100</v>
      </c>
      <c r="G3993">
        <v>30000</v>
      </c>
      <c r="H3993">
        <f t="shared" si="1077"/>
        <v>28227</v>
      </c>
      <c r="I3993">
        <f t="shared" si="1078"/>
        <v>861</v>
      </c>
      <c r="J3993">
        <f t="shared" si="1069"/>
        <v>2130</v>
      </c>
      <c r="K3993">
        <f t="shared" si="1070"/>
        <v>330.00000000000006</v>
      </c>
      <c r="L3993">
        <f t="shared" si="1071"/>
        <v>912</v>
      </c>
      <c r="M3993">
        <f t="shared" si="1072"/>
        <v>2127</v>
      </c>
      <c r="N3993">
        <v>0</v>
      </c>
      <c r="O3993">
        <f t="shared" si="1073"/>
        <v>6360</v>
      </c>
      <c r="P3993">
        <v>25</v>
      </c>
      <c r="Q3993">
        <v>0</v>
      </c>
      <c r="R3993">
        <v>0</v>
      </c>
      <c r="S3993">
        <v>0</v>
      </c>
      <c r="T3993">
        <v>100</v>
      </c>
      <c r="U3993">
        <f t="shared" si="1074"/>
        <v>0</v>
      </c>
      <c r="V3993">
        <v>0</v>
      </c>
      <c r="W3993">
        <f t="shared" si="1066"/>
        <v>125</v>
      </c>
      <c r="X3993">
        <f t="shared" si="1079"/>
        <v>1773</v>
      </c>
      <c r="Y3993">
        <f t="shared" si="1064"/>
        <v>4257</v>
      </c>
      <c r="Z3993">
        <f t="shared" si="1076"/>
        <v>28102</v>
      </c>
      <c r="AA3993" t="s">
        <v>726</v>
      </c>
      <c r="AB3993">
        <v>2023</v>
      </c>
    </row>
    <row r="3994" spans="1:28" x14ac:dyDescent="0.25">
      <c r="A3994">
        <v>76</v>
      </c>
      <c r="B3994" t="s">
        <v>200</v>
      </c>
      <c r="C3994" t="s">
        <v>103</v>
      </c>
      <c r="D3994" t="s">
        <v>19</v>
      </c>
      <c r="E3994" t="s">
        <v>60</v>
      </c>
      <c r="F3994" t="s">
        <v>100</v>
      </c>
      <c r="G3994">
        <v>35000</v>
      </c>
      <c r="H3994">
        <f t="shared" si="1077"/>
        <v>32931.5</v>
      </c>
      <c r="I3994">
        <f t="shared" si="1078"/>
        <v>1004.5</v>
      </c>
      <c r="J3994">
        <f t="shared" si="1069"/>
        <v>2485</v>
      </c>
      <c r="K3994">
        <f t="shared" si="1070"/>
        <v>385.00000000000006</v>
      </c>
      <c r="L3994">
        <f t="shared" si="1071"/>
        <v>1064</v>
      </c>
      <c r="M3994">
        <f t="shared" si="1072"/>
        <v>2481.5</v>
      </c>
      <c r="N3994">
        <v>0</v>
      </c>
      <c r="O3994">
        <f t="shared" si="1073"/>
        <v>7420</v>
      </c>
      <c r="P3994">
        <v>25</v>
      </c>
      <c r="Q3994">
        <v>6690.59</v>
      </c>
      <c r="R3994">
        <v>0</v>
      </c>
      <c r="S3994">
        <v>2263.79</v>
      </c>
      <c r="T3994">
        <v>100</v>
      </c>
      <c r="U3994">
        <f t="shared" si="1074"/>
        <v>0</v>
      </c>
      <c r="V3994">
        <v>0</v>
      </c>
      <c r="W3994">
        <f t="shared" si="1066"/>
        <v>9079.380000000001</v>
      </c>
      <c r="X3994">
        <f t="shared" si="1079"/>
        <v>2068.5</v>
      </c>
      <c r="Y3994">
        <f t="shared" si="1064"/>
        <v>4966.5</v>
      </c>
      <c r="Z3994">
        <f t="shared" si="1076"/>
        <v>23852.12</v>
      </c>
      <c r="AA3994" t="s">
        <v>726</v>
      </c>
      <c r="AB3994">
        <v>2023</v>
      </c>
    </row>
    <row r="3995" spans="1:28" x14ac:dyDescent="0.25">
      <c r="A3995">
        <v>77</v>
      </c>
      <c r="B3995" t="s">
        <v>201</v>
      </c>
      <c r="C3995" t="s">
        <v>102</v>
      </c>
      <c r="D3995" t="s">
        <v>22</v>
      </c>
      <c r="E3995" t="s">
        <v>37</v>
      </c>
      <c r="F3995" t="s">
        <v>100</v>
      </c>
      <c r="G3995">
        <v>25000</v>
      </c>
      <c r="H3995">
        <f t="shared" si="1077"/>
        <v>23522.5</v>
      </c>
      <c r="I3995">
        <f t="shared" si="1078"/>
        <v>717.5</v>
      </c>
      <c r="J3995">
        <f t="shared" si="1069"/>
        <v>1774.9999999999998</v>
      </c>
      <c r="K3995">
        <f t="shared" si="1070"/>
        <v>275</v>
      </c>
      <c r="L3995">
        <f t="shared" si="1071"/>
        <v>760</v>
      </c>
      <c r="M3995">
        <f t="shared" si="1072"/>
        <v>1772.5000000000002</v>
      </c>
      <c r="N3995">
        <v>0</v>
      </c>
      <c r="O3995">
        <f t="shared" si="1073"/>
        <v>5300</v>
      </c>
      <c r="P3995">
        <v>25</v>
      </c>
      <c r="Q3995">
        <v>1625.49</v>
      </c>
      <c r="R3995">
        <v>0</v>
      </c>
      <c r="S3995">
        <v>0</v>
      </c>
      <c r="T3995">
        <v>100</v>
      </c>
      <c r="U3995">
        <f t="shared" si="1074"/>
        <v>0</v>
      </c>
      <c r="V3995">
        <v>0</v>
      </c>
      <c r="W3995">
        <f t="shared" si="1066"/>
        <v>1750.49</v>
      </c>
      <c r="X3995">
        <f t="shared" si="1079"/>
        <v>1477.5</v>
      </c>
      <c r="Y3995">
        <f t="shared" si="1064"/>
        <v>3547.5</v>
      </c>
      <c r="Z3995">
        <f t="shared" si="1076"/>
        <v>21772.010000000002</v>
      </c>
      <c r="AA3995" t="s">
        <v>726</v>
      </c>
      <c r="AB3995">
        <v>2023</v>
      </c>
    </row>
    <row r="3996" spans="1:28" x14ac:dyDescent="0.25">
      <c r="A3996">
        <v>78</v>
      </c>
      <c r="B3996" t="s">
        <v>202</v>
      </c>
      <c r="C3996" t="s">
        <v>102</v>
      </c>
      <c r="D3996" t="s">
        <v>22</v>
      </c>
      <c r="E3996" t="s">
        <v>37</v>
      </c>
      <c r="F3996" t="s">
        <v>100</v>
      </c>
      <c r="G3996">
        <v>25000</v>
      </c>
      <c r="H3996">
        <f t="shared" si="1077"/>
        <v>23522.5</v>
      </c>
      <c r="I3996">
        <f t="shared" si="1078"/>
        <v>717.5</v>
      </c>
      <c r="J3996">
        <f t="shared" si="1069"/>
        <v>1774.9999999999998</v>
      </c>
      <c r="K3996">
        <f t="shared" si="1070"/>
        <v>275</v>
      </c>
      <c r="L3996">
        <f t="shared" si="1071"/>
        <v>760</v>
      </c>
      <c r="M3996">
        <f t="shared" si="1072"/>
        <v>1772.5000000000002</v>
      </c>
      <c r="N3996">
        <v>0</v>
      </c>
      <c r="O3996">
        <f t="shared" si="1073"/>
        <v>5300</v>
      </c>
      <c r="P3996">
        <v>25</v>
      </c>
      <c r="Q3996">
        <v>1138.06</v>
      </c>
      <c r="R3996">
        <v>0</v>
      </c>
      <c r="S3996">
        <v>0</v>
      </c>
      <c r="T3996">
        <v>100</v>
      </c>
      <c r="U3996">
        <f t="shared" si="1074"/>
        <v>0</v>
      </c>
      <c r="V3996">
        <v>0</v>
      </c>
      <c r="W3996">
        <f t="shared" si="1066"/>
        <v>1263.06</v>
      </c>
      <c r="X3996">
        <f t="shared" si="1079"/>
        <v>1477.5</v>
      </c>
      <c r="Y3996">
        <f t="shared" si="1064"/>
        <v>3547.5</v>
      </c>
      <c r="Z3996">
        <f t="shared" si="1076"/>
        <v>22259.439999999999</v>
      </c>
      <c r="AA3996" t="s">
        <v>726</v>
      </c>
      <c r="AB3996">
        <v>2023</v>
      </c>
    </row>
    <row r="3997" spans="1:28" x14ac:dyDescent="0.25">
      <c r="A3997">
        <v>79</v>
      </c>
      <c r="B3997" t="s">
        <v>203</v>
      </c>
      <c r="C3997" t="s">
        <v>102</v>
      </c>
      <c r="D3997" t="s">
        <v>6</v>
      </c>
      <c r="E3997" t="s">
        <v>37</v>
      </c>
      <c r="F3997" t="s">
        <v>100</v>
      </c>
      <c r="G3997">
        <v>15000</v>
      </c>
      <c r="H3997">
        <f t="shared" si="1077"/>
        <v>14113.5</v>
      </c>
      <c r="I3997">
        <f t="shared" si="1078"/>
        <v>430.5</v>
      </c>
      <c r="J3997">
        <f t="shared" si="1069"/>
        <v>1065</v>
      </c>
      <c r="K3997">
        <f t="shared" si="1070"/>
        <v>165.00000000000003</v>
      </c>
      <c r="L3997">
        <f t="shared" si="1071"/>
        <v>456</v>
      </c>
      <c r="M3997">
        <f t="shared" si="1072"/>
        <v>1063.5</v>
      </c>
      <c r="N3997">
        <v>0</v>
      </c>
      <c r="O3997">
        <f t="shared" si="1073"/>
        <v>3180</v>
      </c>
      <c r="P3997">
        <v>25</v>
      </c>
      <c r="Q3997">
        <v>0</v>
      </c>
      <c r="R3997">
        <v>0</v>
      </c>
      <c r="S3997">
        <v>0</v>
      </c>
      <c r="T3997">
        <v>100</v>
      </c>
      <c r="U3997">
        <f t="shared" si="1074"/>
        <v>0</v>
      </c>
      <c r="V3997">
        <v>0</v>
      </c>
      <c r="W3997">
        <f t="shared" si="1066"/>
        <v>125</v>
      </c>
      <c r="X3997">
        <f t="shared" si="1079"/>
        <v>886.5</v>
      </c>
      <c r="Y3997">
        <f t="shared" si="1064"/>
        <v>2128.5</v>
      </c>
      <c r="Z3997">
        <f t="shared" si="1076"/>
        <v>13988.5</v>
      </c>
      <c r="AA3997" t="s">
        <v>726</v>
      </c>
      <c r="AB3997">
        <v>2023</v>
      </c>
    </row>
    <row r="3998" spans="1:28" x14ac:dyDescent="0.25">
      <c r="A3998">
        <v>80</v>
      </c>
      <c r="B3998" t="s">
        <v>204</v>
      </c>
      <c r="C3998" t="s">
        <v>102</v>
      </c>
      <c r="D3998" t="s">
        <v>6</v>
      </c>
      <c r="E3998" t="s">
        <v>37</v>
      </c>
      <c r="F3998" t="s">
        <v>100</v>
      </c>
      <c r="G3998">
        <v>15000</v>
      </c>
      <c r="H3998">
        <f t="shared" si="1077"/>
        <v>14113.5</v>
      </c>
      <c r="I3998">
        <f t="shared" si="1078"/>
        <v>430.5</v>
      </c>
      <c r="J3998">
        <f t="shared" si="1069"/>
        <v>1065</v>
      </c>
      <c r="K3998">
        <f t="shared" si="1070"/>
        <v>165.00000000000003</v>
      </c>
      <c r="L3998">
        <f t="shared" si="1071"/>
        <v>456</v>
      </c>
      <c r="M3998">
        <f t="shared" si="1072"/>
        <v>1063.5</v>
      </c>
      <c r="N3998">
        <v>0</v>
      </c>
      <c r="O3998">
        <f t="shared" si="1073"/>
        <v>3180</v>
      </c>
      <c r="P3998">
        <v>25</v>
      </c>
      <c r="Q3998">
        <v>0</v>
      </c>
      <c r="R3998">
        <v>0</v>
      </c>
      <c r="S3998">
        <v>0</v>
      </c>
      <c r="T3998">
        <v>100</v>
      </c>
      <c r="U3998">
        <f t="shared" si="1074"/>
        <v>0</v>
      </c>
      <c r="V3998">
        <v>0</v>
      </c>
      <c r="W3998">
        <f t="shared" si="1066"/>
        <v>125</v>
      </c>
      <c r="X3998">
        <f t="shared" si="1079"/>
        <v>886.5</v>
      </c>
      <c r="Y3998">
        <f t="shared" si="1064"/>
        <v>2128.5</v>
      </c>
      <c r="Z3998">
        <f t="shared" si="1076"/>
        <v>13988.5</v>
      </c>
      <c r="AA3998" t="s">
        <v>726</v>
      </c>
      <c r="AB3998">
        <v>2023</v>
      </c>
    </row>
    <row r="3999" spans="1:28" x14ac:dyDescent="0.25">
      <c r="A3999">
        <v>81</v>
      </c>
      <c r="B3999" t="s">
        <v>205</v>
      </c>
      <c r="C3999" t="s">
        <v>102</v>
      </c>
      <c r="D3999" t="s">
        <v>6</v>
      </c>
      <c r="E3999" t="s">
        <v>37</v>
      </c>
      <c r="F3999" t="s">
        <v>100</v>
      </c>
      <c r="G3999">
        <v>25000</v>
      </c>
      <c r="H3999">
        <f t="shared" si="1077"/>
        <v>23522.5</v>
      </c>
      <c r="I3999">
        <f t="shared" si="1078"/>
        <v>717.5</v>
      </c>
      <c r="J3999">
        <f t="shared" si="1069"/>
        <v>1774.9999999999998</v>
      </c>
      <c r="K3999">
        <f t="shared" si="1070"/>
        <v>275</v>
      </c>
      <c r="L3999">
        <f t="shared" si="1071"/>
        <v>760</v>
      </c>
      <c r="M3999">
        <f t="shared" si="1072"/>
        <v>1772.5000000000002</v>
      </c>
      <c r="N3999">
        <v>0</v>
      </c>
      <c r="O3999">
        <f t="shared" si="1073"/>
        <v>5300</v>
      </c>
      <c r="P3999">
        <v>25</v>
      </c>
      <c r="Q3999">
        <v>0</v>
      </c>
      <c r="R3999">
        <v>0</v>
      </c>
      <c r="S3999">
        <v>0</v>
      </c>
      <c r="T3999">
        <v>100</v>
      </c>
      <c r="U3999">
        <f t="shared" si="1074"/>
        <v>0</v>
      </c>
      <c r="V3999">
        <v>0</v>
      </c>
      <c r="W3999">
        <f t="shared" si="1066"/>
        <v>125</v>
      </c>
      <c r="X3999">
        <f t="shared" si="1079"/>
        <v>1477.5</v>
      </c>
      <c r="Y3999">
        <f t="shared" ref="Y3999:Y4016" si="1080">+J3999+M3999</f>
        <v>3547.5</v>
      </c>
      <c r="Z3999">
        <f t="shared" si="1076"/>
        <v>23397.5</v>
      </c>
      <c r="AA3999" t="s">
        <v>726</v>
      </c>
      <c r="AB3999">
        <v>2023</v>
      </c>
    </row>
    <row r="4000" spans="1:28" x14ac:dyDescent="0.25">
      <c r="A4000">
        <v>82</v>
      </c>
      <c r="B4000" t="s">
        <v>206</v>
      </c>
      <c r="C4000" t="s">
        <v>103</v>
      </c>
      <c r="D4000" t="s">
        <v>22</v>
      </c>
      <c r="E4000" t="s">
        <v>57</v>
      </c>
      <c r="F4000" t="s">
        <v>100</v>
      </c>
      <c r="G4000">
        <v>25000</v>
      </c>
      <c r="H4000">
        <f t="shared" si="1077"/>
        <v>23522.5</v>
      </c>
      <c r="I4000">
        <f t="shared" si="1078"/>
        <v>717.5</v>
      </c>
      <c r="J4000">
        <f t="shared" si="1069"/>
        <v>1774.9999999999998</v>
      </c>
      <c r="K4000">
        <f t="shared" si="1070"/>
        <v>275</v>
      </c>
      <c r="L4000">
        <f t="shared" si="1071"/>
        <v>760</v>
      </c>
      <c r="M4000">
        <f t="shared" si="1072"/>
        <v>1772.5000000000002</v>
      </c>
      <c r="N4000">
        <v>0</v>
      </c>
      <c r="O4000">
        <f t="shared" si="1073"/>
        <v>5300</v>
      </c>
      <c r="P4000">
        <v>25</v>
      </c>
      <c r="Q4000">
        <v>5991.65</v>
      </c>
      <c r="R4000">
        <v>0</v>
      </c>
      <c r="S4000">
        <v>0</v>
      </c>
      <c r="T4000">
        <v>100</v>
      </c>
      <c r="U4000">
        <f t="shared" si="1074"/>
        <v>0</v>
      </c>
      <c r="V4000">
        <v>0</v>
      </c>
      <c r="W4000">
        <f t="shared" si="1066"/>
        <v>6116.65</v>
      </c>
      <c r="X4000">
        <f t="shared" si="1079"/>
        <v>1477.5</v>
      </c>
      <c r="Y4000">
        <f t="shared" si="1080"/>
        <v>3547.5</v>
      </c>
      <c r="Z4000">
        <f t="shared" si="1076"/>
        <v>17405.849999999999</v>
      </c>
      <c r="AA4000" t="s">
        <v>726</v>
      </c>
      <c r="AB4000">
        <v>2023</v>
      </c>
    </row>
    <row r="4001" spans="1:28" x14ac:dyDescent="0.25">
      <c r="A4001">
        <v>83</v>
      </c>
      <c r="B4001" t="s">
        <v>207</v>
      </c>
      <c r="C4001" t="s">
        <v>103</v>
      </c>
      <c r="D4001" t="s">
        <v>6</v>
      </c>
      <c r="E4001" t="s">
        <v>28</v>
      </c>
      <c r="F4001" t="s">
        <v>100</v>
      </c>
      <c r="G4001">
        <v>25000</v>
      </c>
      <c r="H4001">
        <f t="shared" si="1077"/>
        <v>23522.5</v>
      </c>
      <c r="I4001">
        <f t="shared" si="1078"/>
        <v>717.5</v>
      </c>
      <c r="J4001">
        <f t="shared" si="1069"/>
        <v>1774.9999999999998</v>
      </c>
      <c r="K4001">
        <f t="shared" si="1070"/>
        <v>275</v>
      </c>
      <c r="L4001">
        <f t="shared" si="1071"/>
        <v>760</v>
      </c>
      <c r="M4001">
        <f t="shared" si="1072"/>
        <v>1772.5000000000002</v>
      </c>
      <c r="N4001">
        <v>0</v>
      </c>
      <c r="O4001">
        <f t="shared" si="1073"/>
        <v>5300</v>
      </c>
      <c r="P4001">
        <v>25</v>
      </c>
      <c r="Q4001">
        <v>6140.97</v>
      </c>
      <c r="R4001">
        <v>0</v>
      </c>
      <c r="S4001">
        <v>2391.84</v>
      </c>
      <c r="T4001">
        <v>100</v>
      </c>
      <c r="U4001">
        <f t="shared" si="1074"/>
        <v>0</v>
      </c>
      <c r="V4001">
        <v>0</v>
      </c>
      <c r="W4001">
        <f t="shared" si="1066"/>
        <v>8657.8100000000013</v>
      </c>
      <c r="X4001">
        <f t="shared" si="1079"/>
        <v>1477.5</v>
      </c>
      <c r="Y4001">
        <f t="shared" si="1080"/>
        <v>3547.5</v>
      </c>
      <c r="Z4001">
        <f t="shared" si="1076"/>
        <v>14864.689999999999</v>
      </c>
      <c r="AA4001" t="s">
        <v>726</v>
      </c>
      <c r="AB4001">
        <v>2023</v>
      </c>
    </row>
    <row r="4002" spans="1:28" x14ac:dyDescent="0.25">
      <c r="A4002">
        <v>84</v>
      </c>
      <c r="B4002" t="s">
        <v>790</v>
      </c>
      <c r="C4002" t="s">
        <v>103</v>
      </c>
      <c r="D4002" t="s">
        <v>22</v>
      </c>
      <c r="E4002" t="s">
        <v>832</v>
      </c>
      <c r="F4002" t="s">
        <v>100</v>
      </c>
      <c r="G4002">
        <v>30000</v>
      </c>
      <c r="H4002">
        <f t="shared" si="1077"/>
        <v>28227</v>
      </c>
      <c r="I4002">
        <f t="shared" si="1078"/>
        <v>861</v>
      </c>
      <c r="J4002">
        <f t="shared" si="1069"/>
        <v>2130</v>
      </c>
      <c r="K4002">
        <f t="shared" si="1070"/>
        <v>330.00000000000006</v>
      </c>
      <c r="L4002">
        <f t="shared" si="1071"/>
        <v>912</v>
      </c>
      <c r="M4002">
        <f t="shared" si="1072"/>
        <v>2127</v>
      </c>
      <c r="N4002">
        <v>0</v>
      </c>
      <c r="O4002">
        <f t="shared" si="1073"/>
        <v>6360</v>
      </c>
      <c r="P4002">
        <v>25</v>
      </c>
      <c r="Q4002">
        <v>2796.05</v>
      </c>
      <c r="R4002">
        <v>0</v>
      </c>
      <c r="S4002">
        <v>0</v>
      </c>
      <c r="T4002">
        <v>100</v>
      </c>
      <c r="U4002">
        <f t="shared" si="1074"/>
        <v>0</v>
      </c>
      <c r="V4002">
        <v>0</v>
      </c>
      <c r="W4002">
        <f t="shared" si="1066"/>
        <v>2921.05</v>
      </c>
      <c r="X4002">
        <f t="shared" si="1079"/>
        <v>1773</v>
      </c>
      <c r="Y4002">
        <f t="shared" si="1080"/>
        <v>4257</v>
      </c>
      <c r="Z4002">
        <f t="shared" si="1076"/>
        <v>25305.95</v>
      </c>
      <c r="AA4002" t="s">
        <v>726</v>
      </c>
      <c r="AB4002">
        <v>2023</v>
      </c>
    </row>
    <row r="4003" spans="1:28" x14ac:dyDescent="0.25">
      <c r="A4003">
        <v>85</v>
      </c>
      <c r="B4003" t="s">
        <v>810</v>
      </c>
      <c r="C4003" t="s">
        <v>102</v>
      </c>
      <c r="D4003" t="s">
        <v>94</v>
      </c>
      <c r="E4003" t="s">
        <v>37</v>
      </c>
      <c r="F4003" t="s">
        <v>100</v>
      </c>
      <c r="G4003">
        <v>25000</v>
      </c>
      <c r="H4003">
        <f t="shared" si="1077"/>
        <v>23522.5</v>
      </c>
      <c r="I4003">
        <f t="shared" si="1078"/>
        <v>717.5</v>
      </c>
      <c r="J4003">
        <f t="shared" si="1069"/>
        <v>1774.9999999999998</v>
      </c>
      <c r="K4003">
        <f t="shared" si="1070"/>
        <v>275</v>
      </c>
      <c r="L4003">
        <f t="shared" si="1071"/>
        <v>760</v>
      </c>
      <c r="M4003">
        <f t="shared" si="1072"/>
        <v>1772.5000000000002</v>
      </c>
      <c r="N4003">
        <v>0</v>
      </c>
      <c r="O4003">
        <f t="shared" si="1073"/>
        <v>5300</v>
      </c>
      <c r="P4003">
        <v>25</v>
      </c>
      <c r="Q4003">
        <v>1000</v>
      </c>
      <c r="R4003">
        <v>0</v>
      </c>
      <c r="S4003">
        <v>0</v>
      </c>
      <c r="T4003">
        <v>100</v>
      </c>
      <c r="U4003">
        <f t="shared" si="1074"/>
        <v>0</v>
      </c>
      <c r="V4003">
        <v>0</v>
      </c>
      <c r="W4003">
        <f t="shared" si="1066"/>
        <v>1125</v>
      </c>
      <c r="X4003">
        <f t="shared" si="1079"/>
        <v>1477.5</v>
      </c>
      <c r="Y4003">
        <f t="shared" si="1080"/>
        <v>3547.5</v>
      </c>
      <c r="Z4003">
        <f t="shared" si="1076"/>
        <v>22397.5</v>
      </c>
      <c r="AA4003" t="s">
        <v>726</v>
      </c>
      <c r="AB4003">
        <v>2023</v>
      </c>
    </row>
    <row r="4004" spans="1:28" x14ac:dyDescent="0.25">
      <c r="A4004">
        <v>86</v>
      </c>
      <c r="B4004" t="s">
        <v>811</v>
      </c>
      <c r="C4004" t="s">
        <v>103</v>
      </c>
      <c r="D4004" t="s">
        <v>808</v>
      </c>
      <c r="E4004" t="s">
        <v>54</v>
      </c>
      <c r="F4004" t="s">
        <v>99</v>
      </c>
      <c r="G4004">
        <v>45000</v>
      </c>
      <c r="H4004">
        <f t="shared" si="1077"/>
        <v>42340.5</v>
      </c>
      <c r="I4004">
        <f t="shared" si="1078"/>
        <v>1291.5</v>
      </c>
      <c r="J4004">
        <f t="shared" si="1069"/>
        <v>3194.9999999999995</v>
      </c>
      <c r="K4004">
        <f t="shared" si="1070"/>
        <v>495.00000000000006</v>
      </c>
      <c r="L4004">
        <f t="shared" si="1071"/>
        <v>1368</v>
      </c>
      <c r="M4004">
        <f t="shared" si="1072"/>
        <v>3190.5</v>
      </c>
      <c r="N4004">
        <v>0</v>
      </c>
      <c r="O4004">
        <f t="shared" si="1073"/>
        <v>9540</v>
      </c>
      <c r="P4004">
        <v>25</v>
      </c>
      <c r="Q4004">
        <v>0</v>
      </c>
      <c r="R4004">
        <v>0</v>
      </c>
      <c r="S4004">
        <v>0</v>
      </c>
      <c r="T4004">
        <v>100</v>
      </c>
      <c r="U4004">
        <f>IF((H4004*12)&gt;867123.01,(79776+(((H4004*12)-867123.01)*0.25))/12,IF((H4004*12)&gt;624329.01,(31216+(((H4004*12)-624329.01)*0.2))/12,IF((H4004*12)&gt;416220.01,(((H4004*12)-416220.01)*0.15)/12,0)))</f>
        <v>1148.3248749999998</v>
      </c>
      <c r="V4004">
        <v>0</v>
      </c>
      <c r="W4004">
        <f>P4004+Q4004+R4004+S4004+T4004+U4004</f>
        <v>1273.3248749999998</v>
      </c>
      <c r="X4004">
        <f t="shared" si="1079"/>
        <v>2659.5</v>
      </c>
      <c r="Y4004">
        <f t="shared" si="1080"/>
        <v>6385.5</v>
      </c>
      <c r="Z4004">
        <f>+G4004-(W4004+X4004)</f>
        <v>41067.175125000002</v>
      </c>
      <c r="AA4004" t="s">
        <v>726</v>
      </c>
      <c r="AB4004">
        <v>2023</v>
      </c>
    </row>
    <row r="4005" spans="1:28" x14ac:dyDescent="0.25">
      <c r="A4005">
        <v>87</v>
      </c>
      <c r="B4005" t="s">
        <v>812</v>
      </c>
      <c r="C4005" t="s">
        <v>102</v>
      </c>
      <c r="D4005" t="s">
        <v>808</v>
      </c>
      <c r="E4005" t="s">
        <v>619</v>
      </c>
      <c r="F4005" t="s">
        <v>85</v>
      </c>
      <c r="G4005">
        <v>30000</v>
      </c>
      <c r="H4005">
        <f t="shared" si="1077"/>
        <v>28227</v>
      </c>
      <c r="I4005">
        <f t="shared" si="1078"/>
        <v>861</v>
      </c>
      <c r="J4005">
        <f t="shared" si="1069"/>
        <v>2130</v>
      </c>
      <c r="K4005">
        <f t="shared" si="1070"/>
        <v>330.00000000000006</v>
      </c>
      <c r="L4005">
        <f t="shared" si="1071"/>
        <v>912</v>
      </c>
      <c r="M4005">
        <f t="shared" si="1072"/>
        <v>2127</v>
      </c>
      <c r="N4005">
        <v>0</v>
      </c>
      <c r="O4005">
        <f t="shared" si="1073"/>
        <v>6360</v>
      </c>
      <c r="P4005">
        <v>25</v>
      </c>
      <c r="Q4005">
        <v>500</v>
      </c>
      <c r="R4005">
        <v>0</v>
      </c>
      <c r="S4005">
        <v>797.28</v>
      </c>
      <c r="T4005">
        <v>100</v>
      </c>
      <c r="U4005">
        <f>IF((H4005*12)&gt;867123.01,(79776+(((H4005*12)-867123.01)*0.25))/12,IF((H4005*12)&gt;624329.01,(31216+(((H4005*12)-624329.01)*0.2))/12,IF((H4005*12)&gt;416220.01,(((H4005*12)-416220.01)*0.15)/12,0)))</f>
        <v>0</v>
      </c>
      <c r="V4005">
        <v>0</v>
      </c>
      <c r="W4005">
        <f>P4005+Q4005+R4005+S4005+T4005+U4005</f>
        <v>1422.28</v>
      </c>
      <c r="X4005">
        <f t="shared" si="1079"/>
        <v>1773</v>
      </c>
      <c r="Y4005">
        <f t="shared" si="1080"/>
        <v>4257</v>
      </c>
      <c r="Z4005">
        <f>+G4005-(W4005+X4005)</f>
        <v>26804.720000000001</v>
      </c>
      <c r="AA4005" t="s">
        <v>726</v>
      </c>
      <c r="AB4005">
        <v>2023</v>
      </c>
    </row>
    <row r="4006" spans="1:28" x14ac:dyDescent="0.25">
      <c r="A4006">
        <v>88</v>
      </c>
      <c r="B4006" t="s">
        <v>833</v>
      </c>
      <c r="C4006" t="s">
        <v>102</v>
      </c>
      <c r="D4006" t="s">
        <v>22</v>
      </c>
      <c r="E4006" t="s">
        <v>33</v>
      </c>
      <c r="F4006" t="s">
        <v>100</v>
      </c>
      <c r="G4006">
        <v>30000</v>
      </c>
      <c r="H4006">
        <f t="shared" si="1077"/>
        <v>28227</v>
      </c>
      <c r="I4006">
        <f t="shared" si="1078"/>
        <v>861</v>
      </c>
      <c r="J4006">
        <f t="shared" si="1069"/>
        <v>2130</v>
      </c>
      <c r="K4006">
        <f t="shared" si="1070"/>
        <v>330.00000000000006</v>
      </c>
      <c r="L4006">
        <f t="shared" si="1071"/>
        <v>912</v>
      </c>
      <c r="M4006">
        <f t="shared" si="1072"/>
        <v>2127</v>
      </c>
      <c r="N4006">
        <v>0</v>
      </c>
      <c r="O4006">
        <f t="shared" si="1073"/>
        <v>6360</v>
      </c>
      <c r="P4006">
        <v>25</v>
      </c>
      <c r="Q4006">
        <v>2000</v>
      </c>
      <c r="R4006">
        <v>0</v>
      </c>
      <c r="S4006">
        <v>0</v>
      </c>
      <c r="T4006">
        <v>100</v>
      </c>
      <c r="U4006">
        <f>IF((H4006*12)&gt;867123.01,(79776+(((H4006*12)-867123.01)*0.25))/12,IF((H4006*12)&gt;624329.01,(31216+(((H4006*12)-624329.01)*0.2))/12,IF((H4006*12)&gt;416220.01,(((H4006*12)-416220.01)*0.15)/12,0)))</f>
        <v>0</v>
      </c>
      <c r="V4006">
        <v>0</v>
      </c>
      <c r="W4006">
        <f t="shared" ref="W4006:W4010" si="1081">P4006+Q4006+R4006+S4006+T4006+U4006</f>
        <v>2125</v>
      </c>
      <c r="X4006">
        <f t="shared" si="1079"/>
        <v>1773</v>
      </c>
      <c r="Y4006">
        <f t="shared" si="1080"/>
        <v>4257</v>
      </c>
      <c r="Z4006">
        <f t="shared" ref="Z4006:Z4010" si="1082">+G4006-(W4006+X4006)</f>
        <v>26102</v>
      </c>
      <c r="AA4006" t="s">
        <v>726</v>
      </c>
      <c r="AB4006">
        <v>2023</v>
      </c>
    </row>
    <row r="4007" spans="1:28" x14ac:dyDescent="0.25">
      <c r="A4007">
        <v>89</v>
      </c>
      <c r="B4007" t="s">
        <v>834</v>
      </c>
      <c r="C4007" t="s">
        <v>103</v>
      </c>
      <c r="D4007" t="s">
        <v>94</v>
      </c>
      <c r="E4007" t="s">
        <v>835</v>
      </c>
      <c r="F4007" t="s">
        <v>100</v>
      </c>
      <c r="G4007">
        <v>25000</v>
      </c>
      <c r="H4007">
        <f t="shared" si="1077"/>
        <v>23522.5</v>
      </c>
      <c r="I4007">
        <f t="shared" si="1078"/>
        <v>717.5</v>
      </c>
      <c r="J4007">
        <f t="shared" si="1069"/>
        <v>1774.9999999999998</v>
      </c>
      <c r="K4007">
        <f t="shared" si="1070"/>
        <v>275</v>
      </c>
      <c r="L4007">
        <f t="shared" si="1071"/>
        <v>760</v>
      </c>
      <c r="M4007">
        <f t="shared" si="1072"/>
        <v>1772.5000000000002</v>
      </c>
      <c r="N4007">
        <v>0</v>
      </c>
      <c r="O4007">
        <f t="shared" si="1073"/>
        <v>5300</v>
      </c>
      <c r="P4007">
        <v>25</v>
      </c>
      <c r="Q4007">
        <v>2000</v>
      </c>
      <c r="R4007">
        <v>0</v>
      </c>
      <c r="S4007">
        <v>0</v>
      </c>
      <c r="T4007">
        <v>100</v>
      </c>
      <c r="U4007">
        <f>IF((H4007*12)&gt;867123.01,(79776+(((H4007*12)-867123.01)*0.25))/12,IF((H4007*12)&gt;624329.01,(31216+(((H4007*12)-624329.01)*0.2))/12,IF((H4007*12)&gt;416220.01,(((H4007*12)-416220.01)*0.15)/12,0)))</f>
        <v>0</v>
      </c>
      <c r="V4007">
        <v>0</v>
      </c>
      <c r="W4007">
        <f t="shared" si="1081"/>
        <v>2125</v>
      </c>
      <c r="X4007">
        <f t="shared" si="1079"/>
        <v>1477.5</v>
      </c>
      <c r="Y4007">
        <f t="shared" si="1080"/>
        <v>3547.5</v>
      </c>
      <c r="Z4007">
        <f t="shared" si="1082"/>
        <v>21397.5</v>
      </c>
      <c r="AA4007" t="s">
        <v>726</v>
      </c>
      <c r="AB4007">
        <v>2023</v>
      </c>
    </row>
    <row r="4008" spans="1:28" x14ac:dyDescent="0.25">
      <c r="A4008">
        <v>90</v>
      </c>
      <c r="B4008" t="s">
        <v>836</v>
      </c>
      <c r="C4008" t="s">
        <v>102</v>
      </c>
      <c r="D4008" t="s">
        <v>94</v>
      </c>
      <c r="E4008" t="s">
        <v>52</v>
      </c>
      <c r="F4008" t="s">
        <v>100</v>
      </c>
      <c r="G4008">
        <v>26000</v>
      </c>
      <c r="H4008">
        <f t="shared" si="1077"/>
        <v>24463.4</v>
      </c>
      <c r="I4008">
        <f t="shared" si="1078"/>
        <v>746.2</v>
      </c>
      <c r="J4008">
        <f t="shared" si="1069"/>
        <v>1845.9999999999998</v>
      </c>
      <c r="K4008">
        <f t="shared" si="1070"/>
        <v>286.00000000000006</v>
      </c>
      <c r="L4008">
        <f t="shared" si="1071"/>
        <v>790.4</v>
      </c>
      <c r="M4008">
        <f t="shared" si="1072"/>
        <v>1843.4</v>
      </c>
      <c r="N4008">
        <v>0</v>
      </c>
      <c r="O4008">
        <f t="shared" si="1073"/>
        <v>5512</v>
      </c>
      <c r="P4008">
        <v>25</v>
      </c>
      <c r="Q4008">
        <v>2000</v>
      </c>
      <c r="R4008">
        <v>0</v>
      </c>
      <c r="S4008">
        <v>0</v>
      </c>
      <c r="T4008">
        <v>100</v>
      </c>
      <c r="U4008">
        <f t="shared" ref="U4008:U4016" si="1083">IF((H4008*12)&gt;867123.01,(79776+(((H4008*12)-867123.01)*0.25))/12,IF((H4008*12)&gt;624329.01,(31216+(((H4008*12)-624329.01)*0.2))/12,IF((H4008*12)&gt;416220.01,(((H4008*12)-416220.01)*0.15)/12,0)))</f>
        <v>0</v>
      </c>
      <c r="V4008">
        <v>0</v>
      </c>
      <c r="W4008">
        <f t="shared" si="1081"/>
        <v>2125</v>
      </c>
      <c r="X4008">
        <f t="shared" si="1079"/>
        <v>1536.6</v>
      </c>
      <c r="Y4008">
        <f t="shared" si="1080"/>
        <v>3689.3999999999996</v>
      </c>
      <c r="Z4008">
        <f t="shared" si="1082"/>
        <v>22338.400000000001</v>
      </c>
      <c r="AA4008" t="s">
        <v>726</v>
      </c>
      <c r="AB4008">
        <v>2023</v>
      </c>
    </row>
    <row r="4009" spans="1:28" x14ac:dyDescent="0.25">
      <c r="A4009">
        <v>91</v>
      </c>
      <c r="B4009" t="s">
        <v>837</v>
      </c>
      <c r="C4009" t="s">
        <v>103</v>
      </c>
      <c r="D4009" t="s">
        <v>94</v>
      </c>
      <c r="E4009" t="s">
        <v>52</v>
      </c>
      <c r="F4009" t="s">
        <v>100</v>
      </c>
      <c r="G4009">
        <v>26000</v>
      </c>
      <c r="H4009">
        <f t="shared" si="1077"/>
        <v>24463.4</v>
      </c>
      <c r="I4009">
        <f t="shared" si="1078"/>
        <v>746.2</v>
      </c>
      <c r="J4009">
        <f t="shared" si="1069"/>
        <v>1845.9999999999998</v>
      </c>
      <c r="K4009">
        <f t="shared" si="1070"/>
        <v>286.00000000000006</v>
      </c>
      <c r="L4009">
        <f t="shared" si="1071"/>
        <v>790.4</v>
      </c>
      <c r="M4009">
        <f t="shared" si="1072"/>
        <v>1843.4</v>
      </c>
      <c r="N4009">
        <v>0</v>
      </c>
      <c r="O4009">
        <f t="shared" si="1073"/>
        <v>5512</v>
      </c>
      <c r="P4009">
        <v>25</v>
      </c>
      <c r="Q4009">
        <v>2000</v>
      </c>
      <c r="R4009">
        <v>0</v>
      </c>
      <c r="S4009">
        <v>0</v>
      </c>
      <c r="T4009">
        <v>100</v>
      </c>
      <c r="U4009">
        <f t="shared" si="1083"/>
        <v>0</v>
      </c>
      <c r="V4009">
        <v>0</v>
      </c>
      <c r="W4009">
        <f t="shared" si="1081"/>
        <v>2125</v>
      </c>
      <c r="X4009">
        <f t="shared" si="1079"/>
        <v>1536.6</v>
      </c>
      <c r="Y4009">
        <f t="shared" si="1080"/>
        <v>3689.3999999999996</v>
      </c>
      <c r="Z4009">
        <f t="shared" si="1082"/>
        <v>22338.400000000001</v>
      </c>
      <c r="AA4009" t="s">
        <v>726</v>
      </c>
      <c r="AB4009">
        <v>2023</v>
      </c>
    </row>
    <row r="4010" spans="1:28" x14ac:dyDescent="0.25">
      <c r="A4010">
        <v>92</v>
      </c>
      <c r="B4010" t="s">
        <v>838</v>
      </c>
      <c r="C4010" t="s">
        <v>102</v>
      </c>
      <c r="D4010" t="s">
        <v>839</v>
      </c>
      <c r="E4010" t="s">
        <v>33</v>
      </c>
      <c r="F4010" t="s">
        <v>100</v>
      </c>
      <c r="G4010">
        <v>26000</v>
      </c>
      <c r="H4010">
        <f t="shared" si="1077"/>
        <v>24463.4</v>
      </c>
      <c r="I4010">
        <f t="shared" si="1078"/>
        <v>746.2</v>
      </c>
      <c r="J4010">
        <f t="shared" si="1069"/>
        <v>1845.9999999999998</v>
      </c>
      <c r="K4010">
        <f t="shared" si="1070"/>
        <v>286.00000000000006</v>
      </c>
      <c r="L4010">
        <f t="shared" si="1071"/>
        <v>790.4</v>
      </c>
      <c r="M4010">
        <f t="shared" si="1072"/>
        <v>1843.4</v>
      </c>
      <c r="N4010">
        <v>0</v>
      </c>
      <c r="O4010">
        <f t="shared" si="1073"/>
        <v>5512</v>
      </c>
      <c r="P4010">
        <v>25</v>
      </c>
      <c r="Q4010">
        <v>2000</v>
      </c>
      <c r="R4010">
        <v>0</v>
      </c>
      <c r="S4010">
        <v>41.41</v>
      </c>
      <c r="T4010">
        <v>100</v>
      </c>
      <c r="U4010">
        <f t="shared" si="1083"/>
        <v>0</v>
      </c>
      <c r="V4010">
        <v>0</v>
      </c>
      <c r="W4010">
        <f t="shared" si="1081"/>
        <v>2166.41</v>
      </c>
      <c r="X4010">
        <f t="shared" si="1079"/>
        <v>1536.6</v>
      </c>
      <c r="Y4010">
        <f t="shared" si="1080"/>
        <v>3689.3999999999996</v>
      </c>
      <c r="Z4010">
        <f t="shared" si="1082"/>
        <v>22296.99</v>
      </c>
      <c r="AA4010" t="s">
        <v>726</v>
      </c>
      <c r="AB4010">
        <v>2023</v>
      </c>
    </row>
    <row r="4011" spans="1:28" x14ac:dyDescent="0.25">
      <c r="A4011">
        <v>93</v>
      </c>
      <c r="B4011" t="s">
        <v>840</v>
      </c>
      <c r="C4011" t="s">
        <v>102</v>
      </c>
      <c r="D4011" t="s">
        <v>839</v>
      </c>
      <c r="E4011" t="s">
        <v>33</v>
      </c>
      <c r="F4011" t="s">
        <v>100</v>
      </c>
      <c r="G4011">
        <v>26000</v>
      </c>
      <c r="H4011">
        <f t="shared" si="1077"/>
        <v>24463.4</v>
      </c>
      <c r="I4011">
        <f t="shared" si="1078"/>
        <v>746.2</v>
      </c>
      <c r="J4011">
        <f t="shared" si="1069"/>
        <v>1845.9999999999998</v>
      </c>
      <c r="K4011">
        <f t="shared" si="1070"/>
        <v>286.00000000000006</v>
      </c>
      <c r="L4011">
        <f t="shared" si="1071"/>
        <v>790.4</v>
      </c>
      <c r="M4011">
        <f t="shared" si="1072"/>
        <v>1843.4</v>
      </c>
      <c r="N4011">
        <v>0</v>
      </c>
      <c r="O4011">
        <f t="shared" si="1073"/>
        <v>5512</v>
      </c>
      <c r="P4011">
        <v>25</v>
      </c>
      <c r="Q4011">
        <v>2000</v>
      </c>
      <c r="R4011">
        <v>0</v>
      </c>
      <c r="S4011">
        <v>0</v>
      </c>
      <c r="T4011">
        <v>100</v>
      </c>
      <c r="U4011">
        <f t="shared" si="1083"/>
        <v>0</v>
      </c>
      <c r="V4011">
        <v>0</v>
      </c>
      <c r="W4011">
        <f>P4011+Q4011+R4011+S4011+T4011+U4011</f>
        <v>2125</v>
      </c>
      <c r="X4011">
        <f t="shared" si="1079"/>
        <v>1536.6</v>
      </c>
      <c r="Y4011">
        <f t="shared" si="1080"/>
        <v>3689.3999999999996</v>
      </c>
      <c r="Z4011">
        <f>+G4011-(W4011+X4011)</f>
        <v>22338.400000000001</v>
      </c>
      <c r="AA4011" t="s">
        <v>726</v>
      </c>
      <c r="AB4011">
        <v>2023</v>
      </c>
    </row>
    <row r="4012" spans="1:28" x14ac:dyDescent="0.25">
      <c r="A4012">
        <v>94</v>
      </c>
      <c r="B4012" t="s">
        <v>841</v>
      </c>
      <c r="C4012" t="s">
        <v>103</v>
      </c>
      <c r="D4012" t="s">
        <v>94</v>
      </c>
      <c r="E4012" t="s">
        <v>32</v>
      </c>
      <c r="F4012" t="s">
        <v>100</v>
      </c>
      <c r="G4012">
        <v>30000</v>
      </c>
      <c r="H4012">
        <f t="shared" si="1077"/>
        <v>28227</v>
      </c>
      <c r="I4012">
        <f t="shared" si="1078"/>
        <v>861</v>
      </c>
      <c r="J4012">
        <f t="shared" si="1069"/>
        <v>2130</v>
      </c>
      <c r="K4012">
        <f t="shared" si="1070"/>
        <v>330.00000000000006</v>
      </c>
      <c r="L4012">
        <f t="shared" si="1071"/>
        <v>912</v>
      </c>
      <c r="M4012">
        <f t="shared" si="1072"/>
        <v>2127</v>
      </c>
      <c r="N4012">
        <v>0</v>
      </c>
      <c r="O4012">
        <f t="shared" si="1073"/>
        <v>6360</v>
      </c>
      <c r="P4012">
        <v>25</v>
      </c>
      <c r="Q4012">
        <v>2000</v>
      </c>
      <c r="R4012">
        <v>0</v>
      </c>
      <c r="S4012">
        <v>0</v>
      </c>
      <c r="T4012">
        <v>100</v>
      </c>
      <c r="U4012">
        <f t="shared" si="1083"/>
        <v>0</v>
      </c>
      <c r="V4012">
        <v>0</v>
      </c>
      <c r="W4012">
        <f t="shared" ref="W4012:W4016" si="1084">P4012+Q4012+R4012+S4012+T4012+U4012</f>
        <v>2125</v>
      </c>
      <c r="X4012">
        <f t="shared" si="1079"/>
        <v>1773</v>
      </c>
      <c r="Y4012">
        <f t="shared" si="1080"/>
        <v>4257</v>
      </c>
      <c r="Z4012">
        <f t="shared" ref="Z4012:Z4016" si="1085">+G4012-(W4012+X4012)</f>
        <v>26102</v>
      </c>
      <c r="AA4012" t="s">
        <v>726</v>
      </c>
      <c r="AB4012">
        <v>2023</v>
      </c>
    </row>
    <row r="4013" spans="1:28" x14ac:dyDescent="0.25">
      <c r="A4013">
        <v>95</v>
      </c>
      <c r="B4013" t="s">
        <v>842</v>
      </c>
      <c r="C4013" t="s">
        <v>102</v>
      </c>
      <c r="D4013" t="s">
        <v>823</v>
      </c>
      <c r="E4013" t="s">
        <v>843</v>
      </c>
      <c r="F4013" t="s">
        <v>100</v>
      </c>
      <c r="G4013">
        <v>36000</v>
      </c>
      <c r="H4013">
        <f t="shared" si="1077"/>
        <v>33872.400000000001</v>
      </c>
      <c r="I4013">
        <f t="shared" si="1078"/>
        <v>1033.2</v>
      </c>
      <c r="J4013">
        <f t="shared" si="1069"/>
        <v>2555.9999999999995</v>
      </c>
      <c r="K4013">
        <f t="shared" si="1070"/>
        <v>396.00000000000006</v>
      </c>
      <c r="L4013">
        <f t="shared" si="1071"/>
        <v>1094.4000000000001</v>
      </c>
      <c r="M4013">
        <f t="shared" si="1072"/>
        <v>2552.4</v>
      </c>
      <c r="N4013">
        <v>0</v>
      </c>
      <c r="O4013">
        <f t="shared" si="1073"/>
        <v>7632</v>
      </c>
      <c r="P4013">
        <v>25</v>
      </c>
      <c r="Q4013">
        <v>2000</v>
      </c>
      <c r="R4013">
        <v>0</v>
      </c>
      <c r="S4013">
        <v>50</v>
      </c>
      <c r="T4013">
        <v>100</v>
      </c>
      <c r="U4013">
        <f t="shared" si="1083"/>
        <v>0</v>
      </c>
      <c r="V4013">
        <v>0</v>
      </c>
      <c r="W4013">
        <f t="shared" si="1084"/>
        <v>2175</v>
      </c>
      <c r="X4013">
        <f t="shared" si="1079"/>
        <v>2127.6000000000004</v>
      </c>
      <c r="Y4013">
        <f t="shared" si="1080"/>
        <v>5108.3999999999996</v>
      </c>
      <c r="Z4013">
        <f t="shared" si="1085"/>
        <v>31697.4</v>
      </c>
      <c r="AA4013" t="s">
        <v>726</v>
      </c>
      <c r="AB4013">
        <v>2023</v>
      </c>
    </row>
    <row r="4014" spans="1:28" x14ac:dyDescent="0.25">
      <c r="A4014">
        <v>96</v>
      </c>
      <c r="B4014" t="s">
        <v>845</v>
      </c>
      <c r="C4014" t="s">
        <v>103</v>
      </c>
      <c r="D4014" t="s">
        <v>94</v>
      </c>
      <c r="E4014" t="s">
        <v>52</v>
      </c>
      <c r="F4014" t="s">
        <v>100</v>
      </c>
      <c r="G4014">
        <v>30000</v>
      </c>
      <c r="H4014">
        <f t="shared" si="1077"/>
        <v>28227</v>
      </c>
      <c r="I4014">
        <f t="shared" si="1078"/>
        <v>861</v>
      </c>
      <c r="J4014">
        <f t="shared" si="1069"/>
        <v>2130</v>
      </c>
      <c r="K4014">
        <f t="shared" si="1070"/>
        <v>330.00000000000006</v>
      </c>
      <c r="L4014">
        <f t="shared" si="1071"/>
        <v>912</v>
      </c>
      <c r="M4014">
        <f t="shared" si="1072"/>
        <v>2127</v>
      </c>
      <c r="N4014">
        <v>0</v>
      </c>
      <c r="O4014">
        <f t="shared" si="1073"/>
        <v>6360</v>
      </c>
      <c r="P4014">
        <v>25</v>
      </c>
      <c r="Q4014">
        <v>2000</v>
      </c>
      <c r="R4014">
        <v>0</v>
      </c>
      <c r="S4014">
        <v>0</v>
      </c>
      <c r="T4014">
        <v>100</v>
      </c>
      <c r="U4014">
        <f t="shared" si="1083"/>
        <v>0</v>
      </c>
      <c r="V4014">
        <v>0</v>
      </c>
      <c r="W4014">
        <f t="shared" si="1084"/>
        <v>2125</v>
      </c>
      <c r="X4014">
        <f t="shared" si="1079"/>
        <v>1773</v>
      </c>
      <c r="Y4014">
        <f t="shared" si="1080"/>
        <v>4257</v>
      </c>
      <c r="Z4014">
        <f t="shared" si="1085"/>
        <v>26102</v>
      </c>
      <c r="AA4014" t="s">
        <v>726</v>
      </c>
      <c r="AB4014">
        <v>2023</v>
      </c>
    </row>
    <row r="4015" spans="1:28" x14ac:dyDescent="0.25">
      <c r="A4015">
        <v>97</v>
      </c>
      <c r="B4015" t="s">
        <v>847</v>
      </c>
      <c r="C4015" t="s">
        <v>102</v>
      </c>
      <c r="D4015" t="s">
        <v>94</v>
      </c>
      <c r="E4015" t="s">
        <v>765</v>
      </c>
      <c r="F4015" t="s">
        <v>100</v>
      </c>
      <c r="G4015">
        <v>20000</v>
      </c>
      <c r="H4015">
        <f t="shared" si="1077"/>
        <v>18818</v>
      </c>
      <c r="I4015">
        <f t="shared" si="1078"/>
        <v>574</v>
      </c>
      <c r="J4015">
        <f t="shared" si="1069"/>
        <v>1419.9999999999998</v>
      </c>
      <c r="K4015">
        <f t="shared" si="1070"/>
        <v>220.00000000000003</v>
      </c>
      <c r="L4015">
        <f t="shared" si="1071"/>
        <v>608</v>
      </c>
      <c r="M4015">
        <f t="shared" si="1072"/>
        <v>1418</v>
      </c>
      <c r="N4015">
        <v>0</v>
      </c>
      <c r="O4015">
        <f t="shared" si="1073"/>
        <v>4240</v>
      </c>
      <c r="P4015">
        <v>25</v>
      </c>
      <c r="Q4015">
        <v>2000</v>
      </c>
      <c r="R4015">
        <v>0</v>
      </c>
      <c r="S4015">
        <v>0</v>
      </c>
      <c r="T4015">
        <v>100</v>
      </c>
      <c r="U4015">
        <f t="shared" si="1083"/>
        <v>0</v>
      </c>
      <c r="V4015">
        <v>0</v>
      </c>
      <c r="W4015">
        <f t="shared" si="1084"/>
        <v>2125</v>
      </c>
      <c r="X4015">
        <f t="shared" si="1079"/>
        <v>1182</v>
      </c>
      <c r="Y4015">
        <f t="shared" si="1080"/>
        <v>2838</v>
      </c>
      <c r="Z4015">
        <f t="shared" si="1085"/>
        <v>16693</v>
      </c>
      <c r="AA4015" t="s">
        <v>726</v>
      </c>
      <c r="AB4015">
        <v>2023</v>
      </c>
    </row>
    <row r="4016" spans="1:28" x14ac:dyDescent="0.25">
      <c r="A4016">
        <v>98</v>
      </c>
      <c r="B4016" t="s">
        <v>848</v>
      </c>
      <c r="C4016" t="s">
        <v>103</v>
      </c>
      <c r="D4016" t="s">
        <v>94</v>
      </c>
      <c r="E4016" t="s">
        <v>52</v>
      </c>
      <c r="F4016" t="s">
        <v>100</v>
      </c>
      <c r="G4016">
        <v>46000</v>
      </c>
      <c r="H4016">
        <f t="shared" si="1077"/>
        <v>43281.4</v>
      </c>
      <c r="I4016">
        <f t="shared" si="1078"/>
        <v>1320.2</v>
      </c>
      <c r="J4016">
        <f t="shared" si="1069"/>
        <v>3265.9999999999995</v>
      </c>
      <c r="K4016">
        <f t="shared" si="1070"/>
        <v>506.00000000000006</v>
      </c>
      <c r="L4016">
        <f t="shared" si="1071"/>
        <v>1398.4</v>
      </c>
      <c r="M4016">
        <f t="shared" si="1072"/>
        <v>3261.4</v>
      </c>
      <c r="N4016">
        <v>0</v>
      </c>
      <c r="O4016">
        <f t="shared" si="1073"/>
        <v>9752</v>
      </c>
      <c r="P4016">
        <v>25</v>
      </c>
      <c r="Q4016">
        <v>2000</v>
      </c>
      <c r="R4016">
        <v>0</v>
      </c>
      <c r="S4016">
        <v>0</v>
      </c>
      <c r="T4016">
        <v>100</v>
      </c>
      <c r="U4016">
        <f t="shared" si="1083"/>
        <v>1289.4598750000005</v>
      </c>
      <c r="V4016">
        <v>0</v>
      </c>
      <c r="W4016">
        <f t="shared" si="1084"/>
        <v>3414.4598750000005</v>
      </c>
      <c r="X4016">
        <f t="shared" si="1079"/>
        <v>2718.6000000000004</v>
      </c>
      <c r="Y4016">
        <f t="shared" si="1080"/>
        <v>6527.4</v>
      </c>
      <c r="Z4016">
        <f t="shared" si="1085"/>
        <v>39866.940125000001</v>
      </c>
      <c r="AA4016" t="s">
        <v>726</v>
      </c>
      <c r="AB4016">
        <v>2023</v>
      </c>
    </row>
    <row r="4017" spans="1:28" x14ac:dyDescent="0.25">
      <c r="A4017">
        <v>99</v>
      </c>
      <c r="B4017" t="s">
        <v>804</v>
      </c>
      <c r="C4017" t="s">
        <v>103</v>
      </c>
      <c r="D4017" t="s">
        <v>823</v>
      </c>
      <c r="E4017" t="s">
        <v>27</v>
      </c>
      <c r="F4017" t="s">
        <v>98</v>
      </c>
      <c r="G4017">
        <v>360000</v>
      </c>
      <c r="H4017">
        <f>+G4017-(I4017+L4017+N4017)</f>
        <v>344209.07</v>
      </c>
      <c r="I4017">
        <f>IF(G4017&lt;=325250,G4017*2.87%,9334.68)</f>
        <v>9334.68</v>
      </c>
      <c r="J4017">
        <f>IF(G4017&lt;=325250,G4017*7.1%,23092.75)</f>
        <v>23092.75</v>
      </c>
      <c r="K4017">
        <f>IF(G4017&lt;=65050,G4017*1.1%,715.55)</f>
        <v>715.55</v>
      </c>
      <c r="L4017">
        <f>IF(G4017&lt;=162625,G4017*3.04%,4943.8)</f>
        <v>4943.8</v>
      </c>
      <c r="M4017">
        <f>IF(G4017&lt;=162625,G4017*7.09%,11530.11)</f>
        <v>11530.11</v>
      </c>
      <c r="N4017">
        <v>1512.45</v>
      </c>
      <c r="O4017">
        <f>+I4017+J4017+K4017+L4017+M4017+N4017</f>
        <v>51129.340000000004</v>
      </c>
      <c r="P4017">
        <v>25</v>
      </c>
      <c r="Q4017">
        <v>0</v>
      </c>
      <c r="R4017">
        <v>0</v>
      </c>
      <c r="S4017">
        <v>2657.6</v>
      </c>
      <c r="T4017">
        <v>0</v>
      </c>
      <c r="U4017">
        <f>IF((H4017*12)&gt;867123.01,(79776+(((H4017*12)-867123.01)*0.25))/12,IF((H4017*12)&gt;624329.01,(31216+(((H4017*12)-624329.01)*0.2))/12,IF((H4017*12)&gt;416220.01,(((H4017*12)-416220.01)*0.15)/12,0)))</f>
        <v>74635.204791666663</v>
      </c>
      <c r="V4017">
        <v>0</v>
      </c>
      <c r="W4017">
        <f>P4017+Q4017+R4017+S4017+T4017+U4017</f>
        <v>77317.804791666669</v>
      </c>
      <c r="X4017">
        <f>+I4017+L4017+N4017</f>
        <v>15790.93</v>
      </c>
      <c r="Y4017">
        <f>+J4017+M4017</f>
        <v>34622.86</v>
      </c>
      <c r="Z4017">
        <f>+G4017-(W4017+X4017)</f>
        <v>266891.26520833332</v>
      </c>
      <c r="AA4017" t="s">
        <v>222</v>
      </c>
      <c r="AB4017">
        <v>2022</v>
      </c>
    </row>
    <row r="4018" spans="1:28" x14ac:dyDescent="0.25">
      <c r="A4018">
        <v>1</v>
      </c>
      <c r="B4018" t="s">
        <v>784</v>
      </c>
      <c r="C4018" t="s">
        <v>102</v>
      </c>
      <c r="D4018" t="s">
        <v>19</v>
      </c>
      <c r="E4018" t="s">
        <v>71</v>
      </c>
      <c r="F4018" t="s">
        <v>98</v>
      </c>
      <c r="G4018">
        <v>300000</v>
      </c>
      <c r="H4018">
        <f>+G4018-(I4018+L4018+N4018)</f>
        <v>286446.2</v>
      </c>
      <c r="I4018">
        <f>IF(G4018&lt;=325250,G4018*2.87%,9334.68)</f>
        <v>8610</v>
      </c>
      <c r="J4018">
        <f t="shared" ref="J4018:J4081" si="1086">IF(G4018&lt;=325250,G4018*7.1%,23092.75)</f>
        <v>21299.999999999996</v>
      </c>
      <c r="K4018">
        <f t="shared" ref="K4018:K4081" si="1087">IF(G4018&lt;=65050,G4018*1.1%,715.55)</f>
        <v>715.55</v>
      </c>
      <c r="L4018">
        <f t="shared" ref="L4018:L4081" si="1088">IF(G4018&lt;=162625,G4018*3.04%,4943.8)</f>
        <v>4943.8</v>
      </c>
      <c r="M4018">
        <f t="shared" ref="M4018:M4081" si="1089">IF(G4018&lt;=162625,G4018*7.09%,11530.11)</f>
        <v>11530.11</v>
      </c>
      <c r="N4018">
        <v>0</v>
      </c>
      <c r="O4018">
        <f t="shared" ref="O4018:O4081" si="1090">+I4018+J4018+K4018+L4018+M4018+N4018</f>
        <v>47099.46</v>
      </c>
      <c r="P4018">
        <v>25</v>
      </c>
      <c r="Q4018">
        <v>0</v>
      </c>
      <c r="R4018">
        <v>0</v>
      </c>
      <c r="S4018">
        <v>0</v>
      </c>
      <c r="T4018">
        <v>0</v>
      </c>
      <c r="U4018">
        <f t="shared" ref="U4018:U4081" si="1091">IF((H4018*12)&gt;867123.01,(79776+(((H4018*12)-867123.01)*0.25))/12,IF((H4018*12)&gt;624329.01,(31216+(((H4018*12)-624329.01)*0.2))/12,IF((H4018*12)&gt;416220.01,(((H4018*12)-416220.01)*0.15)/12,0)))</f>
        <v>60194.487291666679</v>
      </c>
      <c r="V4018">
        <v>0</v>
      </c>
      <c r="W4018">
        <f t="shared" ref="W4018:W4036" si="1092">P4018+Q4018+R4018+S4018+T4018+U4018</f>
        <v>60219.487291666679</v>
      </c>
      <c r="X4018">
        <f t="shared" ref="X4018:X4081" si="1093">+I4018+L4018+N4018</f>
        <v>13553.8</v>
      </c>
      <c r="Y4018">
        <f t="shared" ref="Y4018:Y4032" si="1094">+J4018+M4018</f>
        <v>32830.11</v>
      </c>
      <c r="Z4018">
        <f t="shared" ref="Z4018:Z4081" si="1095">+G4018-(W4018+X4018)</f>
        <v>226226.71270833333</v>
      </c>
      <c r="AA4018" t="s">
        <v>222</v>
      </c>
      <c r="AB4018">
        <v>2022</v>
      </c>
    </row>
    <row r="4019" spans="1:28" x14ac:dyDescent="0.25">
      <c r="A4019">
        <v>2</v>
      </c>
      <c r="B4019" t="s">
        <v>110</v>
      </c>
      <c r="C4019" t="s">
        <v>103</v>
      </c>
      <c r="D4019" t="s">
        <v>10</v>
      </c>
      <c r="E4019" t="s">
        <v>53</v>
      </c>
      <c r="F4019" t="s">
        <v>98</v>
      </c>
      <c r="G4019">
        <v>300000</v>
      </c>
      <c r="H4019">
        <f t="shared" ref="H4019:H4082" si="1096">+G4019-(I4019+L4019+N4019)</f>
        <v>286446.2</v>
      </c>
      <c r="I4019">
        <f t="shared" ref="I4019:I4082" si="1097">IF(G4019&lt;=325250,G4019*2.87%,9334.68)</f>
        <v>8610</v>
      </c>
      <c r="J4019">
        <f t="shared" si="1086"/>
        <v>21299.999999999996</v>
      </c>
      <c r="K4019">
        <f t="shared" si="1087"/>
        <v>715.55</v>
      </c>
      <c r="L4019">
        <f t="shared" si="1088"/>
        <v>4943.8</v>
      </c>
      <c r="M4019">
        <f t="shared" si="1089"/>
        <v>11530.11</v>
      </c>
      <c r="N4019">
        <v>0</v>
      </c>
      <c r="O4019">
        <f t="shared" si="1090"/>
        <v>47099.46</v>
      </c>
      <c r="P4019">
        <v>25</v>
      </c>
      <c r="Q4019">
        <v>0</v>
      </c>
      <c r="R4019">
        <v>0</v>
      </c>
      <c r="S4019">
        <v>1993.2</v>
      </c>
      <c r="T4019">
        <v>0</v>
      </c>
      <c r="U4019">
        <f t="shared" si="1091"/>
        <v>60194.487291666679</v>
      </c>
      <c r="V4019">
        <v>0</v>
      </c>
      <c r="W4019">
        <f t="shared" si="1092"/>
        <v>62212.687291666676</v>
      </c>
      <c r="X4019">
        <f t="shared" si="1093"/>
        <v>13553.8</v>
      </c>
      <c r="Y4019">
        <f t="shared" si="1094"/>
        <v>32830.11</v>
      </c>
      <c r="Z4019">
        <f t="shared" si="1095"/>
        <v>224233.51270833332</v>
      </c>
      <c r="AA4019" t="s">
        <v>222</v>
      </c>
      <c r="AB4019">
        <v>2022</v>
      </c>
    </row>
    <row r="4020" spans="1:28" x14ac:dyDescent="0.25">
      <c r="A4020">
        <v>3</v>
      </c>
      <c r="B4020" t="s">
        <v>115</v>
      </c>
      <c r="C4020" t="s">
        <v>103</v>
      </c>
      <c r="D4020" t="s">
        <v>21</v>
      </c>
      <c r="E4020" t="s">
        <v>81</v>
      </c>
      <c r="F4020" t="s">
        <v>84</v>
      </c>
      <c r="G4020">
        <v>185000</v>
      </c>
      <c r="H4020">
        <f>+G4020-(I4020+L4020+N4020)</f>
        <v>170209.35</v>
      </c>
      <c r="I4020">
        <f t="shared" si="1097"/>
        <v>5309.5</v>
      </c>
      <c r="J4020">
        <f t="shared" si="1086"/>
        <v>13134.999999999998</v>
      </c>
      <c r="K4020">
        <f t="shared" si="1087"/>
        <v>715.55</v>
      </c>
      <c r="L4020">
        <f t="shared" si="1088"/>
        <v>4943.8</v>
      </c>
      <c r="M4020">
        <f t="shared" si="1089"/>
        <v>11530.11</v>
      </c>
      <c r="N4020">
        <v>4537.3500000000004</v>
      </c>
      <c r="O4020">
        <f t="shared" si="1090"/>
        <v>40171.31</v>
      </c>
      <c r="P4020">
        <v>25</v>
      </c>
      <c r="Q4020">
        <v>38771.46</v>
      </c>
      <c r="R4020">
        <v>0</v>
      </c>
      <c r="S4020">
        <v>2657.6</v>
      </c>
      <c r="T4020">
        <v>100</v>
      </c>
      <c r="U4020">
        <f t="shared" si="1091"/>
        <v>31135.27479166667</v>
      </c>
      <c r="V4020">
        <v>0</v>
      </c>
      <c r="W4020">
        <f t="shared" si="1092"/>
        <v>72689.334791666668</v>
      </c>
      <c r="X4020">
        <f t="shared" si="1093"/>
        <v>14790.65</v>
      </c>
      <c r="Y4020">
        <f t="shared" si="1094"/>
        <v>24665.11</v>
      </c>
      <c r="Z4020">
        <f t="shared" si="1095"/>
        <v>97520.015208333338</v>
      </c>
      <c r="AA4020" t="s">
        <v>222</v>
      </c>
      <c r="AB4020">
        <v>2022</v>
      </c>
    </row>
    <row r="4021" spans="1:28" x14ac:dyDescent="0.25">
      <c r="A4021">
        <v>4</v>
      </c>
      <c r="B4021" t="s">
        <v>116</v>
      </c>
      <c r="C4021" t="s">
        <v>102</v>
      </c>
      <c r="D4021" t="s">
        <v>4</v>
      </c>
      <c r="E4021" t="s">
        <v>91</v>
      </c>
      <c r="F4021" t="s">
        <v>84</v>
      </c>
      <c r="G4021">
        <v>185000</v>
      </c>
      <c r="H4021">
        <f t="shared" si="1096"/>
        <v>174746.7</v>
      </c>
      <c r="I4021">
        <f t="shared" si="1097"/>
        <v>5309.5</v>
      </c>
      <c r="J4021">
        <f t="shared" si="1086"/>
        <v>13134.999999999998</v>
      </c>
      <c r="K4021">
        <f t="shared" si="1087"/>
        <v>715.55</v>
      </c>
      <c r="L4021">
        <f t="shared" si="1088"/>
        <v>4943.8</v>
      </c>
      <c r="M4021">
        <f t="shared" si="1089"/>
        <v>11530.11</v>
      </c>
      <c r="N4021">
        <v>0</v>
      </c>
      <c r="O4021">
        <f t="shared" si="1090"/>
        <v>35633.96</v>
      </c>
      <c r="P4021">
        <v>25</v>
      </c>
      <c r="Q4021">
        <v>12441.85</v>
      </c>
      <c r="R4021">
        <v>0</v>
      </c>
      <c r="S4021">
        <v>2657.6</v>
      </c>
      <c r="T4021">
        <v>100</v>
      </c>
      <c r="U4021">
        <f t="shared" si="1091"/>
        <v>32269.612291666668</v>
      </c>
      <c r="V4021">
        <v>0</v>
      </c>
      <c r="W4021">
        <f t="shared" si="1092"/>
        <v>47494.062291666669</v>
      </c>
      <c r="X4021">
        <f t="shared" si="1093"/>
        <v>10253.299999999999</v>
      </c>
      <c r="Y4021">
        <f t="shared" si="1094"/>
        <v>24665.11</v>
      </c>
      <c r="Z4021">
        <f t="shared" si="1095"/>
        <v>127252.63770833334</v>
      </c>
      <c r="AA4021" t="s">
        <v>222</v>
      </c>
      <c r="AB4021">
        <v>2022</v>
      </c>
    </row>
    <row r="4022" spans="1:28" x14ac:dyDescent="0.25">
      <c r="A4022">
        <v>5</v>
      </c>
      <c r="B4022" t="s">
        <v>117</v>
      </c>
      <c r="C4022" t="s">
        <v>102</v>
      </c>
      <c r="D4022" t="s">
        <v>793</v>
      </c>
      <c r="E4022" t="s">
        <v>794</v>
      </c>
      <c r="F4022" t="s">
        <v>84</v>
      </c>
      <c r="G4022">
        <v>185000</v>
      </c>
      <c r="H4022">
        <f t="shared" si="1096"/>
        <v>171721.8</v>
      </c>
      <c r="I4022">
        <f t="shared" si="1097"/>
        <v>5309.5</v>
      </c>
      <c r="J4022">
        <f t="shared" si="1086"/>
        <v>13134.999999999998</v>
      </c>
      <c r="K4022">
        <f t="shared" si="1087"/>
        <v>715.55</v>
      </c>
      <c r="L4022">
        <f t="shared" si="1088"/>
        <v>4943.8</v>
      </c>
      <c r="M4022">
        <f t="shared" si="1089"/>
        <v>11530.11</v>
      </c>
      <c r="N4022">
        <v>3024.9</v>
      </c>
      <c r="O4022">
        <f t="shared" si="1090"/>
        <v>38658.86</v>
      </c>
      <c r="P4022">
        <v>25</v>
      </c>
      <c r="Q4022">
        <v>0</v>
      </c>
      <c r="R4022">
        <v>0</v>
      </c>
      <c r="S4022">
        <v>5315.2</v>
      </c>
      <c r="T4022">
        <v>100</v>
      </c>
      <c r="U4022">
        <f t="shared" si="1091"/>
        <v>31513.387291666662</v>
      </c>
      <c r="V4022">
        <v>0</v>
      </c>
      <c r="W4022">
        <f t="shared" si="1092"/>
        <v>36953.587291666663</v>
      </c>
      <c r="X4022">
        <f t="shared" si="1093"/>
        <v>13278.199999999999</v>
      </c>
      <c r="Y4022">
        <f t="shared" si="1094"/>
        <v>24665.11</v>
      </c>
      <c r="Z4022">
        <f t="shared" si="1095"/>
        <v>134768.21270833333</v>
      </c>
      <c r="AA4022" t="s">
        <v>222</v>
      </c>
      <c r="AB4022">
        <v>2022</v>
      </c>
    </row>
    <row r="4023" spans="1:28" x14ac:dyDescent="0.25">
      <c r="A4023">
        <v>6</v>
      </c>
      <c r="B4023" t="s">
        <v>119</v>
      </c>
      <c r="C4023" t="s">
        <v>103</v>
      </c>
      <c r="D4023" t="s">
        <v>10</v>
      </c>
      <c r="E4023" t="s">
        <v>824</v>
      </c>
      <c r="F4023" t="s">
        <v>84</v>
      </c>
      <c r="G4023">
        <v>170000</v>
      </c>
      <c r="H4023">
        <f t="shared" si="1096"/>
        <v>160177.20000000001</v>
      </c>
      <c r="I4023">
        <f t="shared" si="1097"/>
        <v>4879</v>
      </c>
      <c r="J4023">
        <f t="shared" si="1086"/>
        <v>12069.999999999998</v>
      </c>
      <c r="K4023">
        <f t="shared" si="1087"/>
        <v>715.55</v>
      </c>
      <c r="L4023">
        <f t="shared" si="1088"/>
        <v>4943.8</v>
      </c>
      <c r="M4023">
        <f t="shared" si="1089"/>
        <v>11530.11</v>
      </c>
      <c r="N4023">
        <v>0</v>
      </c>
      <c r="O4023">
        <f t="shared" si="1090"/>
        <v>34138.46</v>
      </c>
      <c r="P4023">
        <v>25</v>
      </c>
      <c r="Q4023">
        <v>11358.49</v>
      </c>
      <c r="R4023">
        <v>0</v>
      </c>
      <c r="S4023">
        <v>2657.6</v>
      </c>
      <c r="T4023">
        <v>100</v>
      </c>
      <c r="U4023">
        <f t="shared" si="1091"/>
        <v>28627.237291666668</v>
      </c>
      <c r="V4023">
        <v>0</v>
      </c>
      <c r="W4023">
        <f t="shared" si="1092"/>
        <v>42768.327291666668</v>
      </c>
      <c r="X4023">
        <f t="shared" si="1093"/>
        <v>9822.7999999999993</v>
      </c>
      <c r="Y4023">
        <f t="shared" si="1094"/>
        <v>23600.11</v>
      </c>
      <c r="Z4023">
        <f t="shared" si="1095"/>
        <v>117408.87270833334</v>
      </c>
      <c r="AA4023" t="s">
        <v>222</v>
      </c>
      <c r="AB4023">
        <v>2022</v>
      </c>
    </row>
    <row r="4024" spans="1:28" x14ac:dyDescent="0.25">
      <c r="A4024">
        <v>7</v>
      </c>
      <c r="B4024" t="s">
        <v>121</v>
      </c>
      <c r="C4024" t="s">
        <v>102</v>
      </c>
      <c r="D4024" t="s">
        <v>21</v>
      </c>
      <c r="E4024" t="s">
        <v>48</v>
      </c>
      <c r="F4024" t="s">
        <v>84</v>
      </c>
      <c r="G4024">
        <v>155000</v>
      </c>
      <c r="H4024">
        <f t="shared" si="1096"/>
        <v>144327.04999999999</v>
      </c>
      <c r="I4024">
        <f t="shared" si="1097"/>
        <v>4448.5</v>
      </c>
      <c r="J4024">
        <f t="shared" si="1086"/>
        <v>11004.999999999998</v>
      </c>
      <c r="K4024">
        <f t="shared" si="1087"/>
        <v>715.55</v>
      </c>
      <c r="L4024">
        <f t="shared" si="1088"/>
        <v>4712</v>
      </c>
      <c r="M4024">
        <f t="shared" si="1089"/>
        <v>10989.5</v>
      </c>
      <c r="N4024">
        <v>1512.45</v>
      </c>
      <c r="O4024">
        <f t="shared" si="1090"/>
        <v>33382.999999999993</v>
      </c>
      <c r="P4024">
        <v>25</v>
      </c>
      <c r="Q4024">
        <v>8487.86</v>
      </c>
      <c r="R4024">
        <v>59.42</v>
      </c>
      <c r="S4024">
        <v>797.28</v>
      </c>
      <c r="T4024">
        <v>100</v>
      </c>
      <c r="U4024">
        <f t="shared" si="1091"/>
        <v>24664.699791666662</v>
      </c>
      <c r="V4024">
        <v>0</v>
      </c>
      <c r="W4024">
        <f t="shared" ref="W4024:W4028" si="1098">P4024+Q4024+R4024+S4024+T4024+U4024-(V4024)</f>
        <v>34134.259791666664</v>
      </c>
      <c r="X4024">
        <f t="shared" si="1093"/>
        <v>10672.95</v>
      </c>
      <c r="Y4024">
        <f t="shared" si="1094"/>
        <v>21994.5</v>
      </c>
      <c r="Z4024">
        <f t="shared" si="1095"/>
        <v>110192.79020833333</v>
      </c>
      <c r="AA4024" t="s">
        <v>222</v>
      </c>
      <c r="AB4024">
        <v>2022</v>
      </c>
    </row>
    <row r="4025" spans="1:28" x14ac:dyDescent="0.25">
      <c r="A4025">
        <v>8</v>
      </c>
      <c r="B4025" t="s">
        <v>137</v>
      </c>
      <c r="C4025" t="s">
        <v>102</v>
      </c>
      <c r="D4025" t="s">
        <v>22</v>
      </c>
      <c r="E4025" t="s">
        <v>788</v>
      </c>
      <c r="F4025" t="s">
        <v>85</v>
      </c>
      <c r="G4025">
        <v>140000</v>
      </c>
      <c r="H4025">
        <f>+G4025-(I4025+L4025+N4025)</f>
        <v>130213.55</v>
      </c>
      <c r="I4025">
        <f t="shared" si="1097"/>
        <v>4018</v>
      </c>
      <c r="J4025">
        <f t="shared" si="1086"/>
        <v>9940</v>
      </c>
      <c r="K4025">
        <f t="shared" si="1087"/>
        <v>715.55</v>
      </c>
      <c r="L4025">
        <f t="shared" si="1088"/>
        <v>4256</v>
      </c>
      <c r="M4025">
        <f t="shared" si="1089"/>
        <v>9926</v>
      </c>
      <c r="N4025">
        <v>1512.45</v>
      </c>
      <c r="O4025">
        <f>+I4025+J4025+K4025+L4025+M4025+N4025</f>
        <v>30368</v>
      </c>
      <c r="P4025">
        <v>25</v>
      </c>
      <c r="Q4025">
        <v>1000</v>
      </c>
      <c r="R4025">
        <v>120.02</v>
      </c>
      <c r="S4025">
        <v>0</v>
      </c>
      <c r="T4025">
        <v>100</v>
      </c>
      <c r="U4025">
        <f t="shared" si="1091"/>
        <v>21136.32479166667</v>
      </c>
      <c r="V4025">
        <v>0</v>
      </c>
      <c r="W4025">
        <f t="shared" si="1098"/>
        <v>22381.34479166667</v>
      </c>
      <c r="X4025">
        <f>+I4025+L4025+N4025</f>
        <v>9786.4500000000007</v>
      </c>
      <c r="Y4025">
        <f>+J4025+M4025</f>
        <v>19866</v>
      </c>
      <c r="Z4025">
        <f>+G4025-(W4025+X4025)</f>
        <v>107832.20520833333</v>
      </c>
      <c r="AA4025" t="s">
        <v>222</v>
      </c>
      <c r="AB4025">
        <v>2022</v>
      </c>
    </row>
    <row r="4026" spans="1:28" x14ac:dyDescent="0.25">
      <c r="A4026">
        <v>9</v>
      </c>
      <c r="B4026" t="s">
        <v>123</v>
      </c>
      <c r="C4026" t="s">
        <v>102</v>
      </c>
      <c r="D4026" t="s">
        <v>10</v>
      </c>
      <c r="E4026" t="s">
        <v>826</v>
      </c>
      <c r="F4026" t="s">
        <v>84</v>
      </c>
      <c r="G4026">
        <v>145000</v>
      </c>
      <c r="H4026">
        <f t="shared" si="1096"/>
        <v>136430.5</v>
      </c>
      <c r="I4026">
        <f t="shared" si="1097"/>
        <v>4161.5</v>
      </c>
      <c r="J4026">
        <f t="shared" si="1086"/>
        <v>10294.999999999998</v>
      </c>
      <c r="K4026">
        <f t="shared" si="1087"/>
        <v>715.55</v>
      </c>
      <c r="L4026">
        <f t="shared" si="1088"/>
        <v>4408</v>
      </c>
      <c r="M4026">
        <f t="shared" si="1089"/>
        <v>10280.5</v>
      </c>
      <c r="N4026">
        <v>0</v>
      </c>
      <c r="O4026">
        <f t="shared" si="1090"/>
        <v>29860.549999999996</v>
      </c>
      <c r="P4026">
        <v>25</v>
      </c>
      <c r="Q4026">
        <v>6000</v>
      </c>
      <c r="R4026">
        <v>70.03</v>
      </c>
      <c r="S4026">
        <v>0</v>
      </c>
      <c r="T4026">
        <v>100</v>
      </c>
      <c r="U4026">
        <f t="shared" si="1091"/>
        <v>22690.562291666665</v>
      </c>
      <c r="V4026">
        <v>0</v>
      </c>
      <c r="W4026">
        <f t="shared" si="1098"/>
        <v>28885.592291666664</v>
      </c>
      <c r="X4026">
        <f t="shared" si="1093"/>
        <v>8569.5</v>
      </c>
      <c r="Y4026">
        <f t="shared" si="1094"/>
        <v>20575.5</v>
      </c>
      <c r="Z4026">
        <f t="shared" si="1095"/>
        <v>107544.90770833334</v>
      </c>
      <c r="AA4026" t="s">
        <v>222</v>
      </c>
      <c r="AB4026">
        <v>2022</v>
      </c>
    </row>
    <row r="4027" spans="1:28" x14ac:dyDescent="0.25">
      <c r="A4027">
        <v>10</v>
      </c>
      <c r="B4027" t="s">
        <v>125</v>
      </c>
      <c r="C4027" t="s">
        <v>102</v>
      </c>
      <c r="D4027" t="s">
        <v>94</v>
      </c>
      <c r="E4027" t="s">
        <v>65</v>
      </c>
      <c r="F4027" t="s">
        <v>85</v>
      </c>
      <c r="G4027">
        <v>96000</v>
      </c>
      <c r="H4027">
        <f t="shared" si="1096"/>
        <v>88813.95</v>
      </c>
      <c r="I4027">
        <f t="shared" si="1097"/>
        <v>2755.2</v>
      </c>
      <c r="J4027">
        <f t="shared" si="1086"/>
        <v>6815.9999999999991</v>
      </c>
      <c r="K4027">
        <f t="shared" si="1087"/>
        <v>715.55</v>
      </c>
      <c r="L4027">
        <f t="shared" si="1088"/>
        <v>2918.4</v>
      </c>
      <c r="M4027">
        <f t="shared" si="1089"/>
        <v>6806.4000000000005</v>
      </c>
      <c r="N4027">
        <v>1512.45</v>
      </c>
      <c r="O4027">
        <f t="shared" si="1090"/>
        <v>21524</v>
      </c>
      <c r="P4027">
        <v>25</v>
      </c>
      <c r="Q4027">
        <v>1000</v>
      </c>
      <c r="R4027">
        <v>20.010000000000002</v>
      </c>
      <c r="S4027">
        <v>1594.56</v>
      </c>
      <c r="T4027">
        <v>100</v>
      </c>
      <c r="U4027">
        <v>12466.01</v>
      </c>
      <c r="V4027">
        <v>0</v>
      </c>
      <c r="W4027">
        <f t="shared" si="1098"/>
        <v>15205.58</v>
      </c>
      <c r="X4027">
        <f t="shared" si="1093"/>
        <v>7186.05</v>
      </c>
      <c r="Y4027">
        <f t="shared" si="1094"/>
        <v>13622.4</v>
      </c>
      <c r="Z4027">
        <f t="shared" si="1095"/>
        <v>73608.37</v>
      </c>
      <c r="AA4027" t="s">
        <v>222</v>
      </c>
      <c r="AB4027">
        <v>2022</v>
      </c>
    </row>
    <row r="4028" spans="1:28" x14ac:dyDescent="0.25">
      <c r="A4028">
        <v>11</v>
      </c>
      <c r="B4028" t="s">
        <v>126</v>
      </c>
      <c r="C4028" t="s">
        <v>103</v>
      </c>
      <c r="D4028" t="s">
        <v>94</v>
      </c>
      <c r="E4028" t="s">
        <v>58</v>
      </c>
      <c r="F4028" t="s">
        <v>84</v>
      </c>
      <c r="G4028">
        <v>60000</v>
      </c>
      <c r="H4028">
        <f t="shared" si="1096"/>
        <v>56454</v>
      </c>
      <c r="I4028">
        <f t="shared" si="1097"/>
        <v>1722</v>
      </c>
      <c r="J4028">
        <f t="shared" si="1086"/>
        <v>4260</v>
      </c>
      <c r="K4028">
        <f t="shared" si="1087"/>
        <v>660.00000000000011</v>
      </c>
      <c r="L4028">
        <f t="shared" si="1088"/>
        <v>1824</v>
      </c>
      <c r="M4028">
        <f t="shared" si="1089"/>
        <v>4254</v>
      </c>
      <c r="N4028">
        <v>0</v>
      </c>
      <c r="O4028">
        <f t="shared" si="1090"/>
        <v>12720</v>
      </c>
      <c r="P4028">
        <v>25</v>
      </c>
      <c r="Q4028">
        <v>2996.21</v>
      </c>
      <c r="R4028">
        <v>202.44</v>
      </c>
      <c r="S4028">
        <v>1594.56</v>
      </c>
      <c r="T4028">
        <v>100</v>
      </c>
      <c r="U4028">
        <f t="shared" si="1091"/>
        <v>3486.6498333333329</v>
      </c>
      <c r="V4028">
        <v>0</v>
      </c>
      <c r="W4028">
        <f t="shared" si="1098"/>
        <v>8404.8598333333321</v>
      </c>
      <c r="X4028">
        <f t="shared" si="1093"/>
        <v>3546</v>
      </c>
      <c r="Y4028">
        <f t="shared" si="1094"/>
        <v>8514</v>
      </c>
      <c r="Z4028">
        <f t="shared" si="1095"/>
        <v>48049.140166666664</v>
      </c>
      <c r="AA4028" t="s">
        <v>222</v>
      </c>
      <c r="AB4028">
        <v>2022</v>
      </c>
    </row>
    <row r="4029" spans="1:28" x14ac:dyDescent="0.25">
      <c r="A4029">
        <v>12</v>
      </c>
      <c r="B4029" t="s">
        <v>128</v>
      </c>
      <c r="C4029" t="s">
        <v>102</v>
      </c>
      <c r="D4029" t="s">
        <v>12</v>
      </c>
      <c r="E4029" t="s">
        <v>35</v>
      </c>
      <c r="F4029" t="s">
        <v>84</v>
      </c>
      <c r="G4029">
        <v>116000</v>
      </c>
      <c r="H4029">
        <f t="shared" si="1096"/>
        <v>106119.5</v>
      </c>
      <c r="I4029">
        <f t="shared" si="1097"/>
        <v>3329.2</v>
      </c>
      <c r="J4029">
        <f t="shared" si="1086"/>
        <v>8236</v>
      </c>
      <c r="K4029">
        <f t="shared" si="1087"/>
        <v>715.55</v>
      </c>
      <c r="L4029">
        <f t="shared" si="1088"/>
        <v>3526.4</v>
      </c>
      <c r="M4029">
        <f t="shared" si="1089"/>
        <v>8224.4</v>
      </c>
      <c r="N4029">
        <v>3024.9</v>
      </c>
      <c r="O4029">
        <f t="shared" si="1090"/>
        <v>27056.45</v>
      </c>
      <c r="P4029">
        <v>25</v>
      </c>
      <c r="Q4029">
        <v>0</v>
      </c>
      <c r="R4029">
        <v>200.02</v>
      </c>
      <c r="S4029">
        <v>2391.84</v>
      </c>
      <c r="T4029">
        <v>100</v>
      </c>
      <c r="U4029">
        <f t="shared" si="1091"/>
        <v>15112.812291666667</v>
      </c>
      <c r="V4029">
        <v>0</v>
      </c>
      <c r="W4029">
        <f>P4029+Q4029+R4029+S4029+T4029+U4029-(V4029)</f>
        <v>17829.672291666666</v>
      </c>
      <c r="X4029">
        <f t="shared" si="1093"/>
        <v>9880.5</v>
      </c>
      <c r="Y4029">
        <f t="shared" si="1094"/>
        <v>16460.400000000001</v>
      </c>
      <c r="Z4029">
        <f t="shared" si="1095"/>
        <v>88289.827708333338</v>
      </c>
      <c r="AA4029" t="s">
        <v>222</v>
      </c>
      <c r="AB4029">
        <v>2022</v>
      </c>
    </row>
    <row r="4030" spans="1:28" x14ac:dyDescent="0.25">
      <c r="A4030">
        <v>13</v>
      </c>
      <c r="B4030" t="s">
        <v>129</v>
      </c>
      <c r="C4030" t="s">
        <v>102</v>
      </c>
      <c r="D4030" t="s">
        <v>16</v>
      </c>
      <c r="E4030" t="s">
        <v>79</v>
      </c>
      <c r="F4030" t="s">
        <v>84</v>
      </c>
      <c r="G4030">
        <v>80000</v>
      </c>
      <c r="H4030">
        <f t="shared" si="1096"/>
        <v>75272</v>
      </c>
      <c r="I4030">
        <f t="shared" si="1097"/>
        <v>2296</v>
      </c>
      <c r="J4030">
        <f t="shared" si="1086"/>
        <v>5679.9999999999991</v>
      </c>
      <c r="K4030">
        <f t="shared" si="1087"/>
        <v>715.55</v>
      </c>
      <c r="L4030">
        <f t="shared" si="1088"/>
        <v>2432</v>
      </c>
      <c r="M4030">
        <f t="shared" si="1089"/>
        <v>5672</v>
      </c>
      <c r="N4030">
        <v>0</v>
      </c>
      <c r="O4030">
        <f t="shared" si="1090"/>
        <v>16795.55</v>
      </c>
      <c r="P4030">
        <v>25</v>
      </c>
      <c r="Q4030">
        <v>1066.1199999999999</v>
      </c>
      <c r="R4030">
        <v>235.64</v>
      </c>
      <c r="S4030">
        <v>0</v>
      </c>
      <c r="T4030">
        <v>100</v>
      </c>
      <c r="U4030">
        <f t="shared" si="1091"/>
        <v>7400.9372916666662</v>
      </c>
      <c r="V4030">
        <v>0</v>
      </c>
      <c r="W4030">
        <f t="shared" ref="W4030:W4032" si="1099">P4030+Q4030+R4030+S4030+T4030+U4030-(V4030)</f>
        <v>8827.6972916666655</v>
      </c>
      <c r="X4030">
        <f t="shared" si="1093"/>
        <v>4728</v>
      </c>
      <c r="Y4030">
        <f t="shared" si="1094"/>
        <v>11352</v>
      </c>
      <c r="Z4030">
        <f t="shared" si="1095"/>
        <v>66444.302708333329</v>
      </c>
      <c r="AA4030" t="s">
        <v>222</v>
      </c>
      <c r="AB4030">
        <v>2022</v>
      </c>
    </row>
    <row r="4031" spans="1:28" x14ac:dyDescent="0.25">
      <c r="A4031">
        <v>14</v>
      </c>
      <c r="B4031" t="s">
        <v>130</v>
      </c>
      <c r="C4031" t="s">
        <v>102</v>
      </c>
      <c r="D4031" t="s">
        <v>16</v>
      </c>
      <c r="E4031" t="s">
        <v>61</v>
      </c>
      <c r="F4031" t="s">
        <v>84</v>
      </c>
      <c r="G4031">
        <v>80000</v>
      </c>
      <c r="H4031">
        <f t="shared" si="1096"/>
        <v>70734.649999999994</v>
      </c>
      <c r="I4031">
        <f t="shared" si="1097"/>
        <v>2296</v>
      </c>
      <c r="J4031">
        <f t="shared" si="1086"/>
        <v>5679.9999999999991</v>
      </c>
      <c r="K4031">
        <f t="shared" si="1087"/>
        <v>715.55</v>
      </c>
      <c r="L4031">
        <f t="shared" si="1088"/>
        <v>2432</v>
      </c>
      <c r="M4031">
        <f t="shared" si="1089"/>
        <v>5672</v>
      </c>
      <c r="N4031">
        <v>4537.3500000000004</v>
      </c>
      <c r="O4031">
        <f t="shared" si="1090"/>
        <v>21332.9</v>
      </c>
      <c r="P4031">
        <v>25</v>
      </c>
      <c r="Q4031">
        <v>1200</v>
      </c>
      <c r="R4031">
        <v>320.02</v>
      </c>
      <c r="S4031">
        <v>3189.12</v>
      </c>
      <c r="T4031">
        <v>100</v>
      </c>
      <c r="U4031">
        <f t="shared" si="1091"/>
        <v>6342.7798333333312</v>
      </c>
      <c r="V4031">
        <v>0</v>
      </c>
      <c r="W4031">
        <f t="shared" si="1099"/>
        <v>11176.91983333333</v>
      </c>
      <c r="X4031">
        <f t="shared" si="1093"/>
        <v>9265.35</v>
      </c>
      <c r="Y4031">
        <f t="shared" si="1094"/>
        <v>11352</v>
      </c>
      <c r="Z4031">
        <f t="shared" si="1095"/>
        <v>59557.730166666668</v>
      </c>
      <c r="AA4031" t="s">
        <v>222</v>
      </c>
      <c r="AB4031">
        <v>2022</v>
      </c>
    </row>
    <row r="4032" spans="1:28" x14ac:dyDescent="0.25">
      <c r="A4032">
        <v>15</v>
      </c>
      <c r="B4032" t="s">
        <v>131</v>
      </c>
      <c r="C4032" t="s">
        <v>102</v>
      </c>
      <c r="D4032" t="s">
        <v>6</v>
      </c>
      <c r="E4032" t="s">
        <v>827</v>
      </c>
      <c r="F4032" t="s">
        <v>84</v>
      </c>
      <c r="G4032">
        <v>95000</v>
      </c>
      <c r="H4032">
        <f t="shared" si="1096"/>
        <v>86360.6</v>
      </c>
      <c r="I4032">
        <f t="shared" si="1097"/>
        <v>2726.5</v>
      </c>
      <c r="J4032">
        <f t="shared" si="1086"/>
        <v>6744.9999999999991</v>
      </c>
      <c r="K4032">
        <f t="shared" si="1087"/>
        <v>715.55</v>
      </c>
      <c r="L4032">
        <f t="shared" si="1088"/>
        <v>2888</v>
      </c>
      <c r="M4032">
        <f t="shared" si="1089"/>
        <v>6735.5</v>
      </c>
      <c r="N4032">
        <v>3024.9</v>
      </c>
      <c r="O4032">
        <f t="shared" si="1090"/>
        <v>22835.45</v>
      </c>
      <c r="P4032">
        <v>25</v>
      </c>
      <c r="Q4032">
        <v>0</v>
      </c>
      <c r="R4032">
        <v>150.02000000000001</v>
      </c>
      <c r="S4032">
        <v>8500</v>
      </c>
      <c r="T4032">
        <v>100</v>
      </c>
      <c r="U4032">
        <f t="shared" si="1091"/>
        <v>10173.087291666669</v>
      </c>
      <c r="V4032">
        <v>0</v>
      </c>
      <c r="W4032">
        <f t="shared" si="1099"/>
        <v>18948.107291666667</v>
      </c>
      <c r="X4032">
        <f t="shared" si="1093"/>
        <v>8639.4</v>
      </c>
      <c r="Y4032">
        <f t="shared" si="1094"/>
        <v>13480.5</v>
      </c>
      <c r="Z4032">
        <f t="shared" si="1095"/>
        <v>67412.492708333331</v>
      </c>
      <c r="AA4032" t="s">
        <v>222</v>
      </c>
      <c r="AB4032">
        <v>2022</v>
      </c>
    </row>
    <row r="4033" spans="1:28" x14ac:dyDescent="0.25">
      <c r="A4033">
        <v>16</v>
      </c>
      <c r="B4033" t="s">
        <v>132</v>
      </c>
      <c r="C4033" t="s">
        <v>102</v>
      </c>
      <c r="D4033" t="s">
        <v>4</v>
      </c>
      <c r="E4033" t="s">
        <v>24</v>
      </c>
      <c r="F4033" t="s">
        <v>84</v>
      </c>
      <c r="G4033">
        <v>95000</v>
      </c>
      <c r="H4033">
        <f t="shared" si="1096"/>
        <v>86360.6</v>
      </c>
      <c r="I4033">
        <f t="shared" si="1097"/>
        <v>2726.5</v>
      </c>
      <c r="J4033">
        <f t="shared" si="1086"/>
        <v>6744.9999999999991</v>
      </c>
      <c r="K4033">
        <f t="shared" si="1087"/>
        <v>715.55</v>
      </c>
      <c r="L4033">
        <f t="shared" si="1088"/>
        <v>2888</v>
      </c>
      <c r="M4033">
        <f t="shared" si="1089"/>
        <v>6735.5</v>
      </c>
      <c r="N4033">
        <v>3024.9</v>
      </c>
      <c r="O4033">
        <f t="shared" si="1090"/>
        <v>22835.45</v>
      </c>
      <c r="P4033">
        <v>25</v>
      </c>
      <c r="Q4033">
        <v>10686.79</v>
      </c>
      <c r="R4033">
        <v>180.63</v>
      </c>
      <c r="S4033">
        <v>3189.12</v>
      </c>
      <c r="T4033">
        <v>100</v>
      </c>
      <c r="U4033">
        <f t="shared" si="1091"/>
        <v>10173.087291666669</v>
      </c>
      <c r="V4033">
        <v>0</v>
      </c>
      <c r="W4033">
        <f t="shared" si="1092"/>
        <v>24354.627291666671</v>
      </c>
      <c r="X4033">
        <f t="shared" si="1093"/>
        <v>8639.4</v>
      </c>
      <c r="Y4033">
        <f>+J4033++K4033+M4033</f>
        <v>14196.05</v>
      </c>
      <c r="Z4033">
        <f t="shared" si="1095"/>
        <v>62005.972708333327</v>
      </c>
      <c r="AA4033" t="s">
        <v>222</v>
      </c>
      <c r="AB4033">
        <v>2022</v>
      </c>
    </row>
    <row r="4034" spans="1:28" x14ac:dyDescent="0.25">
      <c r="A4034">
        <v>17</v>
      </c>
      <c r="B4034" t="s">
        <v>133</v>
      </c>
      <c r="C4034" t="s">
        <v>103</v>
      </c>
      <c r="D4034" t="s">
        <v>828</v>
      </c>
      <c r="E4034" t="s">
        <v>829</v>
      </c>
      <c r="F4034" t="s">
        <v>84</v>
      </c>
      <c r="G4034">
        <v>95000</v>
      </c>
      <c r="H4034">
        <f t="shared" si="1096"/>
        <v>89385.5</v>
      </c>
      <c r="I4034">
        <f t="shared" si="1097"/>
        <v>2726.5</v>
      </c>
      <c r="J4034">
        <f t="shared" si="1086"/>
        <v>6744.9999999999991</v>
      </c>
      <c r="K4034">
        <f t="shared" si="1087"/>
        <v>715.55</v>
      </c>
      <c r="L4034">
        <f t="shared" si="1088"/>
        <v>2888</v>
      </c>
      <c r="M4034">
        <f t="shared" si="1089"/>
        <v>6735.5</v>
      </c>
      <c r="N4034">
        <v>0</v>
      </c>
      <c r="O4034">
        <f t="shared" si="1090"/>
        <v>19810.55</v>
      </c>
      <c r="P4034">
        <v>25</v>
      </c>
      <c r="Q4034">
        <v>200</v>
      </c>
      <c r="R4034">
        <v>220.05</v>
      </c>
      <c r="S4034">
        <v>0</v>
      </c>
      <c r="T4034">
        <v>100</v>
      </c>
      <c r="U4034">
        <f t="shared" si="1091"/>
        <v>10929.312291666667</v>
      </c>
      <c r="V4034">
        <v>0</v>
      </c>
      <c r="W4034">
        <f t="shared" si="1092"/>
        <v>11474.362291666666</v>
      </c>
      <c r="X4034">
        <f t="shared" si="1093"/>
        <v>5614.5</v>
      </c>
      <c r="Y4034">
        <f t="shared" ref="Y4034:Y4097" si="1100">+J4034+M4034</f>
        <v>13480.5</v>
      </c>
      <c r="Z4034">
        <f t="shared" si="1095"/>
        <v>77911.137708333335</v>
      </c>
      <c r="AA4034" t="s">
        <v>222</v>
      </c>
      <c r="AB4034">
        <v>2022</v>
      </c>
    </row>
    <row r="4035" spans="1:28" x14ac:dyDescent="0.25">
      <c r="A4035">
        <v>18</v>
      </c>
      <c r="B4035" t="s">
        <v>134</v>
      </c>
      <c r="C4035" t="s">
        <v>102</v>
      </c>
      <c r="D4035" t="s">
        <v>16</v>
      </c>
      <c r="E4035" t="s">
        <v>45</v>
      </c>
      <c r="F4035" t="s">
        <v>84</v>
      </c>
      <c r="G4035">
        <v>80000</v>
      </c>
      <c r="H4035">
        <f t="shared" si="1096"/>
        <v>73759.55</v>
      </c>
      <c r="I4035">
        <f t="shared" si="1097"/>
        <v>2296</v>
      </c>
      <c r="J4035">
        <f t="shared" si="1086"/>
        <v>5679.9999999999991</v>
      </c>
      <c r="K4035">
        <f t="shared" si="1087"/>
        <v>715.55</v>
      </c>
      <c r="L4035">
        <f t="shared" si="1088"/>
        <v>2432</v>
      </c>
      <c r="M4035">
        <f t="shared" si="1089"/>
        <v>5672</v>
      </c>
      <c r="N4035">
        <v>1512.45</v>
      </c>
      <c r="O4035">
        <f t="shared" si="1090"/>
        <v>18308</v>
      </c>
      <c r="P4035">
        <v>25</v>
      </c>
      <c r="Q4035">
        <v>0</v>
      </c>
      <c r="R4035">
        <v>280.02999999999997</v>
      </c>
      <c r="S4035">
        <v>2391.84</v>
      </c>
      <c r="T4035">
        <v>100</v>
      </c>
      <c r="U4035">
        <f t="shared" si="1091"/>
        <v>7022.8247916666687</v>
      </c>
      <c r="V4035">
        <v>804.67</v>
      </c>
      <c r="W4035">
        <f t="shared" si="1092"/>
        <v>9819.6947916666686</v>
      </c>
      <c r="X4035">
        <f t="shared" si="1093"/>
        <v>6240.45</v>
      </c>
      <c r="Y4035">
        <f t="shared" si="1100"/>
        <v>11352</v>
      </c>
      <c r="Z4035">
        <f t="shared" si="1095"/>
        <v>63939.855208333334</v>
      </c>
      <c r="AA4035" t="s">
        <v>222</v>
      </c>
      <c r="AB4035">
        <v>2022</v>
      </c>
    </row>
    <row r="4036" spans="1:28" x14ac:dyDescent="0.25">
      <c r="A4036">
        <v>19</v>
      </c>
      <c r="B4036" t="s">
        <v>140</v>
      </c>
      <c r="C4036" t="s">
        <v>102</v>
      </c>
      <c r="D4036" t="s">
        <v>823</v>
      </c>
      <c r="E4036" t="s">
        <v>29</v>
      </c>
      <c r="F4036" t="s">
        <v>99</v>
      </c>
      <c r="G4036">
        <v>130000</v>
      </c>
      <c r="H4036">
        <f t="shared" si="1096"/>
        <v>122317</v>
      </c>
      <c r="I4036">
        <f t="shared" si="1097"/>
        <v>3731</v>
      </c>
      <c r="J4036">
        <f t="shared" si="1086"/>
        <v>9230</v>
      </c>
      <c r="K4036">
        <f t="shared" si="1087"/>
        <v>715.55</v>
      </c>
      <c r="L4036">
        <f t="shared" si="1088"/>
        <v>3952</v>
      </c>
      <c r="M4036">
        <f t="shared" si="1089"/>
        <v>9217</v>
      </c>
      <c r="N4036">
        <v>0</v>
      </c>
      <c r="O4036">
        <f t="shared" si="1090"/>
        <v>26845.55</v>
      </c>
      <c r="P4036">
        <v>25</v>
      </c>
      <c r="Q4036">
        <v>0</v>
      </c>
      <c r="R4036">
        <v>0</v>
      </c>
      <c r="S4036">
        <v>797.28</v>
      </c>
      <c r="T4036">
        <v>100</v>
      </c>
      <c r="U4036">
        <f t="shared" si="1091"/>
        <v>19162.187291666665</v>
      </c>
      <c r="V4036">
        <v>0</v>
      </c>
      <c r="W4036">
        <f t="shared" si="1092"/>
        <v>20084.467291666664</v>
      </c>
      <c r="X4036">
        <f t="shared" si="1093"/>
        <v>7683</v>
      </c>
      <c r="Y4036">
        <f t="shared" si="1100"/>
        <v>18447</v>
      </c>
      <c r="Z4036">
        <f t="shared" si="1095"/>
        <v>102232.53270833334</v>
      </c>
      <c r="AA4036" t="s">
        <v>222</v>
      </c>
      <c r="AB4036">
        <v>2022</v>
      </c>
    </row>
    <row r="4037" spans="1:28" x14ac:dyDescent="0.25">
      <c r="A4037">
        <v>20</v>
      </c>
      <c r="B4037" t="s">
        <v>144</v>
      </c>
      <c r="C4037" t="s">
        <v>103</v>
      </c>
      <c r="D4037" t="s">
        <v>10</v>
      </c>
      <c r="E4037" t="s">
        <v>40</v>
      </c>
      <c r="F4037" t="s">
        <v>85</v>
      </c>
      <c r="G4037">
        <v>80000</v>
      </c>
      <c r="H4037">
        <f t="shared" si="1096"/>
        <v>73759.55</v>
      </c>
      <c r="I4037">
        <f t="shared" si="1097"/>
        <v>2296</v>
      </c>
      <c r="J4037">
        <f t="shared" si="1086"/>
        <v>5679.9999999999991</v>
      </c>
      <c r="K4037">
        <f t="shared" si="1087"/>
        <v>715.55</v>
      </c>
      <c r="L4037">
        <f t="shared" si="1088"/>
        <v>2432</v>
      </c>
      <c r="M4037">
        <f t="shared" si="1089"/>
        <v>5672</v>
      </c>
      <c r="N4037">
        <v>1512.45</v>
      </c>
      <c r="O4037">
        <f t="shared" si="1090"/>
        <v>18308</v>
      </c>
      <c r="P4037">
        <v>25</v>
      </c>
      <c r="Q4037">
        <v>0</v>
      </c>
      <c r="R4037">
        <v>110.63</v>
      </c>
      <c r="S4037">
        <v>3189.12</v>
      </c>
      <c r="T4037">
        <v>100</v>
      </c>
      <c r="U4037">
        <v>18272.759999999998</v>
      </c>
      <c r="V4037">
        <v>0</v>
      </c>
      <c r="W4037">
        <f t="shared" ref="W4037:W4042" si="1101">P4037+Q4037+R4037+S4037+T4037+U4037-(V4037)</f>
        <v>21697.51</v>
      </c>
      <c r="X4037">
        <f t="shared" si="1093"/>
        <v>6240.45</v>
      </c>
      <c r="Y4037">
        <f t="shared" si="1100"/>
        <v>11352</v>
      </c>
      <c r="Z4037">
        <f t="shared" si="1095"/>
        <v>52062.04</v>
      </c>
      <c r="AA4037" t="s">
        <v>222</v>
      </c>
      <c r="AB4037">
        <v>2022</v>
      </c>
    </row>
    <row r="4038" spans="1:28" x14ac:dyDescent="0.25">
      <c r="A4038">
        <v>21</v>
      </c>
      <c r="B4038" t="s">
        <v>145</v>
      </c>
      <c r="C4038" t="s">
        <v>102</v>
      </c>
      <c r="D4038" t="s">
        <v>10</v>
      </c>
      <c r="E4038" t="s">
        <v>50</v>
      </c>
      <c r="F4038" t="s">
        <v>84</v>
      </c>
      <c r="G4038">
        <v>95000</v>
      </c>
      <c r="H4038">
        <f t="shared" si="1096"/>
        <v>86360.6</v>
      </c>
      <c r="I4038">
        <f t="shared" si="1097"/>
        <v>2726.5</v>
      </c>
      <c r="J4038">
        <f t="shared" si="1086"/>
        <v>6744.9999999999991</v>
      </c>
      <c r="K4038">
        <f t="shared" si="1087"/>
        <v>715.55</v>
      </c>
      <c r="L4038">
        <f t="shared" si="1088"/>
        <v>2888</v>
      </c>
      <c r="M4038">
        <f t="shared" si="1089"/>
        <v>6735.5</v>
      </c>
      <c r="N4038">
        <v>3024.9</v>
      </c>
      <c r="O4038">
        <f t="shared" si="1090"/>
        <v>22835.45</v>
      </c>
      <c r="P4038">
        <v>25</v>
      </c>
      <c r="Q4038">
        <v>0</v>
      </c>
      <c r="R4038">
        <v>0</v>
      </c>
      <c r="S4038">
        <v>0</v>
      </c>
      <c r="T4038">
        <v>100</v>
      </c>
      <c r="U4038">
        <f t="shared" si="1091"/>
        <v>10173.087291666669</v>
      </c>
      <c r="V4038">
        <v>0</v>
      </c>
      <c r="W4038">
        <f t="shared" si="1101"/>
        <v>10298.087291666669</v>
      </c>
      <c r="X4038">
        <f t="shared" si="1093"/>
        <v>8639.4</v>
      </c>
      <c r="Y4038">
        <f t="shared" si="1100"/>
        <v>13480.5</v>
      </c>
      <c r="Z4038">
        <f t="shared" si="1095"/>
        <v>76062.512708333335</v>
      </c>
      <c r="AA4038" t="s">
        <v>222</v>
      </c>
      <c r="AB4038">
        <v>2022</v>
      </c>
    </row>
    <row r="4039" spans="1:28" x14ac:dyDescent="0.25">
      <c r="A4039">
        <v>22</v>
      </c>
      <c r="B4039" t="s">
        <v>146</v>
      </c>
      <c r="C4039" t="s">
        <v>102</v>
      </c>
      <c r="D4039" t="s">
        <v>10</v>
      </c>
      <c r="E4039" t="s">
        <v>44</v>
      </c>
      <c r="F4039" t="s">
        <v>84</v>
      </c>
      <c r="G4039">
        <v>80000</v>
      </c>
      <c r="H4039">
        <f t="shared" si="1096"/>
        <v>75272</v>
      </c>
      <c r="I4039">
        <f t="shared" si="1097"/>
        <v>2296</v>
      </c>
      <c r="J4039">
        <f t="shared" si="1086"/>
        <v>5679.9999999999991</v>
      </c>
      <c r="K4039">
        <f t="shared" si="1087"/>
        <v>715.55</v>
      </c>
      <c r="L4039">
        <f t="shared" si="1088"/>
        <v>2432</v>
      </c>
      <c r="M4039">
        <f t="shared" si="1089"/>
        <v>5672</v>
      </c>
      <c r="N4039">
        <v>0</v>
      </c>
      <c r="O4039">
        <f t="shared" si="1090"/>
        <v>16795.55</v>
      </c>
      <c r="P4039">
        <v>25</v>
      </c>
      <c r="Q4039">
        <v>0</v>
      </c>
      <c r="R4039">
        <v>990.65</v>
      </c>
      <c r="S4039">
        <v>398.64</v>
      </c>
      <c r="T4039">
        <v>100</v>
      </c>
      <c r="U4039">
        <f t="shared" si="1091"/>
        <v>7400.9372916666662</v>
      </c>
      <c r="V4039">
        <v>0</v>
      </c>
      <c r="W4039">
        <f t="shared" si="1101"/>
        <v>8915.2272916666661</v>
      </c>
      <c r="X4039">
        <f t="shared" si="1093"/>
        <v>4728</v>
      </c>
      <c r="Y4039">
        <f t="shared" si="1100"/>
        <v>11352</v>
      </c>
      <c r="Z4039">
        <f t="shared" si="1095"/>
        <v>66356.77270833333</v>
      </c>
      <c r="AA4039" t="s">
        <v>222</v>
      </c>
      <c r="AB4039">
        <v>2022</v>
      </c>
    </row>
    <row r="4040" spans="1:28" x14ac:dyDescent="0.25">
      <c r="A4040">
        <v>23</v>
      </c>
      <c r="B4040" t="s">
        <v>147</v>
      </c>
      <c r="C4040" t="s">
        <v>102</v>
      </c>
      <c r="D4040" t="s">
        <v>10</v>
      </c>
      <c r="E4040" t="s">
        <v>44</v>
      </c>
      <c r="F4040" t="s">
        <v>84</v>
      </c>
      <c r="G4040">
        <v>80000</v>
      </c>
      <c r="H4040">
        <f t="shared" si="1096"/>
        <v>75272</v>
      </c>
      <c r="I4040">
        <f t="shared" si="1097"/>
        <v>2296</v>
      </c>
      <c r="J4040">
        <f t="shared" si="1086"/>
        <v>5679.9999999999991</v>
      </c>
      <c r="K4040">
        <f t="shared" si="1087"/>
        <v>715.55</v>
      </c>
      <c r="L4040">
        <f t="shared" si="1088"/>
        <v>2432</v>
      </c>
      <c r="M4040">
        <f t="shared" si="1089"/>
        <v>5672</v>
      </c>
      <c r="N4040">
        <v>0</v>
      </c>
      <c r="O4040">
        <f t="shared" si="1090"/>
        <v>16795.55</v>
      </c>
      <c r="P4040">
        <v>25</v>
      </c>
      <c r="Q4040">
        <v>0</v>
      </c>
      <c r="R4040">
        <v>309.79000000000002</v>
      </c>
      <c r="S4040">
        <v>398.64</v>
      </c>
      <c r="T4040">
        <v>100</v>
      </c>
      <c r="U4040">
        <f t="shared" si="1091"/>
        <v>7400.9372916666662</v>
      </c>
      <c r="V4040">
        <v>0</v>
      </c>
      <c r="W4040">
        <f t="shared" si="1101"/>
        <v>8234.3672916666656</v>
      </c>
      <c r="X4040">
        <f t="shared" si="1093"/>
        <v>4728</v>
      </c>
      <c r="Y4040">
        <f t="shared" si="1100"/>
        <v>11352</v>
      </c>
      <c r="Z4040">
        <f t="shared" si="1095"/>
        <v>67037.632708333331</v>
      </c>
      <c r="AA4040" t="s">
        <v>222</v>
      </c>
      <c r="AB4040">
        <v>2022</v>
      </c>
    </row>
    <row r="4041" spans="1:28" x14ac:dyDescent="0.25">
      <c r="A4041">
        <v>24</v>
      </c>
      <c r="B4041" t="s">
        <v>148</v>
      </c>
      <c r="C4041" t="s">
        <v>103</v>
      </c>
      <c r="D4041" t="s">
        <v>10</v>
      </c>
      <c r="E4041" t="s">
        <v>44</v>
      </c>
      <c r="F4041" t="s">
        <v>84</v>
      </c>
      <c r="G4041">
        <v>80000</v>
      </c>
      <c r="H4041">
        <f t="shared" si="1096"/>
        <v>75272</v>
      </c>
      <c r="I4041">
        <f t="shared" si="1097"/>
        <v>2296</v>
      </c>
      <c r="J4041">
        <f t="shared" si="1086"/>
        <v>5679.9999999999991</v>
      </c>
      <c r="K4041">
        <f t="shared" si="1087"/>
        <v>715.55</v>
      </c>
      <c r="L4041">
        <f t="shared" si="1088"/>
        <v>2432</v>
      </c>
      <c r="M4041">
        <f t="shared" si="1089"/>
        <v>5672</v>
      </c>
      <c r="N4041">
        <v>0</v>
      </c>
      <c r="O4041">
        <f t="shared" si="1090"/>
        <v>16795.55</v>
      </c>
      <c r="P4041">
        <v>25</v>
      </c>
      <c r="Q4041">
        <v>0</v>
      </c>
      <c r="R4041">
        <v>110.04</v>
      </c>
      <c r="S4041">
        <v>2391.84</v>
      </c>
      <c r="T4041">
        <v>100</v>
      </c>
      <c r="U4041">
        <f t="shared" si="1091"/>
        <v>7400.9372916666662</v>
      </c>
      <c r="V4041">
        <v>0</v>
      </c>
      <c r="W4041">
        <f t="shared" si="1101"/>
        <v>10027.817291666666</v>
      </c>
      <c r="X4041">
        <f t="shared" si="1093"/>
        <v>4728</v>
      </c>
      <c r="Y4041">
        <f t="shared" si="1100"/>
        <v>11352</v>
      </c>
      <c r="Z4041">
        <f t="shared" si="1095"/>
        <v>65244.182708333334</v>
      </c>
      <c r="AA4041" t="s">
        <v>222</v>
      </c>
      <c r="AB4041">
        <v>2022</v>
      </c>
    </row>
    <row r="4042" spans="1:28" x14ac:dyDescent="0.25">
      <c r="A4042">
        <v>25</v>
      </c>
      <c r="B4042" t="s">
        <v>149</v>
      </c>
      <c r="C4042" t="s">
        <v>102</v>
      </c>
      <c r="D4042" t="s">
        <v>10</v>
      </c>
      <c r="E4042" t="s">
        <v>43</v>
      </c>
      <c r="F4042" t="s">
        <v>84</v>
      </c>
      <c r="G4042">
        <v>95000</v>
      </c>
      <c r="H4042">
        <f t="shared" si="1096"/>
        <v>87873.05</v>
      </c>
      <c r="I4042">
        <f t="shared" si="1097"/>
        <v>2726.5</v>
      </c>
      <c r="J4042">
        <f t="shared" si="1086"/>
        <v>6744.9999999999991</v>
      </c>
      <c r="K4042">
        <f t="shared" si="1087"/>
        <v>715.55</v>
      </c>
      <c r="L4042">
        <f t="shared" si="1088"/>
        <v>2888</v>
      </c>
      <c r="M4042">
        <f t="shared" si="1089"/>
        <v>6735.5</v>
      </c>
      <c r="N4042">
        <v>1512.45</v>
      </c>
      <c r="O4042">
        <f t="shared" si="1090"/>
        <v>21323</v>
      </c>
      <c r="P4042">
        <v>25</v>
      </c>
      <c r="Q4042">
        <v>5000</v>
      </c>
      <c r="R4042">
        <v>1079.05</v>
      </c>
      <c r="S4042">
        <v>0</v>
      </c>
      <c r="T4042">
        <v>100</v>
      </c>
      <c r="U4042">
        <f t="shared" si="1091"/>
        <v>10551.199791666668</v>
      </c>
      <c r="V4042">
        <v>0</v>
      </c>
      <c r="W4042">
        <f t="shared" si="1101"/>
        <v>16755.249791666669</v>
      </c>
      <c r="X4042">
        <f t="shared" si="1093"/>
        <v>7126.95</v>
      </c>
      <c r="Y4042">
        <f t="shared" si="1100"/>
        <v>13480.5</v>
      </c>
      <c r="Z4042">
        <f t="shared" si="1095"/>
        <v>71117.800208333327</v>
      </c>
      <c r="AA4042" t="s">
        <v>222</v>
      </c>
      <c r="AB4042">
        <v>2022</v>
      </c>
    </row>
    <row r="4043" spans="1:28" x14ac:dyDescent="0.25">
      <c r="A4043">
        <v>26</v>
      </c>
      <c r="B4043" t="s">
        <v>151</v>
      </c>
      <c r="C4043" t="s">
        <v>102</v>
      </c>
      <c r="D4043" t="s">
        <v>793</v>
      </c>
      <c r="E4043" t="s">
        <v>66</v>
      </c>
      <c r="F4043" t="s">
        <v>84</v>
      </c>
      <c r="G4043">
        <v>80000</v>
      </c>
      <c r="H4043">
        <f t="shared" si="1096"/>
        <v>75272</v>
      </c>
      <c r="I4043">
        <f t="shared" si="1097"/>
        <v>2296</v>
      </c>
      <c r="J4043">
        <f t="shared" si="1086"/>
        <v>5679.9999999999991</v>
      </c>
      <c r="K4043">
        <f t="shared" si="1087"/>
        <v>715.55</v>
      </c>
      <c r="L4043">
        <f t="shared" si="1088"/>
        <v>2432</v>
      </c>
      <c r="M4043">
        <f t="shared" si="1089"/>
        <v>5672</v>
      </c>
      <c r="N4043">
        <v>0</v>
      </c>
      <c r="O4043">
        <f t="shared" si="1090"/>
        <v>16795.55</v>
      </c>
      <c r="P4043">
        <v>25</v>
      </c>
      <c r="Q4043">
        <v>4000</v>
      </c>
      <c r="R4043">
        <v>306.06</v>
      </c>
      <c r="S4043">
        <v>0</v>
      </c>
      <c r="T4043">
        <v>100</v>
      </c>
      <c r="U4043">
        <f t="shared" si="1091"/>
        <v>7400.9372916666662</v>
      </c>
      <c r="V4043">
        <v>0</v>
      </c>
      <c r="W4043">
        <f t="shared" ref="W4043:W4102" si="1102">P4043+Q4043+R4043+S4043+T4043+U4043</f>
        <v>11831.997291666667</v>
      </c>
      <c r="X4043">
        <f t="shared" si="1093"/>
        <v>4728</v>
      </c>
      <c r="Y4043">
        <f t="shared" si="1100"/>
        <v>11352</v>
      </c>
      <c r="Z4043">
        <f t="shared" si="1095"/>
        <v>63440.002708333333</v>
      </c>
      <c r="AA4043" t="s">
        <v>222</v>
      </c>
      <c r="AB4043">
        <v>2022</v>
      </c>
    </row>
    <row r="4044" spans="1:28" x14ac:dyDescent="0.25">
      <c r="A4044">
        <v>27</v>
      </c>
      <c r="B4044" t="s">
        <v>152</v>
      </c>
      <c r="C4044" t="s">
        <v>103</v>
      </c>
      <c r="D4044" t="s">
        <v>21</v>
      </c>
      <c r="E4044" t="s">
        <v>70</v>
      </c>
      <c r="F4044" t="s">
        <v>84</v>
      </c>
      <c r="G4044">
        <v>95000</v>
      </c>
      <c r="H4044">
        <f t="shared" si="1096"/>
        <v>89385.5</v>
      </c>
      <c r="I4044">
        <f t="shared" si="1097"/>
        <v>2726.5</v>
      </c>
      <c r="J4044">
        <f t="shared" si="1086"/>
        <v>6744.9999999999991</v>
      </c>
      <c r="K4044">
        <f t="shared" si="1087"/>
        <v>715.55</v>
      </c>
      <c r="L4044">
        <f t="shared" si="1088"/>
        <v>2888</v>
      </c>
      <c r="M4044">
        <f t="shared" si="1089"/>
        <v>6735.5</v>
      </c>
      <c r="N4044">
        <v>0</v>
      </c>
      <c r="O4044">
        <f t="shared" si="1090"/>
        <v>19810.55</v>
      </c>
      <c r="P4044">
        <v>25</v>
      </c>
      <c r="Q4044">
        <v>500</v>
      </c>
      <c r="R4044">
        <v>283.04000000000002</v>
      </c>
      <c r="S4044">
        <v>1594.56</v>
      </c>
      <c r="T4044">
        <v>100</v>
      </c>
      <c r="U4044">
        <f t="shared" si="1091"/>
        <v>10929.312291666667</v>
      </c>
      <c r="V4044">
        <v>0</v>
      </c>
      <c r="W4044">
        <f t="shared" si="1102"/>
        <v>13431.912291666667</v>
      </c>
      <c r="X4044">
        <f t="shared" si="1093"/>
        <v>5614.5</v>
      </c>
      <c r="Y4044">
        <f t="shared" si="1100"/>
        <v>13480.5</v>
      </c>
      <c r="Z4044">
        <f t="shared" si="1095"/>
        <v>75953.587708333333</v>
      </c>
      <c r="AA4044" t="s">
        <v>222</v>
      </c>
      <c r="AB4044">
        <v>2022</v>
      </c>
    </row>
    <row r="4045" spans="1:28" x14ac:dyDescent="0.25">
      <c r="A4045">
        <v>28</v>
      </c>
      <c r="B4045" t="s">
        <v>153</v>
      </c>
      <c r="C4045" t="s">
        <v>102</v>
      </c>
      <c r="D4045" t="s">
        <v>17</v>
      </c>
      <c r="E4045" t="s">
        <v>76</v>
      </c>
      <c r="F4045" t="s">
        <v>84</v>
      </c>
      <c r="G4045">
        <v>95000</v>
      </c>
      <c r="H4045">
        <f t="shared" si="1096"/>
        <v>87873.05</v>
      </c>
      <c r="I4045">
        <f t="shared" si="1097"/>
        <v>2726.5</v>
      </c>
      <c r="J4045">
        <f t="shared" si="1086"/>
        <v>6744.9999999999991</v>
      </c>
      <c r="K4045">
        <f t="shared" si="1087"/>
        <v>715.55</v>
      </c>
      <c r="L4045">
        <f t="shared" si="1088"/>
        <v>2888</v>
      </c>
      <c r="M4045">
        <f t="shared" si="1089"/>
        <v>6735.5</v>
      </c>
      <c r="N4045">
        <v>1512.45</v>
      </c>
      <c r="O4045">
        <f t="shared" si="1090"/>
        <v>21323</v>
      </c>
      <c r="P4045">
        <v>25</v>
      </c>
      <c r="Q4045">
        <v>3052.23</v>
      </c>
      <c r="R4045">
        <v>370.08</v>
      </c>
      <c r="S4045">
        <v>0</v>
      </c>
      <c r="T4045">
        <v>100</v>
      </c>
      <c r="U4045">
        <f t="shared" si="1091"/>
        <v>10551.199791666668</v>
      </c>
      <c r="V4045">
        <v>0</v>
      </c>
      <c r="W4045">
        <f t="shared" si="1102"/>
        <v>14098.509791666667</v>
      </c>
      <c r="X4045">
        <f t="shared" si="1093"/>
        <v>7126.95</v>
      </c>
      <c r="Y4045">
        <f t="shared" si="1100"/>
        <v>13480.5</v>
      </c>
      <c r="Z4045">
        <f t="shared" si="1095"/>
        <v>73774.540208333332</v>
      </c>
      <c r="AA4045" t="s">
        <v>222</v>
      </c>
      <c r="AB4045">
        <v>2022</v>
      </c>
    </row>
    <row r="4046" spans="1:28" x14ac:dyDescent="0.25">
      <c r="A4046">
        <v>29</v>
      </c>
      <c r="B4046" t="s">
        <v>154</v>
      </c>
      <c r="C4046" t="s">
        <v>103</v>
      </c>
      <c r="D4046" t="s">
        <v>800</v>
      </c>
      <c r="E4046" t="s">
        <v>83</v>
      </c>
      <c r="F4046" t="s">
        <v>84</v>
      </c>
      <c r="G4046">
        <v>48000</v>
      </c>
      <c r="H4046">
        <f t="shared" si="1096"/>
        <v>45163.199999999997</v>
      </c>
      <c r="I4046">
        <f t="shared" si="1097"/>
        <v>1377.6</v>
      </c>
      <c r="J4046">
        <f t="shared" si="1086"/>
        <v>3407.9999999999995</v>
      </c>
      <c r="K4046">
        <f t="shared" si="1087"/>
        <v>528</v>
      </c>
      <c r="L4046">
        <f t="shared" si="1088"/>
        <v>1459.2</v>
      </c>
      <c r="M4046">
        <f t="shared" si="1089"/>
        <v>3403.2000000000003</v>
      </c>
      <c r="N4046">
        <v>0</v>
      </c>
      <c r="O4046">
        <f t="shared" si="1090"/>
        <v>10176</v>
      </c>
      <c r="P4046">
        <v>25</v>
      </c>
      <c r="Q4046">
        <v>0</v>
      </c>
      <c r="R4046">
        <v>280.08999999999997</v>
      </c>
      <c r="S4046">
        <v>0</v>
      </c>
      <c r="T4046">
        <v>100</v>
      </c>
      <c r="U4046">
        <f t="shared" si="1091"/>
        <v>1571.7298749999989</v>
      </c>
      <c r="V4046">
        <v>0</v>
      </c>
      <c r="W4046">
        <f t="shared" si="1102"/>
        <v>1976.8198749999988</v>
      </c>
      <c r="X4046">
        <f t="shared" si="1093"/>
        <v>2836.8</v>
      </c>
      <c r="Y4046">
        <f t="shared" si="1100"/>
        <v>6811.2</v>
      </c>
      <c r="Z4046">
        <f t="shared" si="1095"/>
        <v>43186.380125000003</v>
      </c>
      <c r="AA4046" t="s">
        <v>222</v>
      </c>
      <c r="AB4046">
        <v>2022</v>
      </c>
    </row>
    <row r="4047" spans="1:28" x14ac:dyDescent="0.25">
      <c r="A4047">
        <v>30</v>
      </c>
      <c r="B4047" t="s">
        <v>155</v>
      </c>
      <c r="C4047" t="s">
        <v>103</v>
      </c>
      <c r="D4047" t="s">
        <v>793</v>
      </c>
      <c r="E4047" t="s">
        <v>72</v>
      </c>
      <c r="F4047" t="s">
        <v>84</v>
      </c>
      <c r="G4047">
        <v>48000</v>
      </c>
      <c r="H4047">
        <f t="shared" si="1096"/>
        <v>45163.199999999997</v>
      </c>
      <c r="I4047">
        <f t="shared" si="1097"/>
        <v>1377.6</v>
      </c>
      <c r="J4047">
        <f t="shared" si="1086"/>
        <v>3407.9999999999995</v>
      </c>
      <c r="K4047">
        <f t="shared" si="1087"/>
        <v>528</v>
      </c>
      <c r="L4047">
        <f t="shared" si="1088"/>
        <v>1459.2</v>
      </c>
      <c r="M4047">
        <f t="shared" si="1089"/>
        <v>3403.2000000000003</v>
      </c>
      <c r="N4047">
        <v>0</v>
      </c>
      <c r="O4047">
        <f t="shared" si="1090"/>
        <v>10176</v>
      </c>
      <c r="P4047">
        <v>25</v>
      </c>
      <c r="Q4047">
        <v>6590.74</v>
      </c>
      <c r="R4047">
        <v>370.67</v>
      </c>
      <c r="S4047">
        <v>0</v>
      </c>
      <c r="T4047">
        <v>100</v>
      </c>
      <c r="U4047">
        <f t="shared" si="1091"/>
        <v>1571.7298749999989</v>
      </c>
      <c r="V4047">
        <v>0</v>
      </c>
      <c r="W4047">
        <f t="shared" si="1102"/>
        <v>8658.1398749999989</v>
      </c>
      <c r="X4047">
        <f t="shared" si="1093"/>
        <v>2836.8</v>
      </c>
      <c r="Y4047">
        <f t="shared" si="1100"/>
        <v>6811.2</v>
      </c>
      <c r="Z4047">
        <f t="shared" si="1095"/>
        <v>36505.060125000004</v>
      </c>
      <c r="AA4047" t="s">
        <v>222</v>
      </c>
      <c r="AB4047">
        <v>2022</v>
      </c>
    </row>
    <row r="4048" spans="1:28" x14ac:dyDescent="0.25">
      <c r="A4048">
        <v>31</v>
      </c>
      <c r="B4048" t="s">
        <v>124</v>
      </c>
      <c r="C4048" t="s">
        <v>103</v>
      </c>
      <c r="D4048" t="s">
        <v>10</v>
      </c>
      <c r="E4048" t="s">
        <v>706</v>
      </c>
      <c r="F4048" t="s">
        <v>84</v>
      </c>
      <c r="G4048">
        <v>48000</v>
      </c>
      <c r="H4048">
        <f>+G4048-(I4048+L4048+N4048)</f>
        <v>45163.199999999997</v>
      </c>
      <c r="I4048">
        <f>IF(G4048&lt;=325250,G4048*2.87%,9334.68)</f>
        <v>1377.6</v>
      </c>
      <c r="J4048">
        <f>IF(G4048&lt;=325250,G4048*7.1%,23092.75)</f>
        <v>3407.9999999999995</v>
      </c>
      <c r="K4048">
        <f>IF(G4048&lt;=65050,G4048*1.1%,715.55)</f>
        <v>528</v>
      </c>
      <c r="L4048">
        <f>IF(G4048&lt;=162625,G4048*3.04%,4943.8)</f>
        <v>1459.2</v>
      </c>
      <c r="M4048">
        <f>IF(G4048&lt;=162625,G4048*7.09%,11530.11)</f>
        <v>3403.2000000000003</v>
      </c>
      <c r="N4048">
        <v>0</v>
      </c>
      <c r="O4048">
        <f>+I4048+J4048+K4048+L4048+M4048+N4048</f>
        <v>10176</v>
      </c>
      <c r="P4048">
        <v>25</v>
      </c>
      <c r="Q4048">
        <v>0</v>
      </c>
      <c r="R4048">
        <v>321.89999999999998</v>
      </c>
      <c r="S4048">
        <v>797.28</v>
      </c>
      <c r="T4048">
        <v>100</v>
      </c>
      <c r="U4048">
        <f>IF((H4048*12)&gt;867123.01,(79776+(((H4048*12)-867123.01)*0.25))/12,IF((H4048*12)&gt;624329.01,(31216+(((H4048*12)-624329.01)*0.2))/12,IF((H4048*12)&gt;416220.01,(((H4048*12)-416220.01)*0.15)/12,0)))</f>
        <v>1571.7298749999989</v>
      </c>
      <c r="V4048">
        <v>0</v>
      </c>
      <c r="W4048">
        <f>P4048+Q4048+R4048+S4048+T4048+U4048-(V4048)</f>
        <v>2815.9098749999985</v>
      </c>
      <c r="X4048">
        <f>+I4048+L4048+N4048</f>
        <v>2836.8</v>
      </c>
      <c r="Y4048">
        <f>+J4048+M4048</f>
        <v>6811.2</v>
      </c>
      <c r="Z4048">
        <f>+G4048-(W4048+X4048)</f>
        <v>42347.290125</v>
      </c>
      <c r="AA4048" t="s">
        <v>222</v>
      </c>
      <c r="AB4048">
        <v>2022</v>
      </c>
    </row>
    <row r="4049" spans="1:28" x14ac:dyDescent="0.25">
      <c r="A4049">
        <v>32</v>
      </c>
      <c r="B4049" t="s">
        <v>830</v>
      </c>
      <c r="C4049" t="s">
        <v>102</v>
      </c>
      <c r="D4049" t="s">
        <v>19</v>
      </c>
      <c r="E4049" t="s">
        <v>73</v>
      </c>
      <c r="F4049" t="s">
        <v>84</v>
      </c>
      <c r="G4049">
        <v>60000</v>
      </c>
      <c r="H4049">
        <f t="shared" si="1096"/>
        <v>54941.55</v>
      </c>
      <c r="I4049">
        <f t="shared" si="1097"/>
        <v>1722</v>
      </c>
      <c r="J4049">
        <f t="shared" si="1086"/>
        <v>4260</v>
      </c>
      <c r="K4049">
        <f t="shared" si="1087"/>
        <v>660.00000000000011</v>
      </c>
      <c r="L4049">
        <f t="shared" si="1088"/>
        <v>1824</v>
      </c>
      <c r="M4049">
        <f t="shared" si="1089"/>
        <v>4254</v>
      </c>
      <c r="N4049">
        <v>1512.45</v>
      </c>
      <c r="O4049">
        <f t="shared" si="1090"/>
        <v>14232.45</v>
      </c>
      <c r="P4049">
        <v>25</v>
      </c>
      <c r="Q4049">
        <v>2500</v>
      </c>
      <c r="R4049">
        <v>180.62</v>
      </c>
      <c r="S4049">
        <v>0</v>
      </c>
      <c r="T4049">
        <v>100</v>
      </c>
      <c r="U4049">
        <f t="shared" si="1091"/>
        <v>3184.159833333335</v>
      </c>
      <c r="V4049">
        <v>0</v>
      </c>
      <c r="W4049">
        <f t="shared" si="1102"/>
        <v>5989.7798333333349</v>
      </c>
      <c r="X4049">
        <f t="shared" si="1093"/>
        <v>5058.45</v>
      </c>
      <c r="Y4049">
        <f t="shared" si="1100"/>
        <v>8514</v>
      </c>
      <c r="Z4049">
        <f t="shared" si="1095"/>
        <v>48951.770166666669</v>
      </c>
      <c r="AA4049" t="s">
        <v>222</v>
      </c>
      <c r="AB4049">
        <v>2022</v>
      </c>
    </row>
    <row r="4050" spans="1:28" x14ac:dyDescent="0.25">
      <c r="A4050">
        <v>33</v>
      </c>
      <c r="B4050" t="s">
        <v>157</v>
      </c>
      <c r="C4050" t="s">
        <v>102</v>
      </c>
      <c r="D4050" t="s">
        <v>10</v>
      </c>
      <c r="E4050" t="s">
        <v>46</v>
      </c>
      <c r="F4050" t="s">
        <v>84</v>
      </c>
      <c r="G4050">
        <v>53000</v>
      </c>
      <c r="H4050">
        <f t="shared" si="1096"/>
        <v>49867.7</v>
      </c>
      <c r="I4050">
        <f t="shared" si="1097"/>
        <v>1521.1</v>
      </c>
      <c r="J4050">
        <f t="shared" si="1086"/>
        <v>3762.9999999999995</v>
      </c>
      <c r="K4050">
        <f t="shared" si="1087"/>
        <v>583.00000000000011</v>
      </c>
      <c r="L4050">
        <f t="shared" si="1088"/>
        <v>1611.2</v>
      </c>
      <c r="M4050">
        <f t="shared" si="1089"/>
        <v>3757.7000000000003</v>
      </c>
      <c r="N4050">
        <v>0</v>
      </c>
      <c r="O4050">
        <f t="shared" si="1090"/>
        <v>11236</v>
      </c>
      <c r="P4050">
        <v>25</v>
      </c>
      <c r="Q4050">
        <v>3495.45</v>
      </c>
      <c r="R4050">
        <v>310.08999999999997</v>
      </c>
      <c r="S4050">
        <v>797.28</v>
      </c>
      <c r="T4050">
        <v>100</v>
      </c>
      <c r="U4050">
        <f t="shared" si="1091"/>
        <v>2277.4048749999988</v>
      </c>
      <c r="V4050">
        <v>0</v>
      </c>
      <c r="W4050">
        <f t="shared" si="1102"/>
        <v>7005.2248749999981</v>
      </c>
      <c r="X4050">
        <f t="shared" si="1093"/>
        <v>3132.3</v>
      </c>
      <c r="Y4050">
        <f t="shared" si="1100"/>
        <v>7520.7</v>
      </c>
      <c r="Z4050">
        <f t="shared" si="1095"/>
        <v>42862.475124999997</v>
      </c>
      <c r="AA4050" t="s">
        <v>222</v>
      </c>
      <c r="AB4050">
        <v>2022</v>
      </c>
    </row>
    <row r="4051" spans="1:28" x14ac:dyDescent="0.25">
      <c r="A4051">
        <v>34</v>
      </c>
      <c r="B4051" t="s">
        <v>158</v>
      </c>
      <c r="C4051" t="s">
        <v>102</v>
      </c>
      <c r="D4051" t="s">
        <v>831</v>
      </c>
      <c r="E4051" t="s">
        <v>46</v>
      </c>
      <c r="F4051" t="s">
        <v>84</v>
      </c>
      <c r="G4051">
        <v>32000</v>
      </c>
      <c r="H4051">
        <f t="shared" si="1096"/>
        <v>30108.799999999999</v>
      </c>
      <c r="I4051">
        <f t="shared" si="1097"/>
        <v>918.4</v>
      </c>
      <c r="J4051">
        <f t="shared" si="1086"/>
        <v>2272</v>
      </c>
      <c r="K4051">
        <f t="shared" si="1087"/>
        <v>352.00000000000006</v>
      </c>
      <c r="L4051">
        <f t="shared" si="1088"/>
        <v>972.8</v>
      </c>
      <c r="M4051">
        <f t="shared" si="1089"/>
        <v>2268.8000000000002</v>
      </c>
      <c r="N4051">
        <v>0</v>
      </c>
      <c r="O4051">
        <f t="shared" si="1090"/>
        <v>6784</v>
      </c>
      <c r="P4051">
        <v>25</v>
      </c>
      <c r="Q4051">
        <v>0</v>
      </c>
      <c r="R4051">
        <v>305.04000000000002</v>
      </c>
      <c r="S4051">
        <v>0</v>
      </c>
      <c r="T4051">
        <v>100</v>
      </c>
      <c r="U4051">
        <f t="shared" si="1091"/>
        <v>0</v>
      </c>
      <c r="V4051">
        <v>0</v>
      </c>
      <c r="W4051">
        <f t="shared" si="1102"/>
        <v>430.04</v>
      </c>
      <c r="X4051">
        <f t="shared" si="1093"/>
        <v>1891.1999999999998</v>
      </c>
      <c r="Y4051">
        <f t="shared" si="1100"/>
        <v>4540.8</v>
      </c>
      <c r="Z4051">
        <f t="shared" si="1095"/>
        <v>29678.760000000002</v>
      </c>
      <c r="AA4051" t="s">
        <v>222</v>
      </c>
      <c r="AB4051">
        <v>2022</v>
      </c>
    </row>
    <row r="4052" spans="1:28" x14ac:dyDescent="0.25">
      <c r="A4052">
        <v>35</v>
      </c>
      <c r="B4052" t="s">
        <v>159</v>
      </c>
      <c r="C4052" t="s">
        <v>103</v>
      </c>
      <c r="D4052" t="s">
        <v>21</v>
      </c>
      <c r="E4052" t="s">
        <v>68</v>
      </c>
      <c r="F4052" t="s">
        <v>84</v>
      </c>
      <c r="G4052">
        <v>60000</v>
      </c>
      <c r="H4052">
        <f t="shared" si="1096"/>
        <v>54941.55</v>
      </c>
      <c r="I4052">
        <f t="shared" si="1097"/>
        <v>1722</v>
      </c>
      <c r="J4052">
        <f t="shared" si="1086"/>
        <v>4260</v>
      </c>
      <c r="K4052">
        <f t="shared" si="1087"/>
        <v>660.00000000000011</v>
      </c>
      <c r="L4052">
        <f t="shared" si="1088"/>
        <v>1824</v>
      </c>
      <c r="M4052">
        <f t="shared" si="1089"/>
        <v>4254</v>
      </c>
      <c r="N4052">
        <v>1512.45</v>
      </c>
      <c r="O4052">
        <f t="shared" si="1090"/>
        <v>14232.45</v>
      </c>
      <c r="P4052">
        <v>25</v>
      </c>
      <c r="Q4052">
        <v>3495.45</v>
      </c>
      <c r="R4052">
        <v>380.06</v>
      </c>
      <c r="S4052">
        <v>0</v>
      </c>
      <c r="T4052">
        <v>100</v>
      </c>
      <c r="U4052">
        <f t="shared" si="1091"/>
        <v>3184.159833333335</v>
      </c>
      <c r="V4052">
        <v>0</v>
      </c>
      <c r="W4052">
        <f t="shared" si="1102"/>
        <v>7184.6698333333352</v>
      </c>
      <c r="X4052">
        <f t="shared" si="1093"/>
        <v>5058.45</v>
      </c>
      <c r="Y4052">
        <f t="shared" si="1100"/>
        <v>8514</v>
      </c>
      <c r="Z4052">
        <f t="shared" si="1095"/>
        <v>47756.88016666667</v>
      </c>
      <c r="AA4052" t="s">
        <v>222</v>
      </c>
      <c r="AB4052">
        <v>2022</v>
      </c>
    </row>
    <row r="4053" spans="1:28" x14ac:dyDescent="0.25">
      <c r="A4053">
        <v>36</v>
      </c>
      <c r="B4053" t="s">
        <v>150</v>
      </c>
      <c r="C4053" t="s">
        <v>102</v>
      </c>
      <c r="D4053" t="s">
        <v>16</v>
      </c>
      <c r="E4053" t="s">
        <v>95</v>
      </c>
      <c r="F4053" t="s">
        <v>84</v>
      </c>
      <c r="G4053">
        <v>60000</v>
      </c>
      <c r="H4053">
        <f>+G4053-(I4053+L4053+N4053)</f>
        <v>56454</v>
      </c>
      <c r="I4053">
        <f t="shared" si="1097"/>
        <v>1722</v>
      </c>
      <c r="J4053">
        <f t="shared" si="1086"/>
        <v>4260</v>
      </c>
      <c r="K4053">
        <f t="shared" si="1087"/>
        <v>660.00000000000011</v>
      </c>
      <c r="L4053">
        <f t="shared" si="1088"/>
        <v>1824</v>
      </c>
      <c r="M4053">
        <f t="shared" si="1089"/>
        <v>4254</v>
      </c>
      <c r="N4053">
        <v>0</v>
      </c>
      <c r="O4053">
        <f>+I4053+J4053+K4053+L4053+M4053+N4053</f>
        <v>12720</v>
      </c>
      <c r="P4053">
        <v>25</v>
      </c>
      <c r="Q4053">
        <v>0</v>
      </c>
      <c r="R4053">
        <v>421.26</v>
      </c>
      <c r="S4053">
        <v>119.59</v>
      </c>
      <c r="T4053">
        <v>100</v>
      </c>
      <c r="U4053">
        <f t="shared" si="1091"/>
        <v>3486.6498333333329</v>
      </c>
      <c r="V4053">
        <v>0</v>
      </c>
      <c r="W4053">
        <f>P4053+Q4053+R4053+S4053+T4053+U4053</f>
        <v>4152.4998333333333</v>
      </c>
      <c r="X4053">
        <f>+I4053+L4053+N4053</f>
        <v>3546</v>
      </c>
      <c r="Y4053">
        <f>+J4053+M4053</f>
        <v>8514</v>
      </c>
      <c r="Z4053">
        <f>+G4053-(W4053+X4053)</f>
        <v>52301.500166666665</v>
      </c>
      <c r="AA4053" t="s">
        <v>222</v>
      </c>
      <c r="AB4053">
        <v>2022</v>
      </c>
    </row>
    <row r="4054" spans="1:28" x14ac:dyDescent="0.25">
      <c r="A4054">
        <v>37</v>
      </c>
      <c r="B4054" t="s">
        <v>160</v>
      </c>
      <c r="C4054" t="s">
        <v>102</v>
      </c>
      <c r="D4054" t="s">
        <v>4</v>
      </c>
      <c r="E4054" t="s">
        <v>93</v>
      </c>
      <c r="F4054" t="s">
        <v>84</v>
      </c>
      <c r="G4054">
        <v>60000</v>
      </c>
      <c r="H4054">
        <f t="shared" si="1096"/>
        <v>56454</v>
      </c>
      <c r="I4054">
        <f t="shared" si="1097"/>
        <v>1722</v>
      </c>
      <c r="J4054">
        <f t="shared" si="1086"/>
        <v>4260</v>
      </c>
      <c r="K4054">
        <f t="shared" si="1087"/>
        <v>660.00000000000011</v>
      </c>
      <c r="L4054">
        <f t="shared" si="1088"/>
        <v>1824</v>
      </c>
      <c r="M4054">
        <f t="shared" si="1089"/>
        <v>4254</v>
      </c>
      <c r="N4054">
        <v>0</v>
      </c>
      <c r="O4054">
        <f t="shared" si="1090"/>
        <v>12720</v>
      </c>
      <c r="P4054">
        <v>25</v>
      </c>
      <c r="Q4054">
        <v>1458.4</v>
      </c>
      <c r="R4054">
        <v>1075.18</v>
      </c>
      <c r="S4054">
        <v>3189.12</v>
      </c>
      <c r="T4054">
        <v>100</v>
      </c>
      <c r="U4054">
        <f t="shared" si="1091"/>
        <v>3486.6498333333329</v>
      </c>
      <c r="V4054">
        <v>0</v>
      </c>
      <c r="W4054">
        <f t="shared" si="1102"/>
        <v>9334.3498333333337</v>
      </c>
      <c r="X4054">
        <f t="shared" si="1093"/>
        <v>3546</v>
      </c>
      <c r="Y4054">
        <f t="shared" si="1100"/>
        <v>8514</v>
      </c>
      <c r="Z4054">
        <f t="shared" si="1095"/>
        <v>47119.650166666666</v>
      </c>
      <c r="AA4054" t="s">
        <v>222</v>
      </c>
      <c r="AB4054">
        <v>2022</v>
      </c>
    </row>
    <row r="4055" spans="1:28" x14ac:dyDescent="0.25">
      <c r="A4055">
        <v>38</v>
      </c>
      <c r="B4055" t="s">
        <v>806</v>
      </c>
      <c r="C4055" t="s">
        <v>102</v>
      </c>
      <c r="D4055" t="s">
        <v>12</v>
      </c>
      <c r="E4055" t="s">
        <v>75</v>
      </c>
      <c r="F4055" t="s">
        <v>99</v>
      </c>
      <c r="G4055">
        <v>65000</v>
      </c>
      <c r="H4055">
        <f t="shared" si="1096"/>
        <v>61158.5</v>
      </c>
      <c r="I4055">
        <f t="shared" si="1097"/>
        <v>1865.5</v>
      </c>
      <c r="J4055">
        <f t="shared" si="1086"/>
        <v>4615</v>
      </c>
      <c r="K4055">
        <f t="shared" si="1087"/>
        <v>715.00000000000011</v>
      </c>
      <c r="L4055">
        <f t="shared" si="1088"/>
        <v>1976</v>
      </c>
      <c r="M4055">
        <f t="shared" si="1089"/>
        <v>4608.5</v>
      </c>
      <c r="N4055">
        <v>0</v>
      </c>
      <c r="O4055">
        <f t="shared" si="1090"/>
        <v>13780</v>
      </c>
      <c r="P4055">
        <v>25</v>
      </c>
      <c r="Q4055">
        <v>7689.07</v>
      </c>
      <c r="R4055">
        <v>230.66</v>
      </c>
      <c r="S4055">
        <v>0</v>
      </c>
      <c r="T4055">
        <v>100</v>
      </c>
      <c r="U4055">
        <f t="shared" si="1091"/>
        <v>4427.5498333333335</v>
      </c>
      <c r="V4055">
        <v>0</v>
      </c>
      <c r="W4055">
        <f t="shared" si="1102"/>
        <v>12472.279833333334</v>
      </c>
      <c r="X4055">
        <f t="shared" si="1093"/>
        <v>3841.5</v>
      </c>
      <c r="Y4055">
        <f t="shared" si="1100"/>
        <v>9223.5</v>
      </c>
      <c r="Z4055">
        <f t="shared" si="1095"/>
        <v>48686.220166666666</v>
      </c>
      <c r="AA4055" t="s">
        <v>222</v>
      </c>
      <c r="AB4055">
        <v>2022</v>
      </c>
    </row>
    <row r="4056" spans="1:28" x14ac:dyDescent="0.25">
      <c r="A4056">
        <v>39</v>
      </c>
      <c r="B4056" t="s">
        <v>162</v>
      </c>
      <c r="C4056" t="s">
        <v>102</v>
      </c>
      <c r="D4056" t="s">
        <v>15</v>
      </c>
      <c r="E4056" t="s">
        <v>92</v>
      </c>
      <c r="F4056" t="s">
        <v>99</v>
      </c>
      <c r="G4056">
        <v>70000</v>
      </c>
      <c r="H4056">
        <f t="shared" si="1096"/>
        <v>61325.65</v>
      </c>
      <c r="I4056">
        <f t="shared" si="1097"/>
        <v>2009</v>
      </c>
      <c r="J4056">
        <f t="shared" si="1086"/>
        <v>4970</v>
      </c>
      <c r="K4056">
        <f t="shared" si="1087"/>
        <v>715.55</v>
      </c>
      <c r="L4056">
        <f t="shared" si="1088"/>
        <v>2128</v>
      </c>
      <c r="M4056">
        <f t="shared" si="1089"/>
        <v>4963</v>
      </c>
      <c r="N4056">
        <v>4537.3500000000004</v>
      </c>
      <c r="O4056">
        <f t="shared" si="1090"/>
        <v>19322.900000000001</v>
      </c>
      <c r="P4056">
        <v>25</v>
      </c>
      <c r="Q4056">
        <v>0</v>
      </c>
      <c r="R4056">
        <v>40</v>
      </c>
      <c r="S4056">
        <v>0</v>
      </c>
      <c r="T4056">
        <v>100</v>
      </c>
      <c r="U4056">
        <f t="shared" si="1091"/>
        <v>4460.9798333333338</v>
      </c>
      <c r="V4056">
        <v>0</v>
      </c>
      <c r="W4056">
        <f t="shared" si="1102"/>
        <v>4625.9798333333338</v>
      </c>
      <c r="X4056">
        <f t="shared" si="1093"/>
        <v>8674.35</v>
      </c>
      <c r="Y4056">
        <f t="shared" si="1100"/>
        <v>9933</v>
      </c>
      <c r="Z4056">
        <f t="shared" si="1095"/>
        <v>56699.670166666663</v>
      </c>
      <c r="AA4056" t="s">
        <v>222</v>
      </c>
      <c r="AB4056">
        <v>2022</v>
      </c>
    </row>
    <row r="4057" spans="1:28" x14ac:dyDescent="0.25">
      <c r="A4057">
        <v>40</v>
      </c>
      <c r="B4057" t="s">
        <v>807</v>
      </c>
      <c r="C4057" t="s">
        <v>102</v>
      </c>
      <c r="D4057" t="s">
        <v>808</v>
      </c>
      <c r="E4057" t="s">
        <v>62</v>
      </c>
      <c r="F4057" t="s">
        <v>99</v>
      </c>
      <c r="G4057">
        <v>125000</v>
      </c>
      <c r="H4057">
        <f>+G4057-(I4057+L4057+N4057)</f>
        <v>116100.05</v>
      </c>
      <c r="I4057">
        <f t="shared" si="1097"/>
        <v>3587.5</v>
      </c>
      <c r="J4057">
        <f t="shared" si="1086"/>
        <v>8875</v>
      </c>
      <c r="K4057">
        <f t="shared" si="1087"/>
        <v>715.55</v>
      </c>
      <c r="L4057">
        <f t="shared" si="1088"/>
        <v>3800</v>
      </c>
      <c r="M4057">
        <f t="shared" si="1089"/>
        <v>8862.5</v>
      </c>
      <c r="N4057">
        <v>1512.45</v>
      </c>
      <c r="O4057">
        <f>+I4057+J4057+K4057+L4057+M4057+N4057</f>
        <v>27353</v>
      </c>
      <c r="P4057">
        <v>25</v>
      </c>
      <c r="Q4057">
        <v>0</v>
      </c>
      <c r="R4057">
        <v>0</v>
      </c>
      <c r="S4057">
        <v>0</v>
      </c>
      <c r="T4057">
        <v>100</v>
      </c>
      <c r="U4057">
        <f t="shared" si="1091"/>
        <v>17607.94979166667</v>
      </c>
      <c r="V4057">
        <v>0</v>
      </c>
      <c r="W4057">
        <f>P4057+Q4057+R4057+S4057+T4057+U4057</f>
        <v>17732.94979166667</v>
      </c>
      <c r="X4057">
        <f>+I4057+L4057+N4057</f>
        <v>8899.9500000000007</v>
      </c>
      <c r="Y4057">
        <f>+J4057+M4057</f>
        <v>17737.5</v>
      </c>
      <c r="Z4057">
        <f>+G4057-(W4057+X4057)</f>
        <v>98367.10020833333</v>
      </c>
      <c r="AA4057" t="s">
        <v>222</v>
      </c>
      <c r="AB4057">
        <v>2022</v>
      </c>
    </row>
    <row r="4058" spans="1:28" x14ac:dyDescent="0.25">
      <c r="A4058">
        <v>41</v>
      </c>
      <c r="B4058" t="s">
        <v>809</v>
      </c>
      <c r="C4058" t="s">
        <v>102</v>
      </c>
      <c r="D4058" t="s">
        <v>808</v>
      </c>
      <c r="E4058" t="s">
        <v>62</v>
      </c>
      <c r="F4058" t="s">
        <v>99</v>
      </c>
      <c r="G4058">
        <v>80000</v>
      </c>
      <c r="H4058">
        <f>+G4058-(I4058+L4058+N4058)</f>
        <v>75272</v>
      </c>
      <c r="I4058">
        <f t="shared" si="1097"/>
        <v>2296</v>
      </c>
      <c r="J4058">
        <f t="shared" si="1086"/>
        <v>5679.9999999999991</v>
      </c>
      <c r="K4058">
        <f t="shared" si="1087"/>
        <v>715.55</v>
      </c>
      <c r="L4058">
        <f t="shared" si="1088"/>
        <v>2432</v>
      </c>
      <c r="M4058">
        <f t="shared" si="1089"/>
        <v>5672</v>
      </c>
      <c r="N4058">
        <v>0</v>
      </c>
      <c r="O4058">
        <f>+I4058+J4058+K4058+L4058+M4058+N4058</f>
        <v>16795.55</v>
      </c>
      <c r="P4058">
        <v>25</v>
      </c>
      <c r="Q4058">
        <v>0</v>
      </c>
      <c r="R4058">
        <v>0</v>
      </c>
      <c r="S4058">
        <v>797.28</v>
      </c>
      <c r="T4058">
        <v>100</v>
      </c>
      <c r="U4058">
        <f t="shared" si="1091"/>
        <v>7400.9372916666662</v>
      </c>
      <c r="V4058">
        <v>0</v>
      </c>
      <c r="W4058">
        <f>P4058+Q4058+R4058+S4058+T4058+U4058</f>
        <v>8323.2172916666659</v>
      </c>
      <c r="X4058">
        <f>+I4058+L4058+N4058</f>
        <v>4728</v>
      </c>
      <c r="Y4058">
        <f>+J4058+M4058</f>
        <v>11352</v>
      </c>
      <c r="Z4058">
        <f>+G4058-(W4058+X4058)</f>
        <v>66948.78270833334</v>
      </c>
      <c r="AA4058" t="s">
        <v>222</v>
      </c>
      <c r="AB4058">
        <v>2022</v>
      </c>
    </row>
    <row r="4059" spans="1:28" x14ac:dyDescent="0.25">
      <c r="A4059">
        <v>42</v>
      </c>
      <c r="B4059" t="s">
        <v>813</v>
      </c>
      <c r="C4059" t="s">
        <v>103</v>
      </c>
      <c r="D4059" t="s">
        <v>808</v>
      </c>
      <c r="E4059" t="s">
        <v>92</v>
      </c>
      <c r="F4059" t="s">
        <v>99</v>
      </c>
      <c r="G4059">
        <v>80000</v>
      </c>
      <c r="H4059">
        <f t="shared" si="1096"/>
        <v>75272</v>
      </c>
      <c r="I4059">
        <f t="shared" si="1097"/>
        <v>2296</v>
      </c>
      <c r="J4059">
        <f t="shared" si="1086"/>
        <v>5679.9999999999991</v>
      </c>
      <c r="K4059">
        <f t="shared" si="1087"/>
        <v>715.55</v>
      </c>
      <c r="L4059">
        <f t="shared" si="1088"/>
        <v>2432</v>
      </c>
      <c r="M4059">
        <f t="shared" si="1089"/>
        <v>5672</v>
      </c>
      <c r="N4059">
        <v>0</v>
      </c>
      <c r="O4059">
        <f t="shared" si="1090"/>
        <v>16795.55</v>
      </c>
      <c r="P4059">
        <v>25</v>
      </c>
      <c r="Q4059">
        <v>0</v>
      </c>
      <c r="R4059">
        <v>0</v>
      </c>
      <c r="S4059">
        <v>0</v>
      </c>
      <c r="T4059">
        <v>100</v>
      </c>
      <c r="U4059">
        <f t="shared" si="1091"/>
        <v>7400.9372916666662</v>
      </c>
      <c r="V4059">
        <v>0</v>
      </c>
      <c r="W4059">
        <f t="shared" si="1102"/>
        <v>7525.9372916666662</v>
      </c>
      <c r="X4059">
        <f t="shared" si="1093"/>
        <v>4728</v>
      </c>
      <c r="Y4059">
        <f t="shared" si="1100"/>
        <v>11352</v>
      </c>
      <c r="Z4059">
        <f t="shared" si="1095"/>
        <v>67746.062708333338</v>
      </c>
      <c r="AA4059" t="s">
        <v>222</v>
      </c>
      <c r="AB4059">
        <v>2022</v>
      </c>
    </row>
    <row r="4060" spans="1:28" x14ac:dyDescent="0.25">
      <c r="A4060">
        <v>43</v>
      </c>
      <c r="B4060" t="s">
        <v>167</v>
      </c>
      <c r="C4060" t="s">
        <v>102</v>
      </c>
      <c r="D4060" t="s">
        <v>6</v>
      </c>
      <c r="E4060" t="s">
        <v>36</v>
      </c>
      <c r="F4060" t="s">
        <v>100</v>
      </c>
      <c r="G4060">
        <v>36000</v>
      </c>
      <c r="H4060">
        <f t="shared" si="1096"/>
        <v>33872.400000000001</v>
      </c>
      <c r="I4060">
        <f t="shared" si="1097"/>
        <v>1033.2</v>
      </c>
      <c r="J4060">
        <f t="shared" si="1086"/>
        <v>2555.9999999999995</v>
      </c>
      <c r="K4060">
        <f t="shared" si="1087"/>
        <v>396.00000000000006</v>
      </c>
      <c r="L4060">
        <f t="shared" si="1088"/>
        <v>1094.4000000000001</v>
      </c>
      <c r="M4060">
        <f t="shared" si="1089"/>
        <v>2552.4</v>
      </c>
      <c r="N4060">
        <v>0</v>
      </c>
      <c r="O4060">
        <f t="shared" si="1090"/>
        <v>7632</v>
      </c>
      <c r="P4060">
        <v>25</v>
      </c>
      <c r="Q4060">
        <v>2000</v>
      </c>
      <c r="R4060">
        <v>240.04</v>
      </c>
      <c r="S4060">
        <v>0</v>
      </c>
      <c r="T4060">
        <v>100</v>
      </c>
      <c r="U4060">
        <f t="shared" si="1091"/>
        <v>0</v>
      </c>
      <c r="V4060">
        <v>0</v>
      </c>
      <c r="W4060">
        <f t="shared" si="1102"/>
        <v>2365.04</v>
      </c>
      <c r="X4060">
        <f t="shared" si="1093"/>
        <v>2127.6000000000004</v>
      </c>
      <c r="Y4060">
        <f t="shared" si="1100"/>
        <v>5108.3999999999996</v>
      </c>
      <c r="Z4060">
        <f t="shared" si="1095"/>
        <v>31507.360000000001</v>
      </c>
      <c r="AA4060" t="s">
        <v>222</v>
      </c>
      <c r="AB4060">
        <v>2022</v>
      </c>
    </row>
    <row r="4061" spans="1:28" x14ac:dyDescent="0.25">
      <c r="A4061">
        <v>44</v>
      </c>
      <c r="B4061" t="s">
        <v>169</v>
      </c>
      <c r="C4061" t="s">
        <v>102</v>
      </c>
      <c r="D4061" t="s">
        <v>6</v>
      </c>
      <c r="E4061" t="s">
        <v>36</v>
      </c>
      <c r="F4061" t="s">
        <v>100</v>
      </c>
      <c r="G4061">
        <v>36000</v>
      </c>
      <c r="H4061">
        <f t="shared" si="1096"/>
        <v>33872.400000000001</v>
      </c>
      <c r="I4061">
        <f t="shared" si="1097"/>
        <v>1033.2</v>
      </c>
      <c r="J4061">
        <f t="shared" si="1086"/>
        <v>2555.9999999999995</v>
      </c>
      <c r="K4061">
        <f t="shared" si="1087"/>
        <v>396.00000000000006</v>
      </c>
      <c r="L4061">
        <f t="shared" si="1088"/>
        <v>1094.4000000000001</v>
      </c>
      <c r="M4061">
        <f t="shared" si="1089"/>
        <v>2552.4</v>
      </c>
      <c r="N4061">
        <v>0</v>
      </c>
      <c r="O4061">
        <f t="shared" si="1090"/>
        <v>7632</v>
      </c>
      <c r="P4061">
        <v>25</v>
      </c>
      <c r="Q4061">
        <v>0</v>
      </c>
      <c r="R4061">
        <v>0</v>
      </c>
      <c r="S4061">
        <v>0</v>
      </c>
      <c r="T4061">
        <v>100</v>
      </c>
      <c r="U4061">
        <f t="shared" si="1091"/>
        <v>0</v>
      </c>
      <c r="V4061">
        <v>0</v>
      </c>
      <c r="W4061">
        <f t="shared" si="1102"/>
        <v>125</v>
      </c>
      <c r="X4061">
        <f t="shared" si="1093"/>
        <v>2127.6000000000004</v>
      </c>
      <c r="Y4061">
        <f t="shared" si="1100"/>
        <v>5108.3999999999996</v>
      </c>
      <c r="Z4061">
        <f t="shared" si="1095"/>
        <v>33747.4</v>
      </c>
      <c r="AA4061" t="s">
        <v>222</v>
      </c>
      <c r="AB4061">
        <v>2022</v>
      </c>
    </row>
    <row r="4062" spans="1:28" x14ac:dyDescent="0.25">
      <c r="A4062">
        <v>45</v>
      </c>
      <c r="B4062" t="s">
        <v>170</v>
      </c>
      <c r="C4062" t="s">
        <v>102</v>
      </c>
      <c r="D4062" t="s">
        <v>17</v>
      </c>
      <c r="E4062" t="s">
        <v>36</v>
      </c>
      <c r="F4062" t="s">
        <v>100</v>
      </c>
      <c r="G4062">
        <v>36000</v>
      </c>
      <c r="H4062">
        <f t="shared" si="1096"/>
        <v>30847.5</v>
      </c>
      <c r="I4062">
        <f t="shared" si="1097"/>
        <v>1033.2</v>
      </c>
      <c r="J4062">
        <f t="shared" si="1086"/>
        <v>2555.9999999999995</v>
      </c>
      <c r="K4062">
        <f t="shared" si="1087"/>
        <v>396.00000000000006</v>
      </c>
      <c r="L4062">
        <f t="shared" si="1088"/>
        <v>1094.4000000000001</v>
      </c>
      <c r="M4062">
        <f t="shared" si="1089"/>
        <v>2552.4</v>
      </c>
      <c r="N4062">
        <v>3024.9</v>
      </c>
      <c r="O4062">
        <f t="shared" si="1090"/>
        <v>10656.9</v>
      </c>
      <c r="P4062">
        <v>25</v>
      </c>
      <c r="Q4062">
        <v>2296.96</v>
      </c>
      <c r="R4062">
        <v>272.47000000000003</v>
      </c>
      <c r="S4062">
        <v>1594.56</v>
      </c>
      <c r="T4062">
        <v>100</v>
      </c>
      <c r="U4062">
        <f t="shared" si="1091"/>
        <v>0</v>
      </c>
      <c r="V4062">
        <v>0</v>
      </c>
      <c r="W4062">
        <f t="shared" si="1102"/>
        <v>4288.99</v>
      </c>
      <c r="X4062">
        <f t="shared" si="1093"/>
        <v>5152.5</v>
      </c>
      <c r="Y4062">
        <f t="shared" si="1100"/>
        <v>5108.3999999999996</v>
      </c>
      <c r="Z4062">
        <f t="shared" si="1095"/>
        <v>26558.510000000002</v>
      </c>
      <c r="AA4062" t="s">
        <v>222</v>
      </c>
      <c r="AB4062">
        <v>2022</v>
      </c>
    </row>
    <row r="4063" spans="1:28" x14ac:dyDescent="0.25">
      <c r="A4063">
        <v>46</v>
      </c>
      <c r="B4063" t="s">
        <v>171</v>
      </c>
      <c r="C4063" t="s">
        <v>102</v>
      </c>
      <c r="D4063" t="s">
        <v>793</v>
      </c>
      <c r="E4063" t="s">
        <v>36</v>
      </c>
      <c r="F4063" t="s">
        <v>100</v>
      </c>
      <c r="G4063">
        <v>36000</v>
      </c>
      <c r="H4063">
        <f t="shared" si="1096"/>
        <v>33872.400000000001</v>
      </c>
      <c r="I4063">
        <f t="shared" si="1097"/>
        <v>1033.2</v>
      </c>
      <c r="J4063">
        <f t="shared" si="1086"/>
        <v>2555.9999999999995</v>
      </c>
      <c r="K4063">
        <f t="shared" si="1087"/>
        <v>396.00000000000006</v>
      </c>
      <c r="L4063">
        <f t="shared" si="1088"/>
        <v>1094.4000000000001</v>
      </c>
      <c r="M4063">
        <f t="shared" si="1089"/>
        <v>2552.4</v>
      </c>
      <c r="N4063">
        <v>0</v>
      </c>
      <c r="O4063">
        <f t="shared" si="1090"/>
        <v>7632</v>
      </c>
      <c r="P4063">
        <v>25</v>
      </c>
      <c r="Q4063">
        <v>12995.45</v>
      </c>
      <c r="R4063">
        <v>270.07</v>
      </c>
      <c r="S4063">
        <v>0</v>
      </c>
      <c r="T4063">
        <v>100</v>
      </c>
      <c r="U4063">
        <f t="shared" si="1091"/>
        <v>0</v>
      </c>
      <c r="V4063">
        <v>0</v>
      </c>
      <c r="W4063">
        <f t="shared" si="1102"/>
        <v>13390.52</v>
      </c>
      <c r="X4063">
        <f t="shared" si="1093"/>
        <v>2127.6000000000004</v>
      </c>
      <c r="Y4063">
        <f t="shared" si="1100"/>
        <v>5108.3999999999996</v>
      </c>
      <c r="Z4063">
        <f t="shared" si="1095"/>
        <v>20481.879999999997</v>
      </c>
      <c r="AA4063" t="s">
        <v>222</v>
      </c>
      <c r="AB4063">
        <v>2022</v>
      </c>
    </row>
    <row r="4064" spans="1:28" x14ac:dyDescent="0.25">
      <c r="A4064">
        <v>47</v>
      </c>
      <c r="B4064" t="s">
        <v>172</v>
      </c>
      <c r="C4064" t="s">
        <v>102</v>
      </c>
      <c r="D4064" t="s">
        <v>6</v>
      </c>
      <c r="E4064" t="s">
        <v>26</v>
      </c>
      <c r="F4064" t="s">
        <v>100</v>
      </c>
      <c r="G4064">
        <v>46000</v>
      </c>
      <c r="H4064">
        <f t="shared" si="1096"/>
        <v>43281.4</v>
      </c>
      <c r="I4064">
        <f t="shared" si="1097"/>
        <v>1320.2</v>
      </c>
      <c r="J4064">
        <f t="shared" si="1086"/>
        <v>3265.9999999999995</v>
      </c>
      <c r="K4064">
        <f t="shared" si="1087"/>
        <v>506.00000000000006</v>
      </c>
      <c r="L4064">
        <f t="shared" si="1088"/>
        <v>1398.4</v>
      </c>
      <c r="M4064">
        <f t="shared" si="1089"/>
        <v>3261.4</v>
      </c>
      <c r="N4064">
        <v>0</v>
      </c>
      <c r="O4064">
        <f t="shared" si="1090"/>
        <v>9752</v>
      </c>
      <c r="P4064">
        <v>25</v>
      </c>
      <c r="Q4064">
        <v>0</v>
      </c>
      <c r="R4064">
        <v>310.02</v>
      </c>
      <c r="S4064">
        <v>797.28</v>
      </c>
      <c r="T4064">
        <v>100</v>
      </c>
      <c r="U4064">
        <f t="shared" si="1091"/>
        <v>1289.4598750000005</v>
      </c>
      <c r="V4064">
        <v>0</v>
      </c>
      <c r="W4064">
        <f t="shared" si="1102"/>
        <v>2521.7598750000006</v>
      </c>
      <c r="X4064">
        <f t="shared" si="1093"/>
        <v>2718.6000000000004</v>
      </c>
      <c r="Y4064">
        <f t="shared" si="1100"/>
        <v>6527.4</v>
      </c>
      <c r="Z4064">
        <f t="shared" si="1095"/>
        <v>40759.640124999998</v>
      </c>
      <c r="AA4064" t="s">
        <v>222</v>
      </c>
      <c r="AB4064">
        <v>2022</v>
      </c>
    </row>
    <row r="4065" spans="1:28" x14ac:dyDescent="0.25">
      <c r="A4065">
        <v>48</v>
      </c>
      <c r="B4065" t="s">
        <v>798</v>
      </c>
      <c r="C4065" t="s">
        <v>102</v>
      </c>
      <c r="D4065" t="s">
        <v>12</v>
      </c>
      <c r="E4065" t="s">
        <v>26</v>
      </c>
      <c r="F4065" t="s">
        <v>100</v>
      </c>
      <c r="G4065">
        <v>46000</v>
      </c>
      <c r="H4065">
        <f t="shared" si="1096"/>
        <v>43281.4</v>
      </c>
      <c r="I4065">
        <f t="shared" si="1097"/>
        <v>1320.2</v>
      </c>
      <c r="J4065">
        <f t="shared" si="1086"/>
        <v>3265.9999999999995</v>
      </c>
      <c r="K4065">
        <f t="shared" si="1087"/>
        <v>506.00000000000006</v>
      </c>
      <c r="L4065">
        <f t="shared" si="1088"/>
        <v>1398.4</v>
      </c>
      <c r="M4065">
        <f t="shared" si="1089"/>
        <v>3261.4</v>
      </c>
      <c r="N4065">
        <v>0</v>
      </c>
      <c r="O4065">
        <f t="shared" si="1090"/>
        <v>9752</v>
      </c>
      <c r="P4065">
        <v>25</v>
      </c>
      <c r="Q4065">
        <v>0</v>
      </c>
      <c r="R4065">
        <v>0</v>
      </c>
      <c r="S4065">
        <v>0</v>
      </c>
      <c r="T4065">
        <v>100</v>
      </c>
      <c r="U4065">
        <f t="shared" si="1091"/>
        <v>1289.4598750000005</v>
      </c>
      <c r="V4065">
        <v>0</v>
      </c>
      <c r="W4065">
        <f t="shared" si="1102"/>
        <v>1414.4598750000005</v>
      </c>
      <c r="X4065">
        <f t="shared" si="1093"/>
        <v>2718.6000000000004</v>
      </c>
      <c r="Y4065">
        <f t="shared" si="1100"/>
        <v>6527.4</v>
      </c>
      <c r="Z4065">
        <f t="shared" si="1095"/>
        <v>41866.940125000001</v>
      </c>
      <c r="AA4065" t="s">
        <v>222</v>
      </c>
      <c r="AB4065">
        <v>2022</v>
      </c>
    </row>
    <row r="4066" spans="1:28" x14ac:dyDescent="0.25">
      <c r="A4066">
        <v>49</v>
      </c>
      <c r="B4066" t="s">
        <v>799</v>
      </c>
      <c r="C4066" t="s">
        <v>102</v>
      </c>
      <c r="D4066" t="s">
        <v>6</v>
      </c>
      <c r="E4066" t="s">
        <v>26</v>
      </c>
      <c r="F4066" t="s">
        <v>100</v>
      </c>
      <c r="G4066">
        <v>36000</v>
      </c>
      <c r="H4066">
        <f t="shared" si="1096"/>
        <v>33872.400000000001</v>
      </c>
      <c r="I4066">
        <f t="shared" si="1097"/>
        <v>1033.2</v>
      </c>
      <c r="J4066">
        <f t="shared" si="1086"/>
        <v>2555.9999999999995</v>
      </c>
      <c r="K4066">
        <f t="shared" si="1087"/>
        <v>396.00000000000006</v>
      </c>
      <c r="L4066">
        <f t="shared" si="1088"/>
        <v>1094.4000000000001</v>
      </c>
      <c r="M4066">
        <f t="shared" si="1089"/>
        <v>2552.4</v>
      </c>
      <c r="N4066">
        <v>0</v>
      </c>
      <c r="O4066">
        <f t="shared" si="1090"/>
        <v>7632</v>
      </c>
      <c r="P4066">
        <v>25</v>
      </c>
      <c r="Q4066">
        <v>0</v>
      </c>
      <c r="R4066">
        <v>0</v>
      </c>
      <c r="S4066">
        <v>0</v>
      </c>
      <c r="T4066">
        <v>100</v>
      </c>
      <c r="U4066">
        <f t="shared" si="1091"/>
        <v>0</v>
      </c>
      <c r="V4066">
        <v>0</v>
      </c>
      <c r="W4066">
        <f t="shared" si="1102"/>
        <v>125</v>
      </c>
      <c r="X4066">
        <f t="shared" si="1093"/>
        <v>2127.6000000000004</v>
      </c>
      <c r="Y4066">
        <f t="shared" si="1100"/>
        <v>5108.3999999999996</v>
      </c>
      <c r="Z4066">
        <f t="shared" si="1095"/>
        <v>33747.4</v>
      </c>
      <c r="AA4066" t="s">
        <v>222</v>
      </c>
      <c r="AB4066">
        <v>2022</v>
      </c>
    </row>
    <row r="4067" spans="1:28" x14ac:dyDescent="0.25">
      <c r="A4067">
        <v>50</v>
      </c>
      <c r="B4067" t="s">
        <v>173</v>
      </c>
      <c r="C4067" t="s">
        <v>102</v>
      </c>
      <c r="D4067" t="s">
        <v>6</v>
      </c>
      <c r="E4067" t="s">
        <v>26</v>
      </c>
      <c r="F4067" t="s">
        <v>100</v>
      </c>
      <c r="G4067">
        <v>36000</v>
      </c>
      <c r="H4067">
        <f t="shared" si="1096"/>
        <v>32359.95</v>
      </c>
      <c r="I4067">
        <f t="shared" si="1097"/>
        <v>1033.2</v>
      </c>
      <c r="J4067">
        <f t="shared" si="1086"/>
        <v>2555.9999999999995</v>
      </c>
      <c r="K4067">
        <f t="shared" si="1087"/>
        <v>396.00000000000006</v>
      </c>
      <c r="L4067">
        <f t="shared" si="1088"/>
        <v>1094.4000000000001</v>
      </c>
      <c r="M4067">
        <f t="shared" si="1089"/>
        <v>2552.4</v>
      </c>
      <c r="N4067">
        <v>1512.45</v>
      </c>
      <c r="O4067">
        <f t="shared" si="1090"/>
        <v>9144.4500000000007</v>
      </c>
      <c r="P4067">
        <v>25</v>
      </c>
      <c r="Q4067">
        <v>0</v>
      </c>
      <c r="R4067">
        <v>0</v>
      </c>
      <c r="S4067">
        <v>0</v>
      </c>
      <c r="T4067">
        <v>100</v>
      </c>
      <c r="U4067">
        <f t="shared" si="1091"/>
        <v>0</v>
      </c>
      <c r="V4067">
        <v>0</v>
      </c>
      <c r="W4067">
        <f t="shared" si="1102"/>
        <v>125</v>
      </c>
      <c r="X4067">
        <f t="shared" si="1093"/>
        <v>3640.05</v>
      </c>
      <c r="Y4067">
        <f t="shared" si="1100"/>
        <v>5108.3999999999996</v>
      </c>
      <c r="Z4067">
        <f t="shared" si="1095"/>
        <v>32234.95</v>
      </c>
      <c r="AA4067" t="s">
        <v>222</v>
      </c>
      <c r="AB4067">
        <v>2022</v>
      </c>
    </row>
    <row r="4068" spans="1:28" x14ac:dyDescent="0.25">
      <c r="A4068">
        <v>51</v>
      </c>
      <c r="B4068" t="s">
        <v>174</v>
      </c>
      <c r="C4068" t="s">
        <v>102</v>
      </c>
      <c r="D4068" t="s">
        <v>6</v>
      </c>
      <c r="E4068" t="s">
        <v>26</v>
      </c>
      <c r="F4068" t="s">
        <v>100</v>
      </c>
      <c r="G4068">
        <v>46000</v>
      </c>
      <c r="H4068">
        <f t="shared" si="1096"/>
        <v>43281.4</v>
      </c>
      <c r="I4068">
        <f t="shared" si="1097"/>
        <v>1320.2</v>
      </c>
      <c r="J4068">
        <f t="shared" si="1086"/>
        <v>3265.9999999999995</v>
      </c>
      <c r="K4068">
        <f t="shared" si="1087"/>
        <v>506.00000000000006</v>
      </c>
      <c r="L4068">
        <f t="shared" si="1088"/>
        <v>1398.4</v>
      </c>
      <c r="M4068">
        <f t="shared" si="1089"/>
        <v>3261.4</v>
      </c>
      <c r="N4068">
        <v>0</v>
      </c>
      <c r="O4068">
        <f t="shared" si="1090"/>
        <v>9752</v>
      </c>
      <c r="P4068">
        <v>25</v>
      </c>
      <c r="Q4068">
        <v>0</v>
      </c>
      <c r="R4068">
        <v>311.01</v>
      </c>
      <c r="S4068">
        <v>1594.56</v>
      </c>
      <c r="T4068">
        <v>100</v>
      </c>
      <c r="U4068">
        <f t="shared" si="1091"/>
        <v>1289.4598750000005</v>
      </c>
      <c r="V4068">
        <v>0</v>
      </c>
      <c r="W4068">
        <f t="shared" si="1102"/>
        <v>3320.0298750000002</v>
      </c>
      <c r="X4068">
        <f t="shared" si="1093"/>
        <v>2718.6000000000004</v>
      </c>
      <c r="Y4068">
        <f t="shared" si="1100"/>
        <v>6527.4</v>
      </c>
      <c r="Z4068">
        <f t="shared" si="1095"/>
        <v>39961.370125000001</v>
      </c>
      <c r="AA4068" t="s">
        <v>222</v>
      </c>
      <c r="AB4068">
        <v>2022</v>
      </c>
    </row>
    <row r="4069" spans="1:28" x14ac:dyDescent="0.25">
      <c r="A4069">
        <v>52</v>
      </c>
      <c r="B4069" t="s">
        <v>176</v>
      </c>
      <c r="C4069" t="s">
        <v>102</v>
      </c>
      <c r="D4069" t="s">
        <v>6</v>
      </c>
      <c r="E4069" t="s">
        <v>26</v>
      </c>
      <c r="F4069" t="s">
        <v>100</v>
      </c>
      <c r="G4069">
        <v>36000</v>
      </c>
      <c r="H4069">
        <f t="shared" si="1096"/>
        <v>33872.400000000001</v>
      </c>
      <c r="I4069">
        <f t="shared" si="1097"/>
        <v>1033.2</v>
      </c>
      <c r="J4069">
        <f t="shared" si="1086"/>
        <v>2555.9999999999995</v>
      </c>
      <c r="K4069">
        <f t="shared" si="1087"/>
        <v>396.00000000000006</v>
      </c>
      <c r="L4069">
        <f t="shared" si="1088"/>
        <v>1094.4000000000001</v>
      </c>
      <c r="M4069">
        <f t="shared" si="1089"/>
        <v>2552.4</v>
      </c>
      <c r="N4069">
        <v>0</v>
      </c>
      <c r="O4069">
        <f t="shared" si="1090"/>
        <v>7632</v>
      </c>
      <c r="P4069">
        <v>25</v>
      </c>
      <c r="Q4069">
        <v>0</v>
      </c>
      <c r="R4069">
        <v>0</v>
      </c>
      <c r="S4069">
        <v>797.28</v>
      </c>
      <c r="T4069">
        <v>100</v>
      </c>
      <c r="U4069">
        <f t="shared" si="1091"/>
        <v>0</v>
      </c>
      <c r="V4069">
        <v>0</v>
      </c>
      <c r="W4069">
        <f t="shared" si="1102"/>
        <v>922.28</v>
      </c>
      <c r="X4069">
        <f t="shared" si="1093"/>
        <v>2127.6000000000004</v>
      </c>
      <c r="Y4069">
        <f t="shared" si="1100"/>
        <v>5108.3999999999996</v>
      </c>
      <c r="Z4069">
        <f t="shared" si="1095"/>
        <v>32950.120000000003</v>
      </c>
      <c r="AA4069" t="s">
        <v>222</v>
      </c>
      <c r="AB4069">
        <v>2022</v>
      </c>
    </row>
    <row r="4070" spans="1:28" x14ac:dyDescent="0.25">
      <c r="A4070">
        <v>53</v>
      </c>
      <c r="B4070" t="s">
        <v>177</v>
      </c>
      <c r="C4070" t="s">
        <v>102</v>
      </c>
      <c r="D4070" t="s">
        <v>22</v>
      </c>
      <c r="E4070" t="s">
        <v>26</v>
      </c>
      <c r="F4070" t="s">
        <v>100</v>
      </c>
      <c r="G4070">
        <v>46000</v>
      </c>
      <c r="H4070">
        <f t="shared" si="1096"/>
        <v>43281.4</v>
      </c>
      <c r="I4070">
        <f t="shared" si="1097"/>
        <v>1320.2</v>
      </c>
      <c r="J4070">
        <f t="shared" si="1086"/>
        <v>3265.9999999999995</v>
      </c>
      <c r="K4070">
        <f t="shared" si="1087"/>
        <v>506.00000000000006</v>
      </c>
      <c r="L4070">
        <f t="shared" si="1088"/>
        <v>1398.4</v>
      </c>
      <c r="M4070">
        <f t="shared" si="1089"/>
        <v>3261.4</v>
      </c>
      <c r="N4070">
        <v>0</v>
      </c>
      <c r="O4070">
        <f t="shared" si="1090"/>
        <v>9752</v>
      </c>
      <c r="P4070">
        <v>25</v>
      </c>
      <c r="Q4070">
        <v>0</v>
      </c>
      <c r="R4070">
        <v>241.29</v>
      </c>
      <c r="S4070">
        <v>797.28</v>
      </c>
      <c r="T4070">
        <v>100</v>
      </c>
      <c r="U4070">
        <f t="shared" si="1091"/>
        <v>1289.4598750000005</v>
      </c>
      <c r="V4070">
        <v>0</v>
      </c>
      <c r="W4070">
        <f t="shared" si="1102"/>
        <v>2453.0298750000002</v>
      </c>
      <c r="X4070">
        <f t="shared" si="1093"/>
        <v>2718.6000000000004</v>
      </c>
      <c r="Y4070">
        <f t="shared" si="1100"/>
        <v>6527.4</v>
      </c>
      <c r="Z4070">
        <f t="shared" si="1095"/>
        <v>40828.370125000001</v>
      </c>
      <c r="AA4070" t="s">
        <v>222</v>
      </c>
      <c r="AB4070">
        <v>2022</v>
      </c>
    </row>
    <row r="4071" spans="1:28" x14ac:dyDescent="0.25">
      <c r="A4071">
        <v>54</v>
      </c>
      <c r="B4071" t="s">
        <v>178</v>
      </c>
      <c r="C4071" t="s">
        <v>103</v>
      </c>
      <c r="D4071" t="s">
        <v>6</v>
      </c>
      <c r="E4071" t="s">
        <v>32</v>
      </c>
      <c r="F4071" t="s">
        <v>100</v>
      </c>
      <c r="G4071">
        <v>26000</v>
      </c>
      <c r="H4071">
        <f>+G4071-(I4071+L4071+N4071)</f>
        <v>24463.4</v>
      </c>
      <c r="I4071">
        <f t="shared" si="1097"/>
        <v>746.2</v>
      </c>
      <c r="J4071">
        <f t="shared" si="1086"/>
        <v>1845.9999999999998</v>
      </c>
      <c r="K4071">
        <f t="shared" si="1087"/>
        <v>286.00000000000006</v>
      </c>
      <c r="L4071">
        <f t="shared" si="1088"/>
        <v>790.4</v>
      </c>
      <c r="M4071">
        <f t="shared" si="1089"/>
        <v>1843.4</v>
      </c>
      <c r="N4071">
        <v>0</v>
      </c>
      <c r="O4071">
        <f>+I4071+J4071+K4071+L4071+M4071+N4071</f>
        <v>5512</v>
      </c>
      <c r="P4071">
        <v>25</v>
      </c>
      <c r="Q4071">
        <v>0</v>
      </c>
      <c r="R4071">
        <v>0</v>
      </c>
      <c r="S4071">
        <v>0</v>
      </c>
      <c r="T4071">
        <v>100</v>
      </c>
      <c r="U4071">
        <f t="shared" si="1091"/>
        <v>0</v>
      </c>
      <c r="V4071">
        <v>0</v>
      </c>
      <c r="W4071">
        <f t="shared" si="1102"/>
        <v>125</v>
      </c>
      <c r="X4071">
        <f>+I4071+L4071+N4071</f>
        <v>1536.6</v>
      </c>
      <c r="Y4071">
        <f t="shared" si="1100"/>
        <v>3689.3999999999996</v>
      </c>
      <c r="Z4071">
        <f t="shared" si="1095"/>
        <v>24338.400000000001</v>
      </c>
      <c r="AA4071" t="s">
        <v>222</v>
      </c>
      <c r="AB4071">
        <v>2022</v>
      </c>
    </row>
    <row r="4072" spans="1:28" x14ac:dyDescent="0.25">
      <c r="A4072">
        <v>55</v>
      </c>
      <c r="B4072" t="s">
        <v>814</v>
      </c>
      <c r="C4072" t="s">
        <v>102</v>
      </c>
      <c r="D4072" t="s">
        <v>793</v>
      </c>
      <c r="E4072" t="s">
        <v>33</v>
      </c>
      <c r="F4072" t="s">
        <v>100</v>
      </c>
      <c r="G4072">
        <v>30000</v>
      </c>
      <c r="H4072">
        <f t="shared" si="1096"/>
        <v>28227</v>
      </c>
      <c r="I4072">
        <f t="shared" si="1097"/>
        <v>861</v>
      </c>
      <c r="J4072">
        <f t="shared" si="1086"/>
        <v>2130</v>
      </c>
      <c r="K4072">
        <f t="shared" si="1087"/>
        <v>330.00000000000006</v>
      </c>
      <c r="L4072">
        <f t="shared" si="1088"/>
        <v>912</v>
      </c>
      <c r="M4072">
        <f t="shared" si="1089"/>
        <v>2127</v>
      </c>
      <c r="N4072">
        <v>0</v>
      </c>
      <c r="O4072">
        <f t="shared" ref="O4072:O4079" si="1103">+I4072+J4072+K4072+L4072+M4072+N4072</f>
        <v>6360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091"/>
        <v>0</v>
      </c>
      <c r="V4072">
        <v>0</v>
      </c>
      <c r="W4072">
        <f t="shared" si="1102"/>
        <v>125</v>
      </c>
      <c r="X4072">
        <f t="shared" ref="X4072:X4079" si="1104">+I4072+L4072+N4072</f>
        <v>1773</v>
      </c>
      <c r="Y4072">
        <f t="shared" si="1100"/>
        <v>4257</v>
      </c>
      <c r="Z4072">
        <f t="shared" si="1095"/>
        <v>28102</v>
      </c>
      <c r="AA4072" t="s">
        <v>222</v>
      </c>
      <c r="AB4072">
        <v>2022</v>
      </c>
    </row>
    <row r="4073" spans="1:28" x14ac:dyDescent="0.25">
      <c r="A4073">
        <v>56</v>
      </c>
      <c r="B4073" t="s">
        <v>815</v>
      </c>
      <c r="C4073" t="s">
        <v>102</v>
      </c>
      <c r="D4073" t="s">
        <v>793</v>
      </c>
      <c r="E4073" t="s">
        <v>32</v>
      </c>
      <c r="F4073" t="s">
        <v>100</v>
      </c>
      <c r="G4073">
        <v>30000</v>
      </c>
      <c r="H4073">
        <f t="shared" si="1096"/>
        <v>28227</v>
      </c>
      <c r="I4073">
        <f t="shared" si="1097"/>
        <v>861</v>
      </c>
      <c r="J4073">
        <f t="shared" si="1086"/>
        <v>2130</v>
      </c>
      <c r="K4073">
        <f t="shared" si="1087"/>
        <v>330.00000000000006</v>
      </c>
      <c r="L4073">
        <f t="shared" si="1088"/>
        <v>912</v>
      </c>
      <c r="M4073">
        <f t="shared" si="1089"/>
        <v>2127</v>
      </c>
      <c r="N4073">
        <v>0</v>
      </c>
      <c r="O4073">
        <f t="shared" si="1103"/>
        <v>6360</v>
      </c>
      <c r="P4073">
        <v>25</v>
      </c>
      <c r="Q4073">
        <v>0</v>
      </c>
      <c r="R4073">
        <v>0</v>
      </c>
      <c r="S4073">
        <v>0</v>
      </c>
      <c r="T4073">
        <v>100</v>
      </c>
      <c r="U4073">
        <f t="shared" si="1091"/>
        <v>0</v>
      </c>
      <c r="V4073">
        <v>0</v>
      </c>
      <c r="W4073">
        <f t="shared" si="1102"/>
        <v>125</v>
      </c>
      <c r="X4073">
        <f t="shared" si="1104"/>
        <v>1773</v>
      </c>
      <c r="Y4073">
        <f t="shared" si="1100"/>
        <v>4257</v>
      </c>
      <c r="Z4073">
        <f t="shared" si="1095"/>
        <v>28102</v>
      </c>
      <c r="AA4073" t="s">
        <v>222</v>
      </c>
      <c r="AB4073">
        <v>2022</v>
      </c>
    </row>
    <row r="4074" spans="1:28" x14ac:dyDescent="0.25">
      <c r="A4074">
        <v>57</v>
      </c>
      <c r="B4074" t="s">
        <v>816</v>
      </c>
      <c r="C4074" t="s">
        <v>103</v>
      </c>
      <c r="D4074" t="s">
        <v>6</v>
      </c>
      <c r="E4074" t="s">
        <v>32</v>
      </c>
      <c r="F4074" t="s">
        <v>100</v>
      </c>
      <c r="G4074">
        <v>30000</v>
      </c>
      <c r="H4074">
        <f>+G4074-(I4074+L4074+N4074)</f>
        <v>28227</v>
      </c>
      <c r="I4074">
        <f t="shared" si="1097"/>
        <v>861</v>
      </c>
      <c r="J4074">
        <f t="shared" si="1086"/>
        <v>2130</v>
      </c>
      <c r="K4074">
        <f t="shared" si="1087"/>
        <v>330.00000000000006</v>
      </c>
      <c r="L4074">
        <f t="shared" si="1088"/>
        <v>912</v>
      </c>
      <c r="M4074">
        <f t="shared" si="1089"/>
        <v>2127</v>
      </c>
      <c r="N4074">
        <v>0</v>
      </c>
      <c r="O4074">
        <f t="shared" si="1103"/>
        <v>6360</v>
      </c>
      <c r="P4074">
        <v>25</v>
      </c>
      <c r="Q4074">
        <v>0</v>
      </c>
      <c r="R4074">
        <v>0</v>
      </c>
      <c r="S4074">
        <v>0</v>
      </c>
      <c r="T4074">
        <v>100</v>
      </c>
      <c r="U4074">
        <f t="shared" si="1091"/>
        <v>0</v>
      </c>
      <c r="V4074">
        <v>0</v>
      </c>
      <c r="W4074">
        <f t="shared" si="1102"/>
        <v>125</v>
      </c>
      <c r="X4074">
        <f t="shared" si="1104"/>
        <v>1773</v>
      </c>
      <c r="Y4074">
        <f t="shared" si="1100"/>
        <v>4257</v>
      </c>
      <c r="Z4074">
        <f t="shared" si="1095"/>
        <v>28102</v>
      </c>
      <c r="AA4074" t="s">
        <v>222</v>
      </c>
      <c r="AB4074">
        <v>2022</v>
      </c>
    </row>
    <row r="4075" spans="1:28" x14ac:dyDescent="0.25">
      <c r="A4075">
        <v>58</v>
      </c>
      <c r="B4075" t="s">
        <v>817</v>
      </c>
      <c r="C4075" t="s">
        <v>102</v>
      </c>
      <c r="D4075" t="s">
        <v>818</v>
      </c>
      <c r="E4075" t="s">
        <v>32</v>
      </c>
      <c r="F4075" t="s">
        <v>100</v>
      </c>
      <c r="G4075">
        <v>30000</v>
      </c>
      <c r="H4075">
        <f t="shared" si="1096"/>
        <v>28227</v>
      </c>
      <c r="I4075">
        <f t="shared" si="1097"/>
        <v>861</v>
      </c>
      <c r="J4075">
        <f t="shared" si="1086"/>
        <v>2130</v>
      </c>
      <c r="K4075">
        <f t="shared" si="1087"/>
        <v>330.00000000000006</v>
      </c>
      <c r="L4075">
        <f t="shared" si="1088"/>
        <v>912</v>
      </c>
      <c r="M4075">
        <f t="shared" si="1089"/>
        <v>2127</v>
      </c>
      <c r="N4075">
        <v>0</v>
      </c>
      <c r="O4075">
        <f t="shared" si="1103"/>
        <v>6360</v>
      </c>
      <c r="P4075">
        <v>25</v>
      </c>
      <c r="Q4075">
        <v>0</v>
      </c>
      <c r="R4075">
        <v>0</v>
      </c>
      <c r="S4075">
        <v>0</v>
      </c>
      <c r="T4075">
        <v>100</v>
      </c>
      <c r="U4075">
        <f t="shared" si="1091"/>
        <v>0</v>
      </c>
      <c r="V4075">
        <v>0</v>
      </c>
      <c r="W4075">
        <f t="shared" si="1102"/>
        <v>125</v>
      </c>
      <c r="X4075">
        <f t="shared" si="1104"/>
        <v>1773</v>
      </c>
      <c r="Y4075">
        <f t="shared" si="1100"/>
        <v>4257</v>
      </c>
      <c r="Z4075">
        <f t="shared" si="1095"/>
        <v>28102</v>
      </c>
      <c r="AA4075" t="s">
        <v>222</v>
      </c>
      <c r="AB4075">
        <v>2022</v>
      </c>
    </row>
    <row r="4076" spans="1:28" x14ac:dyDescent="0.25">
      <c r="A4076">
        <v>59</v>
      </c>
      <c r="B4076" t="s">
        <v>819</v>
      </c>
      <c r="C4076" t="s">
        <v>103</v>
      </c>
      <c r="D4076" t="s">
        <v>12</v>
      </c>
      <c r="E4076" t="s">
        <v>32</v>
      </c>
      <c r="F4076" t="s">
        <v>100</v>
      </c>
      <c r="G4076">
        <v>46000</v>
      </c>
      <c r="H4076">
        <f t="shared" si="1096"/>
        <v>43281.4</v>
      </c>
      <c r="I4076">
        <f t="shared" si="1097"/>
        <v>1320.2</v>
      </c>
      <c r="J4076">
        <f t="shared" si="1086"/>
        <v>3265.9999999999995</v>
      </c>
      <c r="K4076">
        <f t="shared" si="1087"/>
        <v>506.00000000000006</v>
      </c>
      <c r="L4076">
        <f t="shared" si="1088"/>
        <v>1398.4</v>
      </c>
      <c r="M4076">
        <f t="shared" si="1089"/>
        <v>3261.4</v>
      </c>
      <c r="N4076">
        <v>0</v>
      </c>
      <c r="O4076">
        <f t="shared" si="1103"/>
        <v>9752</v>
      </c>
      <c r="P4076">
        <v>25</v>
      </c>
      <c r="Q4076">
        <v>0</v>
      </c>
      <c r="R4076">
        <v>0</v>
      </c>
      <c r="S4076">
        <v>797.28</v>
      </c>
      <c r="T4076">
        <v>100</v>
      </c>
      <c r="U4076">
        <f t="shared" si="1091"/>
        <v>1289.4598750000005</v>
      </c>
      <c r="V4076">
        <v>0</v>
      </c>
      <c r="W4076">
        <f t="shared" si="1102"/>
        <v>2211.7398750000002</v>
      </c>
      <c r="X4076">
        <f t="shared" si="1104"/>
        <v>2718.6000000000004</v>
      </c>
      <c r="Y4076">
        <f t="shared" si="1100"/>
        <v>6527.4</v>
      </c>
      <c r="Z4076">
        <f t="shared" si="1095"/>
        <v>41069.660125000002</v>
      </c>
      <c r="AA4076" t="s">
        <v>222</v>
      </c>
      <c r="AB4076">
        <v>2022</v>
      </c>
    </row>
    <row r="4077" spans="1:28" x14ac:dyDescent="0.25">
      <c r="A4077">
        <v>60</v>
      </c>
      <c r="B4077" t="s">
        <v>820</v>
      </c>
      <c r="C4077" t="s">
        <v>102</v>
      </c>
      <c r="D4077" t="s">
        <v>94</v>
      </c>
      <c r="E4077" t="s">
        <v>32</v>
      </c>
      <c r="F4077" t="s">
        <v>100</v>
      </c>
      <c r="G4077">
        <v>36000</v>
      </c>
      <c r="H4077">
        <f t="shared" si="1096"/>
        <v>33872.400000000001</v>
      </c>
      <c r="I4077">
        <f t="shared" si="1097"/>
        <v>1033.2</v>
      </c>
      <c r="J4077">
        <f t="shared" si="1086"/>
        <v>2555.9999999999995</v>
      </c>
      <c r="K4077">
        <f t="shared" si="1087"/>
        <v>396.00000000000006</v>
      </c>
      <c r="L4077">
        <f t="shared" si="1088"/>
        <v>1094.4000000000001</v>
      </c>
      <c r="M4077">
        <f t="shared" si="1089"/>
        <v>2552.4</v>
      </c>
      <c r="N4077">
        <v>0</v>
      </c>
      <c r="O4077">
        <f t="shared" si="1103"/>
        <v>7632</v>
      </c>
      <c r="P4077">
        <v>25</v>
      </c>
      <c r="Q4077">
        <v>0</v>
      </c>
      <c r="R4077">
        <v>0</v>
      </c>
      <c r="S4077">
        <v>0</v>
      </c>
      <c r="T4077">
        <v>100</v>
      </c>
      <c r="U4077">
        <f t="shared" si="1091"/>
        <v>0</v>
      </c>
      <c r="V4077">
        <v>0</v>
      </c>
      <c r="W4077">
        <f t="shared" si="1102"/>
        <v>125</v>
      </c>
      <c r="X4077">
        <f t="shared" si="1104"/>
        <v>2127.6000000000004</v>
      </c>
      <c r="Y4077">
        <f t="shared" si="1100"/>
        <v>5108.3999999999996</v>
      </c>
      <c r="Z4077">
        <f t="shared" si="1095"/>
        <v>33747.4</v>
      </c>
      <c r="AA4077" t="s">
        <v>222</v>
      </c>
      <c r="AB4077">
        <v>2022</v>
      </c>
    </row>
    <row r="4078" spans="1:28" x14ac:dyDescent="0.25">
      <c r="A4078">
        <v>61</v>
      </c>
      <c r="B4078" t="s">
        <v>821</v>
      </c>
      <c r="C4078" t="s">
        <v>103</v>
      </c>
      <c r="D4078" t="s">
        <v>22</v>
      </c>
      <c r="E4078" t="s">
        <v>32</v>
      </c>
      <c r="F4078" t="s">
        <v>100</v>
      </c>
      <c r="G4078">
        <v>36000</v>
      </c>
      <c r="H4078">
        <f t="shared" si="1096"/>
        <v>33872.400000000001</v>
      </c>
      <c r="I4078">
        <f t="shared" si="1097"/>
        <v>1033.2</v>
      </c>
      <c r="J4078">
        <f t="shared" si="1086"/>
        <v>2555.9999999999995</v>
      </c>
      <c r="K4078">
        <f t="shared" si="1087"/>
        <v>396.00000000000006</v>
      </c>
      <c r="L4078">
        <f t="shared" si="1088"/>
        <v>1094.4000000000001</v>
      </c>
      <c r="M4078">
        <f t="shared" si="1089"/>
        <v>2552.4</v>
      </c>
      <c r="N4078">
        <v>0</v>
      </c>
      <c r="O4078">
        <f t="shared" si="1103"/>
        <v>7632</v>
      </c>
      <c r="P4078">
        <v>25</v>
      </c>
      <c r="Q4078">
        <v>0</v>
      </c>
      <c r="R4078">
        <v>390.06</v>
      </c>
      <c r="S4078">
        <v>797.28</v>
      </c>
      <c r="T4078">
        <v>100</v>
      </c>
      <c r="U4078">
        <f t="shared" si="1091"/>
        <v>0</v>
      </c>
      <c r="V4078">
        <v>0</v>
      </c>
      <c r="W4078">
        <f t="shared" si="1102"/>
        <v>1312.34</v>
      </c>
      <c r="X4078">
        <f t="shared" si="1104"/>
        <v>2127.6000000000004</v>
      </c>
      <c r="Y4078">
        <f t="shared" si="1100"/>
        <v>5108.3999999999996</v>
      </c>
      <c r="Z4078">
        <f t="shared" si="1095"/>
        <v>32560.059999999998</v>
      </c>
      <c r="AA4078" t="s">
        <v>222</v>
      </c>
      <c r="AB4078">
        <v>2022</v>
      </c>
    </row>
    <row r="4079" spans="1:28" x14ac:dyDescent="0.25">
      <c r="A4079">
        <v>62</v>
      </c>
      <c r="B4079" t="s">
        <v>822</v>
      </c>
      <c r="C4079" t="s">
        <v>103</v>
      </c>
      <c r="D4079" t="s">
        <v>793</v>
      </c>
      <c r="E4079" t="s">
        <v>32</v>
      </c>
      <c r="F4079" t="s">
        <v>100</v>
      </c>
      <c r="G4079">
        <v>46000</v>
      </c>
      <c r="H4079">
        <f t="shared" si="1096"/>
        <v>43281.4</v>
      </c>
      <c r="I4079">
        <f t="shared" si="1097"/>
        <v>1320.2</v>
      </c>
      <c r="J4079">
        <f t="shared" si="1086"/>
        <v>3265.9999999999995</v>
      </c>
      <c r="K4079">
        <f t="shared" si="1087"/>
        <v>506.00000000000006</v>
      </c>
      <c r="L4079">
        <f t="shared" si="1088"/>
        <v>1398.4</v>
      </c>
      <c r="M4079">
        <f t="shared" si="1089"/>
        <v>3261.4</v>
      </c>
      <c r="N4079">
        <v>0</v>
      </c>
      <c r="O4079">
        <f t="shared" si="1103"/>
        <v>9752</v>
      </c>
      <c r="P4079">
        <v>25</v>
      </c>
      <c r="Q4079">
        <v>0</v>
      </c>
      <c r="R4079">
        <v>0</v>
      </c>
      <c r="S4079">
        <v>0</v>
      </c>
      <c r="T4079">
        <v>100</v>
      </c>
      <c r="U4079">
        <f t="shared" si="1091"/>
        <v>1289.4598750000005</v>
      </c>
      <c r="V4079">
        <v>0</v>
      </c>
      <c r="W4079">
        <f t="shared" si="1102"/>
        <v>1414.4598750000005</v>
      </c>
      <c r="X4079">
        <f t="shared" si="1104"/>
        <v>2718.6000000000004</v>
      </c>
      <c r="Y4079">
        <f t="shared" si="1100"/>
        <v>6527.4</v>
      </c>
      <c r="Z4079">
        <f t="shared" si="1095"/>
        <v>41866.940125000001</v>
      </c>
      <c r="AA4079" t="s">
        <v>222</v>
      </c>
      <c r="AB4079">
        <v>2022</v>
      </c>
    </row>
    <row r="4080" spans="1:28" x14ac:dyDescent="0.25">
      <c r="A4080">
        <v>63</v>
      </c>
      <c r="B4080" t="s">
        <v>179</v>
      </c>
      <c r="C4080" t="s">
        <v>103</v>
      </c>
      <c r="D4080" t="s">
        <v>800</v>
      </c>
      <c r="E4080" t="s">
        <v>32</v>
      </c>
      <c r="F4080" t="s">
        <v>100</v>
      </c>
      <c r="G4080">
        <v>30000</v>
      </c>
      <c r="H4080">
        <f t="shared" si="1096"/>
        <v>28227</v>
      </c>
      <c r="I4080">
        <f t="shared" si="1097"/>
        <v>861</v>
      </c>
      <c r="J4080">
        <f t="shared" si="1086"/>
        <v>2130</v>
      </c>
      <c r="K4080">
        <f t="shared" si="1087"/>
        <v>330.00000000000006</v>
      </c>
      <c r="L4080">
        <f t="shared" si="1088"/>
        <v>912</v>
      </c>
      <c r="M4080">
        <f t="shared" si="1089"/>
        <v>2127</v>
      </c>
      <c r="N4080">
        <v>0</v>
      </c>
      <c r="O4080">
        <f t="shared" si="1090"/>
        <v>6360</v>
      </c>
      <c r="P4080">
        <v>25</v>
      </c>
      <c r="Q4080">
        <v>1000</v>
      </c>
      <c r="R4080">
        <v>320.10000000000002</v>
      </c>
      <c r="S4080">
        <v>0</v>
      </c>
      <c r="T4080">
        <v>100</v>
      </c>
      <c r="U4080">
        <f t="shared" si="1091"/>
        <v>0</v>
      </c>
      <c r="V4080">
        <v>0</v>
      </c>
      <c r="W4080">
        <f t="shared" si="1102"/>
        <v>1445.1</v>
      </c>
      <c r="X4080">
        <f t="shared" si="1093"/>
        <v>1773</v>
      </c>
      <c r="Y4080">
        <f t="shared" si="1100"/>
        <v>4257</v>
      </c>
      <c r="Z4080">
        <f t="shared" si="1095"/>
        <v>26781.9</v>
      </c>
      <c r="AA4080" t="s">
        <v>222</v>
      </c>
      <c r="AB4080">
        <v>2022</v>
      </c>
    </row>
    <row r="4081" spans="1:28" x14ac:dyDescent="0.25">
      <c r="A4081">
        <v>64</v>
      </c>
      <c r="B4081" t="s">
        <v>180</v>
      </c>
      <c r="C4081" t="s">
        <v>103</v>
      </c>
      <c r="D4081" t="s">
        <v>22</v>
      </c>
      <c r="E4081" t="s">
        <v>32</v>
      </c>
      <c r="F4081" t="s">
        <v>100</v>
      </c>
      <c r="G4081">
        <v>36000</v>
      </c>
      <c r="H4081">
        <f t="shared" si="1096"/>
        <v>32359.95</v>
      </c>
      <c r="I4081">
        <f t="shared" si="1097"/>
        <v>1033.2</v>
      </c>
      <c r="J4081">
        <f t="shared" si="1086"/>
        <v>2555.9999999999995</v>
      </c>
      <c r="K4081">
        <f t="shared" si="1087"/>
        <v>396.00000000000006</v>
      </c>
      <c r="L4081">
        <f t="shared" si="1088"/>
        <v>1094.4000000000001</v>
      </c>
      <c r="M4081">
        <f t="shared" si="1089"/>
        <v>2552.4</v>
      </c>
      <c r="N4081">
        <v>1512.45</v>
      </c>
      <c r="O4081">
        <f t="shared" si="1090"/>
        <v>9144.4500000000007</v>
      </c>
      <c r="P4081">
        <v>25</v>
      </c>
      <c r="Q4081">
        <v>0</v>
      </c>
      <c r="R4081">
        <v>411.35</v>
      </c>
      <c r="S4081">
        <v>2391.84</v>
      </c>
      <c r="T4081">
        <v>100</v>
      </c>
      <c r="U4081">
        <f t="shared" si="1091"/>
        <v>0</v>
      </c>
      <c r="V4081">
        <v>0</v>
      </c>
      <c r="W4081">
        <f t="shared" si="1102"/>
        <v>2928.19</v>
      </c>
      <c r="X4081">
        <f t="shared" si="1093"/>
        <v>3640.05</v>
      </c>
      <c r="Y4081">
        <f t="shared" si="1100"/>
        <v>5108.3999999999996</v>
      </c>
      <c r="Z4081">
        <f t="shared" si="1095"/>
        <v>29431.760000000002</v>
      </c>
      <c r="AA4081" t="s">
        <v>222</v>
      </c>
      <c r="AB4081">
        <v>2022</v>
      </c>
    </row>
    <row r="4082" spans="1:28" x14ac:dyDescent="0.25">
      <c r="A4082">
        <v>65</v>
      </c>
      <c r="B4082" t="s">
        <v>181</v>
      </c>
      <c r="C4082" t="s">
        <v>103</v>
      </c>
      <c r="D4082" t="s">
        <v>6</v>
      </c>
      <c r="E4082" t="s">
        <v>52</v>
      </c>
      <c r="F4082" t="s">
        <v>100</v>
      </c>
      <c r="G4082">
        <v>36000</v>
      </c>
      <c r="H4082">
        <f t="shared" si="1096"/>
        <v>33872.400000000001</v>
      </c>
      <c r="I4082">
        <f t="shared" si="1097"/>
        <v>1033.2</v>
      </c>
      <c r="J4082">
        <f t="shared" ref="J4082:J4117" si="1105">IF(G4082&lt;=325250,G4082*7.1%,23092.75)</f>
        <v>2555.9999999999995</v>
      </c>
      <c r="K4082">
        <f t="shared" ref="K4082:K4117" si="1106">IF(G4082&lt;=65050,G4082*1.1%,715.55)</f>
        <v>396.00000000000006</v>
      </c>
      <c r="L4082">
        <f t="shared" ref="L4082:L4117" si="1107">IF(G4082&lt;=162625,G4082*3.04%,4943.8)</f>
        <v>1094.4000000000001</v>
      </c>
      <c r="M4082">
        <f t="shared" ref="M4082:M4117" si="1108">IF(G4082&lt;=162625,G4082*7.09%,11530.11)</f>
        <v>2552.4</v>
      </c>
      <c r="N4082">
        <v>0</v>
      </c>
      <c r="O4082">
        <f t="shared" ref="O4082:O4117" si="1109">+I4082+J4082+K4082+L4082+M4082+N4082</f>
        <v>7632</v>
      </c>
      <c r="P4082">
        <v>25</v>
      </c>
      <c r="Q4082">
        <v>0</v>
      </c>
      <c r="R4082">
        <v>90.62</v>
      </c>
      <c r="S4082">
        <v>797.28</v>
      </c>
      <c r="T4082">
        <v>100</v>
      </c>
      <c r="U4082">
        <f t="shared" ref="U4082:U4102" si="1110">IF((H4082*12)&gt;867123.01,(79776+(((H4082*12)-867123.01)*0.25))/12,IF((H4082*12)&gt;624329.01,(31216+(((H4082*12)-624329.01)*0.2))/12,IF((H4082*12)&gt;416220.01,(((H4082*12)-416220.01)*0.15)/12,0)))</f>
        <v>0</v>
      </c>
      <c r="V4082">
        <v>0</v>
      </c>
      <c r="W4082">
        <f t="shared" si="1102"/>
        <v>1012.9</v>
      </c>
      <c r="X4082">
        <f t="shared" ref="X4082:X4089" si="1111">+I4082+L4082+N4082</f>
        <v>2127.6000000000004</v>
      </c>
      <c r="Y4082">
        <f t="shared" si="1100"/>
        <v>5108.3999999999996</v>
      </c>
      <c r="Z4082">
        <f t="shared" ref="Z4082:Z4102" si="1112">+G4082-(W4082+X4082)</f>
        <v>32859.5</v>
      </c>
      <c r="AA4082" t="s">
        <v>222</v>
      </c>
      <c r="AB4082">
        <v>2022</v>
      </c>
    </row>
    <row r="4083" spans="1:28" x14ac:dyDescent="0.25">
      <c r="A4083">
        <v>66</v>
      </c>
      <c r="B4083" t="s">
        <v>183</v>
      </c>
      <c r="C4083" t="s">
        <v>103</v>
      </c>
      <c r="D4083" t="s">
        <v>22</v>
      </c>
      <c r="E4083" t="s">
        <v>52</v>
      </c>
      <c r="F4083" t="s">
        <v>100</v>
      </c>
      <c r="G4083">
        <v>36000</v>
      </c>
      <c r="H4083">
        <f t="shared" ref="H4083:H4117" si="1113">+G4083-(I4083+L4083+N4083)</f>
        <v>33872.400000000001</v>
      </c>
      <c r="I4083">
        <f t="shared" ref="I4083:I4117" si="1114">IF(G4083&lt;=325250,G4083*2.87%,9334.68)</f>
        <v>1033.2</v>
      </c>
      <c r="J4083">
        <f t="shared" si="1105"/>
        <v>2555.9999999999995</v>
      </c>
      <c r="K4083">
        <f t="shared" si="1106"/>
        <v>396.00000000000006</v>
      </c>
      <c r="L4083">
        <f t="shared" si="1107"/>
        <v>1094.4000000000001</v>
      </c>
      <c r="M4083">
        <f t="shared" si="1108"/>
        <v>2552.4</v>
      </c>
      <c r="N4083">
        <v>0</v>
      </c>
      <c r="O4083">
        <f t="shared" si="1109"/>
        <v>7632</v>
      </c>
      <c r="P4083">
        <v>25</v>
      </c>
      <c r="Q4083">
        <v>0</v>
      </c>
      <c r="R4083">
        <v>380.72</v>
      </c>
      <c r="S4083">
        <v>0</v>
      </c>
      <c r="T4083">
        <v>100</v>
      </c>
      <c r="U4083">
        <f t="shared" si="1110"/>
        <v>0</v>
      </c>
      <c r="V4083">
        <v>0</v>
      </c>
      <c r="W4083">
        <f t="shared" si="1102"/>
        <v>505.72</v>
      </c>
      <c r="X4083">
        <f t="shared" si="1111"/>
        <v>2127.6000000000004</v>
      </c>
      <c r="Y4083">
        <f t="shared" si="1100"/>
        <v>5108.3999999999996</v>
      </c>
      <c r="Z4083">
        <f t="shared" si="1112"/>
        <v>33366.68</v>
      </c>
      <c r="AA4083" t="s">
        <v>222</v>
      </c>
      <c r="AB4083">
        <v>2022</v>
      </c>
    </row>
    <row r="4084" spans="1:28" x14ac:dyDescent="0.25">
      <c r="A4084">
        <v>67</v>
      </c>
      <c r="B4084" t="s">
        <v>185</v>
      </c>
      <c r="C4084" t="s">
        <v>103</v>
      </c>
      <c r="D4084" t="s">
        <v>22</v>
      </c>
      <c r="E4084" t="s">
        <v>789</v>
      </c>
      <c r="F4084" t="s">
        <v>100</v>
      </c>
      <c r="G4084">
        <v>46000</v>
      </c>
      <c r="H4084">
        <f t="shared" si="1113"/>
        <v>43281.4</v>
      </c>
      <c r="I4084">
        <f t="shared" si="1114"/>
        <v>1320.2</v>
      </c>
      <c r="J4084">
        <f t="shared" si="1105"/>
        <v>3265.9999999999995</v>
      </c>
      <c r="K4084">
        <f t="shared" si="1106"/>
        <v>506.00000000000006</v>
      </c>
      <c r="L4084">
        <f t="shared" si="1107"/>
        <v>1398.4</v>
      </c>
      <c r="M4084">
        <f t="shared" si="1108"/>
        <v>3261.4</v>
      </c>
      <c r="N4084">
        <v>0</v>
      </c>
      <c r="O4084">
        <f t="shared" si="1109"/>
        <v>9752</v>
      </c>
      <c r="P4084">
        <v>25</v>
      </c>
      <c r="Q4084">
        <v>200</v>
      </c>
      <c r="R4084">
        <v>313.66000000000003</v>
      </c>
      <c r="S4084">
        <v>2391.84</v>
      </c>
      <c r="T4084">
        <v>100</v>
      </c>
      <c r="U4084">
        <f t="shared" si="1110"/>
        <v>1289.4598750000005</v>
      </c>
      <c r="V4084">
        <v>0</v>
      </c>
      <c r="W4084">
        <f t="shared" si="1102"/>
        <v>4319.9598750000005</v>
      </c>
      <c r="X4084">
        <f t="shared" si="1111"/>
        <v>2718.6000000000004</v>
      </c>
      <c r="Y4084">
        <f t="shared" si="1100"/>
        <v>6527.4</v>
      </c>
      <c r="Z4084">
        <f t="shared" si="1112"/>
        <v>38961.440125000001</v>
      </c>
      <c r="AA4084" t="s">
        <v>222</v>
      </c>
      <c r="AB4084">
        <v>2022</v>
      </c>
    </row>
    <row r="4085" spans="1:28" x14ac:dyDescent="0.25">
      <c r="A4085">
        <v>68</v>
      </c>
      <c r="B4085" t="s">
        <v>186</v>
      </c>
      <c r="C4085" t="s">
        <v>102</v>
      </c>
      <c r="D4085" t="s">
        <v>17</v>
      </c>
      <c r="E4085" t="s">
        <v>42</v>
      </c>
      <c r="F4085" t="s">
        <v>100</v>
      </c>
      <c r="G4085">
        <v>36000</v>
      </c>
      <c r="H4085">
        <f t="shared" si="1113"/>
        <v>33872.400000000001</v>
      </c>
      <c r="I4085">
        <f t="shared" si="1114"/>
        <v>1033.2</v>
      </c>
      <c r="J4085">
        <f t="shared" si="1105"/>
        <v>2555.9999999999995</v>
      </c>
      <c r="K4085">
        <f t="shared" si="1106"/>
        <v>396.00000000000006</v>
      </c>
      <c r="L4085">
        <f t="shared" si="1107"/>
        <v>1094.4000000000001</v>
      </c>
      <c r="M4085">
        <f t="shared" si="1108"/>
        <v>2552.4</v>
      </c>
      <c r="N4085">
        <v>0</v>
      </c>
      <c r="O4085">
        <f t="shared" si="1109"/>
        <v>7632</v>
      </c>
      <c r="P4085">
        <v>25</v>
      </c>
      <c r="Q4085">
        <v>0</v>
      </c>
      <c r="R4085">
        <v>361.85</v>
      </c>
      <c r="S4085">
        <v>797.28</v>
      </c>
      <c r="T4085">
        <v>100</v>
      </c>
      <c r="U4085">
        <f t="shared" si="1110"/>
        <v>0</v>
      </c>
      <c r="V4085">
        <v>0</v>
      </c>
      <c r="W4085">
        <f t="shared" si="1102"/>
        <v>1284.1300000000001</v>
      </c>
      <c r="X4085">
        <f t="shared" si="1111"/>
        <v>2127.6000000000004</v>
      </c>
      <c r="Y4085">
        <f t="shared" si="1100"/>
        <v>5108.3999999999996</v>
      </c>
      <c r="Z4085">
        <f t="shared" si="1112"/>
        <v>32588.27</v>
      </c>
      <c r="AA4085" t="s">
        <v>222</v>
      </c>
      <c r="AB4085">
        <v>2022</v>
      </c>
    </row>
    <row r="4086" spans="1:28" x14ac:dyDescent="0.25">
      <c r="A4086">
        <v>69</v>
      </c>
      <c r="B4086" t="s">
        <v>188</v>
      </c>
      <c r="C4086" t="s">
        <v>102</v>
      </c>
      <c r="D4086" t="s">
        <v>10</v>
      </c>
      <c r="E4086" t="s">
        <v>33</v>
      </c>
      <c r="F4086" t="s">
        <v>100</v>
      </c>
      <c r="G4086">
        <v>36000</v>
      </c>
      <c r="H4086">
        <f t="shared" si="1113"/>
        <v>30847.5</v>
      </c>
      <c r="I4086">
        <f t="shared" si="1114"/>
        <v>1033.2</v>
      </c>
      <c r="J4086">
        <f t="shared" si="1105"/>
        <v>2555.9999999999995</v>
      </c>
      <c r="K4086">
        <f t="shared" si="1106"/>
        <v>396.00000000000006</v>
      </c>
      <c r="L4086">
        <f t="shared" si="1107"/>
        <v>1094.4000000000001</v>
      </c>
      <c r="M4086">
        <f t="shared" si="1108"/>
        <v>2552.4</v>
      </c>
      <c r="N4086">
        <v>3024.9</v>
      </c>
      <c r="O4086">
        <f t="shared" si="1109"/>
        <v>10656.9</v>
      </c>
      <c r="P4086">
        <v>25</v>
      </c>
      <c r="Q4086">
        <v>0</v>
      </c>
      <c r="R4086">
        <v>420.12</v>
      </c>
      <c r="S4086">
        <v>2391.84</v>
      </c>
      <c r="T4086">
        <v>100</v>
      </c>
      <c r="U4086">
        <f t="shared" si="1110"/>
        <v>0</v>
      </c>
      <c r="V4086">
        <v>0</v>
      </c>
      <c r="W4086">
        <f t="shared" si="1102"/>
        <v>2936.96</v>
      </c>
      <c r="X4086">
        <f t="shared" si="1111"/>
        <v>5152.5</v>
      </c>
      <c r="Y4086">
        <f t="shared" si="1100"/>
        <v>5108.3999999999996</v>
      </c>
      <c r="Z4086">
        <f t="shared" si="1112"/>
        <v>27910.54</v>
      </c>
      <c r="AA4086" t="s">
        <v>222</v>
      </c>
      <c r="AB4086">
        <v>2022</v>
      </c>
    </row>
    <row r="4087" spans="1:28" x14ac:dyDescent="0.25">
      <c r="A4087">
        <v>70</v>
      </c>
      <c r="B4087" t="s">
        <v>190</v>
      </c>
      <c r="C4087" t="s">
        <v>102</v>
      </c>
      <c r="D4087" t="s">
        <v>801</v>
      </c>
      <c r="E4087" t="s">
        <v>38</v>
      </c>
      <c r="F4087" t="s">
        <v>100</v>
      </c>
      <c r="G4087">
        <v>36000</v>
      </c>
      <c r="H4087">
        <f t="shared" si="1113"/>
        <v>33872.400000000001</v>
      </c>
      <c r="I4087">
        <f t="shared" si="1114"/>
        <v>1033.2</v>
      </c>
      <c r="J4087">
        <f t="shared" si="1105"/>
        <v>2555.9999999999995</v>
      </c>
      <c r="K4087">
        <f t="shared" si="1106"/>
        <v>396.00000000000006</v>
      </c>
      <c r="L4087">
        <f t="shared" si="1107"/>
        <v>1094.4000000000001</v>
      </c>
      <c r="M4087">
        <f t="shared" si="1108"/>
        <v>2552.4</v>
      </c>
      <c r="N4087">
        <v>0</v>
      </c>
      <c r="O4087">
        <f t="shared" si="1109"/>
        <v>7632</v>
      </c>
      <c r="P4087">
        <v>25</v>
      </c>
      <c r="Q4087">
        <v>6490.89</v>
      </c>
      <c r="R4087">
        <v>320.10000000000002</v>
      </c>
      <c r="S4087">
        <v>797.28</v>
      </c>
      <c r="T4087">
        <v>100</v>
      </c>
      <c r="U4087">
        <f t="shared" si="1110"/>
        <v>0</v>
      </c>
      <c r="V4087">
        <v>0</v>
      </c>
      <c r="W4087">
        <f t="shared" si="1102"/>
        <v>7733.27</v>
      </c>
      <c r="X4087">
        <f t="shared" si="1111"/>
        <v>2127.6000000000004</v>
      </c>
      <c r="Y4087">
        <f t="shared" si="1100"/>
        <v>5108.3999999999996</v>
      </c>
      <c r="Z4087">
        <f t="shared" si="1112"/>
        <v>26139.129999999997</v>
      </c>
      <c r="AA4087" t="s">
        <v>222</v>
      </c>
      <c r="AB4087">
        <v>2022</v>
      </c>
    </row>
    <row r="4088" spans="1:28" x14ac:dyDescent="0.25">
      <c r="A4088">
        <v>71</v>
      </c>
      <c r="B4088" t="s">
        <v>802</v>
      </c>
      <c r="C4088" t="s">
        <v>103</v>
      </c>
      <c r="D4088" t="s">
        <v>22</v>
      </c>
      <c r="E4088" t="s">
        <v>54</v>
      </c>
      <c r="F4088" t="s">
        <v>100</v>
      </c>
      <c r="G4088">
        <v>30000</v>
      </c>
      <c r="H4088">
        <f t="shared" si="1113"/>
        <v>28227</v>
      </c>
      <c r="I4088">
        <f t="shared" si="1114"/>
        <v>861</v>
      </c>
      <c r="J4088">
        <f t="shared" si="1105"/>
        <v>2130</v>
      </c>
      <c r="K4088">
        <f t="shared" si="1106"/>
        <v>330.00000000000006</v>
      </c>
      <c r="L4088">
        <f t="shared" si="1107"/>
        <v>912</v>
      </c>
      <c r="M4088">
        <f t="shared" si="1108"/>
        <v>2127</v>
      </c>
      <c r="N4088">
        <v>0</v>
      </c>
      <c r="O4088">
        <f t="shared" si="1109"/>
        <v>6360</v>
      </c>
      <c r="P4088">
        <v>25</v>
      </c>
      <c r="Q4088">
        <v>0</v>
      </c>
      <c r="R4088">
        <v>0</v>
      </c>
      <c r="S4088">
        <v>0</v>
      </c>
      <c r="T4088">
        <v>100</v>
      </c>
      <c r="U4088">
        <f t="shared" si="1110"/>
        <v>0</v>
      </c>
      <c r="V4088">
        <v>0</v>
      </c>
      <c r="W4088">
        <f t="shared" si="1102"/>
        <v>125</v>
      </c>
      <c r="X4088">
        <f t="shared" si="1111"/>
        <v>1773</v>
      </c>
      <c r="Y4088">
        <f t="shared" si="1100"/>
        <v>4257</v>
      </c>
      <c r="Z4088">
        <f t="shared" si="1112"/>
        <v>28102</v>
      </c>
      <c r="AA4088" t="s">
        <v>222</v>
      </c>
      <c r="AB4088">
        <v>2022</v>
      </c>
    </row>
    <row r="4089" spans="1:28" x14ac:dyDescent="0.25">
      <c r="A4089">
        <v>72</v>
      </c>
      <c r="B4089" t="s">
        <v>193</v>
      </c>
      <c r="C4089" t="s">
        <v>103</v>
      </c>
      <c r="D4089" t="s">
        <v>22</v>
      </c>
      <c r="E4089" t="s">
        <v>54</v>
      </c>
      <c r="F4089" t="s">
        <v>100</v>
      </c>
      <c r="G4089">
        <v>30000</v>
      </c>
      <c r="H4089">
        <f t="shared" si="1113"/>
        <v>26714.55</v>
      </c>
      <c r="I4089">
        <f t="shared" si="1114"/>
        <v>861</v>
      </c>
      <c r="J4089">
        <f t="shared" si="1105"/>
        <v>2130</v>
      </c>
      <c r="K4089">
        <f t="shared" si="1106"/>
        <v>330.00000000000006</v>
      </c>
      <c r="L4089">
        <f t="shared" si="1107"/>
        <v>912</v>
      </c>
      <c r="M4089">
        <f t="shared" si="1108"/>
        <v>2127</v>
      </c>
      <c r="N4089">
        <v>1512.45</v>
      </c>
      <c r="O4089">
        <f t="shared" si="1109"/>
        <v>7872.45</v>
      </c>
      <c r="P4089">
        <v>25</v>
      </c>
      <c r="Q4089">
        <v>200</v>
      </c>
      <c r="R4089">
        <v>0</v>
      </c>
      <c r="S4089">
        <v>0</v>
      </c>
      <c r="T4089">
        <v>100</v>
      </c>
      <c r="U4089">
        <f t="shared" si="1110"/>
        <v>0</v>
      </c>
      <c r="V4089">
        <v>0</v>
      </c>
      <c r="W4089">
        <f t="shared" si="1102"/>
        <v>325</v>
      </c>
      <c r="X4089">
        <f t="shared" si="1111"/>
        <v>3285.45</v>
      </c>
      <c r="Y4089">
        <f t="shared" si="1100"/>
        <v>4257</v>
      </c>
      <c r="Z4089">
        <f t="shared" si="1112"/>
        <v>26389.55</v>
      </c>
      <c r="AA4089" t="s">
        <v>222</v>
      </c>
      <c r="AB4089">
        <v>2022</v>
      </c>
    </row>
    <row r="4090" spans="1:28" x14ac:dyDescent="0.25">
      <c r="A4090">
        <v>73</v>
      </c>
      <c r="B4090" t="s">
        <v>197</v>
      </c>
      <c r="C4090" t="s">
        <v>103</v>
      </c>
      <c r="D4090" t="s">
        <v>94</v>
      </c>
      <c r="E4090" t="s">
        <v>54</v>
      </c>
      <c r="F4090" t="s">
        <v>100</v>
      </c>
      <c r="G4090">
        <v>25000</v>
      </c>
      <c r="H4090">
        <f t="shared" si="1113"/>
        <v>23522.5</v>
      </c>
      <c r="I4090">
        <f t="shared" si="1114"/>
        <v>717.5</v>
      </c>
      <c r="J4090">
        <f t="shared" si="1105"/>
        <v>1774.9999999999998</v>
      </c>
      <c r="K4090">
        <f t="shared" si="1106"/>
        <v>275</v>
      </c>
      <c r="L4090">
        <f t="shared" si="1107"/>
        <v>760</v>
      </c>
      <c r="M4090">
        <f t="shared" si="1108"/>
        <v>1772.5000000000002</v>
      </c>
      <c r="N4090">
        <v>0</v>
      </c>
      <c r="O4090">
        <f t="shared" si="1109"/>
        <v>5300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10"/>
        <v>0</v>
      </c>
      <c r="V4090">
        <v>0</v>
      </c>
      <c r="W4090">
        <f t="shared" si="1102"/>
        <v>125</v>
      </c>
      <c r="X4090">
        <v>1182</v>
      </c>
      <c r="Y4090">
        <f t="shared" si="1100"/>
        <v>3547.5</v>
      </c>
      <c r="Z4090">
        <f t="shared" si="1112"/>
        <v>23693</v>
      </c>
      <c r="AA4090" t="s">
        <v>222</v>
      </c>
      <c r="AB4090">
        <v>2022</v>
      </c>
    </row>
    <row r="4091" spans="1:28" x14ac:dyDescent="0.25">
      <c r="A4091">
        <v>74</v>
      </c>
      <c r="B4091" t="s">
        <v>198</v>
      </c>
      <c r="C4091" t="s">
        <v>103</v>
      </c>
      <c r="D4091" t="s">
        <v>22</v>
      </c>
      <c r="E4091" t="s">
        <v>54</v>
      </c>
      <c r="F4091" t="s">
        <v>100</v>
      </c>
      <c r="G4091">
        <v>30000</v>
      </c>
      <c r="H4091">
        <f t="shared" si="1113"/>
        <v>28227</v>
      </c>
      <c r="I4091">
        <f t="shared" si="1114"/>
        <v>861</v>
      </c>
      <c r="J4091">
        <f t="shared" si="1105"/>
        <v>2130</v>
      </c>
      <c r="K4091">
        <f t="shared" si="1106"/>
        <v>330.00000000000006</v>
      </c>
      <c r="L4091">
        <f t="shared" si="1107"/>
        <v>912</v>
      </c>
      <c r="M4091">
        <f t="shared" si="1108"/>
        <v>2127</v>
      </c>
      <c r="N4091">
        <v>0</v>
      </c>
      <c r="O4091">
        <f t="shared" si="1109"/>
        <v>6360</v>
      </c>
      <c r="P4091">
        <v>25</v>
      </c>
      <c r="Q4091">
        <v>2733.44</v>
      </c>
      <c r="R4091">
        <v>0</v>
      </c>
      <c r="S4091">
        <v>0</v>
      </c>
      <c r="T4091">
        <v>100</v>
      </c>
      <c r="U4091">
        <f t="shared" si="1110"/>
        <v>0</v>
      </c>
      <c r="V4091">
        <v>0</v>
      </c>
      <c r="W4091">
        <f t="shared" si="1102"/>
        <v>2858.44</v>
      </c>
      <c r="X4091">
        <f t="shared" ref="X4091:X4117" si="1115">+I4091+L4091+N4091</f>
        <v>1773</v>
      </c>
      <c r="Y4091">
        <f t="shared" si="1100"/>
        <v>4257</v>
      </c>
      <c r="Z4091">
        <f t="shared" si="1112"/>
        <v>25368.559999999998</v>
      </c>
      <c r="AA4091" t="s">
        <v>222</v>
      </c>
      <c r="AB4091">
        <v>2022</v>
      </c>
    </row>
    <row r="4092" spans="1:28" x14ac:dyDescent="0.25">
      <c r="A4092">
        <v>75</v>
      </c>
      <c r="B4092" t="s">
        <v>199</v>
      </c>
      <c r="C4092" t="s">
        <v>103</v>
      </c>
      <c r="D4092" t="s">
        <v>10</v>
      </c>
      <c r="E4092" t="s">
        <v>54</v>
      </c>
      <c r="F4092" t="s">
        <v>100</v>
      </c>
      <c r="G4092">
        <v>30000</v>
      </c>
      <c r="H4092">
        <f t="shared" si="1113"/>
        <v>28227</v>
      </c>
      <c r="I4092">
        <f t="shared" si="1114"/>
        <v>861</v>
      </c>
      <c r="J4092">
        <f t="shared" si="1105"/>
        <v>2130</v>
      </c>
      <c r="K4092">
        <f t="shared" si="1106"/>
        <v>330.00000000000006</v>
      </c>
      <c r="L4092">
        <f t="shared" si="1107"/>
        <v>912</v>
      </c>
      <c r="M4092">
        <f t="shared" si="1108"/>
        <v>2127</v>
      </c>
      <c r="N4092">
        <v>0</v>
      </c>
      <c r="O4092">
        <f t="shared" si="1109"/>
        <v>6360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10"/>
        <v>0</v>
      </c>
      <c r="V4092">
        <v>0</v>
      </c>
      <c r="W4092">
        <f t="shared" si="1102"/>
        <v>125</v>
      </c>
      <c r="X4092">
        <f t="shared" si="1115"/>
        <v>1773</v>
      </c>
      <c r="Y4092">
        <f t="shared" si="1100"/>
        <v>4257</v>
      </c>
      <c r="Z4092">
        <f t="shared" si="1112"/>
        <v>28102</v>
      </c>
      <c r="AA4092" t="s">
        <v>222</v>
      </c>
      <c r="AB4092">
        <v>2022</v>
      </c>
    </row>
    <row r="4093" spans="1:28" x14ac:dyDescent="0.25">
      <c r="A4093">
        <v>76</v>
      </c>
      <c r="B4093" t="s">
        <v>200</v>
      </c>
      <c r="C4093" t="s">
        <v>103</v>
      </c>
      <c r="D4093" t="s">
        <v>19</v>
      </c>
      <c r="E4093" t="s">
        <v>60</v>
      </c>
      <c r="F4093" t="s">
        <v>100</v>
      </c>
      <c r="G4093">
        <v>35000</v>
      </c>
      <c r="H4093">
        <f t="shared" si="1113"/>
        <v>32931.5</v>
      </c>
      <c r="I4093">
        <f t="shared" si="1114"/>
        <v>1004.5</v>
      </c>
      <c r="J4093">
        <f t="shared" si="1105"/>
        <v>2485</v>
      </c>
      <c r="K4093">
        <f t="shared" si="1106"/>
        <v>385.00000000000006</v>
      </c>
      <c r="L4093">
        <f t="shared" si="1107"/>
        <v>1064</v>
      </c>
      <c r="M4093">
        <f t="shared" si="1108"/>
        <v>2481.5</v>
      </c>
      <c r="N4093">
        <v>0</v>
      </c>
      <c r="O4093">
        <f t="shared" si="1109"/>
        <v>7420</v>
      </c>
      <c r="P4093">
        <v>25</v>
      </c>
      <c r="Q4093">
        <v>6690.59</v>
      </c>
      <c r="R4093">
        <v>416.32</v>
      </c>
      <c r="S4093">
        <v>3986.4</v>
      </c>
      <c r="T4093">
        <v>100</v>
      </c>
      <c r="U4093">
        <f t="shared" si="1110"/>
        <v>0</v>
      </c>
      <c r="V4093">
        <v>0</v>
      </c>
      <c r="W4093">
        <f t="shared" si="1102"/>
        <v>11218.31</v>
      </c>
      <c r="X4093">
        <f t="shared" si="1115"/>
        <v>2068.5</v>
      </c>
      <c r="Y4093">
        <f t="shared" si="1100"/>
        <v>4966.5</v>
      </c>
      <c r="Z4093">
        <f t="shared" si="1112"/>
        <v>21713.190000000002</v>
      </c>
      <c r="AA4093" t="s">
        <v>222</v>
      </c>
      <c r="AB4093">
        <v>2022</v>
      </c>
    </row>
    <row r="4094" spans="1:28" x14ac:dyDescent="0.25">
      <c r="A4094">
        <v>77</v>
      </c>
      <c r="B4094" t="s">
        <v>201</v>
      </c>
      <c r="C4094" t="s">
        <v>102</v>
      </c>
      <c r="D4094" t="s">
        <v>22</v>
      </c>
      <c r="E4094" t="s">
        <v>37</v>
      </c>
      <c r="F4094" t="s">
        <v>100</v>
      </c>
      <c r="G4094">
        <v>25000</v>
      </c>
      <c r="H4094">
        <f t="shared" si="1113"/>
        <v>23522.5</v>
      </c>
      <c r="I4094">
        <f t="shared" si="1114"/>
        <v>717.5</v>
      </c>
      <c r="J4094">
        <f t="shared" si="1105"/>
        <v>1774.9999999999998</v>
      </c>
      <c r="K4094">
        <f t="shared" si="1106"/>
        <v>275</v>
      </c>
      <c r="L4094">
        <f t="shared" si="1107"/>
        <v>760</v>
      </c>
      <c r="M4094">
        <f t="shared" si="1108"/>
        <v>1772.5000000000002</v>
      </c>
      <c r="N4094">
        <v>0</v>
      </c>
      <c r="O4094">
        <f t="shared" si="1109"/>
        <v>5300</v>
      </c>
      <c r="P4094">
        <v>25</v>
      </c>
      <c r="Q4094">
        <v>1625.49</v>
      </c>
      <c r="R4094">
        <v>0</v>
      </c>
      <c r="S4094">
        <v>0</v>
      </c>
      <c r="T4094">
        <v>100</v>
      </c>
      <c r="U4094">
        <f t="shared" si="1110"/>
        <v>0</v>
      </c>
      <c r="V4094">
        <v>0</v>
      </c>
      <c r="W4094">
        <f t="shared" si="1102"/>
        <v>1750.49</v>
      </c>
      <c r="X4094">
        <f t="shared" si="1115"/>
        <v>1477.5</v>
      </c>
      <c r="Y4094">
        <f t="shared" si="1100"/>
        <v>3547.5</v>
      </c>
      <c r="Z4094">
        <f t="shared" si="1112"/>
        <v>21772.010000000002</v>
      </c>
      <c r="AA4094" t="s">
        <v>222</v>
      </c>
      <c r="AB4094">
        <v>2022</v>
      </c>
    </row>
    <row r="4095" spans="1:28" x14ac:dyDescent="0.25">
      <c r="A4095">
        <v>78</v>
      </c>
      <c r="B4095" t="s">
        <v>202</v>
      </c>
      <c r="C4095" t="s">
        <v>102</v>
      </c>
      <c r="D4095" t="s">
        <v>22</v>
      </c>
      <c r="E4095" t="s">
        <v>37</v>
      </c>
      <c r="F4095" t="s">
        <v>100</v>
      </c>
      <c r="G4095">
        <v>25000</v>
      </c>
      <c r="H4095">
        <f t="shared" si="1113"/>
        <v>23522.5</v>
      </c>
      <c r="I4095">
        <f t="shared" si="1114"/>
        <v>717.5</v>
      </c>
      <c r="J4095">
        <f t="shared" si="1105"/>
        <v>1774.9999999999998</v>
      </c>
      <c r="K4095">
        <f t="shared" si="1106"/>
        <v>275</v>
      </c>
      <c r="L4095">
        <f t="shared" si="1107"/>
        <v>760</v>
      </c>
      <c r="M4095">
        <f t="shared" si="1108"/>
        <v>1772.5000000000002</v>
      </c>
      <c r="N4095">
        <v>0</v>
      </c>
      <c r="O4095">
        <f t="shared" si="1109"/>
        <v>5300</v>
      </c>
      <c r="P4095">
        <v>25</v>
      </c>
      <c r="Q4095">
        <v>1138.06</v>
      </c>
      <c r="R4095">
        <v>0</v>
      </c>
      <c r="S4095">
        <v>0</v>
      </c>
      <c r="T4095">
        <v>100</v>
      </c>
      <c r="U4095">
        <f t="shared" si="1110"/>
        <v>0</v>
      </c>
      <c r="V4095">
        <v>0</v>
      </c>
      <c r="W4095">
        <f t="shared" si="1102"/>
        <v>1263.06</v>
      </c>
      <c r="X4095">
        <f t="shared" si="1115"/>
        <v>1477.5</v>
      </c>
      <c r="Y4095">
        <f t="shared" si="1100"/>
        <v>3547.5</v>
      </c>
      <c r="Z4095">
        <f t="shared" si="1112"/>
        <v>22259.439999999999</v>
      </c>
      <c r="AA4095" t="s">
        <v>222</v>
      </c>
      <c r="AB4095">
        <v>2022</v>
      </c>
    </row>
    <row r="4096" spans="1:28" x14ac:dyDescent="0.25">
      <c r="A4096">
        <v>79</v>
      </c>
      <c r="B4096" t="s">
        <v>203</v>
      </c>
      <c r="C4096" t="s">
        <v>102</v>
      </c>
      <c r="D4096" t="s">
        <v>6</v>
      </c>
      <c r="E4096" t="s">
        <v>37</v>
      </c>
      <c r="F4096" t="s">
        <v>100</v>
      </c>
      <c r="G4096">
        <v>15000</v>
      </c>
      <c r="H4096">
        <f t="shared" si="1113"/>
        <v>14113.5</v>
      </c>
      <c r="I4096">
        <f t="shared" si="1114"/>
        <v>430.5</v>
      </c>
      <c r="J4096">
        <f t="shared" si="1105"/>
        <v>1065</v>
      </c>
      <c r="K4096">
        <f t="shared" si="1106"/>
        <v>165.00000000000003</v>
      </c>
      <c r="L4096">
        <f t="shared" si="1107"/>
        <v>456</v>
      </c>
      <c r="M4096">
        <f t="shared" si="1108"/>
        <v>1063.5</v>
      </c>
      <c r="N4096">
        <v>0</v>
      </c>
      <c r="O4096">
        <f t="shared" si="1109"/>
        <v>3180</v>
      </c>
      <c r="P4096">
        <v>25</v>
      </c>
      <c r="Q4096">
        <v>0</v>
      </c>
      <c r="R4096">
        <v>0</v>
      </c>
      <c r="S4096">
        <v>0</v>
      </c>
      <c r="T4096">
        <v>100</v>
      </c>
      <c r="U4096">
        <f t="shared" si="1110"/>
        <v>0</v>
      </c>
      <c r="V4096">
        <v>0</v>
      </c>
      <c r="W4096">
        <f t="shared" si="1102"/>
        <v>125</v>
      </c>
      <c r="X4096">
        <f t="shared" si="1115"/>
        <v>886.5</v>
      </c>
      <c r="Y4096">
        <f t="shared" si="1100"/>
        <v>2128.5</v>
      </c>
      <c r="Z4096">
        <f t="shared" si="1112"/>
        <v>13988.5</v>
      </c>
      <c r="AA4096" t="s">
        <v>222</v>
      </c>
      <c r="AB4096">
        <v>2022</v>
      </c>
    </row>
    <row r="4097" spans="1:28" x14ac:dyDescent="0.25">
      <c r="A4097">
        <v>80</v>
      </c>
      <c r="B4097" t="s">
        <v>204</v>
      </c>
      <c r="C4097" t="s">
        <v>102</v>
      </c>
      <c r="D4097" t="s">
        <v>6</v>
      </c>
      <c r="E4097" t="s">
        <v>37</v>
      </c>
      <c r="F4097" t="s">
        <v>100</v>
      </c>
      <c r="G4097">
        <v>15000</v>
      </c>
      <c r="H4097">
        <f t="shared" si="1113"/>
        <v>14113.5</v>
      </c>
      <c r="I4097">
        <f t="shared" si="1114"/>
        <v>430.5</v>
      </c>
      <c r="J4097">
        <f t="shared" si="1105"/>
        <v>1065</v>
      </c>
      <c r="K4097">
        <f t="shared" si="1106"/>
        <v>165.00000000000003</v>
      </c>
      <c r="L4097">
        <f t="shared" si="1107"/>
        <v>456</v>
      </c>
      <c r="M4097">
        <f t="shared" si="1108"/>
        <v>1063.5</v>
      </c>
      <c r="N4097">
        <v>0</v>
      </c>
      <c r="O4097">
        <f t="shared" si="1109"/>
        <v>3180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 t="shared" si="1110"/>
        <v>0</v>
      </c>
      <c r="V4097">
        <v>0</v>
      </c>
      <c r="W4097">
        <f t="shared" si="1102"/>
        <v>125</v>
      </c>
      <c r="X4097">
        <f t="shared" si="1115"/>
        <v>886.5</v>
      </c>
      <c r="Y4097">
        <f t="shared" si="1100"/>
        <v>2128.5</v>
      </c>
      <c r="Z4097">
        <f t="shared" si="1112"/>
        <v>13988.5</v>
      </c>
      <c r="AA4097" t="s">
        <v>222</v>
      </c>
      <c r="AB4097">
        <v>2022</v>
      </c>
    </row>
    <row r="4098" spans="1:28" x14ac:dyDescent="0.25">
      <c r="A4098">
        <v>81</v>
      </c>
      <c r="B4098" t="s">
        <v>205</v>
      </c>
      <c r="C4098" t="s">
        <v>102</v>
      </c>
      <c r="D4098" t="s">
        <v>6</v>
      </c>
      <c r="E4098" t="s">
        <v>37</v>
      </c>
      <c r="F4098" t="s">
        <v>100</v>
      </c>
      <c r="G4098">
        <v>25000</v>
      </c>
      <c r="H4098">
        <f t="shared" si="1113"/>
        <v>23522.5</v>
      </c>
      <c r="I4098">
        <f t="shared" si="1114"/>
        <v>717.5</v>
      </c>
      <c r="J4098">
        <f t="shared" si="1105"/>
        <v>1774.9999999999998</v>
      </c>
      <c r="K4098">
        <f t="shared" si="1106"/>
        <v>275</v>
      </c>
      <c r="L4098">
        <f t="shared" si="1107"/>
        <v>760</v>
      </c>
      <c r="M4098">
        <f t="shared" si="1108"/>
        <v>1772.5000000000002</v>
      </c>
      <c r="N4098">
        <v>0</v>
      </c>
      <c r="O4098">
        <f t="shared" si="1109"/>
        <v>5300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 t="shared" si="1110"/>
        <v>0</v>
      </c>
      <c r="V4098">
        <v>0</v>
      </c>
      <c r="W4098">
        <f t="shared" si="1102"/>
        <v>125</v>
      </c>
      <c r="X4098">
        <f t="shared" si="1115"/>
        <v>1477.5</v>
      </c>
      <c r="Y4098">
        <f t="shared" ref="Y4098:Y4117" si="1116">+J4098+M4098</f>
        <v>3547.5</v>
      </c>
      <c r="Z4098">
        <f t="shared" si="1112"/>
        <v>23397.5</v>
      </c>
      <c r="AA4098" t="s">
        <v>222</v>
      </c>
      <c r="AB4098">
        <v>2022</v>
      </c>
    </row>
    <row r="4099" spans="1:28" x14ac:dyDescent="0.25">
      <c r="A4099">
        <v>82</v>
      </c>
      <c r="B4099" t="s">
        <v>206</v>
      </c>
      <c r="C4099" t="s">
        <v>103</v>
      </c>
      <c r="D4099" t="s">
        <v>22</v>
      </c>
      <c r="E4099" t="s">
        <v>57</v>
      </c>
      <c r="F4099" t="s">
        <v>100</v>
      </c>
      <c r="G4099">
        <v>25000</v>
      </c>
      <c r="H4099">
        <f t="shared" si="1113"/>
        <v>23522.5</v>
      </c>
      <c r="I4099">
        <f t="shared" si="1114"/>
        <v>717.5</v>
      </c>
      <c r="J4099">
        <f t="shared" si="1105"/>
        <v>1774.9999999999998</v>
      </c>
      <c r="K4099">
        <f t="shared" si="1106"/>
        <v>275</v>
      </c>
      <c r="L4099">
        <f t="shared" si="1107"/>
        <v>760</v>
      </c>
      <c r="M4099">
        <f t="shared" si="1108"/>
        <v>1772.5000000000002</v>
      </c>
      <c r="N4099">
        <v>0</v>
      </c>
      <c r="O4099">
        <f t="shared" si="1109"/>
        <v>5300</v>
      </c>
      <c r="P4099">
        <v>25</v>
      </c>
      <c r="Q4099">
        <v>5991.65</v>
      </c>
      <c r="R4099">
        <v>0</v>
      </c>
      <c r="S4099">
        <v>0</v>
      </c>
      <c r="T4099">
        <v>100</v>
      </c>
      <c r="U4099">
        <f t="shared" si="1110"/>
        <v>0</v>
      </c>
      <c r="V4099">
        <v>0</v>
      </c>
      <c r="W4099">
        <f t="shared" si="1102"/>
        <v>6116.65</v>
      </c>
      <c r="X4099">
        <f t="shared" si="1115"/>
        <v>1477.5</v>
      </c>
      <c r="Y4099">
        <f t="shared" si="1116"/>
        <v>3547.5</v>
      </c>
      <c r="Z4099">
        <f t="shared" si="1112"/>
        <v>17405.849999999999</v>
      </c>
      <c r="AA4099" t="s">
        <v>222</v>
      </c>
      <c r="AB4099">
        <v>2022</v>
      </c>
    </row>
    <row r="4100" spans="1:28" x14ac:dyDescent="0.25">
      <c r="A4100">
        <v>83</v>
      </c>
      <c r="B4100" t="s">
        <v>207</v>
      </c>
      <c r="C4100" t="s">
        <v>103</v>
      </c>
      <c r="D4100" t="s">
        <v>6</v>
      </c>
      <c r="E4100" t="s">
        <v>28</v>
      </c>
      <c r="F4100" t="s">
        <v>100</v>
      </c>
      <c r="G4100">
        <v>25000</v>
      </c>
      <c r="H4100">
        <f t="shared" si="1113"/>
        <v>23522.5</v>
      </c>
      <c r="I4100">
        <f t="shared" si="1114"/>
        <v>717.5</v>
      </c>
      <c r="J4100">
        <f t="shared" si="1105"/>
        <v>1774.9999999999998</v>
      </c>
      <c r="K4100">
        <f t="shared" si="1106"/>
        <v>275</v>
      </c>
      <c r="L4100">
        <f t="shared" si="1107"/>
        <v>760</v>
      </c>
      <c r="M4100">
        <f t="shared" si="1108"/>
        <v>1772.5000000000002</v>
      </c>
      <c r="N4100">
        <v>0</v>
      </c>
      <c r="O4100">
        <f t="shared" si="1109"/>
        <v>5300</v>
      </c>
      <c r="P4100">
        <v>25</v>
      </c>
      <c r="Q4100">
        <v>6140.97</v>
      </c>
      <c r="R4100">
        <v>0</v>
      </c>
      <c r="S4100">
        <v>0</v>
      </c>
      <c r="T4100">
        <v>100</v>
      </c>
      <c r="U4100">
        <f t="shared" si="1110"/>
        <v>0</v>
      </c>
      <c r="V4100">
        <v>0</v>
      </c>
      <c r="W4100">
        <f t="shared" si="1102"/>
        <v>6265.97</v>
      </c>
      <c r="X4100">
        <f t="shared" si="1115"/>
        <v>1477.5</v>
      </c>
      <c r="Y4100">
        <f t="shared" si="1116"/>
        <v>3547.5</v>
      </c>
      <c r="Z4100">
        <f t="shared" si="1112"/>
        <v>17256.53</v>
      </c>
      <c r="AA4100" t="s">
        <v>222</v>
      </c>
      <c r="AB4100">
        <v>2022</v>
      </c>
    </row>
    <row r="4101" spans="1:28" x14ac:dyDescent="0.25">
      <c r="A4101">
        <v>84</v>
      </c>
      <c r="B4101" t="s">
        <v>790</v>
      </c>
      <c r="C4101" t="s">
        <v>103</v>
      </c>
      <c r="D4101" t="s">
        <v>22</v>
      </c>
      <c r="E4101" t="s">
        <v>832</v>
      </c>
      <c r="F4101" t="s">
        <v>100</v>
      </c>
      <c r="G4101">
        <v>30000</v>
      </c>
      <c r="H4101">
        <f t="shared" si="1113"/>
        <v>28227</v>
      </c>
      <c r="I4101">
        <f t="shared" si="1114"/>
        <v>861</v>
      </c>
      <c r="J4101">
        <f t="shared" si="1105"/>
        <v>2130</v>
      </c>
      <c r="K4101">
        <f t="shared" si="1106"/>
        <v>330.00000000000006</v>
      </c>
      <c r="L4101">
        <f t="shared" si="1107"/>
        <v>912</v>
      </c>
      <c r="M4101">
        <f t="shared" si="1108"/>
        <v>2127</v>
      </c>
      <c r="N4101">
        <v>0</v>
      </c>
      <c r="O4101">
        <f t="shared" si="1109"/>
        <v>6360</v>
      </c>
      <c r="P4101">
        <v>25</v>
      </c>
      <c r="Q4101">
        <v>2796.05</v>
      </c>
      <c r="R4101">
        <v>0</v>
      </c>
      <c r="S4101">
        <v>0</v>
      </c>
      <c r="T4101">
        <v>100</v>
      </c>
      <c r="U4101">
        <f t="shared" si="1110"/>
        <v>0</v>
      </c>
      <c r="V4101">
        <v>0</v>
      </c>
      <c r="W4101">
        <f t="shared" si="1102"/>
        <v>2921.05</v>
      </c>
      <c r="X4101">
        <f t="shared" si="1115"/>
        <v>1773</v>
      </c>
      <c r="Y4101">
        <f t="shared" si="1116"/>
        <v>4257</v>
      </c>
      <c r="Z4101">
        <f t="shared" si="1112"/>
        <v>25305.95</v>
      </c>
      <c r="AA4101" t="s">
        <v>222</v>
      </c>
      <c r="AB4101">
        <v>2022</v>
      </c>
    </row>
    <row r="4102" spans="1:28" x14ac:dyDescent="0.25">
      <c r="A4102">
        <v>85</v>
      </c>
      <c r="B4102" t="s">
        <v>810</v>
      </c>
      <c r="C4102" t="s">
        <v>102</v>
      </c>
      <c r="D4102" t="s">
        <v>94</v>
      </c>
      <c r="E4102" t="s">
        <v>37</v>
      </c>
      <c r="F4102" t="s">
        <v>100</v>
      </c>
      <c r="G4102">
        <v>25000</v>
      </c>
      <c r="H4102">
        <f t="shared" si="1113"/>
        <v>23522.5</v>
      </c>
      <c r="I4102">
        <f t="shared" si="1114"/>
        <v>717.5</v>
      </c>
      <c r="J4102">
        <f t="shared" si="1105"/>
        <v>1774.9999999999998</v>
      </c>
      <c r="K4102">
        <f t="shared" si="1106"/>
        <v>275</v>
      </c>
      <c r="L4102">
        <f t="shared" si="1107"/>
        <v>760</v>
      </c>
      <c r="M4102">
        <f t="shared" si="1108"/>
        <v>1772.5000000000002</v>
      </c>
      <c r="N4102">
        <v>0</v>
      </c>
      <c r="O4102">
        <f t="shared" si="1109"/>
        <v>5300</v>
      </c>
      <c r="P4102">
        <v>25</v>
      </c>
      <c r="Q4102">
        <v>1000</v>
      </c>
      <c r="R4102">
        <v>0</v>
      </c>
      <c r="S4102">
        <v>0</v>
      </c>
      <c r="T4102">
        <v>100</v>
      </c>
      <c r="U4102">
        <f t="shared" si="1110"/>
        <v>0</v>
      </c>
      <c r="V4102">
        <v>0</v>
      </c>
      <c r="W4102">
        <f t="shared" si="1102"/>
        <v>1125</v>
      </c>
      <c r="X4102">
        <f t="shared" si="1115"/>
        <v>1477.5</v>
      </c>
      <c r="Y4102">
        <f t="shared" si="1116"/>
        <v>3547.5</v>
      </c>
      <c r="Z4102">
        <f t="shared" si="1112"/>
        <v>22397.5</v>
      </c>
      <c r="AA4102" t="s">
        <v>222</v>
      </c>
      <c r="AB4102">
        <v>2022</v>
      </c>
    </row>
    <row r="4103" spans="1:28" x14ac:dyDescent="0.25">
      <c r="A4103">
        <v>86</v>
      </c>
      <c r="B4103" t="s">
        <v>811</v>
      </c>
      <c r="C4103" t="s">
        <v>103</v>
      </c>
      <c r="D4103" t="s">
        <v>808</v>
      </c>
      <c r="E4103" t="s">
        <v>54</v>
      </c>
      <c r="F4103" t="s">
        <v>99</v>
      </c>
      <c r="G4103">
        <v>45000</v>
      </c>
      <c r="H4103">
        <f t="shared" si="1113"/>
        <v>42340.5</v>
      </c>
      <c r="I4103">
        <f t="shared" si="1114"/>
        <v>1291.5</v>
      </c>
      <c r="J4103">
        <f t="shared" si="1105"/>
        <v>3194.9999999999995</v>
      </c>
      <c r="K4103">
        <f t="shared" si="1106"/>
        <v>495.00000000000006</v>
      </c>
      <c r="L4103">
        <f t="shared" si="1107"/>
        <v>1368</v>
      </c>
      <c r="M4103">
        <f t="shared" si="1108"/>
        <v>3190.5</v>
      </c>
      <c r="N4103">
        <v>0</v>
      </c>
      <c r="O4103">
        <f t="shared" si="1109"/>
        <v>9540</v>
      </c>
      <c r="P4103">
        <v>25</v>
      </c>
      <c r="Q4103">
        <v>0</v>
      </c>
      <c r="R4103">
        <v>0</v>
      </c>
      <c r="S4103">
        <v>0</v>
      </c>
      <c r="T4103">
        <v>100</v>
      </c>
      <c r="U4103">
        <f>IF((H4103*12)&gt;867123.01,(79776+(((H4103*12)-867123.01)*0.25))/12,IF((H4103*12)&gt;624329.01,(31216+(((H4103*12)-624329.01)*0.2))/12,IF((H4103*12)&gt;416220.01,(((H4103*12)-416220.01)*0.15)/12,0)))</f>
        <v>1148.3248749999998</v>
      </c>
      <c r="V4103">
        <v>0</v>
      </c>
      <c r="W4103">
        <f>P4103+Q4103+R4103+S4103+T4103+U4103</f>
        <v>1273.3248749999998</v>
      </c>
      <c r="X4103">
        <f t="shared" si="1115"/>
        <v>2659.5</v>
      </c>
      <c r="Y4103">
        <f t="shared" si="1116"/>
        <v>6385.5</v>
      </c>
      <c r="Z4103">
        <f>+G4103-(W4103+X4103)</f>
        <v>41067.175125000002</v>
      </c>
      <c r="AA4103" t="s">
        <v>222</v>
      </c>
      <c r="AB4103">
        <v>2022</v>
      </c>
    </row>
    <row r="4104" spans="1:28" x14ac:dyDescent="0.25">
      <c r="A4104">
        <v>87</v>
      </c>
      <c r="B4104" t="s">
        <v>812</v>
      </c>
      <c r="C4104" t="s">
        <v>102</v>
      </c>
      <c r="D4104" t="s">
        <v>808</v>
      </c>
      <c r="E4104" t="s">
        <v>619</v>
      </c>
      <c r="F4104" t="s">
        <v>85</v>
      </c>
      <c r="G4104">
        <v>30000</v>
      </c>
      <c r="H4104">
        <f t="shared" si="1113"/>
        <v>28227</v>
      </c>
      <c r="I4104">
        <f t="shared" si="1114"/>
        <v>861</v>
      </c>
      <c r="J4104">
        <f t="shared" si="1105"/>
        <v>2130</v>
      </c>
      <c r="K4104">
        <f t="shared" si="1106"/>
        <v>330.00000000000006</v>
      </c>
      <c r="L4104">
        <f t="shared" si="1107"/>
        <v>912</v>
      </c>
      <c r="M4104">
        <f t="shared" si="1108"/>
        <v>2127</v>
      </c>
      <c r="N4104">
        <v>0</v>
      </c>
      <c r="O4104">
        <f t="shared" si="1109"/>
        <v>6360</v>
      </c>
      <c r="P4104">
        <v>25</v>
      </c>
      <c r="Q4104">
        <v>500</v>
      </c>
      <c r="R4104">
        <v>0</v>
      </c>
      <c r="S4104">
        <v>1594.556</v>
      </c>
      <c r="T4104">
        <v>100</v>
      </c>
      <c r="U4104">
        <f>IF((H4104*12)&gt;867123.01,(79776+(((H4104*12)-867123.01)*0.25))/12,IF((H4104*12)&gt;624329.01,(31216+(((H4104*12)-624329.01)*0.2))/12,IF((H4104*12)&gt;416220.01,(((H4104*12)-416220.01)*0.15)/12,0)))</f>
        <v>0</v>
      </c>
      <c r="V4104">
        <v>0</v>
      </c>
      <c r="W4104">
        <f>P4104+Q4104+R4104+S4104+T4104+U4104</f>
        <v>2219.556</v>
      </c>
      <c r="X4104">
        <f t="shared" si="1115"/>
        <v>1773</v>
      </c>
      <c r="Y4104">
        <f t="shared" si="1116"/>
        <v>4257</v>
      </c>
      <c r="Z4104">
        <f>+G4104-(W4104+X4104)</f>
        <v>26007.444</v>
      </c>
      <c r="AA4104" t="s">
        <v>222</v>
      </c>
      <c r="AB4104">
        <v>2022</v>
      </c>
    </row>
    <row r="4105" spans="1:28" x14ac:dyDescent="0.25">
      <c r="A4105">
        <v>88</v>
      </c>
      <c r="B4105" t="s">
        <v>833</v>
      </c>
      <c r="C4105" t="s">
        <v>102</v>
      </c>
      <c r="D4105" t="s">
        <v>22</v>
      </c>
      <c r="E4105" t="s">
        <v>33</v>
      </c>
      <c r="F4105" t="s">
        <v>100</v>
      </c>
      <c r="G4105">
        <v>30000</v>
      </c>
      <c r="H4105">
        <f t="shared" si="1113"/>
        <v>28227</v>
      </c>
      <c r="I4105">
        <f t="shared" si="1114"/>
        <v>861</v>
      </c>
      <c r="J4105">
        <f t="shared" si="1105"/>
        <v>2130</v>
      </c>
      <c r="K4105">
        <f t="shared" si="1106"/>
        <v>330.00000000000006</v>
      </c>
      <c r="L4105">
        <f t="shared" si="1107"/>
        <v>912</v>
      </c>
      <c r="M4105">
        <f t="shared" si="1108"/>
        <v>2127</v>
      </c>
      <c r="N4105">
        <v>0</v>
      </c>
      <c r="O4105">
        <f t="shared" si="1109"/>
        <v>6360</v>
      </c>
      <c r="P4105">
        <v>25</v>
      </c>
      <c r="Q4105">
        <v>2000</v>
      </c>
      <c r="R4105">
        <v>0</v>
      </c>
      <c r="S4105">
        <v>0</v>
      </c>
      <c r="T4105">
        <v>100</v>
      </c>
      <c r="U4105">
        <f>IF((H4105*12)&gt;867123.01,(79776+(((H4105*12)-867123.01)*0.25))/12,IF((H4105*12)&gt;624329.01,(31216+(((H4105*12)-624329.01)*0.2))/12,IF((H4105*12)&gt;416220.01,(((H4105*12)-416220.01)*0.15)/12,0)))</f>
        <v>0</v>
      </c>
      <c r="V4105">
        <v>0</v>
      </c>
      <c r="W4105">
        <f t="shared" ref="W4105:W4109" si="1117">P4105+Q4105+R4105+S4105+T4105+U4105</f>
        <v>2125</v>
      </c>
      <c r="X4105">
        <f t="shared" si="1115"/>
        <v>1773</v>
      </c>
      <c r="Y4105">
        <f t="shared" si="1116"/>
        <v>4257</v>
      </c>
      <c r="Z4105">
        <f t="shared" ref="Z4105:Z4109" si="1118">+G4105-(W4105+X4105)</f>
        <v>26102</v>
      </c>
      <c r="AA4105" t="s">
        <v>222</v>
      </c>
      <c r="AB4105">
        <v>2022</v>
      </c>
    </row>
    <row r="4106" spans="1:28" x14ac:dyDescent="0.25">
      <c r="A4106">
        <v>89</v>
      </c>
      <c r="B4106" t="s">
        <v>834</v>
      </c>
      <c r="C4106" t="s">
        <v>103</v>
      </c>
      <c r="D4106" t="s">
        <v>94</v>
      </c>
      <c r="E4106" t="s">
        <v>835</v>
      </c>
      <c r="F4106" t="s">
        <v>100</v>
      </c>
      <c r="G4106">
        <v>25000</v>
      </c>
      <c r="H4106">
        <f t="shared" si="1113"/>
        <v>23522.5</v>
      </c>
      <c r="I4106">
        <f t="shared" si="1114"/>
        <v>717.5</v>
      </c>
      <c r="J4106">
        <f t="shared" si="1105"/>
        <v>1774.9999999999998</v>
      </c>
      <c r="K4106">
        <f t="shared" si="1106"/>
        <v>275</v>
      </c>
      <c r="L4106">
        <f t="shared" si="1107"/>
        <v>760</v>
      </c>
      <c r="M4106">
        <f t="shared" si="1108"/>
        <v>1772.5000000000002</v>
      </c>
      <c r="N4106">
        <v>0</v>
      </c>
      <c r="O4106">
        <f t="shared" si="1109"/>
        <v>5300</v>
      </c>
      <c r="P4106">
        <v>25</v>
      </c>
      <c r="Q4106">
        <v>0</v>
      </c>
      <c r="R4106">
        <v>0</v>
      </c>
      <c r="S4106">
        <v>0</v>
      </c>
      <c r="T4106">
        <v>100</v>
      </c>
      <c r="U4106">
        <f>IF((H4106*12)&gt;867123.01,(79776+(((H4106*12)-867123.01)*0.25))/12,IF((H4106*12)&gt;624329.01,(31216+(((H4106*12)-624329.01)*0.2))/12,IF((H4106*12)&gt;416220.01,(((H4106*12)-416220.01)*0.15)/12,0)))</f>
        <v>0</v>
      </c>
      <c r="V4106">
        <v>0</v>
      </c>
      <c r="W4106">
        <f t="shared" si="1117"/>
        <v>125</v>
      </c>
      <c r="X4106">
        <f t="shared" si="1115"/>
        <v>1477.5</v>
      </c>
      <c r="Y4106">
        <f t="shared" si="1116"/>
        <v>3547.5</v>
      </c>
      <c r="Z4106">
        <f t="shared" si="1118"/>
        <v>23397.5</v>
      </c>
      <c r="AA4106" t="s">
        <v>222</v>
      </c>
      <c r="AB4106">
        <v>2022</v>
      </c>
    </row>
    <row r="4107" spans="1:28" x14ac:dyDescent="0.25">
      <c r="A4107">
        <v>90</v>
      </c>
      <c r="B4107" t="s">
        <v>836</v>
      </c>
      <c r="C4107" t="s">
        <v>102</v>
      </c>
      <c r="D4107" t="s">
        <v>94</v>
      </c>
      <c r="E4107" t="s">
        <v>52</v>
      </c>
      <c r="F4107" t="s">
        <v>100</v>
      </c>
      <c r="G4107">
        <v>26000</v>
      </c>
      <c r="H4107">
        <f t="shared" si="1113"/>
        <v>24463.4</v>
      </c>
      <c r="I4107">
        <f t="shared" si="1114"/>
        <v>746.2</v>
      </c>
      <c r="J4107">
        <f t="shared" si="1105"/>
        <v>1845.9999999999998</v>
      </c>
      <c r="K4107">
        <f t="shared" si="1106"/>
        <v>286.00000000000006</v>
      </c>
      <c r="L4107">
        <f t="shared" si="1107"/>
        <v>790.4</v>
      </c>
      <c r="M4107">
        <f t="shared" si="1108"/>
        <v>1843.4</v>
      </c>
      <c r="N4107">
        <v>0</v>
      </c>
      <c r="O4107">
        <f t="shared" si="1109"/>
        <v>5512</v>
      </c>
      <c r="P4107">
        <v>25</v>
      </c>
      <c r="Q4107">
        <v>0</v>
      </c>
      <c r="R4107">
        <v>0</v>
      </c>
      <c r="S4107">
        <v>0</v>
      </c>
      <c r="T4107">
        <v>100</v>
      </c>
      <c r="U4107">
        <f t="shared" ref="U4107:U4117" si="1119">IF((H4107*12)&gt;867123.01,(79776+(((H4107*12)-867123.01)*0.25))/12,IF((H4107*12)&gt;624329.01,(31216+(((H4107*12)-624329.01)*0.2))/12,IF((H4107*12)&gt;416220.01,(((H4107*12)-416220.01)*0.15)/12,0)))</f>
        <v>0</v>
      </c>
      <c r="V4107">
        <v>0</v>
      </c>
      <c r="W4107">
        <f t="shared" si="1117"/>
        <v>125</v>
      </c>
      <c r="X4107">
        <f t="shared" si="1115"/>
        <v>1536.6</v>
      </c>
      <c r="Y4107">
        <f t="shared" si="1116"/>
        <v>3689.3999999999996</v>
      </c>
      <c r="Z4107">
        <f t="shared" si="1118"/>
        <v>24338.400000000001</v>
      </c>
      <c r="AA4107" t="s">
        <v>222</v>
      </c>
      <c r="AB4107">
        <v>2022</v>
      </c>
    </row>
    <row r="4108" spans="1:28" x14ac:dyDescent="0.25">
      <c r="A4108">
        <v>91</v>
      </c>
      <c r="B4108" t="s">
        <v>837</v>
      </c>
      <c r="C4108" t="s">
        <v>103</v>
      </c>
      <c r="D4108" t="s">
        <v>94</v>
      </c>
      <c r="E4108" t="s">
        <v>52</v>
      </c>
      <c r="F4108" t="s">
        <v>100</v>
      </c>
      <c r="G4108">
        <v>26000</v>
      </c>
      <c r="H4108">
        <f t="shared" si="1113"/>
        <v>24463.4</v>
      </c>
      <c r="I4108">
        <f t="shared" si="1114"/>
        <v>746.2</v>
      </c>
      <c r="J4108">
        <f t="shared" si="1105"/>
        <v>1845.9999999999998</v>
      </c>
      <c r="K4108">
        <f t="shared" si="1106"/>
        <v>286.00000000000006</v>
      </c>
      <c r="L4108">
        <f t="shared" si="1107"/>
        <v>790.4</v>
      </c>
      <c r="M4108">
        <f t="shared" si="1108"/>
        <v>1843.4</v>
      </c>
      <c r="N4108">
        <v>0</v>
      </c>
      <c r="O4108">
        <f t="shared" si="1109"/>
        <v>5512</v>
      </c>
      <c r="P4108">
        <v>25</v>
      </c>
      <c r="Q4108">
        <v>0</v>
      </c>
      <c r="R4108">
        <v>0</v>
      </c>
      <c r="S4108">
        <v>0</v>
      </c>
      <c r="T4108">
        <v>100</v>
      </c>
      <c r="U4108">
        <f t="shared" si="1119"/>
        <v>0</v>
      </c>
      <c r="V4108">
        <v>0</v>
      </c>
      <c r="W4108">
        <f t="shared" si="1117"/>
        <v>125</v>
      </c>
      <c r="X4108">
        <f t="shared" si="1115"/>
        <v>1536.6</v>
      </c>
      <c r="Y4108">
        <f t="shared" si="1116"/>
        <v>3689.3999999999996</v>
      </c>
      <c r="Z4108">
        <f t="shared" si="1118"/>
        <v>24338.400000000001</v>
      </c>
      <c r="AA4108" t="s">
        <v>222</v>
      </c>
      <c r="AB4108">
        <v>2022</v>
      </c>
    </row>
    <row r="4109" spans="1:28" x14ac:dyDescent="0.25">
      <c r="A4109">
        <v>92</v>
      </c>
      <c r="B4109" t="s">
        <v>838</v>
      </c>
      <c r="C4109" t="s">
        <v>102</v>
      </c>
      <c r="D4109" t="s">
        <v>839</v>
      </c>
      <c r="E4109" t="s">
        <v>33</v>
      </c>
      <c r="F4109" t="s">
        <v>100</v>
      </c>
      <c r="G4109">
        <v>26000</v>
      </c>
      <c r="H4109">
        <f t="shared" si="1113"/>
        <v>24463.4</v>
      </c>
      <c r="I4109">
        <f t="shared" si="1114"/>
        <v>746.2</v>
      </c>
      <c r="J4109">
        <f t="shared" si="1105"/>
        <v>1845.9999999999998</v>
      </c>
      <c r="K4109">
        <f t="shared" si="1106"/>
        <v>286.00000000000006</v>
      </c>
      <c r="L4109">
        <f t="shared" si="1107"/>
        <v>790.4</v>
      </c>
      <c r="M4109">
        <f t="shared" si="1108"/>
        <v>1843.4</v>
      </c>
      <c r="N4109">
        <v>0</v>
      </c>
      <c r="O4109">
        <f t="shared" si="1109"/>
        <v>5512</v>
      </c>
      <c r="P4109">
        <v>25</v>
      </c>
      <c r="Q4109">
        <v>0</v>
      </c>
      <c r="R4109">
        <v>0</v>
      </c>
      <c r="S4109">
        <v>0</v>
      </c>
      <c r="T4109">
        <v>100</v>
      </c>
      <c r="U4109">
        <f t="shared" si="1119"/>
        <v>0</v>
      </c>
      <c r="V4109">
        <v>0</v>
      </c>
      <c r="W4109">
        <f t="shared" si="1117"/>
        <v>125</v>
      </c>
      <c r="X4109">
        <f t="shared" si="1115"/>
        <v>1536.6</v>
      </c>
      <c r="Y4109">
        <f t="shared" si="1116"/>
        <v>3689.3999999999996</v>
      </c>
      <c r="Z4109">
        <f t="shared" si="1118"/>
        <v>24338.400000000001</v>
      </c>
      <c r="AA4109" t="s">
        <v>222</v>
      </c>
      <c r="AB4109">
        <v>2022</v>
      </c>
    </row>
    <row r="4110" spans="1:28" x14ac:dyDescent="0.25">
      <c r="A4110">
        <v>93</v>
      </c>
      <c r="B4110" t="s">
        <v>840</v>
      </c>
      <c r="C4110" t="s">
        <v>102</v>
      </c>
      <c r="D4110" t="s">
        <v>839</v>
      </c>
      <c r="E4110" t="s">
        <v>33</v>
      </c>
      <c r="F4110" t="s">
        <v>100</v>
      </c>
      <c r="G4110">
        <v>26000</v>
      </c>
      <c r="H4110">
        <f t="shared" si="1113"/>
        <v>24463.4</v>
      </c>
      <c r="I4110">
        <f t="shared" si="1114"/>
        <v>746.2</v>
      </c>
      <c r="J4110">
        <f t="shared" si="1105"/>
        <v>1845.9999999999998</v>
      </c>
      <c r="K4110">
        <f t="shared" si="1106"/>
        <v>286.00000000000006</v>
      </c>
      <c r="L4110">
        <f t="shared" si="1107"/>
        <v>790.4</v>
      </c>
      <c r="M4110">
        <f t="shared" si="1108"/>
        <v>1843.4</v>
      </c>
      <c r="N4110">
        <v>0</v>
      </c>
      <c r="O4110">
        <f t="shared" si="1109"/>
        <v>5512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119"/>
        <v>0</v>
      </c>
      <c r="V4110">
        <v>0</v>
      </c>
      <c r="W4110">
        <f>P4110+Q4110+R4110+S4110+T4110+U4110</f>
        <v>125</v>
      </c>
      <c r="X4110">
        <f t="shared" si="1115"/>
        <v>1536.6</v>
      </c>
      <c r="Y4110">
        <f t="shared" si="1116"/>
        <v>3689.3999999999996</v>
      </c>
      <c r="Z4110">
        <f>+G4110-(W4110+X4110)</f>
        <v>24338.400000000001</v>
      </c>
      <c r="AA4110" t="s">
        <v>222</v>
      </c>
      <c r="AB4110">
        <v>2022</v>
      </c>
    </row>
    <row r="4111" spans="1:28" x14ac:dyDescent="0.25">
      <c r="A4111">
        <v>94</v>
      </c>
      <c r="B4111" t="s">
        <v>841</v>
      </c>
      <c r="C4111" t="s">
        <v>103</v>
      </c>
      <c r="D4111" t="s">
        <v>94</v>
      </c>
      <c r="E4111" t="s">
        <v>32</v>
      </c>
      <c r="F4111" t="s">
        <v>100</v>
      </c>
      <c r="G4111">
        <v>30000</v>
      </c>
      <c r="H4111">
        <f t="shared" si="1113"/>
        <v>28227</v>
      </c>
      <c r="I4111">
        <f t="shared" si="1114"/>
        <v>861</v>
      </c>
      <c r="J4111">
        <f t="shared" si="1105"/>
        <v>2130</v>
      </c>
      <c r="K4111">
        <f t="shared" si="1106"/>
        <v>330.00000000000006</v>
      </c>
      <c r="L4111">
        <f t="shared" si="1107"/>
        <v>912</v>
      </c>
      <c r="M4111">
        <f t="shared" si="1108"/>
        <v>2127</v>
      </c>
      <c r="N4111">
        <v>0</v>
      </c>
      <c r="O4111">
        <f t="shared" si="1109"/>
        <v>6360</v>
      </c>
      <c r="P4111">
        <v>25</v>
      </c>
      <c r="Q4111">
        <v>0</v>
      </c>
      <c r="R4111">
        <v>0</v>
      </c>
      <c r="S4111">
        <v>0</v>
      </c>
      <c r="T4111">
        <v>100</v>
      </c>
      <c r="U4111">
        <f t="shared" si="1119"/>
        <v>0</v>
      </c>
      <c r="V4111">
        <v>0</v>
      </c>
      <c r="W4111">
        <f t="shared" ref="W4111:W4117" si="1120">P4111+Q4111+R4111+S4111+T4111+U4111</f>
        <v>125</v>
      </c>
      <c r="X4111">
        <f t="shared" si="1115"/>
        <v>1773</v>
      </c>
      <c r="Y4111">
        <f t="shared" si="1116"/>
        <v>4257</v>
      </c>
      <c r="Z4111">
        <f t="shared" ref="Z4111:Z4117" si="1121">+G4111-(W4111+X4111)</f>
        <v>28102</v>
      </c>
      <c r="AA4111" t="s">
        <v>222</v>
      </c>
      <c r="AB4111">
        <v>2022</v>
      </c>
    </row>
    <row r="4112" spans="1:28" x14ac:dyDescent="0.25">
      <c r="A4112">
        <v>95</v>
      </c>
      <c r="B4112" t="s">
        <v>842</v>
      </c>
      <c r="C4112" t="s">
        <v>102</v>
      </c>
      <c r="D4112" t="s">
        <v>823</v>
      </c>
      <c r="E4112" t="s">
        <v>843</v>
      </c>
      <c r="F4112" t="s">
        <v>100</v>
      </c>
      <c r="G4112">
        <v>36000</v>
      </c>
      <c r="H4112">
        <f t="shared" si="1113"/>
        <v>33872.400000000001</v>
      </c>
      <c r="I4112">
        <f t="shared" si="1114"/>
        <v>1033.2</v>
      </c>
      <c r="J4112">
        <f t="shared" si="1105"/>
        <v>2555.9999999999995</v>
      </c>
      <c r="K4112">
        <f t="shared" si="1106"/>
        <v>396.00000000000006</v>
      </c>
      <c r="L4112">
        <f t="shared" si="1107"/>
        <v>1094.4000000000001</v>
      </c>
      <c r="M4112">
        <f t="shared" si="1108"/>
        <v>2552.4</v>
      </c>
      <c r="N4112">
        <v>0</v>
      </c>
      <c r="O4112">
        <f t="shared" si="1109"/>
        <v>7632</v>
      </c>
      <c r="P4112">
        <v>25</v>
      </c>
      <c r="Q4112">
        <v>0</v>
      </c>
      <c r="R4112">
        <v>0</v>
      </c>
      <c r="S4112">
        <v>0</v>
      </c>
      <c r="T4112">
        <v>100</v>
      </c>
      <c r="U4112">
        <f t="shared" si="1119"/>
        <v>0</v>
      </c>
      <c r="V4112">
        <v>0</v>
      </c>
      <c r="W4112">
        <f t="shared" si="1120"/>
        <v>125</v>
      </c>
      <c r="X4112">
        <f t="shared" si="1115"/>
        <v>2127.6000000000004</v>
      </c>
      <c r="Y4112">
        <f t="shared" si="1116"/>
        <v>5108.3999999999996</v>
      </c>
      <c r="Z4112">
        <f t="shared" si="1121"/>
        <v>33747.4</v>
      </c>
      <c r="AA4112" t="s">
        <v>222</v>
      </c>
      <c r="AB4112">
        <v>2022</v>
      </c>
    </row>
    <row r="4113" spans="1:28" x14ac:dyDescent="0.25">
      <c r="A4113">
        <v>96</v>
      </c>
      <c r="B4113" t="s">
        <v>844</v>
      </c>
      <c r="C4113" t="s">
        <v>103</v>
      </c>
      <c r="D4113" t="s">
        <v>94</v>
      </c>
      <c r="E4113" t="s">
        <v>835</v>
      </c>
      <c r="F4113" t="s">
        <v>100</v>
      </c>
      <c r="G4113">
        <v>25000</v>
      </c>
      <c r="H4113">
        <f t="shared" si="1113"/>
        <v>23522.5</v>
      </c>
      <c r="I4113">
        <f t="shared" si="1114"/>
        <v>717.5</v>
      </c>
      <c r="J4113">
        <f t="shared" si="1105"/>
        <v>1774.9999999999998</v>
      </c>
      <c r="K4113">
        <f t="shared" si="1106"/>
        <v>275</v>
      </c>
      <c r="L4113">
        <f t="shared" si="1107"/>
        <v>760</v>
      </c>
      <c r="M4113">
        <f t="shared" si="1108"/>
        <v>1772.5000000000002</v>
      </c>
      <c r="N4113">
        <v>0</v>
      </c>
      <c r="O4113">
        <f t="shared" si="1109"/>
        <v>5300</v>
      </c>
      <c r="P4113">
        <v>25</v>
      </c>
      <c r="Q4113">
        <v>0</v>
      </c>
      <c r="R4113">
        <v>0</v>
      </c>
      <c r="S4113">
        <v>0</v>
      </c>
      <c r="T4113">
        <v>100</v>
      </c>
      <c r="U4113">
        <f t="shared" si="1119"/>
        <v>0</v>
      </c>
      <c r="V4113">
        <v>0</v>
      </c>
      <c r="W4113">
        <f t="shared" si="1120"/>
        <v>125</v>
      </c>
      <c r="X4113">
        <f t="shared" si="1115"/>
        <v>1477.5</v>
      </c>
      <c r="Y4113">
        <f t="shared" si="1116"/>
        <v>3547.5</v>
      </c>
      <c r="Z4113">
        <f t="shared" si="1121"/>
        <v>23397.5</v>
      </c>
      <c r="AA4113" t="s">
        <v>222</v>
      </c>
      <c r="AB4113">
        <v>2022</v>
      </c>
    </row>
    <row r="4114" spans="1:28" x14ac:dyDescent="0.25">
      <c r="A4114">
        <v>97</v>
      </c>
      <c r="B4114" t="s">
        <v>845</v>
      </c>
      <c r="C4114" t="s">
        <v>103</v>
      </c>
      <c r="D4114" t="s">
        <v>94</v>
      </c>
      <c r="E4114" t="s">
        <v>52</v>
      </c>
      <c r="F4114" t="s">
        <v>100</v>
      </c>
      <c r="G4114">
        <v>30000</v>
      </c>
      <c r="H4114">
        <f t="shared" si="1113"/>
        <v>28227</v>
      </c>
      <c r="I4114">
        <f t="shared" si="1114"/>
        <v>861</v>
      </c>
      <c r="J4114">
        <f t="shared" si="1105"/>
        <v>2130</v>
      </c>
      <c r="K4114">
        <f t="shared" si="1106"/>
        <v>330.00000000000006</v>
      </c>
      <c r="L4114">
        <f t="shared" si="1107"/>
        <v>912</v>
      </c>
      <c r="M4114">
        <f t="shared" si="1108"/>
        <v>2127</v>
      </c>
      <c r="N4114">
        <v>0</v>
      </c>
      <c r="O4114">
        <f t="shared" si="1109"/>
        <v>6360</v>
      </c>
      <c r="P4114">
        <v>25</v>
      </c>
      <c r="Q4114">
        <v>0</v>
      </c>
      <c r="R4114">
        <v>0</v>
      </c>
      <c r="S4114">
        <v>0</v>
      </c>
      <c r="T4114">
        <v>100</v>
      </c>
      <c r="U4114">
        <f t="shared" si="1119"/>
        <v>0</v>
      </c>
      <c r="V4114">
        <v>0</v>
      </c>
      <c r="W4114">
        <f t="shared" si="1120"/>
        <v>125</v>
      </c>
      <c r="X4114">
        <f t="shared" si="1115"/>
        <v>1773</v>
      </c>
      <c r="Y4114">
        <f t="shared" si="1116"/>
        <v>4257</v>
      </c>
      <c r="Z4114">
        <f t="shared" si="1121"/>
        <v>28102</v>
      </c>
      <c r="AA4114" t="s">
        <v>222</v>
      </c>
      <c r="AB4114">
        <v>2022</v>
      </c>
    </row>
    <row r="4115" spans="1:28" x14ac:dyDescent="0.25">
      <c r="A4115">
        <v>98</v>
      </c>
      <c r="B4115" t="s">
        <v>846</v>
      </c>
      <c r="C4115" t="s">
        <v>102</v>
      </c>
      <c r="D4115" t="s">
        <v>94</v>
      </c>
      <c r="E4115" t="s">
        <v>765</v>
      </c>
      <c r="F4115" t="s">
        <v>100</v>
      </c>
      <c r="G4115">
        <v>15000</v>
      </c>
      <c r="H4115">
        <f t="shared" si="1113"/>
        <v>14113.5</v>
      </c>
      <c r="I4115">
        <f t="shared" si="1114"/>
        <v>430.5</v>
      </c>
      <c r="J4115">
        <f t="shared" si="1105"/>
        <v>1065</v>
      </c>
      <c r="K4115">
        <f t="shared" si="1106"/>
        <v>165.00000000000003</v>
      </c>
      <c r="L4115">
        <f t="shared" si="1107"/>
        <v>456</v>
      </c>
      <c r="M4115">
        <f t="shared" si="1108"/>
        <v>1063.5</v>
      </c>
      <c r="N4115">
        <v>0</v>
      </c>
      <c r="O4115">
        <f t="shared" si="1109"/>
        <v>3180</v>
      </c>
      <c r="P4115">
        <v>25</v>
      </c>
      <c r="Q4115">
        <v>0</v>
      </c>
      <c r="R4115">
        <v>0</v>
      </c>
      <c r="S4115">
        <v>0</v>
      </c>
      <c r="T4115">
        <v>100</v>
      </c>
      <c r="U4115">
        <f t="shared" si="1119"/>
        <v>0</v>
      </c>
      <c r="V4115">
        <v>0</v>
      </c>
      <c r="W4115">
        <f t="shared" si="1120"/>
        <v>125</v>
      </c>
      <c r="X4115">
        <f t="shared" si="1115"/>
        <v>886.5</v>
      </c>
      <c r="Y4115">
        <f t="shared" si="1116"/>
        <v>2128.5</v>
      </c>
      <c r="Z4115">
        <f t="shared" si="1121"/>
        <v>13988.5</v>
      </c>
      <c r="AA4115" t="s">
        <v>222</v>
      </c>
      <c r="AB4115">
        <v>2022</v>
      </c>
    </row>
    <row r="4116" spans="1:28" x14ac:dyDescent="0.25">
      <c r="A4116">
        <v>99</v>
      </c>
      <c r="B4116" t="s">
        <v>847</v>
      </c>
      <c r="C4116" t="s">
        <v>102</v>
      </c>
      <c r="D4116" t="s">
        <v>94</v>
      </c>
      <c r="E4116" t="s">
        <v>765</v>
      </c>
      <c r="F4116" t="s">
        <v>100</v>
      </c>
      <c r="G4116">
        <v>20000</v>
      </c>
      <c r="H4116">
        <f t="shared" si="1113"/>
        <v>18818</v>
      </c>
      <c r="I4116">
        <f t="shared" si="1114"/>
        <v>574</v>
      </c>
      <c r="J4116">
        <f t="shared" si="1105"/>
        <v>1419.9999999999998</v>
      </c>
      <c r="K4116">
        <f t="shared" si="1106"/>
        <v>220.00000000000003</v>
      </c>
      <c r="L4116">
        <f t="shared" si="1107"/>
        <v>608</v>
      </c>
      <c r="M4116">
        <f t="shared" si="1108"/>
        <v>1418</v>
      </c>
      <c r="N4116">
        <v>0</v>
      </c>
      <c r="O4116">
        <f t="shared" si="1109"/>
        <v>4240</v>
      </c>
      <c r="P4116">
        <v>25</v>
      </c>
      <c r="Q4116">
        <v>0</v>
      </c>
      <c r="R4116">
        <v>0</v>
      </c>
      <c r="S4116">
        <v>0</v>
      </c>
      <c r="T4116">
        <v>100</v>
      </c>
      <c r="U4116">
        <f t="shared" si="1119"/>
        <v>0</v>
      </c>
      <c r="V4116">
        <v>0</v>
      </c>
      <c r="W4116">
        <f t="shared" si="1120"/>
        <v>125</v>
      </c>
      <c r="X4116">
        <f t="shared" si="1115"/>
        <v>1182</v>
      </c>
      <c r="Y4116">
        <f t="shared" si="1116"/>
        <v>2838</v>
      </c>
      <c r="Z4116">
        <f t="shared" si="1121"/>
        <v>18693</v>
      </c>
      <c r="AA4116" t="s">
        <v>222</v>
      </c>
      <c r="AB4116">
        <v>2022</v>
      </c>
    </row>
    <row r="4117" spans="1:28" x14ac:dyDescent="0.25">
      <c r="A4117">
        <v>100</v>
      </c>
      <c r="B4117" t="s">
        <v>848</v>
      </c>
      <c r="C4117" t="s">
        <v>103</v>
      </c>
      <c r="D4117" t="s">
        <v>94</v>
      </c>
      <c r="E4117" t="s">
        <v>52</v>
      </c>
      <c r="F4117" t="s">
        <v>100</v>
      </c>
      <c r="G4117">
        <v>46000</v>
      </c>
      <c r="H4117">
        <f t="shared" si="1113"/>
        <v>43281.4</v>
      </c>
      <c r="I4117">
        <f t="shared" si="1114"/>
        <v>1320.2</v>
      </c>
      <c r="J4117">
        <f t="shared" si="1105"/>
        <v>3265.9999999999995</v>
      </c>
      <c r="K4117">
        <f t="shared" si="1106"/>
        <v>506.00000000000006</v>
      </c>
      <c r="L4117">
        <f t="shared" si="1107"/>
        <v>1398.4</v>
      </c>
      <c r="M4117">
        <f t="shared" si="1108"/>
        <v>3261.4</v>
      </c>
      <c r="N4117">
        <v>0</v>
      </c>
      <c r="O4117">
        <f t="shared" si="1109"/>
        <v>9752</v>
      </c>
      <c r="P4117">
        <v>25</v>
      </c>
      <c r="Q4117">
        <v>0</v>
      </c>
      <c r="R4117">
        <v>0</v>
      </c>
      <c r="S4117">
        <v>0</v>
      </c>
      <c r="T4117">
        <v>100</v>
      </c>
      <c r="U4117">
        <f t="shared" si="1119"/>
        <v>1289.4598750000005</v>
      </c>
      <c r="V4117">
        <v>0</v>
      </c>
      <c r="W4117">
        <f t="shared" si="1120"/>
        <v>1414.4598750000005</v>
      </c>
      <c r="X4117">
        <f t="shared" si="1115"/>
        <v>2718.6000000000004</v>
      </c>
      <c r="Y4117">
        <f t="shared" si="1116"/>
        <v>6527.4</v>
      </c>
      <c r="Z4117">
        <f t="shared" si="1121"/>
        <v>41866.940125000001</v>
      </c>
      <c r="AA4117" t="s">
        <v>222</v>
      </c>
      <c r="AB4117">
        <v>2022</v>
      </c>
    </row>
    <row r="4118" spans="1:28" x14ac:dyDescent="0.25">
      <c r="A4118">
        <v>101</v>
      </c>
      <c r="B4118" t="s">
        <v>804</v>
      </c>
      <c r="C4118" t="s">
        <v>103</v>
      </c>
      <c r="D4118" t="s">
        <v>823</v>
      </c>
      <c r="E4118" t="s">
        <v>27</v>
      </c>
      <c r="F4118" t="s">
        <v>98</v>
      </c>
      <c r="G4118">
        <v>360000</v>
      </c>
      <c r="H4118">
        <f>+G4118-(I4118+L4118+N4118)</f>
        <v>344209.07</v>
      </c>
      <c r="I4118">
        <f>IF(G4118&lt;=325250,G4118*2.87%,9334.68)</f>
        <v>9334.68</v>
      </c>
      <c r="J4118">
        <f>IF(G4118&lt;=325250,G4118*7.1%,23092.75)</f>
        <v>23092.75</v>
      </c>
      <c r="K4118">
        <f>IF(G4118&lt;=65050,G4118*1.1%,715.55)</f>
        <v>715.55</v>
      </c>
      <c r="L4118">
        <f>IF(G4118&lt;=162625,G4118*3.04%,4943.8)</f>
        <v>4943.8</v>
      </c>
      <c r="M4118">
        <f>IF(G4118&lt;=162625,G4118*7.09%,11530.11)</f>
        <v>11530.11</v>
      </c>
      <c r="N4118">
        <v>1512.45</v>
      </c>
      <c r="O4118">
        <f>+I4118+J4118+K4118+L4118+M4118+N4118</f>
        <v>51129.340000000004</v>
      </c>
      <c r="P4118">
        <v>25</v>
      </c>
      <c r="Q4118">
        <v>0</v>
      </c>
      <c r="R4118">
        <v>0</v>
      </c>
      <c r="S4118">
        <v>0</v>
      </c>
      <c r="T4118">
        <v>0</v>
      </c>
      <c r="U4118">
        <f>IF((H4118*12)&gt;867123.01,(79776+(((H4118*12)-867123.01)*0.25))/12,IF((H4118*12)&gt;624329.01,(31216+(((H4118*12)-624329.01)*0.2))/12,IF((H4118*12)&gt;416220.01,(((H4118*12)-416220.01)*0.15)/12,0)))</f>
        <v>74635.204791666663</v>
      </c>
      <c r="V4118">
        <v>0</v>
      </c>
      <c r="W4118">
        <f>P4118+Q4118+R4118+S4118+T4118+U4118</f>
        <v>74660.204791666663</v>
      </c>
      <c r="X4118">
        <f>+I4118+L4118+N4118</f>
        <v>15790.93</v>
      </c>
      <c r="Y4118">
        <f>+J4118+M4118</f>
        <v>34622.86</v>
      </c>
      <c r="Z4118">
        <f>+G4118-(W4118+X4118)</f>
        <v>269548.86520833336</v>
      </c>
      <c r="AA4118" t="s">
        <v>223</v>
      </c>
      <c r="AB4118">
        <v>2022</v>
      </c>
    </row>
    <row r="4119" spans="1:28" x14ac:dyDescent="0.25">
      <c r="A4119">
        <v>1</v>
      </c>
      <c r="B4119" t="s">
        <v>784</v>
      </c>
      <c r="C4119" t="s">
        <v>102</v>
      </c>
      <c r="D4119" t="s">
        <v>19</v>
      </c>
      <c r="E4119" t="s">
        <v>71</v>
      </c>
      <c r="F4119" t="s">
        <v>98</v>
      </c>
      <c r="G4119">
        <v>300000</v>
      </c>
      <c r="H4119">
        <f>+G4119-(I4119+L4119+N4119)</f>
        <v>286446.2</v>
      </c>
      <c r="I4119">
        <f>IF(G4119&lt;=325250,G4119*2.87%,9334.68)</f>
        <v>8610</v>
      </c>
      <c r="J4119">
        <f t="shared" ref="J4119:J4182" si="1122">IF(G4119&lt;=325250,G4119*7.1%,23092.75)</f>
        <v>21299.999999999996</v>
      </c>
      <c r="K4119">
        <f t="shared" ref="K4119:K4182" si="1123">IF(G4119&lt;=65050,G4119*1.1%,715.55)</f>
        <v>715.55</v>
      </c>
      <c r="L4119">
        <f t="shared" ref="L4119:L4182" si="1124">IF(G4119&lt;=162625,G4119*3.04%,4943.8)</f>
        <v>4943.8</v>
      </c>
      <c r="M4119">
        <f t="shared" ref="M4119:M4182" si="1125">IF(G4119&lt;=162625,G4119*7.09%,11530.11)</f>
        <v>11530.11</v>
      </c>
      <c r="N4119">
        <v>0</v>
      </c>
      <c r="O4119">
        <f t="shared" ref="O4119:O4182" si="1126">+I4119+J4119+K4119+L4119+M4119+N4119</f>
        <v>47099.46</v>
      </c>
      <c r="P4119">
        <v>25</v>
      </c>
      <c r="Q4119">
        <v>0</v>
      </c>
      <c r="R4119">
        <v>0</v>
      </c>
      <c r="S4119">
        <v>0</v>
      </c>
      <c r="T4119">
        <v>0</v>
      </c>
      <c r="U4119">
        <f t="shared" ref="U4119:U4182" si="1127">IF((H4119*12)&gt;867123.01,(79776+(((H4119*12)-867123.01)*0.25))/12,IF((H4119*12)&gt;624329.01,(31216+(((H4119*12)-624329.01)*0.2))/12,IF((H4119*12)&gt;416220.01,(((H4119*12)-416220.01)*0.15)/12,0)))</f>
        <v>60194.487291666679</v>
      </c>
      <c r="V4119">
        <v>0</v>
      </c>
      <c r="W4119">
        <f t="shared" ref="W4119:W4137" si="1128">P4119+Q4119+R4119+S4119+T4119+U4119</f>
        <v>60219.487291666679</v>
      </c>
      <c r="X4119">
        <f t="shared" ref="X4119:X4182" si="1129">+I4119+L4119+N4119</f>
        <v>13553.8</v>
      </c>
      <c r="Y4119">
        <f t="shared" ref="Y4119:Y4133" si="1130">+J4119+M4119</f>
        <v>32830.11</v>
      </c>
      <c r="Z4119">
        <f t="shared" ref="Z4119:Z4182" si="1131">+G4119-(W4119+X4119)</f>
        <v>226226.71270833333</v>
      </c>
      <c r="AA4119" t="s">
        <v>223</v>
      </c>
      <c r="AB4119">
        <v>2022</v>
      </c>
    </row>
    <row r="4120" spans="1:28" x14ac:dyDescent="0.25">
      <c r="A4120">
        <v>2</v>
      </c>
      <c r="B4120" t="s">
        <v>110</v>
      </c>
      <c r="C4120" t="s">
        <v>103</v>
      </c>
      <c r="D4120" t="s">
        <v>10</v>
      </c>
      <c r="E4120" t="s">
        <v>53</v>
      </c>
      <c r="F4120" t="s">
        <v>98</v>
      </c>
      <c r="G4120">
        <v>300000</v>
      </c>
      <c r="H4120">
        <f t="shared" ref="H4120:H4183" si="1132">+G4120-(I4120+L4120+N4120)</f>
        <v>286446.2</v>
      </c>
      <c r="I4120">
        <f t="shared" ref="I4120:I4183" si="1133">IF(G4120&lt;=325250,G4120*2.87%,9334.68)</f>
        <v>8610</v>
      </c>
      <c r="J4120">
        <f t="shared" si="1122"/>
        <v>21299.999999999996</v>
      </c>
      <c r="K4120">
        <f t="shared" si="1123"/>
        <v>715.55</v>
      </c>
      <c r="L4120">
        <f t="shared" si="1124"/>
        <v>4943.8</v>
      </c>
      <c r="M4120">
        <f t="shared" si="1125"/>
        <v>11530.11</v>
      </c>
      <c r="N4120">
        <v>0</v>
      </c>
      <c r="O4120">
        <f t="shared" si="1126"/>
        <v>47099.46</v>
      </c>
      <c r="P4120">
        <v>25</v>
      </c>
      <c r="Q4120">
        <v>0</v>
      </c>
      <c r="R4120">
        <v>0</v>
      </c>
      <c r="S4120">
        <v>0</v>
      </c>
      <c r="T4120">
        <v>0</v>
      </c>
      <c r="U4120">
        <f t="shared" si="1127"/>
        <v>60194.487291666679</v>
      </c>
      <c r="V4120">
        <v>0</v>
      </c>
      <c r="W4120">
        <f t="shared" si="1128"/>
        <v>60219.487291666679</v>
      </c>
      <c r="X4120">
        <f t="shared" si="1129"/>
        <v>13553.8</v>
      </c>
      <c r="Y4120">
        <f t="shared" si="1130"/>
        <v>32830.11</v>
      </c>
      <c r="Z4120">
        <f t="shared" si="1131"/>
        <v>226226.71270833333</v>
      </c>
      <c r="AA4120" t="s">
        <v>223</v>
      </c>
      <c r="AB4120">
        <v>2022</v>
      </c>
    </row>
    <row r="4121" spans="1:28" x14ac:dyDescent="0.25">
      <c r="A4121">
        <v>3</v>
      </c>
      <c r="B4121" t="s">
        <v>115</v>
      </c>
      <c r="C4121" t="s">
        <v>103</v>
      </c>
      <c r="D4121" t="s">
        <v>21</v>
      </c>
      <c r="E4121" t="s">
        <v>81</v>
      </c>
      <c r="F4121" t="s">
        <v>84</v>
      </c>
      <c r="G4121">
        <v>185000</v>
      </c>
      <c r="H4121">
        <f>+G4121-(I4121+L4121+N4121)</f>
        <v>170209.35</v>
      </c>
      <c r="I4121">
        <f t="shared" si="1133"/>
        <v>5309.5</v>
      </c>
      <c r="J4121">
        <f t="shared" si="1122"/>
        <v>13134.999999999998</v>
      </c>
      <c r="K4121">
        <f t="shared" si="1123"/>
        <v>715.55</v>
      </c>
      <c r="L4121">
        <f t="shared" si="1124"/>
        <v>4943.8</v>
      </c>
      <c r="M4121">
        <f t="shared" si="1125"/>
        <v>11530.11</v>
      </c>
      <c r="N4121">
        <v>4537.3500000000004</v>
      </c>
      <c r="O4121">
        <f t="shared" si="1126"/>
        <v>40171.31</v>
      </c>
      <c r="P4121">
        <v>25</v>
      </c>
      <c r="Q4121">
        <v>19771.46</v>
      </c>
      <c r="R4121">
        <v>0</v>
      </c>
      <c r="S4121">
        <v>0</v>
      </c>
      <c r="T4121">
        <v>100</v>
      </c>
      <c r="U4121">
        <f t="shared" si="1127"/>
        <v>31135.27479166667</v>
      </c>
      <c r="V4121">
        <v>0</v>
      </c>
      <c r="W4121">
        <f t="shared" si="1128"/>
        <v>51031.734791666669</v>
      </c>
      <c r="X4121">
        <f t="shared" si="1129"/>
        <v>14790.65</v>
      </c>
      <c r="Y4121">
        <f t="shared" si="1130"/>
        <v>24665.11</v>
      </c>
      <c r="Z4121">
        <f t="shared" si="1131"/>
        <v>119177.61520833333</v>
      </c>
      <c r="AA4121" t="s">
        <v>223</v>
      </c>
      <c r="AB4121">
        <v>2022</v>
      </c>
    </row>
    <row r="4122" spans="1:28" x14ac:dyDescent="0.25">
      <c r="A4122">
        <v>4</v>
      </c>
      <c r="B4122" t="s">
        <v>116</v>
      </c>
      <c r="C4122" t="s">
        <v>102</v>
      </c>
      <c r="D4122" t="s">
        <v>4</v>
      </c>
      <c r="E4122" t="s">
        <v>91</v>
      </c>
      <c r="F4122" t="s">
        <v>84</v>
      </c>
      <c r="G4122">
        <v>185000</v>
      </c>
      <c r="H4122">
        <f t="shared" si="1132"/>
        <v>174746.7</v>
      </c>
      <c r="I4122">
        <f t="shared" si="1133"/>
        <v>5309.5</v>
      </c>
      <c r="J4122">
        <f t="shared" si="1122"/>
        <v>13134.999999999998</v>
      </c>
      <c r="K4122">
        <f t="shared" si="1123"/>
        <v>715.55</v>
      </c>
      <c r="L4122">
        <f t="shared" si="1124"/>
        <v>4943.8</v>
      </c>
      <c r="M4122">
        <f t="shared" si="1125"/>
        <v>11530.11</v>
      </c>
      <c r="N4122">
        <v>0</v>
      </c>
      <c r="O4122">
        <f t="shared" si="1126"/>
        <v>35633.96</v>
      </c>
      <c r="P4122">
        <v>25</v>
      </c>
      <c r="Q4122">
        <v>12441.85</v>
      </c>
      <c r="R4122">
        <v>0</v>
      </c>
      <c r="S4122">
        <v>0</v>
      </c>
      <c r="T4122">
        <v>100</v>
      </c>
      <c r="U4122">
        <f t="shared" si="1127"/>
        <v>32269.612291666668</v>
      </c>
      <c r="V4122">
        <v>0</v>
      </c>
      <c r="W4122">
        <f t="shared" si="1128"/>
        <v>44836.46229166667</v>
      </c>
      <c r="X4122">
        <f t="shared" si="1129"/>
        <v>10253.299999999999</v>
      </c>
      <c r="Y4122">
        <f t="shared" si="1130"/>
        <v>24665.11</v>
      </c>
      <c r="Z4122">
        <f t="shared" si="1131"/>
        <v>129910.23770833333</v>
      </c>
      <c r="AA4122" t="s">
        <v>223</v>
      </c>
      <c r="AB4122">
        <v>2022</v>
      </c>
    </row>
    <row r="4123" spans="1:28" x14ac:dyDescent="0.25">
      <c r="A4123">
        <v>5</v>
      </c>
      <c r="B4123" t="s">
        <v>117</v>
      </c>
      <c r="C4123" t="s">
        <v>102</v>
      </c>
      <c r="D4123" t="s">
        <v>793</v>
      </c>
      <c r="E4123" t="s">
        <v>794</v>
      </c>
      <c r="F4123" t="s">
        <v>84</v>
      </c>
      <c r="G4123">
        <v>185000</v>
      </c>
      <c r="H4123">
        <f t="shared" si="1132"/>
        <v>171721.8</v>
      </c>
      <c r="I4123">
        <f t="shared" si="1133"/>
        <v>5309.5</v>
      </c>
      <c r="J4123">
        <f t="shared" si="1122"/>
        <v>13134.999999999998</v>
      </c>
      <c r="K4123">
        <f t="shared" si="1123"/>
        <v>715.55</v>
      </c>
      <c r="L4123">
        <f t="shared" si="1124"/>
        <v>4943.8</v>
      </c>
      <c r="M4123">
        <f t="shared" si="1125"/>
        <v>11530.11</v>
      </c>
      <c r="N4123">
        <v>3024.9</v>
      </c>
      <c r="O4123">
        <f t="shared" si="1126"/>
        <v>38658.86</v>
      </c>
      <c r="P4123">
        <v>25</v>
      </c>
      <c r="Q4123">
        <v>0</v>
      </c>
      <c r="R4123">
        <v>0</v>
      </c>
      <c r="S4123">
        <v>0</v>
      </c>
      <c r="T4123">
        <v>100</v>
      </c>
      <c r="U4123">
        <f t="shared" si="1127"/>
        <v>31513.387291666662</v>
      </c>
      <c r="V4123">
        <v>0</v>
      </c>
      <c r="W4123">
        <f t="shared" si="1128"/>
        <v>31638.387291666662</v>
      </c>
      <c r="X4123">
        <f t="shared" si="1129"/>
        <v>13278.199999999999</v>
      </c>
      <c r="Y4123">
        <f t="shared" si="1130"/>
        <v>24665.11</v>
      </c>
      <c r="Z4123">
        <f t="shared" si="1131"/>
        <v>140083.41270833334</v>
      </c>
      <c r="AA4123" t="s">
        <v>223</v>
      </c>
      <c r="AB4123">
        <v>2022</v>
      </c>
    </row>
    <row r="4124" spans="1:28" x14ac:dyDescent="0.25">
      <c r="A4124">
        <v>6</v>
      </c>
      <c r="B4124" t="s">
        <v>119</v>
      </c>
      <c r="C4124" t="s">
        <v>103</v>
      </c>
      <c r="D4124" t="s">
        <v>10</v>
      </c>
      <c r="E4124" t="s">
        <v>824</v>
      </c>
      <c r="F4124" t="s">
        <v>84</v>
      </c>
      <c r="G4124">
        <v>170000</v>
      </c>
      <c r="H4124">
        <f t="shared" si="1132"/>
        <v>160177.20000000001</v>
      </c>
      <c r="I4124">
        <f t="shared" si="1133"/>
        <v>4879</v>
      </c>
      <c r="J4124">
        <f t="shared" si="1122"/>
        <v>12069.999999999998</v>
      </c>
      <c r="K4124">
        <f t="shared" si="1123"/>
        <v>715.55</v>
      </c>
      <c r="L4124">
        <f t="shared" si="1124"/>
        <v>4943.8</v>
      </c>
      <c r="M4124">
        <f t="shared" si="1125"/>
        <v>11530.11</v>
      </c>
      <c r="N4124">
        <v>0</v>
      </c>
      <c r="O4124">
        <f t="shared" si="1126"/>
        <v>34138.46</v>
      </c>
      <c r="P4124">
        <v>25</v>
      </c>
      <c r="Q4124">
        <v>11358.49</v>
      </c>
      <c r="R4124">
        <v>0</v>
      </c>
      <c r="S4124">
        <v>0</v>
      </c>
      <c r="T4124">
        <v>100</v>
      </c>
      <c r="U4124">
        <f t="shared" si="1127"/>
        <v>28627.237291666668</v>
      </c>
      <c r="V4124">
        <v>0</v>
      </c>
      <c r="W4124">
        <f t="shared" si="1128"/>
        <v>40110.72729166667</v>
      </c>
      <c r="X4124">
        <f t="shared" si="1129"/>
        <v>9822.7999999999993</v>
      </c>
      <c r="Y4124">
        <f t="shared" si="1130"/>
        <v>23600.11</v>
      </c>
      <c r="Z4124">
        <f t="shared" si="1131"/>
        <v>120066.47270833333</v>
      </c>
      <c r="AA4124" t="s">
        <v>223</v>
      </c>
      <c r="AB4124">
        <v>2022</v>
      </c>
    </row>
    <row r="4125" spans="1:28" x14ac:dyDescent="0.25">
      <c r="A4125">
        <v>7</v>
      </c>
      <c r="B4125" t="s">
        <v>121</v>
      </c>
      <c r="C4125" t="s">
        <v>102</v>
      </c>
      <c r="D4125" t="s">
        <v>21</v>
      </c>
      <c r="E4125" t="s">
        <v>48</v>
      </c>
      <c r="F4125" t="s">
        <v>84</v>
      </c>
      <c r="G4125">
        <v>120000</v>
      </c>
      <c r="H4125">
        <f t="shared" si="1132"/>
        <v>111395.55</v>
      </c>
      <c r="I4125">
        <f t="shared" si="1133"/>
        <v>3444</v>
      </c>
      <c r="J4125">
        <f t="shared" si="1122"/>
        <v>8520</v>
      </c>
      <c r="K4125">
        <f t="shared" si="1123"/>
        <v>715.55</v>
      </c>
      <c r="L4125">
        <f t="shared" si="1124"/>
        <v>3648</v>
      </c>
      <c r="M4125">
        <f t="shared" si="1125"/>
        <v>8508</v>
      </c>
      <c r="N4125">
        <v>1512.45</v>
      </c>
      <c r="O4125">
        <f t="shared" si="1126"/>
        <v>26348</v>
      </c>
      <c r="P4125">
        <v>25</v>
      </c>
      <c r="Q4125">
        <v>8487.86</v>
      </c>
      <c r="R4125">
        <v>59.42</v>
      </c>
      <c r="S4125">
        <v>0</v>
      </c>
      <c r="T4125">
        <v>100</v>
      </c>
      <c r="U4125">
        <f t="shared" si="1127"/>
        <v>16431.82479166667</v>
      </c>
      <c r="V4125">
        <v>0</v>
      </c>
      <c r="W4125">
        <f t="shared" ref="W4125:W4129" si="1134">P4125+Q4125+R4125+S4125+T4125+U4125-(V4125)</f>
        <v>25104.104791666672</v>
      </c>
      <c r="X4125">
        <f t="shared" si="1129"/>
        <v>8604.4500000000007</v>
      </c>
      <c r="Y4125">
        <f t="shared" si="1130"/>
        <v>17028</v>
      </c>
      <c r="Z4125">
        <f t="shared" si="1131"/>
        <v>86291.445208333331</v>
      </c>
      <c r="AA4125" t="s">
        <v>223</v>
      </c>
      <c r="AB4125">
        <v>2022</v>
      </c>
    </row>
    <row r="4126" spans="1:28" x14ac:dyDescent="0.25">
      <c r="A4126">
        <v>8</v>
      </c>
      <c r="B4126" t="s">
        <v>137</v>
      </c>
      <c r="C4126" t="s">
        <v>102</v>
      </c>
      <c r="D4126" t="s">
        <v>22</v>
      </c>
      <c r="E4126" t="s">
        <v>788</v>
      </c>
      <c r="F4126" t="s">
        <v>85</v>
      </c>
      <c r="G4126">
        <v>140000</v>
      </c>
      <c r="H4126">
        <f>+G4126-(I4126+L4126+N4126)</f>
        <v>130213.55</v>
      </c>
      <c r="I4126">
        <f t="shared" si="1133"/>
        <v>4018</v>
      </c>
      <c r="J4126">
        <f t="shared" si="1122"/>
        <v>9940</v>
      </c>
      <c r="K4126">
        <f t="shared" si="1123"/>
        <v>715.55</v>
      </c>
      <c r="L4126">
        <f t="shared" si="1124"/>
        <v>4256</v>
      </c>
      <c r="M4126">
        <f t="shared" si="1125"/>
        <v>9926</v>
      </c>
      <c r="N4126">
        <v>1512.45</v>
      </c>
      <c r="O4126">
        <f>+I4126+J4126+K4126+L4126+M4126+N4126</f>
        <v>30368</v>
      </c>
      <c r="P4126">
        <v>25</v>
      </c>
      <c r="Q4126">
        <v>1000</v>
      </c>
      <c r="R4126">
        <v>120.02</v>
      </c>
      <c r="S4126">
        <v>0</v>
      </c>
      <c r="T4126">
        <v>100</v>
      </c>
      <c r="U4126">
        <f t="shared" si="1127"/>
        <v>21136.32479166667</v>
      </c>
      <c r="V4126">
        <v>0</v>
      </c>
      <c r="W4126">
        <f t="shared" si="1134"/>
        <v>22381.34479166667</v>
      </c>
      <c r="X4126">
        <f>+I4126+L4126+N4126</f>
        <v>9786.4500000000007</v>
      </c>
      <c r="Y4126">
        <f>+J4126+M4126</f>
        <v>19866</v>
      </c>
      <c r="Z4126">
        <f>+G4126-(W4126+X4126)</f>
        <v>107832.20520833333</v>
      </c>
      <c r="AA4126" t="s">
        <v>223</v>
      </c>
      <c r="AB4126">
        <v>2022</v>
      </c>
    </row>
    <row r="4127" spans="1:28" x14ac:dyDescent="0.25">
      <c r="A4127">
        <v>9</v>
      </c>
      <c r="B4127" t="s">
        <v>123</v>
      </c>
      <c r="C4127" t="s">
        <v>102</v>
      </c>
      <c r="D4127" t="s">
        <v>10</v>
      </c>
      <c r="E4127" t="s">
        <v>826</v>
      </c>
      <c r="F4127" t="s">
        <v>84</v>
      </c>
      <c r="G4127">
        <v>145000</v>
      </c>
      <c r="H4127">
        <f t="shared" si="1132"/>
        <v>136430.5</v>
      </c>
      <c r="I4127">
        <f t="shared" si="1133"/>
        <v>4161.5</v>
      </c>
      <c r="J4127">
        <f t="shared" si="1122"/>
        <v>10294.999999999998</v>
      </c>
      <c r="K4127">
        <f t="shared" si="1123"/>
        <v>715.55</v>
      </c>
      <c r="L4127">
        <f t="shared" si="1124"/>
        <v>4408</v>
      </c>
      <c r="M4127">
        <f t="shared" si="1125"/>
        <v>10280.5</v>
      </c>
      <c r="N4127">
        <v>0</v>
      </c>
      <c r="O4127">
        <f t="shared" si="1126"/>
        <v>29860.549999999996</v>
      </c>
      <c r="P4127">
        <v>25</v>
      </c>
      <c r="Q4127">
        <v>6000</v>
      </c>
      <c r="R4127">
        <v>70.03</v>
      </c>
      <c r="S4127">
        <v>0</v>
      </c>
      <c r="T4127">
        <v>100</v>
      </c>
      <c r="U4127">
        <f t="shared" si="1127"/>
        <v>22690.562291666665</v>
      </c>
      <c r="V4127">
        <v>0</v>
      </c>
      <c r="W4127">
        <f t="shared" si="1134"/>
        <v>28885.592291666664</v>
      </c>
      <c r="X4127">
        <f t="shared" si="1129"/>
        <v>8569.5</v>
      </c>
      <c r="Y4127">
        <f t="shared" si="1130"/>
        <v>20575.5</v>
      </c>
      <c r="Z4127">
        <f t="shared" si="1131"/>
        <v>107544.90770833334</v>
      </c>
      <c r="AA4127" t="s">
        <v>223</v>
      </c>
      <c r="AB4127">
        <v>2022</v>
      </c>
    </row>
    <row r="4128" spans="1:28" x14ac:dyDescent="0.25">
      <c r="A4128">
        <v>10</v>
      </c>
      <c r="B4128" t="s">
        <v>125</v>
      </c>
      <c r="C4128" t="s">
        <v>102</v>
      </c>
      <c r="D4128" t="s">
        <v>94</v>
      </c>
      <c r="E4128" t="s">
        <v>65</v>
      </c>
      <c r="F4128" t="s">
        <v>85</v>
      </c>
      <c r="G4128">
        <v>50000</v>
      </c>
      <c r="H4128">
        <f t="shared" si="1132"/>
        <v>45532.55</v>
      </c>
      <c r="I4128">
        <f t="shared" si="1133"/>
        <v>1435</v>
      </c>
      <c r="J4128">
        <f t="shared" si="1122"/>
        <v>3549.9999999999995</v>
      </c>
      <c r="K4128">
        <f t="shared" si="1123"/>
        <v>550</v>
      </c>
      <c r="L4128">
        <f t="shared" si="1124"/>
        <v>1520</v>
      </c>
      <c r="M4128">
        <f t="shared" si="1125"/>
        <v>3545.0000000000005</v>
      </c>
      <c r="N4128">
        <v>1512.45</v>
      </c>
      <c r="O4128">
        <f t="shared" si="1126"/>
        <v>12112.45</v>
      </c>
      <c r="P4128">
        <v>25</v>
      </c>
      <c r="Q4128">
        <v>1000</v>
      </c>
      <c r="R4128">
        <v>20.010000000000002</v>
      </c>
      <c r="S4128">
        <v>0</v>
      </c>
      <c r="T4128">
        <v>100</v>
      </c>
      <c r="U4128">
        <v>12466.01</v>
      </c>
      <c r="V4128">
        <v>0</v>
      </c>
      <c r="W4128">
        <f t="shared" si="1134"/>
        <v>13611.02</v>
      </c>
      <c r="X4128">
        <f t="shared" si="1129"/>
        <v>4467.45</v>
      </c>
      <c r="Y4128">
        <f t="shared" si="1130"/>
        <v>7095</v>
      </c>
      <c r="Z4128">
        <f t="shared" si="1131"/>
        <v>31921.53</v>
      </c>
      <c r="AA4128" t="s">
        <v>223</v>
      </c>
      <c r="AB4128">
        <v>2022</v>
      </c>
    </row>
    <row r="4129" spans="1:28" x14ac:dyDescent="0.25">
      <c r="A4129">
        <v>11</v>
      </c>
      <c r="B4129" t="s">
        <v>126</v>
      </c>
      <c r="C4129" t="s">
        <v>103</v>
      </c>
      <c r="D4129" t="s">
        <v>94</v>
      </c>
      <c r="E4129" t="s">
        <v>58</v>
      </c>
      <c r="F4129" t="s">
        <v>84</v>
      </c>
      <c r="G4129">
        <v>55000</v>
      </c>
      <c r="H4129">
        <f t="shared" si="1132"/>
        <v>51749.5</v>
      </c>
      <c r="I4129">
        <f t="shared" si="1133"/>
        <v>1578.5</v>
      </c>
      <c r="J4129">
        <f t="shared" si="1122"/>
        <v>3904.9999999999995</v>
      </c>
      <c r="K4129">
        <f t="shared" si="1123"/>
        <v>605.00000000000011</v>
      </c>
      <c r="L4129">
        <f t="shared" si="1124"/>
        <v>1672</v>
      </c>
      <c r="M4129">
        <f t="shared" si="1125"/>
        <v>3899.5000000000005</v>
      </c>
      <c r="N4129">
        <v>0</v>
      </c>
      <c r="O4129">
        <f t="shared" si="1126"/>
        <v>11660</v>
      </c>
      <c r="P4129">
        <v>25</v>
      </c>
      <c r="Q4129">
        <v>2996.21</v>
      </c>
      <c r="R4129">
        <v>202.44</v>
      </c>
      <c r="S4129">
        <v>0</v>
      </c>
      <c r="T4129">
        <v>100</v>
      </c>
      <c r="U4129">
        <f t="shared" si="1127"/>
        <v>2559.6748749999997</v>
      </c>
      <c r="V4129">
        <v>0</v>
      </c>
      <c r="W4129">
        <f t="shared" si="1134"/>
        <v>5883.3248750000002</v>
      </c>
      <c r="X4129">
        <f t="shared" si="1129"/>
        <v>3250.5</v>
      </c>
      <c r="Y4129">
        <f t="shared" si="1130"/>
        <v>7804.5</v>
      </c>
      <c r="Z4129">
        <f t="shared" si="1131"/>
        <v>45866.175125000002</v>
      </c>
      <c r="AA4129" t="s">
        <v>223</v>
      </c>
      <c r="AB4129">
        <v>2022</v>
      </c>
    </row>
    <row r="4130" spans="1:28" x14ac:dyDescent="0.25">
      <c r="A4130">
        <v>12</v>
      </c>
      <c r="B4130" t="s">
        <v>128</v>
      </c>
      <c r="C4130" t="s">
        <v>102</v>
      </c>
      <c r="D4130" t="s">
        <v>12</v>
      </c>
      <c r="E4130" t="s">
        <v>35</v>
      </c>
      <c r="F4130" t="s">
        <v>84</v>
      </c>
      <c r="G4130">
        <v>116000</v>
      </c>
      <c r="H4130">
        <f t="shared" si="1132"/>
        <v>106119.5</v>
      </c>
      <c r="I4130">
        <f t="shared" si="1133"/>
        <v>3329.2</v>
      </c>
      <c r="J4130">
        <f t="shared" si="1122"/>
        <v>8236</v>
      </c>
      <c r="K4130">
        <f t="shared" si="1123"/>
        <v>715.55</v>
      </c>
      <c r="L4130">
        <f t="shared" si="1124"/>
        <v>3526.4</v>
      </c>
      <c r="M4130">
        <f t="shared" si="1125"/>
        <v>8224.4</v>
      </c>
      <c r="N4130">
        <v>3024.9</v>
      </c>
      <c r="O4130">
        <f t="shared" si="1126"/>
        <v>27056.45</v>
      </c>
      <c r="P4130">
        <v>25</v>
      </c>
      <c r="Q4130">
        <v>0</v>
      </c>
      <c r="R4130">
        <v>200.02</v>
      </c>
      <c r="S4130">
        <v>0</v>
      </c>
      <c r="T4130">
        <v>100</v>
      </c>
      <c r="U4130">
        <f t="shared" si="1127"/>
        <v>15112.812291666667</v>
      </c>
      <c r="V4130">
        <v>0</v>
      </c>
      <c r="W4130">
        <f>P4130+Q4130+R4130+S4130+T4130+U4130-(V4130)</f>
        <v>15437.832291666668</v>
      </c>
      <c r="X4130">
        <f t="shared" si="1129"/>
        <v>9880.5</v>
      </c>
      <c r="Y4130">
        <f t="shared" si="1130"/>
        <v>16460.400000000001</v>
      </c>
      <c r="Z4130">
        <f t="shared" si="1131"/>
        <v>90681.667708333334</v>
      </c>
      <c r="AA4130" t="s">
        <v>223</v>
      </c>
      <c r="AB4130">
        <v>2022</v>
      </c>
    </row>
    <row r="4131" spans="1:28" x14ac:dyDescent="0.25">
      <c r="A4131">
        <v>13</v>
      </c>
      <c r="B4131" t="s">
        <v>129</v>
      </c>
      <c r="C4131" t="s">
        <v>102</v>
      </c>
      <c r="D4131" t="s">
        <v>16</v>
      </c>
      <c r="E4131" t="s">
        <v>79</v>
      </c>
      <c r="F4131" t="s">
        <v>84</v>
      </c>
      <c r="G4131">
        <v>54000</v>
      </c>
      <c r="H4131">
        <f t="shared" si="1132"/>
        <v>50808.6</v>
      </c>
      <c r="I4131">
        <f t="shared" si="1133"/>
        <v>1549.8</v>
      </c>
      <c r="J4131">
        <f t="shared" si="1122"/>
        <v>3833.9999999999995</v>
      </c>
      <c r="K4131">
        <f t="shared" si="1123"/>
        <v>594.00000000000011</v>
      </c>
      <c r="L4131">
        <f t="shared" si="1124"/>
        <v>1641.6</v>
      </c>
      <c r="M4131">
        <f t="shared" si="1125"/>
        <v>3828.6000000000004</v>
      </c>
      <c r="N4131">
        <v>0</v>
      </c>
      <c r="O4131">
        <f t="shared" si="1126"/>
        <v>11448</v>
      </c>
      <c r="P4131">
        <v>25</v>
      </c>
      <c r="Q4131">
        <v>1066.1199999999999</v>
      </c>
      <c r="R4131">
        <v>235.64</v>
      </c>
      <c r="S4131">
        <v>0</v>
      </c>
      <c r="T4131">
        <v>100</v>
      </c>
      <c r="U4131">
        <f t="shared" si="1127"/>
        <v>2418.539874999999</v>
      </c>
      <c r="V4131">
        <v>0</v>
      </c>
      <c r="W4131">
        <f t="shared" ref="W4131:W4133" si="1135">P4131+Q4131+R4131+S4131+T4131+U4131-(V4131)</f>
        <v>3845.2998749999988</v>
      </c>
      <c r="X4131">
        <f t="shared" si="1129"/>
        <v>3191.3999999999996</v>
      </c>
      <c r="Y4131">
        <f t="shared" si="1130"/>
        <v>7662.6</v>
      </c>
      <c r="Z4131">
        <f t="shared" si="1131"/>
        <v>46963.300125000002</v>
      </c>
      <c r="AA4131" t="s">
        <v>223</v>
      </c>
      <c r="AB4131">
        <v>2022</v>
      </c>
    </row>
    <row r="4132" spans="1:28" x14ac:dyDescent="0.25">
      <c r="A4132">
        <v>14</v>
      </c>
      <c r="B4132" t="s">
        <v>130</v>
      </c>
      <c r="C4132" t="s">
        <v>102</v>
      </c>
      <c r="D4132" t="s">
        <v>16</v>
      </c>
      <c r="E4132" t="s">
        <v>61</v>
      </c>
      <c r="F4132" t="s">
        <v>84</v>
      </c>
      <c r="G4132">
        <v>65000</v>
      </c>
      <c r="H4132">
        <f t="shared" si="1132"/>
        <v>56621.15</v>
      </c>
      <c r="I4132">
        <f t="shared" si="1133"/>
        <v>1865.5</v>
      </c>
      <c r="J4132">
        <f t="shared" si="1122"/>
        <v>4615</v>
      </c>
      <c r="K4132">
        <f t="shared" si="1123"/>
        <v>715.00000000000011</v>
      </c>
      <c r="L4132">
        <f t="shared" si="1124"/>
        <v>1976</v>
      </c>
      <c r="M4132">
        <f t="shared" si="1125"/>
        <v>4608.5</v>
      </c>
      <c r="N4132">
        <v>4537.3500000000004</v>
      </c>
      <c r="O4132">
        <f t="shared" si="1126"/>
        <v>18317.349999999999</v>
      </c>
      <c r="P4132">
        <v>25</v>
      </c>
      <c r="Q4132">
        <v>1200</v>
      </c>
      <c r="R4132">
        <v>320.02</v>
      </c>
      <c r="S4132">
        <v>0</v>
      </c>
      <c r="T4132">
        <v>100</v>
      </c>
      <c r="U4132">
        <f t="shared" si="1127"/>
        <v>3520.0798333333337</v>
      </c>
      <c r="V4132">
        <v>0</v>
      </c>
      <c r="W4132">
        <f t="shared" si="1135"/>
        <v>5165.0998333333337</v>
      </c>
      <c r="X4132">
        <f t="shared" si="1129"/>
        <v>8378.85</v>
      </c>
      <c r="Y4132">
        <f t="shared" si="1130"/>
        <v>9223.5</v>
      </c>
      <c r="Z4132">
        <f t="shared" si="1131"/>
        <v>51456.050166666668</v>
      </c>
      <c r="AA4132" t="s">
        <v>223</v>
      </c>
      <c r="AB4132">
        <v>2022</v>
      </c>
    </row>
    <row r="4133" spans="1:28" x14ac:dyDescent="0.25">
      <c r="A4133">
        <v>15</v>
      </c>
      <c r="B4133" t="s">
        <v>131</v>
      </c>
      <c r="C4133" t="s">
        <v>102</v>
      </c>
      <c r="D4133" t="s">
        <v>6</v>
      </c>
      <c r="E4133" t="s">
        <v>827</v>
      </c>
      <c r="F4133" t="s">
        <v>84</v>
      </c>
      <c r="G4133">
        <v>70000</v>
      </c>
      <c r="H4133">
        <f t="shared" si="1132"/>
        <v>62838.1</v>
      </c>
      <c r="I4133">
        <f t="shared" si="1133"/>
        <v>2009</v>
      </c>
      <c r="J4133">
        <f t="shared" si="1122"/>
        <v>4970</v>
      </c>
      <c r="K4133">
        <f t="shared" si="1123"/>
        <v>715.55</v>
      </c>
      <c r="L4133">
        <f t="shared" si="1124"/>
        <v>2128</v>
      </c>
      <c r="M4133">
        <f t="shared" si="1125"/>
        <v>4963</v>
      </c>
      <c r="N4133">
        <v>3024.9</v>
      </c>
      <c r="O4133">
        <f t="shared" si="1126"/>
        <v>17810.45</v>
      </c>
      <c r="P4133">
        <v>25</v>
      </c>
      <c r="Q4133">
        <v>0</v>
      </c>
      <c r="R4133">
        <v>150.02000000000001</v>
      </c>
      <c r="S4133">
        <v>0</v>
      </c>
      <c r="T4133">
        <v>100</v>
      </c>
      <c r="U4133">
        <f t="shared" si="1127"/>
        <v>4763.4698333333326</v>
      </c>
      <c r="V4133">
        <v>0</v>
      </c>
      <c r="W4133">
        <f t="shared" si="1135"/>
        <v>5038.4898333333331</v>
      </c>
      <c r="X4133">
        <f t="shared" si="1129"/>
        <v>7161.9</v>
      </c>
      <c r="Y4133">
        <f t="shared" si="1130"/>
        <v>9933</v>
      </c>
      <c r="Z4133">
        <f t="shared" si="1131"/>
        <v>57799.610166666665</v>
      </c>
      <c r="AA4133" t="s">
        <v>223</v>
      </c>
      <c r="AB4133">
        <v>2022</v>
      </c>
    </row>
    <row r="4134" spans="1:28" x14ac:dyDescent="0.25">
      <c r="A4134">
        <v>16</v>
      </c>
      <c r="B4134" t="s">
        <v>132</v>
      </c>
      <c r="C4134" t="s">
        <v>102</v>
      </c>
      <c r="D4134" t="s">
        <v>4</v>
      </c>
      <c r="E4134" t="s">
        <v>24</v>
      </c>
      <c r="F4134" t="s">
        <v>84</v>
      </c>
      <c r="G4134">
        <v>45000</v>
      </c>
      <c r="H4134">
        <f t="shared" si="1132"/>
        <v>39315.599999999999</v>
      </c>
      <c r="I4134">
        <f t="shared" si="1133"/>
        <v>1291.5</v>
      </c>
      <c r="J4134">
        <f t="shared" si="1122"/>
        <v>3194.9999999999995</v>
      </c>
      <c r="K4134">
        <f t="shared" si="1123"/>
        <v>495.00000000000006</v>
      </c>
      <c r="L4134">
        <f t="shared" si="1124"/>
        <v>1368</v>
      </c>
      <c r="M4134">
        <f t="shared" si="1125"/>
        <v>3190.5</v>
      </c>
      <c r="N4134">
        <v>3024.9</v>
      </c>
      <c r="O4134">
        <f t="shared" si="1126"/>
        <v>12564.9</v>
      </c>
      <c r="P4134">
        <v>25</v>
      </c>
      <c r="Q4134">
        <v>10686.79</v>
      </c>
      <c r="R4134">
        <v>180.63</v>
      </c>
      <c r="S4134">
        <v>0</v>
      </c>
      <c r="T4134">
        <v>100</v>
      </c>
      <c r="U4134">
        <f t="shared" si="1127"/>
        <v>694.58987499999921</v>
      </c>
      <c r="V4134">
        <v>0</v>
      </c>
      <c r="W4134">
        <f t="shared" si="1128"/>
        <v>11687.009875</v>
      </c>
      <c r="X4134">
        <f t="shared" si="1129"/>
        <v>5684.4</v>
      </c>
      <c r="Y4134">
        <f>+J4134++K4134+M4134</f>
        <v>6880.5</v>
      </c>
      <c r="Z4134">
        <f t="shared" si="1131"/>
        <v>27628.590125000002</v>
      </c>
      <c r="AA4134" t="s">
        <v>223</v>
      </c>
      <c r="AB4134">
        <v>2022</v>
      </c>
    </row>
    <row r="4135" spans="1:28" x14ac:dyDescent="0.25">
      <c r="A4135">
        <v>17</v>
      </c>
      <c r="B4135" t="s">
        <v>133</v>
      </c>
      <c r="C4135" t="s">
        <v>103</v>
      </c>
      <c r="D4135" t="s">
        <v>828</v>
      </c>
      <c r="E4135" t="s">
        <v>829</v>
      </c>
      <c r="F4135" t="s">
        <v>84</v>
      </c>
      <c r="G4135">
        <v>80000</v>
      </c>
      <c r="H4135">
        <f t="shared" si="1132"/>
        <v>75272</v>
      </c>
      <c r="I4135">
        <f t="shared" si="1133"/>
        <v>2296</v>
      </c>
      <c r="J4135">
        <f t="shared" si="1122"/>
        <v>5679.9999999999991</v>
      </c>
      <c r="K4135">
        <f t="shared" si="1123"/>
        <v>715.55</v>
      </c>
      <c r="L4135">
        <f t="shared" si="1124"/>
        <v>2432</v>
      </c>
      <c r="M4135">
        <f t="shared" si="1125"/>
        <v>5672</v>
      </c>
      <c r="N4135">
        <v>0</v>
      </c>
      <c r="O4135">
        <f t="shared" si="1126"/>
        <v>16795.55</v>
      </c>
      <c r="P4135">
        <v>25</v>
      </c>
      <c r="Q4135">
        <v>200</v>
      </c>
      <c r="R4135">
        <v>220.05</v>
      </c>
      <c r="S4135">
        <v>0</v>
      </c>
      <c r="T4135">
        <v>100</v>
      </c>
      <c r="U4135">
        <f t="shared" si="1127"/>
        <v>7400.9372916666662</v>
      </c>
      <c r="V4135">
        <v>0</v>
      </c>
      <c r="W4135">
        <f t="shared" si="1128"/>
        <v>7945.9872916666664</v>
      </c>
      <c r="X4135">
        <f t="shared" si="1129"/>
        <v>4728</v>
      </c>
      <c r="Y4135">
        <f t="shared" ref="Y4135:Y4198" si="1136">+J4135+M4135</f>
        <v>11352</v>
      </c>
      <c r="Z4135">
        <f t="shared" si="1131"/>
        <v>67326.012708333335</v>
      </c>
      <c r="AA4135" t="s">
        <v>223</v>
      </c>
      <c r="AB4135">
        <v>2022</v>
      </c>
    </row>
    <row r="4136" spans="1:28" x14ac:dyDescent="0.25">
      <c r="A4136">
        <v>18</v>
      </c>
      <c r="B4136" t="s">
        <v>134</v>
      </c>
      <c r="C4136" t="s">
        <v>102</v>
      </c>
      <c r="D4136" t="s">
        <v>16</v>
      </c>
      <c r="E4136" t="s">
        <v>45</v>
      </c>
      <c r="F4136" t="s">
        <v>84</v>
      </c>
      <c r="G4136">
        <v>44000</v>
      </c>
      <c r="H4136">
        <f t="shared" si="1132"/>
        <v>39887.15</v>
      </c>
      <c r="I4136">
        <f t="shared" si="1133"/>
        <v>1262.8</v>
      </c>
      <c r="J4136">
        <f t="shared" si="1122"/>
        <v>3123.9999999999995</v>
      </c>
      <c r="K4136">
        <f t="shared" si="1123"/>
        <v>484.00000000000006</v>
      </c>
      <c r="L4136">
        <f t="shared" si="1124"/>
        <v>1337.6</v>
      </c>
      <c r="M4136">
        <f t="shared" si="1125"/>
        <v>3119.6000000000004</v>
      </c>
      <c r="N4136">
        <v>1512.45</v>
      </c>
      <c r="O4136">
        <f t="shared" si="1126"/>
        <v>10840.45</v>
      </c>
      <c r="P4136">
        <v>25</v>
      </c>
      <c r="Q4136">
        <v>0</v>
      </c>
      <c r="R4136">
        <v>280.02999999999997</v>
      </c>
      <c r="S4136">
        <v>0</v>
      </c>
      <c r="T4136">
        <v>100</v>
      </c>
      <c r="U4136">
        <f t="shared" si="1127"/>
        <v>780.32237500000053</v>
      </c>
      <c r="V4136">
        <v>804.67</v>
      </c>
      <c r="W4136">
        <f t="shared" si="1128"/>
        <v>1185.3523750000004</v>
      </c>
      <c r="X4136">
        <f t="shared" si="1129"/>
        <v>4112.8499999999995</v>
      </c>
      <c r="Y4136">
        <f t="shared" si="1136"/>
        <v>6243.6</v>
      </c>
      <c r="Z4136">
        <f t="shared" si="1131"/>
        <v>38701.797624999999</v>
      </c>
      <c r="AA4136" t="s">
        <v>223</v>
      </c>
      <c r="AB4136">
        <v>2022</v>
      </c>
    </row>
    <row r="4137" spans="1:28" x14ac:dyDescent="0.25">
      <c r="A4137">
        <v>19</v>
      </c>
      <c r="B4137" t="s">
        <v>140</v>
      </c>
      <c r="C4137" t="s">
        <v>102</v>
      </c>
      <c r="D4137" t="s">
        <v>823</v>
      </c>
      <c r="E4137" t="s">
        <v>29</v>
      </c>
      <c r="F4137" t="s">
        <v>99</v>
      </c>
      <c r="G4137">
        <v>130000</v>
      </c>
      <c r="H4137">
        <f t="shared" si="1132"/>
        <v>122317</v>
      </c>
      <c r="I4137">
        <f t="shared" si="1133"/>
        <v>3731</v>
      </c>
      <c r="J4137">
        <f t="shared" si="1122"/>
        <v>9230</v>
      </c>
      <c r="K4137">
        <f t="shared" si="1123"/>
        <v>715.55</v>
      </c>
      <c r="L4137">
        <f t="shared" si="1124"/>
        <v>3952</v>
      </c>
      <c r="M4137">
        <f t="shared" si="1125"/>
        <v>9217</v>
      </c>
      <c r="N4137">
        <v>0</v>
      </c>
      <c r="O4137">
        <f t="shared" si="1126"/>
        <v>26845.55</v>
      </c>
      <c r="P4137">
        <v>25</v>
      </c>
      <c r="Q4137">
        <v>0</v>
      </c>
      <c r="R4137">
        <v>0</v>
      </c>
      <c r="S4137">
        <v>0</v>
      </c>
      <c r="T4137">
        <v>100</v>
      </c>
      <c r="U4137">
        <f t="shared" si="1127"/>
        <v>19162.187291666665</v>
      </c>
      <c r="V4137">
        <v>0</v>
      </c>
      <c r="W4137">
        <f t="shared" si="1128"/>
        <v>19287.187291666665</v>
      </c>
      <c r="X4137">
        <f t="shared" si="1129"/>
        <v>7683</v>
      </c>
      <c r="Y4137">
        <f t="shared" si="1136"/>
        <v>18447</v>
      </c>
      <c r="Z4137">
        <f t="shared" si="1131"/>
        <v>103029.81270833334</v>
      </c>
      <c r="AA4137" t="s">
        <v>223</v>
      </c>
      <c r="AB4137">
        <v>2022</v>
      </c>
    </row>
    <row r="4138" spans="1:28" x14ac:dyDescent="0.25">
      <c r="A4138">
        <v>20</v>
      </c>
      <c r="B4138" t="s">
        <v>144</v>
      </c>
      <c r="C4138" t="s">
        <v>103</v>
      </c>
      <c r="D4138" t="s">
        <v>10</v>
      </c>
      <c r="E4138" t="s">
        <v>40</v>
      </c>
      <c r="F4138" t="s">
        <v>85</v>
      </c>
      <c r="G4138">
        <v>80000</v>
      </c>
      <c r="H4138">
        <f t="shared" si="1132"/>
        <v>73759.55</v>
      </c>
      <c r="I4138">
        <f t="shared" si="1133"/>
        <v>2296</v>
      </c>
      <c r="J4138">
        <f t="shared" si="1122"/>
        <v>5679.9999999999991</v>
      </c>
      <c r="K4138">
        <f t="shared" si="1123"/>
        <v>715.55</v>
      </c>
      <c r="L4138">
        <f t="shared" si="1124"/>
        <v>2432</v>
      </c>
      <c r="M4138">
        <f t="shared" si="1125"/>
        <v>5672</v>
      </c>
      <c r="N4138">
        <v>1512.45</v>
      </c>
      <c r="O4138">
        <f t="shared" si="1126"/>
        <v>18308</v>
      </c>
      <c r="P4138">
        <v>25</v>
      </c>
      <c r="Q4138">
        <v>0</v>
      </c>
      <c r="R4138">
        <v>110.63</v>
      </c>
      <c r="S4138">
        <v>0</v>
      </c>
      <c r="T4138">
        <v>100</v>
      </c>
      <c r="U4138">
        <v>18272.759999999998</v>
      </c>
      <c r="V4138">
        <v>0</v>
      </c>
      <c r="W4138">
        <f t="shared" ref="W4138:W4143" si="1137">P4138+Q4138+R4138+S4138+T4138+U4138-(V4138)</f>
        <v>18508.39</v>
      </c>
      <c r="X4138">
        <f t="shared" si="1129"/>
        <v>6240.45</v>
      </c>
      <c r="Y4138">
        <f t="shared" si="1136"/>
        <v>11352</v>
      </c>
      <c r="Z4138">
        <f t="shared" si="1131"/>
        <v>55251.16</v>
      </c>
      <c r="AA4138" t="s">
        <v>223</v>
      </c>
      <c r="AB4138">
        <v>2022</v>
      </c>
    </row>
    <row r="4139" spans="1:28" x14ac:dyDescent="0.25">
      <c r="A4139">
        <v>21</v>
      </c>
      <c r="B4139" t="s">
        <v>145</v>
      </c>
      <c r="C4139" t="s">
        <v>102</v>
      </c>
      <c r="D4139" t="s">
        <v>10</v>
      </c>
      <c r="E4139" t="s">
        <v>50</v>
      </c>
      <c r="F4139" t="s">
        <v>84</v>
      </c>
      <c r="G4139">
        <v>95000</v>
      </c>
      <c r="H4139">
        <f t="shared" si="1132"/>
        <v>86360.6</v>
      </c>
      <c r="I4139">
        <f t="shared" si="1133"/>
        <v>2726.5</v>
      </c>
      <c r="J4139">
        <f t="shared" si="1122"/>
        <v>6744.9999999999991</v>
      </c>
      <c r="K4139">
        <f t="shared" si="1123"/>
        <v>715.55</v>
      </c>
      <c r="L4139">
        <f t="shared" si="1124"/>
        <v>2888</v>
      </c>
      <c r="M4139">
        <f t="shared" si="1125"/>
        <v>6735.5</v>
      </c>
      <c r="N4139">
        <v>3024.9</v>
      </c>
      <c r="O4139">
        <f t="shared" si="1126"/>
        <v>22835.45</v>
      </c>
      <c r="P4139">
        <v>25</v>
      </c>
      <c r="Q4139">
        <v>0</v>
      </c>
      <c r="R4139">
        <v>990.65</v>
      </c>
      <c r="S4139">
        <v>0</v>
      </c>
      <c r="T4139">
        <v>100</v>
      </c>
      <c r="U4139">
        <f t="shared" si="1127"/>
        <v>10173.087291666669</v>
      </c>
      <c r="V4139">
        <v>0</v>
      </c>
      <c r="W4139">
        <f t="shared" si="1137"/>
        <v>11288.737291666668</v>
      </c>
      <c r="X4139">
        <f t="shared" si="1129"/>
        <v>8639.4</v>
      </c>
      <c r="Y4139">
        <f t="shared" si="1136"/>
        <v>13480.5</v>
      </c>
      <c r="Z4139">
        <f t="shared" si="1131"/>
        <v>75071.862708333327</v>
      </c>
      <c r="AA4139" t="s">
        <v>223</v>
      </c>
      <c r="AB4139">
        <v>2022</v>
      </c>
    </row>
    <row r="4140" spans="1:28" x14ac:dyDescent="0.25">
      <c r="A4140">
        <v>22</v>
      </c>
      <c r="B4140" t="s">
        <v>146</v>
      </c>
      <c r="C4140" t="s">
        <v>102</v>
      </c>
      <c r="D4140" t="s">
        <v>10</v>
      </c>
      <c r="E4140" t="s">
        <v>44</v>
      </c>
      <c r="F4140" t="s">
        <v>84</v>
      </c>
      <c r="G4140">
        <v>80000</v>
      </c>
      <c r="H4140">
        <f t="shared" si="1132"/>
        <v>75272</v>
      </c>
      <c r="I4140">
        <f t="shared" si="1133"/>
        <v>2296</v>
      </c>
      <c r="J4140">
        <f t="shared" si="1122"/>
        <v>5679.9999999999991</v>
      </c>
      <c r="K4140">
        <f t="shared" si="1123"/>
        <v>715.55</v>
      </c>
      <c r="L4140">
        <f t="shared" si="1124"/>
        <v>2432</v>
      </c>
      <c r="M4140">
        <f t="shared" si="1125"/>
        <v>5672</v>
      </c>
      <c r="N4140">
        <v>0</v>
      </c>
      <c r="O4140">
        <f t="shared" si="1126"/>
        <v>16795.55</v>
      </c>
      <c r="P4140">
        <v>25</v>
      </c>
      <c r="Q4140">
        <v>0</v>
      </c>
      <c r="R4140">
        <v>0</v>
      </c>
      <c r="S4140">
        <v>0</v>
      </c>
      <c r="T4140">
        <v>100</v>
      </c>
      <c r="U4140">
        <f t="shared" si="1127"/>
        <v>7400.9372916666662</v>
      </c>
      <c r="V4140">
        <v>0</v>
      </c>
      <c r="W4140">
        <f t="shared" si="1137"/>
        <v>7525.9372916666662</v>
      </c>
      <c r="X4140">
        <f t="shared" si="1129"/>
        <v>4728</v>
      </c>
      <c r="Y4140">
        <f t="shared" si="1136"/>
        <v>11352</v>
      </c>
      <c r="Z4140">
        <f t="shared" si="1131"/>
        <v>67746.062708333338</v>
      </c>
      <c r="AA4140" t="s">
        <v>223</v>
      </c>
      <c r="AB4140">
        <v>2022</v>
      </c>
    </row>
    <row r="4141" spans="1:28" x14ac:dyDescent="0.25">
      <c r="A4141">
        <v>23</v>
      </c>
      <c r="B4141" t="s">
        <v>147</v>
      </c>
      <c r="C4141" t="s">
        <v>102</v>
      </c>
      <c r="D4141" t="s">
        <v>10</v>
      </c>
      <c r="E4141" t="s">
        <v>44</v>
      </c>
      <c r="F4141" t="s">
        <v>84</v>
      </c>
      <c r="G4141">
        <v>80000</v>
      </c>
      <c r="H4141">
        <f t="shared" si="1132"/>
        <v>75272</v>
      </c>
      <c r="I4141">
        <f t="shared" si="1133"/>
        <v>2296</v>
      </c>
      <c r="J4141">
        <f t="shared" si="1122"/>
        <v>5679.9999999999991</v>
      </c>
      <c r="K4141">
        <f t="shared" si="1123"/>
        <v>715.55</v>
      </c>
      <c r="L4141">
        <f t="shared" si="1124"/>
        <v>2432</v>
      </c>
      <c r="M4141">
        <f t="shared" si="1125"/>
        <v>5672</v>
      </c>
      <c r="N4141">
        <v>0</v>
      </c>
      <c r="O4141">
        <f t="shared" si="1126"/>
        <v>16795.55</v>
      </c>
      <c r="P4141">
        <v>25</v>
      </c>
      <c r="Q4141">
        <v>0</v>
      </c>
      <c r="R4141">
        <v>309.79000000000002</v>
      </c>
      <c r="S4141">
        <v>0</v>
      </c>
      <c r="T4141">
        <v>100</v>
      </c>
      <c r="U4141">
        <f t="shared" si="1127"/>
        <v>7400.9372916666662</v>
      </c>
      <c r="V4141">
        <v>0</v>
      </c>
      <c r="W4141">
        <f t="shared" si="1137"/>
        <v>7835.7272916666661</v>
      </c>
      <c r="X4141">
        <f t="shared" si="1129"/>
        <v>4728</v>
      </c>
      <c r="Y4141">
        <f t="shared" si="1136"/>
        <v>11352</v>
      </c>
      <c r="Z4141">
        <f t="shared" si="1131"/>
        <v>67436.27270833333</v>
      </c>
      <c r="AA4141" t="s">
        <v>223</v>
      </c>
      <c r="AB4141">
        <v>2022</v>
      </c>
    </row>
    <row r="4142" spans="1:28" x14ac:dyDescent="0.25">
      <c r="A4142">
        <v>24</v>
      </c>
      <c r="B4142" t="s">
        <v>148</v>
      </c>
      <c r="C4142" t="s">
        <v>103</v>
      </c>
      <c r="D4142" t="s">
        <v>10</v>
      </c>
      <c r="E4142" t="s">
        <v>44</v>
      </c>
      <c r="F4142" t="s">
        <v>84</v>
      </c>
      <c r="G4142">
        <v>80000</v>
      </c>
      <c r="H4142">
        <f t="shared" si="1132"/>
        <v>75272</v>
      </c>
      <c r="I4142">
        <f t="shared" si="1133"/>
        <v>2296</v>
      </c>
      <c r="J4142">
        <f t="shared" si="1122"/>
        <v>5679.9999999999991</v>
      </c>
      <c r="K4142">
        <f t="shared" si="1123"/>
        <v>715.55</v>
      </c>
      <c r="L4142">
        <f t="shared" si="1124"/>
        <v>2432</v>
      </c>
      <c r="M4142">
        <f t="shared" si="1125"/>
        <v>5672</v>
      </c>
      <c r="N4142">
        <v>0</v>
      </c>
      <c r="O4142">
        <f t="shared" si="1126"/>
        <v>16795.55</v>
      </c>
      <c r="P4142">
        <v>25</v>
      </c>
      <c r="Q4142">
        <v>0</v>
      </c>
      <c r="R4142">
        <v>110.04</v>
      </c>
      <c r="S4142">
        <v>0</v>
      </c>
      <c r="T4142">
        <v>100</v>
      </c>
      <c r="U4142">
        <f t="shared" si="1127"/>
        <v>7400.9372916666662</v>
      </c>
      <c r="V4142">
        <v>0</v>
      </c>
      <c r="W4142">
        <f t="shared" si="1137"/>
        <v>7635.9772916666661</v>
      </c>
      <c r="X4142">
        <f t="shared" si="1129"/>
        <v>4728</v>
      </c>
      <c r="Y4142">
        <f t="shared" si="1136"/>
        <v>11352</v>
      </c>
      <c r="Z4142">
        <f t="shared" si="1131"/>
        <v>67636.02270833333</v>
      </c>
      <c r="AA4142" t="s">
        <v>223</v>
      </c>
      <c r="AB4142">
        <v>2022</v>
      </c>
    </row>
    <row r="4143" spans="1:28" x14ac:dyDescent="0.25">
      <c r="A4143">
        <v>25</v>
      </c>
      <c r="B4143" t="s">
        <v>149</v>
      </c>
      <c r="C4143" t="s">
        <v>102</v>
      </c>
      <c r="D4143" t="s">
        <v>10</v>
      </c>
      <c r="E4143" t="s">
        <v>43</v>
      </c>
      <c r="F4143" t="s">
        <v>84</v>
      </c>
      <c r="G4143">
        <v>95000</v>
      </c>
      <c r="H4143">
        <f t="shared" si="1132"/>
        <v>87873.05</v>
      </c>
      <c r="I4143">
        <f t="shared" si="1133"/>
        <v>2726.5</v>
      </c>
      <c r="J4143">
        <f t="shared" si="1122"/>
        <v>6744.9999999999991</v>
      </c>
      <c r="K4143">
        <f t="shared" si="1123"/>
        <v>715.55</v>
      </c>
      <c r="L4143">
        <f t="shared" si="1124"/>
        <v>2888</v>
      </c>
      <c r="M4143">
        <f t="shared" si="1125"/>
        <v>6735.5</v>
      </c>
      <c r="N4143">
        <v>1512.45</v>
      </c>
      <c r="O4143">
        <f t="shared" si="1126"/>
        <v>21323</v>
      </c>
      <c r="P4143">
        <v>25</v>
      </c>
      <c r="Q4143">
        <v>5000</v>
      </c>
      <c r="R4143">
        <v>1079.05</v>
      </c>
      <c r="S4143">
        <v>0</v>
      </c>
      <c r="T4143">
        <v>100</v>
      </c>
      <c r="U4143">
        <f t="shared" si="1127"/>
        <v>10551.199791666668</v>
      </c>
      <c r="V4143">
        <v>0</v>
      </c>
      <c r="W4143">
        <f t="shared" si="1137"/>
        <v>16755.249791666669</v>
      </c>
      <c r="X4143">
        <f t="shared" si="1129"/>
        <v>7126.95</v>
      </c>
      <c r="Y4143">
        <f t="shared" si="1136"/>
        <v>13480.5</v>
      </c>
      <c r="Z4143">
        <f t="shared" si="1131"/>
        <v>71117.800208333327</v>
      </c>
      <c r="AA4143" t="s">
        <v>223</v>
      </c>
      <c r="AB4143">
        <v>2022</v>
      </c>
    </row>
    <row r="4144" spans="1:28" x14ac:dyDescent="0.25">
      <c r="A4144">
        <v>26</v>
      </c>
      <c r="B4144" t="s">
        <v>151</v>
      </c>
      <c r="C4144" t="s">
        <v>102</v>
      </c>
      <c r="D4144" t="s">
        <v>793</v>
      </c>
      <c r="E4144" t="s">
        <v>66</v>
      </c>
      <c r="F4144" t="s">
        <v>84</v>
      </c>
      <c r="G4144">
        <v>55000</v>
      </c>
      <c r="H4144">
        <f t="shared" si="1132"/>
        <v>51749.5</v>
      </c>
      <c r="I4144">
        <f t="shared" si="1133"/>
        <v>1578.5</v>
      </c>
      <c r="J4144">
        <f t="shared" si="1122"/>
        <v>3904.9999999999995</v>
      </c>
      <c r="K4144">
        <f t="shared" si="1123"/>
        <v>605.00000000000011</v>
      </c>
      <c r="L4144">
        <f t="shared" si="1124"/>
        <v>1672</v>
      </c>
      <c r="M4144">
        <f t="shared" si="1125"/>
        <v>3899.5000000000005</v>
      </c>
      <c r="N4144">
        <v>0</v>
      </c>
      <c r="O4144">
        <f t="shared" si="1126"/>
        <v>11660</v>
      </c>
      <c r="P4144">
        <v>25</v>
      </c>
      <c r="Q4144">
        <v>4000</v>
      </c>
      <c r="R4144">
        <v>306.06</v>
      </c>
      <c r="S4144">
        <v>0</v>
      </c>
      <c r="T4144">
        <v>100</v>
      </c>
      <c r="U4144">
        <f t="shared" si="1127"/>
        <v>2559.6748749999997</v>
      </c>
      <c r="V4144">
        <v>0</v>
      </c>
      <c r="W4144">
        <f t="shared" ref="W4144:W4203" si="1138">P4144+Q4144+R4144+S4144+T4144+U4144</f>
        <v>6990.7348750000001</v>
      </c>
      <c r="X4144">
        <f t="shared" si="1129"/>
        <v>3250.5</v>
      </c>
      <c r="Y4144">
        <f t="shared" si="1136"/>
        <v>7804.5</v>
      </c>
      <c r="Z4144">
        <f t="shared" si="1131"/>
        <v>44758.765124999998</v>
      </c>
      <c r="AA4144" t="s">
        <v>223</v>
      </c>
      <c r="AB4144">
        <v>2022</v>
      </c>
    </row>
    <row r="4145" spans="1:28" x14ac:dyDescent="0.25">
      <c r="A4145">
        <v>27</v>
      </c>
      <c r="B4145" t="s">
        <v>152</v>
      </c>
      <c r="C4145" t="s">
        <v>103</v>
      </c>
      <c r="D4145" t="s">
        <v>21</v>
      </c>
      <c r="E4145" t="s">
        <v>70</v>
      </c>
      <c r="F4145" t="s">
        <v>84</v>
      </c>
      <c r="G4145">
        <v>50000</v>
      </c>
      <c r="H4145">
        <f t="shared" si="1132"/>
        <v>47045</v>
      </c>
      <c r="I4145">
        <f t="shared" si="1133"/>
        <v>1435</v>
      </c>
      <c r="J4145">
        <f t="shared" si="1122"/>
        <v>3549.9999999999995</v>
      </c>
      <c r="K4145">
        <f t="shared" si="1123"/>
        <v>550</v>
      </c>
      <c r="L4145">
        <f t="shared" si="1124"/>
        <v>1520</v>
      </c>
      <c r="M4145">
        <f t="shared" si="1125"/>
        <v>3545.0000000000005</v>
      </c>
      <c r="N4145">
        <v>0</v>
      </c>
      <c r="O4145">
        <f t="shared" si="1126"/>
        <v>10600</v>
      </c>
      <c r="P4145">
        <v>25</v>
      </c>
      <c r="Q4145">
        <v>500</v>
      </c>
      <c r="R4145">
        <v>283.04000000000002</v>
      </c>
      <c r="S4145">
        <v>0</v>
      </c>
      <c r="T4145">
        <v>100</v>
      </c>
      <c r="U4145">
        <f t="shared" si="1127"/>
        <v>1853.9998749999997</v>
      </c>
      <c r="V4145">
        <v>0</v>
      </c>
      <c r="W4145">
        <f t="shared" si="1138"/>
        <v>2762.0398749999995</v>
      </c>
      <c r="X4145">
        <f t="shared" si="1129"/>
        <v>2955</v>
      </c>
      <c r="Y4145">
        <f t="shared" si="1136"/>
        <v>7095</v>
      </c>
      <c r="Z4145">
        <f t="shared" si="1131"/>
        <v>44282.960124999998</v>
      </c>
      <c r="AA4145" t="s">
        <v>223</v>
      </c>
      <c r="AB4145">
        <v>2022</v>
      </c>
    </row>
    <row r="4146" spans="1:28" x14ac:dyDescent="0.25">
      <c r="A4146">
        <v>28</v>
      </c>
      <c r="B4146" t="s">
        <v>153</v>
      </c>
      <c r="C4146" t="s">
        <v>102</v>
      </c>
      <c r="D4146" t="s">
        <v>17</v>
      </c>
      <c r="E4146" t="s">
        <v>76</v>
      </c>
      <c r="F4146" t="s">
        <v>84</v>
      </c>
      <c r="G4146">
        <v>70000</v>
      </c>
      <c r="H4146">
        <f t="shared" si="1132"/>
        <v>64350.55</v>
      </c>
      <c r="I4146">
        <f t="shared" si="1133"/>
        <v>2009</v>
      </c>
      <c r="J4146">
        <f t="shared" si="1122"/>
        <v>4970</v>
      </c>
      <c r="K4146">
        <f t="shared" si="1123"/>
        <v>715.55</v>
      </c>
      <c r="L4146">
        <f t="shared" si="1124"/>
        <v>2128</v>
      </c>
      <c r="M4146">
        <f t="shared" si="1125"/>
        <v>4963</v>
      </c>
      <c r="N4146">
        <v>1512.45</v>
      </c>
      <c r="O4146">
        <f t="shared" si="1126"/>
        <v>16298</v>
      </c>
      <c r="P4146">
        <v>25</v>
      </c>
      <c r="Q4146">
        <v>3052.23</v>
      </c>
      <c r="R4146">
        <v>370.08</v>
      </c>
      <c r="S4146">
        <v>0</v>
      </c>
      <c r="T4146">
        <v>100</v>
      </c>
      <c r="U4146">
        <f t="shared" si="1127"/>
        <v>5065.9598333333352</v>
      </c>
      <c r="V4146">
        <v>0</v>
      </c>
      <c r="W4146">
        <f t="shared" si="1138"/>
        <v>8613.2698333333356</v>
      </c>
      <c r="X4146">
        <f t="shared" si="1129"/>
        <v>5649.45</v>
      </c>
      <c r="Y4146">
        <f t="shared" si="1136"/>
        <v>9933</v>
      </c>
      <c r="Z4146">
        <f t="shared" si="1131"/>
        <v>55737.280166666664</v>
      </c>
      <c r="AA4146" t="s">
        <v>223</v>
      </c>
      <c r="AB4146">
        <v>2022</v>
      </c>
    </row>
    <row r="4147" spans="1:28" x14ac:dyDescent="0.25">
      <c r="A4147">
        <v>29</v>
      </c>
      <c r="B4147" t="s">
        <v>154</v>
      </c>
      <c r="C4147" t="s">
        <v>103</v>
      </c>
      <c r="D4147" t="s">
        <v>800</v>
      </c>
      <c r="E4147" t="s">
        <v>83</v>
      </c>
      <c r="F4147" t="s">
        <v>84</v>
      </c>
      <c r="G4147">
        <v>33875</v>
      </c>
      <c r="H4147">
        <f t="shared" si="1132"/>
        <v>31872.987499999999</v>
      </c>
      <c r="I4147">
        <f t="shared" si="1133"/>
        <v>972.21249999999998</v>
      </c>
      <c r="J4147">
        <f t="shared" si="1122"/>
        <v>2405.125</v>
      </c>
      <c r="K4147">
        <f t="shared" si="1123"/>
        <v>372.62500000000006</v>
      </c>
      <c r="L4147">
        <f t="shared" si="1124"/>
        <v>1029.8</v>
      </c>
      <c r="M4147">
        <f t="shared" si="1125"/>
        <v>2401.7375000000002</v>
      </c>
      <c r="N4147">
        <v>0</v>
      </c>
      <c r="O4147">
        <f t="shared" si="1126"/>
        <v>7181.5</v>
      </c>
      <c r="P4147">
        <v>25</v>
      </c>
      <c r="Q4147">
        <v>0</v>
      </c>
      <c r="R4147">
        <v>280.08999999999997</v>
      </c>
      <c r="S4147">
        <v>0</v>
      </c>
      <c r="T4147">
        <v>100</v>
      </c>
      <c r="U4147">
        <f t="shared" si="1127"/>
        <v>0</v>
      </c>
      <c r="V4147">
        <v>0</v>
      </c>
      <c r="W4147">
        <f t="shared" si="1138"/>
        <v>405.09</v>
      </c>
      <c r="X4147">
        <f t="shared" si="1129"/>
        <v>2002.0124999999998</v>
      </c>
      <c r="Y4147">
        <f t="shared" si="1136"/>
        <v>4806.8625000000002</v>
      </c>
      <c r="Z4147">
        <f t="shared" si="1131"/>
        <v>31467.897499999999</v>
      </c>
      <c r="AA4147" t="s">
        <v>223</v>
      </c>
      <c r="AB4147">
        <v>2022</v>
      </c>
    </row>
    <row r="4148" spans="1:28" x14ac:dyDescent="0.25">
      <c r="A4148">
        <v>30</v>
      </c>
      <c r="B4148" t="s">
        <v>155</v>
      </c>
      <c r="C4148" t="s">
        <v>103</v>
      </c>
      <c r="D4148" t="s">
        <v>793</v>
      </c>
      <c r="E4148" t="s">
        <v>72</v>
      </c>
      <c r="F4148" t="s">
        <v>84</v>
      </c>
      <c r="G4148">
        <v>40000</v>
      </c>
      <c r="H4148">
        <f t="shared" si="1132"/>
        <v>37636</v>
      </c>
      <c r="I4148">
        <f t="shared" si="1133"/>
        <v>1148</v>
      </c>
      <c r="J4148">
        <f t="shared" si="1122"/>
        <v>2839.9999999999995</v>
      </c>
      <c r="K4148">
        <f t="shared" si="1123"/>
        <v>440.00000000000006</v>
      </c>
      <c r="L4148">
        <f t="shared" si="1124"/>
        <v>1216</v>
      </c>
      <c r="M4148">
        <f t="shared" si="1125"/>
        <v>2836</v>
      </c>
      <c r="N4148">
        <v>0</v>
      </c>
      <c r="O4148">
        <f t="shared" si="1126"/>
        <v>8480</v>
      </c>
      <c r="P4148">
        <v>25</v>
      </c>
      <c r="Q4148">
        <v>6590.74</v>
      </c>
      <c r="R4148">
        <v>370.67</v>
      </c>
      <c r="S4148">
        <v>0</v>
      </c>
      <c r="T4148">
        <v>100</v>
      </c>
      <c r="U4148">
        <f t="shared" si="1127"/>
        <v>442.64987499999984</v>
      </c>
      <c r="V4148">
        <v>0</v>
      </c>
      <c r="W4148">
        <f t="shared" si="1138"/>
        <v>7529.0598749999999</v>
      </c>
      <c r="X4148">
        <f t="shared" si="1129"/>
        <v>2364</v>
      </c>
      <c r="Y4148">
        <f t="shared" si="1136"/>
        <v>5676</v>
      </c>
      <c r="Z4148">
        <f t="shared" si="1131"/>
        <v>30106.940125000001</v>
      </c>
      <c r="AA4148" t="s">
        <v>223</v>
      </c>
      <c r="AB4148">
        <v>2022</v>
      </c>
    </row>
    <row r="4149" spans="1:28" x14ac:dyDescent="0.25">
      <c r="A4149">
        <v>31</v>
      </c>
      <c r="B4149" t="s">
        <v>124</v>
      </c>
      <c r="C4149" t="s">
        <v>103</v>
      </c>
      <c r="D4149" t="s">
        <v>10</v>
      </c>
      <c r="E4149" t="s">
        <v>706</v>
      </c>
      <c r="F4149" t="s">
        <v>84</v>
      </c>
      <c r="G4149">
        <v>48000</v>
      </c>
      <c r="H4149">
        <f>+G4149-(I4149+L4149+N4149)</f>
        <v>45163.199999999997</v>
      </c>
      <c r="I4149">
        <f>IF(G4149&lt;=325250,G4149*2.87%,9334.68)</f>
        <v>1377.6</v>
      </c>
      <c r="J4149">
        <f>IF(G4149&lt;=325250,G4149*7.1%,23092.75)</f>
        <v>3407.9999999999995</v>
      </c>
      <c r="K4149">
        <f>IF(G4149&lt;=65050,G4149*1.1%,715.55)</f>
        <v>528</v>
      </c>
      <c r="L4149">
        <f>IF(G4149&lt;=162625,G4149*3.04%,4943.8)</f>
        <v>1459.2</v>
      </c>
      <c r="M4149">
        <f>IF(G4149&lt;=162625,G4149*7.09%,11530.11)</f>
        <v>3403.2000000000003</v>
      </c>
      <c r="N4149">
        <v>0</v>
      </c>
      <c r="O4149">
        <f>+I4149+J4149+K4149+L4149+M4149+N4149</f>
        <v>10176</v>
      </c>
      <c r="P4149">
        <v>25</v>
      </c>
      <c r="Q4149">
        <v>0</v>
      </c>
      <c r="R4149">
        <v>321.89999999999998</v>
      </c>
      <c r="S4149">
        <v>0</v>
      </c>
      <c r="T4149">
        <v>100</v>
      </c>
      <c r="U4149">
        <f>IF((H4149*12)&gt;867123.01,(79776+(((H4149*12)-867123.01)*0.25))/12,IF((H4149*12)&gt;624329.01,(31216+(((H4149*12)-624329.01)*0.2))/12,IF((H4149*12)&gt;416220.01,(((H4149*12)-416220.01)*0.15)/12,0)))</f>
        <v>1571.7298749999989</v>
      </c>
      <c r="V4149">
        <v>0</v>
      </c>
      <c r="W4149">
        <f>P4149+Q4149+R4149+S4149+T4149+U4149-(V4149)</f>
        <v>2018.6298749999987</v>
      </c>
      <c r="X4149">
        <f>+I4149+L4149+N4149</f>
        <v>2836.8</v>
      </c>
      <c r="Y4149">
        <f>+J4149+M4149</f>
        <v>6811.2</v>
      </c>
      <c r="Z4149">
        <f>+G4149-(W4149+X4149)</f>
        <v>43144.570124999998</v>
      </c>
      <c r="AA4149" t="s">
        <v>223</v>
      </c>
      <c r="AB4149">
        <v>2022</v>
      </c>
    </row>
    <row r="4150" spans="1:28" x14ac:dyDescent="0.25">
      <c r="A4150">
        <v>32</v>
      </c>
      <c r="B4150" t="s">
        <v>830</v>
      </c>
      <c r="C4150" t="s">
        <v>102</v>
      </c>
      <c r="D4150" t="s">
        <v>19</v>
      </c>
      <c r="E4150" t="s">
        <v>73</v>
      </c>
      <c r="F4150" t="s">
        <v>84</v>
      </c>
      <c r="G4150">
        <v>53000</v>
      </c>
      <c r="H4150">
        <f t="shared" si="1132"/>
        <v>48355.25</v>
      </c>
      <c r="I4150">
        <f t="shared" si="1133"/>
        <v>1521.1</v>
      </c>
      <c r="J4150">
        <f t="shared" si="1122"/>
        <v>3762.9999999999995</v>
      </c>
      <c r="K4150">
        <f t="shared" si="1123"/>
        <v>583.00000000000011</v>
      </c>
      <c r="L4150">
        <f t="shared" si="1124"/>
        <v>1611.2</v>
      </c>
      <c r="M4150">
        <f t="shared" si="1125"/>
        <v>3757.7000000000003</v>
      </c>
      <c r="N4150">
        <v>1512.45</v>
      </c>
      <c r="O4150">
        <f t="shared" si="1126"/>
        <v>12748.45</v>
      </c>
      <c r="P4150">
        <v>25</v>
      </c>
      <c r="Q4150">
        <v>2500</v>
      </c>
      <c r="R4150">
        <v>180.62</v>
      </c>
      <c r="S4150">
        <v>0</v>
      </c>
      <c r="T4150">
        <v>100</v>
      </c>
      <c r="U4150">
        <f t="shared" si="1127"/>
        <v>2050.5373749999999</v>
      </c>
      <c r="V4150">
        <v>0</v>
      </c>
      <c r="W4150">
        <f t="shared" si="1138"/>
        <v>4856.1573749999998</v>
      </c>
      <c r="X4150">
        <f t="shared" si="1129"/>
        <v>4644.75</v>
      </c>
      <c r="Y4150">
        <f t="shared" si="1136"/>
        <v>7520.7</v>
      </c>
      <c r="Z4150">
        <f t="shared" si="1131"/>
        <v>43499.092625000005</v>
      </c>
      <c r="AA4150" t="s">
        <v>223</v>
      </c>
      <c r="AB4150">
        <v>2022</v>
      </c>
    </row>
    <row r="4151" spans="1:28" x14ac:dyDescent="0.25">
      <c r="A4151">
        <v>33</v>
      </c>
      <c r="B4151" t="s">
        <v>157</v>
      </c>
      <c r="C4151" t="s">
        <v>102</v>
      </c>
      <c r="D4151" t="s">
        <v>10</v>
      </c>
      <c r="E4151" t="s">
        <v>46</v>
      </c>
      <c r="F4151" t="s">
        <v>84</v>
      </c>
      <c r="G4151">
        <v>53000</v>
      </c>
      <c r="H4151">
        <f t="shared" si="1132"/>
        <v>49867.7</v>
      </c>
      <c r="I4151">
        <f t="shared" si="1133"/>
        <v>1521.1</v>
      </c>
      <c r="J4151">
        <f t="shared" si="1122"/>
        <v>3762.9999999999995</v>
      </c>
      <c r="K4151">
        <f t="shared" si="1123"/>
        <v>583.00000000000011</v>
      </c>
      <c r="L4151">
        <f t="shared" si="1124"/>
        <v>1611.2</v>
      </c>
      <c r="M4151">
        <f t="shared" si="1125"/>
        <v>3757.7000000000003</v>
      </c>
      <c r="N4151">
        <v>0</v>
      </c>
      <c r="O4151">
        <f t="shared" si="1126"/>
        <v>11236</v>
      </c>
      <c r="P4151">
        <v>25</v>
      </c>
      <c r="Q4151">
        <v>3495.45</v>
      </c>
      <c r="R4151">
        <v>310.08999999999997</v>
      </c>
      <c r="S4151">
        <v>0</v>
      </c>
      <c r="T4151">
        <v>100</v>
      </c>
      <c r="U4151">
        <f t="shared" si="1127"/>
        <v>2277.4048749999988</v>
      </c>
      <c r="V4151">
        <v>0</v>
      </c>
      <c r="W4151">
        <f t="shared" si="1138"/>
        <v>6207.9448749999992</v>
      </c>
      <c r="X4151">
        <f t="shared" si="1129"/>
        <v>3132.3</v>
      </c>
      <c r="Y4151">
        <f t="shared" si="1136"/>
        <v>7520.7</v>
      </c>
      <c r="Z4151">
        <f t="shared" si="1131"/>
        <v>43659.755124999996</v>
      </c>
      <c r="AA4151" t="s">
        <v>223</v>
      </c>
      <c r="AB4151">
        <v>2022</v>
      </c>
    </row>
    <row r="4152" spans="1:28" x14ac:dyDescent="0.25">
      <c r="A4152">
        <v>34</v>
      </c>
      <c r="B4152" t="s">
        <v>158</v>
      </c>
      <c r="C4152" t="s">
        <v>102</v>
      </c>
      <c r="D4152" t="s">
        <v>831</v>
      </c>
      <c r="E4152" t="s">
        <v>46</v>
      </c>
      <c r="F4152" t="s">
        <v>84</v>
      </c>
      <c r="G4152">
        <v>32000</v>
      </c>
      <c r="H4152">
        <f t="shared" si="1132"/>
        <v>30108.799999999999</v>
      </c>
      <c r="I4152">
        <f t="shared" si="1133"/>
        <v>918.4</v>
      </c>
      <c r="J4152">
        <f t="shared" si="1122"/>
        <v>2272</v>
      </c>
      <c r="K4152">
        <f t="shared" si="1123"/>
        <v>352.00000000000006</v>
      </c>
      <c r="L4152">
        <f t="shared" si="1124"/>
        <v>972.8</v>
      </c>
      <c r="M4152">
        <f t="shared" si="1125"/>
        <v>2268.8000000000002</v>
      </c>
      <c r="N4152">
        <v>0</v>
      </c>
      <c r="O4152">
        <f t="shared" si="1126"/>
        <v>6784</v>
      </c>
      <c r="P4152">
        <v>25</v>
      </c>
      <c r="Q4152">
        <v>0</v>
      </c>
      <c r="R4152">
        <v>0</v>
      </c>
      <c r="S4152">
        <v>0</v>
      </c>
      <c r="T4152">
        <v>100</v>
      </c>
      <c r="U4152">
        <f t="shared" si="1127"/>
        <v>0</v>
      </c>
      <c r="V4152">
        <v>0</v>
      </c>
      <c r="W4152">
        <f t="shared" si="1138"/>
        <v>125</v>
      </c>
      <c r="X4152">
        <f t="shared" si="1129"/>
        <v>1891.1999999999998</v>
      </c>
      <c r="Y4152">
        <f t="shared" si="1136"/>
        <v>4540.8</v>
      </c>
      <c r="Z4152">
        <f t="shared" si="1131"/>
        <v>29983.8</v>
      </c>
      <c r="AA4152" t="s">
        <v>223</v>
      </c>
      <c r="AB4152">
        <v>2022</v>
      </c>
    </row>
    <row r="4153" spans="1:28" x14ac:dyDescent="0.25">
      <c r="A4153">
        <v>35</v>
      </c>
      <c r="B4153" t="s">
        <v>159</v>
      </c>
      <c r="C4153" t="s">
        <v>103</v>
      </c>
      <c r="D4153" t="s">
        <v>21</v>
      </c>
      <c r="E4153" t="s">
        <v>68</v>
      </c>
      <c r="F4153" t="s">
        <v>84</v>
      </c>
      <c r="G4153">
        <v>46000</v>
      </c>
      <c r="H4153">
        <f t="shared" si="1132"/>
        <v>41768.949999999997</v>
      </c>
      <c r="I4153">
        <f t="shared" si="1133"/>
        <v>1320.2</v>
      </c>
      <c r="J4153">
        <f t="shared" si="1122"/>
        <v>3265.9999999999995</v>
      </c>
      <c r="K4153">
        <f t="shared" si="1123"/>
        <v>506.00000000000006</v>
      </c>
      <c r="L4153">
        <f t="shared" si="1124"/>
        <v>1398.4</v>
      </c>
      <c r="M4153">
        <f t="shared" si="1125"/>
        <v>3261.4</v>
      </c>
      <c r="N4153">
        <v>1512.45</v>
      </c>
      <c r="O4153">
        <f t="shared" si="1126"/>
        <v>11264.45</v>
      </c>
      <c r="P4153">
        <v>25</v>
      </c>
      <c r="Q4153">
        <v>3495.45</v>
      </c>
      <c r="R4153">
        <v>380.06</v>
      </c>
      <c r="S4153">
        <v>0</v>
      </c>
      <c r="T4153">
        <v>100</v>
      </c>
      <c r="U4153">
        <f t="shared" si="1127"/>
        <v>1062.5923749999995</v>
      </c>
      <c r="V4153">
        <v>0</v>
      </c>
      <c r="W4153">
        <f t="shared" si="1138"/>
        <v>5063.1023749999995</v>
      </c>
      <c r="X4153">
        <f t="shared" si="1129"/>
        <v>4231.05</v>
      </c>
      <c r="Y4153">
        <f t="shared" si="1136"/>
        <v>6527.4</v>
      </c>
      <c r="Z4153">
        <f t="shared" si="1131"/>
        <v>36705.847625000002</v>
      </c>
      <c r="AA4153" t="s">
        <v>223</v>
      </c>
      <c r="AB4153">
        <v>2022</v>
      </c>
    </row>
    <row r="4154" spans="1:28" x14ac:dyDescent="0.25">
      <c r="A4154">
        <v>36</v>
      </c>
      <c r="B4154" t="s">
        <v>150</v>
      </c>
      <c r="C4154" t="s">
        <v>102</v>
      </c>
      <c r="D4154" t="s">
        <v>16</v>
      </c>
      <c r="E4154" t="s">
        <v>95</v>
      </c>
      <c r="F4154" t="s">
        <v>84</v>
      </c>
      <c r="G4154">
        <v>32000</v>
      </c>
      <c r="H4154">
        <f>+G4154-(I4154+L4154+N4154)</f>
        <v>30108.799999999999</v>
      </c>
      <c r="I4154">
        <f t="shared" si="1133"/>
        <v>918.4</v>
      </c>
      <c r="J4154">
        <f t="shared" si="1122"/>
        <v>2272</v>
      </c>
      <c r="K4154">
        <f t="shared" si="1123"/>
        <v>352.00000000000006</v>
      </c>
      <c r="L4154">
        <f t="shared" si="1124"/>
        <v>972.8</v>
      </c>
      <c r="M4154">
        <f t="shared" si="1125"/>
        <v>2268.8000000000002</v>
      </c>
      <c r="N4154">
        <v>0</v>
      </c>
      <c r="O4154">
        <f>+I4154+J4154+K4154+L4154+M4154+N4154</f>
        <v>6784</v>
      </c>
      <c r="P4154">
        <v>25</v>
      </c>
      <c r="Q4154">
        <v>0</v>
      </c>
      <c r="R4154">
        <v>421.26</v>
      </c>
      <c r="S4154">
        <v>0</v>
      </c>
      <c r="T4154">
        <v>100</v>
      </c>
      <c r="U4154">
        <f t="shared" si="1127"/>
        <v>0</v>
      </c>
      <c r="V4154">
        <v>0</v>
      </c>
      <c r="W4154">
        <f>P4154+Q4154+R4154+S4154+T4154+U4154</f>
        <v>546.26</v>
      </c>
      <c r="X4154">
        <f>+I4154+L4154+N4154</f>
        <v>1891.1999999999998</v>
      </c>
      <c r="Y4154">
        <f>+J4154+M4154</f>
        <v>4540.8</v>
      </c>
      <c r="Z4154">
        <f>+G4154-(W4154+X4154)</f>
        <v>29562.54</v>
      </c>
      <c r="AA4154" t="s">
        <v>223</v>
      </c>
      <c r="AB4154">
        <v>2022</v>
      </c>
    </row>
    <row r="4155" spans="1:28" x14ac:dyDescent="0.25">
      <c r="A4155">
        <v>37</v>
      </c>
      <c r="B4155" t="s">
        <v>160</v>
      </c>
      <c r="C4155" t="s">
        <v>102</v>
      </c>
      <c r="D4155" t="s">
        <v>4</v>
      </c>
      <c r="E4155" t="s">
        <v>93</v>
      </c>
      <c r="F4155" t="s">
        <v>84</v>
      </c>
      <c r="G4155">
        <v>31500</v>
      </c>
      <c r="H4155">
        <f t="shared" si="1132"/>
        <v>29638.35</v>
      </c>
      <c r="I4155">
        <f t="shared" si="1133"/>
        <v>904.05</v>
      </c>
      <c r="J4155">
        <f t="shared" si="1122"/>
        <v>2236.5</v>
      </c>
      <c r="K4155">
        <f t="shared" si="1123"/>
        <v>346.50000000000006</v>
      </c>
      <c r="L4155">
        <f t="shared" si="1124"/>
        <v>957.6</v>
      </c>
      <c r="M4155">
        <f t="shared" si="1125"/>
        <v>2233.3500000000004</v>
      </c>
      <c r="N4155">
        <v>0</v>
      </c>
      <c r="O4155">
        <f t="shared" si="1126"/>
        <v>6678.0000000000009</v>
      </c>
      <c r="P4155">
        <v>25</v>
      </c>
      <c r="Q4155">
        <v>1458.4</v>
      </c>
      <c r="R4155">
        <v>576.29999999999995</v>
      </c>
      <c r="S4155">
        <v>0</v>
      </c>
      <c r="T4155">
        <v>100</v>
      </c>
      <c r="U4155">
        <f t="shared" si="1127"/>
        <v>0</v>
      </c>
      <c r="V4155">
        <v>0</v>
      </c>
      <c r="W4155">
        <f t="shared" si="1138"/>
        <v>2159.6999999999998</v>
      </c>
      <c r="X4155">
        <f t="shared" si="1129"/>
        <v>1861.65</v>
      </c>
      <c r="Y4155">
        <f t="shared" si="1136"/>
        <v>4469.8500000000004</v>
      </c>
      <c r="Z4155">
        <f t="shared" si="1131"/>
        <v>27478.65</v>
      </c>
      <c r="AA4155" t="s">
        <v>223</v>
      </c>
      <c r="AB4155">
        <v>2022</v>
      </c>
    </row>
    <row r="4156" spans="1:28" x14ac:dyDescent="0.25">
      <c r="A4156">
        <v>38</v>
      </c>
      <c r="B4156" t="s">
        <v>806</v>
      </c>
      <c r="C4156" t="s">
        <v>102</v>
      </c>
      <c r="D4156" t="s">
        <v>12</v>
      </c>
      <c r="E4156" t="s">
        <v>75</v>
      </c>
      <c r="F4156" t="s">
        <v>99</v>
      </c>
      <c r="G4156">
        <v>65000</v>
      </c>
      <c r="H4156">
        <f t="shared" si="1132"/>
        <v>61158.5</v>
      </c>
      <c r="I4156">
        <f t="shared" si="1133"/>
        <v>1865.5</v>
      </c>
      <c r="J4156">
        <f t="shared" si="1122"/>
        <v>4615</v>
      </c>
      <c r="K4156">
        <f t="shared" si="1123"/>
        <v>715.00000000000011</v>
      </c>
      <c r="L4156">
        <f t="shared" si="1124"/>
        <v>1976</v>
      </c>
      <c r="M4156">
        <f t="shared" si="1125"/>
        <v>4608.5</v>
      </c>
      <c r="N4156">
        <v>0</v>
      </c>
      <c r="O4156">
        <f t="shared" si="1126"/>
        <v>13780</v>
      </c>
      <c r="P4156">
        <v>25</v>
      </c>
      <c r="Q4156">
        <v>7689.07</v>
      </c>
      <c r="R4156">
        <v>230.66</v>
      </c>
      <c r="S4156">
        <v>0</v>
      </c>
      <c r="T4156">
        <v>100</v>
      </c>
      <c r="U4156">
        <f t="shared" si="1127"/>
        <v>4427.5498333333335</v>
      </c>
      <c r="V4156">
        <v>0</v>
      </c>
      <c r="W4156">
        <f t="shared" si="1138"/>
        <v>12472.279833333334</v>
      </c>
      <c r="X4156">
        <f t="shared" si="1129"/>
        <v>3841.5</v>
      </c>
      <c r="Y4156">
        <f t="shared" si="1136"/>
        <v>9223.5</v>
      </c>
      <c r="Z4156">
        <f t="shared" si="1131"/>
        <v>48686.220166666666</v>
      </c>
      <c r="AA4156" t="s">
        <v>223</v>
      </c>
      <c r="AB4156">
        <v>2022</v>
      </c>
    </row>
    <row r="4157" spans="1:28" x14ac:dyDescent="0.25">
      <c r="A4157">
        <v>39</v>
      </c>
      <c r="B4157" t="s">
        <v>162</v>
      </c>
      <c r="C4157" t="s">
        <v>102</v>
      </c>
      <c r="D4157" t="s">
        <v>15</v>
      </c>
      <c r="E4157" t="s">
        <v>92</v>
      </c>
      <c r="F4157" t="s">
        <v>99</v>
      </c>
      <c r="G4157">
        <v>55000</v>
      </c>
      <c r="H4157">
        <f t="shared" si="1132"/>
        <v>47212.15</v>
      </c>
      <c r="I4157">
        <f t="shared" si="1133"/>
        <v>1578.5</v>
      </c>
      <c r="J4157">
        <f t="shared" si="1122"/>
        <v>3904.9999999999995</v>
      </c>
      <c r="K4157">
        <f t="shared" si="1123"/>
        <v>605.00000000000011</v>
      </c>
      <c r="L4157">
        <f t="shared" si="1124"/>
        <v>1672</v>
      </c>
      <c r="M4157">
        <f t="shared" si="1125"/>
        <v>3899.5000000000005</v>
      </c>
      <c r="N4157">
        <v>4537.3500000000004</v>
      </c>
      <c r="O4157">
        <f t="shared" si="1126"/>
        <v>16197.35</v>
      </c>
      <c r="P4157">
        <v>25</v>
      </c>
      <c r="Q4157">
        <v>0</v>
      </c>
      <c r="R4157">
        <v>40</v>
      </c>
      <c r="S4157">
        <v>0</v>
      </c>
      <c r="T4157">
        <v>100</v>
      </c>
      <c r="U4157">
        <f t="shared" si="1127"/>
        <v>1879.0723750000004</v>
      </c>
      <c r="V4157">
        <v>0</v>
      </c>
      <c r="W4157">
        <f t="shared" si="1138"/>
        <v>2044.0723750000004</v>
      </c>
      <c r="X4157">
        <f t="shared" si="1129"/>
        <v>7787.85</v>
      </c>
      <c r="Y4157">
        <f t="shared" si="1136"/>
        <v>7804.5</v>
      </c>
      <c r="Z4157">
        <f t="shared" si="1131"/>
        <v>45168.077624999998</v>
      </c>
      <c r="AA4157" t="s">
        <v>223</v>
      </c>
      <c r="AB4157">
        <v>2022</v>
      </c>
    </row>
    <row r="4158" spans="1:28" x14ac:dyDescent="0.25">
      <c r="A4158">
        <v>40</v>
      </c>
      <c r="B4158" t="s">
        <v>807</v>
      </c>
      <c r="C4158" t="s">
        <v>102</v>
      </c>
      <c r="D4158" t="s">
        <v>808</v>
      </c>
      <c r="E4158" t="s">
        <v>62</v>
      </c>
      <c r="F4158" t="s">
        <v>99</v>
      </c>
      <c r="G4158">
        <v>125000</v>
      </c>
      <c r="H4158">
        <f>+G4158-(I4158+L4158+N4158)</f>
        <v>116100.05</v>
      </c>
      <c r="I4158">
        <f t="shared" si="1133"/>
        <v>3587.5</v>
      </c>
      <c r="J4158">
        <f t="shared" si="1122"/>
        <v>8875</v>
      </c>
      <c r="K4158">
        <f t="shared" si="1123"/>
        <v>715.55</v>
      </c>
      <c r="L4158">
        <f t="shared" si="1124"/>
        <v>3800</v>
      </c>
      <c r="M4158">
        <f t="shared" si="1125"/>
        <v>8862.5</v>
      </c>
      <c r="N4158">
        <v>1512.45</v>
      </c>
      <c r="O4158">
        <f>+I4158+J4158+K4158+L4158+M4158+N4158</f>
        <v>27353</v>
      </c>
      <c r="P4158">
        <v>25</v>
      </c>
      <c r="Q4158">
        <v>0</v>
      </c>
      <c r="R4158">
        <v>0</v>
      </c>
      <c r="S4158">
        <v>0</v>
      </c>
      <c r="T4158">
        <v>100</v>
      </c>
      <c r="U4158">
        <f t="shared" si="1127"/>
        <v>17607.94979166667</v>
      </c>
      <c r="V4158">
        <v>0</v>
      </c>
      <c r="W4158">
        <f>P4158+Q4158+R4158+S4158+T4158+U4158</f>
        <v>17732.94979166667</v>
      </c>
      <c r="X4158">
        <f>+I4158+L4158+N4158</f>
        <v>8899.9500000000007</v>
      </c>
      <c r="Y4158">
        <f>+J4158+M4158</f>
        <v>17737.5</v>
      </c>
      <c r="Z4158">
        <f>+G4158-(W4158+X4158)</f>
        <v>98367.10020833333</v>
      </c>
      <c r="AA4158" t="s">
        <v>223</v>
      </c>
      <c r="AB4158">
        <v>2022</v>
      </c>
    </row>
    <row r="4159" spans="1:28" x14ac:dyDescent="0.25">
      <c r="A4159">
        <v>41</v>
      </c>
      <c r="B4159" t="s">
        <v>809</v>
      </c>
      <c r="C4159" t="s">
        <v>102</v>
      </c>
      <c r="D4159" t="s">
        <v>808</v>
      </c>
      <c r="E4159" t="s">
        <v>62</v>
      </c>
      <c r="F4159" t="s">
        <v>99</v>
      </c>
      <c r="G4159">
        <v>80000</v>
      </c>
      <c r="H4159">
        <f>+G4159-(I4159+L4159+N4159)</f>
        <v>75272</v>
      </c>
      <c r="I4159">
        <f t="shared" si="1133"/>
        <v>2296</v>
      </c>
      <c r="J4159">
        <f t="shared" si="1122"/>
        <v>5679.9999999999991</v>
      </c>
      <c r="K4159">
        <f t="shared" si="1123"/>
        <v>715.55</v>
      </c>
      <c r="L4159">
        <f t="shared" si="1124"/>
        <v>2432</v>
      </c>
      <c r="M4159">
        <f t="shared" si="1125"/>
        <v>5672</v>
      </c>
      <c r="N4159">
        <v>0</v>
      </c>
      <c r="O4159">
        <f>+I4159+J4159+K4159+L4159+M4159+N4159</f>
        <v>16795.55</v>
      </c>
      <c r="P4159">
        <v>25</v>
      </c>
      <c r="Q4159">
        <v>0</v>
      </c>
      <c r="R4159">
        <v>0</v>
      </c>
      <c r="S4159">
        <v>0</v>
      </c>
      <c r="T4159">
        <v>100</v>
      </c>
      <c r="U4159">
        <f t="shared" si="1127"/>
        <v>7400.9372916666662</v>
      </c>
      <c r="V4159">
        <v>0</v>
      </c>
      <c r="W4159">
        <f>P4159+Q4159+R4159+S4159+T4159+U4159</f>
        <v>7525.9372916666662</v>
      </c>
      <c r="X4159">
        <f>+I4159+L4159+N4159</f>
        <v>4728</v>
      </c>
      <c r="Y4159">
        <f>+J4159+M4159</f>
        <v>11352</v>
      </c>
      <c r="Z4159">
        <f>+G4159-(W4159+X4159)</f>
        <v>67746.062708333338</v>
      </c>
      <c r="AA4159" t="s">
        <v>223</v>
      </c>
      <c r="AB4159">
        <v>2022</v>
      </c>
    </row>
    <row r="4160" spans="1:28" x14ac:dyDescent="0.25">
      <c r="A4160">
        <v>42</v>
      </c>
      <c r="B4160" t="s">
        <v>813</v>
      </c>
      <c r="C4160" t="s">
        <v>103</v>
      </c>
      <c r="D4160" t="s">
        <v>808</v>
      </c>
      <c r="E4160" t="s">
        <v>92</v>
      </c>
      <c r="F4160" t="s">
        <v>99</v>
      </c>
      <c r="G4160">
        <v>80000</v>
      </c>
      <c r="H4160">
        <f t="shared" si="1132"/>
        <v>75272</v>
      </c>
      <c r="I4160">
        <f t="shared" si="1133"/>
        <v>2296</v>
      </c>
      <c r="J4160">
        <f t="shared" si="1122"/>
        <v>5679.9999999999991</v>
      </c>
      <c r="K4160">
        <f t="shared" si="1123"/>
        <v>715.55</v>
      </c>
      <c r="L4160">
        <f t="shared" si="1124"/>
        <v>2432</v>
      </c>
      <c r="M4160">
        <f t="shared" si="1125"/>
        <v>5672</v>
      </c>
      <c r="N4160">
        <v>0</v>
      </c>
      <c r="O4160">
        <f t="shared" si="1126"/>
        <v>16795.55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27"/>
        <v>7400.9372916666662</v>
      </c>
      <c r="V4160">
        <v>0</v>
      </c>
      <c r="W4160">
        <f t="shared" si="1138"/>
        <v>7525.9372916666662</v>
      </c>
      <c r="X4160">
        <f t="shared" si="1129"/>
        <v>4728</v>
      </c>
      <c r="Y4160">
        <f t="shared" si="1136"/>
        <v>11352</v>
      </c>
      <c r="Z4160">
        <f t="shared" si="1131"/>
        <v>67746.062708333338</v>
      </c>
      <c r="AA4160" t="s">
        <v>223</v>
      </c>
      <c r="AB4160">
        <v>2022</v>
      </c>
    </row>
    <row r="4161" spans="1:28" x14ac:dyDescent="0.25">
      <c r="A4161">
        <v>43</v>
      </c>
      <c r="B4161" t="s">
        <v>167</v>
      </c>
      <c r="C4161" t="s">
        <v>102</v>
      </c>
      <c r="D4161" t="s">
        <v>6</v>
      </c>
      <c r="E4161" t="s">
        <v>36</v>
      </c>
      <c r="F4161" t="s">
        <v>100</v>
      </c>
      <c r="G4161">
        <v>26000</v>
      </c>
      <c r="H4161">
        <f t="shared" si="1132"/>
        <v>24463.4</v>
      </c>
      <c r="I4161">
        <f t="shared" si="1133"/>
        <v>746.2</v>
      </c>
      <c r="J4161">
        <f t="shared" si="1122"/>
        <v>1845.9999999999998</v>
      </c>
      <c r="K4161">
        <f t="shared" si="1123"/>
        <v>286.00000000000006</v>
      </c>
      <c r="L4161">
        <f t="shared" si="1124"/>
        <v>790.4</v>
      </c>
      <c r="M4161">
        <f t="shared" si="1125"/>
        <v>1843.4</v>
      </c>
      <c r="N4161">
        <v>0</v>
      </c>
      <c r="O4161">
        <f t="shared" si="1126"/>
        <v>5512</v>
      </c>
      <c r="P4161">
        <v>25</v>
      </c>
      <c r="Q4161">
        <v>2000</v>
      </c>
      <c r="R4161">
        <v>240.04</v>
      </c>
      <c r="S4161">
        <v>0</v>
      </c>
      <c r="T4161">
        <v>100</v>
      </c>
      <c r="U4161">
        <f t="shared" si="1127"/>
        <v>0</v>
      </c>
      <c r="V4161">
        <v>0</v>
      </c>
      <c r="W4161">
        <f t="shared" si="1138"/>
        <v>2365.04</v>
      </c>
      <c r="X4161">
        <f t="shared" si="1129"/>
        <v>1536.6</v>
      </c>
      <c r="Y4161">
        <f t="shared" si="1136"/>
        <v>3689.3999999999996</v>
      </c>
      <c r="Z4161">
        <f t="shared" si="1131"/>
        <v>22098.36</v>
      </c>
      <c r="AA4161" t="s">
        <v>223</v>
      </c>
      <c r="AB4161">
        <v>2022</v>
      </c>
    </row>
    <row r="4162" spans="1:28" x14ac:dyDescent="0.25">
      <c r="A4162">
        <v>44</v>
      </c>
      <c r="B4162" t="s">
        <v>169</v>
      </c>
      <c r="C4162" t="s">
        <v>102</v>
      </c>
      <c r="D4162" t="s">
        <v>6</v>
      </c>
      <c r="E4162" t="s">
        <v>36</v>
      </c>
      <c r="F4162" t="s">
        <v>100</v>
      </c>
      <c r="G4162">
        <v>30000</v>
      </c>
      <c r="H4162">
        <f t="shared" si="1132"/>
        <v>28227</v>
      </c>
      <c r="I4162">
        <f t="shared" si="1133"/>
        <v>861</v>
      </c>
      <c r="J4162">
        <f t="shared" si="1122"/>
        <v>2130</v>
      </c>
      <c r="K4162">
        <f t="shared" si="1123"/>
        <v>330.00000000000006</v>
      </c>
      <c r="L4162">
        <f t="shared" si="1124"/>
        <v>912</v>
      </c>
      <c r="M4162">
        <f t="shared" si="1125"/>
        <v>2127</v>
      </c>
      <c r="N4162">
        <v>0</v>
      </c>
      <c r="O4162">
        <f t="shared" si="1126"/>
        <v>6360</v>
      </c>
      <c r="P4162">
        <v>25</v>
      </c>
      <c r="Q4162">
        <v>0</v>
      </c>
      <c r="R4162">
        <v>0</v>
      </c>
      <c r="S4162">
        <v>0</v>
      </c>
      <c r="T4162">
        <v>100</v>
      </c>
      <c r="U4162">
        <f t="shared" si="1127"/>
        <v>0</v>
      </c>
      <c r="V4162">
        <v>0</v>
      </c>
      <c r="W4162">
        <f t="shared" si="1138"/>
        <v>125</v>
      </c>
      <c r="X4162">
        <f t="shared" si="1129"/>
        <v>1773</v>
      </c>
      <c r="Y4162">
        <f t="shared" si="1136"/>
        <v>4257</v>
      </c>
      <c r="Z4162">
        <f t="shared" si="1131"/>
        <v>28102</v>
      </c>
      <c r="AA4162" t="s">
        <v>223</v>
      </c>
      <c r="AB4162">
        <v>2022</v>
      </c>
    </row>
    <row r="4163" spans="1:28" x14ac:dyDescent="0.25">
      <c r="A4163">
        <v>45</v>
      </c>
      <c r="B4163" t="s">
        <v>170</v>
      </c>
      <c r="C4163" t="s">
        <v>102</v>
      </c>
      <c r="D4163" t="s">
        <v>17</v>
      </c>
      <c r="E4163" t="s">
        <v>36</v>
      </c>
      <c r="F4163" t="s">
        <v>100</v>
      </c>
      <c r="G4163">
        <v>36000</v>
      </c>
      <c r="H4163">
        <f t="shared" si="1132"/>
        <v>30847.5</v>
      </c>
      <c r="I4163">
        <f t="shared" si="1133"/>
        <v>1033.2</v>
      </c>
      <c r="J4163">
        <f t="shared" si="1122"/>
        <v>2555.9999999999995</v>
      </c>
      <c r="K4163">
        <f t="shared" si="1123"/>
        <v>396.00000000000006</v>
      </c>
      <c r="L4163">
        <f t="shared" si="1124"/>
        <v>1094.4000000000001</v>
      </c>
      <c r="M4163">
        <f t="shared" si="1125"/>
        <v>2552.4</v>
      </c>
      <c r="N4163">
        <v>3024.9</v>
      </c>
      <c r="O4163">
        <f t="shared" si="1126"/>
        <v>10656.9</v>
      </c>
      <c r="P4163">
        <v>25</v>
      </c>
      <c r="Q4163">
        <v>2296.96</v>
      </c>
      <c r="R4163">
        <v>272.47000000000003</v>
      </c>
      <c r="S4163">
        <v>0</v>
      </c>
      <c r="T4163">
        <v>100</v>
      </c>
      <c r="U4163">
        <f t="shared" si="1127"/>
        <v>0</v>
      </c>
      <c r="V4163">
        <v>0</v>
      </c>
      <c r="W4163">
        <f t="shared" si="1138"/>
        <v>2694.4300000000003</v>
      </c>
      <c r="X4163">
        <f t="shared" si="1129"/>
        <v>5152.5</v>
      </c>
      <c r="Y4163">
        <f t="shared" si="1136"/>
        <v>5108.3999999999996</v>
      </c>
      <c r="Z4163">
        <f t="shared" si="1131"/>
        <v>28153.07</v>
      </c>
      <c r="AA4163" t="s">
        <v>223</v>
      </c>
      <c r="AB4163">
        <v>2022</v>
      </c>
    </row>
    <row r="4164" spans="1:28" x14ac:dyDescent="0.25">
      <c r="A4164">
        <v>46</v>
      </c>
      <c r="B4164" t="s">
        <v>171</v>
      </c>
      <c r="C4164" t="s">
        <v>102</v>
      </c>
      <c r="D4164" t="s">
        <v>793</v>
      </c>
      <c r="E4164" t="s">
        <v>36</v>
      </c>
      <c r="F4164" t="s">
        <v>100</v>
      </c>
      <c r="G4164">
        <v>36000</v>
      </c>
      <c r="H4164">
        <f t="shared" si="1132"/>
        <v>33872.400000000001</v>
      </c>
      <c r="I4164">
        <f t="shared" si="1133"/>
        <v>1033.2</v>
      </c>
      <c r="J4164">
        <f t="shared" si="1122"/>
        <v>2555.9999999999995</v>
      </c>
      <c r="K4164">
        <f t="shared" si="1123"/>
        <v>396.00000000000006</v>
      </c>
      <c r="L4164">
        <f t="shared" si="1124"/>
        <v>1094.4000000000001</v>
      </c>
      <c r="M4164">
        <f t="shared" si="1125"/>
        <v>2552.4</v>
      </c>
      <c r="N4164">
        <v>0</v>
      </c>
      <c r="O4164">
        <f t="shared" si="1126"/>
        <v>7632</v>
      </c>
      <c r="P4164">
        <v>25</v>
      </c>
      <c r="Q4164">
        <v>12995.45</v>
      </c>
      <c r="R4164">
        <v>270.07</v>
      </c>
      <c r="S4164">
        <v>0</v>
      </c>
      <c r="T4164">
        <v>100</v>
      </c>
      <c r="U4164">
        <f t="shared" si="1127"/>
        <v>0</v>
      </c>
      <c r="V4164">
        <v>0</v>
      </c>
      <c r="W4164">
        <f t="shared" si="1138"/>
        <v>13390.52</v>
      </c>
      <c r="X4164">
        <f t="shared" si="1129"/>
        <v>2127.6000000000004</v>
      </c>
      <c r="Y4164">
        <f t="shared" si="1136"/>
        <v>5108.3999999999996</v>
      </c>
      <c r="Z4164">
        <f t="shared" si="1131"/>
        <v>20481.879999999997</v>
      </c>
      <c r="AA4164" t="s">
        <v>223</v>
      </c>
      <c r="AB4164">
        <v>2022</v>
      </c>
    </row>
    <row r="4165" spans="1:28" x14ac:dyDescent="0.25">
      <c r="A4165">
        <v>47</v>
      </c>
      <c r="B4165" t="s">
        <v>172</v>
      </c>
      <c r="C4165" t="s">
        <v>102</v>
      </c>
      <c r="D4165" t="s">
        <v>6</v>
      </c>
      <c r="E4165" t="s">
        <v>26</v>
      </c>
      <c r="F4165" t="s">
        <v>100</v>
      </c>
      <c r="G4165">
        <v>46000</v>
      </c>
      <c r="H4165">
        <f t="shared" si="1132"/>
        <v>43281.4</v>
      </c>
      <c r="I4165">
        <f t="shared" si="1133"/>
        <v>1320.2</v>
      </c>
      <c r="J4165">
        <f t="shared" si="1122"/>
        <v>3265.9999999999995</v>
      </c>
      <c r="K4165">
        <f t="shared" si="1123"/>
        <v>506.00000000000006</v>
      </c>
      <c r="L4165">
        <f t="shared" si="1124"/>
        <v>1398.4</v>
      </c>
      <c r="M4165">
        <f t="shared" si="1125"/>
        <v>3261.4</v>
      </c>
      <c r="N4165">
        <v>0</v>
      </c>
      <c r="O4165">
        <f t="shared" si="1126"/>
        <v>9752</v>
      </c>
      <c r="P4165">
        <v>25</v>
      </c>
      <c r="Q4165">
        <v>0</v>
      </c>
      <c r="R4165">
        <v>310.02</v>
      </c>
      <c r="S4165">
        <v>0</v>
      </c>
      <c r="T4165">
        <v>100</v>
      </c>
      <c r="U4165">
        <f t="shared" si="1127"/>
        <v>1289.4598750000005</v>
      </c>
      <c r="V4165">
        <v>0</v>
      </c>
      <c r="W4165">
        <f t="shared" si="1138"/>
        <v>1724.4798750000004</v>
      </c>
      <c r="X4165">
        <f t="shared" si="1129"/>
        <v>2718.6000000000004</v>
      </c>
      <c r="Y4165">
        <f t="shared" si="1136"/>
        <v>6527.4</v>
      </c>
      <c r="Z4165">
        <f t="shared" si="1131"/>
        <v>41556.920124999997</v>
      </c>
      <c r="AA4165" t="s">
        <v>223</v>
      </c>
      <c r="AB4165">
        <v>2022</v>
      </c>
    </row>
    <row r="4166" spans="1:28" x14ac:dyDescent="0.25">
      <c r="A4166">
        <v>48</v>
      </c>
      <c r="B4166" t="s">
        <v>798</v>
      </c>
      <c r="C4166" t="s">
        <v>102</v>
      </c>
      <c r="D4166" t="s">
        <v>12</v>
      </c>
      <c r="E4166" t="s">
        <v>26</v>
      </c>
      <c r="F4166" t="s">
        <v>100</v>
      </c>
      <c r="G4166">
        <v>30000</v>
      </c>
      <c r="H4166">
        <f t="shared" si="1132"/>
        <v>28227</v>
      </c>
      <c r="I4166">
        <f t="shared" si="1133"/>
        <v>861</v>
      </c>
      <c r="J4166">
        <f t="shared" si="1122"/>
        <v>2130</v>
      </c>
      <c r="K4166">
        <f t="shared" si="1123"/>
        <v>330.00000000000006</v>
      </c>
      <c r="L4166">
        <f t="shared" si="1124"/>
        <v>912</v>
      </c>
      <c r="M4166">
        <f t="shared" si="1125"/>
        <v>2127</v>
      </c>
      <c r="N4166">
        <v>0</v>
      </c>
      <c r="O4166">
        <f t="shared" si="1126"/>
        <v>6360</v>
      </c>
      <c r="P4166">
        <v>25</v>
      </c>
      <c r="Q4166">
        <v>0</v>
      </c>
      <c r="R4166">
        <v>0</v>
      </c>
      <c r="S4166">
        <v>0</v>
      </c>
      <c r="T4166">
        <v>100</v>
      </c>
      <c r="U4166">
        <f t="shared" si="1127"/>
        <v>0</v>
      </c>
      <c r="V4166">
        <v>0</v>
      </c>
      <c r="W4166">
        <f t="shared" si="1138"/>
        <v>125</v>
      </c>
      <c r="X4166">
        <f t="shared" si="1129"/>
        <v>1773</v>
      </c>
      <c r="Y4166">
        <f t="shared" si="1136"/>
        <v>4257</v>
      </c>
      <c r="Z4166">
        <f t="shared" si="1131"/>
        <v>28102</v>
      </c>
      <c r="AA4166" t="s">
        <v>223</v>
      </c>
      <c r="AB4166">
        <v>2022</v>
      </c>
    </row>
    <row r="4167" spans="1:28" x14ac:dyDescent="0.25">
      <c r="A4167">
        <v>49</v>
      </c>
      <c r="B4167" t="s">
        <v>799</v>
      </c>
      <c r="C4167" t="s">
        <v>102</v>
      </c>
      <c r="D4167" t="s">
        <v>6</v>
      </c>
      <c r="E4167" t="s">
        <v>26</v>
      </c>
      <c r="F4167" t="s">
        <v>100</v>
      </c>
      <c r="G4167">
        <v>30000</v>
      </c>
      <c r="H4167">
        <f t="shared" si="1132"/>
        <v>28227</v>
      </c>
      <c r="I4167">
        <f t="shared" si="1133"/>
        <v>861</v>
      </c>
      <c r="J4167">
        <f t="shared" si="1122"/>
        <v>2130</v>
      </c>
      <c r="K4167">
        <f t="shared" si="1123"/>
        <v>330.00000000000006</v>
      </c>
      <c r="L4167">
        <f t="shared" si="1124"/>
        <v>912</v>
      </c>
      <c r="M4167">
        <f t="shared" si="1125"/>
        <v>2127</v>
      </c>
      <c r="N4167">
        <v>0</v>
      </c>
      <c r="O4167">
        <f t="shared" si="1126"/>
        <v>6360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si="1127"/>
        <v>0</v>
      </c>
      <c r="V4167">
        <v>0</v>
      </c>
      <c r="W4167">
        <f t="shared" si="1138"/>
        <v>125</v>
      </c>
      <c r="X4167">
        <f t="shared" si="1129"/>
        <v>1773</v>
      </c>
      <c r="Y4167">
        <f t="shared" si="1136"/>
        <v>4257</v>
      </c>
      <c r="Z4167">
        <f t="shared" si="1131"/>
        <v>28102</v>
      </c>
      <c r="AA4167" t="s">
        <v>223</v>
      </c>
      <c r="AB4167">
        <v>2022</v>
      </c>
    </row>
    <row r="4168" spans="1:28" x14ac:dyDescent="0.25">
      <c r="A4168">
        <v>50</v>
      </c>
      <c r="B4168" t="s">
        <v>173</v>
      </c>
      <c r="C4168" t="s">
        <v>102</v>
      </c>
      <c r="D4168" t="s">
        <v>6</v>
      </c>
      <c r="E4168" t="s">
        <v>26</v>
      </c>
      <c r="F4168" t="s">
        <v>100</v>
      </c>
      <c r="G4168">
        <v>36000</v>
      </c>
      <c r="H4168">
        <f t="shared" si="1132"/>
        <v>32359.95</v>
      </c>
      <c r="I4168">
        <f t="shared" si="1133"/>
        <v>1033.2</v>
      </c>
      <c r="J4168">
        <f t="shared" si="1122"/>
        <v>2555.9999999999995</v>
      </c>
      <c r="K4168">
        <f t="shared" si="1123"/>
        <v>396.00000000000006</v>
      </c>
      <c r="L4168">
        <f t="shared" si="1124"/>
        <v>1094.4000000000001</v>
      </c>
      <c r="M4168">
        <f t="shared" si="1125"/>
        <v>2552.4</v>
      </c>
      <c r="N4168">
        <v>1512.45</v>
      </c>
      <c r="O4168">
        <f t="shared" si="1126"/>
        <v>9144.4500000000007</v>
      </c>
      <c r="P4168">
        <v>25</v>
      </c>
      <c r="Q4168">
        <v>0</v>
      </c>
      <c r="R4168">
        <v>0</v>
      </c>
      <c r="S4168">
        <v>0</v>
      </c>
      <c r="T4168">
        <v>100</v>
      </c>
      <c r="U4168">
        <f t="shared" si="1127"/>
        <v>0</v>
      </c>
      <c r="V4168">
        <v>0</v>
      </c>
      <c r="W4168">
        <f t="shared" si="1138"/>
        <v>125</v>
      </c>
      <c r="X4168">
        <f t="shared" si="1129"/>
        <v>3640.05</v>
      </c>
      <c r="Y4168">
        <f t="shared" si="1136"/>
        <v>5108.3999999999996</v>
      </c>
      <c r="Z4168">
        <f t="shared" si="1131"/>
        <v>32234.95</v>
      </c>
      <c r="AA4168" t="s">
        <v>223</v>
      </c>
      <c r="AB4168">
        <v>2022</v>
      </c>
    </row>
    <row r="4169" spans="1:28" x14ac:dyDescent="0.25">
      <c r="A4169">
        <v>51</v>
      </c>
      <c r="B4169" t="s">
        <v>174</v>
      </c>
      <c r="C4169" t="s">
        <v>102</v>
      </c>
      <c r="D4169" t="s">
        <v>6</v>
      </c>
      <c r="E4169" t="s">
        <v>26</v>
      </c>
      <c r="F4169" t="s">
        <v>100</v>
      </c>
      <c r="G4169">
        <v>36000</v>
      </c>
      <c r="H4169">
        <f t="shared" si="1132"/>
        <v>33872.400000000001</v>
      </c>
      <c r="I4169">
        <f t="shared" si="1133"/>
        <v>1033.2</v>
      </c>
      <c r="J4169">
        <f t="shared" si="1122"/>
        <v>2555.9999999999995</v>
      </c>
      <c r="K4169">
        <f t="shared" si="1123"/>
        <v>396.00000000000006</v>
      </c>
      <c r="L4169">
        <f t="shared" si="1124"/>
        <v>1094.4000000000001</v>
      </c>
      <c r="M4169">
        <f t="shared" si="1125"/>
        <v>2552.4</v>
      </c>
      <c r="N4169">
        <v>0</v>
      </c>
      <c r="O4169">
        <f t="shared" si="1126"/>
        <v>7632</v>
      </c>
      <c r="P4169">
        <v>25</v>
      </c>
      <c r="Q4169">
        <v>0</v>
      </c>
      <c r="R4169">
        <v>311.01</v>
      </c>
      <c r="S4169">
        <v>0</v>
      </c>
      <c r="T4169">
        <v>100</v>
      </c>
      <c r="U4169">
        <f t="shared" si="1127"/>
        <v>0</v>
      </c>
      <c r="V4169">
        <v>0</v>
      </c>
      <c r="W4169">
        <f t="shared" si="1138"/>
        <v>436.01</v>
      </c>
      <c r="X4169">
        <f t="shared" si="1129"/>
        <v>2127.6000000000004</v>
      </c>
      <c r="Y4169">
        <f t="shared" si="1136"/>
        <v>5108.3999999999996</v>
      </c>
      <c r="Z4169">
        <f t="shared" si="1131"/>
        <v>33436.39</v>
      </c>
      <c r="AA4169" t="s">
        <v>223</v>
      </c>
      <c r="AB4169">
        <v>2022</v>
      </c>
    </row>
    <row r="4170" spans="1:28" x14ac:dyDescent="0.25">
      <c r="A4170">
        <v>52</v>
      </c>
      <c r="B4170" t="s">
        <v>176</v>
      </c>
      <c r="C4170" t="s">
        <v>102</v>
      </c>
      <c r="D4170" t="s">
        <v>6</v>
      </c>
      <c r="E4170" t="s">
        <v>26</v>
      </c>
      <c r="F4170" t="s">
        <v>100</v>
      </c>
      <c r="G4170">
        <v>36000</v>
      </c>
      <c r="H4170">
        <f t="shared" si="1132"/>
        <v>33872.400000000001</v>
      </c>
      <c r="I4170">
        <f t="shared" si="1133"/>
        <v>1033.2</v>
      </c>
      <c r="J4170">
        <f t="shared" si="1122"/>
        <v>2555.9999999999995</v>
      </c>
      <c r="K4170">
        <f t="shared" si="1123"/>
        <v>396.00000000000006</v>
      </c>
      <c r="L4170">
        <f t="shared" si="1124"/>
        <v>1094.4000000000001</v>
      </c>
      <c r="M4170">
        <f t="shared" si="1125"/>
        <v>2552.4</v>
      </c>
      <c r="N4170">
        <v>0</v>
      </c>
      <c r="O4170">
        <f t="shared" si="1126"/>
        <v>7632</v>
      </c>
      <c r="P4170">
        <v>25</v>
      </c>
      <c r="Q4170">
        <v>0</v>
      </c>
      <c r="R4170">
        <v>0</v>
      </c>
      <c r="S4170">
        <v>0</v>
      </c>
      <c r="T4170">
        <v>100</v>
      </c>
      <c r="U4170">
        <f t="shared" si="1127"/>
        <v>0</v>
      </c>
      <c r="V4170">
        <v>0</v>
      </c>
      <c r="W4170">
        <f t="shared" si="1138"/>
        <v>125</v>
      </c>
      <c r="X4170">
        <f t="shared" si="1129"/>
        <v>2127.6000000000004</v>
      </c>
      <c r="Y4170">
        <f t="shared" si="1136"/>
        <v>5108.3999999999996</v>
      </c>
      <c r="Z4170">
        <f t="shared" si="1131"/>
        <v>33747.4</v>
      </c>
      <c r="AA4170" t="s">
        <v>223</v>
      </c>
      <c r="AB4170">
        <v>2022</v>
      </c>
    </row>
    <row r="4171" spans="1:28" x14ac:dyDescent="0.25">
      <c r="A4171">
        <v>53</v>
      </c>
      <c r="B4171" t="s">
        <v>177</v>
      </c>
      <c r="C4171" t="s">
        <v>102</v>
      </c>
      <c r="D4171" t="s">
        <v>22</v>
      </c>
      <c r="E4171" t="s">
        <v>26</v>
      </c>
      <c r="F4171" t="s">
        <v>100</v>
      </c>
      <c r="G4171">
        <v>36000</v>
      </c>
      <c r="H4171">
        <f t="shared" si="1132"/>
        <v>33872.400000000001</v>
      </c>
      <c r="I4171">
        <f t="shared" si="1133"/>
        <v>1033.2</v>
      </c>
      <c r="J4171">
        <f t="shared" si="1122"/>
        <v>2555.9999999999995</v>
      </c>
      <c r="K4171">
        <f t="shared" si="1123"/>
        <v>396.00000000000006</v>
      </c>
      <c r="L4171">
        <f t="shared" si="1124"/>
        <v>1094.4000000000001</v>
      </c>
      <c r="M4171">
        <f t="shared" si="1125"/>
        <v>2552.4</v>
      </c>
      <c r="N4171">
        <v>0</v>
      </c>
      <c r="O4171">
        <f t="shared" si="1126"/>
        <v>7632</v>
      </c>
      <c r="P4171">
        <v>25</v>
      </c>
      <c r="Q4171">
        <v>0</v>
      </c>
      <c r="R4171">
        <v>241.29</v>
      </c>
      <c r="S4171">
        <v>0</v>
      </c>
      <c r="T4171">
        <v>100</v>
      </c>
      <c r="U4171">
        <f t="shared" si="1127"/>
        <v>0</v>
      </c>
      <c r="V4171">
        <v>0</v>
      </c>
      <c r="W4171">
        <f t="shared" si="1138"/>
        <v>366.28999999999996</v>
      </c>
      <c r="X4171">
        <f t="shared" si="1129"/>
        <v>2127.6000000000004</v>
      </c>
      <c r="Y4171">
        <f t="shared" si="1136"/>
        <v>5108.3999999999996</v>
      </c>
      <c r="Z4171">
        <f t="shared" si="1131"/>
        <v>33506.11</v>
      </c>
      <c r="AA4171" t="s">
        <v>223</v>
      </c>
      <c r="AB4171">
        <v>2022</v>
      </c>
    </row>
    <row r="4172" spans="1:28" x14ac:dyDescent="0.25">
      <c r="A4172">
        <v>54</v>
      </c>
      <c r="B4172" t="s">
        <v>178</v>
      </c>
      <c r="C4172" t="s">
        <v>103</v>
      </c>
      <c r="D4172" t="s">
        <v>6</v>
      </c>
      <c r="E4172" t="s">
        <v>32</v>
      </c>
      <c r="F4172" t="s">
        <v>100</v>
      </c>
      <c r="G4172">
        <v>20000</v>
      </c>
      <c r="H4172">
        <f>+G4172-(I4172+L4172+N4172)</f>
        <v>18818</v>
      </c>
      <c r="I4172">
        <f t="shared" si="1133"/>
        <v>574</v>
      </c>
      <c r="J4172">
        <f t="shared" si="1122"/>
        <v>1419.9999999999998</v>
      </c>
      <c r="K4172">
        <f t="shared" si="1123"/>
        <v>220.00000000000003</v>
      </c>
      <c r="L4172">
        <f t="shared" si="1124"/>
        <v>608</v>
      </c>
      <c r="M4172">
        <f t="shared" si="1125"/>
        <v>1418</v>
      </c>
      <c r="N4172">
        <v>0</v>
      </c>
      <c r="O4172">
        <f>+I4172+J4172+K4172+L4172+M4172+N4172</f>
        <v>4240</v>
      </c>
      <c r="P4172">
        <v>25</v>
      </c>
      <c r="Q4172">
        <v>0</v>
      </c>
      <c r="R4172">
        <v>0</v>
      </c>
      <c r="S4172">
        <v>0</v>
      </c>
      <c r="T4172">
        <v>100</v>
      </c>
      <c r="U4172">
        <f t="shared" si="1127"/>
        <v>0</v>
      </c>
      <c r="V4172">
        <v>0</v>
      </c>
      <c r="W4172">
        <f t="shared" si="1138"/>
        <v>125</v>
      </c>
      <c r="X4172">
        <f>+I4172+L4172+N4172</f>
        <v>1182</v>
      </c>
      <c r="Y4172">
        <f t="shared" si="1136"/>
        <v>2838</v>
      </c>
      <c r="Z4172">
        <f t="shared" si="1131"/>
        <v>18693</v>
      </c>
      <c r="AA4172" t="s">
        <v>223</v>
      </c>
      <c r="AB4172">
        <v>2022</v>
      </c>
    </row>
    <row r="4173" spans="1:28" x14ac:dyDescent="0.25">
      <c r="A4173">
        <v>55</v>
      </c>
      <c r="B4173" t="s">
        <v>814</v>
      </c>
      <c r="C4173" t="s">
        <v>102</v>
      </c>
      <c r="D4173" t="s">
        <v>793</v>
      </c>
      <c r="E4173" t="s">
        <v>33</v>
      </c>
      <c r="F4173" t="s">
        <v>100</v>
      </c>
      <c r="G4173">
        <v>30000</v>
      </c>
      <c r="H4173">
        <f t="shared" si="1132"/>
        <v>28227</v>
      </c>
      <c r="I4173">
        <f t="shared" si="1133"/>
        <v>861</v>
      </c>
      <c r="J4173">
        <f t="shared" si="1122"/>
        <v>2130</v>
      </c>
      <c r="K4173">
        <f t="shared" si="1123"/>
        <v>330.00000000000006</v>
      </c>
      <c r="L4173">
        <f t="shared" si="1124"/>
        <v>912</v>
      </c>
      <c r="M4173">
        <f t="shared" si="1125"/>
        <v>2127</v>
      </c>
      <c r="N4173">
        <v>0</v>
      </c>
      <c r="O4173">
        <f t="shared" ref="O4173:O4180" si="1139">+I4173+J4173+K4173+L4173+M4173+N4173</f>
        <v>6360</v>
      </c>
      <c r="P4173">
        <v>25</v>
      </c>
      <c r="Q4173">
        <v>0</v>
      </c>
      <c r="R4173">
        <v>0</v>
      </c>
      <c r="S4173">
        <v>0</v>
      </c>
      <c r="T4173">
        <v>100</v>
      </c>
      <c r="U4173">
        <f t="shared" si="1127"/>
        <v>0</v>
      </c>
      <c r="V4173">
        <v>0</v>
      </c>
      <c r="W4173">
        <f t="shared" si="1138"/>
        <v>125</v>
      </c>
      <c r="X4173">
        <f t="shared" ref="X4173:X4180" si="1140">+I4173+L4173+N4173</f>
        <v>1773</v>
      </c>
      <c r="Y4173">
        <f t="shared" si="1136"/>
        <v>4257</v>
      </c>
      <c r="Z4173">
        <f t="shared" si="1131"/>
        <v>28102</v>
      </c>
      <c r="AA4173" t="s">
        <v>223</v>
      </c>
      <c r="AB4173">
        <v>2022</v>
      </c>
    </row>
    <row r="4174" spans="1:28" x14ac:dyDescent="0.25">
      <c r="A4174">
        <v>56</v>
      </c>
      <c r="B4174" t="s">
        <v>815</v>
      </c>
      <c r="C4174" t="s">
        <v>102</v>
      </c>
      <c r="D4174" t="s">
        <v>793</v>
      </c>
      <c r="E4174" t="s">
        <v>32</v>
      </c>
      <c r="F4174" t="s">
        <v>100</v>
      </c>
      <c r="G4174">
        <v>15000</v>
      </c>
      <c r="H4174">
        <f t="shared" si="1132"/>
        <v>14113.5</v>
      </c>
      <c r="I4174">
        <f t="shared" si="1133"/>
        <v>430.5</v>
      </c>
      <c r="J4174">
        <f t="shared" si="1122"/>
        <v>1065</v>
      </c>
      <c r="K4174">
        <f t="shared" si="1123"/>
        <v>165.00000000000003</v>
      </c>
      <c r="L4174">
        <f t="shared" si="1124"/>
        <v>456</v>
      </c>
      <c r="M4174">
        <f t="shared" si="1125"/>
        <v>1063.5</v>
      </c>
      <c r="N4174">
        <v>0</v>
      </c>
      <c r="O4174">
        <f t="shared" si="1139"/>
        <v>3180</v>
      </c>
      <c r="P4174">
        <v>25</v>
      </c>
      <c r="Q4174">
        <v>0</v>
      </c>
      <c r="R4174">
        <v>0</v>
      </c>
      <c r="S4174">
        <v>0</v>
      </c>
      <c r="T4174">
        <v>100</v>
      </c>
      <c r="U4174">
        <f t="shared" si="1127"/>
        <v>0</v>
      </c>
      <c r="V4174">
        <v>0</v>
      </c>
      <c r="W4174">
        <f t="shared" si="1138"/>
        <v>125</v>
      </c>
      <c r="X4174">
        <f t="shared" si="1140"/>
        <v>886.5</v>
      </c>
      <c r="Y4174">
        <f t="shared" si="1136"/>
        <v>2128.5</v>
      </c>
      <c r="Z4174">
        <f t="shared" si="1131"/>
        <v>13988.5</v>
      </c>
      <c r="AA4174" t="s">
        <v>223</v>
      </c>
      <c r="AB4174">
        <v>2022</v>
      </c>
    </row>
    <row r="4175" spans="1:28" x14ac:dyDescent="0.25">
      <c r="A4175">
        <v>57</v>
      </c>
      <c r="B4175" t="s">
        <v>816</v>
      </c>
      <c r="C4175" t="s">
        <v>103</v>
      </c>
      <c r="D4175" t="s">
        <v>6</v>
      </c>
      <c r="E4175" t="s">
        <v>32</v>
      </c>
      <c r="F4175" t="s">
        <v>100</v>
      </c>
      <c r="G4175">
        <v>30000</v>
      </c>
      <c r="H4175">
        <f>+G4175-(I4175+L4175+N4175)</f>
        <v>28227</v>
      </c>
      <c r="I4175">
        <f t="shared" si="1133"/>
        <v>861</v>
      </c>
      <c r="J4175">
        <f t="shared" si="1122"/>
        <v>2130</v>
      </c>
      <c r="K4175">
        <f t="shared" si="1123"/>
        <v>330.00000000000006</v>
      </c>
      <c r="L4175">
        <f t="shared" si="1124"/>
        <v>912</v>
      </c>
      <c r="M4175">
        <f t="shared" si="1125"/>
        <v>2127</v>
      </c>
      <c r="N4175">
        <v>0</v>
      </c>
      <c r="O4175">
        <f t="shared" si="1139"/>
        <v>6360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27"/>
        <v>0</v>
      </c>
      <c r="V4175">
        <v>0</v>
      </c>
      <c r="W4175">
        <f t="shared" si="1138"/>
        <v>125</v>
      </c>
      <c r="X4175">
        <f t="shared" si="1140"/>
        <v>1773</v>
      </c>
      <c r="Y4175">
        <f t="shared" si="1136"/>
        <v>4257</v>
      </c>
      <c r="Z4175">
        <f t="shared" si="1131"/>
        <v>28102</v>
      </c>
      <c r="AA4175" t="s">
        <v>223</v>
      </c>
      <c r="AB4175">
        <v>2022</v>
      </c>
    </row>
    <row r="4176" spans="1:28" x14ac:dyDescent="0.25">
      <c r="A4176">
        <v>58</v>
      </c>
      <c r="B4176" t="s">
        <v>817</v>
      </c>
      <c r="C4176" t="s">
        <v>102</v>
      </c>
      <c r="D4176" t="s">
        <v>818</v>
      </c>
      <c r="E4176" t="s">
        <v>32</v>
      </c>
      <c r="F4176" t="s">
        <v>100</v>
      </c>
      <c r="G4176">
        <v>30000</v>
      </c>
      <c r="H4176">
        <f t="shared" si="1132"/>
        <v>28227</v>
      </c>
      <c r="I4176">
        <f t="shared" si="1133"/>
        <v>861</v>
      </c>
      <c r="J4176">
        <f t="shared" si="1122"/>
        <v>2130</v>
      </c>
      <c r="K4176">
        <f t="shared" si="1123"/>
        <v>330.00000000000006</v>
      </c>
      <c r="L4176">
        <f t="shared" si="1124"/>
        <v>912</v>
      </c>
      <c r="M4176">
        <f t="shared" si="1125"/>
        <v>2127</v>
      </c>
      <c r="N4176">
        <v>0</v>
      </c>
      <c r="O4176">
        <f t="shared" si="1139"/>
        <v>6360</v>
      </c>
      <c r="P4176">
        <v>25</v>
      </c>
      <c r="Q4176">
        <v>0</v>
      </c>
      <c r="R4176">
        <v>0</v>
      </c>
      <c r="S4176">
        <v>0</v>
      </c>
      <c r="T4176">
        <v>100</v>
      </c>
      <c r="U4176">
        <f t="shared" si="1127"/>
        <v>0</v>
      </c>
      <c r="V4176">
        <v>0</v>
      </c>
      <c r="W4176">
        <f t="shared" si="1138"/>
        <v>125</v>
      </c>
      <c r="X4176">
        <f t="shared" si="1140"/>
        <v>1773</v>
      </c>
      <c r="Y4176">
        <f t="shared" si="1136"/>
        <v>4257</v>
      </c>
      <c r="Z4176">
        <f t="shared" si="1131"/>
        <v>28102</v>
      </c>
      <c r="AA4176" t="s">
        <v>223</v>
      </c>
      <c r="AB4176">
        <v>2022</v>
      </c>
    </row>
    <row r="4177" spans="1:28" x14ac:dyDescent="0.25">
      <c r="A4177">
        <v>59</v>
      </c>
      <c r="B4177" t="s">
        <v>819</v>
      </c>
      <c r="C4177" t="s">
        <v>103</v>
      </c>
      <c r="D4177" t="s">
        <v>12</v>
      </c>
      <c r="E4177" t="s">
        <v>32</v>
      </c>
      <c r="F4177" t="s">
        <v>100</v>
      </c>
      <c r="G4177">
        <v>46000</v>
      </c>
      <c r="H4177">
        <f t="shared" si="1132"/>
        <v>43281.4</v>
      </c>
      <c r="I4177">
        <f t="shared" si="1133"/>
        <v>1320.2</v>
      </c>
      <c r="J4177">
        <f t="shared" si="1122"/>
        <v>3265.9999999999995</v>
      </c>
      <c r="K4177">
        <f t="shared" si="1123"/>
        <v>506.00000000000006</v>
      </c>
      <c r="L4177">
        <f t="shared" si="1124"/>
        <v>1398.4</v>
      </c>
      <c r="M4177">
        <f t="shared" si="1125"/>
        <v>3261.4</v>
      </c>
      <c r="N4177">
        <v>0</v>
      </c>
      <c r="O4177">
        <f t="shared" si="1139"/>
        <v>9752</v>
      </c>
      <c r="P4177">
        <v>25</v>
      </c>
      <c r="Q4177">
        <v>0</v>
      </c>
      <c r="R4177">
        <v>0</v>
      </c>
      <c r="S4177">
        <v>0</v>
      </c>
      <c r="T4177">
        <v>100</v>
      </c>
      <c r="U4177">
        <f t="shared" si="1127"/>
        <v>1289.4598750000005</v>
      </c>
      <c r="V4177">
        <v>0</v>
      </c>
      <c r="W4177">
        <f t="shared" si="1138"/>
        <v>1414.4598750000005</v>
      </c>
      <c r="X4177">
        <f t="shared" si="1140"/>
        <v>2718.6000000000004</v>
      </c>
      <c r="Y4177">
        <f t="shared" si="1136"/>
        <v>6527.4</v>
      </c>
      <c r="Z4177">
        <f t="shared" si="1131"/>
        <v>41866.940125000001</v>
      </c>
      <c r="AA4177" t="s">
        <v>223</v>
      </c>
      <c r="AB4177">
        <v>2022</v>
      </c>
    </row>
    <row r="4178" spans="1:28" x14ac:dyDescent="0.25">
      <c r="A4178">
        <v>60</v>
      </c>
      <c r="B4178" t="s">
        <v>820</v>
      </c>
      <c r="C4178" t="s">
        <v>102</v>
      </c>
      <c r="D4178" t="s">
        <v>94</v>
      </c>
      <c r="E4178" t="s">
        <v>32</v>
      </c>
      <c r="F4178" t="s">
        <v>100</v>
      </c>
      <c r="G4178">
        <v>30000</v>
      </c>
      <c r="H4178">
        <f t="shared" si="1132"/>
        <v>28227</v>
      </c>
      <c r="I4178">
        <f t="shared" si="1133"/>
        <v>861</v>
      </c>
      <c r="J4178">
        <f t="shared" si="1122"/>
        <v>2130</v>
      </c>
      <c r="K4178">
        <f t="shared" si="1123"/>
        <v>330.00000000000006</v>
      </c>
      <c r="L4178">
        <f t="shared" si="1124"/>
        <v>912</v>
      </c>
      <c r="M4178">
        <f t="shared" si="1125"/>
        <v>2127</v>
      </c>
      <c r="N4178">
        <v>0</v>
      </c>
      <c r="O4178">
        <f t="shared" si="1139"/>
        <v>6360</v>
      </c>
      <c r="P4178">
        <v>25</v>
      </c>
      <c r="Q4178">
        <v>0</v>
      </c>
      <c r="R4178">
        <v>0</v>
      </c>
      <c r="S4178">
        <v>0</v>
      </c>
      <c r="T4178">
        <v>100</v>
      </c>
      <c r="U4178">
        <f t="shared" si="1127"/>
        <v>0</v>
      </c>
      <c r="V4178">
        <v>0</v>
      </c>
      <c r="W4178">
        <f t="shared" si="1138"/>
        <v>125</v>
      </c>
      <c r="X4178">
        <f t="shared" si="1140"/>
        <v>1773</v>
      </c>
      <c r="Y4178">
        <f t="shared" si="1136"/>
        <v>4257</v>
      </c>
      <c r="Z4178">
        <f t="shared" si="1131"/>
        <v>28102</v>
      </c>
      <c r="AA4178" t="s">
        <v>223</v>
      </c>
      <c r="AB4178">
        <v>2022</v>
      </c>
    </row>
    <row r="4179" spans="1:28" x14ac:dyDescent="0.25">
      <c r="A4179">
        <v>61</v>
      </c>
      <c r="B4179" t="s">
        <v>821</v>
      </c>
      <c r="C4179" t="s">
        <v>103</v>
      </c>
      <c r="D4179" t="s">
        <v>22</v>
      </c>
      <c r="E4179" t="s">
        <v>32</v>
      </c>
      <c r="F4179" t="s">
        <v>100</v>
      </c>
      <c r="G4179">
        <v>36000</v>
      </c>
      <c r="H4179">
        <f t="shared" si="1132"/>
        <v>33872.400000000001</v>
      </c>
      <c r="I4179">
        <f t="shared" si="1133"/>
        <v>1033.2</v>
      </c>
      <c r="J4179">
        <f t="shared" si="1122"/>
        <v>2555.9999999999995</v>
      </c>
      <c r="K4179">
        <f t="shared" si="1123"/>
        <v>396.00000000000006</v>
      </c>
      <c r="L4179">
        <f t="shared" si="1124"/>
        <v>1094.4000000000001</v>
      </c>
      <c r="M4179">
        <f t="shared" si="1125"/>
        <v>2552.4</v>
      </c>
      <c r="N4179">
        <v>0</v>
      </c>
      <c r="O4179">
        <f t="shared" si="1139"/>
        <v>7632</v>
      </c>
      <c r="P4179">
        <v>25</v>
      </c>
      <c r="Q4179">
        <v>0</v>
      </c>
      <c r="R4179">
        <v>0</v>
      </c>
      <c r="S4179">
        <v>0</v>
      </c>
      <c r="T4179">
        <v>100</v>
      </c>
      <c r="U4179">
        <f t="shared" si="1127"/>
        <v>0</v>
      </c>
      <c r="V4179">
        <v>0</v>
      </c>
      <c r="W4179">
        <f t="shared" si="1138"/>
        <v>125</v>
      </c>
      <c r="X4179">
        <f t="shared" si="1140"/>
        <v>2127.6000000000004</v>
      </c>
      <c r="Y4179">
        <f t="shared" si="1136"/>
        <v>5108.3999999999996</v>
      </c>
      <c r="Z4179">
        <f t="shared" si="1131"/>
        <v>33747.4</v>
      </c>
      <c r="AA4179" t="s">
        <v>223</v>
      </c>
      <c r="AB4179">
        <v>2022</v>
      </c>
    </row>
    <row r="4180" spans="1:28" x14ac:dyDescent="0.25">
      <c r="A4180">
        <v>62</v>
      </c>
      <c r="B4180" t="s">
        <v>822</v>
      </c>
      <c r="C4180" t="s">
        <v>103</v>
      </c>
      <c r="D4180" t="s">
        <v>793</v>
      </c>
      <c r="E4180" t="s">
        <v>32</v>
      </c>
      <c r="F4180" t="s">
        <v>100</v>
      </c>
      <c r="G4180">
        <v>46000</v>
      </c>
      <c r="H4180">
        <f t="shared" si="1132"/>
        <v>43281.4</v>
      </c>
      <c r="I4180">
        <f t="shared" si="1133"/>
        <v>1320.2</v>
      </c>
      <c r="J4180">
        <f t="shared" si="1122"/>
        <v>3265.9999999999995</v>
      </c>
      <c r="K4180">
        <f t="shared" si="1123"/>
        <v>506.00000000000006</v>
      </c>
      <c r="L4180">
        <f t="shared" si="1124"/>
        <v>1398.4</v>
      </c>
      <c r="M4180">
        <f t="shared" si="1125"/>
        <v>3261.4</v>
      </c>
      <c r="N4180">
        <v>0</v>
      </c>
      <c r="O4180">
        <f t="shared" si="1139"/>
        <v>9752</v>
      </c>
      <c r="P4180">
        <v>25</v>
      </c>
      <c r="Q4180">
        <v>0</v>
      </c>
      <c r="R4180">
        <v>0</v>
      </c>
      <c r="S4180">
        <v>0</v>
      </c>
      <c r="T4180">
        <v>100</v>
      </c>
      <c r="U4180">
        <f t="shared" si="1127"/>
        <v>1289.4598750000005</v>
      </c>
      <c r="V4180">
        <v>0</v>
      </c>
      <c r="W4180">
        <f t="shared" si="1138"/>
        <v>1414.4598750000005</v>
      </c>
      <c r="X4180">
        <f t="shared" si="1140"/>
        <v>2718.6000000000004</v>
      </c>
      <c r="Y4180">
        <f t="shared" si="1136"/>
        <v>6527.4</v>
      </c>
      <c r="Z4180">
        <f t="shared" si="1131"/>
        <v>41866.940125000001</v>
      </c>
      <c r="AA4180" t="s">
        <v>223</v>
      </c>
      <c r="AB4180">
        <v>2022</v>
      </c>
    </row>
    <row r="4181" spans="1:28" x14ac:dyDescent="0.25">
      <c r="A4181">
        <v>63</v>
      </c>
      <c r="B4181" t="s">
        <v>179</v>
      </c>
      <c r="C4181" t="s">
        <v>103</v>
      </c>
      <c r="D4181" t="s">
        <v>800</v>
      </c>
      <c r="E4181" t="s">
        <v>32</v>
      </c>
      <c r="F4181" t="s">
        <v>100</v>
      </c>
      <c r="G4181">
        <v>30000</v>
      </c>
      <c r="H4181">
        <f t="shared" si="1132"/>
        <v>28227</v>
      </c>
      <c r="I4181">
        <f t="shared" si="1133"/>
        <v>861</v>
      </c>
      <c r="J4181">
        <f t="shared" si="1122"/>
        <v>2130</v>
      </c>
      <c r="K4181">
        <f t="shared" si="1123"/>
        <v>330.00000000000006</v>
      </c>
      <c r="L4181">
        <f t="shared" si="1124"/>
        <v>912</v>
      </c>
      <c r="M4181">
        <f t="shared" si="1125"/>
        <v>2127</v>
      </c>
      <c r="N4181">
        <v>0</v>
      </c>
      <c r="O4181">
        <f t="shared" si="1126"/>
        <v>6360</v>
      </c>
      <c r="P4181">
        <v>25</v>
      </c>
      <c r="Q4181">
        <v>1000</v>
      </c>
      <c r="R4181">
        <v>0</v>
      </c>
      <c r="S4181">
        <v>0</v>
      </c>
      <c r="T4181">
        <v>100</v>
      </c>
      <c r="U4181">
        <f t="shared" si="1127"/>
        <v>0</v>
      </c>
      <c r="V4181">
        <v>0</v>
      </c>
      <c r="W4181">
        <f t="shared" si="1138"/>
        <v>1125</v>
      </c>
      <c r="X4181">
        <f t="shared" si="1129"/>
        <v>1773</v>
      </c>
      <c r="Y4181">
        <f t="shared" si="1136"/>
        <v>4257</v>
      </c>
      <c r="Z4181">
        <f t="shared" si="1131"/>
        <v>27102</v>
      </c>
      <c r="AA4181" t="s">
        <v>223</v>
      </c>
      <c r="AB4181">
        <v>2022</v>
      </c>
    </row>
    <row r="4182" spans="1:28" x14ac:dyDescent="0.25">
      <c r="A4182">
        <v>64</v>
      </c>
      <c r="B4182" t="s">
        <v>180</v>
      </c>
      <c r="C4182" t="s">
        <v>103</v>
      </c>
      <c r="D4182" t="s">
        <v>22</v>
      </c>
      <c r="E4182" t="s">
        <v>32</v>
      </c>
      <c r="F4182" t="s">
        <v>100</v>
      </c>
      <c r="G4182">
        <v>36000</v>
      </c>
      <c r="H4182">
        <f t="shared" si="1132"/>
        <v>32359.95</v>
      </c>
      <c r="I4182">
        <f t="shared" si="1133"/>
        <v>1033.2</v>
      </c>
      <c r="J4182">
        <f t="shared" si="1122"/>
        <v>2555.9999999999995</v>
      </c>
      <c r="K4182">
        <f t="shared" si="1123"/>
        <v>396.00000000000006</v>
      </c>
      <c r="L4182">
        <f t="shared" si="1124"/>
        <v>1094.4000000000001</v>
      </c>
      <c r="M4182">
        <f t="shared" si="1125"/>
        <v>2552.4</v>
      </c>
      <c r="N4182">
        <v>1512.45</v>
      </c>
      <c r="O4182">
        <f t="shared" si="1126"/>
        <v>9144.4500000000007</v>
      </c>
      <c r="P4182">
        <v>25</v>
      </c>
      <c r="Q4182">
        <v>0</v>
      </c>
      <c r="R4182">
        <v>411.35</v>
      </c>
      <c r="S4182">
        <v>0</v>
      </c>
      <c r="T4182">
        <v>100</v>
      </c>
      <c r="U4182">
        <f t="shared" si="1127"/>
        <v>0</v>
      </c>
      <c r="V4182">
        <v>0</v>
      </c>
      <c r="W4182">
        <f t="shared" si="1138"/>
        <v>536.35</v>
      </c>
      <c r="X4182">
        <f t="shared" si="1129"/>
        <v>3640.05</v>
      </c>
      <c r="Y4182">
        <f t="shared" si="1136"/>
        <v>5108.3999999999996</v>
      </c>
      <c r="Z4182">
        <f t="shared" si="1131"/>
        <v>31823.599999999999</v>
      </c>
      <c r="AA4182" t="s">
        <v>223</v>
      </c>
      <c r="AB4182">
        <v>2022</v>
      </c>
    </row>
    <row r="4183" spans="1:28" x14ac:dyDescent="0.25">
      <c r="A4183">
        <v>65</v>
      </c>
      <c r="B4183" t="s">
        <v>181</v>
      </c>
      <c r="C4183" t="s">
        <v>103</v>
      </c>
      <c r="D4183" t="s">
        <v>6</v>
      </c>
      <c r="E4183" t="s">
        <v>52</v>
      </c>
      <c r="F4183" t="s">
        <v>100</v>
      </c>
      <c r="G4183">
        <v>36000</v>
      </c>
      <c r="H4183">
        <f t="shared" si="1132"/>
        <v>33872.400000000001</v>
      </c>
      <c r="I4183">
        <f t="shared" si="1133"/>
        <v>1033.2</v>
      </c>
      <c r="J4183">
        <f t="shared" ref="J4183:J4211" si="1141">IF(G4183&lt;=325250,G4183*7.1%,23092.75)</f>
        <v>2555.9999999999995</v>
      </c>
      <c r="K4183">
        <f t="shared" ref="K4183:K4211" si="1142">IF(G4183&lt;=65050,G4183*1.1%,715.55)</f>
        <v>396.00000000000006</v>
      </c>
      <c r="L4183">
        <f t="shared" ref="L4183:L4211" si="1143">IF(G4183&lt;=162625,G4183*3.04%,4943.8)</f>
        <v>1094.4000000000001</v>
      </c>
      <c r="M4183">
        <f t="shared" ref="M4183:M4211" si="1144">IF(G4183&lt;=162625,G4183*7.09%,11530.11)</f>
        <v>2552.4</v>
      </c>
      <c r="N4183">
        <v>0</v>
      </c>
      <c r="O4183">
        <f t="shared" ref="O4183:O4211" si="1145">+I4183+J4183+K4183+L4183+M4183+N4183</f>
        <v>7632</v>
      </c>
      <c r="P4183">
        <v>25</v>
      </c>
      <c r="Q4183">
        <v>0</v>
      </c>
      <c r="R4183">
        <v>90.62</v>
      </c>
      <c r="S4183">
        <v>0</v>
      </c>
      <c r="T4183">
        <v>100</v>
      </c>
      <c r="U4183">
        <f t="shared" ref="U4183:U4203" si="1146">IF((H4183*12)&gt;867123.01,(79776+(((H4183*12)-867123.01)*0.25))/12,IF((H4183*12)&gt;624329.01,(31216+(((H4183*12)-624329.01)*0.2))/12,IF((H4183*12)&gt;416220.01,(((H4183*12)-416220.01)*0.15)/12,0)))</f>
        <v>0</v>
      </c>
      <c r="V4183">
        <v>0</v>
      </c>
      <c r="W4183">
        <f t="shared" si="1138"/>
        <v>215.62</v>
      </c>
      <c r="X4183">
        <f t="shared" ref="X4183:X4190" si="1147">+I4183+L4183+N4183</f>
        <v>2127.6000000000004</v>
      </c>
      <c r="Y4183">
        <f t="shared" si="1136"/>
        <v>5108.3999999999996</v>
      </c>
      <c r="Z4183">
        <f t="shared" ref="Z4183:Z4203" si="1148">+G4183-(W4183+X4183)</f>
        <v>33656.78</v>
      </c>
      <c r="AA4183" t="s">
        <v>223</v>
      </c>
      <c r="AB4183">
        <v>2022</v>
      </c>
    </row>
    <row r="4184" spans="1:28" x14ac:dyDescent="0.25">
      <c r="A4184">
        <v>66</v>
      </c>
      <c r="B4184" t="s">
        <v>183</v>
      </c>
      <c r="C4184" t="s">
        <v>103</v>
      </c>
      <c r="D4184" t="s">
        <v>22</v>
      </c>
      <c r="E4184" t="s">
        <v>52</v>
      </c>
      <c r="F4184" t="s">
        <v>100</v>
      </c>
      <c r="G4184">
        <v>36000</v>
      </c>
      <c r="H4184">
        <f t="shared" ref="H4184:H4211" si="1149">+G4184-(I4184+L4184+N4184)</f>
        <v>33872.400000000001</v>
      </c>
      <c r="I4184">
        <f t="shared" ref="I4184:I4211" si="1150">IF(G4184&lt;=325250,G4184*2.87%,9334.68)</f>
        <v>1033.2</v>
      </c>
      <c r="J4184">
        <f t="shared" si="1141"/>
        <v>2555.9999999999995</v>
      </c>
      <c r="K4184">
        <f t="shared" si="1142"/>
        <v>396.00000000000006</v>
      </c>
      <c r="L4184">
        <f t="shared" si="1143"/>
        <v>1094.4000000000001</v>
      </c>
      <c r="M4184">
        <f t="shared" si="1144"/>
        <v>2552.4</v>
      </c>
      <c r="N4184">
        <v>0</v>
      </c>
      <c r="O4184">
        <f t="shared" si="1145"/>
        <v>7632</v>
      </c>
      <c r="P4184">
        <v>25</v>
      </c>
      <c r="Q4184">
        <v>0</v>
      </c>
      <c r="R4184">
        <v>380.72</v>
      </c>
      <c r="S4184">
        <v>0</v>
      </c>
      <c r="T4184">
        <v>100</v>
      </c>
      <c r="U4184">
        <f t="shared" si="1146"/>
        <v>0</v>
      </c>
      <c r="V4184">
        <v>0</v>
      </c>
      <c r="W4184">
        <f t="shared" si="1138"/>
        <v>505.72</v>
      </c>
      <c r="X4184">
        <f t="shared" si="1147"/>
        <v>2127.6000000000004</v>
      </c>
      <c r="Y4184">
        <f t="shared" si="1136"/>
        <v>5108.3999999999996</v>
      </c>
      <c r="Z4184">
        <f t="shared" si="1148"/>
        <v>33366.68</v>
      </c>
      <c r="AA4184" t="s">
        <v>223</v>
      </c>
      <c r="AB4184">
        <v>2022</v>
      </c>
    </row>
    <row r="4185" spans="1:28" x14ac:dyDescent="0.25">
      <c r="A4185">
        <v>67</v>
      </c>
      <c r="B4185" t="s">
        <v>185</v>
      </c>
      <c r="C4185" t="s">
        <v>103</v>
      </c>
      <c r="D4185" t="s">
        <v>22</v>
      </c>
      <c r="E4185" t="s">
        <v>789</v>
      </c>
      <c r="F4185" t="s">
        <v>100</v>
      </c>
      <c r="G4185">
        <v>46000</v>
      </c>
      <c r="H4185">
        <f t="shared" si="1149"/>
        <v>43281.4</v>
      </c>
      <c r="I4185">
        <f t="shared" si="1150"/>
        <v>1320.2</v>
      </c>
      <c r="J4185">
        <f t="shared" si="1141"/>
        <v>3265.9999999999995</v>
      </c>
      <c r="K4185">
        <f t="shared" si="1142"/>
        <v>506.00000000000006</v>
      </c>
      <c r="L4185">
        <f t="shared" si="1143"/>
        <v>1398.4</v>
      </c>
      <c r="M4185">
        <f t="shared" si="1144"/>
        <v>3261.4</v>
      </c>
      <c r="N4185">
        <v>0</v>
      </c>
      <c r="O4185">
        <f t="shared" si="1145"/>
        <v>9752</v>
      </c>
      <c r="P4185">
        <v>25</v>
      </c>
      <c r="Q4185">
        <v>200</v>
      </c>
      <c r="R4185">
        <v>313.66000000000003</v>
      </c>
      <c r="S4185">
        <v>0</v>
      </c>
      <c r="T4185">
        <v>100</v>
      </c>
      <c r="U4185">
        <f t="shared" si="1146"/>
        <v>1289.4598750000005</v>
      </c>
      <c r="V4185">
        <v>0</v>
      </c>
      <c r="W4185">
        <f t="shared" si="1138"/>
        <v>1928.1198750000005</v>
      </c>
      <c r="X4185">
        <f t="shared" si="1147"/>
        <v>2718.6000000000004</v>
      </c>
      <c r="Y4185">
        <f t="shared" si="1136"/>
        <v>6527.4</v>
      </c>
      <c r="Z4185">
        <f t="shared" si="1148"/>
        <v>41353.280124999997</v>
      </c>
      <c r="AA4185" t="s">
        <v>223</v>
      </c>
      <c r="AB4185">
        <v>2022</v>
      </c>
    </row>
    <row r="4186" spans="1:28" x14ac:dyDescent="0.25">
      <c r="A4186">
        <v>68</v>
      </c>
      <c r="B4186" t="s">
        <v>186</v>
      </c>
      <c r="C4186" t="s">
        <v>102</v>
      </c>
      <c r="D4186" t="s">
        <v>17</v>
      </c>
      <c r="E4186" t="s">
        <v>42</v>
      </c>
      <c r="F4186" t="s">
        <v>100</v>
      </c>
      <c r="G4186">
        <v>36000</v>
      </c>
      <c r="H4186">
        <f t="shared" si="1149"/>
        <v>33872.400000000001</v>
      </c>
      <c r="I4186">
        <f t="shared" si="1150"/>
        <v>1033.2</v>
      </c>
      <c r="J4186">
        <f t="shared" si="1141"/>
        <v>2555.9999999999995</v>
      </c>
      <c r="K4186">
        <f t="shared" si="1142"/>
        <v>396.00000000000006</v>
      </c>
      <c r="L4186">
        <f t="shared" si="1143"/>
        <v>1094.4000000000001</v>
      </c>
      <c r="M4186">
        <f t="shared" si="1144"/>
        <v>2552.4</v>
      </c>
      <c r="N4186">
        <v>0</v>
      </c>
      <c r="O4186">
        <f t="shared" si="1145"/>
        <v>7632</v>
      </c>
      <c r="P4186">
        <v>25</v>
      </c>
      <c r="Q4186">
        <v>0</v>
      </c>
      <c r="R4186">
        <v>361.85</v>
      </c>
      <c r="S4186">
        <v>0</v>
      </c>
      <c r="T4186">
        <v>100</v>
      </c>
      <c r="U4186">
        <f t="shared" si="1146"/>
        <v>0</v>
      </c>
      <c r="V4186">
        <v>0</v>
      </c>
      <c r="W4186">
        <f t="shared" si="1138"/>
        <v>486.85</v>
      </c>
      <c r="X4186">
        <f t="shared" si="1147"/>
        <v>2127.6000000000004</v>
      </c>
      <c r="Y4186">
        <f t="shared" si="1136"/>
        <v>5108.3999999999996</v>
      </c>
      <c r="Z4186">
        <f t="shared" si="1148"/>
        <v>33385.550000000003</v>
      </c>
      <c r="AA4186" t="s">
        <v>223</v>
      </c>
      <c r="AB4186">
        <v>2022</v>
      </c>
    </row>
    <row r="4187" spans="1:28" x14ac:dyDescent="0.25">
      <c r="A4187">
        <v>69</v>
      </c>
      <c r="B4187" t="s">
        <v>188</v>
      </c>
      <c r="C4187" t="s">
        <v>102</v>
      </c>
      <c r="D4187" t="s">
        <v>10</v>
      </c>
      <c r="E4187" t="s">
        <v>33</v>
      </c>
      <c r="F4187" t="s">
        <v>100</v>
      </c>
      <c r="G4187">
        <v>36000</v>
      </c>
      <c r="H4187">
        <f t="shared" si="1149"/>
        <v>30847.5</v>
      </c>
      <c r="I4187">
        <f t="shared" si="1150"/>
        <v>1033.2</v>
      </c>
      <c r="J4187">
        <f t="shared" si="1141"/>
        <v>2555.9999999999995</v>
      </c>
      <c r="K4187">
        <f t="shared" si="1142"/>
        <v>396.00000000000006</v>
      </c>
      <c r="L4187">
        <f t="shared" si="1143"/>
        <v>1094.4000000000001</v>
      </c>
      <c r="M4187">
        <f t="shared" si="1144"/>
        <v>2552.4</v>
      </c>
      <c r="N4187">
        <v>3024.9</v>
      </c>
      <c r="O4187">
        <f t="shared" si="1145"/>
        <v>10656.9</v>
      </c>
      <c r="P4187">
        <v>25</v>
      </c>
      <c r="Q4187">
        <v>0</v>
      </c>
      <c r="R4187">
        <v>420.12</v>
      </c>
      <c r="S4187">
        <v>0</v>
      </c>
      <c r="T4187">
        <v>100</v>
      </c>
      <c r="U4187">
        <f t="shared" si="1146"/>
        <v>0</v>
      </c>
      <c r="V4187">
        <v>0</v>
      </c>
      <c r="W4187">
        <f t="shared" si="1138"/>
        <v>545.12</v>
      </c>
      <c r="X4187">
        <f t="shared" si="1147"/>
        <v>5152.5</v>
      </c>
      <c r="Y4187">
        <f t="shared" si="1136"/>
        <v>5108.3999999999996</v>
      </c>
      <c r="Z4187">
        <f t="shared" si="1148"/>
        <v>30302.38</v>
      </c>
      <c r="AA4187" t="s">
        <v>223</v>
      </c>
      <c r="AB4187">
        <v>2022</v>
      </c>
    </row>
    <row r="4188" spans="1:28" x14ac:dyDescent="0.25">
      <c r="A4188">
        <v>70</v>
      </c>
      <c r="B4188" t="s">
        <v>190</v>
      </c>
      <c r="C4188" t="s">
        <v>102</v>
      </c>
      <c r="D4188" t="s">
        <v>801</v>
      </c>
      <c r="E4188" t="s">
        <v>38</v>
      </c>
      <c r="F4188" t="s">
        <v>100</v>
      </c>
      <c r="G4188">
        <v>36000</v>
      </c>
      <c r="H4188">
        <f t="shared" si="1149"/>
        <v>33872.400000000001</v>
      </c>
      <c r="I4188">
        <f t="shared" si="1150"/>
        <v>1033.2</v>
      </c>
      <c r="J4188">
        <f t="shared" si="1141"/>
        <v>2555.9999999999995</v>
      </c>
      <c r="K4188">
        <f t="shared" si="1142"/>
        <v>396.00000000000006</v>
      </c>
      <c r="L4188">
        <f t="shared" si="1143"/>
        <v>1094.4000000000001</v>
      </c>
      <c r="M4188">
        <f t="shared" si="1144"/>
        <v>2552.4</v>
      </c>
      <c r="N4188">
        <v>0</v>
      </c>
      <c r="O4188">
        <f t="shared" si="1145"/>
        <v>7632</v>
      </c>
      <c r="P4188">
        <v>25</v>
      </c>
      <c r="Q4188">
        <v>6490.89</v>
      </c>
      <c r="R4188">
        <v>320.10000000000002</v>
      </c>
      <c r="S4188">
        <v>0</v>
      </c>
      <c r="T4188">
        <v>100</v>
      </c>
      <c r="U4188">
        <f t="shared" si="1146"/>
        <v>0</v>
      </c>
      <c r="V4188">
        <v>0</v>
      </c>
      <c r="W4188">
        <f t="shared" si="1138"/>
        <v>6935.9900000000007</v>
      </c>
      <c r="X4188">
        <f t="shared" si="1147"/>
        <v>2127.6000000000004</v>
      </c>
      <c r="Y4188">
        <f t="shared" si="1136"/>
        <v>5108.3999999999996</v>
      </c>
      <c r="Z4188">
        <f t="shared" si="1148"/>
        <v>26936.41</v>
      </c>
      <c r="AA4188" t="s">
        <v>223</v>
      </c>
      <c r="AB4188">
        <v>2022</v>
      </c>
    </row>
    <row r="4189" spans="1:28" x14ac:dyDescent="0.25">
      <c r="A4189">
        <v>71</v>
      </c>
      <c r="B4189" t="s">
        <v>802</v>
      </c>
      <c r="C4189" t="s">
        <v>103</v>
      </c>
      <c r="D4189" t="s">
        <v>22</v>
      </c>
      <c r="E4189" t="s">
        <v>54</v>
      </c>
      <c r="F4189" t="s">
        <v>100</v>
      </c>
      <c r="G4189">
        <v>30000</v>
      </c>
      <c r="H4189">
        <f t="shared" si="1149"/>
        <v>28227</v>
      </c>
      <c r="I4189">
        <f t="shared" si="1150"/>
        <v>861</v>
      </c>
      <c r="J4189">
        <f t="shared" si="1141"/>
        <v>2130</v>
      </c>
      <c r="K4189">
        <f t="shared" si="1142"/>
        <v>330.00000000000006</v>
      </c>
      <c r="L4189">
        <f t="shared" si="1143"/>
        <v>912</v>
      </c>
      <c r="M4189">
        <f t="shared" si="1144"/>
        <v>2127</v>
      </c>
      <c r="N4189">
        <v>0</v>
      </c>
      <c r="O4189">
        <f t="shared" si="1145"/>
        <v>6360</v>
      </c>
      <c r="P4189">
        <v>25</v>
      </c>
      <c r="Q4189">
        <v>0</v>
      </c>
      <c r="R4189">
        <v>0</v>
      </c>
      <c r="S4189">
        <v>0</v>
      </c>
      <c r="T4189">
        <v>100</v>
      </c>
      <c r="U4189">
        <f t="shared" si="1146"/>
        <v>0</v>
      </c>
      <c r="V4189">
        <v>0</v>
      </c>
      <c r="W4189">
        <f t="shared" si="1138"/>
        <v>125</v>
      </c>
      <c r="X4189">
        <f t="shared" si="1147"/>
        <v>1773</v>
      </c>
      <c r="Y4189">
        <f t="shared" si="1136"/>
        <v>4257</v>
      </c>
      <c r="Z4189">
        <f t="shared" si="1148"/>
        <v>28102</v>
      </c>
      <c r="AA4189" t="s">
        <v>223</v>
      </c>
      <c r="AB4189">
        <v>2022</v>
      </c>
    </row>
    <row r="4190" spans="1:28" x14ac:dyDescent="0.25">
      <c r="A4190">
        <v>72</v>
      </c>
      <c r="B4190" t="s">
        <v>193</v>
      </c>
      <c r="C4190" t="s">
        <v>103</v>
      </c>
      <c r="D4190" t="s">
        <v>22</v>
      </c>
      <c r="E4190" t="s">
        <v>54</v>
      </c>
      <c r="F4190" t="s">
        <v>100</v>
      </c>
      <c r="G4190">
        <v>30000</v>
      </c>
      <c r="H4190">
        <f t="shared" si="1149"/>
        <v>26714.55</v>
      </c>
      <c r="I4190">
        <f t="shared" si="1150"/>
        <v>861</v>
      </c>
      <c r="J4190">
        <f t="shared" si="1141"/>
        <v>2130</v>
      </c>
      <c r="K4190">
        <f t="shared" si="1142"/>
        <v>330.00000000000006</v>
      </c>
      <c r="L4190">
        <f t="shared" si="1143"/>
        <v>912</v>
      </c>
      <c r="M4190">
        <f t="shared" si="1144"/>
        <v>2127</v>
      </c>
      <c r="N4190">
        <v>1512.45</v>
      </c>
      <c r="O4190">
        <f t="shared" si="1145"/>
        <v>7872.45</v>
      </c>
      <c r="P4190">
        <v>25</v>
      </c>
      <c r="Q4190">
        <v>200</v>
      </c>
      <c r="R4190">
        <v>0</v>
      </c>
      <c r="S4190">
        <v>0</v>
      </c>
      <c r="T4190">
        <v>100</v>
      </c>
      <c r="U4190">
        <f t="shared" si="1146"/>
        <v>0</v>
      </c>
      <c r="V4190">
        <v>0</v>
      </c>
      <c r="W4190">
        <f t="shared" si="1138"/>
        <v>325</v>
      </c>
      <c r="X4190">
        <f t="shared" si="1147"/>
        <v>3285.45</v>
      </c>
      <c r="Y4190">
        <f t="shared" si="1136"/>
        <v>4257</v>
      </c>
      <c r="Z4190">
        <f t="shared" si="1148"/>
        <v>26389.55</v>
      </c>
      <c r="AA4190" t="s">
        <v>223</v>
      </c>
      <c r="AB4190">
        <v>2022</v>
      </c>
    </row>
    <row r="4191" spans="1:28" x14ac:dyDescent="0.25">
      <c r="A4191">
        <v>73</v>
      </c>
      <c r="B4191" t="s">
        <v>197</v>
      </c>
      <c r="C4191" t="s">
        <v>103</v>
      </c>
      <c r="D4191" t="s">
        <v>94</v>
      </c>
      <c r="E4191" t="s">
        <v>54</v>
      </c>
      <c r="F4191" t="s">
        <v>100</v>
      </c>
      <c r="G4191">
        <v>20000</v>
      </c>
      <c r="H4191">
        <f t="shared" si="1149"/>
        <v>18818</v>
      </c>
      <c r="I4191">
        <f t="shared" si="1150"/>
        <v>574</v>
      </c>
      <c r="J4191">
        <f t="shared" si="1141"/>
        <v>1419.9999999999998</v>
      </c>
      <c r="K4191">
        <f t="shared" si="1142"/>
        <v>220.00000000000003</v>
      </c>
      <c r="L4191">
        <f t="shared" si="1143"/>
        <v>608</v>
      </c>
      <c r="M4191">
        <f t="shared" si="1144"/>
        <v>1418</v>
      </c>
      <c r="N4191">
        <v>0</v>
      </c>
      <c r="O4191">
        <f t="shared" si="1145"/>
        <v>4240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46"/>
        <v>0</v>
      </c>
      <c r="V4191">
        <v>0</v>
      </c>
      <c r="W4191">
        <f t="shared" si="1138"/>
        <v>125</v>
      </c>
      <c r="X4191">
        <v>1182</v>
      </c>
      <c r="Y4191">
        <f t="shared" si="1136"/>
        <v>2838</v>
      </c>
      <c r="Z4191">
        <f t="shared" si="1148"/>
        <v>18693</v>
      </c>
      <c r="AA4191" t="s">
        <v>223</v>
      </c>
      <c r="AB4191">
        <v>2022</v>
      </c>
    </row>
    <row r="4192" spans="1:28" x14ac:dyDescent="0.25">
      <c r="A4192">
        <v>74</v>
      </c>
      <c r="B4192" t="s">
        <v>198</v>
      </c>
      <c r="C4192" t="s">
        <v>103</v>
      </c>
      <c r="D4192" t="s">
        <v>22</v>
      </c>
      <c r="E4192" t="s">
        <v>54</v>
      </c>
      <c r="F4192" t="s">
        <v>100</v>
      </c>
      <c r="G4192">
        <v>30000</v>
      </c>
      <c r="H4192">
        <f t="shared" si="1149"/>
        <v>28227</v>
      </c>
      <c r="I4192">
        <f t="shared" si="1150"/>
        <v>861</v>
      </c>
      <c r="J4192">
        <f t="shared" si="1141"/>
        <v>2130</v>
      </c>
      <c r="K4192">
        <f t="shared" si="1142"/>
        <v>330.00000000000006</v>
      </c>
      <c r="L4192">
        <f t="shared" si="1143"/>
        <v>912</v>
      </c>
      <c r="M4192">
        <f t="shared" si="1144"/>
        <v>2127</v>
      </c>
      <c r="N4192">
        <v>0</v>
      </c>
      <c r="O4192">
        <f t="shared" si="1145"/>
        <v>6360</v>
      </c>
      <c r="P4192">
        <v>25</v>
      </c>
      <c r="Q4192">
        <v>2733.44</v>
      </c>
      <c r="R4192">
        <v>0</v>
      </c>
      <c r="S4192">
        <v>0</v>
      </c>
      <c r="T4192">
        <v>100</v>
      </c>
      <c r="U4192">
        <f t="shared" si="1146"/>
        <v>0</v>
      </c>
      <c r="V4192">
        <v>0</v>
      </c>
      <c r="W4192">
        <f t="shared" si="1138"/>
        <v>2858.44</v>
      </c>
      <c r="X4192">
        <f t="shared" ref="X4192:X4211" si="1151">+I4192+L4192+N4192</f>
        <v>1773</v>
      </c>
      <c r="Y4192">
        <f t="shared" si="1136"/>
        <v>4257</v>
      </c>
      <c r="Z4192">
        <f t="shared" si="1148"/>
        <v>25368.559999999998</v>
      </c>
      <c r="AA4192" t="s">
        <v>223</v>
      </c>
      <c r="AB4192">
        <v>2022</v>
      </c>
    </row>
    <row r="4193" spans="1:28" x14ac:dyDescent="0.25">
      <c r="A4193">
        <v>75</v>
      </c>
      <c r="B4193" t="s">
        <v>199</v>
      </c>
      <c r="C4193" t="s">
        <v>103</v>
      </c>
      <c r="D4193" t="s">
        <v>10</v>
      </c>
      <c r="E4193" t="s">
        <v>54</v>
      </c>
      <c r="F4193" t="s">
        <v>100</v>
      </c>
      <c r="G4193">
        <v>30000</v>
      </c>
      <c r="H4193">
        <f t="shared" si="1149"/>
        <v>28227</v>
      </c>
      <c r="I4193">
        <f t="shared" si="1150"/>
        <v>861</v>
      </c>
      <c r="J4193">
        <f t="shared" si="1141"/>
        <v>2130</v>
      </c>
      <c r="K4193">
        <f t="shared" si="1142"/>
        <v>330.00000000000006</v>
      </c>
      <c r="L4193">
        <f t="shared" si="1143"/>
        <v>912</v>
      </c>
      <c r="M4193">
        <f t="shared" si="1144"/>
        <v>2127</v>
      </c>
      <c r="N4193">
        <v>0</v>
      </c>
      <c r="O4193">
        <f t="shared" si="1145"/>
        <v>6360</v>
      </c>
      <c r="P4193">
        <v>25</v>
      </c>
      <c r="Q4193">
        <v>0</v>
      </c>
      <c r="R4193">
        <v>0</v>
      </c>
      <c r="S4193">
        <v>0</v>
      </c>
      <c r="T4193">
        <v>100</v>
      </c>
      <c r="U4193">
        <f t="shared" si="1146"/>
        <v>0</v>
      </c>
      <c r="V4193">
        <v>0</v>
      </c>
      <c r="W4193">
        <f t="shared" si="1138"/>
        <v>125</v>
      </c>
      <c r="X4193">
        <f t="shared" si="1151"/>
        <v>1773</v>
      </c>
      <c r="Y4193">
        <f t="shared" si="1136"/>
        <v>4257</v>
      </c>
      <c r="Z4193">
        <f t="shared" si="1148"/>
        <v>28102</v>
      </c>
      <c r="AA4193" t="s">
        <v>223</v>
      </c>
      <c r="AB4193">
        <v>2022</v>
      </c>
    </row>
    <row r="4194" spans="1:28" x14ac:dyDescent="0.25">
      <c r="A4194">
        <v>76</v>
      </c>
      <c r="B4194" t="s">
        <v>200</v>
      </c>
      <c r="C4194" t="s">
        <v>103</v>
      </c>
      <c r="D4194" t="s">
        <v>19</v>
      </c>
      <c r="E4194" t="s">
        <v>60</v>
      </c>
      <c r="F4194" t="s">
        <v>100</v>
      </c>
      <c r="G4194">
        <v>35000</v>
      </c>
      <c r="H4194">
        <f t="shared" si="1149"/>
        <v>32931.5</v>
      </c>
      <c r="I4194">
        <f t="shared" si="1150"/>
        <v>1004.5</v>
      </c>
      <c r="J4194">
        <f t="shared" si="1141"/>
        <v>2485</v>
      </c>
      <c r="K4194">
        <f t="shared" si="1142"/>
        <v>385.00000000000006</v>
      </c>
      <c r="L4194">
        <f t="shared" si="1143"/>
        <v>1064</v>
      </c>
      <c r="M4194">
        <f t="shared" si="1144"/>
        <v>2481.5</v>
      </c>
      <c r="N4194">
        <v>0</v>
      </c>
      <c r="O4194">
        <f t="shared" si="1145"/>
        <v>7420</v>
      </c>
      <c r="P4194">
        <v>25</v>
      </c>
      <c r="Q4194">
        <v>6690.59</v>
      </c>
      <c r="R4194">
        <v>416.32</v>
      </c>
      <c r="S4194">
        <v>0</v>
      </c>
      <c r="T4194">
        <v>100</v>
      </c>
      <c r="U4194">
        <f t="shared" si="1146"/>
        <v>0</v>
      </c>
      <c r="V4194">
        <v>0</v>
      </c>
      <c r="W4194">
        <f t="shared" si="1138"/>
        <v>7231.91</v>
      </c>
      <c r="X4194">
        <f t="shared" si="1151"/>
        <v>2068.5</v>
      </c>
      <c r="Y4194">
        <f t="shared" si="1136"/>
        <v>4966.5</v>
      </c>
      <c r="Z4194">
        <f t="shared" si="1148"/>
        <v>25699.59</v>
      </c>
      <c r="AA4194" t="s">
        <v>223</v>
      </c>
      <c r="AB4194">
        <v>2022</v>
      </c>
    </row>
    <row r="4195" spans="1:28" x14ac:dyDescent="0.25">
      <c r="A4195">
        <v>77</v>
      </c>
      <c r="B4195" t="s">
        <v>201</v>
      </c>
      <c r="C4195" t="s">
        <v>102</v>
      </c>
      <c r="D4195" t="s">
        <v>22</v>
      </c>
      <c r="E4195" t="s">
        <v>37</v>
      </c>
      <c r="F4195" t="s">
        <v>100</v>
      </c>
      <c r="G4195">
        <v>20000</v>
      </c>
      <c r="H4195">
        <f t="shared" si="1149"/>
        <v>18818</v>
      </c>
      <c r="I4195">
        <f t="shared" si="1150"/>
        <v>574</v>
      </c>
      <c r="J4195">
        <f t="shared" si="1141"/>
        <v>1419.9999999999998</v>
      </c>
      <c r="K4195">
        <f t="shared" si="1142"/>
        <v>220.00000000000003</v>
      </c>
      <c r="L4195">
        <f t="shared" si="1143"/>
        <v>608</v>
      </c>
      <c r="M4195">
        <f t="shared" si="1144"/>
        <v>1418</v>
      </c>
      <c r="N4195">
        <v>0</v>
      </c>
      <c r="O4195">
        <f t="shared" si="1145"/>
        <v>4240</v>
      </c>
      <c r="P4195">
        <v>25</v>
      </c>
      <c r="Q4195">
        <v>1625.49</v>
      </c>
      <c r="R4195">
        <v>0</v>
      </c>
      <c r="S4195">
        <v>0</v>
      </c>
      <c r="T4195">
        <v>100</v>
      </c>
      <c r="U4195">
        <f t="shared" si="1146"/>
        <v>0</v>
      </c>
      <c r="V4195">
        <v>0</v>
      </c>
      <c r="W4195">
        <f t="shared" si="1138"/>
        <v>1750.49</v>
      </c>
      <c r="X4195">
        <f t="shared" si="1151"/>
        <v>1182</v>
      </c>
      <c r="Y4195">
        <f t="shared" si="1136"/>
        <v>2838</v>
      </c>
      <c r="Z4195">
        <f t="shared" si="1148"/>
        <v>17067.510000000002</v>
      </c>
      <c r="AA4195" t="s">
        <v>223</v>
      </c>
      <c r="AB4195">
        <v>2022</v>
      </c>
    </row>
    <row r="4196" spans="1:28" x14ac:dyDescent="0.25">
      <c r="A4196">
        <v>78</v>
      </c>
      <c r="B4196" t="s">
        <v>202</v>
      </c>
      <c r="C4196" t="s">
        <v>102</v>
      </c>
      <c r="D4196" t="s">
        <v>22</v>
      </c>
      <c r="E4196" t="s">
        <v>37</v>
      </c>
      <c r="F4196" t="s">
        <v>100</v>
      </c>
      <c r="G4196">
        <v>20000</v>
      </c>
      <c r="H4196">
        <f t="shared" si="1149"/>
        <v>18818</v>
      </c>
      <c r="I4196">
        <f t="shared" si="1150"/>
        <v>574</v>
      </c>
      <c r="J4196">
        <f t="shared" si="1141"/>
        <v>1419.9999999999998</v>
      </c>
      <c r="K4196">
        <f t="shared" si="1142"/>
        <v>220.00000000000003</v>
      </c>
      <c r="L4196">
        <f t="shared" si="1143"/>
        <v>608</v>
      </c>
      <c r="M4196">
        <f t="shared" si="1144"/>
        <v>1418</v>
      </c>
      <c r="N4196">
        <v>0</v>
      </c>
      <c r="O4196">
        <f t="shared" si="1145"/>
        <v>4240</v>
      </c>
      <c r="P4196">
        <v>25</v>
      </c>
      <c r="Q4196">
        <v>1138.06</v>
      </c>
      <c r="R4196">
        <v>0</v>
      </c>
      <c r="S4196">
        <v>0</v>
      </c>
      <c r="T4196">
        <v>100</v>
      </c>
      <c r="U4196">
        <f t="shared" si="1146"/>
        <v>0</v>
      </c>
      <c r="V4196">
        <v>0</v>
      </c>
      <c r="W4196">
        <f t="shared" si="1138"/>
        <v>1263.06</v>
      </c>
      <c r="X4196">
        <f t="shared" si="1151"/>
        <v>1182</v>
      </c>
      <c r="Y4196">
        <f t="shared" si="1136"/>
        <v>2838</v>
      </c>
      <c r="Z4196">
        <f t="shared" si="1148"/>
        <v>17554.939999999999</v>
      </c>
      <c r="AA4196" t="s">
        <v>223</v>
      </c>
      <c r="AB4196">
        <v>2022</v>
      </c>
    </row>
    <row r="4197" spans="1:28" x14ac:dyDescent="0.25">
      <c r="A4197">
        <v>79</v>
      </c>
      <c r="B4197" t="s">
        <v>203</v>
      </c>
      <c r="C4197" t="s">
        <v>102</v>
      </c>
      <c r="D4197" t="s">
        <v>6</v>
      </c>
      <c r="E4197" t="s">
        <v>37</v>
      </c>
      <c r="F4197" t="s">
        <v>100</v>
      </c>
      <c r="G4197">
        <v>15000</v>
      </c>
      <c r="H4197">
        <f t="shared" si="1149"/>
        <v>14113.5</v>
      </c>
      <c r="I4197">
        <f t="shared" si="1150"/>
        <v>430.5</v>
      </c>
      <c r="J4197">
        <f t="shared" si="1141"/>
        <v>1065</v>
      </c>
      <c r="K4197">
        <f t="shared" si="1142"/>
        <v>165.00000000000003</v>
      </c>
      <c r="L4197">
        <f t="shared" si="1143"/>
        <v>456</v>
      </c>
      <c r="M4197">
        <f t="shared" si="1144"/>
        <v>1063.5</v>
      </c>
      <c r="N4197">
        <v>0</v>
      </c>
      <c r="O4197">
        <f t="shared" si="1145"/>
        <v>3180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46"/>
        <v>0</v>
      </c>
      <c r="V4197">
        <v>0</v>
      </c>
      <c r="W4197">
        <f t="shared" si="1138"/>
        <v>125</v>
      </c>
      <c r="X4197">
        <f t="shared" si="1151"/>
        <v>886.5</v>
      </c>
      <c r="Y4197">
        <f t="shared" si="1136"/>
        <v>2128.5</v>
      </c>
      <c r="Z4197">
        <f t="shared" si="1148"/>
        <v>13988.5</v>
      </c>
      <c r="AA4197" t="s">
        <v>223</v>
      </c>
      <c r="AB4197">
        <v>2022</v>
      </c>
    </row>
    <row r="4198" spans="1:28" x14ac:dyDescent="0.25">
      <c r="A4198">
        <v>80</v>
      </c>
      <c r="B4198" t="s">
        <v>204</v>
      </c>
      <c r="C4198" t="s">
        <v>102</v>
      </c>
      <c r="D4198" t="s">
        <v>6</v>
      </c>
      <c r="E4198" t="s">
        <v>37</v>
      </c>
      <c r="F4198" t="s">
        <v>100</v>
      </c>
      <c r="G4198">
        <v>15000</v>
      </c>
      <c r="H4198">
        <f t="shared" si="1149"/>
        <v>14113.5</v>
      </c>
      <c r="I4198">
        <f t="shared" si="1150"/>
        <v>430.5</v>
      </c>
      <c r="J4198">
        <f t="shared" si="1141"/>
        <v>1065</v>
      </c>
      <c r="K4198">
        <f t="shared" si="1142"/>
        <v>165.00000000000003</v>
      </c>
      <c r="L4198">
        <f t="shared" si="1143"/>
        <v>456</v>
      </c>
      <c r="M4198">
        <f t="shared" si="1144"/>
        <v>1063.5</v>
      </c>
      <c r="N4198">
        <v>0</v>
      </c>
      <c r="O4198">
        <f t="shared" si="1145"/>
        <v>3180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46"/>
        <v>0</v>
      </c>
      <c r="V4198">
        <v>0</v>
      </c>
      <c r="W4198">
        <f t="shared" si="1138"/>
        <v>125</v>
      </c>
      <c r="X4198">
        <f t="shared" si="1151"/>
        <v>886.5</v>
      </c>
      <c r="Y4198">
        <f t="shared" si="1136"/>
        <v>2128.5</v>
      </c>
      <c r="Z4198">
        <f t="shared" si="1148"/>
        <v>13988.5</v>
      </c>
      <c r="AA4198" t="s">
        <v>223</v>
      </c>
      <c r="AB4198">
        <v>2022</v>
      </c>
    </row>
    <row r="4199" spans="1:28" x14ac:dyDescent="0.25">
      <c r="A4199">
        <v>81</v>
      </c>
      <c r="B4199" t="s">
        <v>205</v>
      </c>
      <c r="C4199" t="s">
        <v>102</v>
      </c>
      <c r="D4199" t="s">
        <v>6</v>
      </c>
      <c r="E4199" t="s">
        <v>37</v>
      </c>
      <c r="F4199" t="s">
        <v>100</v>
      </c>
      <c r="G4199">
        <v>15000</v>
      </c>
      <c r="H4199">
        <f t="shared" si="1149"/>
        <v>14113.5</v>
      </c>
      <c r="I4199">
        <f t="shared" si="1150"/>
        <v>430.5</v>
      </c>
      <c r="J4199">
        <f t="shared" si="1141"/>
        <v>1065</v>
      </c>
      <c r="K4199">
        <f t="shared" si="1142"/>
        <v>165.00000000000003</v>
      </c>
      <c r="L4199">
        <f t="shared" si="1143"/>
        <v>456</v>
      </c>
      <c r="M4199">
        <f t="shared" si="1144"/>
        <v>1063.5</v>
      </c>
      <c r="N4199">
        <v>0</v>
      </c>
      <c r="O4199">
        <f t="shared" si="1145"/>
        <v>3180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46"/>
        <v>0</v>
      </c>
      <c r="V4199">
        <v>0</v>
      </c>
      <c r="W4199">
        <f t="shared" si="1138"/>
        <v>125</v>
      </c>
      <c r="X4199">
        <f t="shared" si="1151"/>
        <v>886.5</v>
      </c>
      <c r="Y4199">
        <f t="shared" ref="Y4199:Y4211" si="1152">+J4199+M4199</f>
        <v>2128.5</v>
      </c>
      <c r="Z4199">
        <f t="shared" si="1148"/>
        <v>13988.5</v>
      </c>
      <c r="AA4199" t="s">
        <v>223</v>
      </c>
      <c r="AB4199">
        <v>2022</v>
      </c>
    </row>
    <row r="4200" spans="1:28" x14ac:dyDescent="0.25">
      <c r="A4200">
        <v>82</v>
      </c>
      <c r="B4200" t="s">
        <v>206</v>
      </c>
      <c r="C4200" t="s">
        <v>103</v>
      </c>
      <c r="D4200" t="s">
        <v>22</v>
      </c>
      <c r="E4200" t="s">
        <v>57</v>
      </c>
      <c r="F4200" t="s">
        <v>100</v>
      </c>
      <c r="G4200">
        <v>25000</v>
      </c>
      <c r="H4200">
        <f t="shared" si="1149"/>
        <v>23522.5</v>
      </c>
      <c r="I4200">
        <f t="shared" si="1150"/>
        <v>717.5</v>
      </c>
      <c r="J4200">
        <f t="shared" si="1141"/>
        <v>1774.9999999999998</v>
      </c>
      <c r="K4200">
        <f t="shared" si="1142"/>
        <v>275</v>
      </c>
      <c r="L4200">
        <f t="shared" si="1143"/>
        <v>760</v>
      </c>
      <c r="M4200">
        <f t="shared" si="1144"/>
        <v>1772.5000000000002</v>
      </c>
      <c r="N4200">
        <v>0</v>
      </c>
      <c r="O4200">
        <f t="shared" si="1145"/>
        <v>5300</v>
      </c>
      <c r="P4200">
        <v>25</v>
      </c>
      <c r="Q4200">
        <v>5991.65</v>
      </c>
      <c r="R4200">
        <v>0</v>
      </c>
      <c r="S4200">
        <v>0</v>
      </c>
      <c r="T4200">
        <v>100</v>
      </c>
      <c r="U4200">
        <f t="shared" si="1146"/>
        <v>0</v>
      </c>
      <c r="V4200">
        <v>0</v>
      </c>
      <c r="W4200">
        <f t="shared" si="1138"/>
        <v>6116.65</v>
      </c>
      <c r="X4200">
        <f t="shared" si="1151"/>
        <v>1477.5</v>
      </c>
      <c r="Y4200">
        <f t="shared" si="1152"/>
        <v>3547.5</v>
      </c>
      <c r="Z4200">
        <f t="shared" si="1148"/>
        <v>17405.849999999999</v>
      </c>
      <c r="AA4200" t="s">
        <v>223</v>
      </c>
      <c r="AB4200">
        <v>2022</v>
      </c>
    </row>
    <row r="4201" spans="1:28" x14ac:dyDescent="0.25">
      <c r="A4201">
        <v>83</v>
      </c>
      <c r="B4201" t="s">
        <v>207</v>
      </c>
      <c r="C4201" t="s">
        <v>103</v>
      </c>
      <c r="D4201" t="s">
        <v>6</v>
      </c>
      <c r="E4201" t="s">
        <v>28</v>
      </c>
      <c r="F4201" t="s">
        <v>100</v>
      </c>
      <c r="G4201">
        <v>25000</v>
      </c>
      <c r="H4201">
        <f t="shared" si="1149"/>
        <v>23522.5</v>
      </c>
      <c r="I4201">
        <f t="shared" si="1150"/>
        <v>717.5</v>
      </c>
      <c r="J4201">
        <f t="shared" si="1141"/>
        <v>1774.9999999999998</v>
      </c>
      <c r="K4201">
        <f t="shared" si="1142"/>
        <v>275</v>
      </c>
      <c r="L4201">
        <f t="shared" si="1143"/>
        <v>760</v>
      </c>
      <c r="M4201">
        <f t="shared" si="1144"/>
        <v>1772.5000000000002</v>
      </c>
      <c r="N4201">
        <v>0</v>
      </c>
      <c r="O4201">
        <f t="shared" si="1145"/>
        <v>5300</v>
      </c>
      <c r="P4201">
        <v>25</v>
      </c>
      <c r="Q4201">
        <v>6140.97</v>
      </c>
      <c r="R4201">
        <v>0</v>
      </c>
      <c r="S4201">
        <v>0</v>
      </c>
      <c r="T4201">
        <v>100</v>
      </c>
      <c r="U4201">
        <f t="shared" si="1146"/>
        <v>0</v>
      </c>
      <c r="V4201">
        <v>0</v>
      </c>
      <c r="W4201">
        <f t="shared" si="1138"/>
        <v>6265.97</v>
      </c>
      <c r="X4201">
        <f t="shared" si="1151"/>
        <v>1477.5</v>
      </c>
      <c r="Y4201">
        <f t="shared" si="1152"/>
        <v>3547.5</v>
      </c>
      <c r="Z4201">
        <f t="shared" si="1148"/>
        <v>17256.53</v>
      </c>
      <c r="AA4201" t="s">
        <v>223</v>
      </c>
      <c r="AB4201">
        <v>2022</v>
      </c>
    </row>
    <row r="4202" spans="1:28" x14ac:dyDescent="0.25">
      <c r="A4202">
        <v>84</v>
      </c>
      <c r="B4202" t="s">
        <v>790</v>
      </c>
      <c r="C4202" t="s">
        <v>103</v>
      </c>
      <c r="D4202" t="s">
        <v>22</v>
      </c>
      <c r="E4202" t="s">
        <v>832</v>
      </c>
      <c r="F4202" t="s">
        <v>100</v>
      </c>
      <c r="G4202">
        <v>30000</v>
      </c>
      <c r="H4202">
        <f t="shared" si="1149"/>
        <v>28227</v>
      </c>
      <c r="I4202">
        <f t="shared" si="1150"/>
        <v>861</v>
      </c>
      <c r="J4202">
        <f t="shared" si="1141"/>
        <v>2130</v>
      </c>
      <c r="K4202">
        <f t="shared" si="1142"/>
        <v>330.00000000000006</v>
      </c>
      <c r="L4202">
        <f t="shared" si="1143"/>
        <v>912</v>
      </c>
      <c r="M4202">
        <f t="shared" si="1144"/>
        <v>2127</v>
      </c>
      <c r="N4202">
        <v>0</v>
      </c>
      <c r="O4202">
        <f t="shared" si="1145"/>
        <v>6360</v>
      </c>
      <c r="P4202">
        <v>25</v>
      </c>
      <c r="Q4202">
        <v>2796.05</v>
      </c>
      <c r="R4202">
        <v>0</v>
      </c>
      <c r="S4202">
        <v>0</v>
      </c>
      <c r="T4202">
        <v>100</v>
      </c>
      <c r="U4202">
        <f t="shared" si="1146"/>
        <v>0</v>
      </c>
      <c r="V4202">
        <v>0</v>
      </c>
      <c r="W4202">
        <f t="shared" si="1138"/>
        <v>2921.05</v>
      </c>
      <c r="X4202">
        <f t="shared" si="1151"/>
        <v>1773</v>
      </c>
      <c r="Y4202">
        <f t="shared" si="1152"/>
        <v>4257</v>
      </c>
      <c r="Z4202">
        <f t="shared" si="1148"/>
        <v>25305.95</v>
      </c>
      <c r="AA4202" t="s">
        <v>223</v>
      </c>
      <c r="AB4202">
        <v>2022</v>
      </c>
    </row>
    <row r="4203" spans="1:28" x14ac:dyDescent="0.25">
      <c r="A4203">
        <v>85</v>
      </c>
      <c r="B4203" t="s">
        <v>810</v>
      </c>
      <c r="C4203" t="s">
        <v>102</v>
      </c>
      <c r="D4203" t="s">
        <v>94</v>
      </c>
      <c r="E4203" t="s">
        <v>37</v>
      </c>
      <c r="F4203" t="s">
        <v>100</v>
      </c>
      <c r="G4203">
        <v>25000</v>
      </c>
      <c r="H4203">
        <f t="shared" si="1149"/>
        <v>23522.5</v>
      </c>
      <c r="I4203">
        <f t="shared" si="1150"/>
        <v>717.5</v>
      </c>
      <c r="J4203">
        <f t="shared" si="1141"/>
        <v>1774.9999999999998</v>
      </c>
      <c r="K4203">
        <f t="shared" si="1142"/>
        <v>275</v>
      </c>
      <c r="L4203">
        <f t="shared" si="1143"/>
        <v>760</v>
      </c>
      <c r="M4203">
        <f t="shared" si="1144"/>
        <v>1772.5000000000002</v>
      </c>
      <c r="N4203">
        <v>0</v>
      </c>
      <c r="O4203">
        <f t="shared" si="1145"/>
        <v>5300</v>
      </c>
      <c r="P4203">
        <v>25</v>
      </c>
      <c r="Q4203">
        <v>1000</v>
      </c>
      <c r="R4203">
        <v>0</v>
      </c>
      <c r="S4203">
        <v>0</v>
      </c>
      <c r="T4203">
        <v>100</v>
      </c>
      <c r="U4203">
        <f t="shared" si="1146"/>
        <v>0</v>
      </c>
      <c r="V4203">
        <v>0</v>
      </c>
      <c r="W4203">
        <f t="shared" si="1138"/>
        <v>1125</v>
      </c>
      <c r="X4203">
        <f t="shared" si="1151"/>
        <v>1477.5</v>
      </c>
      <c r="Y4203">
        <f t="shared" si="1152"/>
        <v>3547.5</v>
      </c>
      <c r="Z4203">
        <f t="shared" si="1148"/>
        <v>22397.5</v>
      </c>
      <c r="AA4203" t="s">
        <v>223</v>
      </c>
      <c r="AB4203">
        <v>2022</v>
      </c>
    </row>
    <row r="4204" spans="1:28" x14ac:dyDescent="0.25">
      <c r="A4204">
        <v>86</v>
      </c>
      <c r="B4204" t="s">
        <v>811</v>
      </c>
      <c r="C4204" t="s">
        <v>103</v>
      </c>
      <c r="D4204" t="s">
        <v>808</v>
      </c>
      <c r="E4204" t="s">
        <v>54</v>
      </c>
      <c r="F4204" t="s">
        <v>99</v>
      </c>
      <c r="G4204">
        <v>45000</v>
      </c>
      <c r="H4204">
        <f t="shared" si="1149"/>
        <v>42340.5</v>
      </c>
      <c r="I4204">
        <f t="shared" si="1150"/>
        <v>1291.5</v>
      </c>
      <c r="J4204">
        <f t="shared" si="1141"/>
        <v>3194.9999999999995</v>
      </c>
      <c r="K4204">
        <f t="shared" si="1142"/>
        <v>495.00000000000006</v>
      </c>
      <c r="L4204">
        <f t="shared" si="1143"/>
        <v>1368</v>
      </c>
      <c r="M4204">
        <f t="shared" si="1144"/>
        <v>3190.5</v>
      </c>
      <c r="N4204">
        <v>0</v>
      </c>
      <c r="O4204">
        <f t="shared" si="1145"/>
        <v>9540</v>
      </c>
      <c r="P4204">
        <v>25</v>
      </c>
      <c r="Q4204">
        <v>0</v>
      </c>
      <c r="R4204">
        <v>0</v>
      </c>
      <c r="S4204">
        <v>0</v>
      </c>
      <c r="T4204">
        <v>100</v>
      </c>
      <c r="U4204">
        <f>IF((H4204*12)&gt;867123.01,(79776+(((H4204*12)-867123.01)*0.25))/12,IF((H4204*12)&gt;624329.01,(31216+(((H4204*12)-624329.01)*0.2))/12,IF((H4204*12)&gt;416220.01,(((H4204*12)-416220.01)*0.15)/12,0)))</f>
        <v>1148.3248749999998</v>
      </c>
      <c r="V4204">
        <v>0</v>
      </c>
      <c r="W4204">
        <f>P4204+Q4204+R4204+S4204+T4204+U4204</f>
        <v>1273.3248749999998</v>
      </c>
      <c r="X4204">
        <f t="shared" si="1151"/>
        <v>2659.5</v>
      </c>
      <c r="Y4204">
        <f t="shared" si="1152"/>
        <v>6385.5</v>
      </c>
      <c r="Z4204">
        <f>+G4204-(W4204+X4204)</f>
        <v>41067.175125000002</v>
      </c>
      <c r="AA4204" t="s">
        <v>223</v>
      </c>
      <c r="AB4204">
        <v>2022</v>
      </c>
    </row>
    <row r="4205" spans="1:28" x14ac:dyDescent="0.25">
      <c r="A4205">
        <v>87</v>
      </c>
      <c r="B4205" t="s">
        <v>812</v>
      </c>
      <c r="C4205" t="s">
        <v>102</v>
      </c>
      <c r="D4205" t="s">
        <v>808</v>
      </c>
      <c r="E4205" t="s">
        <v>619</v>
      </c>
      <c r="F4205" t="s">
        <v>85</v>
      </c>
      <c r="G4205">
        <v>30000</v>
      </c>
      <c r="H4205">
        <f t="shared" si="1149"/>
        <v>28227</v>
      </c>
      <c r="I4205">
        <f t="shared" si="1150"/>
        <v>861</v>
      </c>
      <c r="J4205">
        <f t="shared" si="1141"/>
        <v>2130</v>
      </c>
      <c r="K4205">
        <f t="shared" si="1142"/>
        <v>330.00000000000006</v>
      </c>
      <c r="L4205">
        <f t="shared" si="1143"/>
        <v>912</v>
      </c>
      <c r="M4205">
        <f t="shared" si="1144"/>
        <v>2127</v>
      </c>
      <c r="N4205">
        <v>0</v>
      </c>
      <c r="O4205">
        <f t="shared" si="1145"/>
        <v>6360</v>
      </c>
      <c r="P4205">
        <v>25</v>
      </c>
      <c r="Q4205">
        <v>500</v>
      </c>
      <c r="R4205">
        <v>0</v>
      </c>
      <c r="S4205">
        <v>0</v>
      </c>
      <c r="T4205">
        <v>100</v>
      </c>
      <c r="U4205">
        <f>IF((H4205*12)&gt;867123.01,(79776+(((H4205*12)-867123.01)*0.25))/12,IF((H4205*12)&gt;624329.01,(31216+(((H4205*12)-624329.01)*0.2))/12,IF((H4205*12)&gt;416220.01,(((H4205*12)-416220.01)*0.15)/12,0)))</f>
        <v>0</v>
      </c>
      <c r="V4205">
        <v>0</v>
      </c>
      <c r="W4205">
        <f>P4205+Q4205+R4205+S4205+T4205+U4205</f>
        <v>625</v>
      </c>
      <c r="X4205">
        <f t="shared" si="1151"/>
        <v>1773</v>
      </c>
      <c r="Y4205">
        <f t="shared" si="1152"/>
        <v>4257</v>
      </c>
      <c r="Z4205">
        <f>+G4205-(W4205+X4205)</f>
        <v>27602</v>
      </c>
      <c r="AA4205" t="s">
        <v>223</v>
      </c>
      <c r="AB4205">
        <v>2022</v>
      </c>
    </row>
    <row r="4206" spans="1:28" x14ac:dyDescent="0.25">
      <c r="A4206">
        <v>88</v>
      </c>
      <c r="B4206" t="s">
        <v>833</v>
      </c>
      <c r="C4206" t="s">
        <v>102</v>
      </c>
      <c r="D4206" t="s">
        <v>22</v>
      </c>
      <c r="E4206" t="s">
        <v>33</v>
      </c>
      <c r="F4206" t="s">
        <v>100</v>
      </c>
      <c r="G4206">
        <v>30000</v>
      </c>
      <c r="H4206">
        <f t="shared" si="1149"/>
        <v>28227</v>
      </c>
      <c r="I4206">
        <f t="shared" si="1150"/>
        <v>861</v>
      </c>
      <c r="J4206">
        <f t="shared" si="1141"/>
        <v>2130</v>
      </c>
      <c r="K4206">
        <f t="shared" si="1142"/>
        <v>330.00000000000006</v>
      </c>
      <c r="L4206">
        <f t="shared" si="1143"/>
        <v>912</v>
      </c>
      <c r="M4206">
        <f t="shared" si="1144"/>
        <v>2127</v>
      </c>
      <c r="N4206">
        <v>0</v>
      </c>
      <c r="O4206">
        <f t="shared" si="1145"/>
        <v>6360</v>
      </c>
      <c r="P4206">
        <v>25</v>
      </c>
      <c r="Q4206">
        <v>0</v>
      </c>
      <c r="R4206">
        <v>0</v>
      </c>
      <c r="S4206">
        <v>0</v>
      </c>
      <c r="T4206">
        <v>100</v>
      </c>
      <c r="U4206">
        <f>IF((H4206*12)&gt;867123.01,(79776+(((H4206*12)-867123.01)*0.25))/12,IF((H4206*12)&gt;624329.01,(31216+(((H4206*12)-624329.01)*0.2))/12,IF((H4206*12)&gt;416220.01,(((H4206*12)-416220.01)*0.15)/12,0)))</f>
        <v>0</v>
      </c>
      <c r="V4206">
        <v>0</v>
      </c>
      <c r="W4206">
        <f t="shared" ref="W4206:W4211" si="1153">P4206+Q4206+R4206+S4206+T4206+U4206</f>
        <v>125</v>
      </c>
      <c r="X4206">
        <f t="shared" si="1151"/>
        <v>1773</v>
      </c>
      <c r="Y4206">
        <f t="shared" si="1152"/>
        <v>4257</v>
      </c>
      <c r="Z4206">
        <f t="shared" ref="Z4206:Z4211" si="1154">+G4206-(W4206+X4206)</f>
        <v>28102</v>
      </c>
      <c r="AA4206" t="s">
        <v>223</v>
      </c>
      <c r="AB4206">
        <v>2022</v>
      </c>
    </row>
    <row r="4207" spans="1:28" x14ac:dyDescent="0.25">
      <c r="A4207">
        <v>89</v>
      </c>
      <c r="B4207" t="s">
        <v>834</v>
      </c>
      <c r="C4207" t="s">
        <v>103</v>
      </c>
      <c r="D4207" t="s">
        <v>94</v>
      </c>
      <c r="E4207" t="s">
        <v>835</v>
      </c>
      <c r="F4207" t="s">
        <v>100</v>
      </c>
      <c r="G4207">
        <v>25000</v>
      </c>
      <c r="H4207">
        <f t="shared" si="1149"/>
        <v>23522.5</v>
      </c>
      <c r="I4207">
        <f t="shared" si="1150"/>
        <v>717.5</v>
      </c>
      <c r="J4207">
        <f t="shared" si="1141"/>
        <v>1774.9999999999998</v>
      </c>
      <c r="K4207">
        <f t="shared" si="1142"/>
        <v>275</v>
      </c>
      <c r="L4207">
        <f t="shared" si="1143"/>
        <v>760</v>
      </c>
      <c r="M4207">
        <f t="shared" si="1144"/>
        <v>1772.5000000000002</v>
      </c>
      <c r="N4207">
        <v>0</v>
      </c>
      <c r="O4207">
        <f t="shared" si="1145"/>
        <v>5300</v>
      </c>
      <c r="P4207">
        <v>25</v>
      </c>
      <c r="Q4207">
        <v>0</v>
      </c>
      <c r="R4207">
        <v>0</v>
      </c>
      <c r="S4207">
        <v>0</v>
      </c>
      <c r="T4207">
        <v>100</v>
      </c>
      <c r="U4207">
        <f>IF((H4207*12)&gt;867123.01,(79776+(((H4207*12)-867123.01)*0.25))/12,IF((H4207*12)&gt;624329.01,(31216+(((H4207*12)-624329.01)*0.2))/12,IF((H4207*12)&gt;416220.01,(((H4207*12)-416220.01)*0.15)/12,0)))</f>
        <v>0</v>
      </c>
      <c r="V4207">
        <v>0</v>
      </c>
      <c r="W4207">
        <f t="shared" si="1153"/>
        <v>125</v>
      </c>
      <c r="X4207">
        <f t="shared" si="1151"/>
        <v>1477.5</v>
      </c>
      <c r="Y4207">
        <f t="shared" si="1152"/>
        <v>3547.5</v>
      </c>
      <c r="Z4207">
        <f t="shared" si="1154"/>
        <v>23397.5</v>
      </c>
      <c r="AA4207" t="s">
        <v>223</v>
      </c>
      <c r="AB4207">
        <v>2022</v>
      </c>
    </row>
    <row r="4208" spans="1:28" x14ac:dyDescent="0.25">
      <c r="A4208">
        <v>90</v>
      </c>
      <c r="B4208" t="s">
        <v>836</v>
      </c>
      <c r="C4208" t="s">
        <v>102</v>
      </c>
      <c r="D4208" t="s">
        <v>94</v>
      </c>
      <c r="E4208" t="s">
        <v>52</v>
      </c>
      <c r="F4208" t="s">
        <v>100</v>
      </c>
      <c r="G4208">
        <v>26000</v>
      </c>
      <c r="H4208">
        <f t="shared" si="1149"/>
        <v>24463.4</v>
      </c>
      <c r="I4208">
        <f t="shared" si="1150"/>
        <v>746.2</v>
      </c>
      <c r="J4208">
        <f t="shared" si="1141"/>
        <v>1845.9999999999998</v>
      </c>
      <c r="K4208">
        <f t="shared" si="1142"/>
        <v>286.00000000000006</v>
      </c>
      <c r="L4208">
        <f t="shared" si="1143"/>
        <v>790.4</v>
      </c>
      <c r="M4208">
        <f t="shared" si="1144"/>
        <v>1843.4</v>
      </c>
      <c r="N4208">
        <v>0</v>
      </c>
      <c r="O4208">
        <f t="shared" si="1145"/>
        <v>5512</v>
      </c>
      <c r="P4208">
        <v>25</v>
      </c>
      <c r="Q4208">
        <v>0</v>
      </c>
      <c r="R4208">
        <v>0</v>
      </c>
      <c r="S4208">
        <v>0</v>
      </c>
      <c r="T4208">
        <v>100</v>
      </c>
      <c r="U4208">
        <f t="shared" ref="U4208:U4211" si="1155">IF((H4208*12)&gt;867123.01,(79776+(((H4208*12)-867123.01)*0.25))/12,IF((H4208*12)&gt;624329.01,(31216+(((H4208*12)-624329.01)*0.2))/12,IF((H4208*12)&gt;416220.01,(((H4208*12)-416220.01)*0.15)/12,0)))</f>
        <v>0</v>
      </c>
      <c r="V4208">
        <v>0</v>
      </c>
      <c r="W4208">
        <f t="shared" si="1153"/>
        <v>125</v>
      </c>
      <c r="X4208">
        <f t="shared" si="1151"/>
        <v>1536.6</v>
      </c>
      <c r="Y4208">
        <f t="shared" si="1152"/>
        <v>3689.3999999999996</v>
      </c>
      <c r="Z4208">
        <f t="shared" si="1154"/>
        <v>24338.400000000001</v>
      </c>
      <c r="AA4208" t="s">
        <v>223</v>
      </c>
      <c r="AB4208">
        <v>2022</v>
      </c>
    </row>
    <row r="4209" spans="1:28" x14ac:dyDescent="0.25">
      <c r="A4209">
        <v>91</v>
      </c>
      <c r="B4209" t="s">
        <v>837</v>
      </c>
      <c r="C4209" t="s">
        <v>103</v>
      </c>
      <c r="D4209" t="s">
        <v>94</v>
      </c>
      <c r="E4209" t="s">
        <v>52</v>
      </c>
      <c r="F4209" t="s">
        <v>100</v>
      </c>
      <c r="G4209">
        <v>26000</v>
      </c>
      <c r="H4209">
        <f t="shared" si="1149"/>
        <v>24463.4</v>
      </c>
      <c r="I4209">
        <f t="shared" si="1150"/>
        <v>746.2</v>
      </c>
      <c r="J4209">
        <f t="shared" si="1141"/>
        <v>1845.9999999999998</v>
      </c>
      <c r="K4209">
        <f t="shared" si="1142"/>
        <v>286.00000000000006</v>
      </c>
      <c r="L4209">
        <f t="shared" si="1143"/>
        <v>790.4</v>
      </c>
      <c r="M4209">
        <f t="shared" si="1144"/>
        <v>1843.4</v>
      </c>
      <c r="N4209">
        <v>0</v>
      </c>
      <c r="O4209">
        <f t="shared" si="1145"/>
        <v>5512</v>
      </c>
      <c r="P4209">
        <v>25</v>
      </c>
      <c r="Q4209">
        <v>0</v>
      </c>
      <c r="R4209">
        <v>0</v>
      </c>
      <c r="S4209">
        <v>0</v>
      </c>
      <c r="T4209">
        <v>100</v>
      </c>
      <c r="U4209">
        <f t="shared" si="1155"/>
        <v>0</v>
      </c>
      <c r="V4209">
        <v>0</v>
      </c>
      <c r="W4209">
        <f t="shared" si="1153"/>
        <v>125</v>
      </c>
      <c r="X4209">
        <f t="shared" si="1151"/>
        <v>1536.6</v>
      </c>
      <c r="Y4209">
        <f t="shared" si="1152"/>
        <v>3689.3999999999996</v>
      </c>
      <c r="Z4209">
        <f t="shared" si="1154"/>
        <v>24338.400000000001</v>
      </c>
      <c r="AA4209" t="s">
        <v>223</v>
      </c>
      <c r="AB4209">
        <v>2022</v>
      </c>
    </row>
    <row r="4210" spans="1:28" x14ac:dyDescent="0.25">
      <c r="A4210">
        <v>92</v>
      </c>
      <c r="B4210" t="s">
        <v>838</v>
      </c>
      <c r="C4210" t="s">
        <v>102</v>
      </c>
      <c r="D4210" t="s">
        <v>839</v>
      </c>
      <c r="E4210" t="s">
        <v>33</v>
      </c>
      <c r="F4210" t="s">
        <v>100</v>
      </c>
      <c r="G4210">
        <v>26000</v>
      </c>
      <c r="H4210">
        <f t="shared" si="1149"/>
        <v>24463.4</v>
      </c>
      <c r="I4210">
        <f t="shared" si="1150"/>
        <v>746.2</v>
      </c>
      <c r="J4210">
        <f t="shared" si="1141"/>
        <v>1845.9999999999998</v>
      </c>
      <c r="K4210">
        <f t="shared" si="1142"/>
        <v>286.00000000000006</v>
      </c>
      <c r="L4210">
        <f t="shared" si="1143"/>
        <v>790.4</v>
      </c>
      <c r="M4210">
        <f t="shared" si="1144"/>
        <v>1843.4</v>
      </c>
      <c r="N4210">
        <v>0</v>
      </c>
      <c r="O4210">
        <f t="shared" si="1145"/>
        <v>5512</v>
      </c>
      <c r="P4210">
        <v>25</v>
      </c>
      <c r="Q4210">
        <v>0</v>
      </c>
      <c r="R4210">
        <v>0</v>
      </c>
      <c r="S4210">
        <v>0</v>
      </c>
      <c r="T4210">
        <v>100</v>
      </c>
      <c r="U4210">
        <f t="shared" si="1155"/>
        <v>0</v>
      </c>
      <c r="V4210">
        <v>0</v>
      </c>
      <c r="W4210">
        <f t="shared" si="1153"/>
        <v>125</v>
      </c>
      <c r="X4210">
        <f t="shared" si="1151"/>
        <v>1536.6</v>
      </c>
      <c r="Y4210">
        <f t="shared" si="1152"/>
        <v>3689.3999999999996</v>
      </c>
      <c r="Z4210">
        <f t="shared" si="1154"/>
        <v>24338.400000000001</v>
      </c>
      <c r="AA4210" t="s">
        <v>223</v>
      </c>
      <c r="AB4210">
        <v>2022</v>
      </c>
    </row>
    <row r="4211" spans="1:28" x14ac:dyDescent="0.25">
      <c r="A4211">
        <v>93</v>
      </c>
      <c r="B4211" t="s">
        <v>840</v>
      </c>
      <c r="C4211" t="s">
        <v>102</v>
      </c>
      <c r="D4211" t="s">
        <v>839</v>
      </c>
      <c r="E4211" t="s">
        <v>33</v>
      </c>
      <c r="F4211" t="s">
        <v>100</v>
      </c>
      <c r="G4211">
        <v>26000</v>
      </c>
      <c r="H4211">
        <f t="shared" si="1149"/>
        <v>24463.4</v>
      </c>
      <c r="I4211">
        <f t="shared" si="1150"/>
        <v>746.2</v>
      </c>
      <c r="J4211">
        <f t="shared" si="1141"/>
        <v>1845.9999999999998</v>
      </c>
      <c r="K4211">
        <f t="shared" si="1142"/>
        <v>286.00000000000006</v>
      </c>
      <c r="L4211">
        <f t="shared" si="1143"/>
        <v>790.4</v>
      </c>
      <c r="M4211">
        <f t="shared" si="1144"/>
        <v>1843.4</v>
      </c>
      <c r="N4211">
        <v>0</v>
      </c>
      <c r="O4211">
        <f t="shared" si="1145"/>
        <v>5512</v>
      </c>
      <c r="P4211">
        <v>25</v>
      </c>
      <c r="Q4211">
        <v>0</v>
      </c>
      <c r="R4211">
        <v>0</v>
      </c>
      <c r="S4211">
        <v>0</v>
      </c>
      <c r="T4211">
        <v>100</v>
      </c>
      <c r="U4211">
        <f t="shared" si="1155"/>
        <v>0</v>
      </c>
      <c r="V4211">
        <v>0</v>
      </c>
      <c r="W4211">
        <f t="shared" si="1153"/>
        <v>125</v>
      </c>
      <c r="X4211">
        <f t="shared" si="1151"/>
        <v>1536.6</v>
      </c>
      <c r="Y4211">
        <f t="shared" si="1152"/>
        <v>3689.3999999999996</v>
      </c>
      <c r="Z4211">
        <f t="shared" si="1154"/>
        <v>24338.400000000001</v>
      </c>
      <c r="AA4211" t="s">
        <v>223</v>
      </c>
      <c r="AB4211">
        <v>2022</v>
      </c>
    </row>
    <row r="4212" spans="1:28" x14ac:dyDescent="0.25">
      <c r="A4212">
        <v>94</v>
      </c>
      <c r="B4212" t="s">
        <v>804</v>
      </c>
      <c r="C4212" t="s">
        <v>103</v>
      </c>
      <c r="D4212" t="s">
        <v>823</v>
      </c>
      <c r="E4212" t="s">
        <v>27</v>
      </c>
      <c r="F4212" t="s">
        <v>98</v>
      </c>
      <c r="G4212">
        <v>360000</v>
      </c>
      <c r="H4212">
        <f>+G4212-(I4212+L4212+N4212)</f>
        <v>344209.07</v>
      </c>
      <c r="I4212">
        <f>IF(G4212&lt;=325250,G4212*2.87%,9334.68)</f>
        <v>9334.68</v>
      </c>
      <c r="J4212">
        <f>IF(G4212&lt;=325250,G4212*7.1%,23092.75)</f>
        <v>23092.75</v>
      </c>
      <c r="K4212">
        <f>IF(G4212&lt;=65050,G4212*1.1%,715.55)</f>
        <v>715.55</v>
      </c>
      <c r="L4212">
        <f>IF(G4212&lt;=162625,G4212*3.04%,4943.8)</f>
        <v>4943.8</v>
      </c>
      <c r="M4212">
        <f>IF(G4212&lt;=162625,G4212*7.09%,11530.11)</f>
        <v>11530.11</v>
      </c>
      <c r="N4212">
        <v>1512.45</v>
      </c>
      <c r="O4212">
        <f>+I4212+J4212+K4212+L4212+M4212+N4212</f>
        <v>51129.340000000004</v>
      </c>
      <c r="P4212">
        <v>25</v>
      </c>
      <c r="Q4212">
        <v>0</v>
      </c>
      <c r="R4212">
        <v>0</v>
      </c>
      <c r="S4212">
        <v>664.4</v>
      </c>
      <c r="T4212">
        <v>0</v>
      </c>
      <c r="U4212">
        <f>IF((H4212*12)&gt;867123.01,(79776+(((H4212*12)-867123.01)*0.25))/12,IF((H4212*12)&gt;624329.01,(31216+(((H4212*12)-624329.01)*0.2))/12,IF((H4212*12)&gt;416220.01,(((H4212*12)-416220.01)*0.15)/12,0)))</f>
        <v>74635.204791666663</v>
      </c>
      <c r="V4212">
        <v>0</v>
      </c>
      <c r="W4212">
        <f>P4212+Q4212+R4212+S4212+T4212+U4212</f>
        <v>75324.604791666658</v>
      </c>
      <c r="X4212">
        <f>+I4212+L4212+N4212</f>
        <v>15790.93</v>
      </c>
      <c r="Y4212">
        <f>+J4212+M4212</f>
        <v>34622.86</v>
      </c>
      <c r="Z4212">
        <f>+G4212-(W4212+X4212)</f>
        <v>268884.46520833333</v>
      </c>
      <c r="AA4212" t="s">
        <v>224</v>
      </c>
      <c r="AB4212">
        <v>2022</v>
      </c>
    </row>
    <row r="4213" spans="1:28" x14ac:dyDescent="0.25">
      <c r="A4213">
        <v>1</v>
      </c>
      <c r="B4213" t="s">
        <v>784</v>
      </c>
      <c r="C4213" t="s">
        <v>102</v>
      </c>
      <c r="D4213" t="s">
        <v>19</v>
      </c>
      <c r="E4213" t="s">
        <v>71</v>
      </c>
      <c r="F4213" t="s">
        <v>98</v>
      </c>
      <c r="G4213">
        <v>300000</v>
      </c>
      <c r="H4213">
        <f>+G4213-(I4213+L4213+N4213)</f>
        <v>286446.2</v>
      </c>
      <c r="I4213">
        <f>IF(G4213&lt;=325250,G4213*2.87%,9334.68)</f>
        <v>8610</v>
      </c>
      <c r="J4213">
        <f t="shared" ref="J4213:J4276" si="1156">IF(G4213&lt;=325250,G4213*7.1%,23092.75)</f>
        <v>21299.999999999996</v>
      </c>
      <c r="K4213">
        <f t="shared" ref="K4213:K4276" si="1157">IF(G4213&lt;=65050,G4213*1.1%,715.55)</f>
        <v>715.55</v>
      </c>
      <c r="L4213">
        <f t="shared" ref="L4213:L4276" si="1158">IF(G4213&lt;=162625,G4213*3.04%,4943.8)</f>
        <v>4943.8</v>
      </c>
      <c r="M4213">
        <f t="shared" ref="M4213:M4276" si="1159">IF(G4213&lt;=162625,G4213*7.09%,11530.11)</f>
        <v>11530.11</v>
      </c>
      <c r="N4213">
        <v>0</v>
      </c>
      <c r="O4213">
        <f t="shared" ref="O4213:O4276" si="1160">+I4213+J4213+K4213+L4213+M4213+N4213</f>
        <v>47099.46</v>
      </c>
      <c r="P4213">
        <v>25</v>
      </c>
      <c r="Q4213">
        <v>0</v>
      </c>
      <c r="R4213">
        <v>0</v>
      </c>
      <c r="S4213">
        <v>0</v>
      </c>
      <c r="T4213">
        <v>0</v>
      </c>
      <c r="U4213">
        <f t="shared" ref="U4213:U4276" si="1161">IF((H4213*12)&gt;867123.01,(79776+(((H4213*12)-867123.01)*0.25))/12,IF((H4213*12)&gt;624329.01,(31216+(((H4213*12)-624329.01)*0.2))/12,IF((H4213*12)&gt;416220.01,(((H4213*12)-416220.01)*0.15)/12,0)))</f>
        <v>60194.487291666679</v>
      </c>
      <c r="V4213">
        <v>0</v>
      </c>
      <c r="W4213">
        <f t="shared" ref="W4213:W4231" si="1162">P4213+Q4213+R4213+S4213+T4213+U4213</f>
        <v>60219.487291666679</v>
      </c>
      <c r="X4213">
        <f t="shared" ref="X4213:X4276" si="1163">+I4213+L4213+N4213</f>
        <v>13553.8</v>
      </c>
      <c r="Y4213">
        <f t="shared" ref="Y4213:Y4227" si="1164">+J4213+M4213</f>
        <v>32830.11</v>
      </c>
      <c r="Z4213">
        <f t="shared" ref="Z4213:Z4276" si="1165">+G4213-(W4213+X4213)</f>
        <v>226226.71270833333</v>
      </c>
      <c r="AA4213" t="s">
        <v>224</v>
      </c>
      <c r="AB4213">
        <v>2022</v>
      </c>
    </row>
    <row r="4214" spans="1:28" x14ac:dyDescent="0.25">
      <c r="A4214">
        <v>2</v>
      </c>
      <c r="B4214" t="s">
        <v>110</v>
      </c>
      <c r="C4214" t="s">
        <v>103</v>
      </c>
      <c r="D4214" t="s">
        <v>10</v>
      </c>
      <c r="E4214" t="s">
        <v>53</v>
      </c>
      <c r="F4214" t="s">
        <v>98</v>
      </c>
      <c r="G4214">
        <v>300000</v>
      </c>
      <c r="H4214">
        <f t="shared" ref="H4214:H4277" si="1166">+G4214-(I4214+L4214+N4214)</f>
        <v>286446.2</v>
      </c>
      <c r="I4214">
        <f t="shared" ref="I4214:I4277" si="1167">IF(G4214&lt;=325250,G4214*2.87%,9334.68)</f>
        <v>8610</v>
      </c>
      <c r="J4214">
        <f t="shared" si="1156"/>
        <v>21299.999999999996</v>
      </c>
      <c r="K4214">
        <f t="shared" si="1157"/>
        <v>715.55</v>
      </c>
      <c r="L4214">
        <f t="shared" si="1158"/>
        <v>4943.8</v>
      </c>
      <c r="M4214">
        <f t="shared" si="1159"/>
        <v>11530.11</v>
      </c>
      <c r="N4214">
        <v>0</v>
      </c>
      <c r="O4214">
        <f t="shared" si="1160"/>
        <v>47099.46</v>
      </c>
      <c r="P4214">
        <v>25</v>
      </c>
      <c r="Q4214">
        <v>0</v>
      </c>
      <c r="R4214">
        <v>0</v>
      </c>
      <c r="S4214">
        <v>0</v>
      </c>
      <c r="T4214">
        <v>0</v>
      </c>
      <c r="U4214">
        <f t="shared" si="1161"/>
        <v>60194.487291666679</v>
      </c>
      <c r="V4214">
        <v>0</v>
      </c>
      <c r="W4214">
        <f t="shared" si="1162"/>
        <v>60219.487291666679</v>
      </c>
      <c r="X4214">
        <f t="shared" si="1163"/>
        <v>13553.8</v>
      </c>
      <c r="Y4214">
        <f t="shared" si="1164"/>
        <v>32830.11</v>
      </c>
      <c r="Z4214">
        <f t="shared" si="1165"/>
        <v>226226.71270833333</v>
      </c>
      <c r="AA4214" t="s">
        <v>224</v>
      </c>
      <c r="AB4214">
        <v>2022</v>
      </c>
    </row>
    <row r="4215" spans="1:28" x14ac:dyDescent="0.25">
      <c r="A4215">
        <v>3</v>
      </c>
      <c r="B4215" t="s">
        <v>115</v>
      </c>
      <c r="C4215" t="s">
        <v>103</v>
      </c>
      <c r="D4215" t="s">
        <v>21</v>
      </c>
      <c r="E4215" t="s">
        <v>81</v>
      </c>
      <c r="F4215" t="s">
        <v>84</v>
      </c>
      <c r="G4215">
        <v>185000</v>
      </c>
      <c r="H4215">
        <f>+G4215-(I4215+L4215+N4215)</f>
        <v>170209.35</v>
      </c>
      <c r="I4215">
        <f t="shared" si="1167"/>
        <v>5309.5</v>
      </c>
      <c r="J4215">
        <f t="shared" si="1156"/>
        <v>13134.999999999998</v>
      </c>
      <c r="K4215">
        <f t="shared" si="1157"/>
        <v>715.55</v>
      </c>
      <c r="L4215">
        <f t="shared" si="1158"/>
        <v>4943.8</v>
      </c>
      <c r="M4215">
        <f t="shared" si="1159"/>
        <v>11530.11</v>
      </c>
      <c r="N4215">
        <v>4537.3500000000004</v>
      </c>
      <c r="O4215">
        <f t="shared" si="1160"/>
        <v>40171.31</v>
      </c>
      <c r="P4215">
        <v>25</v>
      </c>
      <c r="Q4215">
        <v>19771.46</v>
      </c>
      <c r="R4215">
        <v>0</v>
      </c>
      <c r="S4215">
        <v>0</v>
      </c>
      <c r="T4215">
        <v>100</v>
      </c>
      <c r="U4215">
        <f t="shared" si="1161"/>
        <v>31135.27479166667</v>
      </c>
      <c r="V4215">
        <v>0</v>
      </c>
      <c r="W4215">
        <f t="shared" si="1162"/>
        <v>51031.734791666669</v>
      </c>
      <c r="X4215">
        <f t="shared" si="1163"/>
        <v>14790.65</v>
      </c>
      <c r="Y4215">
        <f t="shared" si="1164"/>
        <v>24665.11</v>
      </c>
      <c r="Z4215">
        <f t="shared" si="1165"/>
        <v>119177.61520833333</v>
      </c>
      <c r="AA4215" t="s">
        <v>224</v>
      </c>
      <c r="AB4215">
        <v>2022</v>
      </c>
    </row>
    <row r="4216" spans="1:28" x14ac:dyDescent="0.25">
      <c r="A4216">
        <v>4</v>
      </c>
      <c r="B4216" t="s">
        <v>116</v>
      </c>
      <c r="C4216" t="s">
        <v>102</v>
      </c>
      <c r="D4216" t="s">
        <v>4</v>
      </c>
      <c r="E4216" t="s">
        <v>91</v>
      </c>
      <c r="F4216" t="s">
        <v>84</v>
      </c>
      <c r="G4216">
        <v>185000</v>
      </c>
      <c r="H4216">
        <f t="shared" si="1166"/>
        <v>174746.7</v>
      </c>
      <c r="I4216">
        <f t="shared" si="1167"/>
        <v>5309.5</v>
      </c>
      <c r="J4216">
        <f t="shared" si="1156"/>
        <v>13134.999999999998</v>
      </c>
      <c r="K4216">
        <f t="shared" si="1157"/>
        <v>715.55</v>
      </c>
      <c r="L4216">
        <f t="shared" si="1158"/>
        <v>4943.8</v>
      </c>
      <c r="M4216">
        <f t="shared" si="1159"/>
        <v>11530.11</v>
      </c>
      <c r="N4216">
        <v>0</v>
      </c>
      <c r="O4216">
        <f t="shared" si="1160"/>
        <v>35633.96</v>
      </c>
      <c r="P4216">
        <v>25</v>
      </c>
      <c r="Q4216">
        <v>12441.85</v>
      </c>
      <c r="R4216">
        <v>0</v>
      </c>
      <c r="S4216">
        <v>1328.8</v>
      </c>
      <c r="T4216">
        <v>100</v>
      </c>
      <c r="U4216">
        <f t="shared" si="1161"/>
        <v>32269.612291666668</v>
      </c>
      <c r="V4216">
        <v>0</v>
      </c>
      <c r="W4216">
        <f t="shared" si="1162"/>
        <v>46165.262291666666</v>
      </c>
      <c r="X4216">
        <f t="shared" si="1163"/>
        <v>10253.299999999999</v>
      </c>
      <c r="Y4216">
        <f t="shared" si="1164"/>
        <v>24665.11</v>
      </c>
      <c r="Z4216">
        <f t="shared" si="1165"/>
        <v>128581.43770833334</v>
      </c>
      <c r="AA4216" t="s">
        <v>224</v>
      </c>
      <c r="AB4216">
        <v>2022</v>
      </c>
    </row>
    <row r="4217" spans="1:28" x14ac:dyDescent="0.25">
      <c r="A4217">
        <v>5</v>
      </c>
      <c r="B4217" t="s">
        <v>117</v>
      </c>
      <c r="C4217" t="s">
        <v>102</v>
      </c>
      <c r="D4217" t="s">
        <v>793</v>
      </c>
      <c r="E4217" t="s">
        <v>794</v>
      </c>
      <c r="F4217" t="s">
        <v>84</v>
      </c>
      <c r="G4217">
        <v>185000</v>
      </c>
      <c r="H4217">
        <f t="shared" si="1166"/>
        <v>171721.8</v>
      </c>
      <c r="I4217">
        <f t="shared" si="1167"/>
        <v>5309.5</v>
      </c>
      <c r="J4217">
        <f t="shared" si="1156"/>
        <v>13134.999999999998</v>
      </c>
      <c r="K4217">
        <f t="shared" si="1157"/>
        <v>715.55</v>
      </c>
      <c r="L4217">
        <f t="shared" si="1158"/>
        <v>4943.8</v>
      </c>
      <c r="M4217">
        <f t="shared" si="1159"/>
        <v>11530.11</v>
      </c>
      <c r="N4217">
        <v>3024.9</v>
      </c>
      <c r="O4217">
        <f t="shared" si="1160"/>
        <v>38658.86</v>
      </c>
      <c r="P4217">
        <v>25</v>
      </c>
      <c r="Q4217">
        <v>0</v>
      </c>
      <c r="R4217">
        <v>0</v>
      </c>
      <c r="S4217">
        <v>2657.6</v>
      </c>
      <c r="T4217">
        <v>100</v>
      </c>
      <c r="U4217">
        <f t="shared" si="1161"/>
        <v>31513.387291666662</v>
      </c>
      <c r="V4217">
        <v>0</v>
      </c>
      <c r="W4217">
        <f t="shared" si="1162"/>
        <v>34295.987291666665</v>
      </c>
      <c r="X4217">
        <f t="shared" si="1163"/>
        <v>13278.199999999999</v>
      </c>
      <c r="Y4217">
        <f t="shared" si="1164"/>
        <v>24665.11</v>
      </c>
      <c r="Z4217">
        <f t="shared" si="1165"/>
        <v>137425.81270833334</v>
      </c>
      <c r="AA4217" t="s">
        <v>224</v>
      </c>
      <c r="AB4217">
        <v>2022</v>
      </c>
    </row>
    <row r="4218" spans="1:28" x14ac:dyDescent="0.25">
      <c r="A4218">
        <v>6</v>
      </c>
      <c r="B4218" t="s">
        <v>119</v>
      </c>
      <c r="C4218" t="s">
        <v>103</v>
      </c>
      <c r="D4218" t="s">
        <v>10</v>
      </c>
      <c r="E4218" t="s">
        <v>824</v>
      </c>
      <c r="F4218" t="s">
        <v>84</v>
      </c>
      <c r="G4218">
        <v>170000</v>
      </c>
      <c r="H4218">
        <f t="shared" si="1166"/>
        <v>160177.20000000001</v>
      </c>
      <c r="I4218">
        <f t="shared" si="1167"/>
        <v>4879</v>
      </c>
      <c r="J4218">
        <f t="shared" si="1156"/>
        <v>12069.999999999998</v>
      </c>
      <c r="K4218">
        <f t="shared" si="1157"/>
        <v>715.55</v>
      </c>
      <c r="L4218">
        <f t="shared" si="1158"/>
        <v>4943.8</v>
      </c>
      <c r="M4218">
        <f t="shared" si="1159"/>
        <v>11530.11</v>
      </c>
      <c r="N4218">
        <v>0</v>
      </c>
      <c r="O4218">
        <f t="shared" si="1160"/>
        <v>34138.46</v>
      </c>
      <c r="P4218">
        <v>25</v>
      </c>
      <c r="Q4218">
        <v>11358.49</v>
      </c>
      <c r="R4218">
        <v>902.7</v>
      </c>
      <c r="S4218">
        <v>1328.8</v>
      </c>
      <c r="T4218">
        <v>100</v>
      </c>
      <c r="U4218">
        <f t="shared" si="1161"/>
        <v>28627.237291666668</v>
      </c>
      <c r="V4218">
        <v>0</v>
      </c>
      <c r="W4218">
        <f t="shared" si="1162"/>
        <v>42342.22729166667</v>
      </c>
      <c r="X4218">
        <f t="shared" si="1163"/>
        <v>9822.7999999999993</v>
      </c>
      <c r="Y4218">
        <f t="shared" si="1164"/>
        <v>23600.11</v>
      </c>
      <c r="Z4218">
        <f t="shared" si="1165"/>
        <v>117834.97270833333</v>
      </c>
      <c r="AA4218" t="s">
        <v>224</v>
      </c>
      <c r="AB4218">
        <v>2022</v>
      </c>
    </row>
    <row r="4219" spans="1:28" x14ac:dyDescent="0.25">
      <c r="A4219">
        <v>7</v>
      </c>
      <c r="B4219" t="s">
        <v>121</v>
      </c>
      <c r="C4219" t="s">
        <v>102</v>
      </c>
      <c r="D4219" t="s">
        <v>21</v>
      </c>
      <c r="E4219" t="s">
        <v>48</v>
      </c>
      <c r="F4219" t="s">
        <v>84</v>
      </c>
      <c r="G4219">
        <v>120000</v>
      </c>
      <c r="H4219">
        <f t="shared" si="1166"/>
        <v>111395.55</v>
      </c>
      <c r="I4219">
        <f t="shared" si="1167"/>
        <v>3444</v>
      </c>
      <c r="J4219">
        <f t="shared" si="1156"/>
        <v>8520</v>
      </c>
      <c r="K4219">
        <f t="shared" si="1157"/>
        <v>715.55</v>
      </c>
      <c r="L4219">
        <f t="shared" si="1158"/>
        <v>3648</v>
      </c>
      <c r="M4219">
        <f t="shared" si="1159"/>
        <v>8508</v>
      </c>
      <c r="N4219">
        <v>1512.45</v>
      </c>
      <c r="O4219">
        <f t="shared" si="1160"/>
        <v>26348</v>
      </c>
      <c r="P4219">
        <v>25</v>
      </c>
      <c r="Q4219">
        <v>8487.86</v>
      </c>
      <c r="R4219">
        <v>0</v>
      </c>
      <c r="S4219">
        <v>398.4</v>
      </c>
      <c r="T4219">
        <v>100</v>
      </c>
      <c r="U4219">
        <f t="shared" si="1161"/>
        <v>16431.82479166667</v>
      </c>
      <c r="V4219">
        <v>0</v>
      </c>
      <c r="W4219">
        <f t="shared" ref="W4219:W4223" si="1168">P4219+Q4219+R4219+S4219+T4219+U4219-(V4219)</f>
        <v>25443.084791666668</v>
      </c>
      <c r="X4219">
        <f t="shared" si="1163"/>
        <v>8604.4500000000007</v>
      </c>
      <c r="Y4219">
        <f t="shared" si="1164"/>
        <v>17028</v>
      </c>
      <c r="Z4219">
        <f t="shared" si="1165"/>
        <v>85952.465208333335</v>
      </c>
      <c r="AA4219" t="s">
        <v>224</v>
      </c>
      <c r="AB4219">
        <v>2022</v>
      </c>
    </row>
    <row r="4220" spans="1:28" x14ac:dyDescent="0.25">
      <c r="A4220">
        <v>8</v>
      </c>
      <c r="B4220" t="s">
        <v>137</v>
      </c>
      <c r="C4220" t="s">
        <v>102</v>
      </c>
      <c r="D4220" t="s">
        <v>22</v>
      </c>
      <c r="E4220" t="s">
        <v>788</v>
      </c>
      <c r="F4220" t="s">
        <v>85</v>
      </c>
      <c r="G4220">
        <v>140000</v>
      </c>
      <c r="H4220">
        <f>+G4220-(I4220+L4220+N4220)</f>
        <v>130213.55</v>
      </c>
      <c r="I4220">
        <f t="shared" si="1167"/>
        <v>4018</v>
      </c>
      <c r="J4220">
        <f t="shared" si="1156"/>
        <v>9940</v>
      </c>
      <c r="K4220">
        <f t="shared" si="1157"/>
        <v>715.55</v>
      </c>
      <c r="L4220">
        <f t="shared" si="1158"/>
        <v>4256</v>
      </c>
      <c r="M4220">
        <f t="shared" si="1159"/>
        <v>9926</v>
      </c>
      <c r="N4220">
        <v>1512.45</v>
      </c>
      <c r="O4220">
        <f>+I4220+J4220+K4220+L4220+M4220+N4220</f>
        <v>30368</v>
      </c>
      <c r="P4220">
        <v>25</v>
      </c>
      <c r="Q4220">
        <v>1000</v>
      </c>
      <c r="R4220">
        <v>0</v>
      </c>
      <c r="S4220">
        <v>0</v>
      </c>
      <c r="T4220">
        <v>100</v>
      </c>
      <c r="U4220">
        <f t="shared" si="1161"/>
        <v>21136.32479166667</v>
      </c>
      <c r="V4220">
        <v>0</v>
      </c>
      <c r="W4220">
        <f t="shared" si="1168"/>
        <v>22261.32479166667</v>
      </c>
      <c r="X4220">
        <f>+I4220+L4220+N4220</f>
        <v>9786.4500000000007</v>
      </c>
      <c r="Y4220">
        <f>+J4220+M4220</f>
        <v>19866</v>
      </c>
      <c r="Z4220">
        <f>+G4220-(W4220+X4220)</f>
        <v>107952.22520833333</v>
      </c>
      <c r="AA4220" t="s">
        <v>224</v>
      </c>
      <c r="AB4220">
        <v>2022</v>
      </c>
    </row>
    <row r="4221" spans="1:28" x14ac:dyDescent="0.25">
      <c r="A4221">
        <v>9</v>
      </c>
      <c r="B4221" t="s">
        <v>123</v>
      </c>
      <c r="C4221" t="s">
        <v>102</v>
      </c>
      <c r="D4221" t="s">
        <v>10</v>
      </c>
      <c r="E4221" t="s">
        <v>826</v>
      </c>
      <c r="F4221" t="s">
        <v>84</v>
      </c>
      <c r="G4221">
        <v>145000</v>
      </c>
      <c r="H4221">
        <f t="shared" si="1166"/>
        <v>136430.5</v>
      </c>
      <c r="I4221">
        <f t="shared" si="1167"/>
        <v>4161.5</v>
      </c>
      <c r="J4221">
        <f t="shared" si="1156"/>
        <v>10294.999999999998</v>
      </c>
      <c r="K4221">
        <f t="shared" si="1157"/>
        <v>715.55</v>
      </c>
      <c r="L4221">
        <f t="shared" si="1158"/>
        <v>4408</v>
      </c>
      <c r="M4221">
        <f t="shared" si="1159"/>
        <v>10280.5</v>
      </c>
      <c r="N4221">
        <v>0</v>
      </c>
      <c r="O4221">
        <f t="shared" si="1160"/>
        <v>29860.549999999996</v>
      </c>
      <c r="P4221">
        <v>25</v>
      </c>
      <c r="Q4221">
        <v>6000</v>
      </c>
      <c r="R4221">
        <v>0</v>
      </c>
      <c r="S4221">
        <v>0</v>
      </c>
      <c r="T4221">
        <v>100</v>
      </c>
      <c r="U4221">
        <f t="shared" si="1161"/>
        <v>22690.562291666665</v>
      </c>
      <c r="V4221">
        <v>0</v>
      </c>
      <c r="W4221">
        <f t="shared" si="1168"/>
        <v>28815.562291666665</v>
      </c>
      <c r="X4221">
        <f t="shared" si="1163"/>
        <v>8569.5</v>
      </c>
      <c r="Y4221">
        <f t="shared" si="1164"/>
        <v>20575.5</v>
      </c>
      <c r="Z4221">
        <f t="shared" si="1165"/>
        <v>107614.93770833334</v>
      </c>
      <c r="AA4221" t="s">
        <v>224</v>
      </c>
      <c r="AB4221">
        <v>2022</v>
      </c>
    </row>
    <row r="4222" spans="1:28" x14ac:dyDescent="0.25">
      <c r="A4222">
        <v>10</v>
      </c>
      <c r="B4222" t="s">
        <v>125</v>
      </c>
      <c r="C4222" t="s">
        <v>102</v>
      </c>
      <c r="D4222" t="s">
        <v>94</v>
      </c>
      <c r="E4222" t="s">
        <v>65</v>
      </c>
      <c r="F4222" t="s">
        <v>85</v>
      </c>
      <c r="G4222">
        <v>50000</v>
      </c>
      <c r="H4222">
        <f t="shared" si="1166"/>
        <v>45532.55</v>
      </c>
      <c r="I4222">
        <f t="shared" si="1167"/>
        <v>1435</v>
      </c>
      <c r="J4222">
        <f t="shared" si="1156"/>
        <v>3549.9999999999995</v>
      </c>
      <c r="K4222">
        <f t="shared" si="1157"/>
        <v>550</v>
      </c>
      <c r="L4222">
        <f t="shared" si="1158"/>
        <v>1520</v>
      </c>
      <c r="M4222">
        <f t="shared" si="1159"/>
        <v>3545.0000000000005</v>
      </c>
      <c r="N4222">
        <v>1512.45</v>
      </c>
      <c r="O4222">
        <f t="shared" si="1160"/>
        <v>12112.45</v>
      </c>
      <c r="P4222">
        <v>25</v>
      </c>
      <c r="Q4222">
        <v>1000</v>
      </c>
      <c r="R4222">
        <v>0</v>
      </c>
      <c r="S4222">
        <v>797.28</v>
      </c>
      <c r="T4222">
        <v>100</v>
      </c>
      <c r="U4222">
        <f t="shared" si="1161"/>
        <v>1627.132375000001</v>
      </c>
      <c r="V4222">
        <v>0</v>
      </c>
      <c r="W4222">
        <f t="shared" si="1168"/>
        <v>3549.4123750000008</v>
      </c>
      <c r="X4222">
        <f t="shared" si="1163"/>
        <v>4467.45</v>
      </c>
      <c r="Y4222">
        <f t="shared" si="1164"/>
        <v>7095</v>
      </c>
      <c r="Z4222">
        <f t="shared" si="1165"/>
        <v>41983.137625000003</v>
      </c>
      <c r="AA4222" t="s">
        <v>224</v>
      </c>
      <c r="AB4222">
        <v>2022</v>
      </c>
    </row>
    <row r="4223" spans="1:28" x14ac:dyDescent="0.25">
      <c r="A4223">
        <v>11</v>
      </c>
      <c r="B4223" t="s">
        <v>126</v>
      </c>
      <c r="C4223" t="s">
        <v>103</v>
      </c>
      <c r="D4223" t="s">
        <v>94</v>
      </c>
      <c r="E4223" t="s">
        <v>58</v>
      </c>
      <c r="F4223" t="s">
        <v>84</v>
      </c>
      <c r="G4223">
        <v>55000</v>
      </c>
      <c r="H4223">
        <f t="shared" si="1166"/>
        <v>51749.5</v>
      </c>
      <c r="I4223">
        <f t="shared" si="1167"/>
        <v>1578.5</v>
      </c>
      <c r="J4223">
        <f t="shared" si="1156"/>
        <v>3904.9999999999995</v>
      </c>
      <c r="K4223">
        <f t="shared" si="1157"/>
        <v>605.00000000000011</v>
      </c>
      <c r="L4223">
        <f t="shared" si="1158"/>
        <v>1672</v>
      </c>
      <c r="M4223">
        <f t="shared" si="1159"/>
        <v>3899.5000000000005</v>
      </c>
      <c r="N4223">
        <v>0</v>
      </c>
      <c r="O4223">
        <f t="shared" si="1160"/>
        <v>11660</v>
      </c>
      <c r="P4223">
        <v>25</v>
      </c>
      <c r="Q4223">
        <v>2996.21</v>
      </c>
      <c r="R4223">
        <v>1053.1500000000001</v>
      </c>
      <c r="S4223">
        <v>1195.92</v>
      </c>
      <c r="T4223">
        <v>100</v>
      </c>
      <c r="U4223">
        <f t="shared" si="1161"/>
        <v>2559.6748749999997</v>
      </c>
      <c r="V4223">
        <v>0</v>
      </c>
      <c r="W4223">
        <f t="shared" si="1168"/>
        <v>7929.9548750000004</v>
      </c>
      <c r="X4223">
        <f t="shared" si="1163"/>
        <v>3250.5</v>
      </c>
      <c r="Y4223">
        <f t="shared" si="1164"/>
        <v>7804.5</v>
      </c>
      <c r="Z4223">
        <f t="shared" si="1165"/>
        <v>43819.545125000004</v>
      </c>
      <c r="AA4223" t="s">
        <v>224</v>
      </c>
      <c r="AB4223">
        <v>2022</v>
      </c>
    </row>
    <row r="4224" spans="1:28" x14ac:dyDescent="0.25">
      <c r="A4224">
        <v>12</v>
      </c>
      <c r="B4224" t="s">
        <v>128</v>
      </c>
      <c r="C4224" t="s">
        <v>102</v>
      </c>
      <c r="D4224" t="s">
        <v>12</v>
      </c>
      <c r="E4224" t="s">
        <v>35</v>
      </c>
      <c r="F4224" t="s">
        <v>84</v>
      </c>
      <c r="G4224">
        <v>116000</v>
      </c>
      <c r="H4224">
        <f t="shared" si="1166"/>
        <v>106119.5</v>
      </c>
      <c r="I4224">
        <f t="shared" si="1167"/>
        <v>3329.2</v>
      </c>
      <c r="J4224">
        <f t="shared" si="1156"/>
        <v>8236</v>
      </c>
      <c r="K4224">
        <f t="shared" si="1157"/>
        <v>715.55</v>
      </c>
      <c r="L4224">
        <f t="shared" si="1158"/>
        <v>3526.4</v>
      </c>
      <c r="M4224">
        <f t="shared" si="1159"/>
        <v>8224.4</v>
      </c>
      <c r="N4224">
        <v>3024.9</v>
      </c>
      <c r="O4224">
        <f t="shared" si="1160"/>
        <v>27056.45</v>
      </c>
      <c r="P4224">
        <v>25</v>
      </c>
      <c r="Q4224">
        <v>0</v>
      </c>
      <c r="R4224">
        <v>1053.1500000000001</v>
      </c>
      <c r="S4224">
        <v>0</v>
      </c>
      <c r="T4224">
        <v>100</v>
      </c>
      <c r="U4224">
        <f t="shared" si="1161"/>
        <v>15112.812291666667</v>
      </c>
      <c r="V4224">
        <v>0</v>
      </c>
      <c r="W4224">
        <f>P4224+Q4224+R4224+S4224+T4224+U4224-(V4224)</f>
        <v>16290.962291666667</v>
      </c>
      <c r="X4224">
        <f t="shared" si="1163"/>
        <v>9880.5</v>
      </c>
      <c r="Y4224">
        <f t="shared" si="1164"/>
        <v>16460.400000000001</v>
      </c>
      <c r="Z4224">
        <f t="shared" si="1165"/>
        <v>89828.53770833333</v>
      </c>
      <c r="AA4224" t="s">
        <v>224</v>
      </c>
      <c r="AB4224">
        <v>2022</v>
      </c>
    </row>
    <row r="4225" spans="1:28" x14ac:dyDescent="0.25">
      <c r="A4225">
        <v>13</v>
      </c>
      <c r="B4225" t="s">
        <v>129</v>
      </c>
      <c r="C4225" t="s">
        <v>102</v>
      </c>
      <c r="D4225" t="s">
        <v>16</v>
      </c>
      <c r="E4225" t="s">
        <v>79</v>
      </c>
      <c r="F4225" t="s">
        <v>84</v>
      </c>
      <c r="G4225">
        <v>54000</v>
      </c>
      <c r="H4225">
        <f t="shared" si="1166"/>
        <v>50808.6</v>
      </c>
      <c r="I4225">
        <f t="shared" si="1167"/>
        <v>1549.8</v>
      </c>
      <c r="J4225">
        <f t="shared" si="1156"/>
        <v>3833.9999999999995</v>
      </c>
      <c r="K4225">
        <f t="shared" si="1157"/>
        <v>594.00000000000011</v>
      </c>
      <c r="L4225">
        <f t="shared" si="1158"/>
        <v>1641.6</v>
      </c>
      <c r="M4225">
        <f t="shared" si="1159"/>
        <v>3828.6000000000004</v>
      </c>
      <c r="N4225">
        <v>0</v>
      </c>
      <c r="O4225">
        <f t="shared" si="1160"/>
        <v>11448</v>
      </c>
      <c r="P4225">
        <v>25</v>
      </c>
      <c r="Q4225">
        <v>1066.1199999999999</v>
      </c>
      <c r="R4225">
        <v>0</v>
      </c>
      <c r="S4225">
        <v>0</v>
      </c>
      <c r="T4225">
        <v>100</v>
      </c>
      <c r="U4225">
        <f t="shared" si="1161"/>
        <v>2418.539874999999</v>
      </c>
      <c r="V4225">
        <v>0</v>
      </c>
      <c r="W4225">
        <f t="shared" ref="W4225:W4227" si="1169">P4225+Q4225+R4225+S4225+T4225+U4225-(V4225)</f>
        <v>3609.6598749999989</v>
      </c>
      <c r="X4225">
        <f t="shared" si="1163"/>
        <v>3191.3999999999996</v>
      </c>
      <c r="Y4225">
        <f t="shared" si="1164"/>
        <v>7662.6</v>
      </c>
      <c r="Z4225">
        <f t="shared" si="1165"/>
        <v>47198.940125000001</v>
      </c>
      <c r="AA4225" t="s">
        <v>224</v>
      </c>
      <c r="AB4225">
        <v>2022</v>
      </c>
    </row>
    <row r="4226" spans="1:28" x14ac:dyDescent="0.25">
      <c r="A4226">
        <v>14</v>
      </c>
      <c r="B4226" t="s">
        <v>130</v>
      </c>
      <c r="C4226" t="s">
        <v>102</v>
      </c>
      <c r="D4226" t="s">
        <v>16</v>
      </c>
      <c r="E4226" t="s">
        <v>61</v>
      </c>
      <c r="F4226" t="s">
        <v>84</v>
      </c>
      <c r="G4226">
        <v>65000</v>
      </c>
      <c r="H4226">
        <f t="shared" si="1166"/>
        <v>56621.15</v>
      </c>
      <c r="I4226">
        <f t="shared" si="1167"/>
        <v>1865.5</v>
      </c>
      <c r="J4226">
        <f t="shared" si="1156"/>
        <v>4615</v>
      </c>
      <c r="K4226">
        <f t="shared" si="1157"/>
        <v>715.00000000000011</v>
      </c>
      <c r="L4226">
        <f t="shared" si="1158"/>
        <v>1976</v>
      </c>
      <c r="M4226">
        <f t="shared" si="1159"/>
        <v>4608.5</v>
      </c>
      <c r="N4226">
        <v>4537.3500000000004</v>
      </c>
      <c r="O4226">
        <f t="shared" si="1160"/>
        <v>18317.349999999999</v>
      </c>
      <c r="P4226">
        <v>25</v>
      </c>
      <c r="Q4226">
        <v>1200</v>
      </c>
      <c r="R4226">
        <v>0</v>
      </c>
      <c r="S4226">
        <v>1594.56</v>
      </c>
      <c r="T4226">
        <v>100</v>
      </c>
      <c r="U4226">
        <f t="shared" si="1161"/>
        <v>3520.0798333333337</v>
      </c>
      <c r="V4226">
        <v>0</v>
      </c>
      <c r="W4226">
        <f t="shared" si="1169"/>
        <v>6439.6398333333336</v>
      </c>
      <c r="X4226">
        <f t="shared" si="1163"/>
        <v>8378.85</v>
      </c>
      <c r="Y4226">
        <f t="shared" si="1164"/>
        <v>9223.5</v>
      </c>
      <c r="Z4226">
        <f t="shared" si="1165"/>
        <v>50181.510166666667</v>
      </c>
      <c r="AA4226" t="s">
        <v>224</v>
      </c>
      <c r="AB4226">
        <v>2022</v>
      </c>
    </row>
    <row r="4227" spans="1:28" x14ac:dyDescent="0.25">
      <c r="A4227">
        <v>15</v>
      </c>
      <c r="B4227" t="s">
        <v>131</v>
      </c>
      <c r="C4227" t="s">
        <v>102</v>
      </c>
      <c r="D4227" t="s">
        <v>6</v>
      </c>
      <c r="E4227" t="s">
        <v>827</v>
      </c>
      <c r="F4227" t="s">
        <v>84</v>
      </c>
      <c r="G4227">
        <v>70000</v>
      </c>
      <c r="H4227">
        <f t="shared" si="1166"/>
        <v>62838.1</v>
      </c>
      <c r="I4227">
        <f t="shared" si="1167"/>
        <v>2009</v>
      </c>
      <c r="J4227">
        <f t="shared" si="1156"/>
        <v>4970</v>
      </c>
      <c r="K4227">
        <f t="shared" si="1157"/>
        <v>715.55</v>
      </c>
      <c r="L4227">
        <f t="shared" si="1158"/>
        <v>2128</v>
      </c>
      <c r="M4227">
        <f t="shared" si="1159"/>
        <v>4963</v>
      </c>
      <c r="N4227">
        <v>3024.9</v>
      </c>
      <c r="O4227">
        <f t="shared" si="1160"/>
        <v>17810.45</v>
      </c>
      <c r="P4227">
        <v>25</v>
      </c>
      <c r="Q4227">
        <v>0</v>
      </c>
      <c r="R4227">
        <v>0</v>
      </c>
      <c r="S4227">
        <v>500</v>
      </c>
      <c r="T4227">
        <v>100</v>
      </c>
      <c r="U4227">
        <f t="shared" si="1161"/>
        <v>4763.4698333333326</v>
      </c>
      <c r="V4227">
        <v>0</v>
      </c>
      <c r="W4227">
        <f t="shared" si="1169"/>
        <v>5388.4698333333326</v>
      </c>
      <c r="X4227">
        <f t="shared" si="1163"/>
        <v>7161.9</v>
      </c>
      <c r="Y4227">
        <f t="shared" si="1164"/>
        <v>9933</v>
      </c>
      <c r="Z4227">
        <f t="shared" si="1165"/>
        <v>57449.63016666667</v>
      </c>
      <c r="AA4227" t="s">
        <v>224</v>
      </c>
      <c r="AB4227">
        <v>2022</v>
      </c>
    </row>
    <row r="4228" spans="1:28" x14ac:dyDescent="0.25">
      <c r="A4228">
        <v>16</v>
      </c>
      <c r="B4228" t="s">
        <v>132</v>
      </c>
      <c r="C4228" t="s">
        <v>102</v>
      </c>
      <c r="D4228" t="s">
        <v>4</v>
      </c>
      <c r="E4228" t="s">
        <v>24</v>
      </c>
      <c r="F4228" t="s">
        <v>84</v>
      </c>
      <c r="G4228">
        <v>45000</v>
      </c>
      <c r="H4228">
        <f t="shared" si="1166"/>
        <v>39315.599999999999</v>
      </c>
      <c r="I4228">
        <f t="shared" si="1167"/>
        <v>1291.5</v>
      </c>
      <c r="J4228">
        <f t="shared" si="1156"/>
        <v>3194.9999999999995</v>
      </c>
      <c r="K4228">
        <f t="shared" si="1157"/>
        <v>495.00000000000006</v>
      </c>
      <c r="L4228">
        <f t="shared" si="1158"/>
        <v>1368</v>
      </c>
      <c r="M4228">
        <f t="shared" si="1159"/>
        <v>3190.5</v>
      </c>
      <c r="N4228">
        <v>3024.9</v>
      </c>
      <c r="O4228">
        <f t="shared" si="1160"/>
        <v>12564.9</v>
      </c>
      <c r="P4228">
        <v>25</v>
      </c>
      <c r="Q4228">
        <v>10686.79</v>
      </c>
      <c r="R4228">
        <v>0</v>
      </c>
      <c r="S4228">
        <v>1594.56</v>
      </c>
      <c r="T4228">
        <v>100</v>
      </c>
      <c r="U4228">
        <f t="shared" si="1161"/>
        <v>694.58987499999921</v>
      </c>
      <c r="V4228">
        <v>0</v>
      </c>
      <c r="W4228">
        <f t="shared" si="1162"/>
        <v>13100.939875</v>
      </c>
      <c r="X4228">
        <f t="shared" si="1163"/>
        <v>5684.4</v>
      </c>
      <c r="Y4228">
        <f>+J4228++K4228+M4228</f>
        <v>6880.5</v>
      </c>
      <c r="Z4228">
        <f t="shared" si="1165"/>
        <v>26214.660125000002</v>
      </c>
      <c r="AA4228" t="s">
        <v>224</v>
      </c>
      <c r="AB4228">
        <v>2022</v>
      </c>
    </row>
    <row r="4229" spans="1:28" x14ac:dyDescent="0.25">
      <c r="A4229">
        <v>17</v>
      </c>
      <c r="B4229" t="s">
        <v>133</v>
      </c>
      <c r="C4229" t="s">
        <v>103</v>
      </c>
      <c r="D4229" t="s">
        <v>828</v>
      </c>
      <c r="E4229" t="s">
        <v>829</v>
      </c>
      <c r="F4229" t="s">
        <v>84</v>
      </c>
      <c r="G4229">
        <v>80000</v>
      </c>
      <c r="H4229">
        <f t="shared" si="1166"/>
        <v>75272</v>
      </c>
      <c r="I4229">
        <f t="shared" si="1167"/>
        <v>2296</v>
      </c>
      <c r="J4229">
        <f t="shared" si="1156"/>
        <v>5679.9999999999991</v>
      </c>
      <c r="K4229">
        <f t="shared" si="1157"/>
        <v>715.55</v>
      </c>
      <c r="L4229">
        <f t="shared" si="1158"/>
        <v>2432</v>
      </c>
      <c r="M4229">
        <f t="shared" si="1159"/>
        <v>5672</v>
      </c>
      <c r="N4229">
        <v>0</v>
      </c>
      <c r="O4229">
        <f t="shared" si="1160"/>
        <v>16795.55</v>
      </c>
      <c r="P4229">
        <v>25</v>
      </c>
      <c r="Q4229">
        <v>200</v>
      </c>
      <c r="R4229">
        <v>1003</v>
      </c>
      <c r="S4229">
        <v>0</v>
      </c>
      <c r="T4229">
        <v>100</v>
      </c>
      <c r="U4229">
        <f t="shared" si="1161"/>
        <v>7400.9372916666662</v>
      </c>
      <c r="V4229">
        <v>0</v>
      </c>
      <c r="W4229">
        <f t="shared" si="1162"/>
        <v>8728.9372916666653</v>
      </c>
      <c r="X4229">
        <f t="shared" si="1163"/>
        <v>4728</v>
      </c>
      <c r="Y4229">
        <f t="shared" ref="Y4229:Y4292" si="1170">+J4229+M4229</f>
        <v>11352</v>
      </c>
      <c r="Z4229">
        <f t="shared" si="1165"/>
        <v>66543.062708333338</v>
      </c>
      <c r="AA4229" t="s">
        <v>224</v>
      </c>
      <c r="AB4229">
        <v>2022</v>
      </c>
    </row>
    <row r="4230" spans="1:28" x14ac:dyDescent="0.25">
      <c r="A4230">
        <v>18</v>
      </c>
      <c r="B4230" t="s">
        <v>134</v>
      </c>
      <c r="C4230" t="s">
        <v>102</v>
      </c>
      <c r="D4230" t="s">
        <v>16</v>
      </c>
      <c r="E4230" t="s">
        <v>45</v>
      </c>
      <c r="F4230" t="s">
        <v>84</v>
      </c>
      <c r="G4230">
        <v>44000</v>
      </c>
      <c r="H4230">
        <f t="shared" si="1166"/>
        <v>39887.15</v>
      </c>
      <c r="I4230">
        <f t="shared" si="1167"/>
        <v>1262.8</v>
      </c>
      <c r="J4230">
        <f t="shared" si="1156"/>
        <v>3123.9999999999995</v>
      </c>
      <c r="K4230">
        <f t="shared" si="1157"/>
        <v>484.00000000000006</v>
      </c>
      <c r="L4230">
        <f t="shared" si="1158"/>
        <v>1337.6</v>
      </c>
      <c r="M4230">
        <f t="shared" si="1159"/>
        <v>3119.6000000000004</v>
      </c>
      <c r="N4230">
        <v>1512.45</v>
      </c>
      <c r="O4230">
        <f t="shared" si="1160"/>
        <v>10840.45</v>
      </c>
      <c r="P4230">
        <v>25</v>
      </c>
      <c r="Q4230">
        <v>0</v>
      </c>
      <c r="R4230">
        <v>0</v>
      </c>
      <c r="S4230">
        <v>1195.92</v>
      </c>
      <c r="T4230">
        <v>100</v>
      </c>
      <c r="U4230">
        <v>0</v>
      </c>
      <c r="V4230">
        <v>804.67</v>
      </c>
      <c r="W4230">
        <f t="shared" si="1162"/>
        <v>1320.92</v>
      </c>
      <c r="X4230">
        <f t="shared" si="1163"/>
        <v>4112.8499999999995</v>
      </c>
      <c r="Y4230">
        <f t="shared" si="1170"/>
        <v>6243.6</v>
      </c>
      <c r="Z4230">
        <f t="shared" si="1165"/>
        <v>38566.230000000003</v>
      </c>
      <c r="AA4230" t="s">
        <v>224</v>
      </c>
      <c r="AB4230">
        <v>2022</v>
      </c>
    </row>
    <row r="4231" spans="1:28" x14ac:dyDescent="0.25">
      <c r="A4231">
        <v>19</v>
      </c>
      <c r="B4231" t="s">
        <v>140</v>
      </c>
      <c r="C4231" t="s">
        <v>102</v>
      </c>
      <c r="D4231" t="s">
        <v>823</v>
      </c>
      <c r="E4231" t="s">
        <v>29</v>
      </c>
      <c r="F4231" t="s">
        <v>99</v>
      </c>
      <c r="G4231">
        <v>130000</v>
      </c>
      <c r="H4231">
        <f t="shared" si="1166"/>
        <v>122317</v>
      </c>
      <c r="I4231">
        <f t="shared" si="1167"/>
        <v>3731</v>
      </c>
      <c r="J4231">
        <f t="shared" si="1156"/>
        <v>9230</v>
      </c>
      <c r="K4231">
        <f t="shared" si="1157"/>
        <v>715.55</v>
      </c>
      <c r="L4231">
        <f t="shared" si="1158"/>
        <v>3952</v>
      </c>
      <c r="M4231">
        <f t="shared" si="1159"/>
        <v>9217</v>
      </c>
      <c r="N4231">
        <v>0</v>
      </c>
      <c r="O4231">
        <f t="shared" si="1160"/>
        <v>26845.55</v>
      </c>
      <c r="P4231">
        <v>25</v>
      </c>
      <c r="Q4231">
        <v>0</v>
      </c>
      <c r="R4231">
        <v>0</v>
      </c>
      <c r="S4231">
        <v>398.64</v>
      </c>
      <c r="T4231">
        <v>100</v>
      </c>
      <c r="U4231">
        <f t="shared" si="1161"/>
        <v>19162.187291666665</v>
      </c>
      <c r="V4231">
        <v>0</v>
      </c>
      <c r="W4231">
        <f t="shared" si="1162"/>
        <v>19685.827291666665</v>
      </c>
      <c r="X4231">
        <f t="shared" si="1163"/>
        <v>7683</v>
      </c>
      <c r="Y4231">
        <f t="shared" si="1170"/>
        <v>18447</v>
      </c>
      <c r="Z4231">
        <f t="shared" si="1165"/>
        <v>102631.17270833334</v>
      </c>
      <c r="AA4231" t="s">
        <v>224</v>
      </c>
      <c r="AB4231">
        <v>2022</v>
      </c>
    </row>
    <row r="4232" spans="1:28" x14ac:dyDescent="0.25">
      <c r="A4232">
        <v>20</v>
      </c>
      <c r="B4232" t="s">
        <v>144</v>
      </c>
      <c r="C4232" t="s">
        <v>103</v>
      </c>
      <c r="D4232" t="s">
        <v>10</v>
      </c>
      <c r="E4232" t="s">
        <v>40</v>
      </c>
      <c r="F4232" t="s">
        <v>85</v>
      </c>
      <c r="G4232">
        <v>80000</v>
      </c>
      <c r="H4232">
        <f t="shared" si="1166"/>
        <v>73759.55</v>
      </c>
      <c r="I4232">
        <f t="shared" si="1167"/>
        <v>2296</v>
      </c>
      <c r="J4232">
        <f t="shared" si="1156"/>
        <v>5679.9999999999991</v>
      </c>
      <c r="K4232">
        <f t="shared" si="1157"/>
        <v>715.55</v>
      </c>
      <c r="L4232">
        <f t="shared" si="1158"/>
        <v>2432</v>
      </c>
      <c r="M4232">
        <f t="shared" si="1159"/>
        <v>5672</v>
      </c>
      <c r="N4232">
        <v>1512.45</v>
      </c>
      <c r="O4232">
        <f t="shared" si="1160"/>
        <v>18308</v>
      </c>
      <c r="P4232">
        <v>25</v>
      </c>
      <c r="Q4232">
        <v>0</v>
      </c>
      <c r="R4232">
        <v>451.35</v>
      </c>
      <c r="S4232">
        <v>1594.556</v>
      </c>
      <c r="T4232">
        <v>100</v>
      </c>
      <c r="U4232">
        <f t="shared" si="1161"/>
        <v>7022.8247916666687</v>
      </c>
      <c r="V4232">
        <v>0</v>
      </c>
      <c r="W4232">
        <f t="shared" ref="W4232:W4237" si="1171">P4232+Q4232+R4232+S4232+T4232+U4232-(V4232)</f>
        <v>9193.7307916666687</v>
      </c>
      <c r="X4232">
        <f t="shared" si="1163"/>
        <v>6240.45</v>
      </c>
      <c r="Y4232">
        <f t="shared" si="1170"/>
        <v>11352</v>
      </c>
      <c r="Z4232">
        <f t="shared" si="1165"/>
        <v>64565.819208333327</v>
      </c>
      <c r="AA4232" t="s">
        <v>224</v>
      </c>
      <c r="AB4232">
        <v>2022</v>
      </c>
    </row>
    <row r="4233" spans="1:28" x14ac:dyDescent="0.25">
      <c r="A4233">
        <v>21</v>
      </c>
      <c r="B4233" t="s">
        <v>145</v>
      </c>
      <c r="C4233" t="s">
        <v>102</v>
      </c>
      <c r="D4233" t="s">
        <v>10</v>
      </c>
      <c r="E4233" t="s">
        <v>50</v>
      </c>
      <c r="F4233" t="s">
        <v>84</v>
      </c>
      <c r="G4233">
        <v>95000</v>
      </c>
      <c r="H4233">
        <f t="shared" si="1166"/>
        <v>86360.6</v>
      </c>
      <c r="I4233">
        <f t="shared" si="1167"/>
        <v>2726.5</v>
      </c>
      <c r="J4233">
        <f t="shared" si="1156"/>
        <v>6744.9999999999991</v>
      </c>
      <c r="K4233">
        <f t="shared" si="1157"/>
        <v>715.55</v>
      </c>
      <c r="L4233">
        <f t="shared" si="1158"/>
        <v>2888</v>
      </c>
      <c r="M4233">
        <f t="shared" si="1159"/>
        <v>6735.5</v>
      </c>
      <c r="N4233">
        <v>3024.9</v>
      </c>
      <c r="O4233">
        <f t="shared" si="1160"/>
        <v>22835.45</v>
      </c>
      <c r="P4233">
        <v>25</v>
      </c>
      <c r="Q4233">
        <v>0</v>
      </c>
      <c r="R4233">
        <v>0</v>
      </c>
      <c r="S4233">
        <v>0</v>
      </c>
      <c r="T4233">
        <v>100</v>
      </c>
      <c r="U4233">
        <f t="shared" si="1161"/>
        <v>10173.087291666669</v>
      </c>
      <c r="V4233">
        <v>0</v>
      </c>
      <c r="W4233">
        <f t="shared" si="1171"/>
        <v>10298.087291666669</v>
      </c>
      <c r="X4233">
        <f t="shared" si="1163"/>
        <v>8639.4</v>
      </c>
      <c r="Y4233">
        <f t="shared" si="1170"/>
        <v>13480.5</v>
      </c>
      <c r="Z4233">
        <f t="shared" si="1165"/>
        <v>76062.512708333335</v>
      </c>
      <c r="AA4233" t="s">
        <v>224</v>
      </c>
      <c r="AB4233">
        <v>2022</v>
      </c>
    </row>
    <row r="4234" spans="1:28" x14ac:dyDescent="0.25">
      <c r="A4234">
        <v>22</v>
      </c>
      <c r="B4234" t="s">
        <v>146</v>
      </c>
      <c r="C4234" t="s">
        <v>102</v>
      </c>
      <c r="D4234" t="s">
        <v>10</v>
      </c>
      <c r="E4234" t="s">
        <v>44</v>
      </c>
      <c r="F4234" t="s">
        <v>84</v>
      </c>
      <c r="G4234">
        <v>80000</v>
      </c>
      <c r="H4234">
        <f t="shared" si="1166"/>
        <v>75272</v>
      </c>
      <c r="I4234">
        <f t="shared" si="1167"/>
        <v>2296</v>
      </c>
      <c r="J4234">
        <f t="shared" si="1156"/>
        <v>5679.9999999999991</v>
      </c>
      <c r="K4234">
        <f t="shared" si="1157"/>
        <v>715.55</v>
      </c>
      <c r="L4234">
        <f t="shared" si="1158"/>
        <v>2432</v>
      </c>
      <c r="M4234">
        <f t="shared" si="1159"/>
        <v>5672</v>
      </c>
      <c r="N4234">
        <v>0</v>
      </c>
      <c r="O4234">
        <f t="shared" si="1160"/>
        <v>16795.55</v>
      </c>
      <c r="P4234">
        <v>25</v>
      </c>
      <c r="Q4234">
        <v>0</v>
      </c>
      <c r="R4234">
        <v>501.5</v>
      </c>
      <c r="S4234">
        <v>0</v>
      </c>
      <c r="T4234">
        <v>100</v>
      </c>
      <c r="U4234">
        <f t="shared" si="1161"/>
        <v>7400.9372916666662</v>
      </c>
      <c r="V4234">
        <v>0</v>
      </c>
      <c r="W4234">
        <f t="shared" si="1171"/>
        <v>8027.4372916666662</v>
      </c>
      <c r="X4234">
        <f t="shared" si="1163"/>
        <v>4728</v>
      </c>
      <c r="Y4234">
        <f t="shared" si="1170"/>
        <v>11352</v>
      </c>
      <c r="Z4234">
        <f t="shared" si="1165"/>
        <v>67244.562708333338</v>
      </c>
      <c r="AA4234" t="s">
        <v>224</v>
      </c>
      <c r="AB4234">
        <v>2022</v>
      </c>
    </row>
    <row r="4235" spans="1:28" x14ac:dyDescent="0.25">
      <c r="A4235">
        <v>23</v>
      </c>
      <c r="B4235" t="s">
        <v>147</v>
      </c>
      <c r="C4235" t="s">
        <v>102</v>
      </c>
      <c r="D4235" t="s">
        <v>10</v>
      </c>
      <c r="E4235" t="s">
        <v>44</v>
      </c>
      <c r="F4235" t="s">
        <v>84</v>
      </c>
      <c r="G4235">
        <v>80000</v>
      </c>
      <c r="H4235">
        <f t="shared" si="1166"/>
        <v>75272</v>
      </c>
      <c r="I4235">
        <f t="shared" si="1167"/>
        <v>2296</v>
      </c>
      <c r="J4235">
        <f t="shared" si="1156"/>
        <v>5679.9999999999991</v>
      </c>
      <c r="K4235">
        <f t="shared" si="1157"/>
        <v>715.55</v>
      </c>
      <c r="L4235">
        <f t="shared" si="1158"/>
        <v>2432</v>
      </c>
      <c r="M4235">
        <f t="shared" si="1159"/>
        <v>5672</v>
      </c>
      <c r="N4235">
        <v>0</v>
      </c>
      <c r="O4235">
        <f t="shared" si="1160"/>
        <v>16795.55</v>
      </c>
      <c r="P4235">
        <v>25</v>
      </c>
      <c r="Q4235">
        <v>0</v>
      </c>
      <c r="R4235">
        <v>501.5</v>
      </c>
      <c r="S4235">
        <v>0</v>
      </c>
      <c r="T4235">
        <v>100</v>
      </c>
      <c r="U4235">
        <f t="shared" si="1161"/>
        <v>7400.9372916666662</v>
      </c>
      <c r="V4235">
        <v>0</v>
      </c>
      <c r="W4235">
        <f t="shared" si="1171"/>
        <v>8027.4372916666662</v>
      </c>
      <c r="X4235">
        <f t="shared" si="1163"/>
        <v>4728</v>
      </c>
      <c r="Y4235">
        <f t="shared" si="1170"/>
        <v>11352</v>
      </c>
      <c r="Z4235">
        <f t="shared" si="1165"/>
        <v>67244.562708333338</v>
      </c>
      <c r="AA4235" t="s">
        <v>224</v>
      </c>
      <c r="AB4235">
        <v>2022</v>
      </c>
    </row>
    <row r="4236" spans="1:28" x14ac:dyDescent="0.25">
      <c r="A4236">
        <v>24</v>
      </c>
      <c r="B4236" t="s">
        <v>148</v>
      </c>
      <c r="C4236" t="s">
        <v>103</v>
      </c>
      <c r="D4236" t="s">
        <v>10</v>
      </c>
      <c r="E4236" t="s">
        <v>44</v>
      </c>
      <c r="F4236" t="s">
        <v>84</v>
      </c>
      <c r="G4236">
        <v>80000</v>
      </c>
      <c r="H4236">
        <f t="shared" si="1166"/>
        <v>75272</v>
      </c>
      <c r="I4236">
        <f t="shared" si="1167"/>
        <v>2296</v>
      </c>
      <c r="J4236">
        <f t="shared" si="1156"/>
        <v>5679.9999999999991</v>
      </c>
      <c r="K4236">
        <f t="shared" si="1157"/>
        <v>715.55</v>
      </c>
      <c r="L4236">
        <f t="shared" si="1158"/>
        <v>2432</v>
      </c>
      <c r="M4236">
        <f t="shared" si="1159"/>
        <v>5672</v>
      </c>
      <c r="N4236">
        <v>0</v>
      </c>
      <c r="O4236">
        <f t="shared" si="1160"/>
        <v>16795.55</v>
      </c>
      <c r="P4236">
        <v>25</v>
      </c>
      <c r="Q4236">
        <v>0</v>
      </c>
      <c r="R4236">
        <v>1053.1500000000001</v>
      </c>
      <c r="S4236">
        <v>0</v>
      </c>
      <c r="T4236">
        <v>100</v>
      </c>
      <c r="U4236">
        <f t="shared" si="1161"/>
        <v>7400.9372916666662</v>
      </c>
      <c r="V4236">
        <v>0</v>
      </c>
      <c r="W4236">
        <f t="shared" si="1171"/>
        <v>8579.0872916666667</v>
      </c>
      <c r="X4236">
        <f t="shared" si="1163"/>
        <v>4728</v>
      </c>
      <c r="Y4236">
        <f t="shared" si="1170"/>
        <v>11352</v>
      </c>
      <c r="Z4236">
        <f t="shared" si="1165"/>
        <v>66692.91270833333</v>
      </c>
      <c r="AA4236" t="s">
        <v>224</v>
      </c>
      <c r="AB4236">
        <v>2022</v>
      </c>
    </row>
    <row r="4237" spans="1:28" x14ac:dyDescent="0.25">
      <c r="A4237">
        <v>25</v>
      </c>
      <c r="B4237" t="s">
        <v>149</v>
      </c>
      <c r="C4237" t="s">
        <v>102</v>
      </c>
      <c r="D4237" t="s">
        <v>10</v>
      </c>
      <c r="E4237" t="s">
        <v>43</v>
      </c>
      <c r="F4237" t="s">
        <v>84</v>
      </c>
      <c r="G4237">
        <v>95000</v>
      </c>
      <c r="H4237">
        <f t="shared" si="1166"/>
        <v>87873.05</v>
      </c>
      <c r="I4237">
        <f t="shared" si="1167"/>
        <v>2726.5</v>
      </c>
      <c r="J4237">
        <f t="shared" si="1156"/>
        <v>6744.9999999999991</v>
      </c>
      <c r="K4237">
        <f t="shared" si="1157"/>
        <v>715.55</v>
      </c>
      <c r="L4237">
        <f t="shared" si="1158"/>
        <v>2888</v>
      </c>
      <c r="M4237">
        <f t="shared" si="1159"/>
        <v>6735.5</v>
      </c>
      <c r="N4237">
        <v>1512.45</v>
      </c>
      <c r="O4237">
        <f t="shared" si="1160"/>
        <v>21323</v>
      </c>
      <c r="P4237">
        <v>25</v>
      </c>
      <c r="Q4237">
        <v>5000</v>
      </c>
      <c r="R4237">
        <v>1053.1500000000001</v>
      </c>
      <c r="S4237">
        <v>0</v>
      </c>
      <c r="T4237">
        <v>100</v>
      </c>
      <c r="U4237">
        <f t="shared" si="1161"/>
        <v>10551.199791666668</v>
      </c>
      <c r="V4237">
        <v>0</v>
      </c>
      <c r="W4237">
        <f t="shared" si="1171"/>
        <v>16729.349791666667</v>
      </c>
      <c r="X4237">
        <f t="shared" si="1163"/>
        <v>7126.95</v>
      </c>
      <c r="Y4237">
        <f t="shared" si="1170"/>
        <v>13480.5</v>
      </c>
      <c r="Z4237">
        <f t="shared" si="1165"/>
        <v>71143.700208333335</v>
      </c>
      <c r="AA4237" t="s">
        <v>224</v>
      </c>
      <c r="AB4237">
        <v>2022</v>
      </c>
    </row>
    <row r="4238" spans="1:28" x14ac:dyDescent="0.25">
      <c r="A4238">
        <v>26</v>
      </c>
      <c r="B4238" t="s">
        <v>151</v>
      </c>
      <c r="C4238" t="s">
        <v>102</v>
      </c>
      <c r="D4238" t="s">
        <v>793</v>
      </c>
      <c r="E4238" t="s">
        <v>66</v>
      </c>
      <c r="F4238" t="s">
        <v>84</v>
      </c>
      <c r="G4238">
        <v>55000</v>
      </c>
      <c r="H4238">
        <f t="shared" si="1166"/>
        <v>51749.5</v>
      </c>
      <c r="I4238">
        <f t="shared" si="1167"/>
        <v>1578.5</v>
      </c>
      <c r="J4238">
        <f t="shared" si="1156"/>
        <v>3904.9999999999995</v>
      </c>
      <c r="K4238">
        <f t="shared" si="1157"/>
        <v>605.00000000000011</v>
      </c>
      <c r="L4238">
        <f t="shared" si="1158"/>
        <v>1672</v>
      </c>
      <c r="M4238">
        <f t="shared" si="1159"/>
        <v>3899.5000000000005</v>
      </c>
      <c r="N4238">
        <v>0</v>
      </c>
      <c r="O4238">
        <f t="shared" si="1160"/>
        <v>11660</v>
      </c>
      <c r="P4238">
        <v>25</v>
      </c>
      <c r="Q4238">
        <v>4000</v>
      </c>
      <c r="R4238">
        <v>0</v>
      </c>
      <c r="S4238">
        <v>0</v>
      </c>
      <c r="T4238">
        <v>100</v>
      </c>
      <c r="U4238">
        <f t="shared" si="1161"/>
        <v>2559.6748749999997</v>
      </c>
      <c r="V4238">
        <v>0</v>
      </c>
      <c r="W4238">
        <f t="shared" ref="W4238:W4298" si="1172">P4238+Q4238+R4238+S4238+T4238+U4238</f>
        <v>6684.6748749999997</v>
      </c>
      <c r="X4238">
        <f t="shared" si="1163"/>
        <v>3250.5</v>
      </c>
      <c r="Y4238">
        <f t="shared" si="1170"/>
        <v>7804.5</v>
      </c>
      <c r="Z4238">
        <f t="shared" si="1165"/>
        <v>45064.825125000003</v>
      </c>
      <c r="AA4238" t="s">
        <v>224</v>
      </c>
      <c r="AB4238">
        <v>2022</v>
      </c>
    </row>
    <row r="4239" spans="1:28" x14ac:dyDescent="0.25">
      <c r="A4239">
        <v>27</v>
      </c>
      <c r="B4239" t="s">
        <v>152</v>
      </c>
      <c r="C4239" t="s">
        <v>103</v>
      </c>
      <c r="D4239" t="s">
        <v>21</v>
      </c>
      <c r="E4239" t="s">
        <v>70</v>
      </c>
      <c r="F4239" t="s">
        <v>84</v>
      </c>
      <c r="G4239">
        <v>50000</v>
      </c>
      <c r="H4239">
        <f t="shared" si="1166"/>
        <v>47045</v>
      </c>
      <c r="I4239">
        <f t="shared" si="1167"/>
        <v>1435</v>
      </c>
      <c r="J4239">
        <f t="shared" si="1156"/>
        <v>3549.9999999999995</v>
      </c>
      <c r="K4239">
        <f t="shared" si="1157"/>
        <v>550</v>
      </c>
      <c r="L4239">
        <f t="shared" si="1158"/>
        <v>1520</v>
      </c>
      <c r="M4239">
        <f t="shared" si="1159"/>
        <v>3545.0000000000005</v>
      </c>
      <c r="N4239">
        <v>0</v>
      </c>
      <c r="O4239">
        <f t="shared" si="1160"/>
        <v>10600</v>
      </c>
      <c r="P4239">
        <v>25</v>
      </c>
      <c r="Q4239">
        <v>500</v>
      </c>
      <c r="R4239">
        <v>1053.1500000000001</v>
      </c>
      <c r="S4239">
        <v>797.28</v>
      </c>
      <c r="T4239">
        <v>100</v>
      </c>
      <c r="U4239">
        <f t="shared" si="1161"/>
        <v>1853.9998749999997</v>
      </c>
      <c r="V4239">
        <v>0</v>
      </c>
      <c r="W4239">
        <f t="shared" si="1172"/>
        <v>4329.4298749999998</v>
      </c>
      <c r="X4239">
        <f t="shared" si="1163"/>
        <v>2955</v>
      </c>
      <c r="Y4239">
        <f t="shared" si="1170"/>
        <v>7095</v>
      </c>
      <c r="Z4239">
        <f t="shared" si="1165"/>
        <v>42715.570124999998</v>
      </c>
      <c r="AA4239" t="s">
        <v>224</v>
      </c>
      <c r="AB4239">
        <v>2022</v>
      </c>
    </row>
    <row r="4240" spans="1:28" x14ac:dyDescent="0.25">
      <c r="A4240">
        <v>28</v>
      </c>
      <c r="B4240" t="s">
        <v>153</v>
      </c>
      <c r="C4240" t="s">
        <v>102</v>
      </c>
      <c r="D4240" t="s">
        <v>17</v>
      </c>
      <c r="E4240" t="s">
        <v>76</v>
      </c>
      <c r="F4240" t="s">
        <v>84</v>
      </c>
      <c r="G4240">
        <v>70000</v>
      </c>
      <c r="H4240">
        <f t="shared" si="1166"/>
        <v>64350.55</v>
      </c>
      <c r="I4240">
        <f t="shared" si="1167"/>
        <v>2009</v>
      </c>
      <c r="J4240">
        <f t="shared" si="1156"/>
        <v>4970</v>
      </c>
      <c r="K4240">
        <f t="shared" si="1157"/>
        <v>715.55</v>
      </c>
      <c r="L4240">
        <f t="shared" si="1158"/>
        <v>2128</v>
      </c>
      <c r="M4240">
        <f t="shared" si="1159"/>
        <v>4963</v>
      </c>
      <c r="N4240">
        <v>1512.45</v>
      </c>
      <c r="O4240">
        <f t="shared" si="1160"/>
        <v>16298</v>
      </c>
      <c r="P4240">
        <v>25</v>
      </c>
      <c r="Q4240">
        <v>3052.23</v>
      </c>
      <c r="R4240">
        <v>0</v>
      </c>
      <c r="S4240">
        <v>0</v>
      </c>
      <c r="T4240">
        <v>100</v>
      </c>
      <c r="U4240">
        <f t="shared" si="1161"/>
        <v>5065.9598333333352</v>
      </c>
      <c r="V4240">
        <v>0</v>
      </c>
      <c r="W4240">
        <f t="shared" si="1172"/>
        <v>8243.1898333333356</v>
      </c>
      <c r="X4240">
        <f t="shared" si="1163"/>
        <v>5649.45</v>
      </c>
      <c r="Y4240">
        <f t="shared" si="1170"/>
        <v>9933</v>
      </c>
      <c r="Z4240">
        <f t="shared" si="1165"/>
        <v>56107.360166666665</v>
      </c>
      <c r="AA4240" t="s">
        <v>224</v>
      </c>
      <c r="AB4240">
        <v>2022</v>
      </c>
    </row>
    <row r="4241" spans="1:28" x14ac:dyDescent="0.25">
      <c r="A4241">
        <v>29</v>
      </c>
      <c r="B4241" t="s">
        <v>154</v>
      </c>
      <c r="C4241" t="s">
        <v>103</v>
      </c>
      <c r="D4241" t="s">
        <v>800</v>
      </c>
      <c r="E4241" t="s">
        <v>83</v>
      </c>
      <c r="F4241" t="s">
        <v>84</v>
      </c>
      <c r="G4241">
        <v>33875</v>
      </c>
      <c r="H4241">
        <f t="shared" si="1166"/>
        <v>31872.987499999999</v>
      </c>
      <c r="I4241">
        <f t="shared" si="1167"/>
        <v>972.21249999999998</v>
      </c>
      <c r="J4241">
        <f t="shared" si="1156"/>
        <v>2405.125</v>
      </c>
      <c r="K4241">
        <f t="shared" si="1157"/>
        <v>372.62500000000006</v>
      </c>
      <c r="L4241">
        <f t="shared" si="1158"/>
        <v>1029.8</v>
      </c>
      <c r="M4241">
        <f t="shared" si="1159"/>
        <v>2401.7375000000002</v>
      </c>
      <c r="N4241">
        <v>0</v>
      </c>
      <c r="O4241">
        <f t="shared" si="1160"/>
        <v>7181.5</v>
      </c>
      <c r="P4241">
        <v>25</v>
      </c>
      <c r="Q4241">
        <v>0</v>
      </c>
      <c r="R4241">
        <v>0</v>
      </c>
      <c r="S4241">
        <v>0</v>
      </c>
      <c r="T4241">
        <v>100</v>
      </c>
      <c r="U4241">
        <f t="shared" si="1161"/>
        <v>0</v>
      </c>
      <c r="V4241">
        <v>0</v>
      </c>
      <c r="W4241">
        <f t="shared" si="1172"/>
        <v>125</v>
      </c>
      <c r="X4241">
        <f t="shared" si="1163"/>
        <v>2002.0124999999998</v>
      </c>
      <c r="Y4241">
        <f t="shared" si="1170"/>
        <v>4806.8625000000002</v>
      </c>
      <c r="Z4241">
        <f t="shared" si="1165"/>
        <v>31747.987499999999</v>
      </c>
      <c r="AA4241" t="s">
        <v>224</v>
      </c>
      <c r="AB4241">
        <v>2022</v>
      </c>
    </row>
    <row r="4242" spans="1:28" x14ac:dyDescent="0.25">
      <c r="A4242">
        <v>30</v>
      </c>
      <c r="B4242" t="s">
        <v>155</v>
      </c>
      <c r="C4242" t="s">
        <v>103</v>
      </c>
      <c r="D4242" t="s">
        <v>793</v>
      </c>
      <c r="E4242" t="s">
        <v>72</v>
      </c>
      <c r="F4242" t="s">
        <v>84</v>
      </c>
      <c r="G4242">
        <v>40000</v>
      </c>
      <c r="H4242">
        <f t="shared" si="1166"/>
        <v>37636</v>
      </c>
      <c r="I4242">
        <f t="shared" si="1167"/>
        <v>1148</v>
      </c>
      <c r="J4242">
        <f t="shared" si="1156"/>
        <v>2839.9999999999995</v>
      </c>
      <c r="K4242">
        <f t="shared" si="1157"/>
        <v>440.00000000000006</v>
      </c>
      <c r="L4242">
        <f t="shared" si="1158"/>
        <v>1216</v>
      </c>
      <c r="M4242">
        <f t="shared" si="1159"/>
        <v>2836</v>
      </c>
      <c r="N4242">
        <v>0</v>
      </c>
      <c r="O4242">
        <f t="shared" si="1160"/>
        <v>8480</v>
      </c>
      <c r="P4242">
        <v>25</v>
      </c>
      <c r="Q4242">
        <v>6590.74</v>
      </c>
      <c r="R4242">
        <v>1053.1500000000001</v>
      </c>
      <c r="S4242">
        <v>0</v>
      </c>
      <c r="T4242">
        <v>100</v>
      </c>
      <c r="U4242">
        <f t="shared" si="1161"/>
        <v>442.64987499999984</v>
      </c>
      <c r="V4242">
        <v>0</v>
      </c>
      <c r="W4242">
        <f t="shared" si="1172"/>
        <v>8211.5398749999986</v>
      </c>
      <c r="X4242">
        <f t="shared" si="1163"/>
        <v>2364</v>
      </c>
      <c r="Y4242">
        <f t="shared" si="1170"/>
        <v>5676</v>
      </c>
      <c r="Z4242">
        <f t="shared" si="1165"/>
        <v>29424.460125000001</v>
      </c>
      <c r="AA4242" t="s">
        <v>224</v>
      </c>
      <c r="AB4242">
        <v>2022</v>
      </c>
    </row>
    <row r="4243" spans="1:28" x14ac:dyDescent="0.25">
      <c r="A4243">
        <v>31</v>
      </c>
      <c r="B4243" t="s">
        <v>124</v>
      </c>
      <c r="C4243" t="s">
        <v>103</v>
      </c>
      <c r="D4243" t="s">
        <v>10</v>
      </c>
      <c r="E4243" t="s">
        <v>706</v>
      </c>
      <c r="F4243" t="s">
        <v>84</v>
      </c>
      <c r="G4243">
        <v>48000</v>
      </c>
      <c r="H4243">
        <f>+G4243-(I4243+L4243+N4243)</f>
        <v>45163.199999999997</v>
      </c>
      <c r="I4243">
        <f>IF(G4243&lt;=325250,G4243*2.87%,9334.68)</f>
        <v>1377.6</v>
      </c>
      <c r="J4243">
        <f>IF(G4243&lt;=325250,G4243*7.1%,23092.75)</f>
        <v>3407.9999999999995</v>
      </c>
      <c r="K4243">
        <f>IF(G4243&lt;=65050,G4243*1.1%,715.55)</f>
        <v>528</v>
      </c>
      <c r="L4243">
        <f>IF(G4243&lt;=162625,G4243*3.04%,4943.8)</f>
        <v>1459.2</v>
      </c>
      <c r="M4243">
        <f>IF(G4243&lt;=162625,G4243*7.09%,11530.11)</f>
        <v>3403.2000000000003</v>
      </c>
      <c r="N4243">
        <v>0</v>
      </c>
      <c r="O4243">
        <f>+I4243+J4243+K4243+L4243+M4243+N4243</f>
        <v>10176</v>
      </c>
      <c r="P4243">
        <v>25</v>
      </c>
      <c r="Q4243">
        <v>0</v>
      </c>
      <c r="R4243">
        <v>551.65</v>
      </c>
      <c r="S4243">
        <v>398.64</v>
      </c>
      <c r="T4243">
        <v>100</v>
      </c>
      <c r="U4243">
        <f>IF((H4243*12)&gt;867123.01,(79776+(((H4243*12)-867123.01)*0.25))/12,IF((H4243*12)&gt;624329.01,(31216+(((H4243*12)-624329.01)*0.2))/12,IF((H4243*12)&gt;416220.01,(((H4243*12)-416220.01)*0.15)/12,0)))</f>
        <v>1571.7298749999989</v>
      </c>
      <c r="V4243">
        <v>0</v>
      </c>
      <c r="W4243">
        <f>P4243+Q4243+R4243+S4243+T4243+U4243-(V4243)</f>
        <v>2647.019874999999</v>
      </c>
      <c r="X4243">
        <f>+I4243+L4243+N4243</f>
        <v>2836.8</v>
      </c>
      <c r="Y4243">
        <f>+J4243+M4243</f>
        <v>6811.2</v>
      </c>
      <c r="Z4243">
        <f>+G4243-(W4243+X4243)</f>
        <v>42516.180124999999</v>
      </c>
      <c r="AA4243" t="s">
        <v>224</v>
      </c>
      <c r="AB4243">
        <v>2022</v>
      </c>
    </row>
    <row r="4244" spans="1:28" x14ac:dyDescent="0.25">
      <c r="A4244">
        <v>32</v>
      </c>
      <c r="B4244" t="s">
        <v>830</v>
      </c>
      <c r="C4244" t="s">
        <v>102</v>
      </c>
      <c r="D4244" t="s">
        <v>19</v>
      </c>
      <c r="E4244" t="s">
        <v>73</v>
      </c>
      <c r="F4244" t="s">
        <v>84</v>
      </c>
      <c r="G4244">
        <v>53000</v>
      </c>
      <c r="H4244">
        <f t="shared" si="1166"/>
        <v>48355.25</v>
      </c>
      <c r="I4244">
        <f t="shared" si="1167"/>
        <v>1521.1</v>
      </c>
      <c r="J4244">
        <f t="shared" si="1156"/>
        <v>3762.9999999999995</v>
      </c>
      <c r="K4244">
        <f t="shared" si="1157"/>
        <v>583.00000000000011</v>
      </c>
      <c r="L4244">
        <f t="shared" si="1158"/>
        <v>1611.2</v>
      </c>
      <c r="M4244">
        <f t="shared" si="1159"/>
        <v>3757.7000000000003</v>
      </c>
      <c r="N4244">
        <v>1512.45</v>
      </c>
      <c r="O4244">
        <f t="shared" si="1160"/>
        <v>12748.45</v>
      </c>
      <c r="P4244">
        <v>25</v>
      </c>
      <c r="Q4244">
        <v>2500</v>
      </c>
      <c r="R4244">
        <v>0</v>
      </c>
      <c r="S4244">
        <v>0</v>
      </c>
      <c r="T4244">
        <v>100</v>
      </c>
      <c r="U4244">
        <f t="shared" si="1161"/>
        <v>2050.5373749999999</v>
      </c>
      <c r="V4244">
        <v>0</v>
      </c>
      <c r="W4244">
        <f t="shared" si="1172"/>
        <v>4675.5373749999999</v>
      </c>
      <c r="X4244">
        <f t="shared" si="1163"/>
        <v>4644.75</v>
      </c>
      <c r="Y4244">
        <f t="shared" si="1170"/>
        <v>7520.7</v>
      </c>
      <c r="Z4244">
        <f t="shared" si="1165"/>
        <v>43679.712625</v>
      </c>
      <c r="AA4244" t="s">
        <v>224</v>
      </c>
      <c r="AB4244">
        <v>2022</v>
      </c>
    </row>
    <row r="4245" spans="1:28" x14ac:dyDescent="0.25">
      <c r="A4245">
        <v>33</v>
      </c>
      <c r="B4245" t="s">
        <v>157</v>
      </c>
      <c r="C4245" t="s">
        <v>102</v>
      </c>
      <c r="D4245" t="s">
        <v>10</v>
      </c>
      <c r="E4245" t="s">
        <v>46</v>
      </c>
      <c r="F4245" t="s">
        <v>84</v>
      </c>
      <c r="G4245">
        <v>53000</v>
      </c>
      <c r="H4245">
        <f t="shared" si="1166"/>
        <v>49867.7</v>
      </c>
      <c r="I4245">
        <f t="shared" si="1167"/>
        <v>1521.1</v>
      </c>
      <c r="J4245">
        <f t="shared" si="1156"/>
        <v>3762.9999999999995</v>
      </c>
      <c r="K4245">
        <f t="shared" si="1157"/>
        <v>583.00000000000011</v>
      </c>
      <c r="L4245">
        <f t="shared" si="1158"/>
        <v>1611.2</v>
      </c>
      <c r="M4245">
        <f t="shared" si="1159"/>
        <v>3757.7000000000003</v>
      </c>
      <c r="N4245">
        <v>0</v>
      </c>
      <c r="O4245">
        <f t="shared" si="1160"/>
        <v>11236</v>
      </c>
      <c r="P4245">
        <v>25</v>
      </c>
      <c r="Q4245">
        <v>3495.45</v>
      </c>
      <c r="R4245">
        <v>1053.1500000000001</v>
      </c>
      <c r="S4245">
        <v>0</v>
      </c>
      <c r="T4245">
        <v>100</v>
      </c>
      <c r="U4245">
        <f t="shared" si="1161"/>
        <v>2277.4048749999988</v>
      </c>
      <c r="V4245">
        <v>0</v>
      </c>
      <c r="W4245">
        <f t="shared" si="1172"/>
        <v>6951.0048749999987</v>
      </c>
      <c r="X4245">
        <f t="shared" si="1163"/>
        <v>3132.3</v>
      </c>
      <c r="Y4245">
        <f t="shared" si="1170"/>
        <v>7520.7</v>
      </c>
      <c r="Z4245">
        <f t="shared" si="1165"/>
        <v>42916.695124999998</v>
      </c>
      <c r="AA4245" t="s">
        <v>224</v>
      </c>
      <c r="AB4245">
        <v>2022</v>
      </c>
    </row>
    <row r="4246" spans="1:28" x14ac:dyDescent="0.25">
      <c r="A4246">
        <v>34</v>
      </c>
      <c r="B4246" t="s">
        <v>158</v>
      </c>
      <c r="C4246" t="s">
        <v>102</v>
      </c>
      <c r="D4246" t="s">
        <v>831</v>
      </c>
      <c r="E4246" t="s">
        <v>46</v>
      </c>
      <c r="F4246" t="s">
        <v>84</v>
      </c>
      <c r="G4246">
        <v>32000</v>
      </c>
      <c r="H4246">
        <f t="shared" si="1166"/>
        <v>30108.799999999999</v>
      </c>
      <c r="I4246">
        <f t="shared" si="1167"/>
        <v>918.4</v>
      </c>
      <c r="J4246">
        <f t="shared" si="1156"/>
        <v>2272</v>
      </c>
      <c r="K4246">
        <f t="shared" si="1157"/>
        <v>352.00000000000006</v>
      </c>
      <c r="L4246">
        <f t="shared" si="1158"/>
        <v>972.8</v>
      </c>
      <c r="M4246">
        <f t="shared" si="1159"/>
        <v>2268.8000000000002</v>
      </c>
      <c r="N4246">
        <v>0</v>
      </c>
      <c r="O4246">
        <f t="shared" si="1160"/>
        <v>6784</v>
      </c>
      <c r="P4246">
        <v>25</v>
      </c>
      <c r="Q4246">
        <v>0</v>
      </c>
      <c r="R4246">
        <v>0</v>
      </c>
      <c r="S4246">
        <v>0</v>
      </c>
      <c r="T4246">
        <v>100</v>
      </c>
      <c r="U4246">
        <f t="shared" si="1161"/>
        <v>0</v>
      </c>
      <c r="V4246">
        <v>0</v>
      </c>
      <c r="W4246">
        <f t="shared" si="1172"/>
        <v>125</v>
      </c>
      <c r="X4246">
        <f t="shared" si="1163"/>
        <v>1891.1999999999998</v>
      </c>
      <c r="Y4246">
        <f t="shared" si="1170"/>
        <v>4540.8</v>
      </c>
      <c r="Z4246">
        <f t="shared" si="1165"/>
        <v>29983.8</v>
      </c>
      <c r="AA4246" t="s">
        <v>224</v>
      </c>
      <c r="AB4246">
        <v>2022</v>
      </c>
    </row>
    <row r="4247" spans="1:28" x14ac:dyDescent="0.25">
      <c r="A4247">
        <v>35</v>
      </c>
      <c r="B4247" t="s">
        <v>159</v>
      </c>
      <c r="C4247" t="s">
        <v>103</v>
      </c>
      <c r="D4247" t="s">
        <v>21</v>
      </c>
      <c r="E4247" t="s">
        <v>68</v>
      </c>
      <c r="F4247" t="s">
        <v>84</v>
      </c>
      <c r="G4247">
        <v>46000</v>
      </c>
      <c r="H4247">
        <f t="shared" si="1166"/>
        <v>41768.949999999997</v>
      </c>
      <c r="I4247">
        <f t="shared" si="1167"/>
        <v>1320.2</v>
      </c>
      <c r="J4247">
        <f t="shared" si="1156"/>
        <v>3265.9999999999995</v>
      </c>
      <c r="K4247">
        <f t="shared" si="1157"/>
        <v>506.00000000000006</v>
      </c>
      <c r="L4247">
        <f t="shared" si="1158"/>
        <v>1398.4</v>
      </c>
      <c r="M4247">
        <f t="shared" si="1159"/>
        <v>3261.4</v>
      </c>
      <c r="N4247">
        <v>1512.45</v>
      </c>
      <c r="O4247">
        <f t="shared" si="1160"/>
        <v>11264.45</v>
      </c>
      <c r="P4247">
        <v>25</v>
      </c>
      <c r="Q4247">
        <v>3495.45</v>
      </c>
      <c r="R4247">
        <v>0</v>
      </c>
      <c r="S4247">
        <v>0</v>
      </c>
      <c r="T4247">
        <v>100</v>
      </c>
      <c r="U4247">
        <f t="shared" si="1161"/>
        <v>1062.5923749999995</v>
      </c>
      <c r="V4247">
        <v>0</v>
      </c>
      <c r="W4247">
        <f t="shared" si="1172"/>
        <v>4683.0423749999991</v>
      </c>
      <c r="X4247">
        <f t="shared" si="1163"/>
        <v>4231.05</v>
      </c>
      <c r="Y4247">
        <f t="shared" si="1170"/>
        <v>6527.4</v>
      </c>
      <c r="Z4247">
        <f t="shared" si="1165"/>
        <v>37085.907625</v>
      </c>
      <c r="AA4247" t="s">
        <v>224</v>
      </c>
      <c r="AB4247">
        <v>2022</v>
      </c>
    </row>
    <row r="4248" spans="1:28" x14ac:dyDescent="0.25">
      <c r="A4248">
        <v>36</v>
      </c>
      <c r="B4248" t="s">
        <v>150</v>
      </c>
      <c r="C4248" t="s">
        <v>102</v>
      </c>
      <c r="D4248" t="s">
        <v>16</v>
      </c>
      <c r="E4248" t="s">
        <v>95</v>
      </c>
      <c r="F4248" t="s">
        <v>84</v>
      </c>
      <c r="G4248">
        <v>32000</v>
      </c>
      <c r="H4248">
        <f>+G4248-(I4248+L4248+N4248)</f>
        <v>30108.799999999999</v>
      </c>
      <c r="I4248">
        <f t="shared" si="1167"/>
        <v>918.4</v>
      </c>
      <c r="J4248">
        <f t="shared" si="1156"/>
        <v>2272</v>
      </c>
      <c r="K4248">
        <f t="shared" si="1157"/>
        <v>352.00000000000006</v>
      </c>
      <c r="L4248">
        <f t="shared" si="1158"/>
        <v>972.8</v>
      </c>
      <c r="M4248">
        <f t="shared" si="1159"/>
        <v>2268.8000000000002</v>
      </c>
      <c r="N4248">
        <v>0</v>
      </c>
      <c r="O4248">
        <f>+I4248+J4248+K4248+L4248+M4248+N4248</f>
        <v>6784</v>
      </c>
      <c r="P4248">
        <v>25</v>
      </c>
      <c r="Q4248">
        <v>0</v>
      </c>
      <c r="R4248">
        <v>0</v>
      </c>
      <c r="S4248">
        <v>398.64</v>
      </c>
      <c r="T4248">
        <v>100</v>
      </c>
      <c r="U4248">
        <f t="shared" si="1161"/>
        <v>0</v>
      </c>
      <c r="V4248">
        <v>0</v>
      </c>
      <c r="W4248">
        <f>P4248+Q4248+R4248+S4248+T4248+U4248</f>
        <v>523.64</v>
      </c>
      <c r="X4248">
        <f>+I4248+L4248+N4248</f>
        <v>1891.1999999999998</v>
      </c>
      <c r="Y4248">
        <f>+J4248+M4248</f>
        <v>4540.8</v>
      </c>
      <c r="Z4248">
        <f>+G4248-(W4248+X4248)</f>
        <v>29585.16</v>
      </c>
      <c r="AA4248" t="s">
        <v>224</v>
      </c>
      <c r="AB4248">
        <v>2022</v>
      </c>
    </row>
    <row r="4249" spans="1:28" x14ac:dyDescent="0.25">
      <c r="A4249">
        <v>37</v>
      </c>
      <c r="B4249" t="s">
        <v>160</v>
      </c>
      <c r="C4249" t="s">
        <v>102</v>
      </c>
      <c r="D4249" t="s">
        <v>4</v>
      </c>
      <c r="E4249" t="s">
        <v>93</v>
      </c>
      <c r="F4249" t="s">
        <v>84</v>
      </c>
      <c r="G4249">
        <v>31500</v>
      </c>
      <c r="H4249">
        <f t="shared" si="1166"/>
        <v>29638.35</v>
      </c>
      <c r="I4249">
        <f t="shared" si="1167"/>
        <v>904.05</v>
      </c>
      <c r="J4249">
        <f t="shared" si="1156"/>
        <v>2236.5</v>
      </c>
      <c r="K4249">
        <f t="shared" si="1157"/>
        <v>346.50000000000006</v>
      </c>
      <c r="L4249">
        <f t="shared" si="1158"/>
        <v>957.6</v>
      </c>
      <c r="M4249">
        <f t="shared" si="1159"/>
        <v>2233.3500000000004</v>
      </c>
      <c r="N4249">
        <v>0</v>
      </c>
      <c r="O4249">
        <f t="shared" si="1160"/>
        <v>6678.0000000000009</v>
      </c>
      <c r="P4249">
        <v>25</v>
      </c>
      <c r="Q4249">
        <v>1458.4</v>
      </c>
      <c r="R4249">
        <v>0</v>
      </c>
      <c r="S4249">
        <v>1594.56</v>
      </c>
      <c r="T4249">
        <v>100</v>
      </c>
      <c r="U4249">
        <f t="shared" si="1161"/>
        <v>0</v>
      </c>
      <c r="V4249">
        <v>0</v>
      </c>
      <c r="W4249">
        <f t="shared" si="1172"/>
        <v>3177.96</v>
      </c>
      <c r="X4249">
        <f t="shared" si="1163"/>
        <v>1861.65</v>
      </c>
      <c r="Y4249">
        <f t="shared" si="1170"/>
        <v>4469.8500000000004</v>
      </c>
      <c r="Z4249">
        <f t="shared" si="1165"/>
        <v>26460.39</v>
      </c>
      <c r="AA4249" t="s">
        <v>224</v>
      </c>
      <c r="AB4249">
        <v>2022</v>
      </c>
    </row>
    <row r="4250" spans="1:28" x14ac:dyDescent="0.25">
      <c r="A4250">
        <v>38</v>
      </c>
      <c r="B4250" t="s">
        <v>806</v>
      </c>
      <c r="C4250" t="s">
        <v>102</v>
      </c>
      <c r="D4250" t="s">
        <v>12</v>
      </c>
      <c r="E4250" t="s">
        <v>75</v>
      </c>
      <c r="F4250" t="s">
        <v>99</v>
      </c>
      <c r="G4250">
        <v>65000</v>
      </c>
      <c r="H4250">
        <f t="shared" si="1166"/>
        <v>61158.5</v>
      </c>
      <c r="I4250">
        <f t="shared" si="1167"/>
        <v>1865.5</v>
      </c>
      <c r="J4250">
        <f t="shared" si="1156"/>
        <v>4615</v>
      </c>
      <c r="K4250">
        <f t="shared" si="1157"/>
        <v>715.00000000000011</v>
      </c>
      <c r="L4250">
        <f t="shared" si="1158"/>
        <v>1976</v>
      </c>
      <c r="M4250">
        <f t="shared" si="1159"/>
        <v>4608.5</v>
      </c>
      <c r="N4250">
        <v>0</v>
      </c>
      <c r="O4250">
        <f t="shared" si="1160"/>
        <v>13780</v>
      </c>
      <c r="P4250">
        <v>25</v>
      </c>
      <c r="Q4250">
        <v>7689.07</v>
      </c>
      <c r="R4250">
        <v>351.05</v>
      </c>
      <c r="S4250">
        <v>398.64</v>
      </c>
      <c r="T4250">
        <v>100</v>
      </c>
      <c r="U4250">
        <f t="shared" si="1161"/>
        <v>4427.5498333333335</v>
      </c>
      <c r="V4250">
        <v>0</v>
      </c>
      <c r="W4250">
        <f t="shared" si="1172"/>
        <v>12991.309833333333</v>
      </c>
      <c r="X4250">
        <f t="shared" si="1163"/>
        <v>3841.5</v>
      </c>
      <c r="Y4250">
        <f t="shared" si="1170"/>
        <v>9223.5</v>
      </c>
      <c r="Z4250">
        <f t="shared" si="1165"/>
        <v>48167.190166666667</v>
      </c>
      <c r="AA4250" t="s">
        <v>224</v>
      </c>
      <c r="AB4250">
        <v>2022</v>
      </c>
    </row>
    <row r="4251" spans="1:28" x14ac:dyDescent="0.25">
      <c r="A4251">
        <v>39</v>
      </c>
      <c r="B4251" t="s">
        <v>162</v>
      </c>
      <c r="C4251" t="s">
        <v>102</v>
      </c>
      <c r="D4251" t="s">
        <v>15</v>
      </c>
      <c r="E4251" t="s">
        <v>92</v>
      </c>
      <c r="F4251" t="s">
        <v>99</v>
      </c>
      <c r="G4251">
        <v>55000</v>
      </c>
      <c r="H4251">
        <f t="shared" si="1166"/>
        <v>47212.15</v>
      </c>
      <c r="I4251">
        <f t="shared" si="1167"/>
        <v>1578.5</v>
      </c>
      <c r="J4251">
        <f t="shared" si="1156"/>
        <v>3904.9999999999995</v>
      </c>
      <c r="K4251">
        <f t="shared" si="1157"/>
        <v>605.00000000000011</v>
      </c>
      <c r="L4251">
        <f t="shared" si="1158"/>
        <v>1672</v>
      </c>
      <c r="M4251">
        <f t="shared" si="1159"/>
        <v>3899.5000000000005</v>
      </c>
      <c r="N4251">
        <v>4537.3500000000004</v>
      </c>
      <c r="O4251">
        <f t="shared" si="1160"/>
        <v>16197.35</v>
      </c>
      <c r="P4251">
        <v>25</v>
      </c>
      <c r="Q4251">
        <v>0</v>
      </c>
      <c r="R4251">
        <v>0</v>
      </c>
      <c r="S4251">
        <v>0</v>
      </c>
      <c r="T4251">
        <v>100</v>
      </c>
      <c r="U4251">
        <f t="shared" si="1161"/>
        <v>1879.0723750000004</v>
      </c>
      <c r="V4251">
        <v>0</v>
      </c>
      <c r="W4251">
        <f t="shared" si="1172"/>
        <v>2004.0723750000004</v>
      </c>
      <c r="X4251">
        <f t="shared" si="1163"/>
        <v>7787.85</v>
      </c>
      <c r="Y4251">
        <f t="shared" si="1170"/>
        <v>7804.5</v>
      </c>
      <c r="Z4251">
        <f t="shared" si="1165"/>
        <v>45208.077624999998</v>
      </c>
      <c r="AA4251" t="s">
        <v>224</v>
      </c>
      <c r="AB4251">
        <v>2022</v>
      </c>
    </row>
    <row r="4252" spans="1:28" x14ac:dyDescent="0.25">
      <c r="A4252">
        <v>40</v>
      </c>
      <c r="B4252" t="s">
        <v>807</v>
      </c>
      <c r="C4252" t="s">
        <v>102</v>
      </c>
      <c r="D4252" t="s">
        <v>808</v>
      </c>
      <c r="E4252" t="s">
        <v>62</v>
      </c>
      <c r="F4252" t="s">
        <v>99</v>
      </c>
      <c r="G4252">
        <v>125000</v>
      </c>
      <c r="H4252">
        <f>+G4252-(I4252+L4252+N4252)</f>
        <v>116100.05</v>
      </c>
      <c r="I4252">
        <f t="shared" si="1167"/>
        <v>3587.5</v>
      </c>
      <c r="J4252">
        <f t="shared" si="1156"/>
        <v>8875</v>
      </c>
      <c r="K4252">
        <f t="shared" si="1157"/>
        <v>715.55</v>
      </c>
      <c r="L4252">
        <f t="shared" si="1158"/>
        <v>3800</v>
      </c>
      <c r="M4252">
        <f t="shared" si="1159"/>
        <v>8862.5</v>
      </c>
      <c r="N4252">
        <v>1512.45</v>
      </c>
      <c r="O4252">
        <f>+I4252+J4252+K4252+L4252+M4252+N4252</f>
        <v>27353</v>
      </c>
      <c r="P4252">
        <v>25</v>
      </c>
      <c r="Q4252">
        <v>0</v>
      </c>
      <c r="R4252">
        <v>0</v>
      </c>
      <c r="S4252">
        <v>0</v>
      </c>
      <c r="T4252">
        <v>100</v>
      </c>
      <c r="U4252">
        <f t="shared" si="1161"/>
        <v>17607.94979166667</v>
      </c>
      <c r="V4252">
        <v>0</v>
      </c>
      <c r="W4252">
        <f>P4252+Q4252+R4252+S4252+T4252+U4252</f>
        <v>17732.94979166667</v>
      </c>
      <c r="X4252">
        <f>+I4252+L4252+N4252</f>
        <v>8899.9500000000007</v>
      </c>
      <c r="Y4252">
        <f>+J4252+M4252</f>
        <v>17737.5</v>
      </c>
      <c r="Z4252">
        <f>+G4252-(W4252+X4252)</f>
        <v>98367.10020833333</v>
      </c>
      <c r="AA4252" t="s">
        <v>224</v>
      </c>
      <c r="AB4252">
        <v>2022</v>
      </c>
    </row>
    <row r="4253" spans="1:28" x14ac:dyDescent="0.25">
      <c r="A4253">
        <v>41</v>
      </c>
      <c r="B4253" t="s">
        <v>809</v>
      </c>
      <c r="C4253" t="s">
        <v>102</v>
      </c>
      <c r="D4253" t="s">
        <v>808</v>
      </c>
      <c r="E4253" t="s">
        <v>62</v>
      </c>
      <c r="F4253" t="s">
        <v>99</v>
      </c>
      <c r="G4253">
        <v>80000</v>
      </c>
      <c r="H4253">
        <f>+G4253-(I4253+L4253+N4253)</f>
        <v>75272</v>
      </c>
      <c r="I4253">
        <f t="shared" si="1167"/>
        <v>2296</v>
      </c>
      <c r="J4253">
        <f t="shared" si="1156"/>
        <v>5679.9999999999991</v>
      </c>
      <c r="K4253">
        <f t="shared" si="1157"/>
        <v>715.55</v>
      </c>
      <c r="L4253">
        <f t="shared" si="1158"/>
        <v>2432</v>
      </c>
      <c r="M4253">
        <f t="shared" si="1159"/>
        <v>5672</v>
      </c>
      <c r="N4253">
        <v>0</v>
      </c>
      <c r="O4253">
        <f>+I4253+J4253+K4253+L4253+M4253+N4253</f>
        <v>16795.55</v>
      </c>
      <c r="P4253">
        <v>25</v>
      </c>
      <c r="Q4253">
        <v>0</v>
      </c>
      <c r="R4253">
        <v>0</v>
      </c>
      <c r="S4253">
        <v>398.64</v>
      </c>
      <c r="T4253">
        <v>100</v>
      </c>
      <c r="U4253">
        <f t="shared" si="1161"/>
        <v>7400.9372916666662</v>
      </c>
      <c r="V4253">
        <v>0</v>
      </c>
      <c r="W4253">
        <f>P4253+Q4253+R4253+S4253+T4253+U4253</f>
        <v>7924.5772916666665</v>
      </c>
      <c r="X4253">
        <f>+I4253+L4253+N4253</f>
        <v>4728</v>
      </c>
      <c r="Y4253">
        <f>+J4253+M4253</f>
        <v>11352</v>
      </c>
      <c r="Z4253">
        <f>+G4253-(W4253+X4253)</f>
        <v>67347.422708333339</v>
      </c>
      <c r="AA4253" t="s">
        <v>224</v>
      </c>
      <c r="AB4253">
        <v>2022</v>
      </c>
    </row>
    <row r="4254" spans="1:28" x14ac:dyDescent="0.25">
      <c r="A4254">
        <v>42</v>
      </c>
      <c r="B4254" t="s">
        <v>813</v>
      </c>
      <c r="C4254" t="s">
        <v>103</v>
      </c>
      <c r="D4254" t="s">
        <v>808</v>
      </c>
      <c r="E4254" t="s">
        <v>92</v>
      </c>
      <c r="F4254" t="s">
        <v>99</v>
      </c>
      <c r="G4254">
        <v>80000</v>
      </c>
      <c r="H4254">
        <f t="shared" si="1166"/>
        <v>75272</v>
      </c>
      <c r="I4254">
        <f t="shared" si="1167"/>
        <v>2296</v>
      </c>
      <c r="J4254">
        <f t="shared" si="1156"/>
        <v>5679.9999999999991</v>
      </c>
      <c r="K4254">
        <f t="shared" si="1157"/>
        <v>715.55</v>
      </c>
      <c r="L4254">
        <f t="shared" si="1158"/>
        <v>2432</v>
      </c>
      <c r="M4254">
        <f t="shared" si="1159"/>
        <v>5672</v>
      </c>
      <c r="N4254">
        <v>0</v>
      </c>
      <c r="O4254">
        <f t="shared" si="1160"/>
        <v>16795.55</v>
      </c>
      <c r="P4254">
        <v>25</v>
      </c>
      <c r="Q4254">
        <v>0</v>
      </c>
      <c r="R4254">
        <v>0</v>
      </c>
      <c r="S4254">
        <v>0</v>
      </c>
      <c r="T4254">
        <v>100</v>
      </c>
      <c r="U4254">
        <f t="shared" si="1161"/>
        <v>7400.9372916666662</v>
      </c>
      <c r="V4254">
        <v>0</v>
      </c>
      <c r="W4254">
        <f t="shared" si="1172"/>
        <v>7525.9372916666662</v>
      </c>
      <c r="X4254">
        <f t="shared" si="1163"/>
        <v>4728</v>
      </c>
      <c r="Y4254">
        <f t="shared" si="1170"/>
        <v>11352</v>
      </c>
      <c r="Z4254">
        <f t="shared" si="1165"/>
        <v>67746.062708333338</v>
      </c>
      <c r="AA4254" t="s">
        <v>224</v>
      </c>
      <c r="AB4254">
        <v>2022</v>
      </c>
    </row>
    <row r="4255" spans="1:28" x14ac:dyDescent="0.25">
      <c r="A4255">
        <v>43</v>
      </c>
      <c r="B4255" t="s">
        <v>167</v>
      </c>
      <c r="C4255" t="s">
        <v>102</v>
      </c>
      <c r="D4255" t="s">
        <v>6</v>
      </c>
      <c r="E4255" t="s">
        <v>36</v>
      </c>
      <c r="F4255" t="s">
        <v>100</v>
      </c>
      <c r="G4255">
        <v>26000</v>
      </c>
      <c r="H4255">
        <f t="shared" si="1166"/>
        <v>24463.4</v>
      </c>
      <c r="I4255">
        <f t="shared" si="1167"/>
        <v>746.2</v>
      </c>
      <c r="J4255">
        <f t="shared" si="1156"/>
        <v>1845.9999999999998</v>
      </c>
      <c r="K4255">
        <f t="shared" si="1157"/>
        <v>286.00000000000006</v>
      </c>
      <c r="L4255">
        <f t="shared" si="1158"/>
        <v>790.4</v>
      </c>
      <c r="M4255">
        <f t="shared" si="1159"/>
        <v>1843.4</v>
      </c>
      <c r="N4255">
        <v>0</v>
      </c>
      <c r="O4255">
        <f t="shared" si="1160"/>
        <v>5512</v>
      </c>
      <c r="P4255">
        <v>25</v>
      </c>
      <c r="Q4255">
        <v>2000</v>
      </c>
      <c r="R4255">
        <v>0</v>
      </c>
      <c r="S4255">
        <v>0</v>
      </c>
      <c r="T4255">
        <v>100</v>
      </c>
      <c r="U4255">
        <f t="shared" si="1161"/>
        <v>0</v>
      </c>
      <c r="V4255">
        <v>0</v>
      </c>
      <c r="W4255">
        <f t="shared" si="1172"/>
        <v>2125</v>
      </c>
      <c r="X4255">
        <f t="shared" si="1163"/>
        <v>1536.6</v>
      </c>
      <c r="Y4255">
        <f t="shared" si="1170"/>
        <v>3689.3999999999996</v>
      </c>
      <c r="Z4255">
        <f t="shared" si="1165"/>
        <v>22338.400000000001</v>
      </c>
      <c r="AA4255" t="s">
        <v>224</v>
      </c>
      <c r="AB4255">
        <v>2022</v>
      </c>
    </row>
    <row r="4256" spans="1:28" x14ac:dyDescent="0.25">
      <c r="A4256">
        <v>44</v>
      </c>
      <c r="B4256" t="s">
        <v>169</v>
      </c>
      <c r="C4256" t="s">
        <v>102</v>
      </c>
      <c r="D4256" t="s">
        <v>6</v>
      </c>
      <c r="E4256" t="s">
        <v>36</v>
      </c>
      <c r="F4256" t="s">
        <v>100</v>
      </c>
      <c r="G4256">
        <v>30000</v>
      </c>
      <c r="H4256">
        <f t="shared" si="1166"/>
        <v>28227</v>
      </c>
      <c r="I4256">
        <f t="shared" si="1167"/>
        <v>861</v>
      </c>
      <c r="J4256">
        <f t="shared" si="1156"/>
        <v>2130</v>
      </c>
      <c r="K4256">
        <f t="shared" si="1157"/>
        <v>330.00000000000006</v>
      </c>
      <c r="L4256">
        <f t="shared" si="1158"/>
        <v>912</v>
      </c>
      <c r="M4256">
        <f t="shared" si="1159"/>
        <v>2127</v>
      </c>
      <c r="N4256">
        <v>0</v>
      </c>
      <c r="O4256">
        <f t="shared" si="1160"/>
        <v>6360</v>
      </c>
      <c r="P4256">
        <v>25</v>
      </c>
      <c r="Q4256">
        <v>0</v>
      </c>
      <c r="R4256">
        <v>0</v>
      </c>
      <c r="S4256">
        <v>0</v>
      </c>
      <c r="T4256">
        <v>100</v>
      </c>
      <c r="U4256">
        <f t="shared" si="1161"/>
        <v>0</v>
      </c>
      <c r="V4256">
        <v>0</v>
      </c>
      <c r="W4256">
        <f t="shared" si="1172"/>
        <v>125</v>
      </c>
      <c r="X4256">
        <f t="shared" si="1163"/>
        <v>1773</v>
      </c>
      <c r="Y4256">
        <f t="shared" si="1170"/>
        <v>4257</v>
      </c>
      <c r="Z4256">
        <f t="shared" si="1165"/>
        <v>28102</v>
      </c>
      <c r="AA4256" t="s">
        <v>224</v>
      </c>
      <c r="AB4256">
        <v>2022</v>
      </c>
    </row>
    <row r="4257" spans="1:28" x14ac:dyDescent="0.25">
      <c r="A4257">
        <v>45</v>
      </c>
      <c r="B4257" t="s">
        <v>170</v>
      </c>
      <c r="C4257" t="s">
        <v>102</v>
      </c>
      <c r="D4257" t="s">
        <v>17</v>
      </c>
      <c r="E4257" t="s">
        <v>36</v>
      </c>
      <c r="F4257" t="s">
        <v>100</v>
      </c>
      <c r="G4257">
        <v>36000</v>
      </c>
      <c r="H4257">
        <f t="shared" si="1166"/>
        <v>30847.5</v>
      </c>
      <c r="I4257">
        <f t="shared" si="1167"/>
        <v>1033.2</v>
      </c>
      <c r="J4257">
        <f t="shared" si="1156"/>
        <v>2555.9999999999995</v>
      </c>
      <c r="K4257">
        <f t="shared" si="1157"/>
        <v>396.00000000000006</v>
      </c>
      <c r="L4257">
        <f t="shared" si="1158"/>
        <v>1094.4000000000001</v>
      </c>
      <c r="M4257">
        <f t="shared" si="1159"/>
        <v>2552.4</v>
      </c>
      <c r="N4257">
        <v>3024.9</v>
      </c>
      <c r="O4257">
        <f t="shared" si="1160"/>
        <v>10656.9</v>
      </c>
      <c r="P4257">
        <v>25</v>
      </c>
      <c r="Q4257">
        <v>2296.96</v>
      </c>
      <c r="R4257">
        <v>0</v>
      </c>
      <c r="S4257">
        <v>797.28</v>
      </c>
      <c r="T4257">
        <v>100</v>
      </c>
      <c r="U4257">
        <f t="shared" si="1161"/>
        <v>0</v>
      </c>
      <c r="V4257">
        <v>0</v>
      </c>
      <c r="W4257">
        <f t="shared" si="1172"/>
        <v>3219.24</v>
      </c>
      <c r="X4257">
        <f t="shared" si="1163"/>
        <v>5152.5</v>
      </c>
      <c r="Y4257">
        <f t="shared" si="1170"/>
        <v>5108.3999999999996</v>
      </c>
      <c r="Z4257">
        <f t="shared" si="1165"/>
        <v>27628.260000000002</v>
      </c>
      <c r="AA4257" t="s">
        <v>224</v>
      </c>
      <c r="AB4257">
        <v>2022</v>
      </c>
    </row>
    <row r="4258" spans="1:28" x14ac:dyDescent="0.25">
      <c r="A4258">
        <v>46</v>
      </c>
      <c r="B4258" t="s">
        <v>171</v>
      </c>
      <c r="C4258" t="s">
        <v>102</v>
      </c>
      <c r="D4258" t="s">
        <v>793</v>
      </c>
      <c r="E4258" t="s">
        <v>36</v>
      </c>
      <c r="F4258" t="s">
        <v>100</v>
      </c>
      <c r="G4258">
        <v>36000</v>
      </c>
      <c r="H4258">
        <f t="shared" si="1166"/>
        <v>33872.400000000001</v>
      </c>
      <c r="I4258">
        <f t="shared" si="1167"/>
        <v>1033.2</v>
      </c>
      <c r="J4258">
        <f t="shared" si="1156"/>
        <v>2555.9999999999995</v>
      </c>
      <c r="K4258">
        <f t="shared" si="1157"/>
        <v>396.00000000000006</v>
      </c>
      <c r="L4258">
        <f t="shared" si="1158"/>
        <v>1094.4000000000001</v>
      </c>
      <c r="M4258">
        <f t="shared" si="1159"/>
        <v>2552.4</v>
      </c>
      <c r="N4258">
        <v>0</v>
      </c>
      <c r="O4258">
        <f t="shared" si="1160"/>
        <v>7632</v>
      </c>
      <c r="P4258">
        <v>25</v>
      </c>
      <c r="Q4258">
        <v>10000</v>
      </c>
      <c r="R4258">
        <v>451.35</v>
      </c>
      <c r="S4258">
        <v>0</v>
      </c>
      <c r="T4258">
        <v>100</v>
      </c>
      <c r="U4258">
        <f t="shared" si="1161"/>
        <v>0</v>
      </c>
      <c r="V4258">
        <v>0</v>
      </c>
      <c r="W4258">
        <f t="shared" si="1172"/>
        <v>10576.35</v>
      </c>
      <c r="X4258">
        <f t="shared" si="1163"/>
        <v>2127.6000000000004</v>
      </c>
      <c r="Y4258">
        <f t="shared" si="1170"/>
        <v>5108.3999999999996</v>
      </c>
      <c r="Z4258">
        <f t="shared" si="1165"/>
        <v>23296.05</v>
      </c>
      <c r="AA4258" t="s">
        <v>224</v>
      </c>
      <c r="AB4258">
        <v>2022</v>
      </c>
    </row>
    <row r="4259" spans="1:28" x14ac:dyDescent="0.25">
      <c r="A4259">
        <v>47</v>
      </c>
      <c r="B4259" t="s">
        <v>172</v>
      </c>
      <c r="C4259" t="s">
        <v>102</v>
      </c>
      <c r="D4259" t="s">
        <v>6</v>
      </c>
      <c r="E4259" t="s">
        <v>26</v>
      </c>
      <c r="F4259" t="s">
        <v>100</v>
      </c>
      <c r="G4259">
        <v>46000</v>
      </c>
      <c r="H4259">
        <f t="shared" si="1166"/>
        <v>43281.4</v>
      </c>
      <c r="I4259">
        <f t="shared" si="1167"/>
        <v>1320.2</v>
      </c>
      <c r="J4259">
        <f t="shared" si="1156"/>
        <v>3265.9999999999995</v>
      </c>
      <c r="K4259">
        <f t="shared" si="1157"/>
        <v>506.00000000000006</v>
      </c>
      <c r="L4259">
        <f t="shared" si="1158"/>
        <v>1398.4</v>
      </c>
      <c r="M4259">
        <f t="shared" si="1159"/>
        <v>3261.4</v>
      </c>
      <c r="N4259">
        <v>0</v>
      </c>
      <c r="O4259">
        <f t="shared" si="1160"/>
        <v>9752</v>
      </c>
      <c r="P4259">
        <v>25</v>
      </c>
      <c r="Q4259">
        <v>0</v>
      </c>
      <c r="R4259">
        <v>0</v>
      </c>
      <c r="S4259">
        <v>398.64</v>
      </c>
      <c r="T4259">
        <v>100</v>
      </c>
      <c r="U4259">
        <f t="shared" si="1161"/>
        <v>1289.4598750000005</v>
      </c>
      <c r="V4259">
        <v>0</v>
      </c>
      <c r="W4259">
        <f t="shared" si="1172"/>
        <v>1813.0998750000003</v>
      </c>
      <c r="X4259">
        <f t="shared" si="1163"/>
        <v>2718.6000000000004</v>
      </c>
      <c r="Y4259">
        <f t="shared" si="1170"/>
        <v>6527.4</v>
      </c>
      <c r="Z4259">
        <f t="shared" si="1165"/>
        <v>41468.300125000002</v>
      </c>
      <c r="AA4259" t="s">
        <v>224</v>
      </c>
      <c r="AB4259">
        <v>2022</v>
      </c>
    </row>
    <row r="4260" spans="1:28" x14ac:dyDescent="0.25">
      <c r="A4260">
        <v>48</v>
      </c>
      <c r="B4260" t="s">
        <v>798</v>
      </c>
      <c r="C4260" t="s">
        <v>102</v>
      </c>
      <c r="D4260" t="s">
        <v>12</v>
      </c>
      <c r="E4260" t="s">
        <v>26</v>
      </c>
      <c r="F4260" t="s">
        <v>100</v>
      </c>
      <c r="G4260">
        <v>30000</v>
      </c>
      <c r="H4260">
        <f t="shared" si="1166"/>
        <v>28227</v>
      </c>
      <c r="I4260">
        <f t="shared" si="1167"/>
        <v>861</v>
      </c>
      <c r="J4260">
        <f t="shared" si="1156"/>
        <v>2130</v>
      </c>
      <c r="K4260">
        <f t="shared" si="1157"/>
        <v>330.00000000000006</v>
      </c>
      <c r="L4260">
        <f t="shared" si="1158"/>
        <v>912</v>
      </c>
      <c r="M4260">
        <f t="shared" si="1159"/>
        <v>2127</v>
      </c>
      <c r="N4260">
        <v>0</v>
      </c>
      <c r="O4260">
        <f t="shared" si="1160"/>
        <v>6360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61"/>
        <v>0</v>
      </c>
      <c r="V4260">
        <v>0</v>
      </c>
      <c r="W4260">
        <f t="shared" si="1172"/>
        <v>125</v>
      </c>
      <c r="X4260">
        <f t="shared" si="1163"/>
        <v>1773</v>
      </c>
      <c r="Y4260">
        <f t="shared" si="1170"/>
        <v>4257</v>
      </c>
      <c r="Z4260">
        <f t="shared" si="1165"/>
        <v>28102</v>
      </c>
      <c r="AA4260" t="s">
        <v>224</v>
      </c>
      <c r="AB4260">
        <v>2022</v>
      </c>
    </row>
    <row r="4261" spans="1:28" x14ac:dyDescent="0.25">
      <c r="A4261">
        <v>49</v>
      </c>
      <c r="B4261" t="s">
        <v>799</v>
      </c>
      <c r="C4261" t="s">
        <v>102</v>
      </c>
      <c r="D4261" t="s">
        <v>6</v>
      </c>
      <c r="E4261" t="s">
        <v>26</v>
      </c>
      <c r="F4261" t="s">
        <v>100</v>
      </c>
      <c r="G4261">
        <v>30000</v>
      </c>
      <c r="H4261">
        <f t="shared" si="1166"/>
        <v>28227</v>
      </c>
      <c r="I4261">
        <f t="shared" si="1167"/>
        <v>861</v>
      </c>
      <c r="J4261">
        <f t="shared" si="1156"/>
        <v>2130</v>
      </c>
      <c r="K4261">
        <f t="shared" si="1157"/>
        <v>330.00000000000006</v>
      </c>
      <c r="L4261">
        <f t="shared" si="1158"/>
        <v>912</v>
      </c>
      <c r="M4261">
        <f t="shared" si="1159"/>
        <v>2127</v>
      </c>
      <c r="N4261">
        <v>0</v>
      </c>
      <c r="O4261">
        <f t="shared" si="1160"/>
        <v>6360</v>
      </c>
      <c r="P4261">
        <v>25</v>
      </c>
      <c r="Q4261">
        <v>0</v>
      </c>
      <c r="R4261">
        <v>0</v>
      </c>
      <c r="S4261">
        <v>0</v>
      </c>
      <c r="T4261">
        <v>100</v>
      </c>
      <c r="U4261">
        <f t="shared" si="1161"/>
        <v>0</v>
      </c>
      <c r="V4261">
        <v>0</v>
      </c>
      <c r="W4261">
        <f t="shared" si="1172"/>
        <v>125</v>
      </c>
      <c r="X4261">
        <f t="shared" si="1163"/>
        <v>1773</v>
      </c>
      <c r="Y4261">
        <f t="shared" si="1170"/>
        <v>4257</v>
      </c>
      <c r="Z4261">
        <f t="shared" si="1165"/>
        <v>28102</v>
      </c>
      <c r="AA4261" t="s">
        <v>224</v>
      </c>
      <c r="AB4261">
        <v>2022</v>
      </c>
    </row>
    <row r="4262" spans="1:28" x14ac:dyDescent="0.25">
      <c r="A4262">
        <v>50</v>
      </c>
      <c r="B4262" t="s">
        <v>173</v>
      </c>
      <c r="C4262" t="s">
        <v>102</v>
      </c>
      <c r="D4262" t="s">
        <v>6</v>
      </c>
      <c r="E4262" t="s">
        <v>26</v>
      </c>
      <c r="F4262" t="s">
        <v>100</v>
      </c>
      <c r="G4262">
        <v>36000</v>
      </c>
      <c r="H4262">
        <f t="shared" si="1166"/>
        <v>32359.95</v>
      </c>
      <c r="I4262">
        <f t="shared" si="1167"/>
        <v>1033.2</v>
      </c>
      <c r="J4262">
        <f t="shared" si="1156"/>
        <v>2555.9999999999995</v>
      </c>
      <c r="K4262">
        <f t="shared" si="1157"/>
        <v>396.00000000000006</v>
      </c>
      <c r="L4262">
        <f t="shared" si="1158"/>
        <v>1094.4000000000001</v>
      </c>
      <c r="M4262">
        <f t="shared" si="1159"/>
        <v>2552.4</v>
      </c>
      <c r="N4262">
        <v>1512.45</v>
      </c>
      <c r="O4262">
        <f t="shared" si="1160"/>
        <v>9144.4500000000007</v>
      </c>
      <c r="P4262">
        <v>25</v>
      </c>
      <c r="Q4262">
        <v>0</v>
      </c>
      <c r="R4262">
        <v>0</v>
      </c>
      <c r="S4262">
        <v>0</v>
      </c>
      <c r="T4262">
        <v>100</v>
      </c>
      <c r="U4262">
        <f t="shared" si="1161"/>
        <v>0</v>
      </c>
      <c r="V4262">
        <v>0</v>
      </c>
      <c r="W4262">
        <f t="shared" si="1172"/>
        <v>125</v>
      </c>
      <c r="X4262">
        <f t="shared" si="1163"/>
        <v>3640.05</v>
      </c>
      <c r="Y4262">
        <f t="shared" si="1170"/>
        <v>5108.3999999999996</v>
      </c>
      <c r="Z4262">
        <f t="shared" si="1165"/>
        <v>32234.95</v>
      </c>
      <c r="AA4262" t="s">
        <v>224</v>
      </c>
      <c r="AB4262">
        <v>2022</v>
      </c>
    </row>
    <row r="4263" spans="1:28" x14ac:dyDescent="0.25">
      <c r="A4263">
        <v>51</v>
      </c>
      <c r="B4263" t="s">
        <v>174</v>
      </c>
      <c r="C4263" t="s">
        <v>102</v>
      </c>
      <c r="D4263" t="s">
        <v>6</v>
      </c>
      <c r="E4263" t="s">
        <v>26</v>
      </c>
      <c r="F4263" t="s">
        <v>100</v>
      </c>
      <c r="G4263">
        <v>36000</v>
      </c>
      <c r="H4263">
        <f t="shared" si="1166"/>
        <v>33872.400000000001</v>
      </c>
      <c r="I4263">
        <f t="shared" si="1167"/>
        <v>1033.2</v>
      </c>
      <c r="J4263">
        <f t="shared" si="1156"/>
        <v>2555.9999999999995</v>
      </c>
      <c r="K4263">
        <f t="shared" si="1157"/>
        <v>396.00000000000006</v>
      </c>
      <c r="L4263">
        <f t="shared" si="1158"/>
        <v>1094.4000000000001</v>
      </c>
      <c r="M4263">
        <f t="shared" si="1159"/>
        <v>2552.4</v>
      </c>
      <c r="N4263">
        <v>0</v>
      </c>
      <c r="O4263">
        <f t="shared" si="1160"/>
        <v>7632</v>
      </c>
      <c r="P4263">
        <v>25</v>
      </c>
      <c r="Q4263">
        <v>0</v>
      </c>
      <c r="R4263">
        <v>1053.1500000000001</v>
      </c>
      <c r="S4263">
        <v>0</v>
      </c>
      <c r="T4263">
        <v>100</v>
      </c>
      <c r="U4263">
        <f t="shared" si="1161"/>
        <v>0</v>
      </c>
      <c r="V4263">
        <v>0</v>
      </c>
      <c r="W4263">
        <f t="shared" si="1172"/>
        <v>1178.1500000000001</v>
      </c>
      <c r="X4263">
        <f t="shared" si="1163"/>
        <v>2127.6000000000004</v>
      </c>
      <c r="Y4263">
        <f t="shared" si="1170"/>
        <v>5108.3999999999996</v>
      </c>
      <c r="Z4263">
        <f t="shared" si="1165"/>
        <v>32694.25</v>
      </c>
      <c r="AA4263" t="s">
        <v>224</v>
      </c>
      <c r="AB4263">
        <v>2022</v>
      </c>
    </row>
    <row r="4264" spans="1:28" x14ac:dyDescent="0.25">
      <c r="A4264">
        <v>52</v>
      </c>
      <c r="B4264" t="s">
        <v>176</v>
      </c>
      <c r="C4264" t="s">
        <v>102</v>
      </c>
      <c r="D4264" t="s">
        <v>6</v>
      </c>
      <c r="E4264" t="s">
        <v>26</v>
      </c>
      <c r="F4264" t="s">
        <v>100</v>
      </c>
      <c r="G4264">
        <v>36000</v>
      </c>
      <c r="H4264">
        <f t="shared" si="1166"/>
        <v>33872.400000000001</v>
      </c>
      <c r="I4264">
        <f t="shared" si="1167"/>
        <v>1033.2</v>
      </c>
      <c r="J4264">
        <f t="shared" si="1156"/>
        <v>2555.9999999999995</v>
      </c>
      <c r="K4264">
        <f t="shared" si="1157"/>
        <v>396.00000000000006</v>
      </c>
      <c r="L4264">
        <f t="shared" si="1158"/>
        <v>1094.4000000000001</v>
      </c>
      <c r="M4264">
        <f t="shared" si="1159"/>
        <v>2552.4</v>
      </c>
      <c r="N4264">
        <v>0</v>
      </c>
      <c r="O4264">
        <f t="shared" si="1160"/>
        <v>7632</v>
      </c>
      <c r="P4264">
        <v>25</v>
      </c>
      <c r="Q4264">
        <v>0</v>
      </c>
      <c r="R4264">
        <v>0</v>
      </c>
      <c r="S4264">
        <v>0</v>
      </c>
      <c r="T4264">
        <v>100</v>
      </c>
      <c r="U4264">
        <f t="shared" si="1161"/>
        <v>0</v>
      </c>
      <c r="V4264">
        <v>0</v>
      </c>
      <c r="W4264">
        <f t="shared" si="1172"/>
        <v>125</v>
      </c>
      <c r="X4264">
        <f t="shared" si="1163"/>
        <v>2127.6000000000004</v>
      </c>
      <c r="Y4264">
        <f t="shared" si="1170"/>
        <v>5108.3999999999996</v>
      </c>
      <c r="Z4264">
        <f t="shared" si="1165"/>
        <v>33747.4</v>
      </c>
      <c r="AA4264" t="s">
        <v>224</v>
      </c>
      <c r="AB4264">
        <v>2022</v>
      </c>
    </row>
    <row r="4265" spans="1:28" x14ac:dyDescent="0.25">
      <c r="A4265">
        <v>53</v>
      </c>
      <c r="B4265" t="s">
        <v>177</v>
      </c>
      <c r="C4265" t="s">
        <v>102</v>
      </c>
      <c r="D4265" t="s">
        <v>22</v>
      </c>
      <c r="E4265" t="s">
        <v>26</v>
      </c>
      <c r="F4265" t="s">
        <v>100</v>
      </c>
      <c r="G4265">
        <v>36000</v>
      </c>
      <c r="H4265">
        <f t="shared" si="1166"/>
        <v>33872.400000000001</v>
      </c>
      <c r="I4265">
        <f t="shared" si="1167"/>
        <v>1033.2</v>
      </c>
      <c r="J4265">
        <f t="shared" si="1156"/>
        <v>2555.9999999999995</v>
      </c>
      <c r="K4265">
        <f t="shared" si="1157"/>
        <v>396.00000000000006</v>
      </c>
      <c r="L4265">
        <f t="shared" si="1158"/>
        <v>1094.4000000000001</v>
      </c>
      <c r="M4265">
        <f t="shared" si="1159"/>
        <v>2552.4</v>
      </c>
      <c r="N4265">
        <v>0</v>
      </c>
      <c r="O4265">
        <f t="shared" si="1160"/>
        <v>7632</v>
      </c>
      <c r="P4265">
        <v>25</v>
      </c>
      <c r="Q4265">
        <v>0</v>
      </c>
      <c r="R4265">
        <v>0</v>
      </c>
      <c r="S4265">
        <v>398.64</v>
      </c>
      <c r="T4265">
        <v>100</v>
      </c>
      <c r="U4265">
        <f t="shared" si="1161"/>
        <v>0</v>
      </c>
      <c r="V4265">
        <v>0</v>
      </c>
      <c r="W4265">
        <f t="shared" si="1172"/>
        <v>523.64</v>
      </c>
      <c r="X4265">
        <f t="shared" si="1163"/>
        <v>2127.6000000000004</v>
      </c>
      <c r="Y4265">
        <f t="shared" si="1170"/>
        <v>5108.3999999999996</v>
      </c>
      <c r="Z4265">
        <f t="shared" si="1165"/>
        <v>33348.76</v>
      </c>
      <c r="AA4265" t="s">
        <v>224</v>
      </c>
      <c r="AB4265">
        <v>2022</v>
      </c>
    </row>
    <row r="4266" spans="1:28" x14ac:dyDescent="0.25">
      <c r="A4266">
        <v>54</v>
      </c>
      <c r="B4266" t="s">
        <v>178</v>
      </c>
      <c r="C4266" t="s">
        <v>103</v>
      </c>
      <c r="D4266" t="s">
        <v>6</v>
      </c>
      <c r="E4266" t="s">
        <v>32</v>
      </c>
      <c r="F4266" t="s">
        <v>100</v>
      </c>
      <c r="G4266">
        <v>20000</v>
      </c>
      <c r="H4266">
        <f>+G4266-(I4266+L4266+N4266)</f>
        <v>18818</v>
      </c>
      <c r="I4266">
        <f t="shared" si="1167"/>
        <v>574</v>
      </c>
      <c r="J4266">
        <f t="shared" si="1156"/>
        <v>1419.9999999999998</v>
      </c>
      <c r="K4266">
        <f t="shared" si="1157"/>
        <v>220.00000000000003</v>
      </c>
      <c r="L4266">
        <f t="shared" si="1158"/>
        <v>608</v>
      </c>
      <c r="M4266">
        <f t="shared" si="1159"/>
        <v>1418</v>
      </c>
      <c r="N4266">
        <v>0</v>
      </c>
      <c r="O4266">
        <f>+I4266+J4266+K4266+L4266+M4266+N4266</f>
        <v>4240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61"/>
        <v>0</v>
      </c>
      <c r="V4266">
        <v>0</v>
      </c>
      <c r="W4266">
        <f t="shared" si="1172"/>
        <v>125</v>
      </c>
      <c r="X4266">
        <f>+I4266+L4266+N4266</f>
        <v>1182</v>
      </c>
      <c r="Y4266">
        <f t="shared" si="1170"/>
        <v>2838</v>
      </c>
      <c r="Z4266">
        <f t="shared" si="1165"/>
        <v>18693</v>
      </c>
      <c r="AA4266" t="s">
        <v>224</v>
      </c>
      <c r="AB4266">
        <v>2022</v>
      </c>
    </row>
    <row r="4267" spans="1:28" x14ac:dyDescent="0.25">
      <c r="A4267">
        <v>55</v>
      </c>
      <c r="B4267" t="s">
        <v>814</v>
      </c>
      <c r="C4267" t="s">
        <v>102</v>
      </c>
      <c r="D4267" t="s">
        <v>793</v>
      </c>
      <c r="E4267" t="s">
        <v>33</v>
      </c>
      <c r="F4267" t="s">
        <v>100</v>
      </c>
      <c r="G4267">
        <v>30000</v>
      </c>
      <c r="H4267">
        <f t="shared" si="1166"/>
        <v>28227</v>
      </c>
      <c r="I4267">
        <f t="shared" si="1167"/>
        <v>861</v>
      </c>
      <c r="J4267">
        <f t="shared" si="1156"/>
        <v>2130</v>
      </c>
      <c r="K4267">
        <f t="shared" si="1157"/>
        <v>330.00000000000006</v>
      </c>
      <c r="L4267">
        <f t="shared" si="1158"/>
        <v>912</v>
      </c>
      <c r="M4267">
        <f t="shared" si="1159"/>
        <v>2127</v>
      </c>
      <c r="N4267">
        <v>0</v>
      </c>
      <c r="O4267">
        <f t="shared" ref="O4267:O4274" si="1173">+I4267+J4267+K4267+L4267+M4267+N4267</f>
        <v>6360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61"/>
        <v>0</v>
      </c>
      <c r="V4267">
        <v>0</v>
      </c>
      <c r="W4267">
        <f t="shared" si="1172"/>
        <v>125</v>
      </c>
      <c r="X4267">
        <f t="shared" ref="X4267:X4274" si="1174">+I4267+L4267+N4267</f>
        <v>1773</v>
      </c>
      <c r="Y4267">
        <f t="shared" si="1170"/>
        <v>4257</v>
      </c>
      <c r="Z4267">
        <f t="shared" si="1165"/>
        <v>28102</v>
      </c>
      <c r="AA4267" t="s">
        <v>224</v>
      </c>
      <c r="AB4267">
        <v>2022</v>
      </c>
    </row>
    <row r="4268" spans="1:28" x14ac:dyDescent="0.25">
      <c r="A4268">
        <v>56</v>
      </c>
      <c r="B4268" t="s">
        <v>815</v>
      </c>
      <c r="C4268" t="s">
        <v>102</v>
      </c>
      <c r="D4268" t="s">
        <v>793</v>
      </c>
      <c r="E4268" t="s">
        <v>32</v>
      </c>
      <c r="F4268" t="s">
        <v>100</v>
      </c>
      <c r="G4268">
        <v>15000</v>
      </c>
      <c r="H4268">
        <f t="shared" si="1166"/>
        <v>14113.5</v>
      </c>
      <c r="I4268">
        <f t="shared" si="1167"/>
        <v>430.5</v>
      </c>
      <c r="J4268">
        <f t="shared" si="1156"/>
        <v>1065</v>
      </c>
      <c r="K4268">
        <f t="shared" si="1157"/>
        <v>165.00000000000003</v>
      </c>
      <c r="L4268">
        <f t="shared" si="1158"/>
        <v>456</v>
      </c>
      <c r="M4268">
        <f t="shared" si="1159"/>
        <v>1063.5</v>
      </c>
      <c r="N4268">
        <v>0</v>
      </c>
      <c r="O4268">
        <f t="shared" si="1173"/>
        <v>3180</v>
      </c>
      <c r="P4268">
        <v>25</v>
      </c>
      <c r="Q4268">
        <v>0</v>
      </c>
      <c r="R4268">
        <v>0</v>
      </c>
      <c r="S4268">
        <v>0</v>
      </c>
      <c r="T4268">
        <v>100</v>
      </c>
      <c r="U4268">
        <f t="shared" si="1161"/>
        <v>0</v>
      </c>
      <c r="V4268">
        <v>0</v>
      </c>
      <c r="W4268">
        <f t="shared" si="1172"/>
        <v>125</v>
      </c>
      <c r="X4268">
        <f t="shared" si="1174"/>
        <v>886.5</v>
      </c>
      <c r="Y4268">
        <f t="shared" si="1170"/>
        <v>2128.5</v>
      </c>
      <c r="Z4268">
        <f t="shared" si="1165"/>
        <v>13988.5</v>
      </c>
      <c r="AA4268" t="s">
        <v>224</v>
      </c>
      <c r="AB4268">
        <v>2022</v>
      </c>
    </row>
    <row r="4269" spans="1:28" x14ac:dyDescent="0.25">
      <c r="A4269">
        <v>57</v>
      </c>
      <c r="B4269" t="s">
        <v>816</v>
      </c>
      <c r="C4269" t="s">
        <v>103</v>
      </c>
      <c r="D4269" t="s">
        <v>6</v>
      </c>
      <c r="E4269" t="s">
        <v>32</v>
      </c>
      <c r="F4269" t="s">
        <v>100</v>
      </c>
      <c r="G4269">
        <v>30000</v>
      </c>
      <c r="H4269">
        <f>+G4269-(I4269+L4269+N4269)</f>
        <v>28227</v>
      </c>
      <c r="I4269">
        <f t="shared" si="1167"/>
        <v>861</v>
      </c>
      <c r="J4269">
        <f t="shared" si="1156"/>
        <v>2130</v>
      </c>
      <c r="K4269">
        <f t="shared" si="1157"/>
        <v>330.00000000000006</v>
      </c>
      <c r="L4269">
        <f t="shared" si="1158"/>
        <v>912</v>
      </c>
      <c r="M4269">
        <f t="shared" si="1159"/>
        <v>2127</v>
      </c>
      <c r="N4269">
        <v>0</v>
      </c>
      <c r="O4269">
        <f t="shared" si="1173"/>
        <v>6360</v>
      </c>
      <c r="P4269">
        <v>25</v>
      </c>
      <c r="Q4269">
        <v>0</v>
      </c>
      <c r="R4269">
        <v>0</v>
      </c>
      <c r="S4269">
        <v>0</v>
      </c>
      <c r="T4269">
        <v>100</v>
      </c>
      <c r="U4269">
        <f t="shared" si="1161"/>
        <v>0</v>
      </c>
      <c r="V4269">
        <v>0</v>
      </c>
      <c r="W4269">
        <f t="shared" si="1172"/>
        <v>125</v>
      </c>
      <c r="X4269">
        <f t="shared" si="1174"/>
        <v>1773</v>
      </c>
      <c r="Y4269">
        <f t="shared" si="1170"/>
        <v>4257</v>
      </c>
      <c r="Z4269">
        <f t="shared" si="1165"/>
        <v>28102</v>
      </c>
      <c r="AA4269" t="s">
        <v>224</v>
      </c>
      <c r="AB4269">
        <v>2022</v>
      </c>
    </row>
    <row r="4270" spans="1:28" x14ac:dyDescent="0.25">
      <c r="A4270">
        <v>58</v>
      </c>
      <c r="B4270" t="s">
        <v>817</v>
      </c>
      <c r="C4270" t="s">
        <v>102</v>
      </c>
      <c r="D4270" t="s">
        <v>818</v>
      </c>
      <c r="E4270" t="s">
        <v>32</v>
      </c>
      <c r="F4270" t="s">
        <v>100</v>
      </c>
      <c r="G4270">
        <v>30000</v>
      </c>
      <c r="H4270">
        <f t="shared" si="1166"/>
        <v>28227</v>
      </c>
      <c r="I4270">
        <f t="shared" si="1167"/>
        <v>861</v>
      </c>
      <c r="J4270">
        <f t="shared" si="1156"/>
        <v>2130</v>
      </c>
      <c r="K4270">
        <f t="shared" si="1157"/>
        <v>330.00000000000006</v>
      </c>
      <c r="L4270">
        <f t="shared" si="1158"/>
        <v>912</v>
      </c>
      <c r="M4270">
        <f t="shared" si="1159"/>
        <v>2127</v>
      </c>
      <c r="N4270">
        <v>0</v>
      </c>
      <c r="O4270">
        <f t="shared" si="1173"/>
        <v>6360</v>
      </c>
      <c r="P4270">
        <v>25</v>
      </c>
      <c r="Q4270">
        <v>0</v>
      </c>
      <c r="R4270">
        <v>0</v>
      </c>
      <c r="S4270">
        <v>398.4</v>
      </c>
      <c r="T4270">
        <v>100</v>
      </c>
      <c r="U4270">
        <f t="shared" si="1161"/>
        <v>0</v>
      </c>
      <c r="V4270">
        <v>0</v>
      </c>
      <c r="W4270">
        <f t="shared" si="1172"/>
        <v>523.4</v>
      </c>
      <c r="X4270">
        <f t="shared" si="1174"/>
        <v>1773</v>
      </c>
      <c r="Y4270">
        <f t="shared" si="1170"/>
        <v>4257</v>
      </c>
      <c r="Z4270">
        <f t="shared" si="1165"/>
        <v>27703.599999999999</v>
      </c>
      <c r="AA4270" t="s">
        <v>224</v>
      </c>
      <c r="AB4270">
        <v>2022</v>
      </c>
    </row>
    <row r="4271" spans="1:28" x14ac:dyDescent="0.25">
      <c r="A4271">
        <v>59</v>
      </c>
      <c r="B4271" t="s">
        <v>819</v>
      </c>
      <c r="C4271" t="s">
        <v>103</v>
      </c>
      <c r="D4271" t="s">
        <v>12</v>
      </c>
      <c r="E4271" t="s">
        <v>32</v>
      </c>
      <c r="F4271" t="s">
        <v>100</v>
      </c>
      <c r="G4271">
        <v>46000</v>
      </c>
      <c r="H4271">
        <f t="shared" si="1166"/>
        <v>43281.4</v>
      </c>
      <c r="I4271">
        <f t="shared" si="1167"/>
        <v>1320.2</v>
      </c>
      <c r="J4271">
        <f t="shared" si="1156"/>
        <v>3265.9999999999995</v>
      </c>
      <c r="K4271">
        <f t="shared" si="1157"/>
        <v>506.00000000000006</v>
      </c>
      <c r="L4271">
        <f t="shared" si="1158"/>
        <v>1398.4</v>
      </c>
      <c r="M4271">
        <f t="shared" si="1159"/>
        <v>3261.4</v>
      </c>
      <c r="N4271">
        <v>0</v>
      </c>
      <c r="O4271">
        <f t="shared" si="1173"/>
        <v>9752</v>
      </c>
      <c r="P4271">
        <v>25</v>
      </c>
      <c r="Q4271">
        <v>0</v>
      </c>
      <c r="R4271">
        <v>0</v>
      </c>
      <c r="S4271">
        <v>0</v>
      </c>
      <c r="T4271">
        <v>100</v>
      </c>
      <c r="U4271">
        <f t="shared" si="1161"/>
        <v>1289.4598750000005</v>
      </c>
      <c r="V4271">
        <v>0</v>
      </c>
      <c r="W4271">
        <f t="shared" si="1172"/>
        <v>1414.4598750000005</v>
      </c>
      <c r="X4271">
        <f t="shared" si="1174"/>
        <v>2718.6000000000004</v>
      </c>
      <c r="Y4271">
        <f t="shared" si="1170"/>
        <v>6527.4</v>
      </c>
      <c r="Z4271">
        <f t="shared" si="1165"/>
        <v>41866.940125000001</v>
      </c>
      <c r="AA4271" t="s">
        <v>224</v>
      </c>
      <c r="AB4271">
        <v>2022</v>
      </c>
    </row>
    <row r="4272" spans="1:28" x14ac:dyDescent="0.25">
      <c r="A4272">
        <v>60</v>
      </c>
      <c r="B4272" t="s">
        <v>820</v>
      </c>
      <c r="C4272" t="s">
        <v>102</v>
      </c>
      <c r="D4272" t="s">
        <v>94</v>
      </c>
      <c r="E4272" t="s">
        <v>32</v>
      </c>
      <c r="F4272" t="s">
        <v>100</v>
      </c>
      <c r="G4272">
        <v>30000</v>
      </c>
      <c r="H4272">
        <f t="shared" si="1166"/>
        <v>28227</v>
      </c>
      <c r="I4272">
        <f t="shared" si="1167"/>
        <v>861</v>
      </c>
      <c r="J4272">
        <f t="shared" si="1156"/>
        <v>2130</v>
      </c>
      <c r="K4272">
        <f t="shared" si="1157"/>
        <v>330.00000000000006</v>
      </c>
      <c r="L4272">
        <f t="shared" si="1158"/>
        <v>912</v>
      </c>
      <c r="M4272">
        <f t="shared" si="1159"/>
        <v>2127</v>
      </c>
      <c r="N4272">
        <v>0</v>
      </c>
      <c r="O4272">
        <f t="shared" si="1173"/>
        <v>6360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61"/>
        <v>0</v>
      </c>
      <c r="V4272">
        <v>0</v>
      </c>
      <c r="W4272">
        <f t="shared" si="1172"/>
        <v>125</v>
      </c>
      <c r="X4272">
        <f t="shared" si="1174"/>
        <v>1773</v>
      </c>
      <c r="Y4272">
        <f t="shared" si="1170"/>
        <v>4257</v>
      </c>
      <c r="Z4272">
        <f t="shared" si="1165"/>
        <v>28102</v>
      </c>
      <c r="AA4272" t="s">
        <v>224</v>
      </c>
      <c r="AB4272">
        <v>2022</v>
      </c>
    </row>
    <row r="4273" spans="1:28" x14ac:dyDescent="0.25">
      <c r="A4273">
        <v>61</v>
      </c>
      <c r="B4273" t="s">
        <v>821</v>
      </c>
      <c r="C4273" t="s">
        <v>103</v>
      </c>
      <c r="D4273" t="s">
        <v>22</v>
      </c>
      <c r="E4273" t="s">
        <v>32</v>
      </c>
      <c r="F4273" t="s">
        <v>100</v>
      </c>
      <c r="G4273">
        <v>36000</v>
      </c>
      <c r="H4273">
        <f t="shared" si="1166"/>
        <v>33872.400000000001</v>
      </c>
      <c r="I4273">
        <f t="shared" si="1167"/>
        <v>1033.2</v>
      </c>
      <c r="J4273">
        <f t="shared" si="1156"/>
        <v>2555.9999999999995</v>
      </c>
      <c r="K4273">
        <f t="shared" si="1157"/>
        <v>396.00000000000006</v>
      </c>
      <c r="L4273">
        <f t="shared" si="1158"/>
        <v>1094.4000000000001</v>
      </c>
      <c r="M4273">
        <f t="shared" si="1159"/>
        <v>2552.4</v>
      </c>
      <c r="N4273">
        <v>0</v>
      </c>
      <c r="O4273">
        <f t="shared" si="1173"/>
        <v>7632</v>
      </c>
      <c r="P4273">
        <v>25</v>
      </c>
      <c r="Q4273">
        <v>0</v>
      </c>
      <c r="R4273">
        <v>952.85</v>
      </c>
      <c r="S4273">
        <v>0</v>
      </c>
      <c r="T4273">
        <v>100</v>
      </c>
      <c r="U4273">
        <f t="shared" si="1161"/>
        <v>0</v>
      </c>
      <c r="V4273">
        <v>0</v>
      </c>
      <c r="W4273">
        <f t="shared" si="1172"/>
        <v>1077.8499999999999</v>
      </c>
      <c r="X4273">
        <f t="shared" si="1174"/>
        <v>2127.6000000000004</v>
      </c>
      <c r="Y4273">
        <f t="shared" si="1170"/>
        <v>5108.3999999999996</v>
      </c>
      <c r="Z4273">
        <f t="shared" si="1165"/>
        <v>32794.550000000003</v>
      </c>
      <c r="AA4273" t="s">
        <v>224</v>
      </c>
      <c r="AB4273">
        <v>2022</v>
      </c>
    </row>
    <row r="4274" spans="1:28" x14ac:dyDescent="0.25">
      <c r="A4274">
        <v>62</v>
      </c>
      <c r="B4274" t="s">
        <v>822</v>
      </c>
      <c r="C4274" t="s">
        <v>103</v>
      </c>
      <c r="D4274" t="s">
        <v>793</v>
      </c>
      <c r="E4274" t="s">
        <v>32</v>
      </c>
      <c r="F4274" t="s">
        <v>100</v>
      </c>
      <c r="G4274">
        <v>46000</v>
      </c>
      <c r="H4274">
        <f t="shared" si="1166"/>
        <v>43281.4</v>
      </c>
      <c r="I4274">
        <f t="shared" si="1167"/>
        <v>1320.2</v>
      </c>
      <c r="J4274">
        <f t="shared" si="1156"/>
        <v>3265.9999999999995</v>
      </c>
      <c r="K4274">
        <f t="shared" si="1157"/>
        <v>506.00000000000006</v>
      </c>
      <c r="L4274">
        <f t="shared" si="1158"/>
        <v>1398.4</v>
      </c>
      <c r="M4274">
        <f t="shared" si="1159"/>
        <v>3261.4</v>
      </c>
      <c r="N4274">
        <v>0</v>
      </c>
      <c r="O4274">
        <f t="shared" si="1173"/>
        <v>9752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si="1161"/>
        <v>1289.4598750000005</v>
      </c>
      <c r="V4274">
        <v>0</v>
      </c>
      <c r="W4274">
        <f t="shared" si="1172"/>
        <v>1414.4598750000005</v>
      </c>
      <c r="X4274">
        <f t="shared" si="1174"/>
        <v>2718.6000000000004</v>
      </c>
      <c r="Y4274">
        <f t="shared" si="1170"/>
        <v>6527.4</v>
      </c>
      <c r="Z4274">
        <f t="shared" si="1165"/>
        <v>41866.940125000001</v>
      </c>
      <c r="AA4274" t="s">
        <v>224</v>
      </c>
      <c r="AB4274">
        <v>2022</v>
      </c>
    </row>
    <row r="4275" spans="1:28" x14ac:dyDescent="0.25">
      <c r="A4275">
        <v>63</v>
      </c>
      <c r="B4275" t="s">
        <v>179</v>
      </c>
      <c r="C4275" t="s">
        <v>103</v>
      </c>
      <c r="D4275" t="s">
        <v>800</v>
      </c>
      <c r="E4275" t="s">
        <v>32</v>
      </c>
      <c r="F4275" t="s">
        <v>100</v>
      </c>
      <c r="G4275">
        <v>30000</v>
      </c>
      <c r="H4275">
        <f t="shared" si="1166"/>
        <v>28227</v>
      </c>
      <c r="I4275">
        <f t="shared" si="1167"/>
        <v>861</v>
      </c>
      <c r="J4275">
        <f t="shared" si="1156"/>
        <v>2130</v>
      </c>
      <c r="K4275">
        <f t="shared" si="1157"/>
        <v>330.00000000000006</v>
      </c>
      <c r="L4275">
        <f t="shared" si="1158"/>
        <v>912</v>
      </c>
      <c r="M4275">
        <f t="shared" si="1159"/>
        <v>2127</v>
      </c>
      <c r="N4275">
        <v>0</v>
      </c>
      <c r="O4275">
        <f t="shared" si="1160"/>
        <v>6360</v>
      </c>
      <c r="P4275">
        <v>25</v>
      </c>
      <c r="Q4275">
        <v>1000</v>
      </c>
      <c r="R4275">
        <v>0</v>
      </c>
      <c r="S4275">
        <v>0</v>
      </c>
      <c r="T4275">
        <v>100</v>
      </c>
      <c r="U4275">
        <f t="shared" si="1161"/>
        <v>0</v>
      </c>
      <c r="V4275">
        <v>0</v>
      </c>
      <c r="W4275">
        <f t="shared" si="1172"/>
        <v>1125</v>
      </c>
      <c r="X4275">
        <f t="shared" si="1163"/>
        <v>1773</v>
      </c>
      <c r="Y4275">
        <f t="shared" si="1170"/>
        <v>4257</v>
      </c>
      <c r="Z4275">
        <f t="shared" si="1165"/>
        <v>27102</v>
      </c>
      <c r="AA4275" t="s">
        <v>224</v>
      </c>
      <c r="AB4275">
        <v>2022</v>
      </c>
    </row>
    <row r="4276" spans="1:28" x14ac:dyDescent="0.25">
      <c r="A4276">
        <v>64</v>
      </c>
      <c r="B4276" t="s">
        <v>180</v>
      </c>
      <c r="C4276" t="s">
        <v>103</v>
      </c>
      <c r="D4276" t="s">
        <v>22</v>
      </c>
      <c r="E4276" t="s">
        <v>32</v>
      </c>
      <c r="F4276" t="s">
        <v>100</v>
      </c>
      <c r="G4276">
        <v>36000</v>
      </c>
      <c r="H4276">
        <f t="shared" si="1166"/>
        <v>32359.95</v>
      </c>
      <c r="I4276">
        <f t="shared" si="1167"/>
        <v>1033.2</v>
      </c>
      <c r="J4276">
        <f t="shared" si="1156"/>
        <v>2555.9999999999995</v>
      </c>
      <c r="K4276">
        <f t="shared" si="1157"/>
        <v>396.00000000000006</v>
      </c>
      <c r="L4276">
        <f t="shared" si="1158"/>
        <v>1094.4000000000001</v>
      </c>
      <c r="M4276">
        <f t="shared" si="1159"/>
        <v>2552.4</v>
      </c>
      <c r="N4276">
        <v>1512.45</v>
      </c>
      <c r="O4276">
        <f t="shared" si="1160"/>
        <v>9144.4500000000007</v>
      </c>
      <c r="P4276">
        <v>25</v>
      </c>
      <c r="Q4276">
        <v>0</v>
      </c>
      <c r="R4276">
        <v>1053.1500000000001</v>
      </c>
      <c r="S4276">
        <v>1195.92</v>
      </c>
      <c r="T4276">
        <v>100</v>
      </c>
      <c r="U4276">
        <f t="shared" si="1161"/>
        <v>0</v>
      </c>
      <c r="V4276">
        <v>0</v>
      </c>
      <c r="W4276">
        <f t="shared" si="1172"/>
        <v>2374.0700000000002</v>
      </c>
      <c r="X4276">
        <f t="shared" si="1163"/>
        <v>3640.05</v>
      </c>
      <c r="Y4276">
        <f t="shared" si="1170"/>
        <v>5108.3999999999996</v>
      </c>
      <c r="Z4276">
        <f t="shared" si="1165"/>
        <v>29985.879999999997</v>
      </c>
      <c r="AA4276" t="s">
        <v>224</v>
      </c>
      <c r="AB4276">
        <v>2022</v>
      </c>
    </row>
    <row r="4277" spans="1:28" x14ac:dyDescent="0.25">
      <c r="A4277">
        <v>65</v>
      </c>
      <c r="B4277" t="s">
        <v>181</v>
      </c>
      <c r="C4277" t="s">
        <v>103</v>
      </c>
      <c r="D4277" t="s">
        <v>6</v>
      </c>
      <c r="E4277" t="s">
        <v>52</v>
      </c>
      <c r="F4277" t="s">
        <v>100</v>
      </c>
      <c r="G4277">
        <v>36000</v>
      </c>
      <c r="H4277">
        <f t="shared" si="1166"/>
        <v>33872.400000000001</v>
      </c>
      <c r="I4277">
        <f t="shared" si="1167"/>
        <v>1033.2</v>
      </c>
      <c r="J4277">
        <f t="shared" ref="J4277:J4298" si="1175">IF(G4277&lt;=325250,G4277*7.1%,23092.75)</f>
        <v>2555.9999999999995</v>
      </c>
      <c r="K4277">
        <f t="shared" ref="K4277:K4298" si="1176">IF(G4277&lt;=65050,G4277*1.1%,715.55)</f>
        <v>396.00000000000006</v>
      </c>
      <c r="L4277">
        <f t="shared" ref="L4277:L4298" si="1177">IF(G4277&lt;=162625,G4277*3.04%,4943.8)</f>
        <v>1094.4000000000001</v>
      </c>
      <c r="M4277">
        <f t="shared" ref="M4277:M4298" si="1178">IF(G4277&lt;=162625,G4277*7.09%,11530.11)</f>
        <v>2552.4</v>
      </c>
      <c r="N4277">
        <v>0</v>
      </c>
      <c r="O4277">
        <f t="shared" ref="O4277:O4298" si="1179">+I4277+J4277+K4277+L4277+M4277+N4277</f>
        <v>7632</v>
      </c>
      <c r="P4277">
        <v>25</v>
      </c>
      <c r="Q4277">
        <v>0</v>
      </c>
      <c r="R4277">
        <v>0</v>
      </c>
      <c r="S4277">
        <v>797.28</v>
      </c>
      <c r="T4277">
        <v>100</v>
      </c>
      <c r="U4277">
        <f t="shared" ref="U4277:U4298" si="1180">IF((H4277*12)&gt;867123.01,(79776+(((H4277*12)-867123.01)*0.25))/12,IF((H4277*12)&gt;624329.01,(31216+(((H4277*12)-624329.01)*0.2))/12,IF((H4277*12)&gt;416220.01,(((H4277*12)-416220.01)*0.15)/12,0)))</f>
        <v>0</v>
      </c>
      <c r="V4277">
        <v>0</v>
      </c>
      <c r="W4277">
        <f t="shared" si="1172"/>
        <v>922.28</v>
      </c>
      <c r="X4277">
        <f t="shared" ref="X4277:X4284" si="1181">+I4277+L4277+N4277</f>
        <v>2127.6000000000004</v>
      </c>
      <c r="Y4277">
        <f t="shared" si="1170"/>
        <v>5108.3999999999996</v>
      </c>
      <c r="Z4277">
        <f t="shared" ref="Z4277:Z4298" si="1182">+G4277-(W4277+X4277)</f>
        <v>32950.120000000003</v>
      </c>
      <c r="AA4277" t="s">
        <v>224</v>
      </c>
      <c r="AB4277">
        <v>2022</v>
      </c>
    </row>
    <row r="4278" spans="1:28" x14ac:dyDescent="0.25">
      <c r="A4278">
        <v>66</v>
      </c>
      <c r="B4278" t="s">
        <v>183</v>
      </c>
      <c r="C4278" t="s">
        <v>103</v>
      </c>
      <c r="D4278" t="s">
        <v>22</v>
      </c>
      <c r="E4278" t="s">
        <v>52</v>
      </c>
      <c r="F4278" t="s">
        <v>100</v>
      </c>
      <c r="G4278">
        <v>36000</v>
      </c>
      <c r="H4278">
        <f t="shared" ref="H4278:H4298" si="1183">+G4278-(I4278+L4278+N4278)</f>
        <v>33872.400000000001</v>
      </c>
      <c r="I4278">
        <f t="shared" ref="I4278:I4298" si="1184">IF(G4278&lt;=325250,G4278*2.87%,9334.68)</f>
        <v>1033.2</v>
      </c>
      <c r="J4278">
        <f t="shared" si="1175"/>
        <v>2555.9999999999995</v>
      </c>
      <c r="K4278">
        <f t="shared" si="1176"/>
        <v>396.00000000000006</v>
      </c>
      <c r="L4278">
        <f t="shared" si="1177"/>
        <v>1094.4000000000001</v>
      </c>
      <c r="M4278">
        <f t="shared" si="1178"/>
        <v>2552.4</v>
      </c>
      <c r="N4278">
        <v>0</v>
      </c>
      <c r="O4278">
        <f t="shared" si="1179"/>
        <v>7632</v>
      </c>
      <c r="P4278">
        <v>25</v>
      </c>
      <c r="Q4278">
        <v>0</v>
      </c>
      <c r="R4278">
        <v>1053.1500000000001</v>
      </c>
      <c r="S4278">
        <v>797.28</v>
      </c>
      <c r="T4278">
        <v>100</v>
      </c>
      <c r="U4278">
        <f t="shared" si="1180"/>
        <v>0</v>
      </c>
      <c r="V4278">
        <v>0</v>
      </c>
      <c r="W4278">
        <f t="shared" si="1172"/>
        <v>1975.43</v>
      </c>
      <c r="X4278">
        <f t="shared" si="1181"/>
        <v>2127.6000000000004</v>
      </c>
      <c r="Y4278">
        <f t="shared" si="1170"/>
        <v>5108.3999999999996</v>
      </c>
      <c r="Z4278">
        <f t="shared" si="1182"/>
        <v>31896.97</v>
      </c>
      <c r="AA4278" t="s">
        <v>224</v>
      </c>
      <c r="AB4278">
        <v>2022</v>
      </c>
    </row>
    <row r="4279" spans="1:28" x14ac:dyDescent="0.25">
      <c r="A4279">
        <v>67</v>
      </c>
      <c r="B4279" t="s">
        <v>185</v>
      </c>
      <c r="C4279" t="s">
        <v>103</v>
      </c>
      <c r="D4279" t="s">
        <v>22</v>
      </c>
      <c r="E4279" t="s">
        <v>789</v>
      </c>
      <c r="F4279" t="s">
        <v>100</v>
      </c>
      <c r="G4279">
        <v>46000</v>
      </c>
      <c r="H4279">
        <f t="shared" si="1183"/>
        <v>43281.4</v>
      </c>
      <c r="I4279">
        <f t="shared" si="1184"/>
        <v>1320.2</v>
      </c>
      <c r="J4279">
        <f t="shared" si="1175"/>
        <v>3265.9999999999995</v>
      </c>
      <c r="K4279">
        <f t="shared" si="1176"/>
        <v>506.00000000000006</v>
      </c>
      <c r="L4279">
        <f t="shared" si="1177"/>
        <v>1398.4</v>
      </c>
      <c r="M4279">
        <f t="shared" si="1178"/>
        <v>3261.4</v>
      </c>
      <c r="N4279">
        <v>0</v>
      </c>
      <c r="O4279">
        <f t="shared" si="1179"/>
        <v>9752</v>
      </c>
      <c r="P4279">
        <v>25</v>
      </c>
      <c r="Q4279">
        <v>200</v>
      </c>
      <c r="R4279">
        <v>0</v>
      </c>
      <c r="S4279">
        <v>1195.9000000000001</v>
      </c>
      <c r="T4279">
        <v>100</v>
      </c>
      <c r="U4279">
        <f t="shared" si="1180"/>
        <v>1289.4598750000005</v>
      </c>
      <c r="V4279">
        <v>0</v>
      </c>
      <c r="W4279">
        <f t="shared" si="1172"/>
        <v>2810.3598750000006</v>
      </c>
      <c r="X4279">
        <f t="shared" si="1181"/>
        <v>2718.6000000000004</v>
      </c>
      <c r="Y4279">
        <f t="shared" si="1170"/>
        <v>6527.4</v>
      </c>
      <c r="Z4279">
        <f t="shared" si="1182"/>
        <v>40471.040125</v>
      </c>
      <c r="AA4279" t="s">
        <v>224</v>
      </c>
      <c r="AB4279">
        <v>2022</v>
      </c>
    </row>
    <row r="4280" spans="1:28" x14ac:dyDescent="0.25">
      <c r="A4280">
        <v>68</v>
      </c>
      <c r="B4280" t="s">
        <v>186</v>
      </c>
      <c r="C4280" t="s">
        <v>102</v>
      </c>
      <c r="D4280" t="s">
        <v>17</v>
      </c>
      <c r="E4280" t="s">
        <v>42</v>
      </c>
      <c r="F4280" t="s">
        <v>100</v>
      </c>
      <c r="G4280">
        <v>36000</v>
      </c>
      <c r="H4280">
        <f t="shared" si="1183"/>
        <v>33872.400000000001</v>
      </c>
      <c r="I4280">
        <f t="shared" si="1184"/>
        <v>1033.2</v>
      </c>
      <c r="J4280">
        <f t="shared" si="1175"/>
        <v>2555.9999999999995</v>
      </c>
      <c r="K4280">
        <f t="shared" si="1176"/>
        <v>396.00000000000006</v>
      </c>
      <c r="L4280">
        <f t="shared" si="1177"/>
        <v>1094.4000000000001</v>
      </c>
      <c r="M4280">
        <f t="shared" si="1178"/>
        <v>2552.4</v>
      </c>
      <c r="N4280">
        <v>0</v>
      </c>
      <c r="O4280">
        <f t="shared" si="1179"/>
        <v>7632</v>
      </c>
      <c r="P4280">
        <v>25</v>
      </c>
      <c r="Q4280">
        <v>0</v>
      </c>
      <c r="R4280">
        <v>802.4</v>
      </c>
      <c r="S4280">
        <v>398.64</v>
      </c>
      <c r="T4280">
        <v>100</v>
      </c>
      <c r="U4280">
        <f t="shared" si="1180"/>
        <v>0</v>
      </c>
      <c r="V4280">
        <v>0</v>
      </c>
      <c r="W4280">
        <f t="shared" si="1172"/>
        <v>1326.04</v>
      </c>
      <c r="X4280">
        <f t="shared" si="1181"/>
        <v>2127.6000000000004</v>
      </c>
      <c r="Y4280">
        <f t="shared" si="1170"/>
        <v>5108.3999999999996</v>
      </c>
      <c r="Z4280">
        <f t="shared" si="1182"/>
        <v>32546.36</v>
      </c>
      <c r="AA4280" t="s">
        <v>224</v>
      </c>
      <c r="AB4280">
        <v>2022</v>
      </c>
    </row>
    <row r="4281" spans="1:28" x14ac:dyDescent="0.25">
      <c r="A4281">
        <v>69</v>
      </c>
      <c r="B4281" t="s">
        <v>188</v>
      </c>
      <c r="C4281" t="s">
        <v>102</v>
      </c>
      <c r="D4281" t="s">
        <v>10</v>
      </c>
      <c r="E4281" t="s">
        <v>33</v>
      </c>
      <c r="F4281" t="s">
        <v>100</v>
      </c>
      <c r="G4281">
        <v>36000</v>
      </c>
      <c r="H4281">
        <f t="shared" si="1183"/>
        <v>30847.5</v>
      </c>
      <c r="I4281">
        <f t="shared" si="1184"/>
        <v>1033.2</v>
      </c>
      <c r="J4281">
        <f t="shared" si="1175"/>
        <v>2555.9999999999995</v>
      </c>
      <c r="K4281">
        <f t="shared" si="1176"/>
        <v>396.00000000000006</v>
      </c>
      <c r="L4281">
        <f t="shared" si="1177"/>
        <v>1094.4000000000001</v>
      </c>
      <c r="M4281">
        <f t="shared" si="1178"/>
        <v>2552.4</v>
      </c>
      <c r="N4281">
        <v>3024.9</v>
      </c>
      <c r="O4281">
        <f t="shared" si="1179"/>
        <v>10656.9</v>
      </c>
      <c r="P4281">
        <v>25</v>
      </c>
      <c r="Q4281">
        <v>0</v>
      </c>
      <c r="R4281">
        <v>1003</v>
      </c>
      <c r="S4281">
        <v>1195.92</v>
      </c>
      <c r="T4281">
        <v>100</v>
      </c>
      <c r="U4281">
        <f t="shared" si="1180"/>
        <v>0</v>
      </c>
      <c r="V4281">
        <v>0</v>
      </c>
      <c r="W4281">
        <f t="shared" si="1172"/>
        <v>2323.92</v>
      </c>
      <c r="X4281">
        <f t="shared" si="1181"/>
        <v>5152.5</v>
      </c>
      <c r="Y4281">
        <f t="shared" si="1170"/>
        <v>5108.3999999999996</v>
      </c>
      <c r="Z4281">
        <f t="shared" si="1182"/>
        <v>28523.58</v>
      </c>
      <c r="AA4281" t="s">
        <v>224</v>
      </c>
      <c r="AB4281">
        <v>2022</v>
      </c>
    </row>
    <row r="4282" spans="1:28" x14ac:dyDescent="0.25">
      <c r="A4282">
        <v>70</v>
      </c>
      <c r="B4282" t="s">
        <v>190</v>
      </c>
      <c r="C4282" t="s">
        <v>102</v>
      </c>
      <c r="D4282" t="s">
        <v>801</v>
      </c>
      <c r="E4282" t="s">
        <v>38</v>
      </c>
      <c r="F4282" t="s">
        <v>100</v>
      </c>
      <c r="G4282">
        <v>36000</v>
      </c>
      <c r="H4282">
        <f t="shared" si="1183"/>
        <v>33872.400000000001</v>
      </c>
      <c r="I4282">
        <f t="shared" si="1184"/>
        <v>1033.2</v>
      </c>
      <c r="J4282">
        <f t="shared" si="1175"/>
        <v>2555.9999999999995</v>
      </c>
      <c r="K4282">
        <f t="shared" si="1176"/>
        <v>396.00000000000006</v>
      </c>
      <c r="L4282">
        <f t="shared" si="1177"/>
        <v>1094.4000000000001</v>
      </c>
      <c r="M4282">
        <f t="shared" si="1178"/>
        <v>2552.4</v>
      </c>
      <c r="N4282">
        <v>0</v>
      </c>
      <c r="O4282">
        <f t="shared" si="1179"/>
        <v>7632</v>
      </c>
      <c r="P4282">
        <v>25</v>
      </c>
      <c r="Q4282">
        <v>6490.89</v>
      </c>
      <c r="R4282">
        <v>1053.1500000000001</v>
      </c>
      <c r="S4282">
        <v>398.64</v>
      </c>
      <c r="T4282">
        <v>100</v>
      </c>
      <c r="U4282">
        <f t="shared" si="1180"/>
        <v>0</v>
      </c>
      <c r="V4282">
        <v>0</v>
      </c>
      <c r="W4282">
        <f t="shared" si="1172"/>
        <v>8067.6800000000012</v>
      </c>
      <c r="X4282">
        <f t="shared" si="1181"/>
        <v>2127.6000000000004</v>
      </c>
      <c r="Y4282">
        <f t="shared" si="1170"/>
        <v>5108.3999999999996</v>
      </c>
      <c r="Z4282">
        <f t="shared" si="1182"/>
        <v>25804.719999999998</v>
      </c>
      <c r="AA4282" t="s">
        <v>224</v>
      </c>
      <c r="AB4282">
        <v>2022</v>
      </c>
    </row>
    <row r="4283" spans="1:28" x14ac:dyDescent="0.25">
      <c r="A4283">
        <v>71</v>
      </c>
      <c r="B4283" t="s">
        <v>802</v>
      </c>
      <c r="C4283" t="s">
        <v>103</v>
      </c>
      <c r="D4283" t="s">
        <v>22</v>
      </c>
      <c r="E4283" t="s">
        <v>54</v>
      </c>
      <c r="F4283" t="s">
        <v>100</v>
      </c>
      <c r="G4283">
        <v>30000</v>
      </c>
      <c r="H4283">
        <f t="shared" si="1183"/>
        <v>28227</v>
      </c>
      <c r="I4283">
        <f t="shared" si="1184"/>
        <v>861</v>
      </c>
      <c r="J4283">
        <f t="shared" si="1175"/>
        <v>2130</v>
      </c>
      <c r="K4283">
        <f t="shared" si="1176"/>
        <v>330.00000000000006</v>
      </c>
      <c r="L4283">
        <f t="shared" si="1177"/>
        <v>912</v>
      </c>
      <c r="M4283">
        <f t="shared" si="1178"/>
        <v>2127</v>
      </c>
      <c r="N4283">
        <v>0</v>
      </c>
      <c r="O4283">
        <f t="shared" si="1179"/>
        <v>6360</v>
      </c>
      <c r="P4283">
        <v>25</v>
      </c>
      <c r="Q4283">
        <v>0</v>
      </c>
      <c r="R4283">
        <v>0</v>
      </c>
      <c r="S4283">
        <v>0</v>
      </c>
      <c r="T4283">
        <v>100</v>
      </c>
      <c r="U4283">
        <f t="shared" si="1180"/>
        <v>0</v>
      </c>
      <c r="V4283">
        <v>0</v>
      </c>
      <c r="W4283">
        <f t="shared" si="1172"/>
        <v>125</v>
      </c>
      <c r="X4283">
        <f t="shared" si="1181"/>
        <v>1773</v>
      </c>
      <c r="Y4283">
        <f t="shared" si="1170"/>
        <v>4257</v>
      </c>
      <c r="Z4283">
        <f t="shared" si="1182"/>
        <v>28102</v>
      </c>
      <c r="AA4283" t="s">
        <v>224</v>
      </c>
      <c r="AB4283">
        <v>2022</v>
      </c>
    </row>
    <row r="4284" spans="1:28" x14ac:dyDescent="0.25">
      <c r="A4284">
        <v>72</v>
      </c>
      <c r="B4284" t="s">
        <v>193</v>
      </c>
      <c r="C4284" t="s">
        <v>103</v>
      </c>
      <c r="D4284" t="s">
        <v>22</v>
      </c>
      <c r="E4284" t="s">
        <v>54</v>
      </c>
      <c r="F4284" t="s">
        <v>100</v>
      </c>
      <c r="G4284">
        <v>30000</v>
      </c>
      <c r="H4284">
        <f t="shared" si="1183"/>
        <v>26714.55</v>
      </c>
      <c r="I4284">
        <f t="shared" si="1184"/>
        <v>861</v>
      </c>
      <c r="J4284">
        <f t="shared" si="1175"/>
        <v>2130</v>
      </c>
      <c r="K4284">
        <f t="shared" si="1176"/>
        <v>330.00000000000006</v>
      </c>
      <c r="L4284">
        <f t="shared" si="1177"/>
        <v>912</v>
      </c>
      <c r="M4284">
        <f t="shared" si="1178"/>
        <v>2127</v>
      </c>
      <c r="N4284">
        <v>1512.45</v>
      </c>
      <c r="O4284">
        <f t="shared" si="1179"/>
        <v>7872.45</v>
      </c>
      <c r="P4284">
        <v>25</v>
      </c>
      <c r="Q4284">
        <v>200</v>
      </c>
      <c r="R4284">
        <v>0</v>
      </c>
      <c r="S4284">
        <v>0</v>
      </c>
      <c r="T4284">
        <v>100</v>
      </c>
      <c r="U4284">
        <f t="shared" si="1180"/>
        <v>0</v>
      </c>
      <c r="V4284">
        <v>0</v>
      </c>
      <c r="W4284">
        <f t="shared" si="1172"/>
        <v>325</v>
      </c>
      <c r="X4284">
        <f t="shared" si="1181"/>
        <v>3285.45</v>
      </c>
      <c r="Y4284">
        <f t="shared" si="1170"/>
        <v>4257</v>
      </c>
      <c r="Z4284">
        <f t="shared" si="1182"/>
        <v>26389.55</v>
      </c>
      <c r="AA4284" t="s">
        <v>224</v>
      </c>
      <c r="AB4284">
        <v>2022</v>
      </c>
    </row>
    <row r="4285" spans="1:28" x14ac:dyDescent="0.25">
      <c r="A4285">
        <v>73</v>
      </c>
      <c r="B4285" t="s">
        <v>197</v>
      </c>
      <c r="C4285" t="s">
        <v>103</v>
      </c>
      <c r="D4285" t="s">
        <v>94</v>
      </c>
      <c r="E4285" t="s">
        <v>54</v>
      </c>
      <c r="F4285" t="s">
        <v>100</v>
      </c>
      <c r="G4285">
        <v>20000</v>
      </c>
      <c r="H4285">
        <f t="shared" si="1183"/>
        <v>18818</v>
      </c>
      <c r="I4285">
        <f t="shared" si="1184"/>
        <v>574</v>
      </c>
      <c r="J4285">
        <f t="shared" si="1175"/>
        <v>1419.9999999999998</v>
      </c>
      <c r="K4285">
        <f t="shared" si="1176"/>
        <v>220.00000000000003</v>
      </c>
      <c r="L4285">
        <f t="shared" si="1177"/>
        <v>608</v>
      </c>
      <c r="M4285">
        <f t="shared" si="1178"/>
        <v>1418</v>
      </c>
      <c r="N4285">
        <v>0</v>
      </c>
      <c r="O4285">
        <f t="shared" si="1179"/>
        <v>4240</v>
      </c>
      <c r="P4285">
        <v>25</v>
      </c>
      <c r="Q4285">
        <v>0</v>
      </c>
      <c r="R4285">
        <v>0</v>
      </c>
      <c r="S4285">
        <v>0</v>
      </c>
      <c r="T4285">
        <v>100</v>
      </c>
      <c r="U4285">
        <f t="shared" si="1180"/>
        <v>0</v>
      </c>
      <c r="V4285">
        <v>0</v>
      </c>
      <c r="W4285">
        <f t="shared" si="1172"/>
        <v>125</v>
      </c>
      <c r="X4285">
        <v>1182</v>
      </c>
      <c r="Y4285">
        <f t="shared" si="1170"/>
        <v>2838</v>
      </c>
      <c r="Z4285">
        <f t="shared" si="1182"/>
        <v>18693</v>
      </c>
      <c r="AA4285" t="s">
        <v>224</v>
      </c>
      <c r="AB4285">
        <v>2022</v>
      </c>
    </row>
    <row r="4286" spans="1:28" x14ac:dyDescent="0.25">
      <c r="A4286">
        <v>74</v>
      </c>
      <c r="B4286" t="s">
        <v>198</v>
      </c>
      <c r="C4286" t="s">
        <v>103</v>
      </c>
      <c r="D4286" t="s">
        <v>22</v>
      </c>
      <c r="E4286" t="s">
        <v>54</v>
      </c>
      <c r="F4286" t="s">
        <v>100</v>
      </c>
      <c r="G4286">
        <v>30000</v>
      </c>
      <c r="H4286">
        <f t="shared" si="1183"/>
        <v>28227</v>
      </c>
      <c r="I4286">
        <f t="shared" si="1184"/>
        <v>861</v>
      </c>
      <c r="J4286">
        <f t="shared" si="1175"/>
        <v>2130</v>
      </c>
      <c r="K4286">
        <f t="shared" si="1176"/>
        <v>330.00000000000006</v>
      </c>
      <c r="L4286">
        <f t="shared" si="1177"/>
        <v>912</v>
      </c>
      <c r="M4286">
        <f t="shared" si="1178"/>
        <v>2127</v>
      </c>
      <c r="N4286">
        <v>0</v>
      </c>
      <c r="O4286">
        <f t="shared" si="1179"/>
        <v>6360</v>
      </c>
      <c r="P4286">
        <v>25</v>
      </c>
      <c r="Q4286">
        <v>2733.44</v>
      </c>
      <c r="R4286">
        <v>0</v>
      </c>
      <c r="S4286">
        <v>0</v>
      </c>
      <c r="T4286">
        <v>100</v>
      </c>
      <c r="U4286">
        <f t="shared" si="1180"/>
        <v>0</v>
      </c>
      <c r="V4286">
        <v>0</v>
      </c>
      <c r="W4286">
        <f t="shared" si="1172"/>
        <v>2858.44</v>
      </c>
      <c r="X4286">
        <f t="shared" ref="X4286:X4298" si="1185">+I4286+L4286+N4286</f>
        <v>1773</v>
      </c>
      <c r="Y4286">
        <f t="shared" si="1170"/>
        <v>4257</v>
      </c>
      <c r="Z4286">
        <f t="shared" si="1182"/>
        <v>25368.559999999998</v>
      </c>
      <c r="AA4286" t="s">
        <v>224</v>
      </c>
      <c r="AB4286">
        <v>2022</v>
      </c>
    </row>
    <row r="4287" spans="1:28" x14ac:dyDescent="0.25">
      <c r="A4287">
        <v>75</v>
      </c>
      <c r="B4287" t="s">
        <v>199</v>
      </c>
      <c r="C4287" t="s">
        <v>103</v>
      </c>
      <c r="D4287" t="s">
        <v>10</v>
      </c>
      <c r="E4287" t="s">
        <v>54</v>
      </c>
      <c r="F4287" t="s">
        <v>100</v>
      </c>
      <c r="G4287">
        <v>30000</v>
      </c>
      <c r="H4287">
        <f t="shared" si="1183"/>
        <v>28227</v>
      </c>
      <c r="I4287">
        <f t="shared" si="1184"/>
        <v>861</v>
      </c>
      <c r="J4287">
        <f t="shared" si="1175"/>
        <v>2130</v>
      </c>
      <c r="K4287">
        <f t="shared" si="1176"/>
        <v>330.00000000000006</v>
      </c>
      <c r="L4287">
        <f t="shared" si="1177"/>
        <v>912</v>
      </c>
      <c r="M4287">
        <f t="shared" si="1178"/>
        <v>2127</v>
      </c>
      <c r="N4287">
        <v>0</v>
      </c>
      <c r="O4287">
        <f t="shared" si="1179"/>
        <v>6360</v>
      </c>
      <c r="P4287">
        <v>25</v>
      </c>
      <c r="Q4287">
        <v>0</v>
      </c>
      <c r="R4287">
        <v>0</v>
      </c>
      <c r="S4287">
        <v>0</v>
      </c>
      <c r="T4287">
        <v>100</v>
      </c>
      <c r="U4287">
        <f t="shared" si="1180"/>
        <v>0</v>
      </c>
      <c r="V4287">
        <v>0</v>
      </c>
      <c r="W4287">
        <f t="shared" si="1172"/>
        <v>125</v>
      </c>
      <c r="X4287">
        <f t="shared" si="1185"/>
        <v>1773</v>
      </c>
      <c r="Y4287">
        <f t="shared" si="1170"/>
        <v>4257</v>
      </c>
      <c r="Z4287">
        <f t="shared" si="1182"/>
        <v>28102</v>
      </c>
      <c r="AA4287" t="s">
        <v>224</v>
      </c>
      <c r="AB4287">
        <v>2022</v>
      </c>
    </row>
    <row r="4288" spans="1:28" x14ac:dyDescent="0.25">
      <c r="A4288">
        <v>76</v>
      </c>
      <c r="B4288" t="s">
        <v>200</v>
      </c>
      <c r="C4288" t="s">
        <v>103</v>
      </c>
      <c r="D4288" t="s">
        <v>19</v>
      </c>
      <c r="E4288" t="s">
        <v>60</v>
      </c>
      <c r="F4288" t="s">
        <v>100</v>
      </c>
      <c r="G4288">
        <v>35000</v>
      </c>
      <c r="H4288">
        <f t="shared" si="1183"/>
        <v>32931.5</v>
      </c>
      <c r="I4288">
        <f t="shared" si="1184"/>
        <v>1004.5</v>
      </c>
      <c r="J4288">
        <f t="shared" si="1175"/>
        <v>2485</v>
      </c>
      <c r="K4288">
        <f t="shared" si="1176"/>
        <v>385.00000000000006</v>
      </c>
      <c r="L4288">
        <f t="shared" si="1177"/>
        <v>1064</v>
      </c>
      <c r="M4288">
        <f t="shared" si="1178"/>
        <v>2481.5</v>
      </c>
      <c r="N4288">
        <v>0</v>
      </c>
      <c r="O4288">
        <f t="shared" si="1179"/>
        <v>7420</v>
      </c>
      <c r="P4288">
        <v>25</v>
      </c>
      <c r="Q4288">
        <v>6690.59</v>
      </c>
      <c r="R4288">
        <v>852.55</v>
      </c>
      <c r="S4288">
        <v>1195.92</v>
      </c>
      <c r="T4288">
        <v>100</v>
      </c>
      <c r="U4288">
        <f t="shared" si="1180"/>
        <v>0</v>
      </c>
      <c r="V4288">
        <v>0</v>
      </c>
      <c r="W4288">
        <f t="shared" si="1172"/>
        <v>8864.0600000000013</v>
      </c>
      <c r="X4288">
        <f t="shared" si="1185"/>
        <v>2068.5</v>
      </c>
      <c r="Y4288">
        <f t="shared" si="1170"/>
        <v>4966.5</v>
      </c>
      <c r="Z4288">
        <f t="shared" si="1182"/>
        <v>24067.439999999999</v>
      </c>
      <c r="AA4288" t="s">
        <v>224</v>
      </c>
      <c r="AB4288">
        <v>2022</v>
      </c>
    </row>
    <row r="4289" spans="1:28" x14ac:dyDescent="0.25">
      <c r="A4289">
        <v>77</v>
      </c>
      <c r="B4289" t="s">
        <v>201</v>
      </c>
      <c r="C4289" t="s">
        <v>102</v>
      </c>
      <c r="D4289" t="s">
        <v>22</v>
      </c>
      <c r="E4289" t="s">
        <v>37</v>
      </c>
      <c r="F4289" t="s">
        <v>100</v>
      </c>
      <c r="G4289">
        <v>20000</v>
      </c>
      <c r="H4289">
        <f t="shared" si="1183"/>
        <v>18818</v>
      </c>
      <c r="I4289">
        <f t="shared" si="1184"/>
        <v>574</v>
      </c>
      <c r="J4289">
        <f t="shared" si="1175"/>
        <v>1419.9999999999998</v>
      </c>
      <c r="K4289">
        <f t="shared" si="1176"/>
        <v>220.00000000000003</v>
      </c>
      <c r="L4289">
        <f t="shared" si="1177"/>
        <v>608</v>
      </c>
      <c r="M4289">
        <f t="shared" si="1178"/>
        <v>1418</v>
      </c>
      <c r="N4289">
        <v>0</v>
      </c>
      <c r="O4289">
        <f t="shared" si="1179"/>
        <v>4240</v>
      </c>
      <c r="P4289">
        <v>25</v>
      </c>
      <c r="Q4289">
        <v>1625.49</v>
      </c>
      <c r="R4289">
        <v>0</v>
      </c>
      <c r="S4289">
        <v>0</v>
      </c>
      <c r="T4289">
        <v>100</v>
      </c>
      <c r="U4289">
        <f t="shared" si="1180"/>
        <v>0</v>
      </c>
      <c r="V4289">
        <v>0</v>
      </c>
      <c r="W4289">
        <f t="shared" si="1172"/>
        <v>1750.49</v>
      </c>
      <c r="X4289">
        <f t="shared" si="1185"/>
        <v>1182</v>
      </c>
      <c r="Y4289">
        <f t="shared" si="1170"/>
        <v>2838</v>
      </c>
      <c r="Z4289">
        <f t="shared" si="1182"/>
        <v>17067.510000000002</v>
      </c>
      <c r="AA4289" t="s">
        <v>224</v>
      </c>
      <c r="AB4289">
        <v>2022</v>
      </c>
    </row>
    <row r="4290" spans="1:28" x14ac:dyDescent="0.25">
      <c r="A4290">
        <v>78</v>
      </c>
      <c r="B4290" t="s">
        <v>202</v>
      </c>
      <c r="C4290" t="s">
        <v>102</v>
      </c>
      <c r="D4290" t="s">
        <v>22</v>
      </c>
      <c r="E4290" t="s">
        <v>37</v>
      </c>
      <c r="F4290" t="s">
        <v>100</v>
      </c>
      <c r="G4290">
        <v>20000</v>
      </c>
      <c r="H4290">
        <f t="shared" si="1183"/>
        <v>18818</v>
      </c>
      <c r="I4290">
        <f t="shared" si="1184"/>
        <v>574</v>
      </c>
      <c r="J4290">
        <f t="shared" si="1175"/>
        <v>1419.9999999999998</v>
      </c>
      <c r="K4290">
        <f t="shared" si="1176"/>
        <v>220.00000000000003</v>
      </c>
      <c r="L4290">
        <f t="shared" si="1177"/>
        <v>608</v>
      </c>
      <c r="M4290">
        <f t="shared" si="1178"/>
        <v>1418</v>
      </c>
      <c r="N4290">
        <v>0</v>
      </c>
      <c r="O4290">
        <f t="shared" si="1179"/>
        <v>4240</v>
      </c>
      <c r="P4290">
        <v>25</v>
      </c>
      <c r="Q4290">
        <v>1138.06</v>
      </c>
      <c r="R4290">
        <v>0</v>
      </c>
      <c r="S4290">
        <v>0</v>
      </c>
      <c r="T4290">
        <v>100</v>
      </c>
      <c r="U4290">
        <f t="shared" si="1180"/>
        <v>0</v>
      </c>
      <c r="V4290">
        <v>0</v>
      </c>
      <c r="W4290">
        <f t="shared" si="1172"/>
        <v>1263.06</v>
      </c>
      <c r="X4290">
        <f t="shared" si="1185"/>
        <v>1182</v>
      </c>
      <c r="Y4290">
        <f t="shared" si="1170"/>
        <v>2838</v>
      </c>
      <c r="Z4290">
        <f t="shared" si="1182"/>
        <v>17554.939999999999</v>
      </c>
      <c r="AA4290" t="s">
        <v>224</v>
      </c>
      <c r="AB4290">
        <v>2022</v>
      </c>
    </row>
    <row r="4291" spans="1:28" x14ac:dyDescent="0.25">
      <c r="A4291">
        <v>79</v>
      </c>
      <c r="B4291" t="s">
        <v>203</v>
      </c>
      <c r="C4291" t="s">
        <v>102</v>
      </c>
      <c r="D4291" t="s">
        <v>6</v>
      </c>
      <c r="E4291" t="s">
        <v>37</v>
      </c>
      <c r="F4291" t="s">
        <v>100</v>
      </c>
      <c r="G4291">
        <v>15000</v>
      </c>
      <c r="H4291">
        <f t="shared" si="1183"/>
        <v>14113.5</v>
      </c>
      <c r="I4291">
        <f t="shared" si="1184"/>
        <v>430.5</v>
      </c>
      <c r="J4291">
        <f t="shared" si="1175"/>
        <v>1065</v>
      </c>
      <c r="K4291">
        <f t="shared" si="1176"/>
        <v>165.00000000000003</v>
      </c>
      <c r="L4291">
        <f t="shared" si="1177"/>
        <v>456</v>
      </c>
      <c r="M4291">
        <f t="shared" si="1178"/>
        <v>1063.5</v>
      </c>
      <c r="N4291">
        <v>0</v>
      </c>
      <c r="O4291">
        <f t="shared" si="1179"/>
        <v>3180</v>
      </c>
      <c r="P4291">
        <v>25</v>
      </c>
      <c r="Q4291">
        <v>0</v>
      </c>
      <c r="R4291">
        <v>0</v>
      </c>
      <c r="S4291">
        <v>0</v>
      </c>
      <c r="T4291">
        <v>100</v>
      </c>
      <c r="U4291">
        <f t="shared" si="1180"/>
        <v>0</v>
      </c>
      <c r="V4291">
        <v>0</v>
      </c>
      <c r="W4291">
        <f t="shared" si="1172"/>
        <v>125</v>
      </c>
      <c r="X4291">
        <f t="shared" si="1185"/>
        <v>886.5</v>
      </c>
      <c r="Y4291">
        <f t="shared" si="1170"/>
        <v>2128.5</v>
      </c>
      <c r="Z4291">
        <f t="shared" si="1182"/>
        <v>13988.5</v>
      </c>
      <c r="AA4291" t="s">
        <v>224</v>
      </c>
      <c r="AB4291">
        <v>2022</v>
      </c>
    </row>
    <row r="4292" spans="1:28" x14ac:dyDescent="0.25">
      <c r="A4292">
        <v>80</v>
      </c>
      <c r="B4292" t="s">
        <v>204</v>
      </c>
      <c r="C4292" t="s">
        <v>102</v>
      </c>
      <c r="D4292" t="s">
        <v>6</v>
      </c>
      <c r="E4292" t="s">
        <v>37</v>
      </c>
      <c r="F4292" t="s">
        <v>100</v>
      </c>
      <c r="G4292">
        <v>15000</v>
      </c>
      <c r="H4292">
        <f t="shared" si="1183"/>
        <v>14113.5</v>
      </c>
      <c r="I4292">
        <f t="shared" si="1184"/>
        <v>430.5</v>
      </c>
      <c r="J4292">
        <f t="shared" si="1175"/>
        <v>1065</v>
      </c>
      <c r="K4292">
        <f t="shared" si="1176"/>
        <v>165.00000000000003</v>
      </c>
      <c r="L4292">
        <f t="shared" si="1177"/>
        <v>456</v>
      </c>
      <c r="M4292">
        <f t="shared" si="1178"/>
        <v>1063.5</v>
      </c>
      <c r="N4292">
        <v>0</v>
      </c>
      <c r="O4292">
        <f t="shared" si="1179"/>
        <v>3180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80"/>
        <v>0</v>
      </c>
      <c r="V4292">
        <v>0</v>
      </c>
      <c r="W4292">
        <f t="shared" si="1172"/>
        <v>125</v>
      </c>
      <c r="X4292">
        <f t="shared" si="1185"/>
        <v>886.5</v>
      </c>
      <c r="Y4292">
        <f t="shared" si="1170"/>
        <v>2128.5</v>
      </c>
      <c r="Z4292">
        <f t="shared" si="1182"/>
        <v>13988.5</v>
      </c>
      <c r="AA4292" t="s">
        <v>224</v>
      </c>
      <c r="AB4292">
        <v>2022</v>
      </c>
    </row>
    <row r="4293" spans="1:28" x14ac:dyDescent="0.25">
      <c r="A4293">
        <v>81</v>
      </c>
      <c r="B4293" t="s">
        <v>205</v>
      </c>
      <c r="C4293" t="s">
        <v>102</v>
      </c>
      <c r="D4293" t="s">
        <v>6</v>
      </c>
      <c r="E4293" t="s">
        <v>37</v>
      </c>
      <c r="F4293" t="s">
        <v>100</v>
      </c>
      <c r="G4293">
        <v>15000</v>
      </c>
      <c r="H4293">
        <f t="shared" si="1183"/>
        <v>14113.5</v>
      </c>
      <c r="I4293">
        <f t="shared" si="1184"/>
        <v>430.5</v>
      </c>
      <c r="J4293">
        <f t="shared" si="1175"/>
        <v>1065</v>
      </c>
      <c r="K4293">
        <f t="shared" si="1176"/>
        <v>165.00000000000003</v>
      </c>
      <c r="L4293">
        <f t="shared" si="1177"/>
        <v>456</v>
      </c>
      <c r="M4293">
        <f t="shared" si="1178"/>
        <v>1063.5</v>
      </c>
      <c r="N4293">
        <v>0</v>
      </c>
      <c r="O4293">
        <f t="shared" si="1179"/>
        <v>3180</v>
      </c>
      <c r="P4293">
        <v>25</v>
      </c>
      <c r="Q4293">
        <v>0</v>
      </c>
      <c r="R4293">
        <v>0</v>
      </c>
      <c r="S4293">
        <v>0</v>
      </c>
      <c r="T4293">
        <v>100</v>
      </c>
      <c r="U4293">
        <f t="shared" si="1180"/>
        <v>0</v>
      </c>
      <c r="V4293">
        <v>0</v>
      </c>
      <c r="W4293">
        <f t="shared" si="1172"/>
        <v>125</v>
      </c>
      <c r="X4293">
        <f t="shared" si="1185"/>
        <v>886.5</v>
      </c>
      <c r="Y4293">
        <f t="shared" ref="Y4293:Y4298" si="1186">+J4293+M4293</f>
        <v>2128.5</v>
      </c>
      <c r="Z4293">
        <f t="shared" si="1182"/>
        <v>13988.5</v>
      </c>
      <c r="AA4293" t="s">
        <v>224</v>
      </c>
      <c r="AB4293">
        <v>2022</v>
      </c>
    </row>
    <row r="4294" spans="1:28" x14ac:dyDescent="0.25">
      <c r="A4294">
        <v>82</v>
      </c>
      <c r="B4294" t="s">
        <v>206</v>
      </c>
      <c r="C4294" t="s">
        <v>103</v>
      </c>
      <c r="D4294" t="s">
        <v>22</v>
      </c>
      <c r="E4294" t="s">
        <v>57</v>
      </c>
      <c r="F4294" t="s">
        <v>100</v>
      </c>
      <c r="G4294">
        <v>25000</v>
      </c>
      <c r="H4294">
        <f t="shared" si="1183"/>
        <v>23522.5</v>
      </c>
      <c r="I4294">
        <f t="shared" si="1184"/>
        <v>717.5</v>
      </c>
      <c r="J4294">
        <f t="shared" si="1175"/>
        <v>1774.9999999999998</v>
      </c>
      <c r="K4294">
        <f t="shared" si="1176"/>
        <v>275</v>
      </c>
      <c r="L4294">
        <f t="shared" si="1177"/>
        <v>760</v>
      </c>
      <c r="M4294">
        <f t="shared" si="1178"/>
        <v>1772.5000000000002</v>
      </c>
      <c r="N4294">
        <v>0</v>
      </c>
      <c r="O4294">
        <f t="shared" si="1179"/>
        <v>5300</v>
      </c>
      <c r="P4294">
        <v>25</v>
      </c>
      <c r="Q4294">
        <v>5991.65</v>
      </c>
      <c r="R4294">
        <v>0</v>
      </c>
      <c r="S4294">
        <v>0</v>
      </c>
      <c r="T4294">
        <v>100</v>
      </c>
      <c r="U4294">
        <f t="shared" si="1180"/>
        <v>0</v>
      </c>
      <c r="V4294">
        <v>0</v>
      </c>
      <c r="W4294">
        <f t="shared" si="1172"/>
        <v>6116.65</v>
      </c>
      <c r="X4294">
        <f t="shared" si="1185"/>
        <v>1477.5</v>
      </c>
      <c r="Y4294">
        <f t="shared" si="1186"/>
        <v>3547.5</v>
      </c>
      <c r="Z4294">
        <f t="shared" si="1182"/>
        <v>17405.849999999999</v>
      </c>
      <c r="AA4294" t="s">
        <v>224</v>
      </c>
      <c r="AB4294">
        <v>2022</v>
      </c>
    </row>
    <row r="4295" spans="1:28" x14ac:dyDescent="0.25">
      <c r="A4295">
        <v>83</v>
      </c>
      <c r="B4295" t="s">
        <v>207</v>
      </c>
      <c r="C4295" t="s">
        <v>103</v>
      </c>
      <c r="D4295" t="s">
        <v>6</v>
      </c>
      <c r="E4295" t="s">
        <v>28</v>
      </c>
      <c r="F4295" t="s">
        <v>100</v>
      </c>
      <c r="G4295">
        <v>25000</v>
      </c>
      <c r="H4295">
        <f t="shared" si="1183"/>
        <v>23522.5</v>
      </c>
      <c r="I4295">
        <f t="shared" si="1184"/>
        <v>717.5</v>
      </c>
      <c r="J4295">
        <f t="shared" si="1175"/>
        <v>1774.9999999999998</v>
      </c>
      <c r="K4295">
        <f t="shared" si="1176"/>
        <v>275</v>
      </c>
      <c r="L4295">
        <f t="shared" si="1177"/>
        <v>760</v>
      </c>
      <c r="M4295">
        <f t="shared" si="1178"/>
        <v>1772.5000000000002</v>
      </c>
      <c r="N4295">
        <v>0</v>
      </c>
      <c r="O4295">
        <f t="shared" si="1179"/>
        <v>5300</v>
      </c>
      <c r="P4295">
        <v>25</v>
      </c>
      <c r="Q4295">
        <v>6140.97</v>
      </c>
      <c r="R4295">
        <v>0</v>
      </c>
      <c r="S4295">
        <v>0</v>
      </c>
      <c r="T4295">
        <v>100</v>
      </c>
      <c r="U4295">
        <f t="shared" si="1180"/>
        <v>0</v>
      </c>
      <c r="V4295">
        <v>0</v>
      </c>
      <c r="W4295">
        <f t="shared" si="1172"/>
        <v>6265.97</v>
      </c>
      <c r="X4295">
        <f t="shared" si="1185"/>
        <v>1477.5</v>
      </c>
      <c r="Y4295">
        <f t="shared" si="1186"/>
        <v>3547.5</v>
      </c>
      <c r="Z4295">
        <f t="shared" si="1182"/>
        <v>17256.53</v>
      </c>
      <c r="AA4295" t="s">
        <v>224</v>
      </c>
      <c r="AB4295">
        <v>2022</v>
      </c>
    </row>
    <row r="4296" spans="1:28" x14ac:dyDescent="0.25">
      <c r="A4296">
        <v>84</v>
      </c>
      <c r="B4296" t="s">
        <v>790</v>
      </c>
      <c r="C4296" t="s">
        <v>103</v>
      </c>
      <c r="D4296" t="s">
        <v>22</v>
      </c>
      <c r="E4296" t="s">
        <v>832</v>
      </c>
      <c r="F4296" t="s">
        <v>100</v>
      </c>
      <c r="G4296">
        <v>30000</v>
      </c>
      <c r="H4296">
        <f t="shared" si="1183"/>
        <v>28227</v>
      </c>
      <c r="I4296">
        <f t="shared" si="1184"/>
        <v>861</v>
      </c>
      <c r="J4296">
        <f t="shared" si="1175"/>
        <v>2130</v>
      </c>
      <c r="K4296">
        <f t="shared" si="1176"/>
        <v>330.00000000000006</v>
      </c>
      <c r="L4296">
        <f t="shared" si="1177"/>
        <v>912</v>
      </c>
      <c r="M4296">
        <f t="shared" si="1178"/>
        <v>2127</v>
      </c>
      <c r="N4296">
        <v>0</v>
      </c>
      <c r="O4296">
        <f t="shared" si="1179"/>
        <v>6360</v>
      </c>
      <c r="P4296">
        <v>25</v>
      </c>
      <c r="Q4296">
        <v>2796.05</v>
      </c>
      <c r="R4296">
        <v>0</v>
      </c>
      <c r="S4296">
        <v>0</v>
      </c>
      <c r="T4296">
        <v>100</v>
      </c>
      <c r="U4296">
        <f t="shared" si="1180"/>
        <v>0</v>
      </c>
      <c r="V4296">
        <v>0</v>
      </c>
      <c r="W4296">
        <f t="shared" si="1172"/>
        <v>2921.05</v>
      </c>
      <c r="X4296">
        <f t="shared" si="1185"/>
        <v>1773</v>
      </c>
      <c r="Y4296">
        <f t="shared" si="1186"/>
        <v>4257</v>
      </c>
      <c r="Z4296">
        <f t="shared" si="1182"/>
        <v>25305.95</v>
      </c>
      <c r="AA4296" t="s">
        <v>224</v>
      </c>
      <c r="AB4296">
        <v>2022</v>
      </c>
    </row>
    <row r="4297" spans="1:28" x14ac:dyDescent="0.25">
      <c r="A4297">
        <v>85</v>
      </c>
      <c r="B4297" t="s">
        <v>810</v>
      </c>
      <c r="C4297" t="s">
        <v>102</v>
      </c>
      <c r="D4297" t="s">
        <v>94</v>
      </c>
      <c r="E4297" t="s">
        <v>37</v>
      </c>
      <c r="F4297" t="s">
        <v>100</v>
      </c>
      <c r="G4297">
        <v>25000</v>
      </c>
      <c r="H4297">
        <f t="shared" si="1183"/>
        <v>23522.5</v>
      </c>
      <c r="I4297">
        <f t="shared" si="1184"/>
        <v>717.5</v>
      </c>
      <c r="J4297">
        <f t="shared" si="1175"/>
        <v>1774.9999999999998</v>
      </c>
      <c r="K4297">
        <f t="shared" si="1176"/>
        <v>275</v>
      </c>
      <c r="L4297">
        <f t="shared" si="1177"/>
        <v>760</v>
      </c>
      <c r="M4297">
        <f t="shared" si="1178"/>
        <v>1772.5000000000002</v>
      </c>
      <c r="N4297">
        <v>0</v>
      </c>
      <c r="O4297">
        <f t="shared" si="1179"/>
        <v>5300</v>
      </c>
      <c r="P4297">
        <v>25</v>
      </c>
      <c r="Q4297">
        <v>1000</v>
      </c>
      <c r="R4297">
        <v>0</v>
      </c>
      <c r="S4297">
        <v>0</v>
      </c>
      <c r="T4297">
        <v>100</v>
      </c>
      <c r="U4297">
        <f t="shared" si="1180"/>
        <v>0</v>
      </c>
      <c r="V4297">
        <v>0</v>
      </c>
      <c r="W4297">
        <f t="shared" si="1172"/>
        <v>1125</v>
      </c>
      <c r="X4297">
        <f t="shared" si="1185"/>
        <v>1477.5</v>
      </c>
      <c r="Y4297">
        <f t="shared" si="1186"/>
        <v>3547.5</v>
      </c>
      <c r="Z4297">
        <f t="shared" si="1182"/>
        <v>22397.5</v>
      </c>
      <c r="AA4297" t="s">
        <v>224</v>
      </c>
      <c r="AB4297">
        <v>2022</v>
      </c>
    </row>
    <row r="4298" spans="1:28" x14ac:dyDescent="0.25">
      <c r="A4298">
        <v>86</v>
      </c>
      <c r="B4298" t="s">
        <v>811</v>
      </c>
      <c r="C4298" t="s">
        <v>103</v>
      </c>
      <c r="D4298" t="s">
        <v>808</v>
      </c>
      <c r="E4298" t="s">
        <v>54</v>
      </c>
      <c r="F4298" t="s">
        <v>99</v>
      </c>
      <c r="G4298">
        <v>45000</v>
      </c>
      <c r="H4298">
        <f t="shared" si="1183"/>
        <v>42340.5</v>
      </c>
      <c r="I4298">
        <f t="shared" si="1184"/>
        <v>1291.5</v>
      </c>
      <c r="J4298">
        <f t="shared" si="1175"/>
        <v>3194.9999999999995</v>
      </c>
      <c r="K4298">
        <f t="shared" si="1176"/>
        <v>495.00000000000006</v>
      </c>
      <c r="L4298">
        <f t="shared" si="1177"/>
        <v>1368</v>
      </c>
      <c r="M4298">
        <f t="shared" si="1178"/>
        <v>3190.5</v>
      </c>
      <c r="N4298">
        <v>0</v>
      </c>
      <c r="O4298">
        <f t="shared" si="1179"/>
        <v>9540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180"/>
        <v>1148.3248749999998</v>
      </c>
      <c r="V4298">
        <v>0</v>
      </c>
      <c r="W4298">
        <f t="shared" si="1172"/>
        <v>1273.3248749999998</v>
      </c>
      <c r="X4298">
        <f t="shared" si="1185"/>
        <v>2659.5</v>
      </c>
      <c r="Y4298">
        <f t="shared" si="1186"/>
        <v>6385.5</v>
      </c>
      <c r="Z4298">
        <f t="shared" si="1182"/>
        <v>41067.175125000002</v>
      </c>
      <c r="AA4298" t="s">
        <v>224</v>
      </c>
      <c r="AB4298">
        <v>2022</v>
      </c>
    </row>
    <row r="4299" spans="1:28" x14ac:dyDescent="0.25">
      <c r="A4299">
        <v>87</v>
      </c>
      <c r="B4299" t="s">
        <v>812</v>
      </c>
      <c r="C4299" t="s">
        <v>102</v>
      </c>
      <c r="D4299" t="s">
        <v>808</v>
      </c>
      <c r="E4299" t="s">
        <v>619</v>
      </c>
      <c r="F4299" t="s">
        <v>85</v>
      </c>
      <c r="G4299">
        <v>30000</v>
      </c>
      <c r="H4299">
        <f>+G4299-(I4299+L4299+N4299)</f>
        <v>28227</v>
      </c>
      <c r="I4299">
        <f>IF(G4299&lt;=325250,G4299*2.87%,9334.68)</f>
        <v>861</v>
      </c>
      <c r="J4299">
        <f>IF(G4299&lt;=325250,G4299*7.1%,23092.75)</f>
        <v>2130</v>
      </c>
      <c r="K4299">
        <f>IF(G4299&lt;=65050,G4299*1.1%,715.55)</f>
        <v>330.00000000000006</v>
      </c>
      <c r="L4299">
        <f>IF(G4299&lt;=162625,G4299*3.04%,4943.8)</f>
        <v>912</v>
      </c>
      <c r="M4299">
        <f>IF(G4299&lt;=162625,G4299*7.09%,11530.11)</f>
        <v>2127</v>
      </c>
      <c r="N4299">
        <v>0</v>
      </c>
      <c r="O4299">
        <f>+I4299+J4299+K4299+L4299+M4299+N4299</f>
        <v>6360</v>
      </c>
      <c r="P4299">
        <v>25</v>
      </c>
      <c r="Q4299">
        <v>500</v>
      </c>
      <c r="R4299">
        <v>0</v>
      </c>
      <c r="S4299">
        <v>0</v>
      </c>
      <c r="T4299">
        <v>100</v>
      </c>
      <c r="U4299">
        <f>IF((H4299*12)&gt;867123.01,(79776+(((H4299*12)-867123.01)*0.25))/12,IF((H4299*12)&gt;624329.01,(31216+(((H4299*12)-624329.01)*0.2))/12,IF((H4299*12)&gt;416220.01,(((H4299*12)-416220.01)*0.15)/12,0)))</f>
        <v>0</v>
      </c>
      <c r="V4299">
        <v>0</v>
      </c>
      <c r="W4299">
        <f>P4299+Q4299+R4299+S4299+T4299+U4299</f>
        <v>625</v>
      </c>
      <c r="X4299">
        <f>+I4299+L4299+N4299</f>
        <v>1773</v>
      </c>
      <c r="Y4299">
        <f>+J4299+M4299</f>
        <v>4257</v>
      </c>
      <c r="Z4299">
        <f>+G4299-(W4299+X4299)</f>
        <v>27602</v>
      </c>
      <c r="AA4299" t="s">
        <v>224</v>
      </c>
      <c r="AB4299">
        <v>2022</v>
      </c>
    </row>
    <row r="4300" spans="1:28" x14ac:dyDescent="0.25">
      <c r="A4300">
        <v>88</v>
      </c>
      <c r="B4300" t="s">
        <v>833</v>
      </c>
      <c r="C4300" t="s">
        <v>102</v>
      </c>
      <c r="D4300" t="s">
        <v>22</v>
      </c>
      <c r="E4300" t="s">
        <v>33</v>
      </c>
      <c r="F4300" t="s">
        <v>100</v>
      </c>
      <c r="G4300">
        <v>30000</v>
      </c>
      <c r="H4300">
        <f>+G4300-(I4300+L4300+N4300)</f>
        <v>28227</v>
      </c>
      <c r="I4300">
        <f>IF(G4300&lt;=325250,G4300*2.87%,9334.68)</f>
        <v>861</v>
      </c>
      <c r="J4300">
        <f>IF(G4300&lt;=325250,G4300*7.1%,23092.75)</f>
        <v>2130</v>
      </c>
      <c r="K4300">
        <f>IF(G4300&lt;=65050,G4300*1.1%,715.55)</f>
        <v>330.00000000000006</v>
      </c>
      <c r="L4300">
        <f>IF(G4300&lt;=162625,G4300*3.04%,4943.8)</f>
        <v>912</v>
      </c>
      <c r="M4300">
        <f>IF(G4300&lt;=162625,G4300*7.09%,11530.11)</f>
        <v>2127</v>
      </c>
      <c r="N4300">
        <v>0</v>
      </c>
      <c r="O4300">
        <f>+I4300+J4300+K4300+L4300+M4300+N4300</f>
        <v>6360</v>
      </c>
      <c r="P4300">
        <v>25</v>
      </c>
      <c r="Q4300">
        <v>0</v>
      </c>
      <c r="R4300">
        <v>0</v>
      </c>
      <c r="S4300">
        <v>0</v>
      </c>
      <c r="T4300">
        <v>100</v>
      </c>
      <c r="U4300">
        <f>IF((H4300*12)&gt;867123.01,(79776+(((H4300*12)-867123.01)*0.25))/12,IF((H4300*12)&gt;624329.01,(31216+(((H4300*12)-624329.01)*0.2))/12,IF((H4300*12)&gt;416220.01,(((H4300*12)-416220.01)*0.15)/12,0)))</f>
        <v>0</v>
      </c>
      <c r="V4300">
        <v>0</v>
      </c>
      <c r="W4300">
        <f t="shared" ref="W4300:W4301" si="1187">P4300+Q4300+R4300+S4300+T4300+U4300</f>
        <v>125</v>
      </c>
      <c r="X4300">
        <f>+I4300+L4300+N4300</f>
        <v>1773</v>
      </c>
      <c r="Y4300">
        <f>+J4300+M4300</f>
        <v>4257</v>
      </c>
      <c r="Z4300">
        <f t="shared" ref="Z4300:Z4301" si="1188">+G4300-(W4300+X4300)</f>
        <v>28102</v>
      </c>
      <c r="AA4300" t="s">
        <v>224</v>
      </c>
      <c r="AB4300">
        <v>2022</v>
      </c>
    </row>
    <row r="4301" spans="1:28" x14ac:dyDescent="0.25">
      <c r="A4301">
        <v>89</v>
      </c>
      <c r="B4301" t="s">
        <v>834</v>
      </c>
      <c r="C4301" t="s">
        <v>103</v>
      </c>
      <c r="D4301" t="s">
        <v>94</v>
      </c>
      <c r="E4301" t="s">
        <v>835</v>
      </c>
      <c r="F4301" t="s">
        <v>100</v>
      </c>
      <c r="G4301">
        <v>25000</v>
      </c>
      <c r="H4301">
        <f>+G4301-(I4301+L4301+N4301)</f>
        <v>23522.5</v>
      </c>
      <c r="I4301">
        <f>IF(G4301&lt;=325250,G4301*2.87%,9334.68)</f>
        <v>717.5</v>
      </c>
      <c r="J4301">
        <f>IF(G4301&lt;=325250,G4301*7.1%,23092.75)</f>
        <v>1774.9999999999998</v>
      </c>
      <c r="K4301">
        <f>IF(G4301&lt;=65050,G4301*1.1%,715.55)</f>
        <v>275</v>
      </c>
      <c r="L4301">
        <f>IF(G4301&lt;=162625,G4301*3.04%,4943.8)</f>
        <v>760</v>
      </c>
      <c r="M4301">
        <f>IF(G4301&lt;=162625,G4301*7.09%,11530.11)</f>
        <v>1772.5000000000002</v>
      </c>
      <c r="N4301">
        <v>0</v>
      </c>
      <c r="O4301">
        <f>+I4301+J4301+K4301+L4301+M4301+N4301</f>
        <v>5300</v>
      </c>
      <c r="P4301">
        <v>25</v>
      </c>
      <c r="Q4301">
        <v>0</v>
      </c>
      <c r="R4301">
        <v>0</v>
      </c>
      <c r="S4301">
        <v>0</v>
      </c>
      <c r="T4301">
        <v>100</v>
      </c>
      <c r="U4301">
        <f>IF((H4301*12)&gt;867123.01,(79776+(((H4301*12)-867123.01)*0.25))/12,IF((H4301*12)&gt;624329.01,(31216+(((H4301*12)-624329.01)*0.2))/12,IF((H4301*12)&gt;416220.01,(((H4301*12)-416220.01)*0.15)/12,0)))</f>
        <v>0</v>
      </c>
      <c r="V4301">
        <v>0</v>
      </c>
      <c r="W4301">
        <f t="shared" si="1187"/>
        <v>125</v>
      </c>
      <c r="X4301">
        <f>+I4301+L4301+N4301</f>
        <v>1477.5</v>
      </c>
      <c r="Y4301">
        <f>+J4301+M4301</f>
        <v>3547.5</v>
      </c>
      <c r="Z4301">
        <f t="shared" si="1188"/>
        <v>23397.5</v>
      </c>
      <c r="AA4301" t="s">
        <v>224</v>
      </c>
      <c r="AB4301">
        <v>2022</v>
      </c>
    </row>
    <row r="4302" spans="1:28" x14ac:dyDescent="0.25">
      <c r="A4302">
        <v>90</v>
      </c>
      <c r="B4302" t="s">
        <v>804</v>
      </c>
      <c r="C4302" t="s">
        <v>103</v>
      </c>
      <c r="D4302" t="s">
        <v>823</v>
      </c>
      <c r="E4302" t="s">
        <v>27</v>
      </c>
      <c r="F4302" t="s">
        <v>98</v>
      </c>
      <c r="G4302">
        <v>360000</v>
      </c>
      <c r="H4302">
        <f>+G4302-(I4302+L4302+N4302)</f>
        <v>344371.4</v>
      </c>
      <c r="I4302">
        <f>IF(G4302&lt;=325250,G4302*2.87%,9334.68)</f>
        <v>9334.68</v>
      </c>
      <c r="J4302">
        <f>IF(G4302&lt;=325250,G4302*7.1%,23092.75)</f>
        <v>23092.75</v>
      </c>
      <c r="K4302">
        <f>IF(G4302&lt;=65050,G4302*1.1%,715.55)</f>
        <v>715.55</v>
      </c>
      <c r="L4302">
        <f>IF(G4302&lt;=162625,G4302*3.04%,4943.8)</f>
        <v>4943.8</v>
      </c>
      <c r="M4302">
        <f>IF(G4302&lt;=162625,G4302*7.09%,11530.11)</f>
        <v>11530.11</v>
      </c>
      <c r="N4302">
        <v>1350.12</v>
      </c>
      <c r="O4302">
        <f>+I4302+J4302+K4302+L4302+M4302+N4302</f>
        <v>50967.010000000009</v>
      </c>
      <c r="P4302">
        <v>25</v>
      </c>
      <c r="Q4302">
        <v>0</v>
      </c>
      <c r="R4302">
        <v>0</v>
      </c>
      <c r="S4302">
        <v>664.4</v>
      </c>
      <c r="T4302">
        <v>0</v>
      </c>
      <c r="U4302">
        <f>IF((H4302*12)&gt;867123.01,(79776+(((H4302*12)-867123.01)*0.25))/12,IF((H4302*12)&gt;624329.01,(31216+(((H4302*12)-624329.01)*0.2))/12,IF((H4302*12)&gt;416220.01,(((H4302*12)-416220.01)*0.15)/12,0)))</f>
        <v>74675.787291666667</v>
      </c>
      <c r="V4302">
        <v>0</v>
      </c>
      <c r="W4302">
        <f>P4302+Q4302+R4302+S4302+T4302+U4302</f>
        <v>75365.187291666662</v>
      </c>
      <c r="X4302">
        <f>+I4302+L4302+N4302</f>
        <v>15628.599999999999</v>
      </c>
      <c r="Y4302">
        <f>+J4302+M4302</f>
        <v>34622.86</v>
      </c>
      <c r="Z4302">
        <f>+G4302-(W4302+X4302)</f>
        <v>269006.21270833333</v>
      </c>
      <c r="AA4302" t="s">
        <v>225</v>
      </c>
      <c r="AB4302">
        <v>2022</v>
      </c>
    </row>
    <row r="4303" spans="1:28" x14ac:dyDescent="0.25">
      <c r="A4303">
        <v>1</v>
      </c>
      <c r="B4303" t="s">
        <v>784</v>
      </c>
      <c r="C4303" t="s">
        <v>102</v>
      </c>
      <c r="D4303" t="s">
        <v>19</v>
      </c>
      <c r="E4303" t="s">
        <v>71</v>
      </c>
      <c r="F4303" t="s">
        <v>98</v>
      </c>
      <c r="G4303">
        <v>300000</v>
      </c>
      <c r="H4303">
        <f>+G4303-(I4303+L4303+N4303)</f>
        <v>286446.2</v>
      </c>
      <c r="I4303">
        <f>IF(G4303&lt;=325250,G4303*2.87%,9334.68)</f>
        <v>8610</v>
      </c>
      <c r="J4303">
        <f t="shared" ref="J4303:J4366" si="1189">IF(G4303&lt;=325250,G4303*7.1%,23092.75)</f>
        <v>21299.999999999996</v>
      </c>
      <c r="K4303">
        <f t="shared" ref="K4303:K4366" si="1190">IF(G4303&lt;=65050,G4303*1.1%,715.55)</f>
        <v>715.55</v>
      </c>
      <c r="L4303">
        <f t="shared" ref="L4303:L4366" si="1191">IF(G4303&lt;=162625,G4303*3.04%,4943.8)</f>
        <v>4943.8</v>
      </c>
      <c r="M4303">
        <f t="shared" ref="M4303:M4366" si="1192">IF(G4303&lt;=162625,G4303*7.09%,11530.11)</f>
        <v>11530.11</v>
      </c>
      <c r="N4303">
        <v>0</v>
      </c>
      <c r="O4303">
        <f t="shared" ref="O4303:O4359" si="1193">+I4303+J4303+K4303+L4303+M4303+N4303</f>
        <v>47099.46</v>
      </c>
      <c r="P4303">
        <v>25</v>
      </c>
      <c r="Q4303">
        <v>0</v>
      </c>
      <c r="R4303">
        <v>0</v>
      </c>
      <c r="S4303">
        <v>0</v>
      </c>
      <c r="T4303">
        <v>0</v>
      </c>
      <c r="U4303">
        <f t="shared" ref="U4303:U4366" si="1194">IF((H4303*12)&gt;867123.01,(79776+(((H4303*12)-867123.01)*0.25))/12,IF((H4303*12)&gt;624329.01,(31216+(((H4303*12)-624329.01)*0.2))/12,IF((H4303*12)&gt;416220.01,(((H4303*12)-416220.01)*0.15)/12,0)))</f>
        <v>60194.487291666679</v>
      </c>
      <c r="V4303">
        <v>0</v>
      </c>
      <c r="W4303">
        <f t="shared" ref="W4303:W4324" si="1195">P4303+Q4303+R4303+S4303+T4303+U4303</f>
        <v>60219.487291666679</v>
      </c>
      <c r="X4303">
        <f t="shared" ref="X4303:X4359" si="1196">+I4303+L4303+N4303</f>
        <v>13553.8</v>
      </c>
      <c r="Y4303">
        <f t="shared" ref="Y4303:Y4320" si="1197">+J4303+M4303</f>
        <v>32830.11</v>
      </c>
      <c r="Z4303">
        <f t="shared" ref="Z4303:Z4366" si="1198">+G4303-(W4303+X4303)</f>
        <v>226226.71270833333</v>
      </c>
      <c r="AA4303" t="s">
        <v>225</v>
      </c>
      <c r="AB4303">
        <v>2022</v>
      </c>
    </row>
    <row r="4304" spans="1:28" x14ac:dyDescent="0.25">
      <c r="A4304">
        <v>2</v>
      </c>
      <c r="B4304" t="s">
        <v>110</v>
      </c>
      <c r="C4304" t="s">
        <v>103</v>
      </c>
      <c r="D4304" t="s">
        <v>10</v>
      </c>
      <c r="E4304" t="s">
        <v>53</v>
      </c>
      <c r="F4304" t="s">
        <v>98</v>
      </c>
      <c r="G4304">
        <v>300000</v>
      </c>
      <c r="H4304">
        <f t="shared" ref="H4304:H4367" si="1199">+G4304-(I4304+L4304+N4304)</f>
        <v>286446.2</v>
      </c>
      <c r="I4304">
        <f t="shared" ref="I4304:I4367" si="1200">IF(G4304&lt;=325250,G4304*2.87%,9334.68)</f>
        <v>8610</v>
      </c>
      <c r="J4304">
        <f t="shared" si="1189"/>
        <v>21299.999999999996</v>
      </c>
      <c r="K4304">
        <f t="shared" si="1190"/>
        <v>715.55</v>
      </c>
      <c r="L4304">
        <f t="shared" si="1191"/>
        <v>4943.8</v>
      </c>
      <c r="M4304">
        <f t="shared" si="1192"/>
        <v>11530.11</v>
      </c>
      <c r="N4304">
        <v>0</v>
      </c>
      <c r="O4304">
        <f t="shared" si="1193"/>
        <v>47099.46</v>
      </c>
      <c r="P4304">
        <v>25</v>
      </c>
      <c r="Q4304">
        <v>0</v>
      </c>
      <c r="R4304">
        <v>0</v>
      </c>
      <c r="S4304">
        <v>0</v>
      </c>
      <c r="T4304">
        <v>0</v>
      </c>
      <c r="U4304">
        <f t="shared" si="1194"/>
        <v>60194.487291666679</v>
      </c>
      <c r="V4304">
        <v>0</v>
      </c>
      <c r="W4304">
        <f t="shared" si="1195"/>
        <v>60219.487291666679</v>
      </c>
      <c r="X4304">
        <f t="shared" si="1196"/>
        <v>13553.8</v>
      </c>
      <c r="Y4304">
        <f t="shared" si="1197"/>
        <v>32830.11</v>
      </c>
      <c r="Z4304">
        <f t="shared" si="1198"/>
        <v>226226.71270833333</v>
      </c>
      <c r="AA4304" t="s">
        <v>225</v>
      </c>
      <c r="AB4304">
        <v>2022</v>
      </c>
    </row>
    <row r="4305" spans="1:28" x14ac:dyDescent="0.25">
      <c r="A4305">
        <v>3</v>
      </c>
      <c r="B4305" t="s">
        <v>115</v>
      </c>
      <c r="C4305" t="s">
        <v>103</v>
      </c>
      <c r="D4305" t="s">
        <v>21</v>
      </c>
      <c r="E4305" t="s">
        <v>81</v>
      </c>
      <c r="F4305" t="s">
        <v>84</v>
      </c>
      <c r="G4305">
        <v>185000</v>
      </c>
      <c r="H4305">
        <f>+G4305-(I4305+L4305+N4305)</f>
        <v>170696.34</v>
      </c>
      <c r="I4305">
        <f t="shared" si="1200"/>
        <v>5309.5</v>
      </c>
      <c r="J4305">
        <f t="shared" si="1189"/>
        <v>13134.999999999998</v>
      </c>
      <c r="K4305">
        <f t="shared" si="1190"/>
        <v>715.55</v>
      </c>
      <c r="L4305">
        <f t="shared" si="1191"/>
        <v>4943.8</v>
      </c>
      <c r="M4305">
        <f t="shared" si="1192"/>
        <v>11530.11</v>
      </c>
      <c r="N4305">
        <v>4050.36</v>
      </c>
      <c r="O4305">
        <f t="shared" si="1193"/>
        <v>39684.32</v>
      </c>
      <c r="P4305">
        <v>25</v>
      </c>
      <c r="Q4305">
        <v>19771.46</v>
      </c>
      <c r="R4305">
        <v>0</v>
      </c>
      <c r="S4305">
        <v>0</v>
      </c>
      <c r="T4305">
        <v>100</v>
      </c>
      <c r="U4305">
        <f t="shared" si="1194"/>
        <v>31257.022291666668</v>
      </c>
      <c r="V4305">
        <v>0</v>
      </c>
      <c r="W4305">
        <f t="shared" si="1195"/>
        <v>51153.482291666667</v>
      </c>
      <c r="X4305">
        <f t="shared" si="1196"/>
        <v>14303.66</v>
      </c>
      <c r="Y4305">
        <f t="shared" si="1197"/>
        <v>24665.11</v>
      </c>
      <c r="Z4305">
        <f t="shared" si="1198"/>
        <v>119542.85770833334</v>
      </c>
      <c r="AA4305" t="s">
        <v>225</v>
      </c>
      <c r="AB4305">
        <v>2022</v>
      </c>
    </row>
    <row r="4306" spans="1:28" x14ac:dyDescent="0.25">
      <c r="A4306">
        <v>4</v>
      </c>
      <c r="B4306" t="s">
        <v>116</v>
      </c>
      <c r="C4306" t="s">
        <v>102</v>
      </c>
      <c r="D4306" t="s">
        <v>4</v>
      </c>
      <c r="E4306" t="s">
        <v>91</v>
      </c>
      <c r="F4306" t="s">
        <v>84</v>
      </c>
      <c r="G4306">
        <v>185000</v>
      </c>
      <c r="H4306">
        <f t="shared" si="1199"/>
        <v>174746.7</v>
      </c>
      <c r="I4306">
        <f t="shared" si="1200"/>
        <v>5309.5</v>
      </c>
      <c r="J4306">
        <f t="shared" si="1189"/>
        <v>13134.999999999998</v>
      </c>
      <c r="K4306">
        <f t="shared" si="1190"/>
        <v>715.55</v>
      </c>
      <c r="L4306">
        <f t="shared" si="1191"/>
        <v>4943.8</v>
      </c>
      <c r="M4306">
        <f t="shared" si="1192"/>
        <v>11530.11</v>
      </c>
      <c r="N4306">
        <v>0</v>
      </c>
      <c r="O4306">
        <f t="shared" si="1193"/>
        <v>35633.96</v>
      </c>
      <c r="P4306">
        <v>25</v>
      </c>
      <c r="Q4306">
        <v>12441.85</v>
      </c>
      <c r="R4306">
        <v>0</v>
      </c>
      <c r="S4306">
        <v>1328.8</v>
      </c>
      <c r="T4306">
        <v>100</v>
      </c>
      <c r="U4306">
        <f t="shared" si="1194"/>
        <v>32269.612291666668</v>
      </c>
      <c r="V4306">
        <v>0</v>
      </c>
      <c r="W4306">
        <f t="shared" si="1195"/>
        <v>46165.262291666666</v>
      </c>
      <c r="X4306">
        <f t="shared" si="1196"/>
        <v>10253.299999999999</v>
      </c>
      <c r="Y4306">
        <f t="shared" si="1197"/>
        <v>24665.11</v>
      </c>
      <c r="Z4306">
        <f t="shared" si="1198"/>
        <v>128581.43770833334</v>
      </c>
      <c r="AA4306" t="s">
        <v>225</v>
      </c>
      <c r="AB4306">
        <v>2022</v>
      </c>
    </row>
    <row r="4307" spans="1:28" x14ac:dyDescent="0.25">
      <c r="A4307">
        <v>5</v>
      </c>
      <c r="B4307" t="s">
        <v>117</v>
      </c>
      <c r="C4307" t="s">
        <v>102</v>
      </c>
      <c r="D4307" t="s">
        <v>793</v>
      </c>
      <c r="E4307" t="s">
        <v>794</v>
      </c>
      <c r="F4307" t="s">
        <v>84</v>
      </c>
      <c r="G4307">
        <v>185000</v>
      </c>
      <c r="H4307">
        <f t="shared" si="1199"/>
        <v>172046.46</v>
      </c>
      <c r="I4307">
        <f t="shared" si="1200"/>
        <v>5309.5</v>
      </c>
      <c r="J4307">
        <f t="shared" si="1189"/>
        <v>13134.999999999998</v>
      </c>
      <c r="K4307">
        <f t="shared" si="1190"/>
        <v>715.55</v>
      </c>
      <c r="L4307">
        <f t="shared" si="1191"/>
        <v>4943.8</v>
      </c>
      <c r="M4307">
        <f t="shared" si="1192"/>
        <v>11530.11</v>
      </c>
      <c r="N4307">
        <v>2700.24</v>
      </c>
      <c r="O4307">
        <f t="shared" si="1193"/>
        <v>38334.199999999997</v>
      </c>
      <c r="P4307">
        <v>25</v>
      </c>
      <c r="Q4307">
        <v>0</v>
      </c>
      <c r="R4307">
        <v>0</v>
      </c>
      <c r="S4307">
        <v>2657.6</v>
      </c>
      <c r="T4307">
        <v>100</v>
      </c>
      <c r="U4307">
        <f t="shared" si="1194"/>
        <v>31594.552291666667</v>
      </c>
      <c r="V4307">
        <v>0</v>
      </c>
      <c r="W4307">
        <f t="shared" si="1195"/>
        <v>34377.152291666665</v>
      </c>
      <c r="X4307">
        <f t="shared" si="1196"/>
        <v>12953.539999999999</v>
      </c>
      <c r="Y4307">
        <f t="shared" si="1197"/>
        <v>24665.11</v>
      </c>
      <c r="Z4307">
        <f t="shared" si="1198"/>
        <v>137669.30770833333</v>
      </c>
      <c r="AA4307" t="s">
        <v>225</v>
      </c>
      <c r="AB4307">
        <v>2022</v>
      </c>
    </row>
    <row r="4308" spans="1:28" x14ac:dyDescent="0.25">
      <c r="A4308">
        <v>6</v>
      </c>
      <c r="B4308" t="s">
        <v>118</v>
      </c>
      <c r="C4308" t="s">
        <v>103</v>
      </c>
      <c r="D4308" t="s">
        <v>795</v>
      </c>
      <c r="E4308" t="s">
        <v>90</v>
      </c>
      <c r="F4308" t="s">
        <v>84</v>
      </c>
      <c r="G4308">
        <v>25000</v>
      </c>
      <c r="H4308">
        <f t="shared" si="1199"/>
        <v>20822.260000000002</v>
      </c>
      <c r="I4308">
        <f t="shared" si="1200"/>
        <v>717.5</v>
      </c>
      <c r="J4308">
        <f t="shared" si="1189"/>
        <v>1774.9999999999998</v>
      </c>
      <c r="K4308">
        <f t="shared" si="1190"/>
        <v>275</v>
      </c>
      <c r="L4308">
        <f t="shared" si="1191"/>
        <v>760</v>
      </c>
      <c r="M4308">
        <f t="shared" si="1192"/>
        <v>1772.5000000000002</v>
      </c>
      <c r="N4308">
        <v>2700.24</v>
      </c>
      <c r="O4308">
        <f t="shared" si="1193"/>
        <v>8000.24</v>
      </c>
      <c r="P4308">
        <v>25</v>
      </c>
      <c r="Q4308">
        <v>0</v>
      </c>
      <c r="R4308">
        <v>0</v>
      </c>
      <c r="S4308">
        <v>0</v>
      </c>
      <c r="T4308">
        <v>100</v>
      </c>
      <c r="U4308">
        <f t="shared" si="1194"/>
        <v>0</v>
      </c>
      <c r="V4308">
        <v>0</v>
      </c>
      <c r="W4308">
        <f t="shared" si="1195"/>
        <v>125</v>
      </c>
      <c r="X4308">
        <f t="shared" si="1196"/>
        <v>4177.74</v>
      </c>
      <c r="Y4308">
        <f t="shared" si="1197"/>
        <v>3547.5</v>
      </c>
      <c r="Z4308">
        <f t="shared" si="1198"/>
        <v>20697.260000000002</v>
      </c>
      <c r="AA4308" t="s">
        <v>225</v>
      </c>
      <c r="AB4308">
        <v>2022</v>
      </c>
    </row>
    <row r="4309" spans="1:28" x14ac:dyDescent="0.25">
      <c r="A4309">
        <v>7</v>
      </c>
      <c r="B4309" t="s">
        <v>119</v>
      </c>
      <c r="C4309" t="s">
        <v>103</v>
      </c>
      <c r="D4309" t="s">
        <v>10</v>
      </c>
      <c r="E4309" t="s">
        <v>824</v>
      </c>
      <c r="F4309" t="s">
        <v>84</v>
      </c>
      <c r="G4309">
        <v>170000</v>
      </c>
      <c r="H4309">
        <f t="shared" si="1199"/>
        <v>160177.20000000001</v>
      </c>
      <c r="I4309">
        <f t="shared" si="1200"/>
        <v>4879</v>
      </c>
      <c r="J4309">
        <f t="shared" si="1189"/>
        <v>12069.999999999998</v>
      </c>
      <c r="K4309">
        <f t="shared" si="1190"/>
        <v>715.55</v>
      </c>
      <c r="L4309">
        <f t="shared" si="1191"/>
        <v>4943.8</v>
      </c>
      <c r="M4309">
        <f t="shared" si="1192"/>
        <v>11530.11</v>
      </c>
      <c r="N4309">
        <v>0</v>
      </c>
      <c r="O4309">
        <f t="shared" si="1193"/>
        <v>34138.46</v>
      </c>
      <c r="P4309">
        <v>25</v>
      </c>
      <c r="Q4309">
        <v>11358.49</v>
      </c>
      <c r="R4309">
        <v>1103.3</v>
      </c>
      <c r="S4309">
        <v>1328.8</v>
      </c>
      <c r="T4309">
        <v>100</v>
      </c>
      <c r="U4309">
        <f t="shared" si="1194"/>
        <v>28627.237291666668</v>
      </c>
      <c r="V4309">
        <v>0</v>
      </c>
      <c r="W4309">
        <f t="shared" si="1195"/>
        <v>42542.827291666668</v>
      </c>
      <c r="X4309">
        <f t="shared" si="1196"/>
        <v>9822.7999999999993</v>
      </c>
      <c r="Y4309">
        <f t="shared" si="1197"/>
        <v>23600.11</v>
      </c>
      <c r="Z4309">
        <f t="shared" si="1198"/>
        <v>117634.37270833334</v>
      </c>
      <c r="AA4309" t="s">
        <v>225</v>
      </c>
      <c r="AB4309">
        <v>2022</v>
      </c>
    </row>
    <row r="4310" spans="1:28" x14ac:dyDescent="0.25">
      <c r="A4310">
        <v>8</v>
      </c>
      <c r="B4310" t="s">
        <v>121</v>
      </c>
      <c r="C4310" t="s">
        <v>102</v>
      </c>
      <c r="D4310" t="s">
        <v>21</v>
      </c>
      <c r="E4310" t="s">
        <v>48</v>
      </c>
      <c r="F4310" t="s">
        <v>84</v>
      </c>
      <c r="G4310">
        <v>120000</v>
      </c>
      <c r="H4310">
        <f t="shared" si="1199"/>
        <v>111557.88</v>
      </c>
      <c r="I4310">
        <f t="shared" si="1200"/>
        <v>3444</v>
      </c>
      <c r="J4310">
        <f t="shared" si="1189"/>
        <v>8520</v>
      </c>
      <c r="K4310">
        <f t="shared" si="1190"/>
        <v>715.55</v>
      </c>
      <c r="L4310">
        <f t="shared" si="1191"/>
        <v>3648</v>
      </c>
      <c r="M4310">
        <f t="shared" si="1192"/>
        <v>8508</v>
      </c>
      <c r="N4310">
        <v>1350.12</v>
      </c>
      <c r="O4310">
        <f t="shared" si="1193"/>
        <v>26185.67</v>
      </c>
      <c r="P4310">
        <v>25</v>
      </c>
      <c r="Q4310">
        <v>8487.86</v>
      </c>
      <c r="R4310">
        <v>100</v>
      </c>
      <c r="S4310">
        <v>0</v>
      </c>
      <c r="T4310">
        <v>100</v>
      </c>
      <c r="U4310">
        <f t="shared" si="1194"/>
        <v>16472.407291666666</v>
      </c>
      <c r="V4310">
        <v>0</v>
      </c>
      <c r="W4310">
        <f t="shared" ref="W4310:W4315" si="1201">P4310+Q4310+R4310+S4310+T4310+U4310-(V4310)</f>
        <v>25185.267291666667</v>
      </c>
      <c r="X4310">
        <f t="shared" si="1196"/>
        <v>8442.119999999999</v>
      </c>
      <c r="Y4310">
        <f t="shared" si="1197"/>
        <v>17028</v>
      </c>
      <c r="Z4310">
        <f t="shared" si="1198"/>
        <v>86372.612708333327</v>
      </c>
      <c r="AA4310" t="s">
        <v>225</v>
      </c>
      <c r="AB4310">
        <v>2022</v>
      </c>
    </row>
    <row r="4311" spans="1:28" x14ac:dyDescent="0.25">
      <c r="A4311">
        <v>9</v>
      </c>
      <c r="B4311" t="s">
        <v>122</v>
      </c>
      <c r="C4311" t="s">
        <v>102</v>
      </c>
      <c r="D4311" t="s">
        <v>4</v>
      </c>
      <c r="E4311" t="s">
        <v>825</v>
      </c>
      <c r="F4311" t="s">
        <v>84</v>
      </c>
      <c r="G4311">
        <v>18600</v>
      </c>
      <c r="H4311">
        <f t="shared" si="1199"/>
        <v>16150.619999999999</v>
      </c>
      <c r="I4311">
        <f t="shared" si="1200"/>
        <v>533.82000000000005</v>
      </c>
      <c r="J4311">
        <f t="shared" si="1189"/>
        <v>1320.6</v>
      </c>
      <c r="K4311">
        <f t="shared" si="1190"/>
        <v>204.60000000000002</v>
      </c>
      <c r="L4311">
        <f t="shared" si="1191"/>
        <v>565.44000000000005</v>
      </c>
      <c r="M4311">
        <f t="shared" si="1192"/>
        <v>1318.74</v>
      </c>
      <c r="N4311">
        <v>1350.12</v>
      </c>
      <c r="O4311">
        <f t="shared" si="1193"/>
        <v>5293.32</v>
      </c>
      <c r="P4311">
        <v>25</v>
      </c>
      <c r="Q4311">
        <v>0</v>
      </c>
      <c r="R4311">
        <v>0</v>
      </c>
      <c r="S4311">
        <v>0</v>
      </c>
      <c r="T4311">
        <v>100</v>
      </c>
      <c r="U4311">
        <f t="shared" si="1194"/>
        <v>0</v>
      </c>
      <c r="V4311">
        <v>0</v>
      </c>
      <c r="W4311">
        <f t="shared" si="1201"/>
        <v>125</v>
      </c>
      <c r="X4311">
        <f t="shared" si="1196"/>
        <v>2449.38</v>
      </c>
      <c r="Y4311">
        <f t="shared" si="1197"/>
        <v>2639.34</v>
      </c>
      <c r="Z4311">
        <f t="shared" si="1198"/>
        <v>16025.619999999999</v>
      </c>
      <c r="AA4311" t="s">
        <v>225</v>
      </c>
      <c r="AB4311">
        <v>2022</v>
      </c>
    </row>
    <row r="4312" spans="1:28" x14ac:dyDescent="0.25">
      <c r="A4312">
        <v>10</v>
      </c>
      <c r="B4312" t="s">
        <v>137</v>
      </c>
      <c r="C4312" t="s">
        <v>102</v>
      </c>
      <c r="D4312" t="s">
        <v>22</v>
      </c>
      <c r="E4312" t="s">
        <v>788</v>
      </c>
      <c r="F4312" t="s">
        <v>85</v>
      </c>
      <c r="G4312">
        <v>140000</v>
      </c>
      <c r="H4312">
        <f>+G4312-(I4312+L4312+N4312)</f>
        <v>130375.88</v>
      </c>
      <c r="I4312">
        <f t="shared" si="1200"/>
        <v>4018</v>
      </c>
      <c r="J4312">
        <f t="shared" si="1189"/>
        <v>9940</v>
      </c>
      <c r="K4312">
        <f t="shared" si="1190"/>
        <v>715.55</v>
      </c>
      <c r="L4312">
        <f t="shared" si="1191"/>
        <v>4256</v>
      </c>
      <c r="M4312">
        <f t="shared" si="1192"/>
        <v>9926</v>
      </c>
      <c r="N4312">
        <v>1350.12</v>
      </c>
      <c r="O4312">
        <f>+I4312+J4312+K4312+L4312+M4312+N4312</f>
        <v>30205.67</v>
      </c>
      <c r="P4312">
        <v>25</v>
      </c>
      <c r="Q4312">
        <v>1000</v>
      </c>
      <c r="R4312">
        <v>1053.1500000000001</v>
      </c>
      <c r="S4312">
        <v>0</v>
      </c>
      <c r="T4312">
        <v>100</v>
      </c>
      <c r="U4312">
        <f t="shared" si="1194"/>
        <v>21176.907291666666</v>
      </c>
      <c r="V4312">
        <v>0</v>
      </c>
      <c r="W4312">
        <f t="shared" si="1201"/>
        <v>23355.057291666668</v>
      </c>
      <c r="X4312">
        <f>+I4312+L4312+N4312</f>
        <v>9624.119999999999</v>
      </c>
      <c r="Y4312">
        <f>+J4312+M4312</f>
        <v>19866</v>
      </c>
      <c r="Z4312">
        <f>+G4312-(W4312+X4312)</f>
        <v>107020.82270833333</v>
      </c>
      <c r="AA4312" t="s">
        <v>225</v>
      </c>
      <c r="AB4312">
        <v>2022</v>
      </c>
    </row>
    <row r="4313" spans="1:28" x14ac:dyDescent="0.25">
      <c r="A4313">
        <v>11</v>
      </c>
      <c r="B4313" t="s">
        <v>123</v>
      </c>
      <c r="C4313" t="s">
        <v>102</v>
      </c>
      <c r="D4313" t="s">
        <v>10</v>
      </c>
      <c r="E4313" t="s">
        <v>826</v>
      </c>
      <c r="F4313" t="s">
        <v>84</v>
      </c>
      <c r="G4313">
        <v>145000</v>
      </c>
      <c r="H4313">
        <f t="shared" si="1199"/>
        <v>136430.5</v>
      </c>
      <c r="I4313">
        <f t="shared" si="1200"/>
        <v>4161.5</v>
      </c>
      <c r="J4313">
        <f t="shared" si="1189"/>
        <v>10294.999999999998</v>
      </c>
      <c r="K4313">
        <f t="shared" si="1190"/>
        <v>715.55</v>
      </c>
      <c r="L4313">
        <f t="shared" si="1191"/>
        <v>4408</v>
      </c>
      <c r="M4313">
        <f t="shared" si="1192"/>
        <v>10280.5</v>
      </c>
      <c r="N4313">
        <v>0</v>
      </c>
      <c r="O4313">
        <f t="shared" si="1193"/>
        <v>29860.549999999996</v>
      </c>
      <c r="P4313">
        <v>25</v>
      </c>
      <c r="Q4313">
        <v>6000</v>
      </c>
      <c r="R4313">
        <v>0</v>
      </c>
      <c r="S4313">
        <v>0</v>
      </c>
      <c r="T4313">
        <v>100</v>
      </c>
      <c r="U4313">
        <f t="shared" si="1194"/>
        <v>22690.562291666665</v>
      </c>
      <c r="V4313">
        <v>0</v>
      </c>
      <c r="W4313">
        <f t="shared" si="1201"/>
        <v>28815.562291666665</v>
      </c>
      <c r="X4313">
        <f t="shared" si="1196"/>
        <v>8569.5</v>
      </c>
      <c r="Y4313">
        <f t="shared" si="1197"/>
        <v>20575.5</v>
      </c>
      <c r="Z4313">
        <f t="shared" si="1198"/>
        <v>107614.93770833334</v>
      </c>
      <c r="AA4313" t="s">
        <v>225</v>
      </c>
      <c r="AB4313">
        <v>2022</v>
      </c>
    </row>
    <row r="4314" spans="1:28" x14ac:dyDescent="0.25">
      <c r="A4314">
        <v>12</v>
      </c>
      <c r="B4314" t="s">
        <v>125</v>
      </c>
      <c r="C4314" t="s">
        <v>102</v>
      </c>
      <c r="D4314" t="s">
        <v>94</v>
      </c>
      <c r="E4314" t="s">
        <v>65</v>
      </c>
      <c r="F4314" t="s">
        <v>85</v>
      </c>
      <c r="G4314">
        <v>50000</v>
      </c>
      <c r="H4314">
        <f t="shared" si="1199"/>
        <v>45694.879999999997</v>
      </c>
      <c r="I4314">
        <f t="shared" si="1200"/>
        <v>1435</v>
      </c>
      <c r="J4314">
        <f t="shared" si="1189"/>
        <v>3549.9999999999995</v>
      </c>
      <c r="K4314">
        <f t="shared" si="1190"/>
        <v>550</v>
      </c>
      <c r="L4314">
        <f t="shared" si="1191"/>
        <v>1520</v>
      </c>
      <c r="M4314">
        <f t="shared" si="1192"/>
        <v>3545.0000000000005</v>
      </c>
      <c r="N4314">
        <v>1350.12</v>
      </c>
      <c r="O4314">
        <f t="shared" si="1193"/>
        <v>11950.119999999999</v>
      </c>
      <c r="P4314">
        <v>25</v>
      </c>
      <c r="Q4314">
        <v>1000</v>
      </c>
      <c r="R4314">
        <v>0</v>
      </c>
      <c r="S4314">
        <v>797.28</v>
      </c>
      <c r="T4314">
        <v>100</v>
      </c>
      <c r="U4314">
        <f t="shared" si="1194"/>
        <v>1651.4818749999993</v>
      </c>
      <c r="V4314">
        <v>0</v>
      </c>
      <c r="W4314">
        <f t="shared" si="1201"/>
        <v>3573.7618749999992</v>
      </c>
      <c r="X4314">
        <f t="shared" si="1196"/>
        <v>4305.12</v>
      </c>
      <c r="Y4314">
        <f t="shared" si="1197"/>
        <v>7095</v>
      </c>
      <c r="Z4314">
        <f t="shared" si="1198"/>
        <v>42121.118125000001</v>
      </c>
      <c r="AA4314" t="s">
        <v>225</v>
      </c>
      <c r="AB4314">
        <v>2022</v>
      </c>
    </row>
    <row r="4315" spans="1:28" x14ac:dyDescent="0.25">
      <c r="A4315">
        <v>13</v>
      </c>
      <c r="B4315" t="s">
        <v>126</v>
      </c>
      <c r="C4315" t="s">
        <v>103</v>
      </c>
      <c r="D4315" t="s">
        <v>94</v>
      </c>
      <c r="E4315" t="s">
        <v>58</v>
      </c>
      <c r="F4315" t="s">
        <v>84</v>
      </c>
      <c r="G4315">
        <v>55000</v>
      </c>
      <c r="H4315">
        <f t="shared" si="1199"/>
        <v>51749.5</v>
      </c>
      <c r="I4315">
        <f t="shared" si="1200"/>
        <v>1578.5</v>
      </c>
      <c r="J4315">
        <f t="shared" si="1189"/>
        <v>3904.9999999999995</v>
      </c>
      <c r="K4315">
        <f t="shared" si="1190"/>
        <v>605.00000000000011</v>
      </c>
      <c r="L4315">
        <f t="shared" si="1191"/>
        <v>1672</v>
      </c>
      <c r="M4315">
        <f t="shared" si="1192"/>
        <v>3899.5000000000005</v>
      </c>
      <c r="N4315">
        <v>0</v>
      </c>
      <c r="O4315">
        <f t="shared" si="1193"/>
        <v>11660</v>
      </c>
      <c r="P4315">
        <v>25</v>
      </c>
      <c r="Q4315">
        <v>2996.21</v>
      </c>
      <c r="R4315">
        <v>1103.3</v>
      </c>
      <c r="S4315">
        <v>1195.92</v>
      </c>
      <c r="T4315">
        <v>100</v>
      </c>
      <c r="U4315">
        <f t="shared" si="1194"/>
        <v>2559.6748749999997</v>
      </c>
      <c r="V4315">
        <v>0</v>
      </c>
      <c r="W4315">
        <f t="shared" si="1201"/>
        <v>7980.104875</v>
      </c>
      <c r="X4315">
        <f t="shared" si="1196"/>
        <v>3250.5</v>
      </c>
      <c r="Y4315">
        <f t="shared" si="1197"/>
        <v>7804.5</v>
      </c>
      <c r="Z4315">
        <f t="shared" si="1198"/>
        <v>43769.395124999995</v>
      </c>
      <c r="AA4315" t="s">
        <v>225</v>
      </c>
      <c r="AB4315">
        <v>2022</v>
      </c>
    </row>
    <row r="4316" spans="1:28" x14ac:dyDescent="0.25">
      <c r="A4316">
        <v>14</v>
      </c>
      <c r="B4316" t="s">
        <v>128</v>
      </c>
      <c r="C4316" t="s">
        <v>102</v>
      </c>
      <c r="D4316" t="s">
        <v>12</v>
      </c>
      <c r="E4316" t="s">
        <v>35</v>
      </c>
      <c r="F4316" t="s">
        <v>84</v>
      </c>
      <c r="G4316">
        <v>116000</v>
      </c>
      <c r="H4316">
        <f t="shared" si="1199"/>
        <v>106444.16</v>
      </c>
      <c r="I4316">
        <f t="shared" si="1200"/>
        <v>3329.2</v>
      </c>
      <c r="J4316">
        <f t="shared" si="1189"/>
        <v>8236</v>
      </c>
      <c r="K4316">
        <f t="shared" si="1190"/>
        <v>715.55</v>
      </c>
      <c r="L4316">
        <f t="shared" si="1191"/>
        <v>3526.4</v>
      </c>
      <c r="M4316">
        <f t="shared" si="1192"/>
        <v>8224.4</v>
      </c>
      <c r="N4316">
        <v>2700.24</v>
      </c>
      <c r="O4316">
        <f t="shared" si="1193"/>
        <v>26731.79</v>
      </c>
      <c r="P4316">
        <v>25</v>
      </c>
      <c r="Q4316">
        <v>0</v>
      </c>
      <c r="R4316">
        <v>0</v>
      </c>
      <c r="S4316">
        <v>0</v>
      </c>
      <c r="T4316">
        <v>100</v>
      </c>
      <c r="U4316">
        <f t="shared" si="1194"/>
        <v>15193.977291666664</v>
      </c>
      <c r="V4316">
        <v>0</v>
      </c>
      <c r="W4316">
        <f>P4316+Q4316+R4316+S4316+T4316+U4316-(V4316)</f>
        <v>15318.977291666664</v>
      </c>
      <c r="X4316">
        <f t="shared" si="1196"/>
        <v>9555.84</v>
      </c>
      <c r="Y4316">
        <f t="shared" si="1197"/>
        <v>16460.400000000001</v>
      </c>
      <c r="Z4316">
        <f t="shared" si="1198"/>
        <v>91125.182708333334</v>
      </c>
      <c r="AA4316" t="s">
        <v>225</v>
      </c>
      <c r="AB4316">
        <v>2022</v>
      </c>
    </row>
    <row r="4317" spans="1:28" x14ac:dyDescent="0.25">
      <c r="A4317">
        <v>15</v>
      </c>
      <c r="B4317" t="s">
        <v>114</v>
      </c>
      <c r="C4317" t="s">
        <v>102</v>
      </c>
      <c r="D4317" t="s">
        <v>17</v>
      </c>
      <c r="E4317" t="s">
        <v>64</v>
      </c>
      <c r="F4317" t="s">
        <v>84</v>
      </c>
      <c r="G4317">
        <v>12000</v>
      </c>
      <c r="H4317">
        <f t="shared" si="1199"/>
        <v>11290.8</v>
      </c>
      <c r="I4317">
        <f t="shared" si="1200"/>
        <v>344.4</v>
      </c>
      <c r="J4317">
        <f t="shared" si="1189"/>
        <v>851.99999999999989</v>
      </c>
      <c r="K4317">
        <f t="shared" si="1190"/>
        <v>132</v>
      </c>
      <c r="L4317">
        <f t="shared" si="1191"/>
        <v>364.8</v>
      </c>
      <c r="M4317">
        <f t="shared" si="1192"/>
        <v>850.80000000000007</v>
      </c>
      <c r="N4317">
        <v>0</v>
      </c>
      <c r="O4317">
        <f t="shared" si="1193"/>
        <v>2544</v>
      </c>
      <c r="P4317">
        <v>25</v>
      </c>
      <c r="Q4317">
        <v>0</v>
      </c>
      <c r="R4317">
        <v>0</v>
      </c>
      <c r="S4317">
        <v>0</v>
      </c>
      <c r="T4317">
        <v>100</v>
      </c>
      <c r="U4317">
        <f t="shared" si="1194"/>
        <v>0</v>
      </c>
      <c r="V4317">
        <v>0</v>
      </c>
      <c r="W4317">
        <f t="shared" ref="W4317:W4320" si="1202">P4317+Q4317+R4317+S4317+T4317+U4317-(V4317)</f>
        <v>125</v>
      </c>
      <c r="X4317">
        <f t="shared" si="1196"/>
        <v>709.2</v>
      </c>
      <c r="Y4317">
        <f t="shared" si="1197"/>
        <v>1702.8</v>
      </c>
      <c r="Z4317">
        <f t="shared" si="1198"/>
        <v>11165.8</v>
      </c>
      <c r="AA4317" t="s">
        <v>225</v>
      </c>
      <c r="AB4317">
        <v>2022</v>
      </c>
    </row>
    <row r="4318" spans="1:28" x14ac:dyDescent="0.25">
      <c r="A4318">
        <v>16</v>
      </c>
      <c r="B4318" t="s">
        <v>129</v>
      </c>
      <c r="C4318" t="s">
        <v>102</v>
      </c>
      <c r="D4318" t="s">
        <v>16</v>
      </c>
      <c r="E4318" t="s">
        <v>79</v>
      </c>
      <c r="F4318" t="s">
        <v>84</v>
      </c>
      <c r="G4318">
        <v>54000</v>
      </c>
      <c r="H4318">
        <f t="shared" si="1199"/>
        <v>50808.6</v>
      </c>
      <c r="I4318">
        <f t="shared" si="1200"/>
        <v>1549.8</v>
      </c>
      <c r="J4318">
        <f t="shared" si="1189"/>
        <v>3833.9999999999995</v>
      </c>
      <c r="K4318">
        <f t="shared" si="1190"/>
        <v>594.00000000000011</v>
      </c>
      <c r="L4318">
        <f t="shared" si="1191"/>
        <v>1641.6</v>
      </c>
      <c r="M4318">
        <f t="shared" si="1192"/>
        <v>3828.6000000000004</v>
      </c>
      <c r="N4318">
        <v>0</v>
      </c>
      <c r="O4318">
        <f t="shared" si="1193"/>
        <v>11448</v>
      </c>
      <c r="P4318">
        <v>25</v>
      </c>
      <c r="Q4318">
        <v>1066.1199999999999</v>
      </c>
      <c r="R4318">
        <v>952.85</v>
      </c>
      <c r="S4318">
        <v>0</v>
      </c>
      <c r="T4318">
        <v>100</v>
      </c>
      <c r="U4318">
        <f t="shared" si="1194"/>
        <v>2418.539874999999</v>
      </c>
      <c r="V4318">
        <v>0</v>
      </c>
      <c r="W4318">
        <f t="shared" si="1202"/>
        <v>4562.5098749999988</v>
      </c>
      <c r="X4318">
        <f t="shared" si="1196"/>
        <v>3191.3999999999996</v>
      </c>
      <c r="Y4318">
        <f t="shared" si="1197"/>
        <v>7662.6</v>
      </c>
      <c r="Z4318">
        <f t="shared" si="1198"/>
        <v>46246.090125000002</v>
      </c>
      <c r="AA4318" t="s">
        <v>225</v>
      </c>
      <c r="AB4318">
        <v>2022</v>
      </c>
    </row>
    <row r="4319" spans="1:28" x14ac:dyDescent="0.25">
      <c r="A4319">
        <v>17</v>
      </c>
      <c r="B4319" t="s">
        <v>130</v>
      </c>
      <c r="C4319" t="s">
        <v>102</v>
      </c>
      <c r="D4319" t="s">
        <v>16</v>
      </c>
      <c r="E4319" t="s">
        <v>61</v>
      </c>
      <c r="F4319" t="s">
        <v>84</v>
      </c>
      <c r="G4319">
        <v>65000</v>
      </c>
      <c r="H4319">
        <f t="shared" si="1199"/>
        <v>57108.14</v>
      </c>
      <c r="I4319">
        <f t="shared" si="1200"/>
        <v>1865.5</v>
      </c>
      <c r="J4319">
        <f t="shared" si="1189"/>
        <v>4615</v>
      </c>
      <c r="K4319">
        <f t="shared" si="1190"/>
        <v>715.00000000000011</v>
      </c>
      <c r="L4319">
        <f t="shared" si="1191"/>
        <v>1976</v>
      </c>
      <c r="M4319">
        <f t="shared" si="1192"/>
        <v>4608.5</v>
      </c>
      <c r="N4319">
        <f>1350.12*3</f>
        <v>4050.3599999999997</v>
      </c>
      <c r="O4319">
        <f t="shared" si="1193"/>
        <v>17830.36</v>
      </c>
      <c r="P4319">
        <v>25</v>
      </c>
      <c r="Q4319">
        <v>1200</v>
      </c>
      <c r="R4319">
        <v>0</v>
      </c>
      <c r="S4319">
        <v>1594.56</v>
      </c>
      <c r="T4319">
        <v>100</v>
      </c>
      <c r="U4319">
        <f t="shared" si="1194"/>
        <v>3617.477833333332</v>
      </c>
      <c r="V4319">
        <v>0</v>
      </c>
      <c r="W4319">
        <f t="shared" si="1202"/>
        <v>6537.0378333333319</v>
      </c>
      <c r="X4319">
        <f t="shared" si="1196"/>
        <v>7891.86</v>
      </c>
      <c r="Y4319">
        <f t="shared" si="1197"/>
        <v>9223.5</v>
      </c>
      <c r="Z4319">
        <f t="shared" si="1198"/>
        <v>50571.102166666664</v>
      </c>
      <c r="AA4319" t="s">
        <v>225</v>
      </c>
      <c r="AB4319">
        <v>2022</v>
      </c>
    </row>
    <row r="4320" spans="1:28" x14ac:dyDescent="0.25">
      <c r="A4320">
        <v>18</v>
      </c>
      <c r="B4320" t="s">
        <v>131</v>
      </c>
      <c r="C4320" t="s">
        <v>102</v>
      </c>
      <c r="D4320" t="s">
        <v>6</v>
      </c>
      <c r="E4320" t="s">
        <v>827</v>
      </c>
      <c r="F4320" t="s">
        <v>84</v>
      </c>
      <c r="G4320">
        <v>70000</v>
      </c>
      <c r="H4320">
        <f t="shared" si="1199"/>
        <v>63162.76</v>
      </c>
      <c r="I4320">
        <f t="shared" si="1200"/>
        <v>2009</v>
      </c>
      <c r="J4320">
        <f t="shared" si="1189"/>
        <v>4970</v>
      </c>
      <c r="K4320">
        <f t="shared" si="1190"/>
        <v>715.55</v>
      </c>
      <c r="L4320">
        <f t="shared" si="1191"/>
        <v>2128</v>
      </c>
      <c r="M4320">
        <f t="shared" si="1192"/>
        <v>4963</v>
      </c>
      <c r="N4320">
        <v>2700.24</v>
      </c>
      <c r="O4320">
        <f t="shared" si="1193"/>
        <v>17485.79</v>
      </c>
      <c r="P4320">
        <v>25</v>
      </c>
      <c r="Q4320">
        <v>0</v>
      </c>
      <c r="R4320">
        <v>0</v>
      </c>
      <c r="S4320">
        <v>500</v>
      </c>
      <c r="T4320">
        <v>100</v>
      </c>
      <c r="U4320">
        <f t="shared" si="1194"/>
        <v>4828.4018333333333</v>
      </c>
      <c r="V4320">
        <v>0</v>
      </c>
      <c r="W4320">
        <f t="shared" si="1202"/>
        <v>5453.4018333333333</v>
      </c>
      <c r="X4320">
        <f t="shared" si="1196"/>
        <v>6837.24</v>
      </c>
      <c r="Y4320">
        <f t="shared" si="1197"/>
        <v>9933</v>
      </c>
      <c r="Z4320">
        <f t="shared" si="1198"/>
        <v>57709.358166666665</v>
      </c>
      <c r="AA4320" t="s">
        <v>225</v>
      </c>
      <c r="AB4320">
        <v>2022</v>
      </c>
    </row>
    <row r="4321" spans="1:28" x14ac:dyDescent="0.25">
      <c r="A4321">
        <v>19</v>
      </c>
      <c r="B4321" t="s">
        <v>132</v>
      </c>
      <c r="C4321" t="s">
        <v>102</v>
      </c>
      <c r="D4321" t="s">
        <v>4</v>
      </c>
      <c r="E4321" t="s">
        <v>24</v>
      </c>
      <c r="F4321" t="s">
        <v>84</v>
      </c>
      <c r="G4321">
        <v>45000</v>
      </c>
      <c r="H4321">
        <f t="shared" si="1199"/>
        <v>39640.26</v>
      </c>
      <c r="I4321">
        <f t="shared" si="1200"/>
        <v>1291.5</v>
      </c>
      <c r="J4321">
        <f t="shared" si="1189"/>
        <v>3194.9999999999995</v>
      </c>
      <c r="K4321">
        <f t="shared" si="1190"/>
        <v>495.00000000000006</v>
      </c>
      <c r="L4321">
        <f t="shared" si="1191"/>
        <v>1368</v>
      </c>
      <c r="M4321">
        <f t="shared" si="1192"/>
        <v>3190.5</v>
      </c>
      <c r="N4321">
        <f>1350.12*2</f>
        <v>2700.24</v>
      </c>
      <c r="O4321">
        <f t="shared" si="1193"/>
        <v>12240.24</v>
      </c>
      <c r="P4321">
        <v>25</v>
      </c>
      <c r="Q4321">
        <v>10686.79</v>
      </c>
      <c r="R4321">
        <v>0</v>
      </c>
      <c r="S4321">
        <v>1594.56</v>
      </c>
      <c r="T4321">
        <v>100</v>
      </c>
      <c r="U4321">
        <f t="shared" si="1194"/>
        <v>743.28887499999973</v>
      </c>
      <c r="V4321">
        <v>0</v>
      </c>
      <c r="W4321">
        <f t="shared" si="1195"/>
        <v>13149.638875000001</v>
      </c>
      <c r="X4321">
        <f t="shared" si="1196"/>
        <v>5359.74</v>
      </c>
      <c r="Y4321">
        <f>+J4321++K4321+M4321</f>
        <v>6880.5</v>
      </c>
      <c r="Z4321">
        <f t="shared" si="1198"/>
        <v>26490.621124999998</v>
      </c>
      <c r="AA4321" t="s">
        <v>225</v>
      </c>
      <c r="AB4321">
        <v>2022</v>
      </c>
    </row>
    <row r="4322" spans="1:28" x14ac:dyDescent="0.25">
      <c r="A4322">
        <v>20</v>
      </c>
      <c r="B4322" t="s">
        <v>133</v>
      </c>
      <c r="C4322" t="s">
        <v>103</v>
      </c>
      <c r="D4322" t="s">
        <v>828</v>
      </c>
      <c r="E4322" t="s">
        <v>829</v>
      </c>
      <c r="F4322" t="s">
        <v>84</v>
      </c>
      <c r="G4322">
        <v>80000</v>
      </c>
      <c r="H4322">
        <f t="shared" si="1199"/>
        <v>75272</v>
      </c>
      <c r="I4322">
        <f t="shared" si="1200"/>
        <v>2296</v>
      </c>
      <c r="J4322">
        <f t="shared" si="1189"/>
        <v>5679.9999999999991</v>
      </c>
      <c r="K4322">
        <f t="shared" si="1190"/>
        <v>715.55</v>
      </c>
      <c r="L4322">
        <f t="shared" si="1191"/>
        <v>2432</v>
      </c>
      <c r="M4322">
        <f t="shared" si="1192"/>
        <v>5672</v>
      </c>
      <c r="N4322">
        <v>0</v>
      </c>
      <c r="O4322">
        <f t="shared" si="1193"/>
        <v>16795.55</v>
      </c>
      <c r="P4322">
        <v>25</v>
      </c>
      <c r="Q4322">
        <v>200</v>
      </c>
      <c r="R4322">
        <v>952.85</v>
      </c>
      <c r="S4322">
        <v>0</v>
      </c>
      <c r="T4322">
        <v>100</v>
      </c>
      <c r="U4322">
        <f t="shared" si="1194"/>
        <v>7400.9372916666662</v>
      </c>
      <c r="V4322">
        <v>0</v>
      </c>
      <c r="W4322">
        <f t="shared" si="1195"/>
        <v>8678.7872916666656</v>
      </c>
      <c r="X4322">
        <f t="shared" si="1196"/>
        <v>4728</v>
      </c>
      <c r="Y4322">
        <f t="shared" ref="Y4322:Y4385" si="1203">+J4322+M4322</f>
        <v>11352</v>
      </c>
      <c r="Z4322">
        <f t="shared" si="1198"/>
        <v>66593.212708333333</v>
      </c>
      <c r="AA4322" t="s">
        <v>225</v>
      </c>
      <c r="AB4322">
        <v>2022</v>
      </c>
    </row>
    <row r="4323" spans="1:28" x14ac:dyDescent="0.25">
      <c r="A4323">
        <v>21</v>
      </c>
      <c r="B4323" t="s">
        <v>134</v>
      </c>
      <c r="C4323" t="s">
        <v>102</v>
      </c>
      <c r="D4323" t="s">
        <v>16</v>
      </c>
      <c r="E4323" t="s">
        <v>45</v>
      </c>
      <c r="F4323" t="s">
        <v>84</v>
      </c>
      <c r="G4323">
        <v>44000</v>
      </c>
      <c r="H4323">
        <f t="shared" si="1199"/>
        <v>40049.480000000003</v>
      </c>
      <c r="I4323">
        <f t="shared" si="1200"/>
        <v>1262.8</v>
      </c>
      <c r="J4323">
        <f t="shared" si="1189"/>
        <v>3123.9999999999995</v>
      </c>
      <c r="K4323">
        <f t="shared" si="1190"/>
        <v>484.00000000000006</v>
      </c>
      <c r="L4323">
        <f t="shared" si="1191"/>
        <v>1337.6</v>
      </c>
      <c r="M4323">
        <f t="shared" si="1192"/>
        <v>3119.6000000000004</v>
      </c>
      <c r="N4323">
        <v>1350.12</v>
      </c>
      <c r="O4323">
        <f t="shared" si="1193"/>
        <v>10678.119999999999</v>
      </c>
      <c r="P4323">
        <v>25</v>
      </c>
      <c r="Q4323">
        <v>0</v>
      </c>
      <c r="R4323">
        <v>952.85</v>
      </c>
      <c r="S4323">
        <v>1594.56</v>
      </c>
      <c r="T4323">
        <v>100</v>
      </c>
      <c r="U4323">
        <v>0</v>
      </c>
      <c r="V4323">
        <v>804.67</v>
      </c>
      <c r="W4323">
        <f t="shared" si="1195"/>
        <v>2672.41</v>
      </c>
      <c r="X4323">
        <f t="shared" si="1196"/>
        <v>3950.5199999999995</v>
      </c>
      <c r="Y4323">
        <f t="shared" si="1203"/>
        <v>6243.6</v>
      </c>
      <c r="Z4323">
        <f t="shared" si="1198"/>
        <v>37377.07</v>
      </c>
      <c r="AA4323" t="s">
        <v>225</v>
      </c>
      <c r="AB4323">
        <v>2022</v>
      </c>
    </row>
    <row r="4324" spans="1:28" x14ac:dyDescent="0.25">
      <c r="A4324">
        <v>22</v>
      </c>
      <c r="B4324" t="s">
        <v>140</v>
      </c>
      <c r="C4324" t="s">
        <v>102</v>
      </c>
      <c r="D4324" t="s">
        <v>823</v>
      </c>
      <c r="E4324" t="s">
        <v>29</v>
      </c>
      <c r="F4324" t="s">
        <v>99</v>
      </c>
      <c r="G4324">
        <v>130000</v>
      </c>
      <c r="H4324">
        <f t="shared" si="1199"/>
        <v>122317</v>
      </c>
      <c r="I4324">
        <f t="shared" si="1200"/>
        <v>3731</v>
      </c>
      <c r="J4324">
        <f t="shared" si="1189"/>
        <v>9230</v>
      </c>
      <c r="K4324">
        <f t="shared" si="1190"/>
        <v>715.55</v>
      </c>
      <c r="L4324">
        <f t="shared" si="1191"/>
        <v>3952</v>
      </c>
      <c r="M4324">
        <f t="shared" si="1192"/>
        <v>9217</v>
      </c>
      <c r="N4324">
        <v>0</v>
      </c>
      <c r="O4324">
        <f t="shared" si="1193"/>
        <v>26845.55</v>
      </c>
      <c r="P4324">
        <v>25</v>
      </c>
      <c r="Q4324">
        <v>0</v>
      </c>
      <c r="R4324">
        <v>0</v>
      </c>
      <c r="S4324">
        <v>398.64</v>
      </c>
      <c r="T4324">
        <v>100</v>
      </c>
      <c r="U4324">
        <f t="shared" si="1194"/>
        <v>19162.187291666665</v>
      </c>
      <c r="V4324">
        <v>0</v>
      </c>
      <c r="W4324">
        <f t="shared" si="1195"/>
        <v>19685.827291666665</v>
      </c>
      <c r="X4324">
        <f t="shared" si="1196"/>
        <v>7683</v>
      </c>
      <c r="Y4324">
        <f t="shared" si="1203"/>
        <v>18447</v>
      </c>
      <c r="Z4324">
        <f t="shared" si="1198"/>
        <v>102631.17270833334</v>
      </c>
      <c r="AA4324" t="s">
        <v>225</v>
      </c>
      <c r="AB4324">
        <v>2022</v>
      </c>
    </row>
    <row r="4325" spans="1:28" x14ac:dyDescent="0.25">
      <c r="A4325">
        <v>23</v>
      </c>
      <c r="B4325" t="s">
        <v>144</v>
      </c>
      <c r="C4325" t="s">
        <v>103</v>
      </c>
      <c r="D4325" t="s">
        <v>10</v>
      </c>
      <c r="E4325" t="s">
        <v>40</v>
      </c>
      <c r="F4325" t="s">
        <v>85</v>
      </c>
      <c r="G4325">
        <v>80000</v>
      </c>
      <c r="H4325">
        <f t="shared" si="1199"/>
        <v>73921.88</v>
      </c>
      <c r="I4325">
        <f t="shared" si="1200"/>
        <v>2296</v>
      </c>
      <c r="J4325">
        <f t="shared" si="1189"/>
        <v>5679.9999999999991</v>
      </c>
      <c r="K4325">
        <f t="shared" si="1190"/>
        <v>715.55</v>
      </c>
      <c r="L4325">
        <f t="shared" si="1191"/>
        <v>2432</v>
      </c>
      <c r="M4325">
        <f t="shared" si="1192"/>
        <v>5672</v>
      </c>
      <c r="N4325">
        <v>1350.12</v>
      </c>
      <c r="O4325">
        <f t="shared" si="1193"/>
        <v>18145.669999999998</v>
      </c>
      <c r="P4325">
        <v>25</v>
      </c>
      <c r="Q4325">
        <v>0</v>
      </c>
      <c r="R4325">
        <v>702.1</v>
      </c>
      <c r="S4325">
        <v>1594.556</v>
      </c>
      <c r="T4325">
        <v>100</v>
      </c>
      <c r="U4325">
        <f t="shared" si="1194"/>
        <v>7063.4072916666673</v>
      </c>
      <c r="V4325">
        <v>0</v>
      </c>
      <c r="W4325">
        <f t="shared" ref="W4325:W4330" si="1204">P4325+Q4325+R4325+S4325+T4325+U4325-(V4325)</f>
        <v>9485.0632916666673</v>
      </c>
      <c r="X4325">
        <f t="shared" si="1196"/>
        <v>6078.12</v>
      </c>
      <c r="Y4325">
        <f t="shared" si="1203"/>
        <v>11352</v>
      </c>
      <c r="Z4325">
        <f t="shared" si="1198"/>
        <v>64436.816708333332</v>
      </c>
      <c r="AA4325" t="s">
        <v>225</v>
      </c>
      <c r="AB4325">
        <v>2022</v>
      </c>
    </row>
    <row r="4326" spans="1:28" x14ac:dyDescent="0.25">
      <c r="A4326">
        <v>24</v>
      </c>
      <c r="B4326" t="s">
        <v>145</v>
      </c>
      <c r="C4326" t="s">
        <v>102</v>
      </c>
      <c r="D4326" t="s">
        <v>10</v>
      </c>
      <c r="E4326" t="s">
        <v>50</v>
      </c>
      <c r="F4326" t="s">
        <v>84</v>
      </c>
      <c r="G4326">
        <v>95000</v>
      </c>
      <c r="H4326">
        <f t="shared" si="1199"/>
        <v>86685.26</v>
      </c>
      <c r="I4326">
        <f t="shared" si="1200"/>
        <v>2726.5</v>
      </c>
      <c r="J4326">
        <f t="shared" si="1189"/>
        <v>6744.9999999999991</v>
      </c>
      <c r="K4326">
        <f t="shared" si="1190"/>
        <v>715.55</v>
      </c>
      <c r="L4326">
        <f t="shared" si="1191"/>
        <v>2888</v>
      </c>
      <c r="M4326">
        <f t="shared" si="1192"/>
        <v>6735.5</v>
      </c>
      <c r="N4326">
        <v>2700.24</v>
      </c>
      <c r="O4326">
        <f t="shared" si="1193"/>
        <v>22510.79</v>
      </c>
      <c r="P4326">
        <v>25</v>
      </c>
      <c r="Q4326">
        <v>0</v>
      </c>
      <c r="R4326">
        <v>50.15</v>
      </c>
      <c r="S4326">
        <v>0</v>
      </c>
      <c r="T4326">
        <v>100</v>
      </c>
      <c r="U4326">
        <f t="shared" si="1194"/>
        <v>10254.252291666664</v>
      </c>
      <c r="V4326">
        <v>0</v>
      </c>
      <c r="W4326">
        <f t="shared" si="1204"/>
        <v>10429.402291666664</v>
      </c>
      <c r="X4326">
        <f t="shared" si="1196"/>
        <v>8314.74</v>
      </c>
      <c r="Y4326">
        <f t="shared" si="1203"/>
        <v>13480.5</v>
      </c>
      <c r="Z4326">
        <f t="shared" si="1198"/>
        <v>76255.857708333337</v>
      </c>
      <c r="AA4326" t="s">
        <v>225</v>
      </c>
      <c r="AB4326">
        <v>2022</v>
      </c>
    </row>
    <row r="4327" spans="1:28" x14ac:dyDescent="0.25">
      <c r="A4327">
        <v>25</v>
      </c>
      <c r="B4327" t="s">
        <v>146</v>
      </c>
      <c r="C4327" t="s">
        <v>102</v>
      </c>
      <c r="D4327" t="s">
        <v>10</v>
      </c>
      <c r="E4327" t="s">
        <v>44</v>
      </c>
      <c r="F4327" t="s">
        <v>84</v>
      </c>
      <c r="G4327">
        <v>80000</v>
      </c>
      <c r="H4327">
        <f t="shared" si="1199"/>
        <v>75272</v>
      </c>
      <c r="I4327">
        <f t="shared" si="1200"/>
        <v>2296</v>
      </c>
      <c r="J4327">
        <f t="shared" si="1189"/>
        <v>5679.9999999999991</v>
      </c>
      <c r="K4327">
        <f t="shared" si="1190"/>
        <v>715.55</v>
      </c>
      <c r="L4327">
        <f t="shared" si="1191"/>
        <v>2432</v>
      </c>
      <c r="M4327">
        <f t="shared" si="1192"/>
        <v>5672</v>
      </c>
      <c r="N4327">
        <v>0</v>
      </c>
      <c r="O4327">
        <f t="shared" si="1193"/>
        <v>16795.55</v>
      </c>
      <c r="P4327">
        <v>25</v>
      </c>
      <c r="Q4327">
        <v>0</v>
      </c>
      <c r="R4327">
        <v>952.85</v>
      </c>
      <c r="S4327">
        <v>0</v>
      </c>
      <c r="T4327">
        <v>100</v>
      </c>
      <c r="U4327">
        <f t="shared" si="1194"/>
        <v>7400.9372916666662</v>
      </c>
      <c r="V4327">
        <v>0</v>
      </c>
      <c r="W4327">
        <f t="shared" si="1204"/>
        <v>8478.7872916666656</v>
      </c>
      <c r="X4327">
        <f t="shared" si="1196"/>
        <v>4728</v>
      </c>
      <c r="Y4327">
        <f t="shared" si="1203"/>
        <v>11352</v>
      </c>
      <c r="Z4327">
        <f t="shared" si="1198"/>
        <v>66793.212708333333</v>
      </c>
      <c r="AA4327" t="s">
        <v>225</v>
      </c>
      <c r="AB4327">
        <v>2022</v>
      </c>
    </row>
    <row r="4328" spans="1:28" x14ac:dyDescent="0.25">
      <c r="A4328">
        <v>26</v>
      </c>
      <c r="B4328" t="s">
        <v>147</v>
      </c>
      <c r="C4328" t="s">
        <v>102</v>
      </c>
      <c r="D4328" t="s">
        <v>10</v>
      </c>
      <c r="E4328" t="s">
        <v>44</v>
      </c>
      <c r="F4328" t="s">
        <v>84</v>
      </c>
      <c r="G4328">
        <v>80000</v>
      </c>
      <c r="H4328">
        <f t="shared" si="1199"/>
        <v>75272</v>
      </c>
      <c r="I4328">
        <f t="shared" si="1200"/>
        <v>2296</v>
      </c>
      <c r="J4328">
        <f t="shared" si="1189"/>
        <v>5679.9999999999991</v>
      </c>
      <c r="K4328">
        <f t="shared" si="1190"/>
        <v>715.55</v>
      </c>
      <c r="L4328">
        <f t="shared" si="1191"/>
        <v>2432</v>
      </c>
      <c r="M4328">
        <f t="shared" si="1192"/>
        <v>5672</v>
      </c>
      <c r="N4328">
        <v>0</v>
      </c>
      <c r="O4328">
        <f t="shared" si="1193"/>
        <v>16795.55</v>
      </c>
      <c r="P4328">
        <v>25</v>
      </c>
      <c r="Q4328">
        <v>0</v>
      </c>
      <c r="R4328">
        <v>551.65</v>
      </c>
      <c r="S4328">
        <v>0</v>
      </c>
      <c r="T4328">
        <v>100</v>
      </c>
      <c r="U4328">
        <f t="shared" si="1194"/>
        <v>7400.9372916666662</v>
      </c>
      <c r="V4328">
        <v>0</v>
      </c>
      <c r="W4328">
        <f t="shared" si="1204"/>
        <v>8077.5872916666658</v>
      </c>
      <c r="X4328">
        <f t="shared" si="1196"/>
        <v>4728</v>
      </c>
      <c r="Y4328">
        <f t="shared" si="1203"/>
        <v>11352</v>
      </c>
      <c r="Z4328">
        <f t="shared" si="1198"/>
        <v>67194.41270833333</v>
      </c>
      <c r="AA4328" t="s">
        <v>225</v>
      </c>
      <c r="AB4328">
        <v>2022</v>
      </c>
    </row>
    <row r="4329" spans="1:28" x14ac:dyDescent="0.25">
      <c r="A4329">
        <v>27</v>
      </c>
      <c r="B4329" t="s">
        <v>148</v>
      </c>
      <c r="C4329" t="s">
        <v>103</v>
      </c>
      <c r="D4329" t="s">
        <v>10</v>
      </c>
      <c r="E4329" t="s">
        <v>44</v>
      </c>
      <c r="F4329" t="s">
        <v>84</v>
      </c>
      <c r="G4329">
        <v>80000</v>
      </c>
      <c r="H4329">
        <f t="shared" si="1199"/>
        <v>75272</v>
      </c>
      <c r="I4329">
        <f t="shared" si="1200"/>
        <v>2296</v>
      </c>
      <c r="J4329">
        <f t="shared" si="1189"/>
        <v>5679.9999999999991</v>
      </c>
      <c r="K4329">
        <f t="shared" si="1190"/>
        <v>715.55</v>
      </c>
      <c r="L4329">
        <f t="shared" si="1191"/>
        <v>2432</v>
      </c>
      <c r="M4329">
        <f t="shared" si="1192"/>
        <v>5672</v>
      </c>
      <c r="N4329">
        <v>0</v>
      </c>
      <c r="O4329">
        <f t="shared" si="1193"/>
        <v>16795.55</v>
      </c>
      <c r="P4329">
        <v>25</v>
      </c>
      <c r="Q4329">
        <v>0</v>
      </c>
      <c r="R4329">
        <v>852.55</v>
      </c>
      <c r="S4329">
        <v>0</v>
      </c>
      <c r="T4329">
        <v>100</v>
      </c>
      <c r="U4329">
        <f t="shared" si="1194"/>
        <v>7400.9372916666662</v>
      </c>
      <c r="V4329">
        <v>0</v>
      </c>
      <c r="W4329">
        <f t="shared" si="1204"/>
        <v>8378.4872916666664</v>
      </c>
      <c r="X4329">
        <f t="shared" si="1196"/>
        <v>4728</v>
      </c>
      <c r="Y4329">
        <f t="shared" si="1203"/>
        <v>11352</v>
      </c>
      <c r="Z4329">
        <f t="shared" si="1198"/>
        <v>66893.512708333335</v>
      </c>
      <c r="AA4329" t="s">
        <v>225</v>
      </c>
      <c r="AB4329">
        <v>2022</v>
      </c>
    </row>
    <row r="4330" spans="1:28" x14ac:dyDescent="0.25">
      <c r="A4330">
        <v>28</v>
      </c>
      <c r="B4330" t="s">
        <v>149</v>
      </c>
      <c r="C4330" t="s">
        <v>102</v>
      </c>
      <c r="D4330" t="s">
        <v>10</v>
      </c>
      <c r="E4330" t="s">
        <v>43</v>
      </c>
      <c r="F4330" t="s">
        <v>84</v>
      </c>
      <c r="G4330">
        <v>95000</v>
      </c>
      <c r="H4330">
        <f t="shared" si="1199"/>
        <v>88035.38</v>
      </c>
      <c r="I4330">
        <f t="shared" si="1200"/>
        <v>2726.5</v>
      </c>
      <c r="J4330">
        <f t="shared" si="1189"/>
        <v>6744.9999999999991</v>
      </c>
      <c r="K4330">
        <f t="shared" si="1190"/>
        <v>715.55</v>
      </c>
      <c r="L4330">
        <f t="shared" si="1191"/>
        <v>2888</v>
      </c>
      <c r="M4330">
        <f t="shared" si="1192"/>
        <v>6735.5</v>
      </c>
      <c r="N4330">
        <v>1350.12</v>
      </c>
      <c r="O4330">
        <f t="shared" si="1193"/>
        <v>21160.67</v>
      </c>
      <c r="P4330">
        <v>25</v>
      </c>
      <c r="Q4330">
        <v>5000</v>
      </c>
      <c r="R4330">
        <v>1003</v>
      </c>
      <c r="S4330">
        <v>0</v>
      </c>
      <c r="T4330">
        <v>100</v>
      </c>
      <c r="U4330">
        <f t="shared" si="1194"/>
        <v>10591.782291666668</v>
      </c>
      <c r="V4330">
        <v>0</v>
      </c>
      <c r="W4330">
        <f t="shared" si="1204"/>
        <v>16719.78229166667</v>
      </c>
      <c r="X4330">
        <f t="shared" si="1196"/>
        <v>6964.62</v>
      </c>
      <c r="Y4330">
        <f t="shared" si="1203"/>
        <v>13480.5</v>
      </c>
      <c r="Z4330">
        <f t="shared" si="1198"/>
        <v>71315.597708333327</v>
      </c>
      <c r="AA4330" t="s">
        <v>225</v>
      </c>
      <c r="AB4330">
        <v>2022</v>
      </c>
    </row>
    <row r="4331" spans="1:28" x14ac:dyDescent="0.25">
      <c r="A4331">
        <v>29</v>
      </c>
      <c r="B4331" t="s">
        <v>151</v>
      </c>
      <c r="C4331" t="s">
        <v>102</v>
      </c>
      <c r="D4331" t="s">
        <v>793</v>
      </c>
      <c r="E4331" t="s">
        <v>66</v>
      </c>
      <c r="F4331" t="s">
        <v>84</v>
      </c>
      <c r="G4331">
        <v>55000</v>
      </c>
      <c r="H4331">
        <f t="shared" si="1199"/>
        <v>51749.5</v>
      </c>
      <c r="I4331">
        <f t="shared" si="1200"/>
        <v>1578.5</v>
      </c>
      <c r="J4331">
        <f t="shared" si="1189"/>
        <v>3904.9999999999995</v>
      </c>
      <c r="K4331">
        <f t="shared" si="1190"/>
        <v>605.00000000000011</v>
      </c>
      <c r="L4331">
        <f t="shared" si="1191"/>
        <v>1672</v>
      </c>
      <c r="M4331">
        <f t="shared" si="1192"/>
        <v>3899.5000000000005</v>
      </c>
      <c r="N4331">
        <v>0</v>
      </c>
      <c r="O4331">
        <f t="shared" si="1193"/>
        <v>11660</v>
      </c>
      <c r="P4331">
        <v>25</v>
      </c>
      <c r="Q4331">
        <v>4000</v>
      </c>
      <c r="R4331">
        <v>0</v>
      </c>
      <c r="S4331">
        <v>0</v>
      </c>
      <c r="T4331">
        <v>100</v>
      </c>
      <c r="U4331">
        <f t="shared" si="1194"/>
        <v>2559.6748749999997</v>
      </c>
      <c r="V4331">
        <v>0</v>
      </c>
      <c r="W4331">
        <f t="shared" ref="W4331:W4393" si="1205">P4331+Q4331+R4331+S4331+T4331+U4331</f>
        <v>6684.6748749999997</v>
      </c>
      <c r="X4331">
        <f t="shared" si="1196"/>
        <v>3250.5</v>
      </c>
      <c r="Y4331">
        <f t="shared" si="1203"/>
        <v>7804.5</v>
      </c>
      <c r="Z4331">
        <f t="shared" si="1198"/>
        <v>45064.825125000003</v>
      </c>
      <c r="AA4331" t="s">
        <v>225</v>
      </c>
      <c r="AB4331">
        <v>2022</v>
      </c>
    </row>
    <row r="4332" spans="1:28" x14ac:dyDescent="0.25">
      <c r="A4332">
        <v>30</v>
      </c>
      <c r="B4332" t="s">
        <v>152</v>
      </c>
      <c r="C4332" t="s">
        <v>103</v>
      </c>
      <c r="D4332" t="s">
        <v>21</v>
      </c>
      <c r="E4332" t="s">
        <v>70</v>
      </c>
      <c r="F4332" t="s">
        <v>84</v>
      </c>
      <c r="G4332">
        <v>50000</v>
      </c>
      <c r="H4332">
        <f t="shared" si="1199"/>
        <v>47045</v>
      </c>
      <c r="I4332">
        <f t="shared" si="1200"/>
        <v>1435</v>
      </c>
      <c r="J4332">
        <f t="shared" si="1189"/>
        <v>3549.9999999999995</v>
      </c>
      <c r="K4332">
        <f t="shared" si="1190"/>
        <v>550</v>
      </c>
      <c r="L4332">
        <f t="shared" si="1191"/>
        <v>1520</v>
      </c>
      <c r="M4332">
        <f t="shared" si="1192"/>
        <v>3545.0000000000005</v>
      </c>
      <c r="N4332">
        <v>0</v>
      </c>
      <c r="O4332">
        <f t="shared" si="1193"/>
        <v>10600</v>
      </c>
      <c r="P4332">
        <v>25</v>
      </c>
      <c r="Q4332">
        <v>500</v>
      </c>
      <c r="R4332">
        <v>752.25</v>
      </c>
      <c r="S4332">
        <v>797.28</v>
      </c>
      <c r="T4332">
        <v>100</v>
      </c>
      <c r="U4332">
        <f t="shared" si="1194"/>
        <v>1853.9998749999997</v>
      </c>
      <c r="V4332">
        <v>0</v>
      </c>
      <c r="W4332">
        <f t="shared" si="1205"/>
        <v>4028.5298749999993</v>
      </c>
      <c r="X4332">
        <f t="shared" si="1196"/>
        <v>2955</v>
      </c>
      <c r="Y4332">
        <f t="shared" si="1203"/>
        <v>7095</v>
      </c>
      <c r="Z4332">
        <f t="shared" si="1198"/>
        <v>43016.470125</v>
      </c>
      <c r="AA4332" t="s">
        <v>225</v>
      </c>
      <c r="AB4332">
        <v>2022</v>
      </c>
    </row>
    <row r="4333" spans="1:28" x14ac:dyDescent="0.25">
      <c r="A4333">
        <v>31</v>
      </c>
      <c r="B4333" t="s">
        <v>153</v>
      </c>
      <c r="C4333" t="s">
        <v>102</v>
      </c>
      <c r="D4333" t="s">
        <v>17</v>
      </c>
      <c r="E4333" t="s">
        <v>76</v>
      </c>
      <c r="F4333" t="s">
        <v>84</v>
      </c>
      <c r="G4333">
        <v>70000</v>
      </c>
      <c r="H4333">
        <f t="shared" si="1199"/>
        <v>64512.88</v>
      </c>
      <c r="I4333">
        <f t="shared" si="1200"/>
        <v>2009</v>
      </c>
      <c r="J4333">
        <f t="shared" si="1189"/>
        <v>4970</v>
      </c>
      <c r="K4333">
        <f t="shared" si="1190"/>
        <v>715.55</v>
      </c>
      <c r="L4333">
        <f t="shared" si="1191"/>
        <v>2128</v>
      </c>
      <c r="M4333">
        <f t="shared" si="1192"/>
        <v>4963</v>
      </c>
      <c r="N4333">
        <v>1350.12</v>
      </c>
      <c r="O4333">
        <f t="shared" si="1193"/>
        <v>16135.669999999998</v>
      </c>
      <c r="P4333">
        <v>25</v>
      </c>
      <c r="Q4333">
        <v>3052.23</v>
      </c>
      <c r="R4333">
        <v>0</v>
      </c>
      <c r="S4333">
        <v>0</v>
      </c>
      <c r="T4333">
        <v>100</v>
      </c>
      <c r="U4333">
        <f t="shared" si="1194"/>
        <v>5098.4258333333319</v>
      </c>
      <c r="V4333">
        <v>0</v>
      </c>
      <c r="W4333">
        <f t="shared" si="1205"/>
        <v>8275.6558333333323</v>
      </c>
      <c r="X4333">
        <f t="shared" si="1196"/>
        <v>5487.12</v>
      </c>
      <c r="Y4333">
        <f t="shared" si="1203"/>
        <v>9933</v>
      </c>
      <c r="Z4333">
        <f t="shared" si="1198"/>
        <v>56237.224166666667</v>
      </c>
      <c r="AA4333" t="s">
        <v>225</v>
      </c>
      <c r="AB4333">
        <v>2022</v>
      </c>
    </row>
    <row r="4334" spans="1:28" x14ac:dyDescent="0.25">
      <c r="A4334">
        <v>32</v>
      </c>
      <c r="B4334" t="s">
        <v>154</v>
      </c>
      <c r="C4334" t="s">
        <v>103</v>
      </c>
      <c r="D4334" t="s">
        <v>800</v>
      </c>
      <c r="E4334" t="s">
        <v>83</v>
      </c>
      <c r="F4334" t="s">
        <v>84</v>
      </c>
      <c r="G4334">
        <v>33875</v>
      </c>
      <c r="H4334">
        <f t="shared" si="1199"/>
        <v>31872.987499999999</v>
      </c>
      <c r="I4334">
        <f t="shared" si="1200"/>
        <v>972.21249999999998</v>
      </c>
      <c r="J4334">
        <f t="shared" si="1189"/>
        <v>2405.125</v>
      </c>
      <c r="K4334">
        <f t="shared" si="1190"/>
        <v>372.62500000000006</v>
      </c>
      <c r="L4334">
        <f t="shared" si="1191"/>
        <v>1029.8</v>
      </c>
      <c r="M4334">
        <f t="shared" si="1192"/>
        <v>2401.7375000000002</v>
      </c>
      <c r="N4334">
        <v>0</v>
      </c>
      <c r="O4334">
        <f t="shared" si="1193"/>
        <v>7181.5</v>
      </c>
      <c r="P4334">
        <v>25</v>
      </c>
      <c r="Q4334">
        <v>0</v>
      </c>
      <c r="R4334">
        <v>0</v>
      </c>
      <c r="S4334">
        <v>0</v>
      </c>
      <c r="T4334">
        <v>100</v>
      </c>
      <c r="U4334">
        <f t="shared" si="1194"/>
        <v>0</v>
      </c>
      <c r="V4334">
        <v>0</v>
      </c>
      <c r="W4334">
        <f t="shared" si="1205"/>
        <v>125</v>
      </c>
      <c r="X4334">
        <f t="shared" si="1196"/>
        <v>2002.0124999999998</v>
      </c>
      <c r="Y4334">
        <f t="shared" si="1203"/>
        <v>4806.8625000000002</v>
      </c>
      <c r="Z4334">
        <f t="shared" si="1198"/>
        <v>31747.987499999999</v>
      </c>
      <c r="AA4334" t="s">
        <v>225</v>
      </c>
      <c r="AB4334">
        <v>2022</v>
      </c>
    </row>
    <row r="4335" spans="1:28" x14ac:dyDescent="0.25">
      <c r="A4335">
        <v>33</v>
      </c>
      <c r="B4335" t="s">
        <v>155</v>
      </c>
      <c r="C4335" t="s">
        <v>103</v>
      </c>
      <c r="D4335" t="s">
        <v>793</v>
      </c>
      <c r="E4335" t="s">
        <v>72</v>
      </c>
      <c r="F4335" t="s">
        <v>84</v>
      </c>
      <c r="G4335">
        <v>40000</v>
      </c>
      <c r="H4335">
        <f t="shared" si="1199"/>
        <v>37636</v>
      </c>
      <c r="I4335">
        <f t="shared" si="1200"/>
        <v>1148</v>
      </c>
      <c r="J4335">
        <f t="shared" si="1189"/>
        <v>2839.9999999999995</v>
      </c>
      <c r="K4335">
        <f t="shared" si="1190"/>
        <v>440.00000000000006</v>
      </c>
      <c r="L4335">
        <f t="shared" si="1191"/>
        <v>1216</v>
      </c>
      <c r="M4335">
        <f t="shared" si="1192"/>
        <v>2836</v>
      </c>
      <c r="N4335">
        <v>0</v>
      </c>
      <c r="O4335">
        <f t="shared" si="1193"/>
        <v>8480</v>
      </c>
      <c r="P4335">
        <v>25</v>
      </c>
      <c r="Q4335">
        <v>6590.74</v>
      </c>
      <c r="R4335">
        <v>1103.5</v>
      </c>
      <c r="S4335">
        <v>0</v>
      </c>
      <c r="T4335">
        <v>100</v>
      </c>
      <c r="U4335">
        <f t="shared" si="1194"/>
        <v>442.64987499999984</v>
      </c>
      <c r="V4335">
        <v>0</v>
      </c>
      <c r="W4335">
        <f t="shared" si="1205"/>
        <v>8261.8898749999989</v>
      </c>
      <c r="X4335">
        <f t="shared" si="1196"/>
        <v>2364</v>
      </c>
      <c r="Y4335">
        <f t="shared" si="1203"/>
        <v>5676</v>
      </c>
      <c r="Z4335">
        <f t="shared" si="1198"/>
        <v>29374.110124999999</v>
      </c>
      <c r="AA4335" t="s">
        <v>225</v>
      </c>
      <c r="AB4335">
        <v>2022</v>
      </c>
    </row>
    <row r="4336" spans="1:28" x14ac:dyDescent="0.25">
      <c r="A4336">
        <v>34</v>
      </c>
      <c r="B4336" t="s">
        <v>124</v>
      </c>
      <c r="C4336" t="s">
        <v>103</v>
      </c>
      <c r="D4336" t="s">
        <v>10</v>
      </c>
      <c r="E4336" t="s">
        <v>706</v>
      </c>
      <c r="F4336" t="s">
        <v>84</v>
      </c>
      <c r="G4336">
        <v>48000</v>
      </c>
      <c r="H4336">
        <f>+G4336-(I4336+L4336+N4336)</f>
        <v>45163.199999999997</v>
      </c>
      <c r="I4336">
        <f>IF(G4336&lt;=325250,G4336*2.87%,9334.68)</f>
        <v>1377.6</v>
      </c>
      <c r="J4336">
        <f>IF(G4336&lt;=325250,G4336*7.1%,23092.75)</f>
        <v>3407.9999999999995</v>
      </c>
      <c r="K4336">
        <f>IF(G4336&lt;=65050,G4336*1.1%,715.55)</f>
        <v>528</v>
      </c>
      <c r="L4336">
        <f>IF(G4336&lt;=162625,G4336*3.04%,4943.8)</f>
        <v>1459.2</v>
      </c>
      <c r="M4336">
        <f>IF(G4336&lt;=162625,G4336*7.09%,11530.11)</f>
        <v>3403.2000000000003</v>
      </c>
      <c r="N4336">
        <v>0</v>
      </c>
      <c r="O4336">
        <f>+I4336+J4336+K4336+L4336+M4336+N4336</f>
        <v>10176</v>
      </c>
      <c r="P4336">
        <v>25</v>
      </c>
      <c r="Q4336">
        <v>0</v>
      </c>
      <c r="R4336">
        <v>501.5</v>
      </c>
      <c r="S4336">
        <v>398.64</v>
      </c>
      <c r="T4336">
        <v>100</v>
      </c>
      <c r="U4336">
        <f>IF((H4336*12)&gt;867123.01,(79776+(((H4336*12)-867123.01)*0.25))/12,IF((H4336*12)&gt;624329.01,(31216+(((H4336*12)-624329.01)*0.2))/12,IF((H4336*12)&gt;416220.01,(((H4336*12)-416220.01)*0.15)/12,0)))</f>
        <v>1571.7298749999989</v>
      </c>
      <c r="V4336">
        <v>0</v>
      </c>
      <c r="W4336">
        <f>P4336+Q4336+R4336+S4336+T4336+U4336-(V4336)</f>
        <v>2596.8698749999985</v>
      </c>
      <c r="X4336">
        <f>+I4336+L4336+N4336</f>
        <v>2836.8</v>
      </c>
      <c r="Y4336">
        <f>+J4336+M4336</f>
        <v>6811.2</v>
      </c>
      <c r="Z4336">
        <f>+G4336-(W4336+X4336)</f>
        <v>42566.330125</v>
      </c>
      <c r="AA4336" t="s">
        <v>225</v>
      </c>
      <c r="AB4336">
        <v>2022</v>
      </c>
    </row>
    <row r="4337" spans="1:28" x14ac:dyDescent="0.25">
      <c r="A4337">
        <v>35</v>
      </c>
      <c r="B4337" t="s">
        <v>830</v>
      </c>
      <c r="C4337" t="s">
        <v>102</v>
      </c>
      <c r="D4337" t="s">
        <v>19</v>
      </c>
      <c r="E4337" t="s">
        <v>73</v>
      </c>
      <c r="F4337" t="s">
        <v>84</v>
      </c>
      <c r="G4337">
        <v>53000</v>
      </c>
      <c r="H4337">
        <f t="shared" si="1199"/>
        <v>48517.58</v>
      </c>
      <c r="I4337">
        <f t="shared" si="1200"/>
        <v>1521.1</v>
      </c>
      <c r="J4337">
        <f t="shared" si="1189"/>
        <v>3762.9999999999995</v>
      </c>
      <c r="K4337">
        <f t="shared" si="1190"/>
        <v>583.00000000000011</v>
      </c>
      <c r="L4337">
        <f t="shared" si="1191"/>
        <v>1611.2</v>
      </c>
      <c r="M4337">
        <f t="shared" si="1192"/>
        <v>3757.7000000000003</v>
      </c>
      <c r="N4337">
        <v>1350.12</v>
      </c>
      <c r="O4337">
        <f t="shared" si="1193"/>
        <v>12586.119999999999</v>
      </c>
      <c r="P4337">
        <v>25</v>
      </c>
      <c r="Q4337">
        <v>2500</v>
      </c>
      <c r="R4337">
        <v>0</v>
      </c>
      <c r="S4337">
        <v>0</v>
      </c>
      <c r="T4337">
        <v>100</v>
      </c>
      <c r="U4337">
        <f t="shared" si="1194"/>
        <v>2074.8868749999992</v>
      </c>
      <c r="V4337">
        <v>0</v>
      </c>
      <c r="W4337">
        <f t="shared" si="1205"/>
        <v>4699.8868749999992</v>
      </c>
      <c r="X4337">
        <f t="shared" si="1196"/>
        <v>4482.42</v>
      </c>
      <c r="Y4337">
        <f t="shared" si="1203"/>
        <v>7520.7</v>
      </c>
      <c r="Z4337">
        <f t="shared" si="1198"/>
        <v>43817.693125000005</v>
      </c>
      <c r="AA4337" t="s">
        <v>225</v>
      </c>
      <c r="AB4337">
        <v>2022</v>
      </c>
    </row>
    <row r="4338" spans="1:28" x14ac:dyDescent="0.25">
      <c r="A4338">
        <v>36</v>
      </c>
      <c r="B4338" t="s">
        <v>157</v>
      </c>
      <c r="C4338" t="s">
        <v>102</v>
      </c>
      <c r="D4338" t="s">
        <v>10</v>
      </c>
      <c r="E4338" t="s">
        <v>46</v>
      </c>
      <c r="F4338" t="s">
        <v>84</v>
      </c>
      <c r="G4338">
        <v>53000</v>
      </c>
      <c r="H4338">
        <f t="shared" si="1199"/>
        <v>49867.7</v>
      </c>
      <c r="I4338">
        <f t="shared" si="1200"/>
        <v>1521.1</v>
      </c>
      <c r="J4338">
        <f t="shared" si="1189"/>
        <v>3762.9999999999995</v>
      </c>
      <c r="K4338">
        <f t="shared" si="1190"/>
        <v>583.00000000000011</v>
      </c>
      <c r="L4338">
        <f t="shared" si="1191"/>
        <v>1611.2</v>
      </c>
      <c r="M4338">
        <f t="shared" si="1192"/>
        <v>3757.7000000000003</v>
      </c>
      <c r="N4338">
        <v>0</v>
      </c>
      <c r="O4338">
        <f t="shared" si="1193"/>
        <v>11236</v>
      </c>
      <c r="P4338">
        <v>25</v>
      </c>
      <c r="Q4338">
        <v>3495.45</v>
      </c>
      <c r="R4338">
        <v>852.55</v>
      </c>
      <c r="S4338">
        <v>0</v>
      </c>
      <c r="T4338">
        <v>100</v>
      </c>
      <c r="U4338">
        <f t="shared" si="1194"/>
        <v>2277.4048749999988</v>
      </c>
      <c r="V4338">
        <v>0</v>
      </c>
      <c r="W4338">
        <f t="shared" si="1205"/>
        <v>6750.4048749999984</v>
      </c>
      <c r="X4338">
        <f t="shared" si="1196"/>
        <v>3132.3</v>
      </c>
      <c r="Y4338">
        <f t="shared" si="1203"/>
        <v>7520.7</v>
      </c>
      <c r="Z4338">
        <f t="shared" si="1198"/>
        <v>43117.295125000004</v>
      </c>
      <c r="AA4338" t="s">
        <v>225</v>
      </c>
      <c r="AB4338">
        <v>2022</v>
      </c>
    </row>
    <row r="4339" spans="1:28" x14ac:dyDescent="0.25">
      <c r="A4339">
        <v>37</v>
      </c>
      <c r="B4339" t="s">
        <v>158</v>
      </c>
      <c r="C4339" t="s">
        <v>102</v>
      </c>
      <c r="D4339" t="s">
        <v>831</v>
      </c>
      <c r="E4339" t="s">
        <v>46</v>
      </c>
      <c r="F4339" t="s">
        <v>84</v>
      </c>
      <c r="G4339">
        <v>32000</v>
      </c>
      <c r="H4339">
        <f t="shared" si="1199"/>
        <v>30108.799999999999</v>
      </c>
      <c r="I4339">
        <f t="shared" si="1200"/>
        <v>918.4</v>
      </c>
      <c r="J4339">
        <f t="shared" si="1189"/>
        <v>2272</v>
      </c>
      <c r="K4339">
        <f t="shared" si="1190"/>
        <v>352.00000000000006</v>
      </c>
      <c r="L4339">
        <f t="shared" si="1191"/>
        <v>972.8</v>
      </c>
      <c r="M4339">
        <f t="shared" si="1192"/>
        <v>2268.8000000000002</v>
      </c>
      <c r="N4339">
        <v>0</v>
      </c>
      <c r="O4339">
        <f t="shared" si="1193"/>
        <v>6784</v>
      </c>
      <c r="P4339">
        <v>25</v>
      </c>
      <c r="Q4339">
        <v>0</v>
      </c>
      <c r="R4339">
        <v>0</v>
      </c>
      <c r="S4339">
        <v>0</v>
      </c>
      <c r="T4339">
        <v>100</v>
      </c>
      <c r="U4339">
        <f t="shared" si="1194"/>
        <v>0</v>
      </c>
      <c r="V4339">
        <v>0</v>
      </c>
      <c r="W4339">
        <f t="shared" si="1205"/>
        <v>125</v>
      </c>
      <c r="X4339">
        <f t="shared" si="1196"/>
        <v>1891.1999999999998</v>
      </c>
      <c r="Y4339">
        <f t="shared" si="1203"/>
        <v>4540.8</v>
      </c>
      <c r="Z4339">
        <f t="shared" si="1198"/>
        <v>29983.8</v>
      </c>
      <c r="AA4339" t="s">
        <v>225</v>
      </c>
      <c r="AB4339">
        <v>2022</v>
      </c>
    </row>
    <row r="4340" spans="1:28" x14ac:dyDescent="0.25">
      <c r="A4340">
        <v>38</v>
      </c>
      <c r="B4340" t="s">
        <v>159</v>
      </c>
      <c r="C4340" t="s">
        <v>103</v>
      </c>
      <c r="D4340" t="s">
        <v>21</v>
      </c>
      <c r="E4340" t="s">
        <v>68</v>
      </c>
      <c r="F4340" t="s">
        <v>84</v>
      </c>
      <c r="G4340">
        <v>46000</v>
      </c>
      <c r="H4340">
        <f t="shared" si="1199"/>
        <v>41931.279999999999</v>
      </c>
      <c r="I4340">
        <f t="shared" si="1200"/>
        <v>1320.2</v>
      </c>
      <c r="J4340">
        <f t="shared" si="1189"/>
        <v>3265.9999999999995</v>
      </c>
      <c r="K4340">
        <f t="shared" si="1190"/>
        <v>506.00000000000006</v>
      </c>
      <c r="L4340">
        <f t="shared" si="1191"/>
        <v>1398.4</v>
      </c>
      <c r="M4340">
        <f t="shared" si="1192"/>
        <v>3261.4</v>
      </c>
      <c r="N4340">
        <v>1350.12</v>
      </c>
      <c r="O4340">
        <f t="shared" si="1193"/>
        <v>11102.119999999999</v>
      </c>
      <c r="P4340">
        <v>25</v>
      </c>
      <c r="Q4340">
        <v>3495.45</v>
      </c>
      <c r="R4340">
        <v>501.5</v>
      </c>
      <c r="S4340">
        <v>0</v>
      </c>
      <c r="T4340">
        <v>100</v>
      </c>
      <c r="U4340">
        <f t="shared" si="1194"/>
        <v>1086.9418749999998</v>
      </c>
      <c r="V4340">
        <v>0</v>
      </c>
      <c r="W4340">
        <f t="shared" si="1205"/>
        <v>5208.8918749999993</v>
      </c>
      <c r="X4340">
        <f t="shared" si="1196"/>
        <v>4068.7200000000003</v>
      </c>
      <c r="Y4340">
        <f t="shared" si="1203"/>
        <v>6527.4</v>
      </c>
      <c r="Z4340">
        <f t="shared" si="1198"/>
        <v>36722.388124999998</v>
      </c>
      <c r="AA4340" t="s">
        <v>225</v>
      </c>
      <c r="AB4340">
        <v>2022</v>
      </c>
    </row>
    <row r="4341" spans="1:28" x14ac:dyDescent="0.25">
      <c r="A4341">
        <v>39</v>
      </c>
      <c r="B4341" t="s">
        <v>150</v>
      </c>
      <c r="C4341" t="s">
        <v>102</v>
      </c>
      <c r="D4341" t="s">
        <v>16</v>
      </c>
      <c r="E4341" t="s">
        <v>95</v>
      </c>
      <c r="F4341" t="s">
        <v>84</v>
      </c>
      <c r="G4341">
        <v>32000</v>
      </c>
      <c r="H4341">
        <f>+G4341-(I4341+L4341+N4341)</f>
        <v>30108.799999999999</v>
      </c>
      <c r="I4341">
        <f t="shared" si="1200"/>
        <v>918.4</v>
      </c>
      <c r="J4341">
        <f t="shared" si="1189"/>
        <v>2272</v>
      </c>
      <c r="K4341">
        <f t="shared" si="1190"/>
        <v>352.00000000000006</v>
      </c>
      <c r="L4341">
        <f t="shared" si="1191"/>
        <v>972.8</v>
      </c>
      <c r="M4341">
        <f t="shared" si="1192"/>
        <v>2268.8000000000002</v>
      </c>
      <c r="N4341">
        <v>0</v>
      </c>
      <c r="O4341">
        <f>+I4341+J4341+K4341+L4341+M4341+N4341</f>
        <v>6784</v>
      </c>
      <c r="P4341">
        <v>25</v>
      </c>
      <c r="Q4341">
        <v>0</v>
      </c>
      <c r="R4341">
        <v>0</v>
      </c>
      <c r="S4341">
        <v>398.64</v>
      </c>
      <c r="T4341">
        <v>100</v>
      </c>
      <c r="U4341">
        <f t="shared" si="1194"/>
        <v>0</v>
      </c>
      <c r="V4341">
        <v>0</v>
      </c>
      <c r="W4341">
        <f>P4341+Q4341+R4341+S4341+T4341+U4341</f>
        <v>523.64</v>
      </c>
      <c r="X4341">
        <f>+I4341+L4341+N4341</f>
        <v>1891.1999999999998</v>
      </c>
      <c r="Y4341">
        <f>+J4341+M4341</f>
        <v>4540.8</v>
      </c>
      <c r="Z4341">
        <f>+G4341-(W4341+X4341)</f>
        <v>29585.16</v>
      </c>
      <c r="AA4341" t="s">
        <v>225</v>
      </c>
      <c r="AB4341">
        <v>2022</v>
      </c>
    </row>
    <row r="4342" spans="1:28" x14ac:dyDescent="0.25">
      <c r="A4342">
        <v>40</v>
      </c>
      <c r="B4342" t="s">
        <v>160</v>
      </c>
      <c r="C4342" t="s">
        <v>102</v>
      </c>
      <c r="D4342" t="s">
        <v>4</v>
      </c>
      <c r="E4342" t="s">
        <v>93</v>
      </c>
      <c r="F4342" t="s">
        <v>84</v>
      </c>
      <c r="G4342">
        <v>31500</v>
      </c>
      <c r="H4342">
        <f t="shared" si="1199"/>
        <v>29638.35</v>
      </c>
      <c r="I4342">
        <f t="shared" si="1200"/>
        <v>904.05</v>
      </c>
      <c r="J4342">
        <f t="shared" si="1189"/>
        <v>2236.5</v>
      </c>
      <c r="K4342">
        <f t="shared" si="1190"/>
        <v>346.50000000000006</v>
      </c>
      <c r="L4342">
        <f t="shared" si="1191"/>
        <v>957.6</v>
      </c>
      <c r="M4342">
        <f t="shared" si="1192"/>
        <v>2233.3500000000004</v>
      </c>
      <c r="N4342">
        <v>0</v>
      </c>
      <c r="O4342">
        <f t="shared" si="1193"/>
        <v>6678.0000000000009</v>
      </c>
      <c r="P4342">
        <v>25</v>
      </c>
      <c r="Q4342">
        <v>1458.4</v>
      </c>
      <c r="R4342">
        <v>0</v>
      </c>
      <c r="S4342">
        <v>1594.56</v>
      </c>
      <c r="T4342">
        <v>100</v>
      </c>
      <c r="U4342">
        <f t="shared" si="1194"/>
        <v>0</v>
      </c>
      <c r="V4342">
        <v>0</v>
      </c>
      <c r="W4342">
        <f t="shared" si="1205"/>
        <v>3177.96</v>
      </c>
      <c r="X4342">
        <f t="shared" si="1196"/>
        <v>1861.65</v>
      </c>
      <c r="Y4342">
        <f t="shared" si="1203"/>
        <v>4469.8500000000004</v>
      </c>
      <c r="Z4342">
        <f t="shared" si="1198"/>
        <v>26460.39</v>
      </c>
      <c r="AA4342" t="s">
        <v>225</v>
      </c>
      <c r="AB4342">
        <v>2022</v>
      </c>
    </row>
    <row r="4343" spans="1:28" x14ac:dyDescent="0.25">
      <c r="A4343">
        <v>41</v>
      </c>
      <c r="B4343" t="s">
        <v>806</v>
      </c>
      <c r="C4343" t="s">
        <v>102</v>
      </c>
      <c r="D4343" t="s">
        <v>12</v>
      </c>
      <c r="E4343" t="s">
        <v>75</v>
      </c>
      <c r="F4343" t="s">
        <v>99</v>
      </c>
      <c r="G4343">
        <v>65000</v>
      </c>
      <c r="H4343">
        <f t="shared" si="1199"/>
        <v>61158.5</v>
      </c>
      <c r="I4343">
        <f t="shared" si="1200"/>
        <v>1865.5</v>
      </c>
      <c r="J4343">
        <f t="shared" si="1189"/>
        <v>4615</v>
      </c>
      <c r="K4343">
        <f t="shared" si="1190"/>
        <v>715.00000000000011</v>
      </c>
      <c r="L4343">
        <f t="shared" si="1191"/>
        <v>1976</v>
      </c>
      <c r="M4343">
        <f t="shared" si="1192"/>
        <v>4608.5</v>
      </c>
      <c r="N4343">
        <v>0</v>
      </c>
      <c r="O4343">
        <f t="shared" si="1193"/>
        <v>13780</v>
      </c>
      <c r="P4343">
        <v>25</v>
      </c>
      <c r="Q4343">
        <v>7689.07</v>
      </c>
      <c r="R4343">
        <v>551.65</v>
      </c>
      <c r="S4343">
        <v>398.64</v>
      </c>
      <c r="T4343">
        <v>100</v>
      </c>
      <c r="U4343">
        <f t="shared" si="1194"/>
        <v>4427.5498333333335</v>
      </c>
      <c r="V4343">
        <v>0</v>
      </c>
      <c r="W4343">
        <f t="shared" si="1205"/>
        <v>13191.909833333331</v>
      </c>
      <c r="X4343">
        <f t="shared" si="1196"/>
        <v>3841.5</v>
      </c>
      <c r="Y4343">
        <f t="shared" si="1203"/>
        <v>9223.5</v>
      </c>
      <c r="Z4343">
        <f t="shared" si="1198"/>
        <v>47966.590166666669</v>
      </c>
      <c r="AA4343" t="s">
        <v>225</v>
      </c>
      <c r="AB4343">
        <v>2022</v>
      </c>
    </row>
    <row r="4344" spans="1:28" x14ac:dyDescent="0.25">
      <c r="A4344">
        <v>42</v>
      </c>
      <c r="B4344" t="s">
        <v>162</v>
      </c>
      <c r="C4344" t="s">
        <v>102</v>
      </c>
      <c r="D4344" t="s">
        <v>15</v>
      </c>
      <c r="E4344" t="s">
        <v>92</v>
      </c>
      <c r="F4344" t="s">
        <v>99</v>
      </c>
      <c r="G4344">
        <v>55000</v>
      </c>
      <c r="H4344">
        <f t="shared" si="1199"/>
        <v>47699.14</v>
      </c>
      <c r="I4344">
        <f t="shared" si="1200"/>
        <v>1578.5</v>
      </c>
      <c r="J4344">
        <f t="shared" si="1189"/>
        <v>3904.9999999999995</v>
      </c>
      <c r="K4344">
        <f t="shared" si="1190"/>
        <v>605.00000000000011</v>
      </c>
      <c r="L4344">
        <f t="shared" si="1191"/>
        <v>1672</v>
      </c>
      <c r="M4344">
        <f t="shared" si="1192"/>
        <v>3899.5000000000005</v>
      </c>
      <c r="N4344">
        <v>4050.36</v>
      </c>
      <c r="O4344">
        <f t="shared" si="1193"/>
        <v>15710.36</v>
      </c>
      <c r="P4344">
        <v>25</v>
      </c>
      <c r="Q4344">
        <v>0</v>
      </c>
      <c r="R4344">
        <v>0</v>
      </c>
      <c r="S4344">
        <v>0</v>
      </c>
      <c r="T4344">
        <v>100</v>
      </c>
      <c r="U4344">
        <f t="shared" si="1194"/>
        <v>1952.1208749999989</v>
      </c>
      <c r="V4344">
        <v>0</v>
      </c>
      <c r="W4344">
        <f t="shared" si="1205"/>
        <v>2077.1208749999987</v>
      </c>
      <c r="X4344">
        <f t="shared" si="1196"/>
        <v>7300.8600000000006</v>
      </c>
      <c r="Y4344">
        <f t="shared" si="1203"/>
        <v>7804.5</v>
      </c>
      <c r="Z4344">
        <f t="shared" si="1198"/>
        <v>45622.019124999999</v>
      </c>
      <c r="AA4344" t="s">
        <v>225</v>
      </c>
      <c r="AB4344">
        <v>2022</v>
      </c>
    </row>
    <row r="4345" spans="1:28" x14ac:dyDescent="0.25">
      <c r="A4345">
        <v>43</v>
      </c>
      <c r="B4345" t="s">
        <v>807</v>
      </c>
      <c r="C4345" t="s">
        <v>102</v>
      </c>
      <c r="D4345" t="s">
        <v>808</v>
      </c>
      <c r="E4345" t="s">
        <v>62</v>
      </c>
      <c r="F4345" t="s">
        <v>99</v>
      </c>
      <c r="G4345">
        <v>125000</v>
      </c>
      <c r="H4345">
        <f>+G4345-(I4345+L4345+N4345)</f>
        <v>116262.38</v>
      </c>
      <c r="I4345">
        <f t="shared" si="1200"/>
        <v>3587.5</v>
      </c>
      <c r="J4345">
        <f t="shared" si="1189"/>
        <v>8875</v>
      </c>
      <c r="K4345">
        <f t="shared" si="1190"/>
        <v>715.55</v>
      </c>
      <c r="L4345">
        <f t="shared" si="1191"/>
        <v>3800</v>
      </c>
      <c r="M4345">
        <f t="shared" si="1192"/>
        <v>8862.5</v>
      </c>
      <c r="N4345">
        <v>1350.12</v>
      </c>
      <c r="O4345">
        <f>+I4345+J4345+K4345+L4345+M4345+N4345</f>
        <v>27190.67</v>
      </c>
      <c r="P4345">
        <v>25</v>
      </c>
      <c r="Q4345">
        <v>0</v>
      </c>
      <c r="R4345">
        <v>0</v>
      </c>
      <c r="S4345">
        <v>0</v>
      </c>
      <c r="T4345">
        <v>100</v>
      </c>
      <c r="U4345">
        <f t="shared" si="1194"/>
        <v>17648.532291666666</v>
      </c>
      <c r="V4345">
        <v>0</v>
      </c>
      <c r="W4345">
        <f>P4345+Q4345+R4345+S4345+T4345+U4345</f>
        <v>17773.532291666666</v>
      </c>
      <c r="X4345">
        <f>+I4345+L4345+N4345</f>
        <v>8737.619999999999</v>
      </c>
      <c r="Y4345">
        <f>+J4345+M4345</f>
        <v>17737.5</v>
      </c>
      <c r="Z4345">
        <f>+G4345-(W4345+X4345)</f>
        <v>98488.847708333342</v>
      </c>
      <c r="AA4345" t="s">
        <v>225</v>
      </c>
      <c r="AB4345">
        <v>2022</v>
      </c>
    </row>
    <row r="4346" spans="1:28" x14ac:dyDescent="0.25">
      <c r="A4346">
        <v>44</v>
      </c>
      <c r="B4346" t="s">
        <v>809</v>
      </c>
      <c r="C4346" t="s">
        <v>102</v>
      </c>
      <c r="D4346" t="s">
        <v>808</v>
      </c>
      <c r="E4346" t="s">
        <v>62</v>
      </c>
      <c r="F4346" t="s">
        <v>99</v>
      </c>
      <c r="G4346">
        <v>80000</v>
      </c>
      <c r="H4346">
        <f>+G4346-(I4346+L4346+N4346)</f>
        <v>75272</v>
      </c>
      <c r="I4346">
        <f t="shared" si="1200"/>
        <v>2296</v>
      </c>
      <c r="J4346">
        <f t="shared" si="1189"/>
        <v>5679.9999999999991</v>
      </c>
      <c r="K4346">
        <f t="shared" si="1190"/>
        <v>715.55</v>
      </c>
      <c r="L4346">
        <f t="shared" si="1191"/>
        <v>2432</v>
      </c>
      <c r="M4346">
        <f t="shared" si="1192"/>
        <v>5672</v>
      </c>
      <c r="N4346">
        <v>0</v>
      </c>
      <c r="O4346">
        <f>+I4346+J4346+K4346+L4346+M4346+N4346</f>
        <v>16795.55</v>
      </c>
      <c r="P4346">
        <v>25</v>
      </c>
      <c r="Q4346">
        <v>0</v>
      </c>
      <c r="R4346">
        <v>0</v>
      </c>
      <c r="S4346">
        <v>398.64</v>
      </c>
      <c r="T4346">
        <v>100</v>
      </c>
      <c r="U4346">
        <f t="shared" si="1194"/>
        <v>7400.9372916666662</v>
      </c>
      <c r="V4346">
        <v>0</v>
      </c>
      <c r="W4346">
        <f>P4346+Q4346+R4346+S4346+T4346+U4346</f>
        <v>7924.5772916666665</v>
      </c>
      <c r="X4346">
        <f>+I4346+L4346+N4346</f>
        <v>4728</v>
      </c>
      <c r="Y4346">
        <f>+J4346+M4346</f>
        <v>11352</v>
      </c>
      <c r="Z4346">
        <f>+G4346-(W4346+X4346)</f>
        <v>67347.422708333339</v>
      </c>
      <c r="AA4346" t="s">
        <v>225</v>
      </c>
      <c r="AB4346">
        <v>2022</v>
      </c>
    </row>
    <row r="4347" spans="1:28" x14ac:dyDescent="0.25">
      <c r="A4347">
        <v>45</v>
      </c>
      <c r="B4347" t="s">
        <v>163</v>
      </c>
      <c r="C4347" t="s">
        <v>102</v>
      </c>
      <c r="D4347" t="s">
        <v>823</v>
      </c>
      <c r="E4347" t="s">
        <v>30</v>
      </c>
      <c r="F4347" t="s">
        <v>99</v>
      </c>
      <c r="G4347">
        <v>25000</v>
      </c>
      <c r="H4347">
        <f t="shared" si="1199"/>
        <v>23522.5</v>
      </c>
      <c r="I4347">
        <f t="shared" si="1200"/>
        <v>717.5</v>
      </c>
      <c r="J4347">
        <f t="shared" si="1189"/>
        <v>1774.9999999999998</v>
      </c>
      <c r="K4347">
        <f t="shared" si="1190"/>
        <v>275</v>
      </c>
      <c r="L4347">
        <f t="shared" si="1191"/>
        <v>760</v>
      </c>
      <c r="M4347">
        <f t="shared" si="1192"/>
        <v>1772.5000000000002</v>
      </c>
      <c r="N4347">
        <v>0</v>
      </c>
      <c r="O4347">
        <f t="shared" si="1193"/>
        <v>5300</v>
      </c>
      <c r="P4347">
        <v>25</v>
      </c>
      <c r="Q4347">
        <v>0</v>
      </c>
      <c r="R4347">
        <v>0</v>
      </c>
      <c r="S4347">
        <v>0</v>
      </c>
      <c r="T4347">
        <v>100</v>
      </c>
      <c r="U4347">
        <f t="shared" si="1194"/>
        <v>0</v>
      </c>
      <c r="V4347">
        <v>0</v>
      </c>
      <c r="W4347">
        <f t="shared" si="1205"/>
        <v>125</v>
      </c>
      <c r="X4347">
        <f t="shared" si="1196"/>
        <v>1477.5</v>
      </c>
      <c r="Y4347">
        <f t="shared" si="1203"/>
        <v>3547.5</v>
      </c>
      <c r="Z4347">
        <f t="shared" si="1198"/>
        <v>23397.5</v>
      </c>
      <c r="AA4347" t="s">
        <v>225</v>
      </c>
      <c r="AB4347">
        <v>2022</v>
      </c>
    </row>
    <row r="4348" spans="1:28" x14ac:dyDescent="0.25">
      <c r="A4348">
        <v>46</v>
      </c>
      <c r="B4348" t="s">
        <v>813</v>
      </c>
      <c r="C4348" t="s">
        <v>103</v>
      </c>
      <c r="D4348" t="s">
        <v>808</v>
      </c>
      <c r="E4348" t="s">
        <v>92</v>
      </c>
      <c r="F4348" t="s">
        <v>99</v>
      </c>
      <c r="G4348">
        <v>80000</v>
      </c>
      <c r="H4348">
        <f t="shared" si="1199"/>
        <v>75272</v>
      </c>
      <c r="I4348">
        <f t="shared" si="1200"/>
        <v>2296</v>
      </c>
      <c r="J4348">
        <f t="shared" si="1189"/>
        <v>5679.9999999999991</v>
      </c>
      <c r="K4348">
        <f t="shared" si="1190"/>
        <v>715.55</v>
      </c>
      <c r="L4348">
        <f t="shared" si="1191"/>
        <v>2432</v>
      </c>
      <c r="M4348">
        <f t="shared" si="1192"/>
        <v>5672</v>
      </c>
      <c r="N4348">
        <v>0</v>
      </c>
      <c r="O4348">
        <f t="shared" si="1193"/>
        <v>16795.55</v>
      </c>
      <c r="P4348">
        <v>25</v>
      </c>
      <c r="Q4348">
        <v>0</v>
      </c>
      <c r="R4348">
        <v>0</v>
      </c>
      <c r="S4348">
        <v>0</v>
      </c>
      <c r="T4348">
        <v>100</v>
      </c>
      <c r="U4348">
        <f t="shared" si="1194"/>
        <v>7400.9372916666662</v>
      </c>
      <c r="V4348">
        <v>0</v>
      </c>
      <c r="W4348">
        <f t="shared" si="1205"/>
        <v>7525.9372916666662</v>
      </c>
      <c r="X4348">
        <f t="shared" si="1196"/>
        <v>4728</v>
      </c>
      <c r="Y4348">
        <f t="shared" si="1203"/>
        <v>11352</v>
      </c>
      <c r="Z4348">
        <f t="shared" si="1198"/>
        <v>67746.062708333338</v>
      </c>
      <c r="AA4348" t="s">
        <v>225</v>
      </c>
      <c r="AB4348">
        <v>2022</v>
      </c>
    </row>
    <row r="4349" spans="1:28" x14ac:dyDescent="0.25">
      <c r="A4349">
        <v>47</v>
      </c>
      <c r="B4349" t="s">
        <v>167</v>
      </c>
      <c r="C4349" t="s">
        <v>102</v>
      </c>
      <c r="D4349" t="s">
        <v>6</v>
      </c>
      <c r="E4349" t="s">
        <v>36</v>
      </c>
      <c r="F4349" t="s">
        <v>100</v>
      </c>
      <c r="G4349">
        <v>26000</v>
      </c>
      <c r="H4349">
        <f t="shared" si="1199"/>
        <v>24463.4</v>
      </c>
      <c r="I4349">
        <f t="shared" si="1200"/>
        <v>746.2</v>
      </c>
      <c r="J4349">
        <f t="shared" si="1189"/>
        <v>1845.9999999999998</v>
      </c>
      <c r="K4349">
        <f t="shared" si="1190"/>
        <v>286.00000000000006</v>
      </c>
      <c r="L4349">
        <f t="shared" si="1191"/>
        <v>790.4</v>
      </c>
      <c r="M4349">
        <f t="shared" si="1192"/>
        <v>1843.4</v>
      </c>
      <c r="N4349">
        <v>0</v>
      </c>
      <c r="O4349">
        <f t="shared" si="1193"/>
        <v>5512</v>
      </c>
      <c r="P4349">
        <v>25</v>
      </c>
      <c r="Q4349">
        <v>2000</v>
      </c>
      <c r="R4349">
        <v>0</v>
      </c>
      <c r="S4349">
        <v>0</v>
      </c>
      <c r="T4349">
        <v>100</v>
      </c>
      <c r="U4349">
        <f t="shared" si="1194"/>
        <v>0</v>
      </c>
      <c r="V4349">
        <v>0</v>
      </c>
      <c r="W4349">
        <f t="shared" si="1205"/>
        <v>2125</v>
      </c>
      <c r="X4349">
        <f t="shared" si="1196"/>
        <v>1536.6</v>
      </c>
      <c r="Y4349">
        <f t="shared" si="1203"/>
        <v>3689.3999999999996</v>
      </c>
      <c r="Z4349">
        <f t="shared" si="1198"/>
        <v>22338.400000000001</v>
      </c>
      <c r="AA4349" t="s">
        <v>225</v>
      </c>
      <c r="AB4349">
        <v>2022</v>
      </c>
    </row>
    <row r="4350" spans="1:28" x14ac:dyDescent="0.25">
      <c r="A4350">
        <v>48</v>
      </c>
      <c r="B4350" t="s">
        <v>169</v>
      </c>
      <c r="C4350" t="s">
        <v>102</v>
      </c>
      <c r="D4350" t="s">
        <v>6</v>
      </c>
      <c r="E4350" t="s">
        <v>36</v>
      </c>
      <c r="F4350" t="s">
        <v>100</v>
      </c>
      <c r="G4350">
        <v>30000</v>
      </c>
      <c r="H4350">
        <f t="shared" si="1199"/>
        <v>28227</v>
      </c>
      <c r="I4350">
        <f t="shared" si="1200"/>
        <v>861</v>
      </c>
      <c r="J4350">
        <f t="shared" si="1189"/>
        <v>2130</v>
      </c>
      <c r="K4350">
        <f t="shared" si="1190"/>
        <v>330.00000000000006</v>
      </c>
      <c r="L4350">
        <f t="shared" si="1191"/>
        <v>912</v>
      </c>
      <c r="M4350">
        <f t="shared" si="1192"/>
        <v>2127</v>
      </c>
      <c r="N4350">
        <v>0</v>
      </c>
      <c r="O4350">
        <f t="shared" si="1193"/>
        <v>6360</v>
      </c>
      <c r="P4350">
        <v>25</v>
      </c>
      <c r="Q4350">
        <v>0</v>
      </c>
      <c r="R4350">
        <v>0</v>
      </c>
      <c r="S4350">
        <v>0</v>
      </c>
      <c r="T4350">
        <v>100</v>
      </c>
      <c r="U4350">
        <f t="shared" si="1194"/>
        <v>0</v>
      </c>
      <c r="V4350">
        <v>0</v>
      </c>
      <c r="W4350">
        <f t="shared" si="1205"/>
        <v>125</v>
      </c>
      <c r="X4350">
        <f t="shared" si="1196"/>
        <v>1773</v>
      </c>
      <c r="Y4350">
        <f t="shared" si="1203"/>
        <v>4257</v>
      </c>
      <c r="Z4350">
        <f t="shared" si="1198"/>
        <v>28102</v>
      </c>
      <c r="AA4350" t="s">
        <v>225</v>
      </c>
      <c r="AB4350">
        <v>2022</v>
      </c>
    </row>
    <row r="4351" spans="1:28" x14ac:dyDescent="0.25">
      <c r="A4351">
        <v>49</v>
      </c>
      <c r="B4351" t="s">
        <v>170</v>
      </c>
      <c r="C4351" t="s">
        <v>102</v>
      </c>
      <c r="D4351" t="s">
        <v>17</v>
      </c>
      <c r="E4351" t="s">
        <v>36</v>
      </c>
      <c r="F4351" t="s">
        <v>100</v>
      </c>
      <c r="G4351">
        <v>36000</v>
      </c>
      <c r="H4351">
        <f t="shared" si="1199"/>
        <v>31172.16</v>
      </c>
      <c r="I4351">
        <f t="shared" si="1200"/>
        <v>1033.2</v>
      </c>
      <c r="J4351">
        <f t="shared" si="1189"/>
        <v>2555.9999999999995</v>
      </c>
      <c r="K4351">
        <f t="shared" si="1190"/>
        <v>396.00000000000006</v>
      </c>
      <c r="L4351">
        <f t="shared" si="1191"/>
        <v>1094.4000000000001</v>
      </c>
      <c r="M4351">
        <f t="shared" si="1192"/>
        <v>2552.4</v>
      </c>
      <c r="N4351">
        <f>1350.12*2</f>
        <v>2700.24</v>
      </c>
      <c r="O4351">
        <f t="shared" si="1193"/>
        <v>10332.24</v>
      </c>
      <c r="P4351">
        <v>25</v>
      </c>
      <c r="Q4351">
        <v>2296.96</v>
      </c>
      <c r="R4351">
        <v>0</v>
      </c>
      <c r="S4351">
        <v>797.28</v>
      </c>
      <c r="T4351">
        <v>100</v>
      </c>
      <c r="U4351">
        <f t="shared" si="1194"/>
        <v>0</v>
      </c>
      <c r="V4351">
        <v>0</v>
      </c>
      <c r="W4351">
        <f t="shared" si="1205"/>
        <v>3219.24</v>
      </c>
      <c r="X4351">
        <f t="shared" si="1196"/>
        <v>4827.84</v>
      </c>
      <c r="Y4351">
        <f t="shared" si="1203"/>
        <v>5108.3999999999996</v>
      </c>
      <c r="Z4351">
        <f t="shared" si="1198"/>
        <v>27952.92</v>
      </c>
      <c r="AA4351" t="s">
        <v>225</v>
      </c>
      <c r="AB4351">
        <v>2022</v>
      </c>
    </row>
    <row r="4352" spans="1:28" x14ac:dyDescent="0.25">
      <c r="A4352">
        <v>50</v>
      </c>
      <c r="B4352" t="s">
        <v>171</v>
      </c>
      <c r="C4352" t="s">
        <v>102</v>
      </c>
      <c r="D4352" t="s">
        <v>793</v>
      </c>
      <c r="E4352" t="s">
        <v>36</v>
      </c>
      <c r="F4352" t="s">
        <v>100</v>
      </c>
      <c r="G4352">
        <v>36000</v>
      </c>
      <c r="H4352">
        <f t="shared" si="1199"/>
        <v>33872.400000000001</v>
      </c>
      <c r="I4352">
        <f t="shared" si="1200"/>
        <v>1033.2</v>
      </c>
      <c r="J4352">
        <f t="shared" si="1189"/>
        <v>2555.9999999999995</v>
      </c>
      <c r="K4352">
        <f t="shared" si="1190"/>
        <v>396.00000000000006</v>
      </c>
      <c r="L4352">
        <f t="shared" si="1191"/>
        <v>1094.4000000000001</v>
      </c>
      <c r="M4352">
        <f t="shared" si="1192"/>
        <v>2552.4</v>
      </c>
      <c r="N4352">
        <v>0</v>
      </c>
      <c r="O4352">
        <f t="shared" si="1193"/>
        <v>7632</v>
      </c>
      <c r="P4352">
        <v>25</v>
      </c>
      <c r="Q4352">
        <v>10000</v>
      </c>
      <c r="R4352">
        <v>0</v>
      </c>
      <c r="S4352">
        <v>0</v>
      </c>
      <c r="T4352">
        <v>100</v>
      </c>
      <c r="U4352">
        <f t="shared" si="1194"/>
        <v>0</v>
      </c>
      <c r="V4352">
        <v>0</v>
      </c>
      <c r="W4352">
        <f t="shared" si="1205"/>
        <v>10125</v>
      </c>
      <c r="X4352">
        <f t="shared" si="1196"/>
        <v>2127.6000000000004</v>
      </c>
      <c r="Y4352">
        <f t="shared" si="1203"/>
        <v>5108.3999999999996</v>
      </c>
      <c r="Z4352">
        <f t="shared" si="1198"/>
        <v>23747.4</v>
      </c>
      <c r="AA4352" t="s">
        <v>225</v>
      </c>
      <c r="AB4352">
        <v>2022</v>
      </c>
    </row>
    <row r="4353" spans="1:28" x14ac:dyDescent="0.25">
      <c r="A4353">
        <v>51</v>
      </c>
      <c r="B4353" t="s">
        <v>172</v>
      </c>
      <c r="C4353" t="s">
        <v>102</v>
      </c>
      <c r="D4353" t="s">
        <v>6</v>
      </c>
      <c r="E4353" t="s">
        <v>26</v>
      </c>
      <c r="F4353" t="s">
        <v>100</v>
      </c>
      <c r="G4353">
        <v>46000</v>
      </c>
      <c r="H4353">
        <f t="shared" si="1199"/>
        <v>43281.4</v>
      </c>
      <c r="I4353">
        <f t="shared" si="1200"/>
        <v>1320.2</v>
      </c>
      <c r="J4353">
        <f t="shared" si="1189"/>
        <v>3265.9999999999995</v>
      </c>
      <c r="K4353">
        <f t="shared" si="1190"/>
        <v>506.00000000000006</v>
      </c>
      <c r="L4353">
        <f t="shared" si="1191"/>
        <v>1398.4</v>
      </c>
      <c r="M4353">
        <f t="shared" si="1192"/>
        <v>3261.4</v>
      </c>
      <c r="N4353">
        <v>0</v>
      </c>
      <c r="O4353">
        <f t="shared" si="1193"/>
        <v>9752</v>
      </c>
      <c r="P4353">
        <v>25</v>
      </c>
      <c r="Q4353">
        <v>0</v>
      </c>
      <c r="R4353">
        <v>0</v>
      </c>
      <c r="S4353">
        <v>398.64</v>
      </c>
      <c r="T4353">
        <v>100</v>
      </c>
      <c r="U4353">
        <f t="shared" si="1194"/>
        <v>1289.4598750000005</v>
      </c>
      <c r="V4353">
        <v>0</v>
      </c>
      <c r="W4353">
        <f t="shared" si="1205"/>
        <v>1813.0998750000003</v>
      </c>
      <c r="X4353">
        <f t="shared" si="1196"/>
        <v>2718.6000000000004</v>
      </c>
      <c r="Y4353">
        <f t="shared" si="1203"/>
        <v>6527.4</v>
      </c>
      <c r="Z4353">
        <f t="shared" si="1198"/>
        <v>41468.300125000002</v>
      </c>
      <c r="AA4353" t="s">
        <v>225</v>
      </c>
      <c r="AB4353">
        <v>2022</v>
      </c>
    </row>
    <row r="4354" spans="1:28" x14ac:dyDescent="0.25">
      <c r="A4354">
        <v>52</v>
      </c>
      <c r="B4354" t="s">
        <v>798</v>
      </c>
      <c r="C4354" t="s">
        <v>102</v>
      </c>
      <c r="D4354" t="s">
        <v>12</v>
      </c>
      <c r="E4354" t="s">
        <v>26</v>
      </c>
      <c r="F4354" t="s">
        <v>100</v>
      </c>
      <c r="G4354">
        <v>30000</v>
      </c>
      <c r="H4354">
        <f t="shared" si="1199"/>
        <v>28227</v>
      </c>
      <c r="I4354">
        <f t="shared" si="1200"/>
        <v>861</v>
      </c>
      <c r="J4354">
        <f t="shared" si="1189"/>
        <v>2130</v>
      </c>
      <c r="K4354">
        <f t="shared" si="1190"/>
        <v>330.00000000000006</v>
      </c>
      <c r="L4354">
        <f t="shared" si="1191"/>
        <v>912</v>
      </c>
      <c r="M4354">
        <f t="shared" si="1192"/>
        <v>2127</v>
      </c>
      <c r="N4354">
        <v>0</v>
      </c>
      <c r="O4354">
        <f t="shared" si="1193"/>
        <v>6360</v>
      </c>
      <c r="P4354">
        <v>25</v>
      </c>
      <c r="Q4354">
        <v>0</v>
      </c>
      <c r="R4354">
        <v>0</v>
      </c>
      <c r="S4354">
        <v>0</v>
      </c>
      <c r="T4354">
        <v>100</v>
      </c>
      <c r="U4354">
        <f t="shared" si="1194"/>
        <v>0</v>
      </c>
      <c r="V4354">
        <v>0</v>
      </c>
      <c r="W4354">
        <f t="shared" si="1205"/>
        <v>125</v>
      </c>
      <c r="X4354">
        <f t="shared" si="1196"/>
        <v>1773</v>
      </c>
      <c r="Y4354">
        <f t="shared" si="1203"/>
        <v>4257</v>
      </c>
      <c r="Z4354">
        <f t="shared" si="1198"/>
        <v>28102</v>
      </c>
      <c r="AA4354" t="s">
        <v>225</v>
      </c>
      <c r="AB4354">
        <v>2022</v>
      </c>
    </row>
    <row r="4355" spans="1:28" x14ac:dyDescent="0.25">
      <c r="A4355">
        <v>53</v>
      </c>
      <c r="B4355" t="s">
        <v>799</v>
      </c>
      <c r="C4355" t="s">
        <v>102</v>
      </c>
      <c r="D4355" t="s">
        <v>6</v>
      </c>
      <c r="E4355" t="s">
        <v>26</v>
      </c>
      <c r="F4355" t="s">
        <v>100</v>
      </c>
      <c r="G4355">
        <v>30000</v>
      </c>
      <c r="H4355">
        <f t="shared" si="1199"/>
        <v>28227</v>
      </c>
      <c r="I4355">
        <f t="shared" si="1200"/>
        <v>861</v>
      </c>
      <c r="J4355">
        <f t="shared" si="1189"/>
        <v>2130</v>
      </c>
      <c r="K4355">
        <f t="shared" si="1190"/>
        <v>330.00000000000006</v>
      </c>
      <c r="L4355">
        <f t="shared" si="1191"/>
        <v>912</v>
      </c>
      <c r="M4355">
        <f t="shared" si="1192"/>
        <v>2127</v>
      </c>
      <c r="N4355">
        <v>0</v>
      </c>
      <c r="O4355">
        <f t="shared" si="1193"/>
        <v>6360</v>
      </c>
      <c r="P4355">
        <v>25</v>
      </c>
      <c r="Q4355">
        <v>0</v>
      </c>
      <c r="R4355">
        <v>0</v>
      </c>
      <c r="S4355">
        <v>0</v>
      </c>
      <c r="T4355">
        <v>100</v>
      </c>
      <c r="U4355">
        <f t="shared" si="1194"/>
        <v>0</v>
      </c>
      <c r="V4355">
        <v>0</v>
      </c>
      <c r="W4355">
        <f t="shared" si="1205"/>
        <v>125</v>
      </c>
      <c r="X4355">
        <f t="shared" si="1196"/>
        <v>1773</v>
      </c>
      <c r="Y4355">
        <f t="shared" si="1203"/>
        <v>4257</v>
      </c>
      <c r="Z4355">
        <f t="shared" si="1198"/>
        <v>28102</v>
      </c>
      <c r="AA4355" t="s">
        <v>225</v>
      </c>
      <c r="AB4355">
        <v>2022</v>
      </c>
    </row>
    <row r="4356" spans="1:28" x14ac:dyDescent="0.25">
      <c r="A4356">
        <v>54</v>
      </c>
      <c r="B4356" t="s">
        <v>173</v>
      </c>
      <c r="C4356" t="s">
        <v>102</v>
      </c>
      <c r="D4356" t="s">
        <v>6</v>
      </c>
      <c r="E4356" t="s">
        <v>26</v>
      </c>
      <c r="F4356" t="s">
        <v>100</v>
      </c>
      <c r="G4356">
        <v>36000</v>
      </c>
      <c r="H4356">
        <f t="shared" si="1199"/>
        <v>32522.28</v>
      </c>
      <c r="I4356">
        <f t="shared" si="1200"/>
        <v>1033.2</v>
      </c>
      <c r="J4356">
        <f t="shared" si="1189"/>
        <v>2555.9999999999995</v>
      </c>
      <c r="K4356">
        <f t="shared" si="1190"/>
        <v>396.00000000000006</v>
      </c>
      <c r="L4356">
        <f t="shared" si="1191"/>
        <v>1094.4000000000001</v>
      </c>
      <c r="M4356">
        <f t="shared" si="1192"/>
        <v>2552.4</v>
      </c>
      <c r="N4356">
        <v>1350.12</v>
      </c>
      <c r="O4356">
        <f t="shared" si="1193"/>
        <v>8982.119999999999</v>
      </c>
      <c r="P4356">
        <v>25</v>
      </c>
      <c r="Q4356">
        <v>0</v>
      </c>
      <c r="R4356">
        <v>0</v>
      </c>
      <c r="S4356">
        <v>0</v>
      </c>
      <c r="T4356">
        <v>100</v>
      </c>
      <c r="U4356">
        <f t="shared" si="1194"/>
        <v>0</v>
      </c>
      <c r="V4356">
        <v>0</v>
      </c>
      <c r="W4356">
        <f t="shared" si="1205"/>
        <v>125</v>
      </c>
      <c r="X4356">
        <f t="shared" si="1196"/>
        <v>3477.7200000000003</v>
      </c>
      <c r="Y4356">
        <f t="shared" si="1203"/>
        <v>5108.3999999999996</v>
      </c>
      <c r="Z4356">
        <f t="shared" si="1198"/>
        <v>32397.279999999999</v>
      </c>
      <c r="AA4356" t="s">
        <v>225</v>
      </c>
      <c r="AB4356">
        <v>2022</v>
      </c>
    </row>
    <row r="4357" spans="1:28" x14ac:dyDescent="0.25">
      <c r="A4357">
        <v>55</v>
      </c>
      <c r="B4357" t="s">
        <v>174</v>
      </c>
      <c r="C4357" t="s">
        <v>102</v>
      </c>
      <c r="D4357" t="s">
        <v>6</v>
      </c>
      <c r="E4357" t="s">
        <v>26</v>
      </c>
      <c r="F4357" t="s">
        <v>100</v>
      </c>
      <c r="G4357">
        <v>36000</v>
      </c>
      <c r="H4357">
        <f t="shared" si="1199"/>
        <v>33872.400000000001</v>
      </c>
      <c r="I4357">
        <f t="shared" si="1200"/>
        <v>1033.2</v>
      </c>
      <c r="J4357">
        <f t="shared" si="1189"/>
        <v>2555.9999999999995</v>
      </c>
      <c r="K4357">
        <f t="shared" si="1190"/>
        <v>396.00000000000006</v>
      </c>
      <c r="L4357">
        <f t="shared" si="1191"/>
        <v>1094.4000000000001</v>
      </c>
      <c r="M4357">
        <f t="shared" si="1192"/>
        <v>2552.4</v>
      </c>
      <c r="N4357">
        <v>0</v>
      </c>
      <c r="O4357">
        <f t="shared" si="1193"/>
        <v>7632</v>
      </c>
      <c r="P4357">
        <v>25</v>
      </c>
      <c r="Q4357">
        <v>0</v>
      </c>
      <c r="R4357">
        <v>1103.3</v>
      </c>
      <c r="S4357">
        <v>0</v>
      </c>
      <c r="T4357">
        <v>100</v>
      </c>
      <c r="U4357">
        <f t="shared" si="1194"/>
        <v>0</v>
      </c>
      <c r="V4357">
        <v>0</v>
      </c>
      <c r="W4357">
        <f t="shared" si="1205"/>
        <v>1228.3</v>
      </c>
      <c r="X4357">
        <f t="shared" si="1196"/>
        <v>2127.6000000000004</v>
      </c>
      <c r="Y4357">
        <f t="shared" si="1203"/>
        <v>5108.3999999999996</v>
      </c>
      <c r="Z4357">
        <f t="shared" si="1198"/>
        <v>32644.1</v>
      </c>
      <c r="AA4357" t="s">
        <v>225</v>
      </c>
      <c r="AB4357">
        <v>2022</v>
      </c>
    </row>
    <row r="4358" spans="1:28" x14ac:dyDescent="0.25">
      <c r="A4358">
        <v>56</v>
      </c>
      <c r="B4358" t="s">
        <v>176</v>
      </c>
      <c r="C4358" t="s">
        <v>102</v>
      </c>
      <c r="D4358" t="s">
        <v>6</v>
      </c>
      <c r="E4358" t="s">
        <v>26</v>
      </c>
      <c r="F4358" t="s">
        <v>100</v>
      </c>
      <c r="G4358">
        <v>36000</v>
      </c>
      <c r="H4358">
        <f t="shared" si="1199"/>
        <v>33872.400000000001</v>
      </c>
      <c r="I4358">
        <f t="shared" si="1200"/>
        <v>1033.2</v>
      </c>
      <c r="J4358">
        <f t="shared" si="1189"/>
        <v>2555.9999999999995</v>
      </c>
      <c r="K4358">
        <f t="shared" si="1190"/>
        <v>396.00000000000006</v>
      </c>
      <c r="L4358">
        <f t="shared" si="1191"/>
        <v>1094.4000000000001</v>
      </c>
      <c r="M4358">
        <f t="shared" si="1192"/>
        <v>2552.4</v>
      </c>
      <c r="N4358">
        <v>0</v>
      </c>
      <c r="O4358">
        <f t="shared" si="1193"/>
        <v>7632</v>
      </c>
      <c r="P4358">
        <v>25</v>
      </c>
      <c r="Q4358">
        <v>0</v>
      </c>
      <c r="R4358">
        <v>0</v>
      </c>
      <c r="S4358">
        <v>0</v>
      </c>
      <c r="T4358">
        <v>100</v>
      </c>
      <c r="U4358">
        <f t="shared" si="1194"/>
        <v>0</v>
      </c>
      <c r="V4358">
        <v>0</v>
      </c>
      <c r="W4358">
        <f t="shared" si="1205"/>
        <v>125</v>
      </c>
      <c r="X4358">
        <f t="shared" si="1196"/>
        <v>2127.6000000000004</v>
      </c>
      <c r="Y4358">
        <f t="shared" si="1203"/>
        <v>5108.3999999999996</v>
      </c>
      <c r="Z4358">
        <f t="shared" si="1198"/>
        <v>33747.4</v>
      </c>
      <c r="AA4358" t="s">
        <v>225</v>
      </c>
      <c r="AB4358">
        <v>2022</v>
      </c>
    </row>
    <row r="4359" spans="1:28" x14ac:dyDescent="0.25">
      <c r="A4359">
        <v>57</v>
      </c>
      <c r="B4359" t="s">
        <v>177</v>
      </c>
      <c r="C4359" t="s">
        <v>102</v>
      </c>
      <c r="D4359" t="s">
        <v>22</v>
      </c>
      <c r="E4359" t="s">
        <v>26</v>
      </c>
      <c r="F4359" t="s">
        <v>100</v>
      </c>
      <c r="G4359">
        <v>36000</v>
      </c>
      <c r="H4359">
        <f t="shared" si="1199"/>
        <v>33872.400000000001</v>
      </c>
      <c r="I4359">
        <f t="shared" si="1200"/>
        <v>1033.2</v>
      </c>
      <c r="J4359">
        <f t="shared" si="1189"/>
        <v>2555.9999999999995</v>
      </c>
      <c r="K4359">
        <f t="shared" si="1190"/>
        <v>396.00000000000006</v>
      </c>
      <c r="L4359">
        <f t="shared" si="1191"/>
        <v>1094.4000000000001</v>
      </c>
      <c r="M4359">
        <f t="shared" si="1192"/>
        <v>2552.4</v>
      </c>
      <c r="N4359">
        <v>0</v>
      </c>
      <c r="O4359">
        <f t="shared" si="1193"/>
        <v>7632</v>
      </c>
      <c r="P4359">
        <v>25</v>
      </c>
      <c r="Q4359">
        <v>0</v>
      </c>
      <c r="R4359">
        <v>0</v>
      </c>
      <c r="S4359">
        <v>398.64</v>
      </c>
      <c r="T4359">
        <v>100</v>
      </c>
      <c r="U4359">
        <f t="shared" si="1194"/>
        <v>0</v>
      </c>
      <c r="V4359">
        <v>0</v>
      </c>
      <c r="W4359">
        <f t="shared" si="1205"/>
        <v>523.64</v>
      </c>
      <c r="X4359">
        <f t="shared" si="1196"/>
        <v>2127.6000000000004</v>
      </c>
      <c r="Y4359">
        <f t="shared" si="1203"/>
        <v>5108.3999999999996</v>
      </c>
      <c r="Z4359">
        <f t="shared" si="1198"/>
        <v>33348.76</v>
      </c>
      <c r="AA4359" t="s">
        <v>225</v>
      </c>
      <c r="AB4359">
        <v>2022</v>
      </c>
    </row>
    <row r="4360" spans="1:28" x14ac:dyDescent="0.25">
      <c r="A4360">
        <v>58</v>
      </c>
      <c r="B4360" t="s">
        <v>178</v>
      </c>
      <c r="C4360" t="s">
        <v>103</v>
      </c>
      <c r="D4360" t="s">
        <v>6</v>
      </c>
      <c r="E4360" t="s">
        <v>32</v>
      </c>
      <c r="F4360" t="s">
        <v>100</v>
      </c>
      <c r="G4360">
        <v>20000</v>
      </c>
      <c r="H4360">
        <f>+G4360-(I4360+L4360+N4360)</f>
        <v>18818</v>
      </c>
      <c r="I4360">
        <f t="shared" si="1200"/>
        <v>574</v>
      </c>
      <c r="J4360">
        <f t="shared" si="1189"/>
        <v>1419.9999999999998</v>
      </c>
      <c r="K4360">
        <f t="shared" si="1190"/>
        <v>220.00000000000003</v>
      </c>
      <c r="L4360">
        <f t="shared" si="1191"/>
        <v>608</v>
      </c>
      <c r="M4360">
        <f t="shared" si="1192"/>
        <v>1418</v>
      </c>
      <c r="N4360">
        <v>0</v>
      </c>
      <c r="O4360">
        <f>+I4360+J4360+K4360+L4360+M4360+N4360</f>
        <v>4240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194"/>
        <v>0</v>
      </c>
      <c r="V4360">
        <v>0</v>
      </c>
      <c r="W4360">
        <f t="shared" si="1205"/>
        <v>125</v>
      </c>
      <c r="X4360">
        <f>+I4360+L4360+N4360</f>
        <v>1182</v>
      </c>
      <c r="Y4360">
        <f t="shared" si="1203"/>
        <v>2838</v>
      </c>
      <c r="Z4360">
        <f t="shared" si="1198"/>
        <v>18693</v>
      </c>
      <c r="AA4360" t="s">
        <v>225</v>
      </c>
      <c r="AB4360">
        <v>2022</v>
      </c>
    </row>
    <row r="4361" spans="1:28" x14ac:dyDescent="0.25">
      <c r="A4361">
        <v>59</v>
      </c>
      <c r="B4361" t="s">
        <v>814</v>
      </c>
      <c r="C4361" t="s">
        <v>102</v>
      </c>
      <c r="D4361" t="s">
        <v>793</v>
      </c>
      <c r="E4361" t="s">
        <v>33</v>
      </c>
      <c r="F4361" t="s">
        <v>100</v>
      </c>
      <c r="G4361">
        <v>30000</v>
      </c>
      <c r="H4361">
        <f t="shared" si="1199"/>
        <v>28227</v>
      </c>
      <c r="I4361">
        <f t="shared" si="1200"/>
        <v>861</v>
      </c>
      <c r="J4361">
        <f t="shared" si="1189"/>
        <v>2130</v>
      </c>
      <c r="K4361">
        <f t="shared" si="1190"/>
        <v>330.00000000000006</v>
      </c>
      <c r="L4361">
        <f t="shared" si="1191"/>
        <v>912</v>
      </c>
      <c r="M4361">
        <f t="shared" si="1192"/>
        <v>2127</v>
      </c>
      <c r="N4361">
        <v>0</v>
      </c>
      <c r="O4361">
        <f t="shared" ref="O4361:O4393" si="1206">+I4361+J4361+K4361+L4361+M4361+N4361</f>
        <v>6360</v>
      </c>
      <c r="P4361">
        <v>25</v>
      </c>
      <c r="Q4361">
        <v>0</v>
      </c>
      <c r="R4361">
        <v>0</v>
      </c>
      <c r="S4361">
        <v>0</v>
      </c>
      <c r="T4361">
        <v>100</v>
      </c>
      <c r="U4361">
        <f t="shared" si="1194"/>
        <v>0</v>
      </c>
      <c r="V4361">
        <v>0</v>
      </c>
      <c r="W4361">
        <f t="shared" si="1205"/>
        <v>125</v>
      </c>
      <c r="X4361">
        <f t="shared" ref="X4361:X4371" si="1207">+I4361+L4361+N4361</f>
        <v>1773</v>
      </c>
      <c r="Y4361">
        <f t="shared" si="1203"/>
        <v>4257</v>
      </c>
      <c r="Z4361">
        <f t="shared" si="1198"/>
        <v>28102</v>
      </c>
      <c r="AA4361" t="s">
        <v>225</v>
      </c>
      <c r="AB4361">
        <v>2022</v>
      </c>
    </row>
    <row r="4362" spans="1:28" x14ac:dyDescent="0.25">
      <c r="A4362">
        <v>60</v>
      </c>
      <c r="B4362" t="s">
        <v>815</v>
      </c>
      <c r="C4362" t="s">
        <v>102</v>
      </c>
      <c r="D4362" t="s">
        <v>793</v>
      </c>
      <c r="E4362" t="s">
        <v>32</v>
      </c>
      <c r="F4362" t="s">
        <v>100</v>
      </c>
      <c r="G4362">
        <v>15000</v>
      </c>
      <c r="H4362">
        <f t="shared" si="1199"/>
        <v>14113.5</v>
      </c>
      <c r="I4362">
        <f t="shared" si="1200"/>
        <v>430.5</v>
      </c>
      <c r="J4362">
        <f t="shared" si="1189"/>
        <v>1065</v>
      </c>
      <c r="K4362">
        <f t="shared" si="1190"/>
        <v>165.00000000000003</v>
      </c>
      <c r="L4362">
        <f t="shared" si="1191"/>
        <v>456</v>
      </c>
      <c r="M4362">
        <f t="shared" si="1192"/>
        <v>1063.5</v>
      </c>
      <c r="N4362">
        <v>0</v>
      </c>
      <c r="O4362">
        <f t="shared" si="1206"/>
        <v>3180</v>
      </c>
      <c r="P4362">
        <v>25</v>
      </c>
      <c r="Q4362">
        <v>0</v>
      </c>
      <c r="R4362">
        <v>0</v>
      </c>
      <c r="S4362">
        <v>0</v>
      </c>
      <c r="T4362">
        <v>100</v>
      </c>
      <c r="U4362">
        <f t="shared" si="1194"/>
        <v>0</v>
      </c>
      <c r="V4362">
        <v>0</v>
      </c>
      <c r="W4362">
        <f t="shared" si="1205"/>
        <v>125</v>
      </c>
      <c r="X4362">
        <f t="shared" si="1207"/>
        <v>886.5</v>
      </c>
      <c r="Y4362">
        <f t="shared" si="1203"/>
        <v>2128.5</v>
      </c>
      <c r="Z4362">
        <f t="shared" si="1198"/>
        <v>13988.5</v>
      </c>
      <c r="AA4362" t="s">
        <v>225</v>
      </c>
      <c r="AB4362">
        <v>2022</v>
      </c>
    </row>
    <row r="4363" spans="1:28" x14ac:dyDescent="0.25">
      <c r="A4363">
        <v>61</v>
      </c>
      <c r="B4363" t="s">
        <v>816</v>
      </c>
      <c r="C4363" t="s">
        <v>103</v>
      </c>
      <c r="D4363" t="s">
        <v>6</v>
      </c>
      <c r="E4363" t="s">
        <v>32</v>
      </c>
      <c r="F4363" t="s">
        <v>100</v>
      </c>
      <c r="G4363">
        <v>30000</v>
      </c>
      <c r="H4363">
        <f>+G4363-(I4363+L4363+N4363)</f>
        <v>28227</v>
      </c>
      <c r="I4363">
        <f t="shared" si="1200"/>
        <v>861</v>
      </c>
      <c r="J4363">
        <f t="shared" si="1189"/>
        <v>2130</v>
      </c>
      <c r="K4363">
        <f t="shared" si="1190"/>
        <v>330.00000000000006</v>
      </c>
      <c r="L4363">
        <f t="shared" si="1191"/>
        <v>912</v>
      </c>
      <c r="M4363">
        <f t="shared" si="1192"/>
        <v>2127</v>
      </c>
      <c r="N4363">
        <v>0</v>
      </c>
      <c r="O4363">
        <f t="shared" si="1206"/>
        <v>6360</v>
      </c>
      <c r="P4363">
        <v>25</v>
      </c>
      <c r="Q4363">
        <v>0</v>
      </c>
      <c r="R4363">
        <v>0</v>
      </c>
      <c r="S4363">
        <v>0</v>
      </c>
      <c r="T4363">
        <v>100</v>
      </c>
      <c r="U4363">
        <f t="shared" si="1194"/>
        <v>0</v>
      </c>
      <c r="V4363">
        <v>0</v>
      </c>
      <c r="W4363">
        <f t="shared" si="1205"/>
        <v>125</v>
      </c>
      <c r="X4363">
        <f t="shared" si="1207"/>
        <v>1773</v>
      </c>
      <c r="Y4363">
        <f t="shared" si="1203"/>
        <v>4257</v>
      </c>
      <c r="Z4363">
        <f t="shared" si="1198"/>
        <v>28102</v>
      </c>
      <c r="AA4363" t="s">
        <v>225</v>
      </c>
      <c r="AB4363">
        <v>2022</v>
      </c>
    </row>
    <row r="4364" spans="1:28" x14ac:dyDescent="0.25">
      <c r="A4364">
        <v>62</v>
      </c>
      <c r="B4364" t="s">
        <v>817</v>
      </c>
      <c r="C4364" t="s">
        <v>102</v>
      </c>
      <c r="D4364" t="s">
        <v>818</v>
      </c>
      <c r="E4364" t="s">
        <v>32</v>
      </c>
      <c r="F4364" t="s">
        <v>100</v>
      </c>
      <c r="G4364">
        <v>30000</v>
      </c>
      <c r="H4364">
        <f t="shared" si="1199"/>
        <v>28227</v>
      </c>
      <c r="I4364">
        <f t="shared" si="1200"/>
        <v>861</v>
      </c>
      <c r="J4364">
        <f t="shared" si="1189"/>
        <v>2130</v>
      </c>
      <c r="K4364">
        <f t="shared" si="1190"/>
        <v>330.00000000000006</v>
      </c>
      <c r="L4364">
        <f t="shared" si="1191"/>
        <v>912</v>
      </c>
      <c r="M4364">
        <f t="shared" si="1192"/>
        <v>2127</v>
      </c>
      <c r="N4364">
        <v>0</v>
      </c>
      <c r="O4364">
        <f t="shared" si="1206"/>
        <v>6360</v>
      </c>
      <c r="P4364">
        <v>25</v>
      </c>
      <c r="Q4364">
        <v>0</v>
      </c>
      <c r="R4364">
        <v>0</v>
      </c>
      <c r="S4364">
        <v>0</v>
      </c>
      <c r="T4364">
        <v>100</v>
      </c>
      <c r="U4364">
        <f t="shared" si="1194"/>
        <v>0</v>
      </c>
      <c r="V4364">
        <v>0</v>
      </c>
      <c r="W4364">
        <f t="shared" si="1205"/>
        <v>125</v>
      </c>
      <c r="X4364">
        <f t="shared" si="1207"/>
        <v>1773</v>
      </c>
      <c r="Y4364">
        <f t="shared" si="1203"/>
        <v>4257</v>
      </c>
      <c r="Z4364">
        <f t="shared" si="1198"/>
        <v>28102</v>
      </c>
      <c r="AA4364" t="s">
        <v>225</v>
      </c>
      <c r="AB4364">
        <v>2022</v>
      </c>
    </row>
    <row r="4365" spans="1:28" x14ac:dyDescent="0.25">
      <c r="A4365">
        <v>63</v>
      </c>
      <c r="B4365" t="s">
        <v>819</v>
      </c>
      <c r="C4365" t="s">
        <v>103</v>
      </c>
      <c r="D4365" t="s">
        <v>12</v>
      </c>
      <c r="E4365" t="s">
        <v>32</v>
      </c>
      <c r="F4365" t="s">
        <v>100</v>
      </c>
      <c r="G4365">
        <v>46000</v>
      </c>
      <c r="H4365">
        <f t="shared" si="1199"/>
        <v>43281.4</v>
      </c>
      <c r="I4365">
        <f t="shared" si="1200"/>
        <v>1320.2</v>
      </c>
      <c r="J4365">
        <f t="shared" si="1189"/>
        <v>3265.9999999999995</v>
      </c>
      <c r="K4365">
        <f t="shared" si="1190"/>
        <v>506.00000000000006</v>
      </c>
      <c r="L4365">
        <f t="shared" si="1191"/>
        <v>1398.4</v>
      </c>
      <c r="M4365">
        <f t="shared" si="1192"/>
        <v>3261.4</v>
      </c>
      <c r="N4365">
        <v>0</v>
      </c>
      <c r="O4365">
        <f t="shared" si="1206"/>
        <v>9752</v>
      </c>
      <c r="P4365">
        <v>25</v>
      </c>
      <c r="Q4365">
        <v>0</v>
      </c>
      <c r="R4365">
        <v>250.75</v>
      </c>
      <c r="S4365">
        <v>0</v>
      </c>
      <c r="T4365">
        <v>100</v>
      </c>
      <c r="U4365">
        <f t="shared" si="1194"/>
        <v>1289.4598750000005</v>
      </c>
      <c r="V4365">
        <v>0</v>
      </c>
      <c r="W4365">
        <f t="shared" si="1205"/>
        <v>1665.2098750000005</v>
      </c>
      <c r="X4365">
        <f t="shared" si="1207"/>
        <v>2718.6000000000004</v>
      </c>
      <c r="Y4365">
        <f t="shared" si="1203"/>
        <v>6527.4</v>
      </c>
      <c r="Z4365">
        <f t="shared" si="1198"/>
        <v>41616.190125000001</v>
      </c>
      <c r="AA4365" t="s">
        <v>225</v>
      </c>
      <c r="AB4365">
        <v>2022</v>
      </c>
    </row>
    <row r="4366" spans="1:28" x14ac:dyDescent="0.25">
      <c r="A4366">
        <v>64</v>
      </c>
      <c r="B4366" t="s">
        <v>820</v>
      </c>
      <c r="C4366" t="s">
        <v>102</v>
      </c>
      <c r="D4366" t="s">
        <v>94</v>
      </c>
      <c r="E4366" t="s">
        <v>32</v>
      </c>
      <c r="F4366" t="s">
        <v>100</v>
      </c>
      <c r="G4366">
        <v>30000</v>
      </c>
      <c r="H4366">
        <f t="shared" si="1199"/>
        <v>28227</v>
      </c>
      <c r="I4366">
        <f t="shared" si="1200"/>
        <v>861</v>
      </c>
      <c r="J4366">
        <f t="shared" si="1189"/>
        <v>2130</v>
      </c>
      <c r="K4366">
        <f t="shared" si="1190"/>
        <v>330.00000000000006</v>
      </c>
      <c r="L4366">
        <f t="shared" si="1191"/>
        <v>912</v>
      </c>
      <c r="M4366">
        <f t="shared" si="1192"/>
        <v>2127</v>
      </c>
      <c r="N4366">
        <v>0</v>
      </c>
      <c r="O4366">
        <f t="shared" si="1206"/>
        <v>6360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194"/>
        <v>0</v>
      </c>
      <c r="V4366">
        <v>0</v>
      </c>
      <c r="W4366">
        <f t="shared" si="1205"/>
        <v>125</v>
      </c>
      <c r="X4366">
        <f t="shared" si="1207"/>
        <v>1773</v>
      </c>
      <c r="Y4366">
        <f t="shared" si="1203"/>
        <v>4257</v>
      </c>
      <c r="Z4366">
        <f t="shared" si="1198"/>
        <v>28102</v>
      </c>
      <c r="AA4366" t="s">
        <v>225</v>
      </c>
      <c r="AB4366">
        <v>2022</v>
      </c>
    </row>
    <row r="4367" spans="1:28" x14ac:dyDescent="0.25">
      <c r="A4367">
        <v>65</v>
      </c>
      <c r="B4367" t="s">
        <v>821</v>
      </c>
      <c r="C4367" t="s">
        <v>103</v>
      </c>
      <c r="D4367" t="s">
        <v>22</v>
      </c>
      <c r="E4367" t="s">
        <v>32</v>
      </c>
      <c r="F4367" t="s">
        <v>100</v>
      </c>
      <c r="G4367">
        <v>36000</v>
      </c>
      <c r="H4367">
        <f t="shared" si="1199"/>
        <v>33872.400000000001</v>
      </c>
      <c r="I4367">
        <f t="shared" si="1200"/>
        <v>1033.2</v>
      </c>
      <c r="J4367">
        <f t="shared" ref="J4367:J4393" si="1208">IF(G4367&lt;=325250,G4367*7.1%,23092.75)</f>
        <v>2555.9999999999995</v>
      </c>
      <c r="K4367">
        <f t="shared" ref="K4367:K4393" si="1209">IF(G4367&lt;=65050,G4367*1.1%,715.55)</f>
        <v>396.00000000000006</v>
      </c>
      <c r="L4367">
        <f t="shared" ref="L4367:L4393" si="1210">IF(G4367&lt;=162625,G4367*3.04%,4943.8)</f>
        <v>1094.4000000000001</v>
      </c>
      <c r="M4367">
        <f t="shared" ref="M4367:M4393" si="1211">IF(G4367&lt;=162625,G4367*7.09%,11530.11)</f>
        <v>2552.4</v>
      </c>
      <c r="N4367">
        <v>0</v>
      </c>
      <c r="O4367">
        <f t="shared" si="1206"/>
        <v>7632</v>
      </c>
      <c r="P4367">
        <v>25</v>
      </c>
      <c r="Q4367">
        <v>0</v>
      </c>
      <c r="R4367">
        <v>601.79999999999995</v>
      </c>
      <c r="S4367">
        <v>0</v>
      </c>
      <c r="T4367">
        <v>100</v>
      </c>
      <c r="U4367">
        <f t="shared" ref="U4367:U4393" si="1212">IF((H4367*12)&gt;867123.01,(79776+(((H4367*12)-867123.01)*0.25))/12,IF((H4367*12)&gt;624329.01,(31216+(((H4367*12)-624329.01)*0.2))/12,IF((H4367*12)&gt;416220.01,(((H4367*12)-416220.01)*0.15)/12,0)))</f>
        <v>0</v>
      </c>
      <c r="V4367">
        <v>0</v>
      </c>
      <c r="W4367">
        <f t="shared" si="1205"/>
        <v>726.8</v>
      </c>
      <c r="X4367">
        <f t="shared" si="1207"/>
        <v>2127.6000000000004</v>
      </c>
      <c r="Y4367">
        <f t="shared" si="1203"/>
        <v>5108.3999999999996</v>
      </c>
      <c r="Z4367">
        <f t="shared" ref="Z4367:Z4393" si="1213">+G4367-(W4367+X4367)</f>
        <v>33145.599999999999</v>
      </c>
      <c r="AA4367" t="s">
        <v>225</v>
      </c>
      <c r="AB4367">
        <v>2022</v>
      </c>
    </row>
    <row r="4368" spans="1:28" x14ac:dyDescent="0.25">
      <c r="A4368">
        <v>66</v>
      </c>
      <c r="B4368" t="s">
        <v>822</v>
      </c>
      <c r="C4368" t="s">
        <v>103</v>
      </c>
      <c r="D4368" t="s">
        <v>793</v>
      </c>
      <c r="E4368" t="s">
        <v>32</v>
      </c>
      <c r="F4368" t="s">
        <v>100</v>
      </c>
      <c r="G4368">
        <v>46000</v>
      </c>
      <c r="H4368">
        <f t="shared" ref="H4368:H4393" si="1214">+G4368-(I4368+L4368+N4368)</f>
        <v>43281.4</v>
      </c>
      <c r="I4368">
        <f t="shared" ref="I4368:I4393" si="1215">IF(G4368&lt;=325250,G4368*2.87%,9334.68)</f>
        <v>1320.2</v>
      </c>
      <c r="J4368">
        <f t="shared" si="1208"/>
        <v>3265.9999999999995</v>
      </c>
      <c r="K4368">
        <f t="shared" si="1209"/>
        <v>506.00000000000006</v>
      </c>
      <c r="L4368">
        <f t="shared" si="1210"/>
        <v>1398.4</v>
      </c>
      <c r="M4368">
        <f t="shared" si="1211"/>
        <v>3261.4</v>
      </c>
      <c r="N4368">
        <v>0</v>
      </c>
      <c r="O4368">
        <f t="shared" si="1206"/>
        <v>9752</v>
      </c>
      <c r="P4368">
        <v>25</v>
      </c>
      <c r="Q4368">
        <v>0</v>
      </c>
      <c r="R4368">
        <v>0</v>
      </c>
      <c r="S4368">
        <v>0</v>
      </c>
      <c r="T4368">
        <v>100</v>
      </c>
      <c r="U4368">
        <f t="shared" si="1212"/>
        <v>1289.4598750000005</v>
      </c>
      <c r="V4368">
        <v>0</v>
      </c>
      <c r="W4368">
        <f t="shared" si="1205"/>
        <v>1414.4598750000005</v>
      </c>
      <c r="X4368">
        <f t="shared" si="1207"/>
        <v>2718.6000000000004</v>
      </c>
      <c r="Y4368">
        <f t="shared" si="1203"/>
        <v>6527.4</v>
      </c>
      <c r="Z4368">
        <f t="shared" si="1213"/>
        <v>41866.940125000001</v>
      </c>
      <c r="AA4368" t="s">
        <v>225</v>
      </c>
      <c r="AB4368">
        <v>2022</v>
      </c>
    </row>
    <row r="4369" spans="1:28" x14ac:dyDescent="0.25">
      <c r="A4369">
        <v>67</v>
      </c>
      <c r="B4369" t="s">
        <v>179</v>
      </c>
      <c r="C4369" t="s">
        <v>103</v>
      </c>
      <c r="D4369" t="s">
        <v>800</v>
      </c>
      <c r="E4369" t="s">
        <v>32</v>
      </c>
      <c r="F4369" t="s">
        <v>100</v>
      </c>
      <c r="G4369">
        <v>30000</v>
      </c>
      <c r="H4369">
        <f t="shared" si="1214"/>
        <v>28227</v>
      </c>
      <c r="I4369">
        <f t="shared" si="1215"/>
        <v>861</v>
      </c>
      <c r="J4369">
        <f t="shared" si="1208"/>
        <v>2130</v>
      </c>
      <c r="K4369">
        <f t="shared" si="1209"/>
        <v>330.00000000000006</v>
      </c>
      <c r="L4369">
        <f t="shared" si="1210"/>
        <v>912</v>
      </c>
      <c r="M4369">
        <f t="shared" si="1211"/>
        <v>2127</v>
      </c>
      <c r="N4369">
        <v>0</v>
      </c>
      <c r="O4369">
        <f t="shared" si="1206"/>
        <v>6360</v>
      </c>
      <c r="P4369">
        <v>25</v>
      </c>
      <c r="Q4369">
        <v>1000</v>
      </c>
      <c r="R4369">
        <v>0</v>
      </c>
      <c r="S4369">
        <v>0</v>
      </c>
      <c r="T4369">
        <v>100</v>
      </c>
      <c r="U4369">
        <f t="shared" si="1212"/>
        <v>0</v>
      </c>
      <c r="V4369">
        <v>0</v>
      </c>
      <c r="W4369">
        <f t="shared" si="1205"/>
        <v>1125</v>
      </c>
      <c r="X4369">
        <f t="shared" si="1207"/>
        <v>1773</v>
      </c>
      <c r="Y4369">
        <f t="shared" si="1203"/>
        <v>4257</v>
      </c>
      <c r="Z4369">
        <f t="shared" si="1213"/>
        <v>27102</v>
      </c>
      <c r="AA4369" t="s">
        <v>225</v>
      </c>
      <c r="AB4369">
        <v>2022</v>
      </c>
    </row>
    <row r="4370" spans="1:28" x14ac:dyDescent="0.25">
      <c r="A4370">
        <v>68</v>
      </c>
      <c r="B4370" t="s">
        <v>180</v>
      </c>
      <c r="C4370" t="s">
        <v>103</v>
      </c>
      <c r="D4370" t="s">
        <v>22</v>
      </c>
      <c r="E4370" t="s">
        <v>32</v>
      </c>
      <c r="F4370" t="s">
        <v>100</v>
      </c>
      <c r="G4370">
        <v>36000</v>
      </c>
      <c r="H4370">
        <f t="shared" si="1214"/>
        <v>32522.28</v>
      </c>
      <c r="I4370">
        <f t="shared" si="1215"/>
        <v>1033.2</v>
      </c>
      <c r="J4370">
        <f t="shared" si="1208"/>
        <v>2555.9999999999995</v>
      </c>
      <c r="K4370">
        <f t="shared" si="1209"/>
        <v>396.00000000000006</v>
      </c>
      <c r="L4370">
        <f t="shared" si="1210"/>
        <v>1094.4000000000001</v>
      </c>
      <c r="M4370">
        <f t="shared" si="1211"/>
        <v>2552.4</v>
      </c>
      <c r="N4370">
        <v>1350.12</v>
      </c>
      <c r="O4370">
        <f t="shared" si="1206"/>
        <v>8982.119999999999</v>
      </c>
      <c r="P4370">
        <v>25</v>
      </c>
      <c r="Q4370">
        <v>0</v>
      </c>
      <c r="R4370">
        <v>1103.3</v>
      </c>
      <c r="S4370">
        <v>1195.92</v>
      </c>
      <c r="T4370">
        <v>100</v>
      </c>
      <c r="U4370">
        <f t="shared" si="1212"/>
        <v>0</v>
      </c>
      <c r="V4370">
        <v>0</v>
      </c>
      <c r="W4370">
        <f t="shared" si="1205"/>
        <v>2424.2200000000003</v>
      </c>
      <c r="X4370">
        <f t="shared" si="1207"/>
        <v>3477.7200000000003</v>
      </c>
      <c r="Y4370">
        <f t="shared" si="1203"/>
        <v>5108.3999999999996</v>
      </c>
      <c r="Z4370">
        <f t="shared" si="1213"/>
        <v>30098.059999999998</v>
      </c>
      <c r="AA4370" t="s">
        <v>225</v>
      </c>
      <c r="AB4370">
        <v>2022</v>
      </c>
    </row>
    <row r="4371" spans="1:28" x14ac:dyDescent="0.25">
      <c r="A4371">
        <v>69</v>
      </c>
      <c r="B4371" t="s">
        <v>181</v>
      </c>
      <c r="C4371" t="s">
        <v>103</v>
      </c>
      <c r="D4371" t="s">
        <v>6</v>
      </c>
      <c r="E4371" t="s">
        <v>52</v>
      </c>
      <c r="F4371" t="s">
        <v>100</v>
      </c>
      <c r="G4371">
        <v>36000</v>
      </c>
      <c r="H4371">
        <f t="shared" si="1214"/>
        <v>33872.400000000001</v>
      </c>
      <c r="I4371">
        <f t="shared" si="1215"/>
        <v>1033.2</v>
      </c>
      <c r="J4371">
        <f t="shared" si="1208"/>
        <v>2555.9999999999995</v>
      </c>
      <c r="K4371">
        <f t="shared" si="1209"/>
        <v>396.00000000000006</v>
      </c>
      <c r="L4371">
        <f t="shared" si="1210"/>
        <v>1094.4000000000001</v>
      </c>
      <c r="M4371">
        <f t="shared" si="1211"/>
        <v>2552.4</v>
      </c>
      <c r="N4371">
        <v>0</v>
      </c>
      <c r="O4371">
        <f t="shared" si="1206"/>
        <v>7632</v>
      </c>
      <c r="P4371">
        <v>25</v>
      </c>
      <c r="Q4371">
        <v>0</v>
      </c>
      <c r="R4371">
        <v>902.7</v>
      </c>
      <c r="S4371">
        <v>797.28</v>
      </c>
      <c r="T4371">
        <v>100</v>
      </c>
      <c r="U4371">
        <f t="shared" si="1212"/>
        <v>0</v>
      </c>
      <c r="V4371">
        <v>0</v>
      </c>
      <c r="W4371">
        <f t="shared" si="1205"/>
        <v>1824.98</v>
      </c>
      <c r="X4371">
        <f t="shared" si="1207"/>
        <v>2127.6000000000004</v>
      </c>
      <c r="Y4371">
        <f t="shared" si="1203"/>
        <v>5108.3999999999996</v>
      </c>
      <c r="Z4371">
        <f t="shared" si="1213"/>
        <v>32047.42</v>
      </c>
      <c r="AA4371" t="s">
        <v>225</v>
      </c>
      <c r="AB4371">
        <v>2022</v>
      </c>
    </row>
    <row r="4372" spans="1:28" x14ac:dyDescent="0.25">
      <c r="A4372">
        <v>70</v>
      </c>
      <c r="B4372" t="s">
        <v>182</v>
      </c>
      <c r="C4372" t="s">
        <v>103</v>
      </c>
      <c r="D4372" t="s">
        <v>793</v>
      </c>
      <c r="E4372" t="s">
        <v>52</v>
      </c>
      <c r="F4372" t="s">
        <v>100</v>
      </c>
      <c r="G4372">
        <v>20000</v>
      </c>
      <c r="H4372">
        <f t="shared" si="1214"/>
        <v>18818</v>
      </c>
      <c r="I4372">
        <f t="shared" si="1215"/>
        <v>574</v>
      </c>
      <c r="J4372">
        <f t="shared" si="1208"/>
        <v>1419.9999999999998</v>
      </c>
      <c r="K4372">
        <f t="shared" si="1209"/>
        <v>220.00000000000003</v>
      </c>
      <c r="L4372">
        <f t="shared" si="1210"/>
        <v>608</v>
      </c>
      <c r="M4372">
        <f t="shared" si="1211"/>
        <v>1418</v>
      </c>
      <c r="N4372">
        <v>0</v>
      </c>
      <c r="O4372">
        <f t="shared" si="1206"/>
        <v>4240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212"/>
        <v>0</v>
      </c>
      <c r="V4372">
        <v>0</v>
      </c>
      <c r="W4372">
        <f t="shared" si="1205"/>
        <v>125</v>
      </c>
      <c r="X4372">
        <v>1182</v>
      </c>
      <c r="Y4372">
        <f t="shared" si="1203"/>
        <v>2838</v>
      </c>
      <c r="Z4372">
        <f t="shared" si="1213"/>
        <v>18693</v>
      </c>
      <c r="AA4372" t="s">
        <v>225</v>
      </c>
      <c r="AB4372">
        <v>2022</v>
      </c>
    </row>
    <row r="4373" spans="1:28" x14ac:dyDescent="0.25">
      <c r="A4373">
        <v>71</v>
      </c>
      <c r="B4373" t="s">
        <v>183</v>
      </c>
      <c r="C4373" t="s">
        <v>103</v>
      </c>
      <c r="D4373" t="s">
        <v>22</v>
      </c>
      <c r="E4373" t="s">
        <v>52</v>
      </c>
      <c r="F4373" t="s">
        <v>100</v>
      </c>
      <c r="G4373">
        <v>36000</v>
      </c>
      <c r="H4373">
        <f t="shared" si="1214"/>
        <v>33872.400000000001</v>
      </c>
      <c r="I4373">
        <f t="shared" si="1215"/>
        <v>1033.2</v>
      </c>
      <c r="J4373">
        <f t="shared" si="1208"/>
        <v>2555.9999999999995</v>
      </c>
      <c r="K4373">
        <f t="shared" si="1209"/>
        <v>396.00000000000006</v>
      </c>
      <c r="L4373">
        <f t="shared" si="1210"/>
        <v>1094.4000000000001</v>
      </c>
      <c r="M4373">
        <f t="shared" si="1211"/>
        <v>2552.4</v>
      </c>
      <c r="N4373">
        <v>0</v>
      </c>
      <c r="O4373">
        <f t="shared" si="1206"/>
        <v>7632</v>
      </c>
      <c r="P4373">
        <v>25</v>
      </c>
      <c r="Q4373">
        <v>0</v>
      </c>
      <c r="R4373">
        <v>1103.3</v>
      </c>
      <c r="S4373">
        <v>797.28</v>
      </c>
      <c r="T4373">
        <v>100</v>
      </c>
      <c r="U4373">
        <f t="shared" si="1212"/>
        <v>0</v>
      </c>
      <c r="V4373">
        <v>0</v>
      </c>
      <c r="W4373">
        <f t="shared" si="1205"/>
        <v>2025.58</v>
      </c>
      <c r="X4373">
        <f t="shared" ref="X4373:X4379" si="1216">+I4373+L4373+N4373</f>
        <v>2127.6000000000004</v>
      </c>
      <c r="Y4373">
        <f t="shared" si="1203"/>
        <v>5108.3999999999996</v>
      </c>
      <c r="Z4373">
        <f t="shared" si="1213"/>
        <v>31846.82</v>
      </c>
      <c r="AA4373" t="s">
        <v>225</v>
      </c>
      <c r="AB4373">
        <v>2022</v>
      </c>
    </row>
    <row r="4374" spans="1:28" x14ac:dyDescent="0.25">
      <c r="A4374">
        <v>72</v>
      </c>
      <c r="B4374" t="s">
        <v>185</v>
      </c>
      <c r="C4374" t="s">
        <v>103</v>
      </c>
      <c r="D4374" t="s">
        <v>22</v>
      </c>
      <c r="E4374" t="s">
        <v>789</v>
      </c>
      <c r="F4374" t="s">
        <v>100</v>
      </c>
      <c r="G4374">
        <v>46000</v>
      </c>
      <c r="H4374">
        <f t="shared" si="1214"/>
        <v>43281.4</v>
      </c>
      <c r="I4374">
        <f t="shared" si="1215"/>
        <v>1320.2</v>
      </c>
      <c r="J4374">
        <f t="shared" si="1208"/>
        <v>3265.9999999999995</v>
      </c>
      <c r="K4374">
        <f t="shared" si="1209"/>
        <v>506.00000000000006</v>
      </c>
      <c r="L4374">
        <f t="shared" si="1210"/>
        <v>1398.4</v>
      </c>
      <c r="M4374">
        <f t="shared" si="1211"/>
        <v>3261.4</v>
      </c>
      <c r="N4374">
        <v>0</v>
      </c>
      <c r="O4374">
        <f t="shared" si="1206"/>
        <v>9752</v>
      </c>
      <c r="P4374">
        <v>25</v>
      </c>
      <c r="Q4374">
        <v>200</v>
      </c>
      <c r="R4374">
        <v>0</v>
      </c>
      <c r="S4374">
        <v>797.28</v>
      </c>
      <c r="T4374">
        <v>100</v>
      </c>
      <c r="U4374">
        <f t="shared" si="1212"/>
        <v>1289.4598750000005</v>
      </c>
      <c r="V4374">
        <v>0</v>
      </c>
      <c r="W4374">
        <f t="shared" si="1205"/>
        <v>2411.7398750000002</v>
      </c>
      <c r="X4374">
        <f t="shared" si="1216"/>
        <v>2718.6000000000004</v>
      </c>
      <c r="Y4374">
        <f t="shared" si="1203"/>
        <v>6527.4</v>
      </c>
      <c r="Z4374">
        <f t="shared" si="1213"/>
        <v>40869.660125000002</v>
      </c>
      <c r="AA4374" t="s">
        <v>225</v>
      </c>
      <c r="AB4374">
        <v>2022</v>
      </c>
    </row>
    <row r="4375" spans="1:28" x14ac:dyDescent="0.25">
      <c r="A4375">
        <v>73</v>
      </c>
      <c r="B4375" t="s">
        <v>186</v>
      </c>
      <c r="C4375" t="s">
        <v>102</v>
      </c>
      <c r="D4375" t="s">
        <v>17</v>
      </c>
      <c r="E4375" t="s">
        <v>42</v>
      </c>
      <c r="F4375" t="s">
        <v>100</v>
      </c>
      <c r="G4375">
        <v>36000</v>
      </c>
      <c r="H4375">
        <f t="shared" si="1214"/>
        <v>33872.400000000001</v>
      </c>
      <c r="I4375">
        <f t="shared" si="1215"/>
        <v>1033.2</v>
      </c>
      <c r="J4375">
        <f t="shared" si="1208"/>
        <v>2555.9999999999995</v>
      </c>
      <c r="K4375">
        <f t="shared" si="1209"/>
        <v>396.00000000000006</v>
      </c>
      <c r="L4375">
        <f t="shared" si="1210"/>
        <v>1094.4000000000001</v>
      </c>
      <c r="M4375">
        <f t="shared" si="1211"/>
        <v>2552.4</v>
      </c>
      <c r="N4375">
        <v>0</v>
      </c>
      <c r="O4375">
        <f t="shared" si="1206"/>
        <v>7632</v>
      </c>
      <c r="P4375">
        <v>25</v>
      </c>
      <c r="Q4375">
        <v>0</v>
      </c>
      <c r="R4375">
        <v>852.55</v>
      </c>
      <c r="S4375">
        <v>398.64</v>
      </c>
      <c r="T4375">
        <v>100</v>
      </c>
      <c r="U4375">
        <f t="shared" si="1212"/>
        <v>0</v>
      </c>
      <c r="V4375">
        <v>0</v>
      </c>
      <c r="W4375">
        <f t="shared" si="1205"/>
        <v>1376.19</v>
      </c>
      <c r="X4375">
        <f t="shared" si="1216"/>
        <v>2127.6000000000004</v>
      </c>
      <c r="Y4375">
        <f t="shared" si="1203"/>
        <v>5108.3999999999996</v>
      </c>
      <c r="Z4375">
        <f t="shared" si="1213"/>
        <v>32496.21</v>
      </c>
      <c r="AA4375" t="s">
        <v>225</v>
      </c>
      <c r="AB4375">
        <v>2022</v>
      </c>
    </row>
    <row r="4376" spans="1:28" x14ac:dyDescent="0.25">
      <c r="A4376">
        <v>74</v>
      </c>
      <c r="B4376" t="s">
        <v>188</v>
      </c>
      <c r="C4376" t="s">
        <v>102</v>
      </c>
      <c r="D4376" t="s">
        <v>10</v>
      </c>
      <c r="E4376" t="s">
        <v>33</v>
      </c>
      <c r="F4376" t="s">
        <v>100</v>
      </c>
      <c r="G4376">
        <v>36000</v>
      </c>
      <c r="H4376">
        <f t="shared" si="1214"/>
        <v>31172.16</v>
      </c>
      <c r="I4376">
        <f t="shared" si="1215"/>
        <v>1033.2</v>
      </c>
      <c r="J4376">
        <f t="shared" si="1208"/>
        <v>2555.9999999999995</v>
      </c>
      <c r="K4376">
        <f t="shared" si="1209"/>
        <v>396.00000000000006</v>
      </c>
      <c r="L4376">
        <f t="shared" si="1210"/>
        <v>1094.4000000000001</v>
      </c>
      <c r="M4376">
        <f t="shared" si="1211"/>
        <v>2552.4</v>
      </c>
      <c r="N4376">
        <f>1350.12*2</f>
        <v>2700.24</v>
      </c>
      <c r="O4376">
        <f t="shared" si="1206"/>
        <v>10332.24</v>
      </c>
      <c r="P4376">
        <v>25</v>
      </c>
      <c r="Q4376">
        <v>0</v>
      </c>
      <c r="R4376">
        <v>1053.1500000000001</v>
      </c>
      <c r="S4376">
        <v>1195.92</v>
      </c>
      <c r="T4376">
        <v>100</v>
      </c>
      <c r="U4376">
        <f t="shared" si="1212"/>
        <v>0</v>
      </c>
      <c r="V4376">
        <v>0</v>
      </c>
      <c r="W4376">
        <f t="shared" si="1205"/>
        <v>2374.0700000000002</v>
      </c>
      <c r="X4376">
        <f t="shared" si="1216"/>
        <v>4827.84</v>
      </c>
      <c r="Y4376">
        <f t="shared" si="1203"/>
        <v>5108.3999999999996</v>
      </c>
      <c r="Z4376">
        <f t="shared" si="1213"/>
        <v>28798.09</v>
      </c>
      <c r="AA4376" t="s">
        <v>225</v>
      </c>
      <c r="AB4376">
        <v>2022</v>
      </c>
    </row>
    <row r="4377" spans="1:28" x14ac:dyDescent="0.25">
      <c r="A4377">
        <v>75</v>
      </c>
      <c r="B4377" t="s">
        <v>190</v>
      </c>
      <c r="C4377" t="s">
        <v>102</v>
      </c>
      <c r="D4377" t="s">
        <v>801</v>
      </c>
      <c r="E4377" t="s">
        <v>38</v>
      </c>
      <c r="F4377" t="s">
        <v>100</v>
      </c>
      <c r="G4377">
        <v>36000</v>
      </c>
      <c r="H4377">
        <f t="shared" si="1214"/>
        <v>33872.400000000001</v>
      </c>
      <c r="I4377">
        <f t="shared" si="1215"/>
        <v>1033.2</v>
      </c>
      <c r="J4377">
        <f t="shared" si="1208"/>
        <v>2555.9999999999995</v>
      </c>
      <c r="K4377">
        <f t="shared" si="1209"/>
        <v>396.00000000000006</v>
      </c>
      <c r="L4377">
        <f t="shared" si="1210"/>
        <v>1094.4000000000001</v>
      </c>
      <c r="M4377">
        <f t="shared" si="1211"/>
        <v>2552.4</v>
      </c>
      <c r="N4377">
        <v>0</v>
      </c>
      <c r="O4377">
        <f t="shared" si="1206"/>
        <v>7632</v>
      </c>
      <c r="P4377">
        <v>25</v>
      </c>
      <c r="Q4377">
        <v>6490.89</v>
      </c>
      <c r="R4377">
        <v>1103.3</v>
      </c>
      <c r="S4377">
        <v>398.64</v>
      </c>
      <c r="T4377">
        <v>100</v>
      </c>
      <c r="U4377">
        <f t="shared" si="1212"/>
        <v>0</v>
      </c>
      <c r="V4377">
        <v>0</v>
      </c>
      <c r="W4377">
        <f t="shared" si="1205"/>
        <v>8117.8300000000008</v>
      </c>
      <c r="X4377">
        <f t="shared" si="1216"/>
        <v>2127.6000000000004</v>
      </c>
      <c r="Y4377">
        <f t="shared" si="1203"/>
        <v>5108.3999999999996</v>
      </c>
      <c r="Z4377">
        <f t="shared" si="1213"/>
        <v>25754.57</v>
      </c>
      <c r="AA4377" t="s">
        <v>225</v>
      </c>
      <c r="AB4377">
        <v>2022</v>
      </c>
    </row>
    <row r="4378" spans="1:28" x14ac:dyDescent="0.25">
      <c r="A4378">
        <v>76</v>
      </c>
      <c r="B4378" t="s">
        <v>802</v>
      </c>
      <c r="C4378" t="s">
        <v>103</v>
      </c>
      <c r="D4378" t="s">
        <v>22</v>
      </c>
      <c r="E4378" t="s">
        <v>54</v>
      </c>
      <c r="F4378" t="s">
        <v>100</v>
      </c>
      <c r="G4378">
        <v>30000</v>
      </c>
      <c r="H4378">
        <f t="shared" si="1214"/>
        <v>28227</v>
      </c>
      <c r="I4378">
        <f t="shared" si="1215"/>
        <v>861</v>
      </c>
      <c r="J4378">
        <f t="shared" si="1208"/>
        <v>2130</v>
      </c>
      <c r="K4378">
        <f t="shared" si="1209"/>
        <v>330.00000000000006</v>
      </c>
      <c r="L4378">
        <f t="shared" si="1210"/>
        <v>912</v>
      </c>
      <c r="M4378">
        <f t="shared" si="1211"/>
        <v>2127</v>
      </c>
      <c r="N4378">
        <v>0</v>
      </c>
      <c r="O4378">
        <f t="shared" si="1206"/>
        <v>6360</v>
      </c>
      <c r="P4378">
        <v>25</v>
      </c>
      <c r="Q4378">
        <v>0</v>
      </c>
      <c r="R4378">
        <v>0</v>
      </c>
      <c r="S4378">
        <v>0</v>
      </c>
      <c r="T4378">
        <v>100</v>
      </c>
      <c r="U4378">
        <f t="shared" si="1212"/>
        <v>0</v>
      </c>
      <c r="V4378">
        <v>0</v>
      </c>
      <c r="W4378">
        <f t="shared" si="1205"/>
        <v>125</v>
      </c>
      <c r="X4378">
        <f t="shared" si="1216"/>
        <v>1773</v>
      </c>
      <c r="Y4378">
        <f t="shared" si="1203"/>
        <v>4257</v>
      </c>
      <c r="Z4378">
        <f t="shared" si="1213"/>
        <v>28102</v>
      </c>
      <c r="AA4378" t="s">
        <v>225</v>
      </c>
      <c r="AB4378">
        <v>2022</v>
      </c>
    </row>
    <row r="4379" spans="1:28" x14ac:dyDescent="0.25">
      <c r="A4379">
        <v>77</v>
      </c>
      <c r="B4379" t="s">
        <v>193</v>
      </c>
      <c r="C4379" t="s">
        <v>103</v>
      </c>
      <c r="D4379" t="s">
        <v>22</v>
      </c>
      <c r="E4379" t="s">
        <v>54</v>
      </c>
      <c r="F4379" t="s">
        <v>100</v>
      </c>
      <c r="G4379">
        <v>30000</v>
      </c>
      <c r="H4379">
        <f t="shared" si="1214"/>
        <v>26876.880000000001</v>
      </c>
      <c r="I4379">
        <f t="shared" si="1215"/>
        <v>861</v>
      </c>
      <c r="J4379">
        <f t="shared" si="1208"/>
        <v>2130</v>
      </c>
      <c r="K4379">
        <f t="shared" si="1209"/>
        <v>330.00000000000006</v>
      </c>
      <c r="L4379">
        <f t="shared" si="1210"/>
        <v>912</v>
      </c>
      <c r="M4379">
        <f t="shared" si="1211"/>
        <v>2127</v>
      </c>
      <c r="N4379">
        <v>1350.12</v>
      </c>
      <c r="O4379">
        <f t="shared" si="1206"/>
        <v>7710.12</v>
      </c>
      <c r="P4379">
        <v>25</v>
      </c>
      <c r="Q4379">
        <v>200</v>
      </c>
      <c r="R4379">
        <v>0</v>
      </c>
      <c r="S4379">
        <v>0</v>
      </c>
      <c r="T4379">
        <v>100</v>
      </c>
      <c r="U4379">
        <f t="shared" si="1212"/>
        <v>0</v>
      </c>
      <c r="V4379">
        <v>0</v>
      </c>
      <c r="W4379">
        <f t="shared" si="1205"/>
        <v>325</v>
      </c>
      <c r="X4379">
        <f t="shared" si="1216"/>
        <v>3123.12</v>
      </c>
      <c r="Y4379">
        <f t="shared" si="1203"/>
        <v>4257</v>
      </c>
      <c r="Z4379">
        <f t="shared" si="1213"/>
        <v>26551.88</v>
      </c>
      <c r="AA4379" t="s">
        <v>225</v>
      </c>
      <c r="AB4379">
        <v>2022</v>
      </c>
    </row>
    <row r="4380" spans="1:28" x14ac:dyDescent="0.25">
      <c r="A4380">
        <v>78</v>
      </c>
      <c r="B4380" t="s">
        <v>197</v>
      </c>
      <c r="C4380" t="s">
        <v>103</v>
      </c>
      <c r="D4380" t="s">
        <v>94</v>
      </c>
      <c r="E4380" t="s">
        <v>54</v>
      </c>
      <c r="F4380" t="s">
        <v>100</v>
      </c>
      <c r="G4380">
        <v>20000</v>
      </c>
      <c r="H4380">
        <f t="shared" si="1214"/>
        <v>18818</v>
      </c>
      <c r="I4380">
        <f t="shared" si="1215"/>
        <v>574</v>
      </c>
      <c r="J4380">
        <f t="shared" si="1208"/>
        <v>1419.9999999999998</v>
      </c>
      <c r="K4380">
        <f t="shared" si="1209"/>
        <v>220.00000000000003</v>
      </c>
      <c r="L4380">
        <f t="shared" si="1210"/>
        <v>608</v>
      </c>
      <c r="M4380">
        <f t="shared" si="1211"/>
        <v>1418</v>
      </c>
      <c r="N4380">
        <v>0</v>
      </c>
      <c r="O4380">
        <f t="shared" si="1206"/>
        <v>4240</v>
      </c>
      <c r="P4380">
        <v>25</v>
      </c>
      <c r="Q4380">
        <v>0</v>
      </c>
      <c r="R4380">
        <v>0</v>
      </c>
      <c r="S4380">
        <v>0</v>
      </c>
      <c r="T4380">
        <v>100</v>
      </c>
      <c r="U4380">
        <f t="shared" si="1212"/>
        <v>0</v>
      </c>
      <c r="V4380">
        <v>0</v>
      </c>
      <c r="W4380">
        <f t="shared" si="1205"/>
        <v>125</v>
      </c>
      <c r="X4380">
        <v>1182</v>
      </c>
      <c r="Y4380">
        <f t="shared" si="1203"/>
        <v>2838</v>
      </c>
      <c r="Z4380">
        <f t="shared" si="1213"/>
        <v>18693</v>
      </c>
      <c r="AA4380" t="s">
        <v>225</v>
      </c>
      <c r="AB4380">
        <v>2022</v>
      </c>
    </row>
    <row r="4381" spans="1:28" x14ac:dyDescent="0.25">
      <c r="A4381">
        <v>79</v>
      </c>
      <c r="B4381" t="s">
        <v>198</v>
      </c>
      <c r="C4381" t="s">
        <v>103</v>
      </c>
      <c r="D4381" t="s">
        <v>22</v>
      </c>
      <c r="E4381" t="s">
        <v>54</v>
      </c>
      <c r="F4381" t="s">
        <v>100</v>
      </c>
      <c r="G4381">
        <v>30000</v>
      </c>
      <c r="H4381">
        <f t="shared" si="1214"/>
        <v>28227</v>
      </c>
      <c r="I4381">
        <f t="shared" si="1215"/>
        <v>861</v>
      </c>
      <c r="J4381">
        <f t="shared" si="1208"/>
        <v>2130</v>
      </c>
      <c r="K4381">
        <f t="shared" si="1209"/>
        <v>330.00000000000006</v>
      </c>
      <c r="L4381">
        <f t="shared" si="1210"/>
        <v>912</v>
      </c>
      <c r="M4381">
        <f t="shared" si="1211"/>
        <v>2127</v>
      </c>
      <c r="N4381">
        <v>0</v>
      </c>
      <c r="O4381">
        <f t="shared" si="1206"/>
        <v>6360</v>
      </c>
      <c r="P4381">
        <v>25</v>
      </c>
      <c r="Q4381">
        <v>2000</v>
      </c>
      <c r="R4381">
        <v>0</v>
      </c>
      <c r="S4381">
        <v>0</v>
      </c>
      <c r="T4381">
        <v>100</v>
      </c>
      <c r="U4381">
        <f t="shared" si="1212"/>
        <v>0</v>
      </c>
      <c r="V4381">
        <v>0</v>
      </c>
      <c r="W4381">
        <f t="shared" si="1205"/>
        <v>2125</v>
      </c>
      <c r="X4381">
        <f t="shared" ref="X4381:X4393" si="1217">+I4381+L4381+N4381</f>
        <v>1773</v>
      </c>
      <c r="Y4381">
        <f t="shared" si="1203"/>
        <v>4257</v>
      </c>
      <c r="Z4381">
        <f t="shared" si="1213"/>
        <v>26102</v>
      </c>
      <c r="AA4381" t="s">
        <v>225</v>
      </c>
      <c r="AB4381">
        <v>2022</v>
      </c>
    </row>
    <row r="4382" spans="1:28" x14ac:dyDescent="0.25">
      <c r="A4382">
        <v>80</v>
      </c>
      <c r="B4382" t="s">
        <v>199</v>
      </c>
      <c r="C4382" t="s">
        <v>103</v>
      </c>
      <c r="D4382" t="s">
        <v>10</v>
      </c>
      <c r="E4382" t="s">
        <v>54</v>
      </c>
      <c r="F4382" t="s">
        <v>100</v>
      </c>
      <c r="G4382">
        <v>30000</v>
      </c>
      <c r="H4382">
        <f t="shared" si="1214"/>
        <v>28227</v>
      </c>
      <c r="I4382">
        <f t="shared" si="1215"/>
        <v>861</v>
      </c>
      <c r="J4382">
        <f t="shared" si="1208"/>
        <v>2130</v>
      </c>
      <c r="K4382">
        <f t="shared" si="1209"/>
        <v>330.00000000000006</v>
      </c>
      <c r="L4382">
        <f t="shared" si="1210"/>
        <v>912</v>
      </c>
      <c r="M4382">
        <f t="shared" si="1211"/>
        <v>2127</v>
      </c>
      <c r="N4382">
        <v>0</v>
      </c>
      <c r="O4382">
        <f t="shared" si="1206"/>
        <v>6360</v>
      </c>
      <c r="P4382">
        <v>25</v>
      </c>
      <c r="Q4382">
        <v>0</v>
      </c>
      <c r="R4382">
        <v>0</v>
      </c>
      <c r="S4382">
        <v>0</v>
      </c>
      <c r="T4382">
        <v>100</v>
      </c>
      <c r="U4382">
        <f t="shared" si="1212"/>
        <v>0</v>
      </c>
      <c r="V4382">
        <v>0</v>
      </c>
      <c r="W4382">
        <f t="shared" si="1205"/>
        <v>125</v>
      </c>
      <c r="X4382">
        <f t="shared" si="1217"/>
        <v>1773</v>
      </c>
      <c r="Y4382">
        <f t="shared" si="1203"/>
        <v>4257</v>
      </c>
      <c r="Z4382">
        <f t="shared" si="1213"/>
        <v>28102</v>
      </c>
      <c r="AA4382" t="s">
        <v>225</v>
      </c>
      <c r="AB4382">
        <v>2022</v>
      </c>
    </row>
    <row r="4383" spans="1:28" x14ac:dyDescent="0.25">
      <c r="A4383">
        <v>81</v>
      </c>
      <c r="B4383" t="s">
        <v>200</v>
      </c>
      <c r="C4383" t="s">
        <v>103</v>
      </c>
      <c r="D4383" t="s">
        <v>19</v>
      </c>
      <c r="E4383" t="s">
        <v>60</v>
      </c>
      <c r="F4383" t="s">
        <v>100</v>
      </c>
      <c r="G4383">
        <v>35000</v>
      </c>
      <c r="H4383">
        <f t="shared" si="1214"/>
        <v>32931.5</v>
      </c>
      <c r="I4383">
        <f t="shared" si="1215"/>
        <v>1004.5</v>
      </c>
      <c r="J4383">
        <f t="shared" si="1208"/>
        <v>2485</v>
      </c>
      <c r="K4383">
        <f t="shared" si="1209"/>
        <v>385.00000000000006</v>
      </c>
      <c r="L4383">
        <f t="shared" si="1210"/>
        <v>1064</v>
      </c>
      <c r="M4383">
        <f t="shared" si="1211"/>
        <v>2481.5</v>
      </c>
      <c r="N4383">
        <v>0</v>
      </c>
      <c r="O4383">
        <f t="shared" si="1206"/>
        <v>7420</v>
      </c>
      <c r="P4383">
        <v>25</v>
      </c>
      <c r="Q4383">
        <v>6590.74</v>
      </c>
      <c r="R4383">
        <v>1003</v>
      </c>
      <c r="S4383">
        <v>1195.92</v>
      </c>
      <c r="T4383">
        <v>100</v>
      </c>
      <c r="U4383">
        <f t="shared" si="1212"/>
        <v>0</v>
      </c>
      <c r="V4383">
        <v>0</v>
      </c>
      <c r="W4383">
        <f t="shared" si="1205"/>
        <v>8914.66</v>
      </c>
      <c r="X4383">
        <f t="shared" si="1217"/>
        <v>2068.5</v>
      </c>
      <c r="Y4383">
        <f t="shared" si="1203"/>
        <v>4966.5</v>
      </c>
      <c r="Z4383">
        <f t="shared" si="1213"/>
        <v>24016.84</v>
      </c>
      <c r="AA4383" t="s">
        <v>225</v>
      </c>
      <c r="AB4383">
        <v>2022</v>
      </c>
    </row>
    <row r="4384" spans="1:28" x14ac:dyDescent="0.25">
      <c r="A4384">
        <v>82</v>
      </c>
      <c r="B4384" t="s">
        <v>201</v>
      </c>
      <c r="C4384" t="s">
        <v>102</v>
      </c>
      <c r="D4384" t="s">
        <v>22</v>
      </c>
      <c r="E4384" t="s">
        <v>37</v>
      </c>
      <c r="F4384" t="s">
        <v>100</v>
      </c>
      <c r="G4384">
        <v>20000</v>
      </c>
      <c r="H4384">
        <f t="shared" si="1214"/>
        <v>18818</v>
      </c>
      <c r="I4384">
        <f t="shared" si="1215"/>
        <v>574</v>
      </c>
      <c r="J4384">
        <f t="shared" si="1208"/>
        <v>1419.9999999999998</v>
      </c>
      <c r="K4384">
        <f t="shared" si="1209"/>
        <v>220.00000000000003</v>
      </c>
      <c r="L4384">
        <f t="shared" si="1210"/>
        <v>608</v>
      </c>
      <c r="M4384">
        <f t="shared" si="1211"/>
        <v>1418</v>
      </c>
      <c r="N4384">
        <v>0</v>
      </c>
      <c r="O4384">
        <f t="shared" si="1206"/>
        <v>4240</v>
      </c>
      <c r="P4384">
        <v>25</v>
      </c>
      <c r="Q4384">
        <v>1625.49</v>
      </c>
      <c r="R4384">
        <v>0</v>
      </c>
      <c r="S4384">
        <v>0</v>
      </c>
      <c r="T4384">
        <v>100</v>
      </c>
      <c r="U4384">
        <f t="shared" si="1212"/>
        <v>0</v>
      </c>
      <c r="V4384">
        <v>0</v>
      </c>
      <c r="W4384">
        <f t="shared" si="1205"/>
        <v>1750.49</v>
      </c>
      <c r="X4384">
        <f t="shared" si="1217"/>
        <v>1182</v>
      </c>
      <c r="Y4384">
        <f t="shared" si="1203"/>
        <v>2838</v>
      </c>
      <c r="Z4384">
        <f t="shared" si="1213"/>
        <v>17067.510000000002</v>
      </c>
      <c r="AA4384" t="s">
        <v>225</v>
      </c>
      <c r="AB4384">
        <v>2022</v>
      </c>
    </row>
    <row r="4385" spans="1:28" x14ac:dyDescent="0.25">
      <c r="A4385">
        <v>83</v>
      </c>
      <c r="B4385" t="s">
        <v>202</v>
      </c>
      <c r="C4385" t="s">
        <v>102</v>
      </c>
      <c r="D4385" t="s">
        <v>22</v>
      </c>
      <c r="E4385" t="s">
        <v>37</v>
      </c>
      <c r="F4385" t="s">
        <v>100</v>
      </c>
      <c r="G4385">
        <v>20000</v>
      </c>
      <c r="H4385">
        <f t="shared" si="1214"/>
        <v>18818</v>
      </c>
      <c r="I4385">
        <f t="shared" si="1215"/>
        <v>574</v>
      </c>
      <c r="J4385">
        <f t="shared" si="1208"/>
        <v>1419.9999999999998</v>
      </c>
      <c r="K4385">
        <f t="shared" si="1209"/>
        <v>220.00000000000003</v>
      </c>
      <c r="L4385">
        <f t="shared" si="1210"/>
        <v>608</v>
      </c>
      <c r="M4385">
        <f t="shared" si="1211"/>
        <v>1418</v>
      </c>
      <c r="N4385">
        <v>0</v>
      </c>
      <c r="O4385">
        <f t="shared" si="1206"/>
        <v>4240</v>
      </c>
      <c r="P4385">
        <v>25</v>
      </c>
      <c r="Q4385">
        <v>500</v>
      </c>
      <c r="R4385">
        <v>0</v>
      </c>
      <c r="S4385">
        <v>0</v>
      </c>
      <c r="T4385">
        <v>100</v>
      </c>
      <c r="U4385">
        <f t="shared" si="1212"/>
        <v>0</v>
      </c>
      <c r="V4385">
        <v>0</v>
      </c>
      <c r="W4385">
        <f t="shared" si="1205"/>
        <v>625</v>
      </c>
      <c r="X4385">
        <f t="shared" si="1217"/>
        <v>1182</v>
      </c>
      <c r="Y4385">
        <f t="shared" si="1203"/>
        <v>2838</v>
      </c>
      <c r="Z4385">
        <f t="shared" si="1213"/>
        <v>18193</v>
      </c>
      <c r="AA4385" t="s">
        <v>225</v>
      </c>
      <c r="AB4385">
        <v>2022</v>
      </c>
    </row>
    <row r="4386" spans="1:28" x14ac:dyDescent="0.25">
      <c r="A4386">
        <v>84</v>
      </c>
      <c r="B4386" t="s">
        <v>203</v>
      </c>
      <c r="C4386" t="s">
        <v>102</v>
      </c>
      <c r="D4386" t="s">
        <v>6</v>
      </c>
      <c r="E4386" t="s">
        <v>37</v>
      </c>
      <c r="F4386" t="s">
        <v>100</v>
      </c>
      <c r="G4386">
        <v>15000</v>
      </c>
      <c r="H4386">
        <f t="shared" si="1214"/>
        <v>14113.5</v>
      </c>
      <c r="I4386">
        <f t="shared" si="1215"/>
        <v>430.5</v>
      </c>
      <c r="J4386">
        <f t="shared" si="1208"/>
        <v>1065</v>
      </c>
      <c r="K4386">
        <f t="shared" si="1209"/>
        <v>165.00000000000003</v>
      </c>
      <c r="L4386">
        <f t="shared" si="1210"/>
        <v>456</v>
      </c>
      <c r="M4386">
        <f t="shared" si="1211"/>
        <v>1063.5</v>
      </c>
      <c r="N4386">
        <v>0</v>
      </c>
      <c r="O4386">
        <f t="shared" si="1206"/>
        <v>3180</v>
      </c>
      <c r="P4386">
        <v>25</v>
      </c>
      <c r="Q4386">
        <v>0</v>
      </c>
      <c r="R4386">
        <v>0</v>
      </c>
      <c r="S4386">
        <v>0</v>
      </c>
      <c r="T4386">
        <v>100</v>
      </c>
      <c r="U4386">
        <f t="shared" si="1212"/>
        <v>0</v>
      </c>
      <c r="V4386">
        <v>0</v>
      </c>
      <c r="W4386">
        <f t="shared" si="1205"/>
        <v>125</v>
      </c>
      <c r="X4386">
        <f t="shared" si="1217"/>
        <v>886.5</v>
      </c>
      <c r="Y4386">
        <f t="shared" ref="Y4386:Y4393" si="1218">+J4386+M4386</f>
        <v>2128.5</v>
      </c>
      <c r="Z4386">
        <f t="shared" si="1213"/>
        <v>13988.5</v>
      </c>
      <c r="AA4386" t="s">
        <v>225</v>
      </c>
      <c r="AB4386">
        <v>2022</v>
      </c>
    </row>
    <row r="4387" spans="1:28" x14ac:dyDescent="0.25">
      <c r="A4387">
        <v>85</v>
      </c>
      <c r="B4387" t="s">
        <v>204</v>
      </c>
      <c r="C4387" t="s">
        <v>102</v>
      </c>
      <c r="D4387" t="s">
        <v>6</v>
      </c>
      <c r="E4387" t="s">
        <v>37</v>
      </c>
      <c r="F4387" t="s">
        <v>100</v>
      </c>
      <c r="G4387">
        <v>15000</v>
      </c>
      <c r="H4387">
        <f t="shared" si="1214"/>
        <v>14113.5</v>
      </c>
      <c r="I4387">
        <f t="shared" si="1215"/>
        <v>430.5</v>
      </c>
      <c r="J4387">
        <f t="shared" si="1208"/>
        <v>1065</v>
      </c>
      <c r="K4387">
        <f t="shared" si="1209"/>
        <v>165.00000000000003</v>
      </c>
      <c r="L4387">
        <f t="shared" si="1210"/>
        <v>456</v>
      </c>
      <c r="M4387">
        <f t="shared" si="1211"/>
        <v>1063.5</v>
      </c>
      <c r="N4387">
        <v>0</v>
      </c>
      <c r="O4387">
        <f t="shared" si="1206"/>
        <v>3180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212"/>
        <v>0</v>
      </c>
      <c r="V4387">
        <v>0</v>
      </c>
      <c r="W4387">
        <f t="shared" si="1205"/>
        <v>125</v>
      </c>
      <c r="X4387">
        <f t="shared" si="1217"/>
        <v>886.5</v>
      </c>
      <c r="Y4387">
        <f t="shared" si="1218"/>
        <v>2128.5</v>
      </c>
      <c r="Z4387">
        <f t="shared" si="1213"/>
        <v>13988.5</v>
      </c>
      <c r="AA4387" t="s">
        <v>225</v>
      </c>
      <c r="AB4387">
        <v>2022</v>
      </c>
    </row>
    <row r="4388" spans="1:28" x14ac:dyDescent="0.25">
      <c r="A4388">
        <v>86</v>
      </c>
      <c r="B4388" t="s">
        <v>205</v>
      </c>
      <c r="C4388" t="s">
        <v>102</v>
      </c>
      <c r="D4388" t="s">
        <v>6</v>
      </c>
      <c r="E4388" t="s">
        <v>37</v>
      </c>
      <c r="F4388" t="s">
        <v>100</v>
      </c>
      <c r="G4388">
        <v>15000</v>
      </c>
      <c r="H4388">
        <f t="shared" si="1214"/>
        <v>14113.5</v>
      </c>
      <c r="I4388">
        <f t="shared" si="1215"/>
        <v>430.5</v>
      </c>
      <c r="J4388">
        <f t="shared" si="1208"/>
        <v>1065</v>
      </c>
      <c r="K4388">
        <f t="shared" si="1209"/>
        <v>165.00000000000003</v>
      </c>
      <c r="L4388">
        <f t="shared" si="1210"/>
        <v>456</v>
      </c>
      <c r="M4388">
        <f t="shared" si="1211"/>
        <v>1063.5</v>
      </c>
      <c r="N4388">
        <v>0</v>
      </c>
      <c r="O4388">
        <f t="shared" si="1206"/>
        <v>3180</v>
      </c>
      <c r="P4388">
        <v>25</v>
      </c>
      <c r="Q4388">
        <v>0</v>
      </c>
      <c r="R4388">
        <v>0</v>
      </c>
      <c r="S4388">
        <v>0</v>
      </c>
      <c r="T4388">
        <v>100</v>
      </c>
      <c r="U4388">
        <f t="shared" si="1212"/>
        <v>0</v>
      </c>
      <c r="V4388">
        <v>0</v>
      </c>
      <c r="W4388">
        <f t="shared" si="1205"/>
        <v>125</v>
      </c>
      <c r="X4388">
        <f t="shared" si="1217"/>
        <v>886.5</v>
      </c>
      <c r="Y4388">
        <f t="shared" si="1218"/>
        <v>2128.5</v>
      </c>
      <c r="Z4388">
        <f t="shared" si="1213"/>
        <v>13988.5</v>
      </c>
      <c r="AA4388" t="s">
        <v>225</v>
      </c>
      <c r="AB4388">
        <v>2022</v>
      </c>
    </row>
    <row r="4389" spans="1:28" x14ac:dyDescent="0.25">
      <c r="A4389">
        <v>87</v>
      </c>
      <c r="B4389" t="s">
        <v>206</v>
      </c>
      <c r="C4389" t="s">
        <v>103</v>
      </c>
      <c r="D4389" t="s">
        <v>22</v>
      </c>
      <c r="E4389" t="s">
        <v>57</v>
      </c>
      <c r="F4389" t="s">
        <v>100</v>
      </c>
      <c r="G4389">
        <v>25000</v>
      </c>
      <c r="H4389">
        <f t="shared" si="1214"/>
        <v>23522.5</v>
      </c>
      <c r="I4389">
        <f t="shared" si="1215"/>
        <v>717.5</v>
      </c>
      <c r="J4389">
        <f t="shared" si="1208"/>
        <v>1774.9999999999998</v>
      </c>
      <c r="K4389">
        <f t="shared" si="1209"/>
        <v>275</v>
      </c>
      <c r="L4389">
        <f t="shared" si="1210"/>
        <v>760</v>
      </c>
      <c r="M4389">
        <f t="shared" si="1211"/>
        <v>1772.5000000000002</v>
      </c>
      <c r="N4389">
        <v>0</v>
      </c>
      <c r="O4389">
        <f t="shared" si="1206"/>
        <v>5300</v>
      </c>
      <c r="P4389">
        <v>25</v>
      </c>
      <c r="Q4389">
        <v>5991.65</v>
      </c>
      <c r="R4389">
        <v>0</v>
      </c>
      <c r="S4389">
        <v>0</v>
      </c>
      <c r="T4389">
        <v>100</v>
      </c>
      <c r="U4389">
        <f t="shared" si="1212"/>
        <v>0</v>
      </c>
      <c r="V4389">
        <v>0</v>
      </c>
      <c r="W4389">
        <f t="shared" si="1205"/>
        <v>6116.65</v>
      </c>
      <c r="X4389">
        <f t="shared" si="1217"/>
        <v>1477.5</v>
      </c>
      <c r="Y4389">
        <f t="shared" si="1218"/>
        <v>3547.5</v>
      </c>
      <c r="Z4389">
        <f t="shared" si="1213"/>
        <v>17405.849999999999</v>
      </c>
      <c r="AA4389" t="s">
        <v>225</v>
      </c>
      <c r="AB4389">
        <v>2022</v>
      </c>
    </row>
    <row r="4390" spans="1:28" x14ac:dyDescent="0.25">
      <c r="A4390">
        <v>88</v>
      </c>
      <c r="B4390" t="s">
        <v>207</v>
      </c>
      <c r="C4390" t="s">
        <v>103</v>
      </c>
      <c r="D4390" t="s">
        <v>6</v>
      </c>
      <c r="E4390" t="s">
        <v>28</v>
      </c>
      <c r="F4390" t="s">
        <v>100</v>
      </c>
      <c r="G4390">
        <v>25000</v>
      </c>
      <c r="H4390">
        <f t="shared" si="1214"/>
        <v>23522.5</v>
      </c>
      <c r="I4390">
        <f t="shared" si="1215"/>
        <v>717.5</v>
      </c>
      <c r="J4390">
        <f t="shared" si="1208"/>
        <v>1774.9999999999998</v>
      </c>
      <c r="K4390">
        <f t="shared" si="1209"/>
        <v>275</v>
      </c>
      <c r="L4390">
        <f t="shared" si="1210"/>
        <v>760</v>
      </c>
      <c r="M4390">
        <f t="shared" si="1211"/>
        <v>1772.5000000000002</v>
      </c>
      <c r="N4390">
        <v>0</v>
      </c>
      <c r="O4390">
        <f t="shared" si="1206"/>
        <v>5300</v>
      </c>
      <c r="P4390">
        <v>25</v>
      </c>
      <c r="Q4390">
        <v>6140.97</v>
      </c>
      <c r="R4390">
        <v>0</v>
      </c>
      <c r="S4390">
        <v>0</v>
      </c>
      <c r="T4390">
        <v>100</v>
      </c>
      <c r="U4390">
        <f t="shared" si="1212"/>
        <v>0</v>
      </c>
      <c r="V4390">
        <v>0</v>
      </c>
      <c r="W4390">
        <f t="shared" si="1205"/>
        <v>6265.97</v>
      </c>
      <c r="X4390">
        <f t="shared" si="1217"/>
        <v>1477.5</v>
      </c>
      <c r="Y4390">
        <f t="shared" si="1218"/>
        <v>3547.5</v>
      </c>
      <c r="Z4390">
        <f t="shared" si="1213"/>
        <v>17256.53</v>
      </c>
      <c r="AA4390" t="s">
        <v>225</v>
      </c>
      <c r="AB4390">
        <v>2022</v>
      </c>
    </row>
    <row r="4391" spans="1:28" x14ac:dyDescent="0.25">
      <c r="A4391">
        <v>89</v>
      </c>
      <c r="B4391" t="s">
        <v>790</v>
      </c>
      <c r="C4391" t="s">
        <v>103</v>
      </c>
      <c r="D4391" t="s">
        <v>22</v>
      </c>
      <c r="E4391" t="s">
        <v>832</v>
      </c>
      <c r="F4391" t="s">
        <v>100</v>
      </c>
      <c r="G4391">
        <v>30000</v>
      </c>
      <c r="H4391">
        <f t="shared" si="1214"/>
        <v>28227</v>
      </c>
      <c r="I4391">
        <f t="shared" si="1215"/>
        <v>861</v>
      </c>
      <c r="J4391">
        <f t="shared" si="1208"/>
        <v>2130</v>
      </c>
      <c r="K4391">
        <f t="shared" si="1209"/>
        <v>330.00000000000006</v>
      </c>
      <c r="L4391">
        <f t="shared" si="1210"/>
        <v>912</v>
      </c>
      <c r="M4391">
        <f t="shared" si="1211"/>
        <v>2127</v>
      </c>
      <c r="N4391">
        <v>0</v>
      </c>
      <c r="O4391">
        <f t="shared" si="1206"/>
        <v>6360</v>
      </c>
      <c r="P4391">
        <v>25</v>
      </c>
      <c r="Q4391">
        <v>2796.05</v>
      </c>
      <c r="R4391">
        <v>0</v>
      </c>
      <c r="S4391">
        <v>0</v>
      </c>
      <c r="T4391">
        <v>100</v>
      </c>
      <c r="U4391">
        <f t="shared" si="1212"/>
        <v>0</v>
      </c>
      <c r="V4391">
        <v>0</v>
      </c>
      <c r="W4391">
        <f t="shared" si="1205"/>
        <v>2921.05</v>
      </c>
      <c r="X4391">
        <f t="shared" si="1217"/>
        <v>1773</v>
      </c>
      <c r="Y4391">
        <f t="shared" si="1218"/>
        <v>4257</v>
      </c>
      <c r="Z4391">
        <f t="shared" si="1213"/>
        <v>25305.95</v>
      </c>
      <c r="AA4391" t="s">
        <v>225</v>
      </c>
      <c r="AB4391">
        <v>2022</v>
      </c>
    </row>
    <row r="4392" spans="1:28" x14ac:dyDescent="0.25">
      <c r="A4392">
        <v>90</v>
      </c>
      <c r="B4392" t="s">
        <v>810</v>
      </c>
      <c r="C4392" t="s">
        <v>102</v>
      </c>
      <c r="D4392" t="s">
        <v>94</v>
      </c>
      <c r="E4392" t="s">
        <v>37</v>
      </c>
      <c r="F4392" t="s">
        <v>100</v>
      </c>
      <c r="G4392">
        <v>25000</v>
      </c>
      <c r="H4392">
        <f t="shared" si="1214"/>
        <v>23522.5</v>
      </c>
      <c r="I4392">
        <f t="shared" si="1215"/>
        <v>717.5</v>
      </c>
      <c r="J4392">
        <f t="shared" si="1208"/>
        <v>1774.9999999999998</v>
      </c>
      <c r="K4392">
        <f t="shared" si="1209"/>
        <v>275</v>
      </c>
      <c r="L4392">
        <f t="shared" si="1210"/>
        <v>760</v>
      </c>
      <c r="M4392">
        <f t="shared" si="1211"/>
        <v>1772.5000000000002</v>
      </c>
      <c r="N4392">
        <v>0</v>
      </c>
      <c r="O4392">
        <f t="shared" si="1206"/>
        <v>5300</v>
      </c>
      <c r="P4392">
        <v>25</v>
      </c>
      <c r="Q4392">
        <v>1000</v>
      </c>
      <c r="R4392">
        <v>0</v>
      </c>
      <c r="S4392">
        <v>0</v>
      </c>
      <c r="T4392">
        <v>100</v>
      </c>
      <c r="U4392">
        <f t="shared" si="1212"/>
        <v>0</v>
      </c>
      <c r="V4392">
        <v>0</v>
      </c>
      <c r="W4392">
        <f t="shared" si="1205"/>
        <v>1125</v>
      </c>
      <c r="X4392">
        <f t="shared" si="1217"/>
        <v>1477.5</v>
      </c>
      <c r="Y4392">
        <f t="shared" si="1218"/>
        <v>3547.5</v>
      </c>
      <c r="Z4392">
        <f t="shared" si="1213"/>
        <v>22397.5</v>
      </c>
      <c r="AA4392" t="s">
        <v>225</v>
      </c>
      <c r="AB4392">
        <v>2022</v>
      </c>
    </row>
    <row r="4393" spans="1:28" x14ac:dyDescent="0.25">
      <c r="A4393">
        <v>91</v>
      </c>
      <c r="B4393" t="s">
        <v>811</v>
      </c>
      <c r="C4393" t="s">
        <v>103</v>
      </c>
      <c r="D4393" t="s">
        <v>808</v>
      </c>
      <c r="E4393" t="s">
        <v>54</v>
      </c>
      <c r="F4393" t="s">
        <v>99</v>
      </c>
      <c r="G4393">
        <v>45000</v>
      </c>
      <c r="H4393">
        <f t="shared" si="1214"/>
        <v>42340.5</v>
      </c>
      <c r="I4393">
        <f t="shared" si="1215"/>
        <v>1291.5</v>
      </c>
      <c r="J4393">
        <f t="shared" si="1208"/>
        <v>3194.9999999999995</v>
      </c>
      <c r="K4393">
        <f t="shared" si="1209"/>
        <v>495.00000000000006</v>
      </c>
      <c r="L4393">
        <f t="shared" si="1210"/>
        <v>1368</v>
      </c>
      <c r="M4393">
        <f t="shared" si="1211"/>
        <v>3190.5</v>
      </c>
      <c r="N4393">
        <v>0</v>
      </c>
      <c r="O4393">
        <f t="shared" si="1206"/>
        <v>9540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12"/>
        <v>1148.3248749999998</v>
      </c>
      <c r="V4393">
        <v>0</v>
      </c>
      <c r="W4393">
        <f t="shared" si="1205"/>
        <v>1273.3248749999998</v>
      </c>
      <c r="X4393">
        <f t="shared" si="1217"/>
        <v>2659.5</v>
      </c>
      <c r="Y4393">
        <f t="shared" si="1218"/>
        <v>6385.5</v>
      </c>
      <c r="Z4393">
        <f t="shared" si="1213"/>
        <v>41067.175125000002</v>
      </c>
      <c r="AA4393" t="s">
        <v>225</v>
      </c>
      <c r="AB4393">
        <v>2022</v>
      </c>
    </row>
    <row r="4394" spans="1:28" x14ac:dyDescent="0.25">
      <c r="A4394">
        <v>92</v>
      </c>
      <c r="B4394" t="s">
        <v>812</v>
      </c>
      <c r="C4394" t="s">
        <v>102</v>
      </c>
      <c r="D4394" t="s">
        <v>808</v>
      </c>
      <c r="E4394" t="s">
        <v>619</v>
      </c>
      <c r="F4394" t="s">
        <v>85</v>
      </c>
      <c r="G4394">
        <v>30000</v>
      </c>
      <c r="H4394">
        <f>+G4394-(I4394+L4394+N4394)</f>
        <v>28227</v>
      </c>
      <c r="I4394">
        <f>IF(G4394&lt;=325250,G4394*2.87%,9334.68)</f>
        <v>861</v>
      </c>
      <c r="J4394">
        <f>IF(G4394&lt;=325250,G4394*7.1%,23092.75)</f>
        <v>2130</v>
      </c>
      <c r="K4394">
        <f>IF(G4394&lt;=65050,G4394*1.1%,715.55)</f>
        <v>330.00000000000006</v>
      </c>
      <c r="L4394">
        <f>IF(G4394&lt;=162625,G4394*3.04%,4943.8)</f>
        <v>912</v>
      </c>
      <c r="M4394">
        <f>IF(G4394&lt;=162625,G4394*7.09%,11530.11)</f>
        <v>2127</v>
      </c>
      <c r="N4394">
        <v>0</v>
      </c>
      <c r="O4394">
        <f>+I4394+J4394+K4394+L4394+M4394+N4394</f>
        <v>6360</v>
      </c>
      <c r="P4394">
        <v>25</v>
      </c>
      <c r="Q4394">
        <v>500</v>
      </c>
      <c r="R4394">
        <v>0</v>
      </c>
      <c r="S4394">
        <v>0</v>
      </c>
      <c r="T4394">
        <v>100</v>
      </c>
      <c r="U4394">
        <f>IF((H4394*12)&gt;867123.01,(79776+(((H4394*12)-867123.01)*0.25))/12,IF((H4394*12)&gt;624329.01,(31216+(((H4394*12)-624329.01)*0.2))/12,IF((H4394*12)&gt;416220.01,(((H4394*12)-416220.01)*0.15)/12,0)))</f>
        <v>0</v>
      </c>
      <c r="V4394">
        <v>0</v>
      </c>
      <c r="W4394">
        <f>P4394+Q4394+R4394+S4394+T4394+U4394</f>
        <v>625</v>
      </c>
      <c r="X4394">
        <f>+I4394+L4394+N4394</f>
        <v>1773</v>
      </c>
      <c r="Y4394">
        <f>+J4394+M4394</f>
        <v>4257</v>
      </c>
      <c r="Z4394">
        <f>+G4394-(W4394+X4394)</f>
        <v>27602</v>
      </c>
      <c r="AA4394" t="s">
        <v>225</v>
      </c>
      <c r="AB4394">
        <v>2022</v>
      </c>
    </row>
    <row r="4395" spans="1:28" x14ac:dyDescent="0.25">
      <c r="A4395">
        <v>93</v>
      </c>
      <c r="B4395" t="s">
        <v>833</v>
      </c>
      <c r="C4395" t="s">
        <v>102</v>
      </c>
      <c r="D4395" t="s">
        <v>22</v>
      </c>
      <c r="E4395" t="s">
        <v>33</v>
      </c>
      <c r="F4395" t="s">
        <v>100</v>
      </c>
      <c r="G4395">
        <v>30000</v>
      </c>
      <c r="H4395">
        <f>+G4395-(I4395+L4395+N4395)</f>
        <v>28227</v>
      </c>
      <c r="I4395">
        <f>IF(G4395&lt;=325250,G4395*2.87%,9334.68)</f>
        <v>861</v>
      </c>
      <c r="J4395">
        <f>IF(G4395&lt;=325250,G4395*7.1%,23092.75)</f>
        <v>2130</v>
      </c>
      <c r="K4395">
        <f>IF(G4395&lt;=65050,G4395*1.1%,715.55)</f>
        <v>330.00000000000006</v>
      </c>
      <c r="L4395">
        <f>IF(G4395&lt;=162625,G4395*3.04%,4943.8)</f>
        <v>912</v>
      </c>
      <c r="M4395">
        <f>IF(G4395&lt;=162625,G4395*7.09%,11530.11)</f>
        <v>2127</v>
      </c>
      <c r="N4395">
        <v>0</v>
      </c>
      <c r="O4395">
        <f>+I4395+J4395+K4395+L4395+M4395+N4395</f>
        <v>6360</v>
      </c>
      <c r="P4395">
        <v>25</v>
      </c>
      <c r="Q4395">
        <v>0</v>
      </c>
      <c r="R4395">
        <v>0</v>
      </c>
      <c r="S4395">
        <v>0</v>
      </c>
      <c r="T4395">
        <v>100</v>
      </c>
      <c r="U4395">
        <f>IF((H4395*12)&gt;867123.01,(79776+(((H4395*12)-867123.01)*0.25))/12,IF((H4395*12)&gt;624329.01,(31216+(((H4395*12)-624329.01)*0.2))/12,IF((H4395*12)&gt;416220.01,(((H4395*12)-416220.01)*0.15)/12,0)))</f>
        <v>0</v>
      </c>
      <c r="V4395">
        <v>0</v>
      </c>
      <c r="W4395">
        <f t="shared" ref="W4395:W4396" si="1219">P4395+Q4395+R4395+S4395+T4395+U4395</f>
        <v>125</v>
      </c>
      <c r="X4395">
        <f>+I4395+L4395+N4395</f>
        <v>1773</v>
      </c>
      <c r="Y4395">
        <f>+J4395+M4395</f>
        <v>4257</v>
      </c>
      <c r="Z4395">
        <f t="shared" ref="Z4395:Z4396" si="1220">+G4395-(W4395+X4395)</f>
        <v>28102</v>
      </c>
      <c r="AA4395" t="s">
        <v>225</v>
      </c>
      <c r="AB4395">
        <v>2022</v>
      </c>
    </row>
    <row r="4396" spans="1:28" x14ac:dyDescent="0.25">
      <c r="A4396">
        <v>94</v>
      </c>
      <c r="B4396" t="s">
        <v>834</v>
      </c>
      <c r="C4396" t="s">
        <v>103</v>
      </c>
      <c r="D4396" t="s">
        <v>94</v>
      </c>
      <c r="E4396" t="s">
        <v>835</v>
      </c>
      <c r="F4396" t="s">
        <v>100</v>
      </c>
      <c r="G4396">
        <v>25000</v>
      </c>
      <c r="H4396">
        <f>+G4396-(I4396+L4396+N4396)</f>
        <v>23522.5</v>
      </c>
      <c r="I4396">
        <f>IF(G4396&lt;=325250,G4396*2.87%,9334.68)</f>
        <v>717.5</v>
      </c>
      <c r="J4396">
        <f>IF(G4396&lt;=325250,G4396*7.1%,23092.75)</f>
        <v>1774.9999999999998</v>
      </c>
      <c r="K4396">
        <f>IF(G4396&lt;=65050,G4396*1.1%,715.55)</f>
        <v>275</v>
      </c>
      <c r="L4396">
        <f>IF(G4396&lt;=162625,G4396*3.04%,4943.8)</f>
        <v>760</v>
      </c>
      <c r="M4396">
        <f>IF(G4396&lt;=162625,G4396*7.09%,11530.11)</f>
        <v>1772.5000000000002</v>
      </c>
      <c r="N4396">
        <v>0</v>
      </c>
      <c r="O4396">
        <f>+I4396+J4396+K4396+L4396+M4396+N4396</f>
        <v>5300</v>
      </c>
      <c r="P4396">
        <v>25</v>
      </c>
      <c r="Q4396">
        <v>0</v>
      </c>
      <c r="R4396">
        <v>0</v>
      </c>
      <c r="S4396">
        <v>0</v>
      </c>
      <c r="T4396">
        <v>100</v>
      </c>
      <c r="U4396">
        <f>IF((H4396*12)&gt;867123.01,(79776+(((H4396*12)-867123.01)*0.25))/12,IF((H4396*12)&gt;624329.01,(31216+(((H4396*12)-624329.01)*0.2))/12,IF((H4396*12)&gt;416220.01,(((H4396*12)-416220.01)*0.15)/12,0)))</f>
        <v>0</v>
      </c>
      <c r="V4396">
        <v>0</v>
      </c>
      <c r="W4396">
        <f t="shared" si="1219"/>
        <v>125</v>
      </c>
      <c r="X4396">
        <f>+I4396+L4396+N4396</f>
        <v>1477.5</v>
      </c>
      <c r="Y4396">
        <f>+J4396+M4396</f>
        <v>3547.5</v>
      </c>
      <c r="Z4396">
        <f t="shared" si="1220"/>
        <v>23397.5</v>
      </c>
      <c r="AA4396" t="s">
        <v>225</v>
      </c>
      <c r="AB4396">
        <v>2022</v>
      </c>
    </row>
    <row r="4397" spans="1:28" x14ac:dyDescent="0.25">
      <c r="A4397">
        <v>95</v>
      </c>
      <c r="B4397" t="s">
        <v>804</v>
      </c>
      <c r="C4397" t="s">
        <v>103</v>
      </c>
      <c r="D4397" t="s">
        <v>823</v>
      </c>
      <c r="E4397" t="s">
        <v>27</v>
      </c>
      <c r="F4397" t="s">
        <v>98</v>
      </c>
      <c r="G4397">
        <v>360000</v>
      </c>
      <c r="H4397">
        <f>+G4397-(I4397+L4397+N4397)</f>
        <v>344371.4</v>
      </c>
      <c r="I4397">
        <f>IF(G4397&lt;=325250,G4397*2.87%,9334.68)</f>
        <v>9334.68</v>
      </c>
      <c r="J4397">
        <f>IF(G4397&lt;=325250,G4397*7.1%,23092.75)</f>
        <v>23092.75</v>
      </c>
      <c r="K4397">
        <f>IF(G4397&lt;=65050,G4397*1.1%,715.55)</f>
        <v>715.55</v>
      </c>
      <c r="L4397">
        <f>IF(G4397&lt;=162625,G4397*3.04%,4943.8)</f>
        <v>4943.8</v>
      </c>
      <c r="M4397">
        <f>IF(G4397&lt;=162625,G4397*7.09%,11530.11)</f>
        <v>11530.11</v>
      </c>
      <c r="N4397">
        <v>1350.12</v>
      </c>
      <c r="O4397">
        <f>+I4397+J4397+K4397+L4397+M4397+N4397</f>
        <v>50967.010000000009</v>
      </c>
      <c r="P4397">
        <v>25</v>
      </c>
      <c r="Q4397">
        <v>0</v>
      </c>
      <c r="R4397">
        <v>0</v>
      </c>
      <c r="S4397">
        <v>0</v>
      </c>
      <c r="T4397">
        <v>0</v>
      </c>
      <c r="U4397">
        <f>IF((H4397*12)&gt;867123.01,(79776+(((H4397*12)-867123.01)*0.25))/12,IF((H4397*12)&gt;624329.01,(31216+(((H4397*12)-624329.01)*0.2))/12,IF((H4397*12)&gt;416220.01,(((H4397*12)-416220.01)*0.15)/12,0)))</f>
        <v>74675.787291666667</v>
      </c>
      <c r="V4397">
        <v>0</v>
      </c>
      <c r="W4397">
        <f>P4397+Q4397+R4397+S4397+T4397+U4397</f>
        <v>74700.787291666667</v>
      </c>
      <c r="X4397">
        <f>+I4397+L4397+N4397</f>
        <v>15628.599999999999</v>
      </c>
      <c r="Y4397">
        <f>+J4397+M4397</f>
        <v>34622.86</v>
      </c>
      <c r="Z4397">
        <f>+G4397-(W4397+X4397)</f>
        <v>269670.6127083333</v>
      </c>
      <c r="AA4397" t="s">
        <v>226</v>
      </c>
      <c r="AB4397">
        <v>2022</v>
      </c>
    </row>
    <row r="4398" spans="1:28" x14ac:dyDescent="0.25">
      <c r="A4398">
        <v>1</v>
      </c>
      <c r="B4398" t="s">
        <v>784</v>
      </c>
      <c r="C4398" t="s">
        <v>102</v>
      </c>
      <c r="D4398" t="s">
        <v>19</v>
      </c>
      <c r="E4398" t="s">
        <v>71</v>
      </c>
      <c r="F4398" t="s">
        <v>98</v>
      </c>
      <c r="G4398">
        <v>300000</v>
      </c>
      <c r="H4398">
        <f>+G4398-(I4398+L4398+N4398)</f>
        <v>286446.2</v>
      </c>
      <c r="I4398">
        <f>IF(G4398&lt;=325250,G4398*2.87%,9334.68)</f>
        <v>8610</v>
      </c>
      <c r="J4398">
        <f t="shared" ref="J4398:J4461" si="1221">IF(G4398&lt;=325250,G4398*7.1%,23092.75)</f>
        <v>21299.999999999996</v>
      </c>
      <c r="K4398">
        <f t="shared" ref="K4398:K4461" si="1222">IF(G4398&lt;=65050,G4398*1.1%,715.55)</f>
        <v>715.55</v>
      </c>
      <c r="L4398">
        <f t="shared" ref="L4398:L4461" si="1223">IF(G4398&lt;=162625,G4398*3.04%,4943.8)</f>
        <v>4943.8</v>
      </c>
      <c r="M4398">
        <f t="shared" ref="M4398:M4461" si="1224">IF(G4398&lt;=162625,G4398*7.09%,11530.11)</f>
        <v>11530.11</v>
      </c>
      <c r="N4398">
        <v>0</v>
      </c>
      <c r="O4398">
        <f t="shared" ref="O4398:O4454" si="1225">+I4398+J4398+K4398+L4398+M4398+N4398</f>
        <v>47099.46</v>
      </c>
      <c r="P4398">
        <v>25</v>
      </c>
      <c r="Q4398">
        <v>0</v>
      </c>
      <c r="R4398">
        <v>0</v>
      </c>
      <c r="S4398">
        <v>0</v>
      </c>
      <c r="T4398">
        <v>0</v>
      </c>
      <c r="U4398">
        <f t="shared" ref="U4398:U4461" si="1226">IF((H4398*12)&gt;867123.01,(79776+(((H4398*12)-867123.01)*0.25))/12,IF((H4398*12)&gt;624329.01,(31216+(((H4398*12)-624329.01)*0.2))/12,IF((H4398*12)&gt;416220.01,(((H4398*12)-416220.01)*0.15)/12,0)))</f>
        <v>60194.487291666679</v>
      </c>
      <c r="V4398">
        <v>0</v>
      </c>
      <c r="W4398">
        <f t="shared" ref="W4398:W4419" si="1227">P4398+Q4398+R4398+S4398+T4398+U4398</f>
        <v>60219.487291666679</v>
      </c>
      <c r="X4398">
        <f t="shared" ref="X4398:X4454" si="1228">+I4398+L4398+N4398</f>
        <v>13553.8</v>
      </c>
      <c r="Y4398">
        <f t="shared" ref="Y4398:Y4415" si="1229">+J4398+M4398</f>
        <v>32830.11</v>
      </c>
      <c r="Z4398">
        <f t="shared" ref="Z4398:Z4461" si="1230">+G4398-(W4398+X4398)</f>
        <v>226226.71270833333</v>
      </c>
      <c r="AA4398" t="s">
        <v>226</v>
      </c>
      <c r="AB4398">
        <v>2022</v>
      </c>
    </row>
    <row r="4399" spans="1:28" x14ac:dyDescent="0.25">
      <c r="A4399">
        <v>2</v>
      </c>
      <c r="B4399" t="s">
        <v>110</v>
      </c>
      <c r="C4399" t="s">
        <v>103</v>
      </c>
      <c r="D4399" t="s">
        <v>10</v>
      </c>
      <c r="E4399" t="s">
        <v>53</v>
      </c>
      <c r="F4399" t="s">
        <v>98</v>
      </c>
      <c r="G4399">
        <v>300000</v>
      </c>
      <c r="H4399">
        <f t="shared" ref="H4399:H4462" si="1231">+G4399-(I4399+L4399+N4399)</f>
        <v>286446.2</v>
      </c>
      <c r="I4399">
        <f t="shared" ref="I4399:I4462" si="1232">IF(G4399&lt;=325250,G4399*2.87%,9334.68)</f>
        <v>8610</v>
      </c>
      <c r="J4399">
        <f t="shared" si="1221"/>
        <v>21299.999999999996</v>
      </c>
      <c r="K4399">
        <f t="shared" si="1222"/>
        <v>715.55</v>
      </c>
      <c r="L4399">
        <f t="shared" si="1223"/>
        <v>4943.8</v>
      </c>
      <c r="M4399">
        <f t="shared" si="1224"/>
        <v>11530.11</v>
      </c>
      <c r="N4399">
        <v>0</v>
      </c>
      <c r="O4399">
        <f t="shared" si="1225"/>
        <v>47099.46</v>
      </c>
      <c r="P4399">
        <v>25</v>
      </c>
      <c r="Q4399">
        <v>0</v>
      </c>
      <c r="R4399">
        <v>0</v>
      </c>
      <c r="S4399">
        <v>0</v>
      </c>
      <c r="T4399">
        <v>0</v>
      </c>
      <c r="U4399">
        <f t="shared" si="1226"/>
        <v>60194.487291666679</v>
      </c>
      <c r="V4399">
        <v>0</v>
      </c>
      <c r="W4399">
        <f t="shared" si="1227"/>
        <v>60219.487291666679</v>
      </c>
      <c r="X4399">
        <f t="shared" si="1228"/>
        <v>13553.8</v>
      </c>
      <c r="Y4399">
        <f t="shared" si="1229"/>
        <v>32830.11</v>
      </c>
      <c r="Z4399">
        <f t="shared" si="1230"/>
        <v>226226.71270833333</v>
      </c>
      <c r="AA4399" t="s">
        <v>226</v>
      </c>
      <c r="AB4399">
        <v>2022</v>
      </c>
    </row>
    <row r="4400" spans="1:28" x14ac:dyDescent="0.25">
      <c r="A4400">
        <v>3</v>
      </c>
      <c r="B4400" t="s">
        <v>115</v>
      </c>
      <c r="C4400" t="s">
        <v>103</v>
      </c>
      <c r="D4400" t="s">
        <v>21</v>
      </c>
      <c r="E4400" t="s">
        <v>81</v>
      </c>
      <c r="F4400" t="s">
        <v>84</v>
      </c>
      <c r="G4400">
        <v>185000</v>
      </c>
      <c r="H4400">
        <f>+G4400-(I4400+L4400+N4400)</f>
        <v>170696.34</v>
      </c>
      <c r="I4400">
        <f t="shared" si="1232"/>
        <v>5309.5</v>
      </c>
      <c r="J4400">
        <f t="shared" si="1221"/>
        <v>13134.999999999998</v>
      </c>
      <c r="K4400">
        <f t="shared" si="1222"/>
        <v>715.55</v>
      </c>
      <c r="L4400">
        <f t="shared" si="1223"/>
        <v>4943.8</v>
      </c>
      <c r="M4400">
        <f t="shared" si="1224"/>
        <v>11530.11</v>
      </c>
      <c r="N4400">
        <v>4050.36</v>
      </c>
      <c r="O4400">
        <f t="shared" si="1225"/>
        <v>39684.32</v>
      </c>
      <c r="P4400">
        <v>25</v>
      </c>
      <c r="Q4400">
        <v>19771.46</v>
      </c>
      <c r="R4400">
        <v>0</v>
      </c>
      <c r="S4400">
        <v>0</v>
      </c>
      <c r="T4400">
        <v>100</v>
      </c>
      <c r="U4400">
        <f t="shared" si="1226"/>
        <v>31257.022291666668</v>
      </c>
      <c r="V4400">
        <v>0</v>
      </c>
      <c r="W4400">
        <f t="shared" si="1227"/>
        <v>51153.482291666667</v>
      </c>
      <c r="X4400">
        <f t="shared" si="1228"/>
        <v>14303.66</v>
      </c>
      <c r="Y4400">
        <f t="shared" si="1229"/>
        <v>24665.11</v>
      </c>
      <c r="Z4400">
        <f t="shared" si="1230"/>
        <v>119542.85770833334</v>
      </c>
      <c r="AA4400" t="s">
        <v>226</v>
      </c>
      <c r="AB4400">
        <v>2022</v>
      </c>
    </row>
    <row r="4401" spans="1:28" x14ac:dyDescent="0.25">
      <c r="A4401">
        <v>4</v>
      </c>
      <c r="B4401" t="s">
        <v>116</v>
      </c>
      <c r="C4401" t="s">
        <v>102</v>
      </c>
      <c r="D4401" t="s">
        <v>4</v>
      </c>
      <c r="E4401" t="s">
        <v>91</v>
      </c>
      <c r="F4401" t="s">
        <v>84</v>
      </c>
      <c r="G4401">
        <v>185000</v>
      </c>
      <c r="H4401">
        <f t="shared" si="1231"/>
        <v>174746.7</v>
      </c>
      <c r="I4401">
        <f t="shared" si="1232"/>
        <v>5309.5</v>
      </c>
      <c r="J4401">
        <f t="shared" si="1221"/>
        <v>13134.999999999998</v>
      </c>
      <c r="K4401">
        <f t="shared" si="1222"/>
        <v>715.55</v>
      </c>
      <c r="L4401">
        <f t="shared" si="1223"/>
        <v>4943.8</v>
      </c>
      <c r="M4401">
        <f t="shared" si="1224"/>
        <v>11530.11</v>
      </c>
      <c r="N4401">
        <v>0</v>
      </c>
      <c r="O4401">
        <f t="shared" si="1225"/>
        <v>35633.96</v>
      </c>
      <c r="P4401">
        <v>25</v>
      </c>
      <c r="Q4401">
        <v>12441.85</v>
      </c>
      <c r="R4401">
        <v>952.85</v>
      </c>
      <c r="S4401">
        <v>1270</v>
      </c>
      <c r="T4401">
        <v>100</v>
      </c>
      <c r="U4401">
        <f t="shared" si="1226"/>
        <v>32269.612291666668</v>
      </c>
      <c r="V4401">
        <v>0</v>
      </c>
      <c r="W4401">
        <f t="shared" si="1227"/>
        <v>47059.312291666669</v>
      </c>
      <c r="X4401">
        <f t="shared" si="1228"/>
        <v>10253.299999999999</v>
      </c>
      <c r="Y4401">
        <f t="shared" si="1229"/>
        <v>24665.11</v>
      </c>
      <c r="Z4401">
        <f t="shared" si="1230"/>
        <v>127687.38770833334</v>
      </c>
      <c r="AA4401" t="s">
        <v>226</v>
      </c>
      <c r="AB4401">
        <v>2022</v>
      </c>
    </row>
    <row r="4402" spans="1:28" x14ac:dyDescent="0.25">
      <c r="A4402">
        <v>5</v>
      </c>
      <c r="B4402" t="s">
        <v>117</v>
      </c>
      <c r="C4402" t="s">
        <v>102</v>
      </c>
      <c r="D4402" t="s">
        <v>793</v>
      </c>
      <c r="E4402" t="s">
        <v>794</v>
      </c>
      <c r="F4402" t="s">
        <v>84</v>
      </c>
      <c r="G4402">
        <v>185000</v>
      </c>
      <c r="H4402">
        <f t="shared" si="1231"/>
        <v>172046.46</v>
      </c>
      <c r="I4402">
        <f t="shared" si="1232"/>
        <v>5309.5</v>
      </c>
      <c r="J4402">
        <f t="shared" si="1221"/>
        <v>13134.999999999998</v>
      </c>
      <c r="K4402">
        <f t="shared" si="1222"/>
        <v>715.55</v>
      </c>
      <c r="L4402">
        <f t="shared" si="1223"/>
        <v>4943.8</v>
      </c>
      <c r="M4402">
        <f t="shared" si="1224"/>
        <v>11530.11</v>
      </c>
      <c r="N4402">
        <v>2700.24</v>
      </c>
      <c r="O4402">
        <f t="shared" si="1225"/>
        <v>38334.199999999997</v>
      </c>
      <c r="P4402">
        <v>25</v>
      </c>
      <c r="Q4402">
        <v>0</v>
      </c>
      <c r="R4402">
        <v>0</v>
      </c>
      <c r="S4402">
        <v>2440</v>
      </c>
      <c r="T4402">
        <v>100</v>
      </c>
      <c r="U4402">
        <f t="shared" si="1226"/>
        <v>31594.552291666667</v>
      </c>
      <c r="V4402">
        <v>0</v>
      </c>
      <c r="W4402">
        <f t="shared" si="1227"/>
        <v>34159.552291666667</v>
      </c>
      <c r="X4402">
        <f t="shared" si="1228"/>
        <v>12953.539999999999</v>
      </c>
      <c r="Y4402">
        <f t="shared" si="1229"/>
        <v>24665.11</v>
      </c>
      <c r="Z4402">
        <f t="shared" si="1230"/>
        <v>137886.90770833334</v>
      </c>
      <c r="AA4402" t="s">
        <v>226</v>
      </c>
      <c r="AB4402">
        <v>2022</v>
      </c>
    </row>
    <row r="4403" spans="1:28" x14ac:dyDescent="0.25">
      <c r="A4403">
        <v>6</v>
      </c>
      <c r="B4403" t="s">
        <v>118</v>
      </c>
      <c r="C4403" t="s">
        <v>103</v>
      </c>
      <c r="D4403" t="s">
        <v>795</v>
      </c>
      <c r="E4403" t="s">
        <v>90</v>
      </c>
      <c r="F4403" t="s">
        <v>84</v>
      </c>
      <c r="G4403">
        <v>125000</v>
      </c>
      <c r="H4403">
        <f t="shared" si="1231"/>
        <v>114912.26</v>
      </c>
      <c r="I4403">
        <f t="shared" si="1232"/>
        <v>3587.5</v>
      </c>
      <c r="J4403">
        <f t="shared" si="1221"/>
        <v>8875</v>
      </c>
      <c r="K4403">
        <f t="shared" si="1222"/>
        <v>715.55</v>
      </c>
      <c r="L4403">
        <f t="shared" si="1223"/>
        <v>3800</v>
      </c>
      <c r="M4403">
        <f t="shared" si="1224"/>
        <v>8862.5</v>
      </c>
      <c r="N4403">
        <v>2700.24</v>
      </c>
      <c r="O4403">
        <f t="shared" si="1225"/>
        <v>28540.79</v>
      </c>
      <c r="P4403">
        <v>25</v>
      </c>
      <c r="Q4403">
        <v>0</v>
      </c>
      <c r="R4403">
        <v>0</v>
      </c>
      <c r="S4403">
        <v>0</v>
      </c>
      <c r="T4403">
        <v>100</v>
      </c>
      <c r="U4403">
        <f t="shared" si="1226"/>
        <v>17311.002291666664</v>
      </c>
      <c r="V4403">
        <v>0</v>
      </c>
      <c r="W4403">
        <f t="shared" si="1227"/>
        <v>17436.002291666664</v>
      </c>
      <c r="X4403">
        <f t="shared" si="1228"/>
        <v>10087.74</v>
      </c>
      <c r="Y4403">
        <f t="shared" si="1229"/>
        <v>17737.5</v>
      </c>
      <c r="Z4403">
        <f t="shared" si="1230"/>
        <v>97476.257708333345</v>
      </c>
      <c r="AA4403" t="s">
        <v>226</v>
      </c>
      <c r="AB4403">
        <v>2022</v>
      </c>
    </row>
    <row r="4404" spans="1:28" x14ac:dyDescent="0.25">
      <c r="A4404">
        <v>7</v>
      </c>
      <c r="B4404" t="s">
        <v>119</v>
      </c>
      <c r="C4404" t="s">
        <v>103</v>
      </c>
      <c r="D4404" t="s">
        <v>10</v>
      </c>
      <c r="E4404" t="s">
        <v>824</v>
      </c>
      <c r="F4404" t="s">
        <v>84</v>
      </c>
      <c r="G4404">
        <v>170000</v>
      </c>
      <c r="H4404">
        <f t="shared" si="1231"/>
        <v>160177.20000000001</v>
      </c>
      <c r="I4404">
        <f t="shared" si="1232"/>
        <v>4879</v>
      </c>
      <c r="J4404">
        <f t="shared" si="1221"/>
        <v>12069.999999999998</v>
      </c>
      <c r="K4404">
        <f t="shared" si="1222"/>
        <v>715.55</v>
      </c>
      <c r="L4404">
        <f t="shared" si="1223"/>
        <v>4943.8</v>
      </c>
      <c r="M4404">
        <f t="shared" si="1224"/>
        <v>11530.11</v>
      </c>
      <c r="N4404">
        <v>0</v>
      </c>
      <c r="O4404">
        <f t="shared" si="1225"/>
        <v>34138.46</v>
      </c>
      <c r="P4404">
        <v>25</v>
      </c>
      <c r="Q4404">
        <v>11358.49</v>
      </c>
      <c r="R4404">
        <v>1053.1500000000001</v>
      </c>
      <c r="S4404">
        <v>1270</v>
      </c>
      <c r="T4404">
        <v>100</v>
      </c>
      <c r="U4404">
        <f t="shared" si="1226"/>
        <v>28627.237291666668</v>
      </c>
      <c r="V4404">
        <v>0</v>
      </c>
      <c r="W4404">
        <f t="shared" si="1227"/>
        <v>42433.877291666664</v>
      </c>
      <c r="X4404">
        <f t="shared" si="1228"/>
        <v>9822.7999999999993</v>
      </c>
      <c r="Y4404">
        <f t="shared" si="1229"/>
        <v>23600.11</v>
      </c>
      <c r="Z4404">
        <f t="shared" si="1230"/>
        <v>117743.32270833333</v>
      </c>
      <c r="AA4404" t="s">
        <v>226</v>
      </c>
      <c r="AB4404">
        <v>2022</v>
      </c>
    </row>
    <row r="4405" spans="1:28" x14ac:dyDescent="0.25">
      <c r="A4405">
        <v>8</v>
      </c>
      <c r="B4405" t="s">
        <v>121</v>
      </c>
      <c r="C4405" t="s">
        <v>102</v>
      </c>
      <c r="D4405" t="s">
        <v>21</v>
      </c>
      <c r="E4405" t="s">
        <v>48</v>
      </c>
      <c r="F4405" t="s">
        <v>84</v>
      </c>
      <c r="G4405">
        <v>120000</v>
      </c>
      <c r="H4405">
        <f t="shared" si="1231"/>
        <v>111557.88</v>
      </c>
      <c r="I4405">
        <f t="shared" si="1232"/>
        <v>3444</v>
      </c>
      <c r="J4405">
        <f t="shared" si="1221"/>
        <v>8520</v>
      </c>
      <c r="K4405">
        <f t="shared" si="1222"/>
        <v>715.55</v>
      </c>
      <c r="L4405">
        <f t="shared" si="1223"/>
        <v>3648</v>
      </c>
      <c r="M4405">
        <f t="shared" si="1224"/>
        <v>8508</v>
      </c>
      <c r="N4405">
        <v>1350.12</v>
      </c>
      <c r="O4405">
        <f t="shared" si="1225"/>
        <v>26185.67</v>
      </c>
      <c r="P4405">
        <v>25</v>
      </c>
      <c r="Q4405">
        <v>8487.86</v>
      </c>
      <c r="R4405">
        <v>250.75</v>
      </c>
      <c r="S4405">
        <v>0</v>
      </c>
      <c r="T4405">
        <v>100</v>
      </c>
      <c r="U4405">
        <f t="shared" si="1226"/>
        <v>16472.407291666666</v>
      </c>
      <c r="V4405">
        <v>0</v>
      </c>
      <c r="W4405">
        <f t="shared" ref="W4405:W4410" si="1233">P4405+Q4405+R4405+S4405+T4405+U4405-(V4405)</f>
        <v>25336.017291666667</v>
      </c>
      <c r="X4405">
        <f t="shared" si="1228"/>
        <v>8442.119999999999</v>
      </c>
      <c r="Y4405">
        <f t="shared" si="1229"/>
        <v>17028</v>
      </c>
      <c r="Z4405">
        <f t="shared" si="1230"/>
        <v>86221.862708333327</v>
      </c>
      <c r="AA4405" t="s">
        <v>226</v>
      </c>
      <c r="AB4405">
        <v>2022</v>
      </c>
    </row>
    <row r="4406" spans="1:28" x14ac:dyDescent="0.25">
      <c r="A4406">
        <v>9</v>
      </c>
      <c r="B4406" t="s">
        <v>122</v>
      </c>
      <c r="C4406" t="s">
        <v>102</v>
      </c>
      <c r="D4406" t="s">
        <v>4</v>
      </c>
      <c r="E4406" t="s">
        <v>825</v>
      </c>
      <c r="F4406" t="s">
        <v>84</v>
      </c>
      <c r="G4406">
        <v>93000</v>
      </c>
      <c r="H4406">
        <f t="shared" si="1231"/>
        <v>86153.58</v>
      </c>
      <c r="I4406">
        <f t="shared" si="1232"/>
        <v>2669.1</v>
      </c>
      <c r="J4406">
        <f t="shared" si="1221"/>
        <v>6602.9999999999991</v>
      </c>
      <c r="K4406">
        <f t="shared" si="1222"/>
        <v>715.55</v>
      </c>
      <c r="L4406">
        <f t="shared" si="1223"/>
        <v>2827.2</v>
      </c>
      <c r="M4406">
        <f t="shared" si="1224"/>
        <v>6593.7000000000007</v>
      </c>
      <c r="N4406">
        <v>1350.12</v>
      </c>
      <c r="O4406">
        <f t="shared" si="1225"/>
        <v>20758.669999999998</v>
      </c>
      <c r="P4406">
        <v>25</v>
      </c>
      <c r="Q4406">
        <v>1000</v>
      </c>
      <c r="R4406">
        <v>0</v>
      </c>
      <c r="S4406">
        <v>0</v>
      </c>
      <c r="T4406">
        <v>100</v>
      </c>
      <c r="U4406">
        <f t="shared" si="1226"/>
        <v>10121.332291666666</v>
      </c>
      <c r="V4406">
        <v>0</v>
      </c>
      <c r="W4406">
        <f t="shared" si="1233"/>
        <v>11246.332291666666</v>
      </c>
      <c r="X4406">
        <f t="shared" si="1228"/>
        <v>6846.4199999999992</v>
      </c>
      <c r="Y4406">
        <f t="shared" si="1229"/>
        <v>13196.7</v>
      </c>
      <c r="Z4406">
        <f t="shared" si="1230"/>
        <v>74907.247708333336</v>
      </c>
      <c r="AA4406" t="s">
        <v>226</v>
      </c>
      <c r="AB4406">
        <v>2022</v>
      </c>
    </row>
    <row r="4407" spans="1:28" x14ac:dyDescent="0.25">
      <c r="A4407">
        <v>10</v>
      </c>
      <c r="B4407" t="s">
        <v>137</v>
      </c>
      <c r="C4407" t="s">
        <v>102</v>
      </c>
      <c r="D4407" t="s">
        <v>22</v>
      </c>
      <c r="E4407" t="s">
        <v>788</v>
      </c>
      <c r="F4407" t="s">
        <v>85</v>
      </c>
      <c r="G4407">
        <v>140000</v>
      </c>
      <c r="H4407">
        <f>+G4407-(I4407+L4407+N4407)</f>
        <v>130375.88</v>
      </c>
      <c r="I4407">
        <f t="shared" si="1232"/>
        <v>4018</v>
      </c>
      <c r="J4407">
        <f t="shared" si="1221"/>
        <v>9940</v>
      </c>
      <c r="K4407">
        <f t="shared" si="1222"/>
        <v>715.55</v>
      </c>
      <c r="L4407">
        <f t="shared" si="1223"/>
        <v>4256</v>
      </c>
      <c r="M4407">
        <f t="shared" si="1224"/>
        <v>9926</v>
      </c>
      <c r="N4407">
        <v>1350.12</v>
      </c>
      <c r="O4407">
        <f>+I4407+J4407+K4407+L4407+M4407+N4407</f>
        <v>30205.67</v>
      </c>
      <c r="P4407">
        <v>25</v>
      </c>
      <c r="Q4407">
        <v>1000</v>
      </c>
      <c r="R4407">
        <v>351.05</v>
      </c>
      <c r="S4407">
        <v>0</v>
      </c>
      <c r="T4407">
        <v>100</v>
      </c>
      <c r="U4407">
        <f t="shared" si="1226"/>
        <v>21176.907291666666</v>
      </c>
      <c r="V4407">
        <v>0</v>
      </c>
      <c r="W4407">
        <f t="shared" si="1233"/>
        <v>22652.957291666666</v>
      </c>
      <c r="X4407">
        <f>+I4407+L4407+N4407</f>
        <v>9624.119999999999</v>
      </c>
      <c r="Y4407">
        <f>+J4407+M4407</f>
        <v>19866</v>
      </c>
      <c r="Z4407">
        <f>+G4407-(W4407+X4407)</f>
        <v>107722.92270833334</v>
      </c>
      <c r="AA4407" t="s">
        <v>226</v>
      </c>
      <c r="AB4407">
        <v>2022</v>
      </c>
    </row>
    <row r="4408" spans="1:28" x14ac:dyDescent="0.25">
      <c r="A4408">
        <v>11</v>
      </c>
      <c r="B4408" t="s">
        <v>123</v>
      </c>
      <c r="C4408" t="s">
        <v>102</v>
      </c>
      <c r="D4408" t="s">
        <v>10</v>
      </c>
      <c r="E4408" t="s">
        <v>826</v>
      </c>
      <c r="F4408" t="s">
        <v>84</v>
      </c>
      <c r="G4408">
        <v>145000</v>
      </c>
      <c r="H4408">
        <f t="shared" si="1231"/>
        <v>136430.5</v>
      </c>
      <c r="I4408">
        <f t="shared" si="1232"/>
        <v>4161.5</v>
      </c>
      <c r="J4408">
        <f t="shared" si="1221"/>
        <v>10294.999999999998</v>
      </c>
      <c r="K4408">
        <f t="shared" si="1222"/>
        <v>715.55</v>
      </c>
      <c r="L4408">
        <f t="shared" si="1223"/>
        <v>4408</v>
      </c>
      <c r="M4408">
        <f t="shared" si="1224"/>
        <v>10280.5</v>
      </c>
      <c r="N4408">
        <v>0</v>
      </c>
      <c r="O4408">
        <f t="shared" si="1225"/>
        <v>29860.549999999996</v>
      </c>
      <c r="P4408">
        <v>25</v>
      </c>
      <c r="Q4408">
        <v>6000</v>
      </c>
      <c r="R4408">
        <v>0</v>
      </c>
      <c r="S4408">
        <v>0</v>
      </c>
      <c r="T4408">
        <v>100</v>
      </c>
      <c r="U4408">
        <f t="shared" si="1226"/>
        <v>22690.562291666665</v>
      </c>
      <c r="V4408">
        <v>0</v>
      </c>
      <c r="W4408">
        <f t="shared" si="1233"/>
        <v>28815.562291666665</v>
      </c>
      <c r="X4408">
        <f t="shared" si="1228"/>
        <v>8569.5</v>
      </c>
      <c r="Y4408">
        <f t="shared" si="1229"/>
        <v>20575.5</v>
      </c>
      <c r="Z4408">
        <f t="shared" si="1230"/>
        <v>107614.93770833334</v>
      </c>
      <c r="AA4408" t="s">
        <v>226</v>
      </c>
      <c r="AB4408">
        <v>2022</v>
      </c>
    </row>
    <row r="4409" spans="1:28" x14ac:dyDescent="0.25">
      <c r="A4409">
        <v>12</v>
      </c>
      <c r="B4409" t="s">
        <v>125</v>
      </c>
      <c r="C4409" t="s">
        <v>102</v>
      </c>
      <c r="D4409" t="s">
        <v>94</v>
      </c>
      <c r="E4409" t="s">
        <v>65</v>
      </c>
      <c r="F4409" t="s">
        <v>85</v>
      </c>
      <c r="G4409">
        <v>50000</v>
      </c>
      <c r="H4409">
        <f t="shared" si="1231"/>
        <v>45694.879999999997</v>
      </c>
      <c r="I4409">
        <f t="shared" si="1232"/>
        <v>1435</v>
      </c>
      <c r="J4409">
        <f t="shared" si="1221"/>
        <v>3549.9999999999995</v>
      </c>
      <c r="K4409">
        <f t="shared" si="1222"/>
        <v>550</v>
      </c>
      <c r="L4409">
        <f t="shared" si="1223"/>
        <v>1520</v>
      </c>
      <c r="M4409">
        <f t="shared" si="1224"/>
        <v>3545.0000000000005</v>
      </c>
      <c r="N4409">
        <v>1350.12</v>
      </c>
      <c r="O4409">
        <f t="shared" si="1225"/>
        <v>11950.119999999999</v>
      </c>
      <c r="P4409">
        <v>25</v>
      </c>
      <c r="Q4409">
        <v>1000</v>
      </c>
      <c r="R4409">
        <v>0</v>
      </c>
      <c r="S4409">
        <v>1220</v>
      </c>
      <c r="T4409">
        <v>100</v>
      </c>
      <c r="U4409">
        <f t="shared" si="1226"/>
        <v>1651.4818749999993</v>
      </c>
      <c r="V4409">
        <v>0</v>
      </c>
      <c r="W4409">
        <f t="shared" si="1233"/>
        <v>3996.4818749999995</v>
      </c>
      <c r="X4409">
        <f t="shared" si="1228"/>
        <v>4305.12</v>
      </c>
      <c r="Y4409">
        <f t="shared" si="1229"/>
        <v>7095</v>
      </c>
      <c r="Z4409">
        <f t="shared" si="1230"/>
        <v>41698.398125</v>
      </c>
      <c r="AA4409" t="s">
        <v>226</v>
      </c>
      <c r="AB4409">
        <v>2022</v>
      </c>
    </row>
    <row r="4410" spans="1:28" x14ac:dyDescent="0.25">
      <c r="A4410">
        <v>13</v>
      </c>
      <c r="B4410" t="s">
        <v>126</v>
      </c>
      <c r="C4410" t="s">
        <v>103</v>
      </c>
      <c r="D4410" t="s">
        <v>94</v>
      </c>
      <c r="E4410" t="s">
        <v>58</v>
      </c>
      <c r="F4410" t="s">
        <v>84</v>
      </c>
      <c r="G4410">
        <v>55000</v>
      </c>
      <c r="H4410">
        <f t="shared" si="1231"/>
        <v>51749.5</v>
      </c>
      <c r="I4410">
        <f t="shared" si="1232"/>
        <v>1578.5</v>
      </c>
      <c r="J4410">
        <f t="shared" si="1221"/>
        <v>3904.9999999999995</v>
      </c>
      <c r="K4410">
        <f t="shared" si="1222"/>
        <v>605.00000000000011</v>
      </c>
      <c r="L4410">
        <f t="shared" si="1223"/>
        <v>1672</v>
      </c>
      <c r="M4410">
        <f t="shared" si="1224"/>
        <v>3899.5000000000005</v>
      </c>
      <c r="N4410">
        <v>0</v>
      </c>
      <c r="O4410">
        <f t="shared" si="1225"/>
        <v>11660</v>
      </c>
      <c r="P4410">
        <v>25</v>
      </c>
      <c r="Q4410">
        <v>2996.21</v>
      </c>
      <c r="R4410">
        <v>1053.1500000000001</v>
      </c>
      <c r="S4410">
        <v>1008</v>
      </c>
      <c r="T4410">
        <v>100</v>
      </c>
      <c r="U4410">
        <f t="shared" si="1226"/>
        <v>2559.6748749999997</v>
      </c>
      <c r="V4410">
        <v>0</v>
      </c>
      <c r="W4410">
        <f t="shared" si="1233"/>
        <v>7742.0348750000003</v>
      </c>
      <c r="X4410">
        <f t="shared" si="1228"/>
        <v>3250.5</v>
      </c>
      <c r="Y4410">
        <f t="shared" si="1229"/>
        <v>7804.5</v>
      </c>
      <c r="Z4410">
        <f t="shared" si="1230"/>
        <v>44007.465125000002</v>
      </c>
      <c r="AA4410" t="s">
        <v>226</v>
      </c>
      <c r="AB4410">
        <v>2022</v>
      </c>
    </row>
    <row r="4411" spans="1:28" x14ac:dyDescent="0.25">
      <c r="A4411">
        <v>14</v>
      </c>
      <c r="B4411" t="s">
        <v>128</v>
      </c>
      <c r="C4411" t="s">
        <v>102</v>
      </c>
      <c r="D4411" t="s">
        <v>12</v>
      </c>
      <c r="E4411" t="s">
        <v>35</v>
      </c>
      <c r="F4411" t="s">
        <v>84</v>
      </c>
      <c r="G4411">
        <v>85000</v>
      </c>
      <c r="H4411">
        <f t="shared" si="1231"/>
        <v>77276.259999999995</v>
      </c>
      <c r="I4411">
        <f t="shared" si="1232"/>
        <v>2439.5</v>
      </c>
      <c r="J4411">
        <f t="shared" si="1221"/>
        <v>6034.9999999999991</v>
      </c>
      <c r="K4411">
        <f t="shared" si="1222"/>
        <v>715.55</v>
      </c>
      <c r="L4411">
        <f t="shared" si="1223"/>
        <v>2584</v>
      </c>
      <c r="M4411">
        <f t="shared" si="1224"/>
        <v>6026.5</v>
      </c>
      <c r="N4411">
        <v>2700.24</v>
      </c>
      <c r="O4411">
        <f t="shared" si="1225"/>
        <v>20500.79</v>
      </c>
      <c r="P4411">
        <v>25</v>
      </c>
      <c r="Q4411">
        <v>0</v>
      </c>
      <c r="R4411">
        <v>0</v>
      </c>
      <c r="S4411">
        <v>0</v>
      </c>
      <c r="T4411">
        <v>100</v>
      </c>
      <c r="U4411">
        <f t="shared" si="1226"/>
        <v>7902.002291666664</v>
      </c>
      <c r="V4411">
        <v>0</v>
      </c>
      <c r="W4411">
        <f>P4411+Q4411+R4411+S4411+T4411+U4411-(V4411)</f>
        <v>8027.002291666664</v>
      </c>
      <c r="X4411">
        <f t="shared" si="1228"/>
        <v>7723.74</v>
      </c>
      <c r="Y4411">
        <f t="shared" si="1229"/>
        <v>12061.5</v>
      </c>
      <c r="Z4411">
        <f t="shared" si="1230"/>
        <v>69249.257708333331</v>
      </c>
      <c r="AA4411" t="s">
        <v>226</v>
      </c>
      <c r="AB4411">
        <v>2022</v>
      </c>
    </row>
    <row r="4412" spans="1:28" x14ac:dyDescent="0.25">
      <c r="A4412">
        <v>15</v>
      </c>
      <c r="B4412" t="s">
        <v>114</v>
      </c>
      <c r="C4412" t="s">
        <v>102</v>
      </c>
      <c r="D4412" t="s">
        <v>17</v>
      </c>
      <c r="E4412" t="s">
        <v>64</v>
      </c>
      <c r="F4412" t="s">
        <v>84</v>
      </c>
      <c r="G4412">
        <v>60000</v>
      </c>
      <c r="H4412">
        <f t="shared" si="1231"/>
        <v>56454</v>
      </c>
      <c r="I4412">
        <f t="shared" si="1232"/>
        <v>1722</v>
      </c>
      <c r="J4412">
        <f t="shared" si="1221"/>
        <v>4260</v>
      </c>
      <c r="K4412">
        <f t="shared" si="1222"/>
        <v>660.00000000000011</v>
      </c>
      <c r="L4412">
        <f t="shared" si="1223"/>
        <v>1824</v>
      </c>
      <c r="M4412">
        <f t="shared" si="1224"/>
        <v>4254</v>
      </c>
      <c r="N4412">
        <v>0</v>
      </c>
      <c r="O4412">
        <f t="shared" si="1225"/>
        <v>12720</v>
      </c>
      <c r="P4412">
        <v>25</v>
      </c>
      <c r="Q4412">
        <v>21600.77</v>
      </c>
      <c r="R4412">
        <v>0</v>
      </c>
      <c r="S4412">
        <v>2440</v>
      </c>
      <c r="T4412">
        <v>100</v>
      </c>
      <c r="U4412">
        <f t="shared" si="1226"/>
        <v>3486.6498333333329</v>
      </c>
      <c r="V4412">
        <v>0</v>
      </c>
      <c r="W4412">
        <f t="shared" ref="W4412:W4415" si="1234">P4412+Q4412+R4412+S4412+T4412+U4412-(V4412)</f>
        <v>27652.419833333333</v>
      </c>
      <c r="X4412">
        <f t="shared" si="1228"/>
        <v>3546</v>
      </c>
      <c r="Y4412">
        <f t="shared" si="1229"/>
        <v>8514</v>
      </c>
      <c r="Z4412">
        <f t="shared" si="1230"/>
        <v>28801.580166666667</v>
      </c>
      <c r="AA4412" t="s">
        <v>226</v>
      </c>
      <c r="AB4412">
        <v>2022</v>
      </c>
    </row>
    <row r="4413" spans="1:28" x14ac:dyDescent="0.25">
      <c r="A4413">
        <v>16</v>
      </c>
      <c r="B4413" t="s">
        <v>129</v>
      </c>
      <c r="C4413" t="s">
        <v>102</v>
      </c>
      <c r="D4413" t="s">
        <v>16</v>
      </c>
      <c r="E4413" t="s">
        <v>79</v>
      </c>
      <c r="F4413" t="s">
        <v>84</v>
      </c>
      <c r="G4413">
        <v>54000</v>
      </c>
      <c r="H4413">
        <f t="shared" si="1231"/>
        <v>50808.6</v>
      </c>
      <c r="I4413">
        <f t="shared" si="1232"/>
        <v>1549.8</v>
      </c>
      <c r="J4413">
        <f t="shared" si="1221"/>
        <v>3833.9999999999995</v>
      </c>
      <c r="K4413">
        <f t="shared" si="1222"/>
        <v>594.00000000000011</v>
      </c>
      <c r="L4413">
        <f t="shared" si="1223"/>
        <v>1641.6</v>
      </c>
      <c r="M4413">
        <f t="shared" si="1224"/>
        <v>3828.6000000000004</v>
      </c>
      <c r="N4413">
        <v>0</v>
      </c>
      <c r="O4413">
        <f t="shared" si="1225"/>
        <v>11448</v>
      </c>
      <c r="P4413">
        <v>25</v>
      </c>
      <c r="Q4413">
        <v>1066.1199999999999</v>
      </c>
      <c r="R4413">
        <v>1003</v>
      </c>
      <c r="S4413">
        <v>0</v>
      </c>
      <c r="T4413">
        <v>100</v>
      </c>
      <c r="U4413">
        <f t="shared" si="1226"/>
        <v>2418.539874999999</v>
      </c>
      <c r="V4413">
        <v>0</v>
      </c>
      <c r="W4413">
        <f t="shared" si="1234"/>
        <v>4612.6598749999994</v>
      </c>
      <c r="X4413">
        <f t="shared" si="1228"/>
        <v>3191.3999999999996</v>
      </c>
      <c r="Y4413">
        <f t="shared" si="1229"/>
        <v>7662.6</v>
      </c>
      <c r="Z4413">
        <f t="shared" si="1230"/>
        <v>46195.940125000001</v>
      </c>
      <c r="AA4413" t="s">
        <v>226</v>
      </c>
      <c r="AB4413">
        <v>2022</v>
      </c>
    </row>
    <row r="4414" spans="1:28" x14ac:dyDescent="0.25">
      <c r="A4414">
        <v>17</v>
      </c>
      <c r="B4414" t="s">
        <v>130</v>
      </c>
      <c r="C4414" t="s">
        <v>102</v>
      </c>
      <c r="D4414" t="s">
        <v>16</v>
      </c>
      <c r="E4414" t="s">
        <v>61</v>
      </c>
      <c r="F4414" t="s">
        <v>84</v>
      </c>
      <c r="G4414">
        <v>65000</v>
      </c>
      <c r="H4414">
        <f t="shared" si="1231"/>
        <v>57108.14</v>
      </c>
      <c r="I4414">
        <f t="shared" si="1232"/>
        <v>1865.5</v>
      </c>
      <c r="J4414">
        <f t="shared" si="1221"/>
        <v>4615</v>
      </c>
      <c r="K4414">
        <f t="shared" si="1222"/>
        <v>715.00000000000011</v>
      </c>
      <c r="L4414">
        <f t="shared" si="1223"/>
        <v>1976</v>
      </c>
      <c r="M4414">
        <f t="shared" si="1224"/>
        <v>4608.5</v>
      </c>
      <c r="N4414">
        <f>1350.12*3</f>
        <v>4050.3599999999997</v>
      </c>
      <c r="O4414">
        <f t="shared" si="1225"/>
        <v>17830.36</v>
      </c>
      <c r="P4414">
        <v>25</v>
      </c>
      <c r="Q4414">
        <v>1200</v>
      </c>
      <c r="R4414">
        <v>0</v>
      </c>
      <c r="S4414">
        <v>0</v>
      </c>
      <c r="T4414">
        <v>100</v>
      </c>
      <c r="U4414">
        <f t="shared" si="1226"/>
        <v>3617.477833333332</v>
      </c>
      <c r="V4414">
        <v>0</v>
      </c>
      <c r="W4414">
        <f t="shared" si="1234"/>
        <v>4942.4778333333325</v>
      </c>
      <c r="X4414">
        <f t="shared" si="1228"/>
        <v>7891.86</v>
      </c>
      <c r="Y4414">
        <f t="shared" si="1229"/>
        <v>9223.5</v>
      </c>
      <c r="Z4414">
        <f t="shared" si="1230"/>
        <v>52165.662166666669</v>
      </c>
      <c r="AA4414" t="s">
        <v>226</v>
      </c>
      <c r="AB4414">
        <v>2022</v>
      </c>
    </row>
    <row r="4415" spans="1:28" x14ac:dyDescent="0.25">
      <c r="A4415">
        <v>18</v>
      </c>
      <c r="B4415" t="s">
        <v>131</v>
      </c>
      <c r="C4415" t="s">
        <v>102</v>
      </c>
      <c r="D4415" t="s">
        <v>6</v>
      </c>
      <c r="E4415" t="s">
        <v>827</v>
      </c>
      <c r="F4415" t="s">
        <v>84</v>
      </c>
      <c r="G4415">
        <v>70000</v>
      </c>
      <c r="H4415">
        <f t="shared" si="1231"/>
        <v>63162.76</v>
      </c>
      <c r="I4415">
        <f t="shared" si="1232"/>
        <v>2009</v>
      </c>
      <c r="J4415">
        <f t="shared" si="1221"/>
        <v>4970</v>
      </c>
      <c r="K4415">
        <f t="shared" si="1222"/>
        <v>715.55</v>
      </c>
      <c r="L4415">
        <f t="shared" si="1223"/>
        <v>2128</v>
      </c>
      <c r="M4415">
        <f t="shared" si="1224"/>
        <v>4963</v>
      </c>
      <c r="N4415">
        <v>2700.24</v>
      </c>
      <c r="O4415">
        <f t="shared" si="1225"/>
        <v>17485.79</v>
      </c>
      <c r="P4415">
        <v>25</v>
      </c>
      <c r="Q4415">
        <v>0</v>
      </c>
      <c r="R4415">
        <v>0</v>
      </c>
      <c r="S4415">
        <v>4250</v>
      </c>
      <c r="T4415">
        <v>100</v>
      </c>
      <c r="U4415">
        <f t="shared" si="1226"/>
        <v>4828.4018333333333</v>
      </c>
      <c r="V4415">
        <v>0</v>
      </c>
      <c r="W4415">
        <f t="shared" si="1234"/>
        <v>9203.4018333333333</v>
      </c>
      <c r="X4415">
        <f t="shared" si="1228"/>
        <v>6837.24</v>
      </c>
      <c r="Y4415">
        <f t="shared" si="1229"/>
        <v>9933</v>
      </c>
      <c r="Z4415">
        <f t="shared" si="1230"/>
        <v>53959.358166666665</v>
      </c>
      <c r="AA4415" t="s">
        <v>226</v>
      </c>
      <c r="AB4415">
        <v>2022</v>
      </c>
    </row>
    <row r="4416" spans="1:28" x14ac:dyDescent="0.25">
      <c r="A4416">
        <v>19</v>
      </c>
      <c r="B4416" t="s">
        <v>132</v>
      </c>
      <c r="C4416" t="s">
        <v>102</v>
      </c>
      <c r="D4416" t="s">
        <v>4</v>
      </c>
      <c r="E4416" t="s">
        <v>24</v>
      </c>
      <c r="F4416" t="s">
        <v>84</v>
      </c>
      <c r="G4416">
        <v>45000</v>
      </c>
      <c r="H4416">
        <f t="shared" si="1231"/>
        <v>39640.26</v>
      </c>
      <c r="I4416">
        <f t="shared" si="1232"/>
        <v>1291.5</v>
      </c>
      <c r="J4416">
        <f t="shared" si="1221"/>
        <v>3194.9999999999995</v>
      </c>
      <c r="K4416">
        <f t="shared" si="1222"/>
        <v>495.00000000000006</v>
      </c>
      <c r="L4416">
        <f t="shared" si="1223"/>
        <v>1368</v>
      </c>
      <c r="M4416">
        <f t="shared" si="1224"/>
        <v>3190.5</v>
      </c>
      <c r="N4416">
        <f>1350.12*2</f>
        <v>2700.24</v>
      </c>
      <c r="O4416">
        <f t="shared" si="1225"/>
        <v>12240.24</v>
      </c>
      <c r="P4416">
        <v>25</v>
      </c>
      <c r="Q4416">
        <v>10686.79</v>
      </c>
      <c r="R4416">
        <v>0</v>
      </c>
      <c r="S4416">
        <v>0</v>
      </c>
      <c r="T4416">
        <v>100</v>
      </c>
      <c r="U4416">
        <f t="shared" si="1226"/>
        <v>743.28887499999973</v>
      </c>
      <c r="V4416">
        <v>0</v>
      </c>
      <c r="W4416">
        <f t="shared" si="1227"/>
        <v>11555.078875000001</v>
      </c>
      <c r="X4416">
        <f t="shared" si="1228"/>
        <v>5359.74</v>
      </c>
      <c r="Y4416">
        <f>+J4416++K4416+M4416</f>
        <v>6880.5</v>
      </c>
      <c r="Z4416">
        <f t="shared" si="1230"/>
        <v>28085.181124999999</v>
      </c>
      <c r="AA4416" t="s">
        <v>226</v>
      </c>
      <c r="AB4416">
        <v>2022</v>
      </c>
    </row>
    <row r="4417" spans="1:28" x14ac:dyDescent="0.25">
      <c r="A4417">
        <v>20</v>
      </c>
      <c r="B4417" t="s">
        <v>133</v>
      </c>
      <c r="C4417" t="s">
        <v>103</v>
      </c>
      <c r="D4417" t="s">
        <v>828</v>
      </c>
      <c r="E4417" t="s">
        <v>829</v>
      </c>
      <c r="F4417" t="s">
        <v>84</v>
      </c>
      <c r="G4417">
        <v>80000</v>
      </c>
      <c r="H4417">
        <f t="shared" si="1231"/>
        <v>75272</v>
      </c>
      <c r="I4417">
        <f t="shared" si="1232"/>
        <v>2296</v>
      </c>
      <c r="J4417">
        <f t="shared" si="1221"/>
        <v>5679.9999999999991</v>
      </c>
      <c r="K4417">
        <f t="shared" si="1222"/>
        <v>715.55</v>
      </c>
      <c r="L4417">
        <f t="shared" si="1223"/>
        <v>2432</v>
      </c>
      <c r="M4417">
        <f t="shared" si="1224"/>
        <v>5672</v>
      </c>
      <c r="N4417">
        <v>0</v>
      </c>
      <c r="O4417">
        <f t="shared" si="1225"/>
        <v>16795.55</v>
      </c>
      <c r="P4417">
        <v>25</v>
      </c>
      <c r="Q4417">
        <v>200</v>
      </c>
      <c r="R4417">
        <v>902.7</v>
      </c>
      <c r="S4417">
        <v>0</v>
      </c>
      <c r="T4417">
        <v>100</v>
      </c>
      <c r="U4417">
        <f t="shared" si="1226"/>
        <v>7400.9372916666662</v>
      </c>
      <c r="V4417">
        <v>0</v>
      </c>
      <c r="W4417">
        <f t="shared" si="1227"/>
        <v>8628.637291666666</v>
      </c>
      <c r="X4417">
        <f t="shared" si="1228"/>
        <v>4728</v>
      </c>
      <c r="Y4417">
        <f t="shared" ref="Y4417:Y4480" si="1235">+J4417+M4417</f>
        <v>11352</v>
      </c>
      <c r="Z4417">
        <f t="shared" si="1230"/>
        <v>66643.362708333327</v>
      </c>
      <c r="AA4417" t="s">
        <v>226</v>
      </c>
      <c r="AB4417">
        <v>2022</v>
      </c>
    </row>
    <row r="4418" spans="1:28" x14ac:dyDescent="0.25">
      <c r="A4418">
        <v>21</v>
      </c>
      <c r="B4418" t="s">
        <v>134</v>
      </c>
      <c r="C4418" t="s">
        <v>102</v>
      </c>
      <c r="D4418" t="s">
        <v>16</v>
      </c>
      <c r="E4418" t="s">
        <v>45</v>
      </c>
      <c r="F4418" t="s">
        <v>84</v>
      </c>
      <c r="G4418">
        <v>44000</v>
      </c>
      <c r="H4418">
        <f t="shared" si="1231"/>
        <v>40049.480000000003</v>
      </c>
      <c r="I4418">
        <f t="shared" si="1232"/>
        <v>1262.8</v>
      </c>
      <c r="J4418">
        <f t="shared" si="1221"/>
        <v>3123.9999999999995</v>
      </c>
      <c r="K4418">
        <f t="shared" si="1222"/>
        <v>484.00000000000006</v>
      </c>
      <c r="L4418">
        <f t="shared" si="1223"/>
        <v>1337.6</v>
      </c>
      <c r="M4418">
        <f t="shared" si="1224"/>
        <v>3119.6000000000004</v>
      </c>
      <c r="N4418">
        <v>1350.12</v>
      </c>
      <c r="O4418">
        <f t="shared" si="1225"/>
        <v>10678.119999999999</v>
      </c>
      <c r="P4418">
        <v>25</v>
      </c>
      <c r="Q4418">
        <v>0</v>
      </c>
      <c r="R4418">
        <v>1053.1500000000001</v>
      </c>
      <c r="S4418">
        <v>0</v>
      </c>
      <c r="T4418">
        <v>100</v>
      </c>
      <c r="U4418">
        <v>0</v>
      </c>
      <c r="V4418">
        <v>804.67</v>
      </c>
      <c r="W4418">
        <f t="shared" si="1227"/>
        <v>1178.1500000000001</v>
      </c>
      <c r="X4418">
        <f t="shared" si="1228"/>
        <v>3950.5199999999995</v>
      </c>
      <c r="Y4418">
        <f t="shared" si="1235"/>
        <v>6243.6</v>
      </c>
      <c r="Z4418">
        <f t="shared" si="1230"/>
        <v>38871.33</v>
      </c>
      <c r="AA4418" t="s">
        <v>226</v>
      </c>
      <c r="AB4418">
        <v>2022</v>
      </c>
    </row>
    <row r="4419" spans="1:28" x14ac:dyDescent="0.25">
      <c r="A4419">
        <v>22</v>
      </c>
      <c r="B4419" t="s">
        <v>140</v>
      </c>
      <c r="C4419" t="s">
        <v>102</v>
      </c>
      <c r="D4419" t="s">
        <v>823</v>
      </c>
      <c r="E4419" t="s">
        <v>29</v>
      </c>
      <c r="F4419" t="s">
        <v>99</v>
      </c>
      <c r="G4419">
        <v>130000</v>
      </c>
      <c r="H4419">
        <f t="shared" si="1231"/>
        <v>122317</v>
      </c>
      <c r="I4419">
        <f t="shared" si="1232"/>
        <v>3731</v>
      </c>
      <c r="J4419">
        <f t="shared" si="1221"/>
        <v>9230</v>
      </c>
      <c r="K4419">
        <f t="shared" si="1222"/>
        <v>715.55</v>
      </c>
      <c r="L4419">
        <f t="shared" si="1223"/>
        <v>3952</v>
      </c>
      <c r="M4419">
        <f t="shared" si="1224"/>
        <v>9217</v>
      </c>
      <c r="N4419">
        <v>0</v>
      </c>
      <c r="O4419">
        <f t="shared" si="1225"/>
        <v>26845.55</v>
      </c>
      <c r="P4419">
        <v>25</v>
      </c>
      <c r="Q4419">
        <v>0</v>
      </c>
      <c r="R4419">
        <v>0</v>
      </c>
      <c r="S4419">
        <v>0</v>
      </c>
      <c r="T4419">
        <v>100</v>
      </c>
      <c r="U4419">
        <f t="shared" si="1226"/>
        <v>19162.187291666665</v>
      </c>
      <c r="V4419">
        <v>0</v>
      </c>
      <c r="W4419">
        <f t="shared" si="1227"/>
        <v>19287.187291666665</v>
      </c>
      <c r="X4419">
        <f t="shared" si="1228"/>
        <v>7683</v>
      </c>
      <c r="Y4419">
        <f t="shared" si="1235"/>
        <v>18447</v>
      </c>
      <c r="Z4419">
        <f t="shared" si="1230"/>
        <v>103029.81270833334</v>
      </c>
      <c r="AA4419" t="s">
        <v>226</v>
      </c>
      <c r="AB4419">
        <v>2022</v>
      </c>
    </row>
    <row r="4420" spans="1:28" x14ac:dyDescent="0.25">
      <c r="A4420">
        <v>23</v>
      </c>
      <c r="B4420" t="s">
        <v>144</v>
      </c>
      <c r="C4420" t="s">
        <v>103</v>
      </c>
      <c r="D4420" t="s">
        <v>10</v>
      </c>
      <c r="E4420" t="s">
        <v>40</v>
      </c>
      <c r="F4420" t="s">
        <v>85</v>
      </c>
      <c r="G4420">
        <v>80000</v>
      </c>
      <c r="H4420">
        <f t="shared" si="1231"/>
        <v>73921.88</v>
      </c>
      <c r="I4420">
        <f t="shared" si="1232"/>
        <v>2296</v>
      </c>
      <c r="J4420">
        <f t="shared" si="1221"/>
        <v>5679.9999999999991</v>
      </c>
      <c r="K4420">
        <f t="shared" si="1222"/>
        <v>715.55</v>
      </c>
      <c r="L4420">
        <f t="shared" si="1223"/>
        <v>2432</v>
      </c>
      <c r="M4420">
        <f t="shared" si="1224"/>
        <v>5672</v>
      </c>
      <c r="N4420">
        <v>1350.12</v>
      </c>
      <c r="O4420">
        <f t="shared" si="1225"/>
        <v>18145.669999999998</v>
      </c>
      <c r="P4420">
        <v>25</v>
      </c>
      <c r="Q4420">
        <v>0</v>
      </c>
      <c r="R4420">
        <v>401.2</v>
      </c>
      <c r="S4420">
        <v>0</v>
      </c>
      <c r="T4420">
        <v>100</v>
      </c>
      <c r="U4420">
        <f t="shared" si="1226"/>
        <v>7063.4072916666673</v>
      </c>
      <c r="V4420">
        <v>0</v>
      </c>
      <c r="W4420">
        <f t="shared" ref="W4420:W4425" si="1236">P4420+Q4420+R4420+S4420+T4420+U4420-(V4420)</f>
        <v>7589.6072916666672</v>
      </c>
      <c r="X4420">
        <f t="shared" si="1228"/>
        <v>6078.12</v>
      </c>
      <c r="Y4420">
        <f t="shared" si="1235"/>
        <v>11352</v>
      </c>
      <c r="Z4420">
        <f t="shared" si="1230"/>
        <v>66332.27270833333</v>
      </c>
      <c r="AA4420" t="s">
        <v>226</v>
      </c>
      <c r="AB4420">
        <v>2022</v>
      </c>
    </row>
    <row r="4421" spans="1:28" x14ac:dyDescent="0.25">
      <c r="A4421">
        <v>24</v>
      </c>
      <c r="B4421" t="s">
        <v>145</v>
      </c>
      <c r="C4421" t="s">
        <v>102</v>
      </c>
      <c r="D4421" t="s">
        <v>10</v>
      </c>
      <c r="E4421" t="s">
        <v>50</v>
      </c>
      <c r="F4421" t="s">
        <v>84</v>
      </c>
      <c r="G4421">
        <v>95000</v>
      </c>
      <c r="H4421">
        <f t="shared" si="1231"/>
        <v>86685.26</v>
      </c>
      <c r="I4421">
        <f t="shared" si="1232"/>
        <v>2726.5</v>
      </c>
      <c r="J4421">
        <f t="shared" si="1221"/>
        <v>6744.9999999999991</v>
      </c>
      <c r="K4421">
        <f t="shared" si="1222"/>
        <v>715.55</v>
      </c>
      <c r="L4421">
        <f t="shared" si="1223"/>
        <v>2888</v>
      </c>
      <c r="M4421">
        <f t="shared" si="1224"/>
        <v>6735.5</v>
      </c>
      <c r="N4421">
        <v>2700.24</v>
      </c>
      <c r="O4421">
        <f t="shared" si="1225"/>
        <v>22510.79</v>
      </c>
      <c r="P4421">
        <v>25</v>
      </c>
      <c r="Q4421">
        <v>0</v>
      </c>
      <c r="R4421">
        <v>250.75</v>
      </c>
      <c r="S4421">
        <v>0</v>
      </c>
      <c r="T4421">
        <v>100</v>
      </c>
      <c r="U4421">
        <f t="shared" si="1226"/>
        <v>10254.252291666664</v>
      </c>
      <c r="V4421">
        <v>0</v>
      </c>
      <c r="W4421">
        <f t="shared" si="1236"/>
        <v>10630.002291666664</v>
      </c>
      <c r="X4421">
        <f t="shared" si="1228"/>
        <v>8314.74</v>
      </c>
      <c r="Y4421">
        <f t="shared" si="1235"/>
        <v>13480.5</v>
      </c>
      <c r="Z4421">
        <f t="shared" si="1230"/>
        <v>76055.257708333345</v>
      </c>
      <c r="AA4421" t="s">
        <v>226</v>
      </c>
      <c r="AB4421">
        <v>2022</v>
      </c>
    </row>
    <row r="4422" spans="1:28" x14ac:dyDescent="0.25">
      <c r="A4422">
        <v>25</v>
      </c>
      <c r="B4422" t="s">
        <v>146</v>
      </c>
      <c r="C4422" t="s">
        <v>102</v>
      </c>
      <c r="D4422" t="s">
        <v>10</v>
      </c>
      <c r="E4422" t="s">
        <v>44</v>
      </c>
      <c r="F4422" t="s">
        <v>84</v>
      </c>
      <c r="G4422">
        <v>80000</v>
      </c>
      <c r="H4422">
        <f t="shared" si="1231"/>
        <v>75272</v>
      </c>
      <c r="I4422">
        <f t="shared" si="1232"/>
        <v>2296</v>
      </c>
      <c r="J4422">
        <f t="shared" si="1221"/>
        <v>5679.9999999999991</v>
      </c>
      <c r="K4422">
        <f t="shared" si="1222"/>
        <v>715.55</v>
      </c>
      <c r="L4422">
        <f t="shared" si="1223"/>
        <v>2432</v>
      </c>
      <c r="M4422">
        <f t="shared" si="1224"/>
        <v>5672</v>
      </c>
      <c r="N4422">
        <v>0</v>
      </c>
      <c r="O4422">
        <f t="shared" si="1225"/>
        <v>16795.55</v>
      </c>
      <c r="P4422">
        <v>25</v>
      </c>
      <c r="Q4422">
        <v>0</v>
      </c>
      <c r="R4422">
        <v>902.7</v>
      </c>
      <c r="S4422">
        <v>0</v>
      </c>
      <c r="T4422">
        <v>100</v>
      </c>
      <c r="U4422">
        <f t="shared" si="1226"/>
        <v>7400.9372916666662</v>
      </c>
      <c r="V4422">
        <v>0</v>
      </c>
      <c r="W4422">
        <f t="shared" si="1236"/>
        <v>8428.637291666666</v>
      </c>
      <c r="X4422">
        <f t="shared" si="1228"/>
        <v>4728</v>
      </c>
      <c r="Y4422">
        <f t="shared" si="1235"/>
        <v>11352</v>
      </c>
      <c r="Z4422">
        <f t="shared" si="1230"/>
        <v>66843.362708333327</v>
      </c>
      <c r="AA4422" t="s">
        <v>226</v>
      </c>
      <c r="AB4422">
        <v>2022</v>
      </c>
    </row>
    <row r="4423" spans="1:28" x14ac:dyDescent="0.25">
      <c r="A4423">
        <v>26</v>
      </c>
      <c r="B4423" t="s">
        <v>147</v>
      </c>
      <c r="C4423" t="s">
        <v>102</v>
      </c>
      <c r="D4423" t="s">
        <v>10</v>
      </c>
      <c r="E4423" t="s">
        <v>44</v>
      </c>
      <c r="F4423" t="s">
        <v>84</v>
      </c>
      <c r="G4423">
        <v>80000</v>
      </c>
      <c r="H4423">
        <f t="shared" si="1231"/>
        <v>75272</v>
      </c>
      <c r="I4423">
        <f t="shared" si="1232"/>
        <v>2296</v>
      </c>
      <c r="J4423">
        <f t="shared" si="1221"/>
        <v>5679.9999999999991</v>
      </c>
      <c r="K4423">
        <f t="shared" si="1222"/>
        <v>715.55</v>
      </c>
      <c r="L4423">
        <f t="shared" si="1223"/>
        <v>2432</v>
      </c>
      <c r="M4423">
        <f t="shared" si="1224"/>
        <v>5672</v>
      </c>
      <c r="N4423">
        <v>0</v>
      </c>
      <c r="O4423">
        <f t="shared" si="1225"/>
        <v>16795.55</v>
      </c>
      <c r="P4423">
        <v>25</v>
      </c>
      <c r="Q4423">
        <v>0</v>
      </c>
      <c r="R4423">
        <v>702.1</v>
      </c>
      <c r="S4423">
        <v>0</v>
      </c>
      <c r="T4423">
        <v>100</v>
      </c>
      <c r="U4423">
        <f t="shared" si="1226"/>
        <v>7400.9372916666662</v>
      </c>
      <c r="V4423">
        <v>0</v>
      </c>
      <c r="W4423">
        <f t="shared" si="1236"/>
        <v>8228.0372916666656</v>
      </c>
      <c r="X4423">
        <f t="shared" si="1228"/>
        <v>4728</v>
      </c>
      <c r="Y4423">
        <f t="shared" si="1235"/>
        <v>11352</v>
      </c>
      <c r="Z4423">
        <f t="shared" si="1230"/>
        <v>67043.962708333333</v>
      </c>
      <c r="AA4423" t="s">
        <v>226</v>
      </c>
      <c r="AB4423">
        <v>2022</v>
      </c>
    </row>
    <row r="4424" spans="1:28" x14ac:dyDescent="0.25">
      <c r="A4424">
        <v>27</v>
      </c>
      <c r="B4424" t="s">
        <v>148</v>
      </c>
      <c r="C4424" t="s">
        <v>103</v>
      </c>
      <c r="D4424" t="s">
        <v>10</v>
      </c>
      <c r="E4424" t="s">
        <v>44</v>
      </c>
      <c r="F4424" t="s">
        <v>84</v>
      </c>
      <c r="G4424">
        <v>80000</v>
      </c>
      <c r="H4424">
        <f t="shared" si="1231"/>
        <v>75272</v>
      </c>
      <c r="I4424">
        <f t="shared" si="1232"/>
        <v>2296</v>
      </c>
      <c r="J4424">
        <f t="shared" si="1221"/>
        <v>5679.9999999999991</v>
      </c>
      <c r="K4424">
        <f t="shared" si="1222"/>
        <v>715.55</v>
      </c>
      <c r="L4424">
        <f t="shared" si="1223"/>
        <v>2432</v>
      </c>
      <c r="M4424">
        <f t="shared" si="1224"/>
        <v>5672</v>
      </c>
      <c r="N4424">
        <v>0</v>
      </c>
      <c r="O4424">
        <f t="shared" si="1225"/>
        <v>16795.55</v>
      </c>
      <c r="P4424">
        <v>25</v>
      </c>
      <c r="Q4424">
        <v>0</v>
      </c>
      <c r="R4424">
        <v>802.4</v>
      </c>
      <c r="S4424">
        <v>0</v>
      </c>
      <c r="T4424">
        <v>100</v>
      </c>
      <c r="U4424">
        <f t="shared" si="1226"/>
        <v>7400.9372916666662</v>
      </c>
      <c r="V4424">
        <v>0</v>
      </c>
      <c r="W4424">
        <f t="shared" si="1236"/>
        <v>8328.3372916666667</v>
      </c>
      <c r="X4424">
        <f t="shared" si="1228"/>
        <v>4728</v>
      </c>
      <c r="Y4424">
        <f t="shared" si="1235"/>
        <v>11352</v>
      </c>
      <c r="Z4424">
        <f t="shared" si="1230"/>
        <v>66943.66270833333</v>
      </c>
      <c r="AA4424" t="s">
        <v>226</v>
      </c>
      <c r="AB4424">
        <v>2022</v>
      </c>
    </row>
    <row r="4425" spans="1:28" x14ac:dyDescent="0.25">
      <c r="A4425">
        <v>28</v>
      </c>
      <c r="B4425" t="s">
        <v>149</v>
      </c>
      <c r="C4425" t="s">
        <v>102</v>
      </c>
      <c r="D4425" t="s">
        <v>10</v>
      </c>
      <c r="E4425" t="s">
        <v>43</v>
      </c>
      <c r="F4425" t="s">
        <v>84</v>
      </c>
      <c r="G4425">
        <v>95000</v>
      </c>
      <c r="H4425">
        <f t="shared" si="1231"/>
        <v>88035.38</v>
      </c>
      <c r="I4425">
        <f t="shared" si="1232"/>
        <v>2726.5</v>
      </c>
      <c r="J4425">
        <f t="shared" si="1221"/>
        <v>6744.9999999999991</v>
      </c>
      <c r="K4425">
        <f t="shared" si="1222"/>
        <v>715.55</v>
      </c>
      <c r="L4425">
        <f t="shared" si="1223"/>
        <v>2888</v>
      </c>
      <c r="M4425">
        <f t="shared" si="1224"/>
        <v>6735.5</v>
      </c>
      <c r="N4425">
        <v>1350.12</v>
      </c>
      <c r="O4425">
        <f t="shared" si="1225"/>
        <v>21160.67</v>
      </c>
      <c r="P4425">
        <v>25</v>
      </c>
      <c r="Q4425">
        <v>5000</v>
      </c>
      <c r="R4425">
        <v>1003</v>
      </c>
      <c r="S4425">
        <v>0</v>
      </c>
      <c r="T4425">
        <v>100</v>
      </c>
      <c r="U4425">
        <f t="shared" si="1226"/>
        <v>10591.782291666668</v>
      </c>
      <c r="V4425">
        <v>0</v>
      </c>
      <c r="W4425">
        <f t="shared" si="1236"/>
        <v>16719.78229166667</v>
      </c>
      <c r="X4425">
        <f t="shared" si="1228"/>
        <v>6964.62</v>
      </c>
      <c r="Y4425">
        <f t="shared" si="1235"/>
        <v>13480.5</v>
      </c>
      <c r="Z4425">
        <f t="shared" si="1230"/>
        <v>71315.597708333327</v>
      </c>
      <c r="AA4425" t="s">
        <v>226</v>
      </c>
      <c r="AB4425">
        <v>2022</v>
      </c>
    </row>
    <row r="4426" spans="1:28" x14ac:dyDescent="0.25">
      <c r="A4426">
        <v>29</v>
      </c>
      <c r="B4426" t="s">
        <v>151</v>
      </c>
      <c r="C4426" t="s">
        <v>102</v>
      </c>
      <c r="D4426" t="s">
        <v>793</v>
      </c>
      <c r="E4426" t="s">
        <v>66</v>
      </c>
      <c r="F4426" t="s">
        <v>84</v>
      </c>
      <c r="G4426">
        <v>55000</v>
      </c>
      <c r="H4426">
        <f t="shared" si="1231"/>
        <v>51749.5</v>
      </c>
      <c r="I4426">
        <f t="shared" si="1232"/>
        <v>1578.5</v>
      </c>
      <c r="J4426">
        <f t="shared" si="1221"/>
        <v>3904.9999999999995</v>
      </c>
      <c r="K4426">
        <f t="shared" si="1222"/>
        <v>605.00000000000011</v>
      </c>
      <c r="L4426">
        <f t="shared" si="1223"/>
        <v>1672</v>
      </c>
      <c r="M4426">
        <f t="shared" si="1224"/>
        <v>3899.5000000000005</v>
      </c>
      <c r="N4426">
        <v>0</v>
      </c>
      <c r="O4426">
        <f t="shared" si="1225"/>
        <v>11660</v>
      </c>
      <c r="P4426">
        <v>25</v>
      </c>
      <c r="Q4426">
        <v>4000</v>
      </c>
      <c r="R4426">
        <v>0</v>
      </c>
      <c r="S4426">
        <v>0</v>
      </c>
      <c r="T4426">
        <v>100</v>
      </c>
      <c r="U4426">
        <f t="shared" si="1226"/>
        <v>2559.6748749999997</v>
      </c>
      <c r="V4426">
        <v>0</v>
      </c>
      <c r="W4426">
        <f t="shared" ref="W4426:W4489" si="1237">P4426+Q4426+R4426+S4426+T4426+U4426</f>
        <v>6684.6748749999997</v>
      </c>
      <c r="X4426">
        <f t="shared" si="1228"/>
        <v>3250.5</v>
      </c>
      <c r="Y4426">
        <f t="shared" si="1235"/>
        <v>7804.5</v>
      </c>
      <c r="Z4426">
        <f t="shared" si="1230"/>
        <v>45064.825125000003</v>
      </c>
      <c r="AA4426" t="s">
        <v>226</v>
      </c>
      <c r="AB4426">
        <v>2022</v>
      </c>
    </row>
    <row r="4427" spans="1:28" x14ac:dyDescent="0.25">
      <c r="A4427">
        <v>30</v>
      </c>
      <c r="B4427" t="s">
        <v>152</v>
      </c>
      <c r="C4427" t="s">
        <v>103</v>
      </c>
      <c r="D4427" t="s">
        <v>21</v>
      </c>
      <c r="E4427" t="s">
        <v>70</v>
      </c>
      <c r="F4427" t="s">
        <v>84</v>
      </c>
      <c r="G4427">
        <v>50000</v>
      </c>
      <c r="H4427">
        <f t="shared" si="1231"/>
        <v>47045</v>
      </c>
      <c r="I4427">
        <f t="shared" si="1232"/>
        <v>1435</v>
      </c>
      <c r="J4427">
        <f t="shared" si="1221"/>
        <v>3549.9999999999995</v>
      </c>
      <c r="K4427">
        <f t="shared" si="1222"/>
        <v>550</v>
      </c>
      <c r="L4427">
        <f t="shared" si="1223"/>
        <v>1520</v>
      </c>
      <c r="M4427">
        <f t="shared" si="1224"/>
        <v>3545.0000000000005</v>
      </c>
      <c r="N4427">
        <v>0</v>
      </c>
      <c r="O4427">
        <f t="shared" si="1225"/>
        <v>10600</v>
      </c>
      <c r="P4427">
        <v>25</v>
      </c>
      <c r="Q4427">
        <v>500</v>
      </c>
      <c r="R4427">
        <v>952.85</v>
      </c>
      <c r="S4427">
        <v>0</v>
      </c>
      <c r="T4427">
        <v>100</v>
      </c>
      <c r="U4427">
        <f t="shared" si="1226"/>
        <v>1853.9998749999997</v>
      </c>
      <c r="V4427">
        <v>0</v>
      </c>
      <c r="W4427">
        <f t="shared" si="1237"/>
        <v>3431.8498749999999</v>
      </c>
      <c r="X4427">
        <f t="shared" si="1228"/>
        <v>2955</v>
      </c>
      <c r="Y4427">
        <f t="shared" si="1235"/>
        <v>7095</v>
      </c>
      <c r="Z4427">
        <f t="shared" si="1230"/>
        <v>43613.150125</v>
      </c>
      <c r="AA4427" t="s">
        <v>226</v>
      </c>
      <c r="AB4427">
        <v>2022</v>
      </c>
    </row>
    <row r="4428" spans="1:28" x14ac:dyDescent="0.25">
      <c r="A4428">
        <v>31</v>
      </c>
      <c r="B4428" t="s">
        <v>153</v>
      </c>
      <c r="C4428" t="s">
        <v>102</v>
      </c>
      <c r="D4428" t="s">
        <v>17</v>
      </c>
      <c r="E4428" t="s">
        <v>76</v>
      </c>
      <c r="F4428" t="s">
        <v>84</v>
      </c>
      <c r="G4428">
        <v>70000</v>
      </c>
      <c r="H4428">
        <f t="shared" si="1231"/>
        <v>64512.88</v>
      </c>
      <c r="I4428">
        <f t="shared" si="1232"/>
        <v>2009</v>
      </c>
      <c r="J4428">
        <f t="shared" si="1221"/>
        <v>4970</v>
      </c>
      <c r="K4428">
        <f t="shared" si="1222"/>
        <v>715.55</v>
      </c>
      <c r="L4428">
        <f t="shared" si="1223"/>
        <v>2128</v>
      </c>
      <c r="M4428">
        <f t="shared" si="1224"/>
        <v>4963</v>
      </c>
      <c r="N4428">
        <v>1350.12</v>
      </c>
      <c r="O4428">
        <f t="shared" si="1225"/>
        <v>16135.669999999998</v>
      </c>
      <c r="P4428">
        <v>25</v>
      </c>
      <c r="Q4428">
        <v>3052.23</v>
      </c>
      <c r="R4428">
        <v>0</v>
      </c>
      <c r="S4428">
        <v>0</v>
      </c>
      <c r="T4428">
        <v>100</v>
      </c>
      <c r="U4428">
        <f t="shared" si="1226"/>
        <v>5098.4258333333319</v>
      </c>
      <c r="V4428">
        <v>0</v>
      </c>
      <c r="W4428">
        <f t="shared" si="1237"/>
        <v>8275.6558333333323</v>
      </c>
      <c r="X4428">
        <f t="shared" si="1228"/>
        <v>5487.12</v>
      </c>
      <c r="Y4428">
        <f t="shared" si="1235"/>
        <v>9933</v>
      </c>
      <c r="Z4428">
        <f t="shared" si="1230"/>
        <v>56237.224166666667</v>
      </c>
      <c r="AA4428" t="s">
        <v>226</v>
      </c>
      <c r="AB4428">
        <v>2022</v>
      </c>
    </row>
    <row r="4429" spans="1:28" x14ac:dyDescent="0.25">
      <c r="A4429">
        <v>32</v>
      </c>
      <c r="B4429" t="s">
        <v>154</v>
      </c>
      <c r="C4429" t="s">
        <v>103</v>
      </c>
      <c r="D4429" t="s">
        <v>800</v>
      </c>
      <c r="E4429" t="s">
        <v>83</v>
      </c>
      <c r="F4429" t="s">
        <v>84</v>
      </c>
      <c r="G4429">
        <v>33875</v>
      </c>
      <c r="H4429">
        <f t="shared" si="1231"/>
        <v>31872.987499999999</v>
      </c>
      <c r="I4429">
        <f t="shared" si="1232"/>
        <v>972.21249999999998</v>
      </c>
      <c r="J4429">
        <f t="shared" si="1221"/>
        <v>2405.125</v>
      </c>
      <c r="K4429">
        <f t="shared" si="1222"/>
        <v>372.62500000000006</v>
      </c>
      <c r="L4429">
        <f t="shared" si="1223"/>
        <v>1029.8</v>
      </c>
      <c r="M4429">
        <f t="shared" si="1224"/>
        <v>2401.7375000000002</v>
      </c>
      <c r="N4429">
        <v>0</v>
      </c>
      <c r="O4429">
        <f t="shared" si="1225"/>
        <v>7181.5</v>
      </c>
      <c r="P4429">
        <v>25</v>
      </c>
      <c r="Q4429">
        <v>0</v>
      </c>
      <c r="R4429">
        <v>0</v>
      </c>
      <c r="S4429">
        <v>0</v>
      </c>
      <c r="T4429">
        <v>100</v>
      </c>
      <c r="U4429">
        <f t="shared" si="1226"/>
        <v>0</v>
      </c>
      <c r="V4429">
        <v>0</v>
      </c>
      <c r="W4429">
        <f t="shared" si="1237"/>
        <v>125</v>
      </c>
      <c r="X4429">
        <f t="shared" si="1228"/>
        <v>2002.0124999999998</v>
      </c>
      <c r="Y4429">
        <f t="shared" si="1235"/>
        <v>4806.8625000000002</v>
      </c>
      <c r="Z4429">
        <f t="shared" si="1230"/>
        <v>31747.987499999999</v>
      </c>
      <c r="AA4429" t="s">
        <v>226</v>
      </c>
      <c r="AB4429">
        <v>2022</v>
      </c>
    </row>
    <row r="4430" spans="1:28" x14ac:dyDescent="0.25">
      <c r="A4430">
        <v>33</v>
      </c>
      <c r="B4430" t="s">
        <v>155</v>
      </c>
      <c r="C4430" t="s">
        <v>103</v>
      </c>
      <c r="D4430" t="s">
        <v>793</v>
      </c>
      <c r="E4430" t="s">
        <v>72</v>
      </c>
      <c r="F4430" t="s">
        <v>84</v>
      </c>
      <c r="G4430">
        <v>40000</v>
      </c>
      <c r="H4430">
        <f t="shared" si="1231"/>
        <v>37636</v>
      </c>
      <c r="I4430">
        <f t="shared" si="1232"/>
        <v>1148</v>
      </c>
      <c r="J4430">
        <f t="shared" si="1221"/>
        <v>2839.9999999999995</v>
      </c>
      <c r="K4430">
        <f t="shared" si="1222"/>
        <v>440.00000000000006</v>
      </c>
      <c r="L4430">
        <f t="shared" si="1223"/>
        <v>1216</v>
      </c>
      <c r="M4430">
        <f t="shared" si="1224"/>
        <v>2836</v>
      </c>
      <c r="N4430">
        <v>0</v>
      </c>
      <c r="O4430">
        <f t="shared" si="1225"/>
        <v>8480</v>
      </c>
      <c r="P4430">
        <v>25</v>
      </c>
      <c r="Q4430">
        <v>6590.74</v>
      </c>
      <c r="R4430">
        <v>1053.1500000000001</v>
      </c>
      <c r="S4430">
        <v>0</v>
      </c>
      <c r="T4430">
        <v>100</v>
      </c>
      <c r="U4430">
        <f t="shared" si="1226"/>
        <v>442.64987499999984</v>
      </c>
      <c r="V4430">
        <v>0</v>
      </c>
      <c r="W4430">
        <f t="shared" si="1237"/>
        <v>8211.5398749999986</v>
      </c>
      <c r="X4430">
        <f t="shared" si="1228"/>
        <v>2364</v>
      </c>
      <c r="Y4430">
        <f t="shared" si="1235"/>
        <v>5676</v>
      </c>
      <c r="Z4430">
        <f t="shared" si="1230"/>
        <v>29424.460125000001</v>
      </c>
      <c r="AA4430" t="s">
        <v>226</v>
      </c>
      <c r="AB4430">
        <v>2022</v>
      </c>
    </row>
    <row r="4431" spans="1:28" x14ac:dyDescent="0.25">
      <c r="A4431">
        <v>34</v>
      </c>
      <c r="B4431" t="s">
        <v>124</v>
      </c>
      <c r="C4431" t="s">
        <v>103</v>
      </c>
      <c r="D4431" t="s">
        <v>10</v>
      </c>
      <c r="E4431" t="s">
        <v>706</v>
      </c>
      <c r="F4431" t="s">
        <v>84</v>
      </c>
      <c r="G4431">
        <v>48000</v>
      </c>
      <c r="H4431">
        <f>+G4431-(I4431+L4431+N4431)</f>
        <v>45163.199999999997</v>
      </c>
      <c r="I4431">
        <f>IF(G4431&lt;=325250,G4431*2.87%,9334.68)</f>
        <v>1377.6</v>
      </c>
      <c r="J4431">
        <f>IF(G4431&lt;=325250,G4431*7.1%,23092.75)</f>
        <v>3407.9999999999995</v>
      </c>
      <c r="K4431">
        <f>IF(G4431&lt;=65050,G4431*1.1%,715.55)</f>
        <v>528</v>
      </c>
      <c r="L4431">
        <f>IF(G4431&lt;=162625,G4431*3.04%,4943.8)</f>
        <v>1459.2</v>
      </c>
      <c r="M4431">
        <f>IF(G4431&lt;=162625,G4431*7.09%,11530.11)</f>
        <v>3403.2000000000003</v>
      </c>
      <c r="N4431">
        <v>0</v>
      </c>
      <c r="O4431">
        <f>+I4431+J4431+K4431+L4431+M4431+N4431</f>
        <v>10176</v>
      </c>
      <c r="P4431">
        <v>25</v>
      </c>
      <c r="Q4431">
        <v>0</v>
      </c>
      <c r="R4431">
        <v>451.35</v>
      </c>
      <c r="S4431">
        <v>0</v>
      </c>
      <c r="T4431">
        <v>100</v>
      </c>
      <c r="U4431">
        <f>IF((H4431*12)&gt;867123.01,(79776+(((H4431*12)-867123.01)*0.25))/12,IF((H4431*12)&gt;624329.01,(31216+(((H4431*12)-624329.01)*0.2))/12,IF((H4431*12)&gt;416220.01,(((H4431*12)-416220.01)*0.15)/12,0)))</f>
        <v>1571.7298749999989</v>
      </c>
      <c r="V4431">
        <v>0</v>
      </c>
      <c r="W4431">
        <f>P4431+Q4431+R4431+S4431+T4431+U4431-(V4431)</f>
        <v>2148.079874999999</v>
      </c>
      <c r="X4431">
        <f>+I4431+L4431+N4431</f>
        <v>2836.8</v>
      </c>
      <c r="Y4431">
        <f>+J4431+M4431</f>
        <v>6811.2</v>
      </c>
      <c r="Z4431">
        <f>+G4431-(W4431+X4431)</f>
        <v>43015.120125000001</v>
      </c>
      <c r="AA4431" t="s">
        <v>226</v>
      </c>
      <c r="AB4431">
        <v>2022</v>
      </c>
    </row>
    <row r="4432" spans="1:28" x14ac:dyDescent="0.25">
      <c r="A4432">
        <v>35</v>
      </c>
      <c r="B4432" t="s">
        <v>830</v>
      </c>
      <c r="C4432" t="s">
        <v>102</v>
      </c>
      <c r="D4432" t="s">
        <v>19</v>
      </c>
      <c r="E4432" t="s">
        <v>73</v>
      </c>
      <c r="F4432" t="s">
        <v>84</v>
      </c>
      <c r="G4432">
        <v>53000</v>
      </c>
      <c r="H4432">
        <f t="shared" si="1231"/>
        <v>48517.58</v>
      </c>
      <c r="I4432">
        <f t="shared" si="1232"/>
        <v>1521.1</v>
      </c>
      <c r="J4432">
        <f t="shared" si="1221"/>
        <v>3762.9999999999995</v>
      </c>
      <c r="K4432">
        <f t="shared" si="1222"/>
        <v>583.00000000000011</v>
      </c>
      <c r="L4432">
        <f t="shared" si="1223"/>
        <v>1611.2</v>
      </c>
      <c r="M4432">
        <f t="shared" si="1224"/>
        <v>3757.7000000000003</v>
      </c>
      <c r="N4432">
        <v>1350.12</v>
      </c>
      <c r="O4432">
        <f t="shared" si="1225"/>
        <v>12586.119999999999</v>
      </c>
      <c r="P4432">
        <v>25</v>
      </c>
      <c r="Q4432">
        <v>2500</v>
      </c>
      <c r="R4432">
        <v>0</v>
      </c>
      <c r="S4432">
        <v>0</v>
      </c>
      <c r="T4432">
        <v>100</v>
      </c>
      <c r="U4432">
        <f t="shared" si="1226"/>
        <v>2074.8868749999992</v>
      </c>
      <c r="V4432">
        <v>0</v>
      </c>
      <c r="W4432">
        <f t="shared" si="1237"/>
        <v>4699.8868749999992</v>
      </c>
      <c r="X4432">
        <f t="shared" si="1228"/>
        <v>4482.42</v>
      </c>
      <c r="Y4432">
        <f t="shared" si="1235"/>
        <v>7520.7</v>
      </c>
      <c r="Z4432">
        <f t="shared" si="1230"/>
        <v>43817.693125000005</v>
      </c>
      <c r="AA4432" t="s">
        <v>226</v>
      </c>
      <c r="AB4432">
        <v>2022</v>
      </c>
    </row>
    <row r="4433" spans="1:28" x14ac:dyDescent="0.25">
      <c r="A4433">
        <v>36</v>
      </c>
      <c r="B4433" t="s">
        <v>157</v>
      </c>
      <c r="C4433" t="s">
        <v>102</v>
      </c>
      <c r="D4433" t="s">
        <v>10</v>
      </c>
      <c r="E4433" t="s">
        <v>46</v>
      </c>
      <c r="F4433" t="s">
        <v>84</v>
      </c>
      <c r="G4433">
        <v>53000</v>
      </c>
      <c r="H4433">
        <f t="shared" si="1231"/>
        <v>49867.7</v>
      </c>
      <c r="I4433">
        <f t="shared" si="1232"/>
        <v>1521.1</v>
      </c>
      <c r="J4433">
        <f t="shared" si="1221"/>
        <v>3762.9999999999995</v>
      </c>
      <c r="K4433">
        <f t="shared" si="1222"/>
        <v>583.00000000000011</v>
      </c>
      <c r="L4433">
        <f t="shared" si="1223"/>
        <v>1611.2</v>
      </c>
      <c r="M4433">
        <f t="shared" si="1224"/>
        <v>3757.7000000000003</v>
      </c>
      <c r="N4433">
        <v>0</v>
      </c>
      <c r="O4433">
        <f t="shared" si="1225"/>
        <v>11236</v>
      </c>
      <c r="P4433">
        <v>25</v>
      </c>
      <c r="Q4433">
        <v>3495.45</v>
      </c>
      <c r="R4433">
        <v>1003</v>
      </c>
      <c r="S4433">
        <v>0</v>
      </c>
      <c r="T4433">
        <v>100</v>
      </c>
      <c r="U4433">
        <f t="shared" si="1226"/>
        <v>2277.4048749999988</v>
      </c>
      <c r="V4433">
        <v>0</v>
      </c>
      <c r="W4433">
        <f t="shared" si="1237"/>
        <v>6900.8548749999991</v>
      </c>
      <c r="X4433">
        <f t="shared" si="1228"/>
        <v>3132.3</v>
      </c>
      <c r="Y4433">
        <f t="shared" si="1235"/>
        <v>7520.7</v>
      </c>
      <c r="Z4433">
        <f t="shared" si="1230"/>
        <v>42966.845125</v>
      </c>
      <c r="AA4433" t="s">
        <v>226</v>
      </c>
      <c r="AB4433">
        <v>2022</v>
      </c>
    </row>
    <row r="4434" spans="1:28" x14ac:dyDescent="0.25">
      <c r="A4434">
        <v>37</v>
      </c>
      <c r="B4434" t="s">
        <v>158</v>
      </c>
      <c r="C4434" t="s">
        <v>102</v>
      </c>
      <c r="D4434" t="s">
        <v>831</v>
      </c>
      <c r="E4434" t="s">
        <v>46</v>
      </c>
      <c r="F4434" t="s">
        <v>84</v>
      </c>
      <c r="G4434">
        <v>32000</v>
      </c>
      <c r="H4434">
        <f t="shared" si="1231"/>
        <v>30108.799999999999</v>
      </c>
      <c r="I4434">
        <f t="shared" si="1232"/>
        <v>918.4</v>
      </c>
      <c r="J4434">
        <f t="shared" si="1221"/>
        <v>2272</v>
      </c>
      <c r="K4434">
        <f t="shared" si="1222"/>
        <v>352.00000000000006</v>
      </c>
      <c r="L4434">
        <f t="shared" si="1223"/>
        <v>972.8</v>
      </c>
      <c r="M4434">
        <f t="shared" si="1224"/>
        <v>2268.8000000000002</v>
      </c>
      <c r="N4434">
        <v>0</v>
      </c>
      <c r="O4434">
        <f t="shared" si="1225"/>
        <v>6784</v>
      </c>
      <c r="P4434">
        <v>25</v>
      </c>
      <c r="Q4434">
        <v>0</v>
      </c>
      <c r="R4434">
        <v>0</v>
      </c>
      <c r="S4434">
        <v>0</v>
      </c>
      <c r="T4434">
        <v>100</v>
      </c>
      <c r="U4434">
        <f t="shared" si="1226"/>
        <v>0</v>
      </c>
      <c r="V4434">
        <v>0</v>
      </c>
      <c r="W4434">
        <f t="shared" si="1237"/>
        <v>125</v>
      </c>
      <c r="X4434">
        <f t="shared" si="1228"/>
        <v>1891.1999999999998</v>
      </c>
      <c r="Y4434">
        <f t="shared" si="1235"/>
        <v>4540.8</v>
      </c>
      <c r="Z4434">
        <f t="shared" si="1230"/>
        <v>29983.8</v>
      </c>
      <c r="AA4434" t="s">
        <v>226</v>
      </c>
      <c r="AB4434">
        <v>2022</v>
      </c>
    </row>
    <row r="4435" spans="1:28" x14ac:dyDescent="0.25">
      <c r="A4435">
        <v>38</v>
      </c>
      <c r="B4435" t="s">
        <v>159</v>
      </c>
      <c r="C4435" t="s">
        <v>103</v>
      </c>
      <c r="D4435" t="s">
        <v>21</v>
      </c>
      <c r="E4435" t="s">
        <v>68</v>
      </c>
      <c r="F4435" t="s">
        <v>84</v>
      </c>
      <c r="G4435">
        <v>46000</v>
      </c>
      <c r="H4435">
        <f t="shared" si="1231"/>
        <v>41931.279999999999</v>
      </c>
      <c r="I4435">
        <f t="shared" si="1232"/>
        <v>1320.2</v>
      </c>
      <c r="J4435">
        <f t="shared" si="1221"/>
        <v>3265.9999999999995</v>
      </c>
      <c r="K4435">
        <f t="shared" si="1222"/>
        <v>506.00000000000006</v>
      </c>
      <c r="L4435">
        <f t="shared" si="1223"/>
        <v>1398.4</v>
      </c>
      <c r="M4435">
        <f t="shared" si="1224"/>
        <v>3261.4</v>
      </c>
      <c r="N4435">
        <v>1350.12</v>
      </c>
      <c r="O4435">
        <f t="shared" si="1225"/>
        <v>11102.119999999999</v>
      </c>
      <c r="P4435">
        <v>25</v>
      </c>
      <c r="Q4435">
        <v>500</v>
      </c>
      <c r="R4435">
        <v>852.55</v>
      </c>
      <c r="S4435">
        <v>0</v>
      </c>
      <c r="T4435">
        <v>100</v>
      </c>
      <c r="U4435">
        <f t="shared" si="1226"/>
        <v>1086.9418749999998</v>
      </c>
      <c r="V4435">
        <v>0</v>
      </c>
      <c r="W4435">
        <f t="shared" si="1237"/>
        <v>2564.4918749999997</v>
      </c>
      <c r="X4435">
        <f t="shared" si="1228"/>
        <v>4068.7200000000003</v>
      </c>
      <c r="Y4435">
        <f t="shared" si="1235"/>
        <v>6527.4</v>
      </c>
      <c r="Z4435">
        <f t="shared" si="1230"/>
        <v>39366.788124999999</v>
      </c>
      <c r="AA4435" t="s">
        <v>226</v>
      </c>
      <c r="AB4435">
        <v>2022</v>
      </c>
    </row>
    <row r="4436" spans="1:28" x14ac:dyDescent="0.25">
      <c r="A4436">
        <v>39</v>
      </c>
      <c r="B4436" t="s">
        <v>150</v>
      </c>
      <c r="C4436" t="s">
        <v>102</v>
      </c>
      <c r="D4436" t="s">
        <v>16</v>
      </c>
      <c r="E4436" t="s">
        <v>95</v>
      </c>
      <c r="F4436" t="s">
        <v>84</v>
      </c>
      <c r="G4436">
        <v>32000</v>
      </c>
      <c r="H4436">
        <f>+G4436-(I4436+L4436+N4436)</f>
        <v>30108.799999999999</v>
      </c>
      <c r="I4436">
        <f t="shared" si="1232"/>
        <v>918.4</v>
      </c>
      <c r="J4436">
        <f t="shared" si="1221"/>
        <v>2272</v>
      </c>
      <c r="K4436">
        <f t="shared" si="1222"/>
        <v>352.00000000000006</v>
      </c>
      <c r="L4436">
        <f t="shared" si="1223"/>
        <v>972.8</v>
      </c>
      <c r="M4436">
        <f t="shared" si="1224"/>
        <v>2268.8000000000002</v>
      </c>
      <c r="N4436">
        <v>0</v>
      </c>
      <c r="O4436">
        <f>+I4436+J4436+K4436+L4436+M4436+N4436</f>
        <v>6784</v>
      </c>
      <c r="P4436">
        <v>25</v>
      </c>
      <c r="Q4436">
        <v>0</v>
      </c>
      <c r="R4436">
        <v>0</v>
      </c>
      <c r="S4436">
        <v>336</v>
      </c>
      <c r="T4436">
        <v>100</v>
      </c>
      <c r="U4436">
        <f t="shared" si="1226"/>
        <v>0</v>
      </c>
      <c r="V4436">
        <v>0</v>
      </c>
      <c r="W4436">
        <f>P4436+Q4436+R4436+S4436+T4436+U4436</f>
        <v>461</v>
      </c>
      <c r="X4436">
        <f>+I4436+L4436+N4436</f>
        <v>1891.1999999999998</v>
      </c>
      <c r="Y4436">
        <f>+J4436+M4436</f>
        <v>4540.8</v>
      </c>
      <c r="Z4436">
        <f>+G4436-(W4436+X4436)</f>
        <v>29647.8</v>
      </c>
      <c r="AA4436" t="s">
        <v>226</v>
      </c>
      <c r="AB4436">
        <v>2022</v>
      </c>
    </row>
    <row r="4437" spans="1:28" x14ac:dyDescent="0.25">
      <c r="A4437">
        <v>40</v>
      </c>
      <c r="B4437" t="s">
        <v>160</v>
      </c>
      <c r="C4437" t="s">
        <v>102</v>
      </c>
      <c r="D4437" t="s">
        <v>4</v>
      </c>
      <c r="E4437" t="s">
        <v>93</v>
      </c>
      <c r="F4437" t="s">
        <v>84</v>
      </c>
      <c r="G4437">
        <v>31500</v>
      </c>
      <c r="H4437">
        <f t="shared" si="1231"/>
        <v>29638.35</v>
      </c>
      <c r="I4437">
        <f t="shared" si="1232"/>
        <v>904.05</v>
      </c>
      <c r="J4437">
        <f t="shared" si="1221"/>
        <v>2236.5</v>
      </c>
      <c r="K4437">
        <f t="shared" si="1222"/>
        <v>346.50000000000006</v>
      </c>
      <c r="L4437">
        <f t="shared" si="1223"/>
        <v>957.6</v>
      </c>
      <c r="M4437">
        <f t="shared" si="1224"/>
        <v>2233.3500000000004</v>
      </c>
      <c r="N4437">
        <v>0</v>
      </c>
      <c r="O4437">
        <f t="shared" si="1225"/>
        <v>6678.0000000000009</v>
      </c>
      <c r="P4437">
        <v>25</v>
      </c>
      <c r="Q4437">
        <v>1000</v>
      </c>
      <c r="R4437">
        <v>0</v>
      </c>
      <c r="S4437">
        <v>635</v>
      </c>
      <c r="T4437">
        <v>100</v>
      </c>
      <c r="U4437">
        <f t="shared" si="1226"/>
        <v>0</v>
      </c>
      <c r="V4437">
        <v>0</v>
      </c>
      <c r="W4437">
        <f t="shared" si="1237"/>
        <v>1760</v>
      </c>
      <c r="X4437">
        <f t="shared" si="1228"/>
        <v>1861.65</v>
      </c>
      <c r="Y4437">
        <f t="shared" si="1235"/>
        <v>4469.8500000000004</v>
      </c>
      <c r="Z4437">
        <f t="shared" si="1230"/>
        <v>27878.35</v>
      </c>
      <c r="AA4437" t="s">
        <v>226</v>
      </c>
      <c r="AB4437">
        <v>2022</v>
      </c>
    </row>
    <row r="4438" spans="1:28" x14ac:dyDescent="0.25">
      <c r="A4438">
        <v>41</v>
      </c>
      <c r="B4438" t="s">
        <v>806</v>
      </c>
      <c r="C4438" t="s">
        <v>102</v>
      </c>
      <c r="D4438" t="s">
        <v>12</v>
      </c>
      <c r="E4438" t="s">
        <v>75</v>
      </c>
      <c r="F4438" t="s">
        <v>99</v>
      </c>
      <c r="G4438">
        <v>65000</v>
      </c>
      <c r="H4438">
        <f t="shared" si="1231"/>
        <v>61158.5</v>
      </c>
      <c r="I4438">
        <f t="shared" si="1232"/>
        <v>1865.5</v>
      </c>
      <c r="J4438">
        <f t="shared" si="1221"/>
        <v>4615</v>
      </c>
      <c r="K4438">
        <f t="shared" si="1222"/>
        <v>715.00000000000011</v>
      </c>
      <c r="L4438">
        <f t="shared" si="1223"/>
        <v>1976</v>
      </c>
      <c r="M4438">
        <f t="shared" si="1224"/>
        <v>4608.5</v>
      </c>
      <c r="N4438">
        <v>0</v>
      </c>
      <c r="O4438">
        <f t="shared" si="1225"/>
        <v>13780</v>
      </c>
      <c r="P4438">
        <v>25</v>
      </c>
      <c r="Q4438">
        <v>7139.91</v>
      </c>
      <c r="R4438">
        <v>300.89999999999998</v>
      </c>
      <c r="S4438">
        <v>635</v>
      </c>
      <c r="T4438">
        <v>100</v>
      </c>
      <c r="U4438">
        <f t="shared" si="1226"/>
        <v>4427.5498333333335</v>
      </c>
      <c r="V4438">
        <v>0</v>
      </c>
      <c r="W4438">
        <f t="shared" si="1237"/>
        <v>12628.359833333332</v>
      </c>
      <c r="X4438">
        <f t="shared" si="1228"/>
        <v>3841.5</v>
      </c>
      <c r="Y4438">
        <f t="shared" si="1235"/>
        <v>9223.5</v>
      </c>
      <c r="Z4438">
        <f t="shared" si="1230"/>
        <v>48530.140166666664</v>
      </c>
      <c r="AA4438" t="s">
        <v>226</v>
      </c>
      <c r="AB4438">
        <v>2022</v>
      </c>
    </row>
    <row r="4439" spans="1:28" x14ac:dyDescent="0.25">
      <c r="A4439">
        <v>42</v>
      </c>
      <c r="B4439" t="s">
        <v>162</v>
      </c>
      <c r="C4439" t="s">
        <v>102</v>
      </c>
      <c r="D4439" t="s">
        <v>15</v>
      </c>
      <c r="E4439" t="s">
        <v>92</v>
      </c>
      <c r="F4439" t="s">
        <v>99</v>
      </c>
      <c r="G4439">
        <v>55000</v>
      </c>
      <c r="H4439">
        <f t="shared" si="1231"/>
        <v>47699.14</v>
      </c>
      <c r="I4439">
        <f t="shared" si="1232"/>
        <v>1578.5</v>
      </c>
      <c r="J4439">
        <f t="shared" si="1221"/>
        <v>3904.9999999999995</v>
      </c>
      <c r="K4439">
        <f t="shared" si="1222"/>
        <v>605.00000000000011</v>
      </c>
      <c r="L4439">
        <f t="shared" si="1223"/>
        <v>1672</v>
      </c>
      <c r="M4439">
        <f t="shared" si="1224"/>
        <v>3899.5000000000005</v>
      </c>
      <c r="N4439">
        <v>4050.36</v>
      </c>
      <c r="O4439">
        <f t="shared" si="1225"/>
        <v>15710.36</v>
      </c>
      <c r="P4439">
        <v>25</v>
      </c>
      <c r="Q4439">
        <v>0</v>
      </c>
      <c r="R4439">
        <v>0</v>
      </c>
      <c r="S4439">
        <v>0</v>
      </c>
      <c r="T4439">
        <v>100</v>
      </c>
      <c r="U4439">
        <f t="shared" si="1226"/>
        <v>1952.1208749999989</v>
      </c>
      <c r="V4439">
        <v>0</v>
      </c>
      <c r="W4439">
        <f t="shared" si="1237"/>
        <v>2077.1208749999987</v>
      </c>
      <c r="X4439">
        <f t="shared" si="1228"/>
        <v>7300.8600000000006</v>
      </c>
      <c r="Y4439">
        <f t="shared" si="1235"/>
        <v>7804.5</v>
      </c>
      <c r="Z4439">
        <f t="shared" si="1230"/>
        <v>45622.019124999999</v>
      </c>
      <c r="AA4439" t="s">
        <v>226</v>
      </c>
      <c r="AB4439">
        <v>2022</v>
      </c>
    </row>
    <row r="4440" spans="1:28" x14ac:dyDescent="0.25">
      <c r="A4440">
        <v>43</v>
      </c>
      <c r="B4440" t="s">
        <v>807</v>
      </c>
      <c r="C4440" t="s">
        <v>102</v>
      </c>
      <c r="D4440" t="s">
        <v>808</v>
      </c>
      <c r="E4440" t="s">
        <v>62</v>
      </c>
      <c r="F4440" t="s">
        <v>99</v>
      </c>
      <c r="G4440">
        <v>125000</v>
      </c>
      <c r="H4440">
        <f>+G4440-(I4440+L4440+N4440)</f>
        <v>116262.38</v>
      </c>
      <c r="I4440">
        <f t="shared" si="1232"/>
        <v>3587.5</v>
      </c>
      <c r="J4440">
        <f t="shared" si="1221"/>
        <v>8875</v>
      </c>
      <c r="K4440">
        <f t="shared" si="1222"/>
        <v>715.55</v>
      </c>
      <c r="L4440">
        <f t="shared" si="1223"/>
        <v>3800</v>
      </c>
      <c r="M4440">
        <f t="shared" si="1224"/>
        <v>8862.5</v>
      </c>
      <c r="N4440">
        <v>1350.12</v>
      </c>
      <c r="O4440">
        <f>+I4440+J4440+K4440+L4440+M4440+N4440</f>
        <v>27190.67</v>
      </c>
      <c r="P4440">
        <v>25</v>
      </c>
      <c r="Q4440">
        <v>0</v>
      </c>
      <c r="R4440">
        <v>0</v>
      </c>
      <c r="S4440">
        <v>0</v>
      </c>
      <c r="T4440">
        <v>100</v>
      </c>
      <c r="U4440">
        <f t="shared" si="1226"/>
        <v>17648.532291666666</v>
      </c>
      <c r="V4440">
        <v>0</v>
      </c>
      <c r="W4440">
        <f>P4440+Q4440+R4440+S4440+T4440+U4440</f>
        <v>17773.532291666666</v>
      </c>
      <c r="X4440">
        <f>+I4440+L4440+N4440</f>
        <v>8737.619999999999</v>
      </c>
      <c r="Y4440">
        <f>+J4440+M4440</f>
        <v>17737.5</v>
      </c>
      <c r="Z4440">
        <f>+G4440-(W4440+X4440)</f>
        <v>98488.847708333342</v>
      </c>
      <c r="AA4440" t="s">
        <v>226</v>
      </c>
      <c r="AB4440">
        <v>2022</v>
      </c>
    </row>
    <row r="4441" spans="1:28" x14ac:dyDescent="0.25">
      <c r="A4441">
        <v>44</v>
      </c>
      <c r="B4441" t="s">
        <v>809</v>
      </c>
      <c r="C4441" t="s">
        <v>102</v>
      </c>
      <c r="D4441" t="s">
        <v>808</v>
      </c>
      <c r="E4441" t="s">
        <v>62</v>
      </c>
      <c r="F4441" t="s">
        <v>99</v>
      </c>
      <c r="G4441">
        <v>80000</v>
      </c>
      <c r="H4441">
        <f>+G4441-(I4441+L4441+N4441)</f>
        <v>75272</v>
      </c>
      <c r="I4441">
        <f t="shared" si="1232"/>
        <v>2296</v>
      </c>
      <c r="J4441">
        <f t="shared" si="1221"/>
        <v>5679.9999999999991</v>
      </c>
      <c r="K4441">
        <f t="shared" si="1222"/>
        <v>715.55</v>
      </c>
      <c r="L4441">
        <f t="shared" si="1223"/>
        <v>2432</v>
      </c>
      <c r="M4441">
        <f t="shared" si="1224"/>
        <v>5672</v>
      </c>
      <c r="N4441">
        <v>0</v>
      </c>
      <c r="O4441">
        <f>+I4441+J4441+K4441+L4441+M4441+N4441</f>
        <v>16795.55</v>
      </c>
      <c r="P4441">
        <v>25</v>
      </c>
      <c r="Q4441">
        <v>0</v>
      </c>
      <c r="R4441">
        <v>0</v>
      </c>
      <c r="S4441">
        <v>0</v>
      </c>
      <c r="T4441">
        <v>100</v>
      </c>
      <c r="U4441">
        <f t="shared" si="1226"/>
        <v>7400.9372916666662</v>
      </c>
      <c r="V4441">
        <v>0</v>
      </c>
      <c r="W4441">
        <f>P4441+Q4441+R4441+S4441+T4441+U4441</f>
        <v>7525.9372916666662</v>
      </c>
      <c r="X4441">
        <f>+I4441+L4441+N4441</f>
        <v>4728</v>
      </c>
      <c r="Y4441">
        <f>+J4441+M4441</f>
        <v>11352</v>
      </c>
      <c r="Z4441">
        <f>+G4441-(W4441+X4441)</f>
        <v>67746.062708333338</v>
      </c>
      <c r="AA4441" t="s">
        <v>226</v>
      </c>
      <c r="AB4441">
        <v>2022</v>
      </c>
    </row>
    <row r="4442" spans="1:28" x14ac:dyDescent="0.25">
      <c r="A4442">
        <v>45</v>
      </c>
      <c r="B4442" t="s">
        <v>163</v>
      </c>
      <c r="C4442" t="s">
        <v>102</v>
      </c>
      <c r="D4442" t="s">
        <v>823</v>
      </c>
      <c r="E4442" t="s">
        <v>30</v>
      </c>
      <c r="F4442" t="s">
        <v>99</v>
      </c>
      <c r="G4442">
        <v>150000</v>
      </c>
      <c r="H4442">
        <f t="shared" si="1231"/>
        <v>141135</v>
      </c>
      <c r="I4442">
        <f t="shared" si="1232"/>
        <v>4305</v>
      </c>
      <c r="J4442">
        <f t="shared" si="1221"/>
        <v>10649.999999999998</v>
      </c>
      <c r="K4442">
        <f t="shared" si="1222"/>
        <v>715.55</v>
      </c>
      <c r="L4442">
        <f t="shared" si="1223"/>
        <v>4560</v>
      </c>
      <c r="M4442">
        <f t="shared" si="1224"/>
        <v>10635</v>
      </c>
      <c r="N4442">
        <v>0</v>
      </c>
      <c r="O4442">
        <f t="shared" si="1225"/>
        <v>30865.549999999996</v>
      </c>
      <c r="P4442">
        <v>25</v>
      </c>
      <c r="Q4442">
        <v>0</v>
      </c>
      <c r="R4442">
        <v>0</v>
      </c>
      <c r="S4442">
        <v>0</v>
      </c>
      <c r="T4442">
        <v>100</v>
      </c>
      <c r="U4442">
        <f t="shared" si="1226"/>
        <v>23866.687291666665</v>
      </c>
      <c r="V4442">
        <v>0</v>
      </c>
      <c r="W4442">
        <f t="shared" si="1237"/>
        <v>23991.687291666665</v>
      </c>
      <c r="X4442">
        <f t="shared" si="1228"/>
        <v>8865</v>
      </c>
      <c r="Y4442">
        <f t="shared" si="1235"/>
        <v>21285</v>
      </c>
      <c r="Z4442">
        <f t="shared" si="1230"/>
        <v>117143.31270833334</v>
      </c>
      <c r="AA4442" t="s">
        <v>226</v>
      </c>
      <c r="AB4442">
        <v>2022</v>
      </c>
    </row>
    <row r="4443" spans="1:28" x14ac:dyDescent="0.25">
      <c r="A4443">
        <v>46</v>
      </c>
      <c r="B4443" t="s">
        <v>813</v>
      </c>
      <c r="C4443" t="s">
        <v>103</v>
      </c>
      <c r="D4443" t="s">
        <v>808</v>
      </c>
      <c r="E4443" t="s">
        <v>92</v>
      </c>
      <c r="F4443" t="s">
        <v>99</v>
      </c>
      <c r="G4443">
        <v>80000</v>
      </c>
      <c r="H4443">
        <f t="shared" si="1231"/>
        <v>75272</v>
      </c>
      <c r="I4443">
        <f t="shared" si="1232"/>
        <v>2296</v>
      </c>
      <c r="J4443">
        <f t="shared" si="1221"/>
        <v>5679.9999999999991</v>
      </c>
      <c r="K4443">
        <f t="shared" si="1222"/>
        <v>715.55</v>
      </c>
      <c r="L4443">
        <f t="shared" si="1223"/>
        <v>2432</v>
      </c>
      <c r="M4443">
        <f t="shared" si="1224"/>
        <v>5672</v>
      </c>
      <c r="N4443">
        <v>0</v>
      </c>
      <c r="O4443">
        <f t="shared" si="1225"/>
        <v>16795.55</v>
      </c>
      <c r="P4443">
        <v>25</v>
      </c>
      <c r="Q4443">
        <v>0</v>
      </c>
      <c r="R4443">
        <v>0</v>
      </c>
      <c r="S4443">
        <v>0</v>
      </c>
      <c r="T4443">
        <v>100</v>
      </c>
      <c r="U4443">
        <f t="shared" si="1226"/>
        <v>7400.9372916666662</v>
      </c>
      <c r="V4443">
        <v>0</v>
      </c>
      <c r="W4443">
        <f t="shared" si="1237"/>
        <v>7525.9372916666662</v>
      </c>
      <c r="X4443">
        <f t="shared" si="1228"/>
        <v>4728</v>
      </c>
      <c r="Y4443">
        <f t="shared" si="1235"/>
        <v>11352</v>
      </c>
      <c r="Z4443">
        <f t="shared" si="1230"/>
        <v>67746.062708333338</v>
      </c>
      <c r="AA4443" t="s">
        <v>226</v>
      </c>
      <c r="AB4443">
        <v>2022</v>
      </c>
    </row>
    <row r="4444" spans="1:28" x14ac:dyDescent="0.25">
      <c r="A4444">
        <v>47</v>
      </c>
      <c r="B4444" t="s">
        <v>167</v>
      </c>
      <c r="C4444" t="s">
        <v>102</v>
      </c>
      <c r="D4444" t="s">
        <v>6</v>
      </c>
      <c r="E4444" t="s">
        <v>36</v>
      </c>
      <c r="F4444" t="s">
        <v>100</v>
      </c>
      <c r="G4444">
        <v>26000</v>
      </c>
      <c r="H4444">
        <f t="shared" si="1231"/>
        <v>24463.4</v>
      </c>
      <c r="I4444">
        <f t="shared" si="1232"/>
        <v>746.2</v>
      </c>
      <c r="J4444">
        <f t="shared" si="1221"/>
        <v>1845.9999999999998</v>
      </c>
      <c r="K4444">
        <f t="shared" si="1222"/>
        <v>286.00000000000006</v>
      </c>
      <c r="L4444">
        <f t="shared" si="1223"/>
        <v>790.4</v>
      </c>
      <c r="M4444">
        <f t="shared" si="1224"/>
        <v>1843.4</v>
      </c>
      <c r="N4444">
        <v>0</v>
      </c>
      <c r="O4444">
        <f t="shared" si="1225"/>
        <v>5512</v>
      </c>
      <c r="P4444">
        <v>25</v>
      </c>
      <c r="Q4444">
        <v>2000</v>
      </c>
      <c r="R4444">
        <v>0</v>
      </c>
      <c r="S4444">
        <v>0</v>
      </c>
      <c r="T4444">
        <v>100</v>
      </c>
      <c r="U4444">
        <f t="shared" si="1226"/>
        <v>0</v>
      </c>
      <c r="V4444">
        <v>0</v>
      </c>
      <c r="W4444">
        <f t="shared" si="1237"/>
        <v>2125</v>
      </c>
      <c r="X4444">
        <f t="shared" si="1228"/>
        <v>1536.6</v>
      </c>
      <c r="Y4444">
        <f t="shared" si="1235"/>
        <v>3689.3999999999996</v>
      </c>
      <c r="Z4444">
        <f t="shared" si="1230"/>
        <v>22338.400000000001</v>
      </c>
      <c r="AA4444" t="s">
        <v>226</v>
      </c>
      <c r="AB4444">
        <v>2022</v>
      </c>
    </row>
    <row r="4445" spans="1:28" x14ac:dyDescent="0.25">
      <c r="A4445">
        <v>48</v>
      </c>
      <c r="B4445" t="s">
        <v>169</v>
      </c>
      <c r="C4445" t="s">
        <v>102</v>
      </c>
      <c r="D4445" t="s">
        <v>6</v>
      </c>
      <c r="E4445" t="s">
        <v>36</v>
      </c>
      <c r="F4445" t="s">
        <v>100</v>
      </c>
      <c r="G4445">
        <v>30000</v>
      </c>
      <c r="H4445">
        <f t="shared" si="1231"/>
        <v>28227</v>
      </c>
      <c r="I4445">
        <f t="shared" si="1232"/>
        <v>861</v>
      </c>
      <c r="J4445">
        <f t="shared" si="1221"/>
        <v>2130</v>
      </c>
      <c r="K4445">
        <f t="shared" si="1222"/>
        <v>330.00000000000006</v>
      </c>
      <c r="L4445">
        <f t="shared" si="1223"/>
        <v>912</v>
      </c>
      <c r="M4445">
        <f t="shared" si="1224"/>
        <v>2127</v>
      </c>
      <c r="N4445">
        <v>0</v>
      </c>
      <c r="O4445">
        <f t="shared" si="1225"/>
        <v>6360</v>
      </c>
      <c r="P4445">
        <v>25</v>
      </c>
      <c r="Q4445">
        <v>0</v>
      </c>
      <c r="R4445">
        <v>0</v>
      </c>
      <c r="S4445">
        <v>0</v>
      </c>
      <c r="T4445">
        <v>100</v>
      </c>
      <c r="U4445">
        <f t="shared" si="1226"/>
        <v>0</v>
      </c>
      <c r="V4445">
        <v>0</v>
      </c>
      <c r="W4445">
        <f t="shared" si="1237"/>
        <v>125</v>
      </c>
      <c r="X4445">
        <f t="shared" si="1228"/>
        <v>1773</v>
      </c>
      <c r="Y4445">
        <f t="shared" si="1235"/>
        <v>4257</v>
      </c>
      <c r="Z4445">
        <f t="shared" si="1230"/>
        <v>28102</v>
      </c>
      <c r="AA4445" t="s">
        <v>226</v>
      </c>
      <c r="AB4445">
        <v>2022</v>
      </c>
    </row>
    <row r="4446" spans="1:28" x14ac:dyDescent="0.25">
      <c r="A4446">
        <v>49</v>
      </c>
      <c r="B4446" t="s">
        <v>170</v>
      </c>
      <c r="C4446" t="s">
        <v>102</v>
      </c>
      <c r="D4446" t="s">
        <v>17</v>
      </c>
      <c r="E4446" t="s">
        <v>36</v>
      </c>
      <c r="F4446" t="s">
        <v>100</v>
      </c>
      <c r="G4446">
        <v>36000</v>
      </c>
      <c r="H4446">
        <f t="shared" si="1231"/>
        <v>31172.16</v>
      </c>
      <c r="I4446">
        <f t="shared" si="1232"/>
        <v>1033.2</v>
      </c>
      <c r="J4446">
        <f t="shared" si="1221"/>
        <v>2555.9999999999995</v>
      </c>
      <c r="K4446">
        <f t="shared" si="1222"/>
        <v>396.00000000000006</v>
      </c>
      <c r="L4446">
        <f t="shared" si="1223"/>
        <v>1094.4000000000001</v>
      </c>
      <c r="M4446">
        <f t="shared" si="1224"/>
        <v>2552.4</v>
      </c>
      <c r="N4446">
        <f>1350.12*2</f>
        <v>2700.24</v>
      </c>
      <c r="O4446">
        <f t="shared" si="1225"/>
        <v>10332.24</v>
      </c>
      <c r="P4446">
        <v>25</v>
      </c>
      <c r="Q4446">
        <v>2296.96</v>
      </c>
      <c r="R4446">
        <v>0</v>
      </c>
      <c r="S4446">
        <v>0</v>
      </c>
      <c r="T4446">
        <v>100</v>
      </c>
      <c r="U4446">
        <f t="shared" si="1226"/>
        <v>0</v>
      </c>
      <c r="V4446">
        <v>0</v>
      </c>
      <c r="W4446">
        <f t="shared" si="1237"/>
        <v>2421.96</v>
      </c>
      <c r="X4446">
        <f t="shared" si="1228"/>
        <v>4827.84</v>
      </c>
      <c r="Y4446">
        <f t="shared" si="1235"/>
        <v>5108.3999999999996</v>
      </c>
      <c r="Z4446">
        <f t="shared" si="1230"/>
        <v>28750.2</v>
      </c>
      <c r="AA4446" t="s">
        <v>226</v>
      </c>
      <c r="AB4446">
        <v>2022</v>
      </c>
    </row>
    <row r="4447" spans="1:28" x14ac:dyDescent="0.25">
      <c r="A4447">
        <v>50</v>
      </c>
      <c r="B4447" t="s">
        <v>171</v>
      </c>
      <c r="C4447" t="s">
        <v>102</v>
      </c>
      <c r="D4447" t="s">
        <v>793</v>
      </c>
      <c r="E4447" t="s">
        <v>36</v>
      </c>
      <c r="F4447" t="s">
        <v>100</v>
      </c>
      <c r="G4447">
        <v>36000</v>
      </c>
      <c r="H4447">
        <f t="shared" si="1231"/>
        <v>33872.400000000001</v>
      </c>
      <c r="I4447">
        <f t="shared" si="1232"/>
        <v>1033.2</v>
      </c>
      <c r="J4447">
        <f t="shared" si="1221"/>
        <v>2555.9999999999995</v>
      </c>
      <c r="K4447">
        <f t="shared" si="1222"/>
        <v>396.00000000000006</v>
      </c>
      <c r="L4447">
        <f t="shared" si="1223"/>
        <v>1094.4000000000001</v>
      </c>
      <c r="M4447">
        <f t="shared" si="1224"/>
        <v>2552.4</v>
      </c>
      <c r="N4447">
        <v>0</v>
      </c>
      <c r="O4447">
        <f t="shared" si="1225"/>
        <v>7632</v>
      </c>
      <c r="P4447">
        <v>25</v>
      </c>
      <c r="Q4447">
        <v>10000</v>
      </c>
      <c r="R4447">
        <v>1003</v>
      </c>
      <c r="S4447">
        <v>0</v>
      </c>
      <c r="T4447">
        <v>100</v>
      </c>
      <c r="U4447">
        <f t="shared" si="1226"/>
        <v>0</v>
      </c>
      <c r="V4447">
        <v>0</v>
      </c>
      <c r="W4447">
        <f t="shared" si="1237"/>
        <v>11128</v>
      </c>
      <c r="X4447">
        <f t="shared" si="1228"/>
        <v>2127.6000000000004</v>
      </c>
      <c r="Y4447">
        <f t="shared" si="1235"/>
        <v>5108.3999999999996</v>
      </c>
      <c r="Z4447">
        <f t="shared" si="1230"/>
        <v>22744.400000000001</v>
      </c>
      <c r="AA4447" t="s">
        <v>226</v>
      </c>
      <c r="AB4447">
        <v>2022</v>
      </c>
    </row>
    <row r="4448" spans="1:28" x14ac:dyDescent="0.25">
      <c r="A4448">
        <v>51</v>
      </c>
      <c r="B4448" t="s">
        <v>172</v>
      </c>
      <c r="C4448" t="s">
        <v>102</v>
      </c>
      <c r="D4448" t="s">
        <v>6</v>
      </c>
      <c r="E4448" t="s">
        <v>26</v>
      </c>
      <c r="F4448" t="s">
        <v>100</v>
      </c>
      <c r="G4448">
        <v>46000</v>
      </c>
      <c r="H4448">
        <f t="shared" si="1231"/>
        <v>43281.4</v>
      </c>
      <c r="I4448">
        <f t="shared" si="1232"/>
        <v>1320.2</v>
      </c>
      <c r="J4448">
        <f t="shared" si="1221"/>
        <v>3265.9999999999995</v>
      </c>
      <c r="K4448">
        <f t="shared" si="1222"/>
        <v>506.00000000000006</v>
      </c>
      <c r="L4448">
        <f t="shared" si="1223"/>
        <v>1398.4</v>
      </c>
      <c r="M4448">
        <f t="shared" si="1224"/>
        <v>3261.4</v>
      </c>
      <c r="N4448">
        <v>0</v>
      </c>
      <c r="O4448">
        <f t="shared" si="1225"/>
        <v>9752</v>
      </c>
      <c r="P4448">
        <v>25</v>
      </c>
      <c r="Q4448">
        <v>0</v>
      </c>
      <c r="R4448">
        <v>0</v>
      </c>
      <c r="S4448">
        <v>0</v>
      </c>
      <c r="T4448">
        <v>100</v>
      </c>
      <c r="U4448">
        <f t="shared" si="1226"/>
        <v>1289.4598750000005</v>
      </c>
      <c r="V4448">
        <v>0</v>
      </c>
      <c r="W4448">
        <f t="shared" si="1237"/>
        <v>1414.4598750000005</v>
      </c>
      <c r="X4448">
        <f t="shared" si="1228"/>
        <v>2718.6000000000004</v>
      </c>
      <c r="Y4448">
        <f t="shared" si="1235"/>
        <v>6527.4</v>
      </c>
      <c r="Z4448">
        <f t="shared" si="1230"/>
        <v>41866.940125000001</v>
      </c>
      <c r="AA4448" t="s">
        <v>226</v>
      </c>
      <c r="AB4448">
        <v>2022</v>
      </c>
    </row>
    <row r="4449" spans="1:28" x14ac:dyDescent="0.25">
      <c r="A4449">
        <v>52</v>
      </c>
      <c r="B4449" t="s">
        <v>798</v>
      </c>
      <c r="C4449" t="s">
        <v>102</v>
      </c>
      <c r="D4449" t="s">
        <v>12</v>
      </c>
      <c r="E4449" t="s">
        <v>26</v>
      </c>
      <c r="F4449" t="s">
        <v>100</v>
      </c>
      <c r="G4449">
        <v>30000</v>
      </c>
      <c r="H4449">
        <f t="shared" si="1231"/>
        <v>28227</v>
      </c>
      <c r="I4449">
        <f t="shared" si="1232"/>
        <v>861</v>
      </c>
      <c r="J4449">
        <f t="shared" si="1221"/>
        <v>2130</v>
      </c>
      <c r="K4449">
        <f t="shared" si="1222"/>
        <v>330.00000000000006</v>
      </c>
      <c r="L4449">
        <f t="shared" si="1223"/>
        <v>912</v>
      </c>
      <c r="M4449">
        <f t="shared" si="1224"/>
        <v>2127</v>
      </c>
      <c r="N4449">
        <v>0</v>
      </c>
      <c r="O4449">
        <f t="shared" si="1225"/>
        <v>6360</v>
      </c>
      <c r="P4449">
        <v>25</v>
      </c>
      <c r="Q4449">
        <v>0</v>
      </c>
      <c r="R4449">
        <v>0</v>
      </c>
      <c r="S4449">
        <v>0</v>
      </c>
      <c r="T4449">
        <v>100</v>
      </c>
      <c r="U4449">
        <f t="shared" si="1226"/>
        <v>0</v>
      </c>
      <c r="V4449">
        <v>0</v>
      </c>
      <c r="W4449">
        <f t="shared" si="1237"/>
        <v>125</v>
      </c>
      <c r="X4449">
        <f t="shared" si="1228"/>
        <v>1773</v>
      </c>
      <c r="Y4449">
        <f t="shared" si="1235"/>
        <v>4257</v>
      </c>
      <c r="Z4449">
        <f t="shared" si="1230"/>
        <v>28102</v>
      </c>
      <c r="AA4449" t="s">
        <v>226</v>
      </c>
      <c r="AB4449">
        <v>2022</v>
      </c>
    </row>
    <row r="4450" spans="1:28" x14ac:dyDescent="0.25">
      <c r="A4450">
        <v>53</v>
      </c>
      <c r="B4450" t="s">
        <v>799</v>
      </c>
      <c r="C4450" t="s">
        <v>102</v>
      </c>
      <c r="D4450" t="s">
        <v>6</v>
      </c>
      <c r="E4450" t="s">
        <v>26</v>
      </c>
      <c r="F4450" t="s">
        <v>100</v>
      </c>
      <c r="G4450">
        <v>30000</v>
      </c>
      <c r="H4450">
        <f t="shared" si="1231"/>
        <v>28227</v>
      </c>
      <c r="I4450">
        <f t="shared" si="1232"/>
        <v>861</v>
      </c>
      <c r="J4450">
        <f t="shared" si="1221"/>
        <v>2130</v>
      </c>
      <c r="K4450">
        <f t="shared" si="1222"/>
        <v>330.00000000000006</v>
      </c>
      <c r="L4450">
        <f t="shared" si="1223"/>
        <v>912</v>
      </c>
      <c r="M4450">
        <f t="shared" si="1224"/>
        <v>2127</v>
      </c>
      <c r="N4450">
        <v>0</v>
      </c>
      <c r="O4450">
        <f t="shared" si="1225"/>
        <v>6360</v>
      </c>
      <c r="P4450">
        <v>25</v>
      </c>
      <c r="Q4450">
        <v>0</v>
      </c>
      <c r="R4450">
        <v>0</v>
      </c>
      <c r="S4450">
        <v>0</v>
      </c>
      <c r="T4450">
        <v>100</v>
      </c>
      <c r="U4450">
        <f t="shared" si="1226"/>
        <v>0</v>
      </c>
      <c r="V4450">
        <v>0</v>
      </c>
      <c r="W4450">
        <f t="shared" si="1237"/>
        <v>125</v>
      </c>
      <c r="X4450">
        <f t="shared" si="1228"/>
        <v>1773</v>
      </c>
      <c r="Y4450">
        <f t="shared" si="1235"/>
        <v>4257</v>
      </c>
      <c r="Z4450">
        <f t="shared" si="1230"/>
        <v>28102</v>
      </c>
      <c r="AA4450" t="s">
        <v>226</v>
      </c>
      <c r="AB4450">
        <v>2022</v>
      </c>
    </row>
    <row r="4451" spans="1:28" x14ac:dyDescent="0.25">
      <c r="A4451">
        <v>54</v>
      </c>
      <c r="B4451" t="s">
        <v>173</v>
      </c>
      <c r="C4451" t="s">
        <v>102</v>
      </c>
      <c r="D4451" t="s">
        <v>6</v>
      </c>
      <c r="E4451" t="s">
        <v>26</v>
      </c>
      <c r="F4451" t="s">
        <v>100</v>
      </c>
      <c r="G4451">
        <v>36000</v>
      </c>
      <c r="H4451">
        <f t="shared" si="1231"/>
        <v>32522.28</v>
      </c>
      <c r="I4451">
        <f t="shared" si="1232"/>
        <v>1033.2</v>
      </c>
      <c r="J4451">
        <f t="shared" si="1221"/>
        <v>2555.9999999999995</v>
      </c>
      <c r="K4451">
        <f t="shared" si="1222"/>
        <v>396.00000000000006</v>
      </c>
      <c r="L4451">
        <f t="shared" si="1223"/>
        <v>1094.4000000000001</v>
      </c>
      <c r="M4451">
        <f t="shared" si="1224"/>
        <v>2552.4</v>
      </c>
      <c r="N4451">
        <v>1350.12</v>
      </c>
      <c r="O4451">
        <f t="shared" si="1225"/>
        <v>8982.119999999999</v>
      </c>
      <c r="P4451">
        <v>25</v>
      </c>
      <c r="Q4451">
        <v>0</v>
      </c>
      <c r="R4451">
        <v>0</v>
      </c>
      <c r="S4451">
        <v>0</v>
      </c>
      <c r="T4451">
        <v>100</v>
      </c>
      <c r="U4451">
        <f t="shared" si="1226"/>
        <v>0</v>
      </c>
      <c r="V4451">
        <v>0</v>
      </c>
      <c r="W4451">
        <f t="shared" si="1237"/>
        <v>125</v>
      </c>
      <c r="X4451">
        <f t="shared" si="1228"/>
        <v>3477.7200000000003</v>
      </c>
      <c r="Y4451">
        <f t="shared" si="1235"/>
        <v>5108.3999999999996</v>
      </c>
      <c r="Z4451">
        <f t="shared" si="1230"/>
        <v>32397.279999999999</v>
      </c>
      <c r="AA4451" t="s">
        <v>226</v>
      </c>
      <c r="AB4451">
        <v>2022</v>
      </c>
    </row>
    <row r="4452" spans="1:28" x14ac:dyDescent="0.25">
      <c r="A4452">
        <v>55</v>
      </c>
      <c r="B4452" t="s">
        <v>174</v>
      </c>
      <c r="C4452" t="s">
        <v>102</v>
      </c>
      <c r="D4452" t="s">
        <v>6</v>
      </c>
      <c r="E4452" t="s">
        <v>26</v>
      </c>
      <c r="F4452" t="s">
        <v>100</v>
      </c>
      <c r="G4452">
        <v>36000</v>
      </c>
      <c r="H4452">
        <f t="shared" si="1231"/>
        <v>33872.400000000001</v>
      </c>
      <c r="I4452">
        <f t="shared" si="1232"/>
        <v>1033.2</v>
      </c>
      <c r="J4452">
        <f t="shared" si="1221"/>
        <v>2555.9999999999995</v>
      </c>
      <c r="K4452">
        <f t="shared" si="1222"/>
        <v>396.00000000000006</v>
      </c>
      <c r="L4452">
        <f t="shared" si="1223"/>
        <v>1094.4000000000001</v>
      </c>
      <c r="M4452">
        <f t="shared" si="1224"/>
        <v>2552.4</v>
      </c>
      <c r="N4452">
        <v>0</v>
      </c>
      <c r="O4452">
        <f t="shared" si="1225"/>
        <v>7632</v>
      </c>
      <c r="P4452">
        <v>25</v>
      </c>
      <c r="Q4452">
        <v>0</v>
      </c>
      <c r="R4452">
        <v>0</v>
      </c>
      <c r="S4452">
        <v>0</v>
      </c>
      <c r="T4452">
        <v>100</v>
      </c>
      <c r="U4452">
        <f t="shared" si="1226"/>
        <v>0</v>
      </c>
      <c r="V4452">
        <v>0</v>
      </c>
      <c r="W4452">
        <f t="shared" si="1237"/>
        <v>125</v>
      </c>
      <c r="X4452">
        <f t="shared" si="1228"/>
        <v>2127.6000000000004</v>
      </c>
      <c r="Y4452">
        <f t="shared" si="1235"/>
        <v>5108.3999999999996</v>
      </c>
      <c r="Z4452">
        <f t="shared" si="1230"/>
        <v>33747.4</v>
      </c>
      <c r="AA4452" t="s">
        <v>226</v>
      </c>
      <c r="AB4452">
        <v>2022</v>
      </c>
    </row>
    <row r="4453" spans="1:28" x14ac:dyDescent="0.25">
      <c r="A4453">
        <v>56</v>
      </c>
      <c r="B4453" t="s">
        <v>176</v>
      </c>
      <c r="C4453" t="s">
        <v>102</v>
      </c>
      <c r="D4453" t="s">
        <v>6</v>
      </c>
      <c r="E4453" t="s">
        <v>26</v>
      </c>
      <c r="F4453" t="s">
        <v>100</v>
      </c>
      <c r="G4453">
        <v>36000</v>
      </c>
      <c r="H4453">
        <f t="shared" si="1231"/>
        <v>33872.400000000001</v>
      </c>
      <c r="I4453">
        <f t="shared" si="1232"/>
        <v>1033.2</v>
      </c>
      <c r="J4453">
        <f t="shared" si="1221"/>
        <v>2555.9999999999995</v>
      </c>
      <c r="K4453">
        <f t="shared" si="1222"/>
        <v>396.00000000000006</v>
      </c>
      <c r="L4453">
        <f t="shared" si="1223"/>
        <v>1094.4000000000001</v>
      </c>
      <c r="M4453">
        <f t="shared" si="1224"/>
        <v>2552.4</v>
      </c>
      <c r="N4453">
        <v>0</v>
      </c>
      <c r="O4453">
        <f t="shared" si="1225"/>
        <v>7632</v>
      </c>
      <c r="P4453">
        <v>25</v>
      </c>
      <c r="Q4453">
        <v>0</v>
      </c>
      <c r="R4453">
        <v>0</v>
      </c>
      <c r="S4453">
        <v>0</v>
      </c>
      <c r="T4453">
        <v>100</v>
      </c>
      <c r="U4453">
        <f t="shared" si="1226"/>
        <v>0</v>
      </c>
      <c r="V4453">
        <v>0</v>
      </c>
      <c r="W4453">
        <f t="shared" si="1237"/>
        <v>125</v>
      </c>
      <c r="X4453">
        <f t="shared" si="1228"/>
        <v>2127.6000000000004</v>
      </c>
      <c r="Y4453">
        <f t="shared" si="1235"/>
        <v>5108.3999999999996</v>
      </c>
      <c r="Z4453">
        <f t="shared" si="1230"/>
        <v>33747.4</v>
      </c>
      <c r="AA4453" t="s">
        <v>226</v>
      </c>
      <c r="AB4453">
        <v>2022</v>
      </c>
    </row>
    <row r="4454" spans="1:28" x14ac:dyDescent="0.25">
      <c r="A4454">
        <v>57</v>
      </c>
      <c r="B4454" t="s">
        <v>177</v>
      </c>
      <c r="C4454" t="s">
        <v>102</v>
      </c>
      <c r="D4454" t="s">
        <v>22</v>
      </c>
      <c r="E4454" t="s">
        <v>26</v>
      </c>
      <c r="F4454" t="s">
        <v>100</v>
      </c>
      <c r="G4454">
        <v>36000</v>
      </c>
      <c r="H4454">
        <f t="shared" si="1231"/>
        <v>33872.400000000001</v>
      </c>
      <c r="I4454">
        <f t="shared" si="1232"/>
        <v>1033.2</v>
      </c>
      <c r="J4454">
        <f t="shared" si="1221"/>
        <v>2555.9999999999995</v>
      </c>
      <c r="K4454">
        <f t="shared" si="1222"/>
        <v>396.00000000000006</v>
      </c>
      <c r="L4454">
        <f t="shared" si="1223"/>
        <v>1094.4000000000001</v>
      </c>
      <c r="M4454">
        <f t="shared" si="1224"/>
        <v>2552.4</v>
      </c>
      <c r="N4454">
        <v>0</v>
      </c>
      <c r="O4454">
        <f t="shared" si="1225"/>
        <v>7632</v>
      </c>
      <c r="P4454">
        <v>25</v>
      </c>
      <c r="Q4454">
        <v>0</v>
      </c>
      <c r="R4454">
        <v>0</v>
      </c>
      <c r="S4454">
        <v>0</v>
      </c>
      <c r="T4454">
        <v>100</v>
      </c>
      <c r="U4454">
        <f t="shared" si="1226"/>
        <v>0</v>
      </c>
      <c r="V4454">
        <v>0</v>
      </c>
      <c r="W4454">
        <f t="shared" si="1237"/>
        <v>125</v>
      </c>
      <c r="X4454">
        <f t="shared" si="1228"/>
        <v>2127.6000000000004</v>
      </c>
      <c r="Y4454">
        <f t="shared" si="1235"/>
        <v>5108.3999999999996</v>
      </c>
      <c r="Z4454">
        <f t="shared" si="1230"/>
        <v>33747.4</v>
      </c>
      <c r="AA4454" t="s">
        <v>226</v>
      </c>
      <c r="AB4454">
        <v>2022</v>
      </c>
    </row>
    <row r="4455" spans="1:28" x14ac:dyDescent="0.25">
      <c r="A4455">
        <v>58</v>
      </c>
      <c r="B4455" t="s">
        <v>178</v>
      </c>
      <c r="C4455" t="s">
        <v>103</v>
      </c>
      <c r="D4455" t="s">
        <v>6</v>
      </c>
      <c r="E4455" t="s">
        <v>32</v>
      </c>
      <c r="F4455" t="s">
        <v>100</v>
      </c>
      <c r="G4455">
        <v>20000</v>
      </c>
      <c r="H4455">
        <f>+G4455-(I4455+L4455+N4455)</f>
        <v>18818</v>
      </c>
      <c r="I4455">
        <f t="shared" si="1232"/>
        <v>574</v>
      </c>
      <c r="J4455">
        <f t="shared" si="1221"/>
        <v>1419.9999999999998</v>
      </c>
      <c r="K4455">
        <f t="shared" si="1222"/>
        <v>220.00000000000003</v>
      </c>
      <c r="L4455">
        <f t="shared" si="1223"/>
        <v>608</v>
      </c>
      <c r="M4455">
        <f t="shared" si="1224"/>
        <v>1418</v>
      </c>
      <c r="N4455">
        <v>0</v>
      </c>
      <c r="O4455">
        <f>+I4455+J4455+K4455+L4455+M4455+N4455</f>
        <v>4240</v>
      </c>
      <c r="P4455">
        <v>25</v>
      </c>
      <c r="Q4455">
        <v>0</v>
      </c>
      <c r="R4455">
        <v>0</v>
      </c>
      <c r="S4455">
        <v>0</v>
      </c>
      <c r="T4455">
        <v>100</v>
      </c>
      <c r="U4455">
        <f t="shared" si="1226"/>
        <v>0</v>
      </c>
      <c r="V4455">
        <v>0</v>
      </c>
      <c r="W4455">
        <f t="shared" si="1237"/>
        <v>125</v>
      </c>
      <c r="X4455">
        <f>+I4455+L4455+N4455</f>
        <v>1182</v>
      </c>
      <c r="Y4455">
        <f t="shared" si="1235"/>
        <v>2838</v>
      </c>
      <c r="Z4455">
        <f t="shared" si="1230"/>
        <v>18693</v>
      </c>
      <c r="AA4455" t="s">
        <v>226</v>
      </c>
      <c r="AB4455">
        <v>2022</v>
      </c>
    </row>
    <row r="4456" spans="1:28" x14ac:dyDescent="0.25">
      <c r="A4456">
        <v>59</v>
      </c>
      <c r="B4456" t="s">
        <v>814</v>
      </c>
      <c r="C4456" t="s">
        <v>102</v>
      </c>
      <c r="D4456" t="s">
        <v>793</v>
      </c>
      <c r="E4456" t="s">
        <v>33</v>
      </c>
      <c r="F4456" t="s">
        <v>100</v>
      </c>
      <c r="G4456">
        <v>30000</v>
      </c>
      <c r="H4456">
        <f t="shared" si="1231"/>
        <v>28227</v>
      </c>
      <c r="I4456">
        <f t="shared" si="1232"/>
        <v>861</v>
      </c>
      <c r="J4456">
        <f t="shared" si="1221"/>
        <v>2130</v>
      </c>
      <c r="K4456">
        <f t="shared" si="1222"/>
        <v>330.00000000000006</v>
      </c>
      <c r="L4456">
        <f t="shared" si="1223"/>
        <v>912</v>
      </c>
      <c r="M4456">
        <f t="shared" si="1224"/>
        <v>2127</v>
      </c>
      <c r="N4456">
        <v>0</v>
      </c>
      <c r="O4456">
        <f t="shared" ref="O4456:O4489" si="1238">+I4456+J4456+K4456+L4456+M4456+N4456</f>
        <v>6360</v>
      </c>
      <c r="P4456">
        <v>25</v>
      </c>
      <c r="Q4456">
        <v>0</v>
      </c>
      <c r="R4456">
        <v>0</v>
      </c>
      <c r="S4456">
        <v>0</v>
      </c>
      <c r="T4456">
        <v>100</v>
      </c>
      <c r="U4456">
        <f t="shared" si="1226"/>
        <v>0</v>
      </c>
      <c r="V4456">
        <v>0</v>
      </c>
      <c r="W4456">
        <f t="shared" si="1237"/>
        <v>125</v>
      </c>
      <c r="X4456">
        <f t="shared" ref="X4456:X4466" si="1239">+I4456+L4456+N4456</f>
        <v>1773</v>
      </c>
      <c r="Y4456">
        <f t="shared" si="1235"/>
        <v>4257</v>
      </c>
      <c r="Z4456">
        <f t="shared" si="1230"/>
        <v>28102</v>
      </c>
      <c r="AA4456" t="s">
        <v>226</v>
      </c>
      <c r="AB4456">
        <v>2022</v>
      </c>
    </row>
    <row r="4457" spans="1:28" x14ac:dyDescent="0.25">
      <c r="A4457">
        <v>60</v>
      </c>
      <c r="B4457" t="s">
        <v>815</v>
      </c>
      <c r="C4457" t="s">
        <v>102</v>
      </c>
      <c r="D4457" t="s">
        <v>793</v>
      </c>
      <c r="E4457" t="s">
        <v>32</v>
      </c>
      <c r="F4457" t="s">
        <v>100</v>
      </c>
      <c r="G4457">
        <v>15000</v>
      </c>
      <c r="H4457">
        <f t="shared" si="1231"/>
        <v>14113.5</v>
      </c>
      <c r="I4457">
        <f t="shared" si="1232"/>
        <v>430.5</v>
      </c>
      <c r="J4457">
        <f t="shared" si="1221"/>
        <v>1065</v>
      </c>
      <c r="K4457">
        <f t="shared" si="1222"/>
        <v>165.00000000000003</v>
      </c>
      <c r="L4457">
        <f t="shared" si="1223"/>
        <v>456</v>
      </c>
      <c r="M4457">
        <f t="shared" si="1224"/>
        <v>1063.5</v>
      </c>
      <c r="N4457">
        <v>0</v>
      </c>
      <c r="O4457">
        <f t="shared" si="1238"/>
        <v>3180</v>
      </c>
      <c r="P4457">
        <v>25</v>
      </c>
      <c r="Q4457">
        <v>0</v>
      </c>
      <c r="R4457">
        <v>0</v>
      </c>
      <c r="S4457">
        <v>0</v>
      </c>
      <c r="T4457">
        <v>100</v>
      </c>
      <c r="U4457">
        <f t="shared" si="1226"/>
        <v>0</v>
      </c>
      <c r="V4457">
        <v>0</v>
      </c>
      <c r="W4457">
        <f t="shared" si="1237"/>
        <v>125</v>
      </c>
      <c r="X4457">
        <f t="shared" si="1239"/>
        <v>886.5</v>
      </c>
      <c r="Y4457">
        <f t="shared" si="1235"/>
        <v>2128.5</v>
      </c>
      <c r="Z4457">
        <f t="shared" si="1230"/>
        <v>13988.5</v>
      </c>
      <c r="AA4457" t="s">
        <v>226</v>
      </c>
      <c r="AB4457">
        <v>2022</v>
      </c>
    </row>
    <row r="4458" spans="1:28" x14ac:dyDescent="0.25">
      <c r="A4458">
        <v>61</v>
      </c>
      <c r="B4458" t="s">
        <v>816</v>
      </c>
      <c r="C4458" t="s">
        <v>103</v>
      </c>
      <c r="D4458" t="s">
        <v>6</v>
      </c>
      <c r="E4458" t="s">
        <v>32</v>
      </c>
      <c r="F4458" t="s">
        <v>100</v>
      </c>
      <c r="G4458">
        <v>30000</v>
      </c>
      <c r="H4458">
        <f>+G4458-(I4458+L4458+N4458)</f>
        <v>28227</v>
      </c>
      <c r="I4458">
        <f t="shared" si="1232"/>
        <v>861</v>
      </c>
      <c r="J4458">
        <f t="shared" si="1221"/>
        <v>2130</v>
      </c>
      <c r="K4458">
        <f t="shared" si="1222"/>
        <v>330.00000000000006</v>
      </c>
      <c r="L4458">
        <f t="shared" si="1223"/>
        <v>912</v>
      </c>
      <c r="M4458">
        <f t="shared" si="1224"/>
        <v>2127</v>
      </c>
      <c r="N4458">
        <v>0</v>
      </c>
      <c r="O4458">
        <f t="shared" si="1238"/>
        <v>6360</v>
      </c>
      <c r="P4458">
        <v>25</v>
      </c>
      <c r="Q4458">
        <v>0</v>
      </c>
      <c r="R4458">
        <v>0</v>
      </c>
      <c r="S4458">
        <v>0</v>
      </c>
      <c r="T4458">
        <v>100</v>
      </c>
      <c r="U4458">
        <f t="shared" si="1226"/>
        <v>0</v>
      </c>
      <c r="V4458">
        <v>0</v>
      </c>
      <c r="W4458">
        <f t="shared" si="1237"/>
        <v>125</v>
      </c>
      <c r="X4458">
        <f t="shared" si="1239"/>
        <v>1773</v>
      </c>
      <c r="Y4458">
        <f t="shared" si="1235"/>
        <v>4257</v>
      </c>
      <c r="Z4458">
        <f t="shared" si="1230"/>
        <v>28102</v>
      </c>
      <c r="AA4458" t="s">
        <v>226</v>
      </c>
      <c r="AB4458">
        <v>2022</v>
      </c>
    </row>
    <row r="4459" spans="1:28" x14ac:dyDescent="0.25">
      <c r="A4459">
        <v>62</v>
      </c>
      <c r="B4459" t="s">
        <v>817</v>
      </c>
      <c r="C4459" t="s">
        <v>102</v>
      </c>
      <c r="D4459" t="s">
        <v>818</v>
      </c>
      <c r="E4459" t="s">
        <v>32</v>
      </c>
      <c r="F4459" t="s">
        <v>100</v>
      </c>
      <c r="G4459">
        <v>30000</v>
      </c>
      <c r="H4459">
        <f t="shared" si="1231"/>
        <v>28227</v>
      </c>
      <c r="I4459">
        <f t="shared" si="1232"/>
        <v>861</v>
      </c>
      <c r="J4459">
        <f t="shared" si="1221"/>
        <v>2130</v>
      </c>
      <c r="K4459">
        <f t="shared" si="1222"/>
        <v>330.00000000000006</v>
      </c>
      <c r="L4459">
        <f t="shared" si="1223"/>
        <v>912</v>
      </c>
      <c r="M4459">
        <f t="shared" si="1224"/>
        <v>2127</v>
      </c>
      <c r="N4459">
        <v>0</v>
      </c>
      <c r="O4459">
        <f t="shared" si="1238"/>
        <v>6360</v>
      </c>
      <c r="P4459">
        <v>25</v>
      </c>
      <c r="Q4459">
        <v>0</v>
      </c>
      <c r="R4459">
        <v>0</v>
      </c>
      <c r="S4459">
        <v>0</v>
      </c>
      <c r="T4459">
        <v>100</v>
      </c>
      <c r="U4459">
        <f t="shared" si="1226"/>
        <v>0</v>
      </c>
      <c r="V4459">
        <v>0</v>
      </c>
      <c r="W4459">
        <f t="shared" si="1237"/>
        <v>125</v>
      </c>
      <c r="X4459">
        <f t="shared" si="1239"/>
        <v>1773</v>
      </c>
      <c r="Y4459">
        <f t="shared" si="1235"/>
        <v>4257</v>
      </c>
      <c r="Z4459">
        <f t="shared" si="1230"/>
        <v>28102</v>
      </c>
      <c r="AA4459" t="s">
        <v>226</v>
      </c>
      <c r="AB4459">
        <v>2022</v>
      </c>
    </row>
    <row r="4460" spans="1:28" x14ac:dyDescent="0.25">
      <c r="A4460">
        <v>63</v>
      </c>
      <c r="B4460" t="s">
        <v>819</v>
      </c>
      <c r="C4460" t="s">
        <v>103</v>
      </c>
      <c r="D4460" t="s">
        <v>12</v>
      </c>
      <c r="E4460" t="s">
        <v>32</v>
      </c>
      <c r="F4460" t="s">
        <v>100</v>
      </c>
      <c r="G4460">
        <v>46000</v>
      </c>
      <c r="H4460">
        <f t="shared" si="1231"/>
        <v>43281.4</v>
      </c>
      <c r="I4460">
        <f t="shared" si="1232"/>
        <v>1320.2</v>
      </c>
      <c r="J4460">
        <f t="shared" si="1221"/>
        <v>3265.9999999999995</v>
      </c>
      <c r="K4460">
        <f t="shared" si="1222"/>
        <v>506.00000000000006</v>
      </c>
      <c r="L4460">
        <f t="shared" si="1223"/>
        <v>1398.4</v>
      </c>
      <c r="M4460">
        <f t="shared" si="1224"/>
        <v>3261.4</v>
      </c>
      <c r="N4460">
        <v>0</v>
      </c>
      <c r="O4460">
        <f t="shared" si="1238"/>
        <v>9752</v>
      </c>
      <c r="P4460">
        <v>25</v>
      </c>
      <c r="Q4460">
        <v>0</v>
      </c>
      <c r="R4460">
        <v>651.95000000000005</v>
      </c>
      <c r="S4460">
        <v>0</v>
      </c>
      <c r="T4460">
        <v>100</v>
      </c>
      <c r="U4460">
        <f t="shared" si="1226"/>
        <v>1289.4598750000005</v>
      </c>
      <c r="V4460">
        <v>0</v>
      </c>
      <c r="W4460">
        <f t="shared" si="1237"/>
        <v>2066.4098750000003</v>
      </c>
      <c r="X4460">
        <f t="shared" si="1239"/>
        <v>2718.6000000000004</v>
      </c>
      <c r="Y4460">
        <f t="shared" si="1235"/>
        <v>6527.4</v>
      </c>
      <c r="Z4460">
        <f t="shared" si="1230"/>
        <v>41214.990124999997</v>
      </c>
      <c r="AA4460" t="s">
        <v>226</v>
      </c>
      <c r="AB4460">
        <v>2022</v>
      </c>
    </row>
    <row r="4461" spans="1:28" x14ac:dyDescent="0.25">
      <c r="A4461">
        <v>64</v>
      </c>
      <c r="B4461" t="s">
        <v>820</v>
      </c>
      <c r="C4461" t="s">
        <v>102</v>
      </c>
      <c r="D4461" t="s">
        <v>94</v>
      </c>
      <c r="E4461" t="s">
        <v>32</v>
      </c>
      <c r="F4461" t="s">
        <v>100</v>
      </c>
      <c r="G4461">
        <v>30000</v>
      </c>
      <c r="H4461">
        <f t="shared" si="1231"/>
        <v>28227</v>
      </c>
      <c r="I4461">
        <f t="shared" si="1232"/>
        <v>861</v>
      </c>
      <c r="J4461">
        <f t="shared" si="1221"/>
        <v>2130</v>
      </c>
      <c r="K4461">
        <f t="shared" si="1222"/>
        <v>330.00000000000006</v>
      </c>
      <c r="L4461">
        <f t="shared" si="1223"/>
        <v>912</v>
      </c>
      <c r="M4461">
        <f t="shared" si="1224"/>
        <v>2127</v>
      </c>
      <c r="N4461">
        <v>0</v>
      </c>
      <c r="O4461">
        <f t="shared" si="1238"/>
        <v>6360</v>
      </c>
      <c r="P4461">
        <v>25</v>
      </c>
      <c r="Q4461">
        <v>0</v>
      </c>
      <c r="R4461">
        <v>0</v>
      </c>
      <c r="S4461">
        <v>0</v>
      </c>
      <c r="T4461">
        <v>100</v>
      </c>
      <c r="U4461">
        <f t="shared" si="1226"/>
        <v>0</v>
      </c>
      <c r="V4461">
        <v>0</v>
      </c>
      <c r="W4461">
        <f t="shared" si="1237"/>
        <v>125</v>
      </c>
      <c r="X4461">
        <f t="shared" si="1239"/>
        <v>1773</v>
      </c>
      <c r="Y4461">
        <f t="shared" si="1235"/>
        <v>4257</v>
      </c>
      <c r="Z4461">
        <f t="shared" si="1230"/>
        <v>28102</v>
      </c>
      <c r="AA4461" t="s">
        <v>226</v>
      </c>
      <c r="AB4461">
        <v>2022</v>
      </c>
    </row>
    <row r="4462" spans="1:28" x14ac:dyDescent="0.25">
      <c r="A4462">
        <v>65</v>
      </c>
      <c r="B4462" t="s">
        <v>821</v>
      </c>
      <c r="C4462" t="s">
        <v>103</v>
      </c>
      <c r="D4462" t="s">
        <v>22</v>
      </c>
      <c r="E4462" t="s">
        <v>32</v>
      </c>
      <c r="F4462" t="s">
        <v>100</v>
      </c>
      <c r="G4462">
        <v>36000</v>
      </c>
      <c r="H4462">
        <f t="shared" si="1231"/>
        <v>33872.400000000001</v>
      </c>
      <c r="I4462">
        <f t="shared" si="1232"/>
        <v>1033.2</v>
      </c>
      <c r="J4462">
        <f t="shared" ref="J4462:J4489" si="1240">IF(G4462&lt;=325250,G4462*7.1%,23092.75)</f>
        <v>2555.9999999999995</v>
      </c>
      <c r="K4462">
        <f t="shared" ref="K4462:K4489" si="1241">IF(G4462&lt;=65050,G4462*1.1%,715.55)</f>
        <v>396.00000000000006</v>
      </c>
      <c r="L4462">
        <f t="shared" ref="L4462:L4489" si="1242">IF(G4462&lt;=162625,G4462*3.04%,4943.8)</f>
        <v>1094.4000000000001</v>
      </c>
      <c r="M4462">
        <f t="shared" ref="M4462:M4489" si="1243">IF(G4462&lt;=162625,G4462*7.09%,11530.11)</f>
        <v>2552.4</v>
      </c>
      <c r="N4462">
        <v>0</v>
      </c>
      <c r="O4462">
        <f t="shared" si="1238"/>
        <v>7632</v>
      </c>
      <c r="P4462">
        <v>25</v>
      </c>
      <c r="Q4462">
        <v>0</v>
      </c>
      <c r="R4462">
        <v>902.7</v>
      </c>
      <c r="S4462">
        <v>0</v>
      </c>
      <c r="T4462">
        <v>100</v>
      </c>
      <c r="U4462">
        <f t="shared" ref="U4462:U4489" si="1244">IF((H4462*12)&gt;867123.01,(79776+(((H4462*12)-867123.01)*0.25))/12,IF((H4462*12)&gt;624329.01,(31216+(((H4462*12)-624329.01)*0.2))/12,IF((H4462*12)&gt;416220.01,(((H4462*12)-416220.01)*0.15)/12,0)))</f>
        <v>0</v>
      </c>
      <c r="V4462">
        <v>0</v>
      </c>
      <c r="W4462">
        <f t="shared" si="1237"/>
        <v>1027.7</v>
      </c>
      <c r="X4462">
        <f t="shared" si="1239"/>
        <v>2127.6000000000004</v>
      </c>
      <c r="Y4462">
        <f t="shared" si="1235"/>
        <v>5108.3999999999996</v>
      </c>
      <c r="Z4462">
        <f t="shared" ref="Z4462:Z4488" si="1245">+G4462-(W4462+X4462)</f>
        <v>32844.699999999997</v>
      </c>
      <c r="AA4462" t="s">
        <v>226</v>
      </c>
      <c r="AB4462">
        <v>2022</v>
      </c>
    </row>
    <row r="4463" spans="1:28" x14ac:dyDescent="0.25">
      <c r="A4463">
        <v>66</v>
      </c>
      <c r="B4463" t="s">
        <v>822</v>
      </c>
      <c r="C4463" t="s">
        <v>103</v>
      </c>
      <c r="D4463" t="s">
        <v>793</v>
      </c>
      <c r="E4463" t="s">
        <v>32</v>
      </c>
      <c r="F4463" t="s">
        <v>100</v>
      </c>
      <c r="G4463">
        <v>46000</v>
      </c>
      <c r="H4463">
        <f t="shared" ref="H4463:H4489" si="1246">+G4463-(I4463+L4463+N4463)</f>
        <v>43281.4</v>
      </c>
      <c r="I4463">
        <f t="shared" ref="I4463:I4488" si="1247">IF(G4463&lt;=325250,G4463*2.87%,9334.68)</f>
        <v>1320.2</v>
      </c>
      <c r="J4463">
        <f t="shared" si="1240"/>
        <v>3265.9999999999995</v>
      </c>
      <c r="K4463">
        <f t="shared" si="1241"/>
        <v>506.00000000000006</v>
      </c>
      <c r="L4463">
        <f t="shared" si="1242"/>
        <v>1398.4</v>
      </c>
      <c r="M4463">
        <f t="shared" si="1243"/>
        <v>3261.4</v>
      </c>
      <c r="N4463">
        <v>0</v>
      </c>
      <c r="O4463">
        <f t="shared" si="1238"/>
        <v>9752</v>
      </c>
      <c r="P4463">
        <v>25</v>
      </c>
      <c r="Q4463">
        <v>0</v>
      </c>
      <c r="R4463">
        <v>0</v>
      </c>
      <c r="S4463">
        <v>0</v>
      </c>
      <c r="T4463">
        <v>100</v>
      </c>
      <c r="U4463">
        <f t="shared" si="1244"/>
        <v>1289.4598750000005</v>
      </c>
      <c r="V4463">
        <v>0</v>
      </c>
      <c r="W4463">
        <f t="shared" si="1237"/>
        <v>1414.4598750000005</v>
      </c>
      <c r="X4463">
        <f t="shared" si="1239"/>
        <v>2718.6000000000004</v>
      </c>
      <c r="Y4463">
        <f t="shared" si="1235"/>
        <v>6527.4</v>
      </c>
      <c r="Z4463">
        <f t="shared" si="1245"/>
        <v>41866.940125000001</v>
      </c>
      <c r="AA4463" t="s">
        <v>226</v>
      </c>
      <c r="AB4463">
        <v>2022</v>
      </c>
    </row>
    <row r="4464" spans="1:28" x14ac:dyDescent="0.25">
      <c r="A4464">
        <v>67</v>
      </c>
      <c r="B4464" t="s">
        <v>179</v>
      </c>
      <c r="C4464" t="s">
        <v>103</v>
      </c>
      <c r="D4464" t="s">
        <v>800</v>
      </c>
      <c r="E4464" t="s">
        <v>32</v>
      </c>
      <c r="F4464" t="s">
        <v>100</v>
      </c>
      <c r="G4464">
        <v>30000</v>
      </c>
      <c r="H4464">
        <f t="shared" si="1246"/>
        <v>28227</v>
      </c>
      <c r="I4464">
        <f t="shared" si="1247"/>
        <v>861</v>
      </c>
      <c r="J4464">
        <f t="shared" si="1240"/>
        <v>2130</v>
      </c>
      <c r="K4464">
        <f t="shared" si="1241"/>
        <v>330.00000000000006</v>
      </c>
      <c r="L4464">
        <f t="shared" si="1242"/>
        <v>912</v>
      </c>
      <c r="M4464">
        <f t="shared" si="1243"/>
        <v>2127</v>
      </c>
      <c r="N4464">
        <v>0</v>
      </c>
      <c r="O4464">
        <f t="shared" si="1238"/>
        <v>6360</v>
      </c>
      <c r="P4464">
        <v>25</v>
      </c>
      <c r="Q4464">
        <v>1000</v>
      </c>
      <c r="R4464">
        <v>0</v>
      </c>
      <c r="S4464">
        <v>0</v>
      </c>
      <c r="T4464">
        <v>100</v>
      </c>
      <c r="U4464">
        <f t="shared" si="1244"/>
        <v>0</v>
      </c>
      <c r="V4464">
        <v>0</v>
      </c>
      <c r="W4464">
        <f t="shared" si="1237"/>
        <v>1125</v>
      </c>
      <c r="X4464">
        <f t="shared" si="1239"/>
        <v>1773</v>
      </c>
      <c r="Y4464">
        <f t="shared" si="1235"/>
        <v>4257</v>
      </c>
      <c r="Z4464">
        <f t="shared" si="1245"/>
        <v>27102</v>
      </c>
      <c r="AA4464" t="s">
        <v>226</v>
      </c>
      <c r="AB4464">
        <v>2022</v>
      </c>
    </row>
    <row r="4465" spans="1:28" x14ac:dyDescent="0.25">
      <c r="A4465">
        <v>68</v>
      </c>
      <c r="B4465" t="s">
        <v>180</v>
      </c>
      <c r="C4465" t="s">
        <v>103</v>
      </c>
      <c r="D4465" t="s">
        <v>22</v>
      </c>
      <c r="E4465" t="s">
        <v>32</v>
      </c>
      <c r="F4465" t="s">
        <v>100</v>
      </c>
      <c r="G4465">
        <v>36000</v>
      </c>
      <c r="H4465">
        <f t="shared" si="1246"/>
        <v>32522.28</v>
      </c>
      <c r="I4465">
        <f t="shared" si="1247"/>
        <v>1033.2</v>
      </c>
      <c r="J4465">
        <f t="shared" si="1240"/>
        <v>2555.9999999999995</v>
      </c>
      <c r="K4465">
        <f t="shared" si="1241"/>
        <v>396.00000000000006</v>
      </c>
      <c r="L4465">
        <f t="shared" si="1242"/>
        <v>1094.4000000000001</v>
      </c>
      <c r="M4465">
        <f t="shared" si="1243"/>
        <v>2552.4</v>
      </c>
      <c r="N4465">
        <v>1350.12</v>
      </c>
      <c r="O4465">
        <f t="shared" si="1238"/>
        <v>8982.119999999999</v>
      </c>
      <c r="P4465">
        <v>25</v>
      </c>
      <c r="Q4465">
        <v>0</v>
      </c>
      <c r="R4465">
        <v>1003</v>
      </c>
      <c r="S4465">
        <v>0</v>
      </c>
      <c r="T4465">
        <v>100</v>
      </c>
      <c r="U4465">
        <f t="shared" si="1244"/>
        <v>0</v>
      </c>
      <c r="V4465">
        <v>0</v>
      </c>
      <c r="W4465">
        <f t="shared" si="1237"/>
        <v>1128</v>
      </c>
      <c r="X4465">
        <f t="shared" si="1239"/>
        <v>3477.7200000000003</v>
      </c>
      <c r="Y4465">
        <f t="shared" si="1235"/>
        <v>5108.3999999999996</v>
      </c>
      <c r="Z4465">
        <f t="shared" si="1245"/>
        <v>31394.28</v>
      </c>
      <c r="AA4465" t="s">
        <v>226</v>
      </c>
      <c r="AB4465">
        <v>2022</v>
      </c>
    </row>
    <row r="4466" spans="1:28" x14ac:dyDescent="0.25">
      <c r="A4466">
        <v>69</v>
      </c>
      <c r="B4466" t="s">
        <v>181</v>
      </c>
      <c r="C4466" t="s">
        <v>103</v>
      </c>
      <c r="D4466" t="s">
        <v>6</v>
      </c>
      <c r="E4466" t="s">
        <v>52</v>
      </c>
      <c r="F4466" t="s">
        <v>100</v>
      </c>
      <c r="G4466">
        <v>36000</v>
      </c>
      <c r="H4466">
        <f t="shared" si="1246"/>
        <v>33872.400000000001</v>
      </c>
      <c r="I4466">
        <f t="shared" si="1247"/>
        <v>1033.2</v>
      </c>
      <c r="J4466">
        <f t="shared" si="1240"/>
        <v>2555.9999999999995</v>
      </c>
      <c r="K4466">
        <f t="shared" si="1241"/>
        <v>396.00000000000006</v>
      </c>
      <c r="L4466">
        <f t="shared" si="1242"/>
        <v>1094.4000000000001</v>
      </c>
      <c r="M4466">
        <f t="shared" si="1243"/>
        <v>2552.4</v>
      </c>
      <c r="N4466">
        <v>0</v>
      </c>
      <c r="O4466">
        <f t="shared" si="1238"/>
        <v>7632</v>
      </c>
      <c r="P4466">
        <v>25</v>
      </c>
      <c r="Q4466">
        <v>0</v>
      </c>
      <c r="R4466">
        <v>200.6</v>
      </c>
      <c r="S4466">
        <v>0</v>
      </c>
      <c r="T4466">
        <v>100</v>
      </c>
      <c r="U4466">
        <f t="shared" si="1244"/>
        <v>0</v>
      </c>
      <c r="V4466">
        <v>0</v>
      </c>
      <c r="W4466">
        <f t="shared" si="1237"/>
        <v>325.60000000000002</v>
      </c>
      <c r="X4466">
        <f t="shared" si="1239"/>
        <v>2127.6000000000004</v>
      </c>
      <c r="Y4466">
        <f t="shared" si="1235"/>
        <v>5108.3999999999996</v>
      </c>
      <c r="Z4466">
        <f t="shared" si="1245"/>
        <v>33546.800000000003</v>
      </c>
      <c r="AA4466" t="s">
        <v>226</v>
      </c>
      <c r="AB4466">
        <v>2022</v>
      </c>
    </row>
    <row r="4467" spans="1:28" x14ac:dyDescent="0.25">
      <c r="A4467">
        <v>70</v>
      </c>
      <c r="B4467" t="s">
        <v>182</v>
      </c>
      <c r="C4467" t="s">
        <v>103</v>
      </c>
      <c r="D4467" t="s">
        <v>793</v>
      </c>
      <c r="E4467" t="s">
        <v>52</v>
      </c>
      <c r="F4467" t="s">
        <v>100</v>
      </c>
      <c r="G4467">
        <v>20000</v>
      </c>
      <c r="H4467">
        <f t="shared" si="1246"/>
        <v>18818</v>
      </c>
      <c r="I4467">
        <f t="shared" si="1247"/>
        <v>574</v>
      </c>
      <c r="J4467">
        <f t="shared" si="1240"/>
        <v>1419.9999999999998</v>
      </c>
      <c r="K4467">
        <f t="shared" si="1241"/>
        <v>220.00000000000003</v>
      </c>
      <c r="L4467">
        <f t="shared" si="1242"/>
        <v>608</v>
      </c>
      <c r="M4467">
        <f t="shared" si="1243"/>
        <v>1418</v>
      </c>
      <c r="N4467">
        <v>0</v>
      </c>
      <c r="O4467">
        <f t="shared" si="1238"/>
        <v>4240</v>
      </c>
      <c r="P4467">
        <v>25</v>
      </c>
      <c r="Q4467">
        <v>0</v>
      </c>
      <c r="R4467">
        <v>0</v>
      </c>
      <c r="S4467">
        <v>0</v>
      </c>
      <c r="T4467">
        <v>100</v>
      </c>
      <c r="U4467">
        <f t="shared" si="1244"/>
        <v>0</v>
      </c>
      <c r="V4467">
        <v>0</v>
      </c>
      <c r="W4467">
        <f t="shared" si="1237"/>
        <v>125</v>
      </c>
      <c r="X4467">
        <v>1182</v>
      </c>
      <c r="Y4467">
        <f t="shared" si="1235"/>
        <v>2838</v>
      </c>
      <c r="Z4467">
        <f t="shared" si="1245"/>
        <v>18693</v>
      </c>
      <c r="AA4467" t="s">
        <v>226</v>
      </c>
      <c r="AB4467">
        <v>2022</v>
      </c>
    </row>
    <row r="4468" spans="1:28" x14ac:dyDescent="0.25">
      <c r="A4468">
        <v>71</v>
      </c>
      <c r="B4468" t="s">
        <v>183</v>
      </c>
      <c r="C4468" t="s">
        <v>103</v>
      </c>
      <c r="D4468" t="s">
        <v>22</v>
      </c>
      <c r="E4468" t="s">
        <v>52</v>
      </c>
      <c r="F4468" t="s">
        <v>100</v>
      </c>
      <c r="G4468">
        <v>36000</v>
      </c>
      <c r="H4468">
        <f t="shared" si="1246"/>
        <v>33872.400000000001</v>
      </c>
      <c r="I4468">
        <f t="shared" si="1247"/>
        <v>1033.2</v>
      </c>
      <c r="J4468">
        <f t="shared" si="1240"/>
        <v>2555.9999999999995</v>
      </c>
      <c r="K4468">
        <f t="shared" si="1241"/>
        <v>396.00000000000006</v>
      </c>
      <c r="L4468">
        <f t="shared" si="1242"/>
        <v>1094.4000000000001</v>
      </c>
      <c r="M4468">
        <f t="shared" si="1243"/>
        <v>2552.4</v>
      </c>
      <c r="N4468">
        <v>0</v>
      </c>
      <c r="O4468">
        <f t="shared" si="1238"/>
        <v>7632</v>
      </c>
      <c r="P4468">
        <v>25</v>
      </c>
      <c r="Q4468">
        <v>0</v>
      </c>
      <c r="R4468">
        <v>1003</v>
      </c>
      <c r="S4468">
        <v>1270</v>
      </c>
      <c r="T4468">
        <v>100</v>
      </c>
      <c r="U4468">
        <f t="shared" si="1244"/>
        <v>0</v>
      </c>
      <c r="V4468">
        <v>0</v>
      </c>
      <c r="W4468">
        <f t="shared" si="1237"/>
        <v>2398</v>
      </c>
      <c r="X4468">
        <f t="shared" ref="X4468:X4474" si="1248">+I4468+L4468+N4468</f>
        <v>2127.6000000000004</v>
      </c>
      <c r="Y4468">
        <f t="shared" si="1235"/>
        <v>5108.3999999999996</v>
      </c>
      <c r="Z4468">
        <f t="shared" si="1245"/>
        <v>31474.400000000001</v>
      </c>
      <c r="AA4468" t="s">
        <v>226</v>
      </c>
      <c r="AB4468">
        <v>2022</v>
      </c>
    </row>
    <row r="4469" spans="1:28" x14ac:dyDescent="0.25">
      <c r="A4469">
        <v>72</v>
      </c>
      <c r="B4469" t="s">
        <v>185</v>
      </c>
      <c r="C4469" t="s">
        <v>103</v>
      </c>
      <c r="D4469" t="s">
        <v>22</v>
      </c>
      <c r="E4469" t="s">
        <v>789</v>
      </c>
      <c r="F4469" t="s">
        <v>100</v>
      </c>
      <c r="G4469">
        <v>46000</v>
      </c>
      <c r="H4469">
        <f t="shared" si="1246"/>
        <v>43281.4</v>
      </c>
      <c r="I4469">
        <f t="shared" si="1247"/>
        <v>1320.2</v>
      </c>
      <c r="J4469">
        <f t="shared" si="1240"/>
        <v>3265.9999999999995</v>
      </c>
      <c r="K4469">
        <f t="shared" si="1241"/>
        <v>506.00000000000006</v>
      </c>
      <c r="L4469">
        <f t="shared" si="1242"/>
        <v>1398.4</v>
      </c>
      <c r="M4469">
        <f t="shared" si="1243"/>
        <v>3261.4</v>
      </c>
      <c r="N4469">
        <v>0</v>
      </c>
      <c r="O4469">
        <f t="shared" si="1238"/>
        <v>9752</v>
      </c>
      <c r="P4469">
        <v>25</v>
      </c>
      <c r="Q4469">
        <v>200</v>
      </c>
      <c r="R4469">
        <v>0</v>
      </c>
      <c r="S4469">
        <v>0</v>
      </c>
      <c r="T4469">
        <v>100</v>
      </c>
      <c r="U4469">
        <f t="shared" si="1244"/>
        <v>1289.4598750000005</v>
      </c>
      <c r="V4469">
        <v>0</v>
      </c>
      <c r="W4469">
        <f t="shared" si="1237"/>
        <v>1614.4598750000005</v>
      </c>
      <c r="X4469">
        <f t="shared" si="1248"/>
        <v>2718.6000000000004</v>
      </c>
      <c r="Y4469">
        <f t="shared" si="1235"/>
        <v>6527.4</v>
      </c>
      <c r="Z4469">
        <f t="shared" si="1245"/>
        <v>41666.940125000001</v>
      </c>
      <c r="AA4469" t="s">
        <v>226</v>
      </c>
      <c r="AB4469">
        <v>2022</v>
      </c>
    </row>
    <row r="4470" spans="1:28" x14ac:dyDescent="0.25">
      <c r="A4470">
        <v>73</v>
      </c>
      <c r="B4470" t="s">
        <v>186</v>
      </c>
      <c r="C4470" t="s">
        <v>102</v>
      </c>
      <c r="D4470" t="s">
        <v>17</v>
      </c>
      <c r="E4470" t="s">
        <v>42</v>
      </c>
      <c r="F4470" t="s">
        <v>100</v>
      </c>
      <c r="G4470">
        <v>36000</v>
      </c>
      <c r="H4470">
        <f t="shared" si="1246"/>
        <v>33872.400000000001</v>
      </c>
      <c r="I4470">
        <f t="shared" si="1247"/>
        <v>1033.2</v>
      </c>
      <c r="J4470">
        <f t="shared" si="1240"/>
        <v>2555.9999999999995</v>
      </c>
      <c r="K4470">
        <f t="shared" si="1241"/>
        <v>396.00000000000006</v>
      </c>
      <c r="L4470">
        <f t="shared" si="1242"/>
        <v>1094.4000000000001</v>
      </c>
      <c r="M4470">
        <f t="shared" si="1243"/>
        <v>2552.4</v>
      </c>
      <c r="N4470">
        <v>0</v>
      </c>
      <c r="O4470">
        <f t="shared" si="1238"/>
        <v>7632</v>
      </c>
      <c r="P4470">
        <v>25</v>
      </c>
      <c r="Q4470">
        <v>0</v>
      </c>
      <c r="R4470">
        <v>200.6</v>
      </c>
      <c r="S4470">
        <v>0</v>
      </c>
      <c r="T4470">
        <v>100</v>
      </c>
      <c r="U4470">
        <f t="shared" si="1244"/>
        <v>0</v>
      </c>
      <c r="V4470">
        <v>0</v>
      </c>
      <c r="W4470">
        <f t="shared" si="1237"/>
        <v>325.60000000000002</v>
      </c>
      <c r="X4470">
        <f t="shared" si="1248"/>
        <v>2127.6000000000004</v>
      </c>
      <c r="Y4470">
        <f t="shared" si="1235"/>
        <v>5108.3999999999996</v>
      </c>
      <c r="Z4470">
        <f t="shared" si="1245"/>
        <v>33546.800000000003</v>
      </c>
      <c r="AA4470" t="s">
        <v>226</v>
      </c>
      <c r="AB4470">
        <v>2022</v>
      </c>
    </row>
    <row r="4471" spans="1:28" x14ac:dyDescent="0.25">
      <c r="A4471">
        <v>74</v>
      </c>
      <c r="B4471" t="s">
        <v>188</v>
      </c>
      <c r="C4471" t="s">
        <v>102</v>
      </c>
      <c r="D4471" t="s">
        <v>10</v>
      </c>
      <c r="E4471" t="s">
        <v>33</v>
      </c>
      <c r="F4471" t="s">
        <v>100</v>
      </c>
      <c r="G4471">
        <v>36000</v>
      </c>
      <c r="H4471">
        <f t="shared" si="1246"/>
        <v>31172.16</v>
      </c>
      <c r="I4471">
        <f t="shared" si="1247"/>
        <v>1033.2</v>
      </c>
      <c r="J4471">
        <f t="shared" si="1240"/>
        <v>2555.9999999999995</v>
      </c>
      <c r="K4471">
        <f t="shared" si="1241"/>
        <v>396.00000000000006</v>
      </c>
      <c r="L4471">
        <f t="shared" si="1242"/>
        <v>1094.4000000000001</v>
      </c>
      <c r="M4471">
        <f t="shared" si="1243"/>
        <v>2552.4</v>
      </c>
      <c r="N4471">
        <f>1350.12*2</f>
        <v>2700.24</v>
      </c>
      <c r="O4471">
        <f t="shared" si="1238"/>
        <v>10332.24</v>
      </c>
      <c r="P4471">
        <v>25</v>
      </c>
      <c r="Q4471">
        <v>0</v>
      </c>
      <c r="R4471">
        <v>1053.1500000000001</v>
      </c>
      <c r="S4471">
        <v>0</v>
      </c>
      <c r="T4471">
        <v>100</v>
      </c>
      <c r="U4471">
        <f t="shared" si="1244"/>
        <v>0</v>
      </c>
      <c r="V4471">
        <v>0</v>
      </c>
      <c r="W4471">
        <f t="shared" si="1237"/>
        <v>1178.1500000000001</v>
      </c>
      <c r="X4471">
        <f t="shared" si="1248"/>
        <v>4827.84</v>
      </c>
      <c r="Y4471">
        <f t="shared" si="1235"/>
        <v>5108.3999999999996</v>
      </c>
      <c r="Z4471">
        <f t="shared" si="1245"/>
        <v>29994.010000000002</v>
      </c>
      <c r="AA4471" t="s">
        <v>226</v>
      </c>
      <c r="AB4471">
        <v>2022</v>
      </c>
    </row>
    <row r="4472" spans="1:28" x14ac:dyDescent="0.25">
      <c r="A4472">
        <v>75</v>
      </c>
      <c r="B4472" t="s">
        <v>190</v>
      </c>
      <c r="C4472" t="s">
        <v>102</v>
      </c>
      <c r="D4472" t="s">
        <v>801</v>
      </c>
      <c r="E4472" t="s">
        <v>38</v>
      </c>
      <c r="F4472" t="s">
        <v>100</v>
      </c>
      <c r="G4472">
        <v>36000</v>
      </c>
      <c r="H4472">
        <f t="shared" si="1246"/>
        <v>33872.400000000001</v>
      </c>
      <c r="I4472">
        <f t="shared" si="1247"/>
        <v>1033.2</v>
      </c>
      <c r="J4472">
        <f t="shared" si="1240"/>
        <v>2555.9999999999995</v>
      </c>
      <c r="K4472">
        <f t="shared" si="1241"/>
        <v>396.00000000000006</v>
      </c>
      <c r="L4472">
        <f t="shared" si="1242"/>
        <v>1094.4000000000001</v>
      </c>
      <c r="M4472">
        <f t="shared" si="1243"/>
        <v>2552.4</v>
      </c>
      <c r="N4472">
        <v>0</v>
      </c>
      <c r="O4472">
        <f t="shared" si="1238"/>
        <v>7632</v>
      </c>
      <c r="P4472">
        <v>25</v>
      </c>
      <c r="Q4472">
        <v>6490.89</v>
      </c>
      <c r="R4472">
        <v>300.89999999999998</v>
      </c>
      <c r="S4472">
        <v>0</v>
      </c>
      <c r="T4472">
        <v>100</v>
      </c>
      <c r="U4472">
        <f t="shared" si="1244"/>
        <v>0</v>
      </c>
      <c r="V4472">
        <v>0</v>
      </c>
      <c r="W4472">
        <f t="shared" si="1237"/>
        <v>6916.79</v>
      </c>
      <c r="X4472">
        <f t="shared" si="1248"/>
        <v>2127.6000000000004</v>
      </c>
      <c r="Y4472">
        <f t="shared" si="1235"/>
        <v>5108.3999999999996</v>
      </c>
      <c r="Z4472">
        <f t="shared" si="1245"/>
        <v>26955.61</v>
      </c>
      <c r="AA4472" t="s">
        <v>226</v>
      </c>
      <c r="AB4472">
        <v>2022</v>
      </c>
    </row>
    <row r="4473" spans="1:28" x14ac:dyDescent="0.25">
      <c r="A4473">
        <v>76</v>
      </c>
      <c r="B4473" t="s">
        <v>802</v>
      </c>
      <c r="C4473" t="s">
        <v>103</v>
      </c>
      <c r="D4473" t="s">
        <v>22</v>
      </c>
      <c r="E4473" t="s">
        <v>54</v>
      </c>
      <c r="F4473" t="s">
        <v>100</v>
      </c>
      <c r="G4473">
        <v>30000</v>
      </c>
      <c r="H4473">
        <f t="shared" si="1246"/>
        <v>28227</v>
      </c>
      <c r="I4473">
        <f t="shared" si="1247"/>
        <v>861</v>
      </c>
      <c r="J4473">
        <f t="shared" si="1240"/>
        <v>2130</v>
      </c>
      <c r="K4473">
        <f t="shared" si="1241"/>
        <v>330.00000000000006</v>
      </c>
      <c r="L4473">
        <f t="shared" si="1242"/>
        <v>912</v>
      </c>
      <c r="M4473">
        <f t="shared" si="1243"/>
        <v>2127</v>
      </c>
      <c r="N4473">
        <v>0</v>
      </c>
      <c r="O4473">
        <f t="shared" si="1238"/>
        <v>6360</v>
      </c>
      <c r="P4473">
        <v>25</v>
      </c>
      <c r="Q4473">
        <v>0</v>
      </c>
      <c r="R4473">
        <v>0</v>
      </c>
      <c r="S4473">
        <v>0</v>
      </c>
      <c r="T4473">
        <v>100</v>
      </c>
      <c r="U4473">
        <f t="shared" si="1244"/>
        <v>0</v>
      </c>
      <c r="V4473">
        <v>0</v>
      </c>
      <c r="W4473">
        <f t="shared" si="1237"/>
        <v>125</v>
      </c>
      <c r="X4473">
        <f t="shared" si="1248"/>
        <v>1773</v>
      </c>
      <c r="Y4473">
        <f t="shared" si="1235"/>
        <v>4257</v>
      </c>
      <c r="Z4473">
        <f t="shared" si="1245"/>
        <v>28102</v>
      </c>
      <c r="AA4473" t="s">
        <v>226</v>
      </c>
      <c r="AB4473">
        <v>2022</v>
      </c>
    </row>
    <row r="4474" spans="1:28" x14ac:dyDescent="0.25">
      <c r="A4474">
        <v>77</v>
      </c>
      <c r="B4474" t="s">
        <v>193</v>
      </c>
      <c r="C4474" t="s">
        <v>103</v>
      </c>
      <c r="D4474" t="s">
        <v>22</v>
      </c>
      <c r="E4474" t="s">
        <v>54</v>
      </c>
      <c r="F4474" t="s">
        <v>100</v>
      </c>
      <c r="G4474">
        <v>30000</v>
      </c>
      <c r="H4474">
        <f t="shared" si="1246"/>
        <v>26876.880000000001</v>
      </c>
      <c r="I4474">
        <f t="shared" si="1247"/>
        <v>861</v>
      </c>
      <c r="J4474">
        <f t="shared" si="1240"/>
        <v>2130</v>
      </c>
      <c r="K4474">
        <f t="shared" si="1241"/>
        <v>330.00000000000006</v>
      </c>
      <c r="L4474">
        <f t="shared" si="1242"/>
        <v>912</v>
      </c>
      <c r="M4474">
        <f t="shared" si="1243"/>
        <v>2127</v>
      </c>
      <c r="N4474">
        <v>1350.12</v>
      </c>
      <c r="O4474">
        <f t="shared" si="1238"/>
        <v>7710.12</v>
      </c>
      <c r="P4474">
        <v>25</v>
      </c>
      <c r="Q4474">
        <v>200</v>
      </c>
      <c r="R4474">
        <v>0</v>
      </c>
      <c r="S4474">
        <v>0</v>
      </c>
      <c r="T4474">
        <v>100</v>
      </c>
      <c r="U4474">
        <f t="shared" si="1244"/>
        <v>0</v>
      </c>
      <c r="V4474">
        <v>0</v>
      </c>
      <c r="W4474">
        <f t="shared" si="1237"/>
        <v>325</v>
      </c>
      <c r="X4474">
        <f t="shared" si="1248"/>
        <v>3123.12</v>
      </c>
      <c r="Y4474">
        <f t="shared" si="1235"/>
        <v>4257</v>
      </c>
      <c r="Z4474">
        <f t="shared" si="1245"/>
        <v>26551.88</v>
      </c>
      <c r="AA4474" t="s">
        <v>226</v>
      </c>
      <c r="AB4474">
        <v>2022</v>
      </c>
    </row>
    <row r="4475" spans="1:28" x14ac:dyDescent="0.25">
      <c r="A4475">
        <v>78</v>
      </c>
      <c r="B4475" t="s">
        <v>197</v>
      </c>
      <c r="C4475" t="s">
        <v>103</v>
      </c>
      <c r="D4475" t="s">
        <v>94</v>
      </c>
      <c r="E4475" t="s">
        <v>54</v>
      </c>
      <c r="F4475" t="s">
        <v>100</v>
      </c>
      <c r="G4475">
        <v>20000</v>
      </c>
      <c r="H4475">
        <f t="shared" si="1246"/>
        <v>18818</v>
      </c>
      <c r="I4475">
        <f t="shared" si="1247"/>
        <v>574</v>
      </c>
      <c r="J4475">
        <f t="shared" si="1240"/>
        <v>1419.9999999999998</v>
      </c>
      <c r="K4475">
        <f t="shared" si="1241"/>
        <v>220.00000000000003</v>
      </c>
      <c r="L4475">
        <f t="shared" si="1242"/>
        <v>608</v>
      </c>
      <c r="M4475">
        <f t="shared" si="1243"/>
        <v>1418</v>
      </c>
      <c r="N4475">
        <v>0</v>
      </c>
      <c r="O4475">
        <f t="shared" si="1238"/>
        <v>4240</v>
      </c>
      <c r="P4475">
        <v>25</v>
      </c>
      <c r="Q4475">
        <v>0</v>
      </c>
      <c r="R4475">
        <v>0</v>
      </c>
      <c r="S4475">
        <v>0</v>
      </c>
      <c r="T4475">
        <v>100</v>
      </c>
      <c r="U4475">
        <f t="shared" si="1244"/>
        <v>0</v>
      </c>
      <c r="V4475">
        <v>0</v>
      </c>
      <c r="W4475">
        <f t="shared" si="1237"/>
        <v>125</v>
      </c>
      <c r="X4475">
        <v>1182</v>
      </c>
      <c r="Y4475">
        <f t="shared" si="1235"/>
        <v>2838</v>
      </c>
      <c r="Z4475">
        <f t="shared" si="1245"/>
        <v>18693</v>
      </c>
      <c r="AA4475" t="s">
        <v>226</v>
      </c>
      <c r="AB4475">
        <v>2022</v>
      </c>
    </row>
    <row r="4476" spans="1:28" x14ac:dyDescent="0.25">
      <c r="A4476">
        <v>79</v>
      </c>
      <c r="B4476" t="s">
        <v>198</v>
      </c>
      <c r="C4476" t="s">
        <v>103</v>
      </c>
      <c r="D4476" t="s">
        <v>22</v>
      </c>
      <c r="E4476" t="s">
        <v>54</v>
      </c>
      <c r="F4476" t="s">
        <v>100</v>
      </c>
      <c r="G4476">
        <v>30000</v>
      </c>
      <c r="H4476">
        <f t="shared" si="1246"/>
        <v>28227</v>
      </c>
      <c r="I4476">
        <f t="shared" si="1247"/>
        <v>861</v>
      </c>
      <c r="J4476">
        <f t="shared" si="1240"/>
        <v>2130</v>
      </c>
      <c r="K4476">
        <f t="shared" si="1241"/>
        <v>330.00000000000006</v>
      </c>
      <c r="L4476">
        <f t="shared" si="1242"/>
        <v>912</v>
      </c>
      <c r="M4476">
        <f t="shared" si="1243"/>
        <v>2127</v>
      </c>
      <c r="N4476">
        <v>0</v>
      </c>
      <c r="O4476">
        <f t="shared" si="1238"/>
        <v>6360</v>
      </c>
      <c r="P4476">
        <v>25</v>
      </c>
      <c r="Q4476">
        <v>2000</v>
      </c>
      <c r="R4476">
        <v>0</v>
      </c>
      <c r="S4476">
        <v>0</v>
      </c>
      <c r="T4476">
        <v>100</v>
      </c>
      <c r="U4476">
        <f t="shared" si="1244"/>
        <v>0</v>
      </c>
      <c r="V4476">
        <v>0</v>
      </c>
      <c r="W4476">
        <f t="shared" si="1237"/>
        <v>2125</v>
      </c>
      <c r="X4476">
        <f t="shared" ref="X4476:X4539" si="1249">+I4476+L4476+N4476</f>
        <v>1773</v>
      </c>
      <c r="Y4476">
        <f t="shared" si="1235"/>
        <v>4257</v>
      </c>
      <c r="Z4476">
        <f t="shared" si="1245"/>
        <v>26102</v>
      </c>
      <c r="AA4476" t="s">
        <v>226</v>
      </c>
      <c r="AB4476">
        <v>2022</v>
      </c>
    </row>
    <row r="4477" spans="1:28" x14ac:dyDescent="0.25">
      <c r="A4477">
        <v>80</v>
      </c>
      <c r="B4477" t="s">
        <v>199</v>
      </c>
      <c r="C4477" t="s">
        <v>103</v>
      </c>
      <c r="D4477" t="s">
        <v>10</v>
      </c>
      <c r="E4477" t="s">
        <v>54</v>
      </c>
      <c r="F4477" t="s">
        <v>100</v>
      </c>
      <c r="G4477">
        <v>30000</v>
      </c>
      <c r="H4477">
        <f t="shared" si="1246"/>
        <v>28227</v>
      </c>
      <c r="I4477">
        <f t="shared" si="1247"/>
        <v>861</v>
      </c>
      <c r="J4477">
        <f t="shared" si="1240"/>
        <v>2130</v>
      </c>
      <c r="K4477">
        <f t="shared" si="1241"/>
        <v>330.00000000000006</v>
      </c>
      <c r="L4477">
        <f t="shared" si="1242"/>
        <v>912</v>
      </c>
      <c r="M4477">
        <f t="shared" si="1243"/>
        <v>2127</v>
      </c>
      <c r="N4477">
        <v>0</v>
      </c>
      <c r="O4477">
        <f t="shared" si="1238"/>
        <v>6360</v>
      </c>
      <c r="P4477">
        <v>25</v>
      </c>
      <c r="Q4477">
        <v>0</v>
      </c>
      <c r="R4477">
        <v>0</v>
      </c>
      <c r="S4477">
        <v>0</v>
      </c>
      <c r="T4477">
        <v>100</v>
      </c>
      <c r="U4477">
        <f t="shared" si="1244"/>
        <v>0</v>
      </c>
      <c r="V4477">
        <v>0</v>
      </c>
      <c r="W4477">
        <f t="shared" si="1237"/>
        <v>125</v>
      </c>
      <c r="X4477">
        <f t="shared" si="1249"/>
        <v>1773</v>
      </c>
      <c r="Y4477">
        <f t="shared" si="1235"/>
        <v>4257</v>
      </c>
      <c r="Z4477">
        <f t="shared" si="1245"/>
        <v>28102</v>
      </c>
      <c r="AA4477" t="s">
        <v>226</v>
      </c>
      <c r="AB4477">
        <v>2022</v>
      </c>
    </row>
    <row r="4478" spans="1:28" x14ac:dyDescent="0.25">
      <c r="A4478">
        <v>81</v>
      </c>
      <c r="B4478" t="s">
        <v>200</v>
      </c>
      <c r="C4478" t="s">
        <v>103</v>
      </c>
      <c r="D4478" t="s">
        <v>19</v>
      </c>
      <c r="E4478" t="s">
        <v>60</v>
      </c>
      <c r="F4478" t="s">
        <v>100</v>
      </c>
      <c r="G4478">
        <v>35000</v>
      </c>
      <c r="H4478">
        <f t="shared" si="1246"/>
        <v>32931.5</v>
      </c>
      <c r="I4478">
        <f t="shared" si="1247"/>
        <v>1004.5</v>
      </c>
      <c r="J4478">
        <f t="shared" si="1240"/>
        <v>2485</v>
      </c>
      <c r="K4478">
        <f t="shared" si="1241"/>
        <v>385.00000000000006</v>
      </c>
      <c r="L4478">
        <f t="shared" si="1242"/>
        <v>1064</v>
      </c>
      <c r="M4478">
        <f t="shared" si="1243"/>
        <v>2481.5</v>
      </c>
      <c r="N4478">
        <v>0</v>
      </c>
      <c r="O4478">
        <f t="shared" si="1238"/>
        <v>7420</v>
      </c>
      <c r="P4478">
        <v>25</v>
      </c>
      <c r="Q4478">
        <v>6590.74</v>
      </c>
      <c r="R4478">
        <v>1053.1500000000001</v>
      </c>
      <c r="S4478">
        <v>0</v>
      </c>
      <c r="T4478">
        <v>100</v>
      </c>
      <c r="U4478">
        <f t="shared" si="1244"/>
        <v>0</v>
      </c>
      <c r="V4478">
        <v>0</v>
      </c>
      <c r="W4478">
        <f t="shared" si="1237"/>
        <v>7768.8899999999994</v>
      </c>
      <c r="X4478">
        <f t="shared" si="1249"/>
        <v>2068.5</v>
      </c>
      <c r="Y4478">
        <f t="shared" si="1235"/>
        <v>4966.5</v>
      </c>
      <c r="Z4478">
        <f t="shared" si="1245"/>
        <v>25162.61</v>
      </c>
      <c r="AA4478" t="s">
        <v>226</v>
      </c>
      <c r="AB4478">
        <v>2022</v>
      </c>
    </row>
    <row r="4479" spans="1:28" x14ac:dyDescent="0.25">
      <c r="A4479">
        <v>82</v>
      </c>
      <c r="B4479" t="s">
        <v>201</v>
      </c>
      <c r="C4479" t="s">
        <v>102</v>
      </c>
      <c r="D4479" t="s">
        <v>22</v>
      </c>
      <c r="E4479" t="s">
        <v>37</v>
      </c>
      <c r="F4479" t="s">
        <v>100</v>
      </c>
      <c r="G4479">
        <v>20000</v>
      </c>
      <c r="H4479">
        <f t="shared" si="1246"/>
        <v>18818</v>
      </c>
      <c r="I4479">
        <f t="shared" si="1247"/>
        <v>574</v>
      </c>
      <c r="J4479">
        <f t="shared" si="1240"/>
        <v>1419.9999999999998</v>
      </c>
      <c r="K4479">
        <f t="shared" si="1241"/>
        <v>220.00000000000003</v>
      </c>
      <c r="L4479">
        <f t="shared" si="1242"/>
        <v>608</v>
      </c>
      <c r="M4479">
        <f t="shared" si="1243"/>
        <v>1418</v>
      </c>
      <c r="N4479">
        <v>0</v>
      </c>
      <c r="O4479">
        <f t="shared" si="1238"/>
        <v>4240</v>
      </c>
      <c r="P4479">
        <v>25</v>
      </c>
      <c r="Q4479">
        <v>1625.49</v>
      </c>
      <c r="R4479">
        <v>0</v>
      </c>
      <c r="S4479">
        <v>0</v>
      </c>
      <c r="T4479">
        <v>100</v>
      </c>
      <c r="U4479">
        <f t="shared" si="1244"/>
        <v>0</v>
      </c>
      <c r="V4479">
        <v>0</v>
      </c>
      <c r="W4479">
        <f t="shared" si="1237"/>
        <v>1750.49</v>
      </c>
      <c r="X4479">
        <f t="shared" si="1249"/>
        <v>1182</v>
      </c>
      <c r="Y4479">
        <f t="shared" si="1235"/>
        <v>2838</v>
      </c>
      <c r="Z4479">
        <f t="shared" si="1245"/>
        <v>17067.510000000002</v>
      </c>
      <c r="AA4479" t="s">
        <v>226</v>
      </c>
      <c r="AB4479">
        <v>2022</v>
      </c>
    </row>
    <row r="4480" spans="1:28" x14ac:dyDescent="0.25">
      <c r="A4480">
        <v>83</v>
      </c>
      <c r="B4480" t="s">
        <v>202</v>
      </c>
      <c r="C4480" t="s">
        <v>102</v>
      </c>
      <c r="D4480" t="s">
        <v>22</v>
      </c>
      <c r="E4480" t="s">
        <v>37</v>
      </c>
      <c r="F4480" t="s">
        <v>100</v>
      </c>
      <c r="G4480">
        <v>20000</v>
      </c>
      <c r="H4480">
        <f t="shared" si="1246"/>
        <v>18818</v>
      </c>
      <c r="I4480">
        <f t="shared" si="1247"/>
        <v>574</v>
      </c>
      <c r="J4480">
        <f t="shared" si="1240"/>
        <v>1419.9999999999998</v>
      </c>
      <c r="K4480">
        <f t="shared" si="1241"/>
        <v>220.00000000000003</v>
      </c>
      <c r="L4480">
        <f t="shared" si="1242"/>
        <v>608</v>
      </c>
      <c r="M4480">
        <f t="shared" si="1243"/>
        <v>1418</v>
      </c>
      <c r="N4480">
        <v>0</v>
      </c>
      <c r="O4480">
        <f t="shared" si="1238"/>
        <v>4240</v>
      </c>
      <c r="P4480">
        <v>25</v>
      </c>
      <c r="Q4480">
        <v>500</v>
      </c>
      <c r="R4480">
        <v>0</v>
      </c>
      <c r="S4480">
        <v>1270</v>
      </c>
      <c r="T4480">
        <v>100</v>
      </c>
      <c r="U4480">
        <f t="shared" si="1244"/>
        <v>0</v>
      </c>
      <c r="V4480">
        <v>0</v>
      </c>
      <c r="W4480">
        <f t="shared" si="1237"/>
        <v>1895</v>
      </c>
      <c r="X4480">
        <f t="shared" si="1249"/>
        <v>1182</v>
      </c>
      <c r="Y4480">
        <f t="shared" si="1235"/>
        <v>2838</v>
      </c>
      <c r="Z4480">
        <f t="shared" si="1245"/>
        <v>16923</v>
      </c>
      <c r="AA4480" t="s">
        <v>226</v>
      </c>
      <c r="AB4480">
        <v>2022</v>
      </c>
    </row>
    <row r="4481" spans="1:28" x14ac:dyDescent="0.25">
      <c r="A4481">
        <v>84</v>
      </c>
      <c r="B4481" t="s">
        <v>203</v>
      </c>
      <c r="C4481" t="s">
        <v>102</v>
      </c>
      <c r="D4481" t="s">
        <v>6</v>
      </c>
      <c r="E4481" t="s">
        <v>37</v>
      </c>
      <c r="F4481" t="s">
        <v>100</v>
      </c>
      <c r="G4481">
        <v>15000</v>
      </c>
      <c r="H4481">
        <f t="shared" si="1246"/>
        <v>14113.5</v>
      </c>
      <c r="I4481">
        <f t="shared" si="1247"/>
        <v>430.5</v>
      </c>
      <c r="J4481">
        <f t="shared" si="1240"/>
        <v>1065</v>
      </c>
      <c r="K4481">
        <f t="shared" si="1241"/>
        <v>165.00000000000003</v>
      </c>
      <c r="L4481">
        <f t="shared" si="1242"/>
        <v>456</v>
      </c>
      <c r="M4481">
        <f t="shared" si="1243"/>
        <v>1063.5</v>
      </c>
      <c r="N4481">
        <v>0</v>
      </c>
      <c r="O4481">
        <f t="shared" si="1238"/>
        <v>3180</v>
      </c>
      <c r="P4481">
        <v>25</v>
      </c>
      <c r="Q4481">
        <v>0</v>
      </c>
      <c r="R4481">
        <v>0</v>
      </c>
      <c r="S4481">
        <v>0</v>
      </c>
      <c r="T4481">
        <v>100</v>
      </c>
      <c r="U4481">
        <f t="shared" si="1244"/>
        <v>0</v>
      </c>
      <c r="V4481">
        <v>0</v>
      </c>
      <c r="W4481">
        <f t="shared" si="1237"/>
        <v>125</v>
      </c>
      <c r="X4481">
        <f t="shared" si="1249"/>
        <v>886.5</v>
      </c>
      <c r="Y4481">
        <f t="shared" ref="Y4481:Y4509" si="1250">+J4481+M4481</f>
        <v>2128.5</v>
      </c>
      <c r="Z4481">
        <f t="shared" si="1245"/>
        <v>13988.5</v>
      </c>
      <c r="AA4481" t="s">
        <v>226</v>
      </c>
      <c r="AB4481">
        <v>2022</v>
      </c>
    </row>
    <row r="4482" spans="1:28" x14ac:dyDescent="0.25">
      <c r="A4482">
        <v>85</v>
      </c>
      <c r="B4482" t="s">
        <v>204</v>
      </c>
      <c r="C4482" t="s">
        <v>102</v>
      </c>
      <c r="D4482" t="s">
        <v>6</v>
      </c>
      <c r="E4482" t="s">
        <v>37</v>
      </c>
      <c r="F4482" t="s">
        <v>100</v>
      </c>
      <c r="G4482">
        <v>15000</v>
      </c>
      <c r="H4482">
        <f t="shared" si="1246"/>
        <v>14113.5</v>
      </c>
      <c r="I4482">
        <f t="shared" si="1247"/>
        <v>430.5</v>
      </c>
      <c r="J4482">
        <f t="shared" si="1240"/>
        <v>1065</v>
      </c>
      <c r="K4482">
        <f t="shared" si="1241"/>
        <v>165.00000000000003</v>
      </c>
      <c r="L4482">
        <f t="shared" si="1242"/>
        <v>456</v>
      </c>
      <c r="M4482">
        <f t="shared" si="1243"/>
        <v>1063.5</v>
      </c>
      <c r="N4482">
        <v>0</v>
      </c>
      <c r="O4482">
        <f t="shared" si="1238"/>
        <v>3180</v>
      </c>
      <c r="P4482">
        <v>25</v>
      </c>
      <c r="Q4482">
        <v>0</v>
      </c>
      <c r="R4482">
        <v>0</v>
      </c>
      <c r="S4482">
        <v>0</v>
      </c>
      <c r="T4482">
        <v>100</v>
      </c>
      <c r="U4482">
        <f t="shared" si="1244"/>
        <v>0</v>
      </c>
      <c r="V4482">
        <v>0</v>
      </c>
      <c r="W4482">
        <f t="shared" si="1237"/>
        <v>125</v>
      </c>
      <c r="X4482">
        <f t="shared" si="1249"/>
        <v>886.5</v>
      </c>
      <c r="Y4482">
        <f t="shared" si="1250"/>
        <v>2128.5</v>
      </c>
      <c r="Z4482">
        <f t="shared" si="1245"/>
        <v>13988.5</v>
      </c>
      <c r="AA4482" t="s">
        <v>226</v>
      </c>
      <c r="AB4482">
        <v>2022</v>
      </c>
    </row>
    <row r="4483" spans="1:28" x14ac:dyDescent="0.25">
      <c r="A4483">
        <v>86</v>
      </c>
      <c r="B4483" t="s">
        <v>205</v>
      </c>
      <c r="C4483" t="s">
        <v>102</v>
      </c>
      <c r="D4483" t="s">
        <v>6</v>
      </c>
      <c r="E4483" t="s">
        <v>37</v>
      </c>
      <c r="F4483" t="s">
        <v>100</v>
      </c>
      <c r="G4483">
        <v>15000</v>
      </c>
      <c r="H4483">
        <f t="shared" si="1246"/>
        <v>14113.5</v>
      </c>
      <c r="I4483">
        <f t="shared" si="1247"/>
        <v>430.5</v>
      </c>
      <c r="J4483">
        <f t="shared" si="1240"/>
        <v>1065</v>
      </c>
      <c r="K4483">
        <f t="shared" si="1241"/>
        <v>165.00000000000003</v>
      </c>
      <c r="L4483">
        <f t="shared" si="1242"/>
        <v>456</v>
      </c>
      <c r="M4483">
        <f t="shared" si="1243"/>
        <v>1063.5</v>
      </c>
      <c r="N4483">
        <v>0</v>
      </c>
      <c r="O4483">
        <f t="shared" si="1238"/>
        <v>3180</v>
      </c>
      <c r="P4483">
        <v>25</v>
      </c>
      <c r="Q4483">
        <v>0</v>
      </c>
      <c r="R4483">
        <v>0</v>
      </c>
      <c r="S4483">
        <v>0</v>
      </c>
      <c r="T4483">
        <v>100</v>
      </c>
      <c r="U4483">
        <f t="shared" si="1244"/>
        <v>0</v>
      </c>
      <c r="V4483">
        <v>0</v>
      </c>
      <c r="W4483">
        <f t="shared" si="1237"/>
        <v>125</v>
      </c>
      <c r="X4483">
        <f t="shared" si="1249"/>
        <v>886.5</v>
      </c>
      <c r="Y4483">
        <f t="shared" si="1250"/>
        <v>2128.5</v>
      </c>
      <c r="Z4483">
        <f t="shared" si="1245"/>
        <v>13988.5</v>
      </c>
      <c r="AA4483" t="s">
        <v>226</v>
      </c>
      <c r="AB4483">
        <v>2022</v>
      </c>
    </row>
    <row r="4484" spans="1:28" x14ac:dyDescent="0.25">
      <c r="A4484">
        <v>87</v>
      </c>
      <c r="B4484" t="s">
        <v>206</v>
      </c>
      <c r="C4484" t="s">
        <v>103</v>
      </c>
      <c r="D4484" t="s">
        <v>22</v>
      </c>
      <c r="E4484" t="s">
        <v>57</v>
      </c>
      <c r="F4484" t="s">
        <v>100</v>
      </c>
      <c r="G4484">
        <v>25000</v>
      </c>
      <c r="H4484">
        <f t="shared" si="1246"/>
        <v>23522.5</v>
      </c>
      <c r="I4484">
        <f t="shared" si="1247"/>
        <v>717.5</v>
      </c>
      <c r="J4484">
        <f t="shared" si="1240"/>
        <v>1774.9999999999998</v>
      </c>
      <c r="K4484">
        <f t="shared" si="1241"/>
        <v>275</v>
      </c>
      <c r="L4484">
        <f t="shared" si="1242"/>
        <v>760</v>
      </c>
      <c r="M4484">
        <f t="shared" si="1243"/>
        <v>1772.5000000000002</v>
      </c>
      <c r="N4484">
        <v>0</v>
      </c>
      <c r="O4484">
        <f t="shared" si="1238"/>
        <v>5300</v>
      </c>
      <c r="P4484">
        <v>25</v>
      </c>
      <c r="Q4484">
        <v>5991.65</v>
      </c>
      <c r="R4484">
        <v>0</v>
      </c>
      <c r="S4484">
        <v>0</v>
      </c>
      <c r="T4484">
        <v>100</v>
      </c>
      <c r="U4484">
        <f t="shared" si="1244"/>
        <v>0</v>
      </c>
      <c r="V4484">
        <v>0</v>
      </c>
      <c r="W4484">
        <f t="shared" si="1237"/>
        <v>6116.65</v>
      </c>
      <c r="X4484">
        <f t="shared" si="1249"/>
        <v>1477.5</v>
      </c>
      <c r="Y4484">
        <f t="shared" si="1250"/>
        <v>3547.5</v>
      </c>
      <c r="Z4484">
        <f t="shared" si="1245"/>
        <v>17405.849999999999</v>
      </c>
      <c r="AA4484" t="s">
        <v>226</v>
      </c>
      <c r="AB4484">
        <v>2022</v>
      </c>
    </row>
    <row r="4485" spans="1:28" x14ac:dyDescent="0.25">
      <c r="A4485">
        <v>88</v>
      </c>
      <c r="B4485" t="s">
        <v>207</v>
      </c>
      <c r="C4485" t="s">
        <v>103</v>
      </c>
      <c r="D4485" t="s">
        <v>6</v>
      </c>
      <c r="E4485" t="s">
        <v>28</v>
      </c>
      <c r="F4485" t="s">
        <v>100</v>
      </c>
      <c r="G4485">
        <v>25000</v>
      </c>
      <c r="H4485">
        <f t="shared" si="1246"/>
        <v>23522.5</v>
      </c>
      <c r="I4485">
        <f t="shared" si="1247"/>
        <v>717.5</v>
      </c>
      <c r="J4485">
        <f t="shared" si="1240"/>
        <v>1774.9999999999998</v>
      </c>
      <c r="K4485">
        <f t="shared" si="1241"/>
        <v>275</v>
      </c>
      <c r="L4485">
        <f t="shared" si="1242"/>
        <v>760</v>
      </c>
      <c r="M4485">
        <f t="shared" si="1243"/>
        <v>1772.5000000000002</v>
      </c>
      <c r="N4485">
        <v>0</v>
      </c>
      <c r="O4485">
        <f t="shared" si="1238"/>
        <v>5300</v>
      </c>
      <c r="P4485">
        <v>25</v>
      </c>
      <c r="Q4485">
        <v>6140.97</v>
      </c>
      <c r="R4485">
        <v>0</v>
      </c>
      <c r="S4485">
        <v>0</v>
      </c>
      <c r="T4485">
        <v>100</v>
      </c>
      <c r="U4485">
        <f t="shared" si="1244"/>
        <v>0</v>
      </c>
      <c r="V4485">
        <v>0</v>
      </c>
      <c r="W4485">
        <f t="shared" si="1237"/>
        <v>6265.97</v>
      </c>
      <c r="X4485">
        <f t="shared" si="1249"/>
        <v>1477.5</v>
      </c>
      <c r="Y4485">
        <f t="shared" si="1250"/>
        <v>3547.5</v>
      </c>
      <c r="Z4485">
        <f t="shared" si="1245"/>
        <v>17256.53</v>
      </c>
      <c r="AA4485" t="s">
        <v>226</v>
      </c>
      <c r="AB4485">
        <v>2022</v>
      </c>
    </row>
    <row r="4486" spans="1:28" x14ac:dyDescent="0.25">
      <c r="A4486">
        <v>89</v>
      </c>
      <c r="B4486" t="s">
        <v>790</v>
      </c>
      <c r="C4486" t="s">
        <v>103</v>
      </c>
      <c r="D4486" t="s">
        <v>22</v>
      </c>
      <c r="E4486" t="s">
        <v>832</v>
      </c>
      <c r="F4486" t="s">
        <v>100</v>
      </c>
      <c r="G4486">
        <v>30000</v>
      </c>
      <c r="H4486">
        <f t="shared" si="1246"/>
        <v>28227</v>
      </c>
      <c r="I4486">
        <f t="shared" si="1247"/>
        <v>861</v>
      </c>
      <c r="J4486">
        <f t="shared" si="1240"/>
        <v>2130</v>
      </c>
      <c r="K4486">
        <f t="shared" si="1241"/>
        <v>330.00000000000006</v>
      </c>
      <c r="L4486">
        <f t="shared" si="1242"/>
        <v>912</v>
      </c>
      <c r="M4486">
        <f t="shared" si="1243"/>
        <v>2127</v>
      </c>
      <c r="N4486">
        <v>0</v>
      </c>
      <c r="O4486">
        <f t="shared" si="1238"/>
        <v>6360</v>
      </c>
      <c r="P4486">
        <v>25</v>
      </c>
      <c r="Q4486">
        <v>2796.05</v>
      </c>
      <c r="R4486">
        <v>0</v>
      </c>
      <c r="S4486">
        <v>0</v>
      </c>
      <c r="T4486">
        <v>100</v>
      </c>
      <c r="U4486">
        <f t="shared" si="1244"/>
        <v>0</v>
      </c>
      <c r="V4486">
        <v>0</v>
      </c>
      <c r="W4486">
        <f t="shared" si="1237"/>
        <v>2921.05</v>
      </c>
      <c r="X4486">
        <f t="shared" si="1249"/>
        <v>1773</v>
      </c>
      <c r="Y4486">
        <f t="shared" si="1250"/>
        <v>4257</v>
      </c>
      <c r="Z4486">
        <f t="shared" si="1245"/>
        <v>25305.95</v>
      </c>
      <c r="AA4486" t="s">
        <v>226</v>
      </c>
      <c r="AB4486">
        <v>2022</v>
      </c>
    </row>
    <row r="4487" spans="1:28" x14ac:dyDescent="0.25">
      <c r="A4487">
        <v>90</v>
      </c>
      <c r="B4487" t="s">
        <v>810</v>
      </c>
      <c r="C4487" t="s">
        <v>102</v>
      </c>
      <c r="D4487" t="s">
        <v>94</v>
      </c>
      <c r="E4487" t="s">
        <v>37</v>
      </c>
      <c r="F4487" t="s">
        <v>100</v>
      </c>
      <c r="G4487">
        <v>25000</v>
      </c>
      <c r="H4487">
        <f t="shared" si="1246"/>
        <v>23522.5</v>
      </c>
      <c r="I4487">
        <f t="shared" si="1247"/>
        <v>717.5</v>
      </c>
      <c r="J4487">
        <f t="shared" si="1240"/>
        <v>1774.9999999999998</v>
      </c>
      <c r="K4487">
        <f t="shared" si="1241"/>
        <v>275</v>
      </c>
      <c r="L4487">
        <f t="shared" si="1242"/>
        <v>760</v>
      </c>
      <c r="M4487">
        <f t="shared" si="1243"/>
        <v>1772.5000000000002</v>
      </c>
      <c r="N4487">
        <v>0</v>
      </c>
      <c r="O4487">
        <f t="shared" si="1238"/>
        <v>5300</v>
      </c>
      <c r="P4487">
        <v>25</v>
      </c>
      <c r="Q4487">
        <v>0</v>
      </c>
      <c r="R4487">
        <v>0</v>
      </c>
      <c r="S4487">
        <v>0</v>
      </c>
      <c r="T4487">
        <v>100</v>
      </c>
      <c r="U4487">
        <f t="shared" si="1244"/>
        <v>0</v>
      </c>
      <c r="V4487">
        <v>0</v>
      </c>
      <c r="W4487">
        <f t="shared" si="1237"/>
        <v>125</v>
      </c>
      <c r="X4487">
        <f t="shared" si="1249"/>
        <v>1477.5</v>
      </c>
      <c r="Y4487">
        <f t="shared" si="1250"/>
        <v>3547.5</v>
      </c>
      <c r="Z4487">
        <f t="shared" si="1245"/>
        <v>23397.5</v>
      </c>
      <c r="AA4487" t="s">
        <v>226</v>
      </c>
      <c r="AB4487">
        <v>2022</v>
      </c>
    </row>
    <row r="4488" spans="1:28" x14ac:dyDescent="0.25">
      <c r="A4488">
        <v>91</v>
      </c>
      <c r="B4488" t="s">
        <v>811</v>
      </c>
      <c r="C4488" t="s">
        <v>103</v>
      </c>
      <c r="D4488" t="s">
        <v>808</v>
      </c>
      <c r="E4488" t="s">
        <v>54</v>
      </c>
      <c r="F4488" t="s">
        <v>99</v>
      </c>
      <c r="G4488">
        <v>45000</v>
      </c>
      <c r="H4488">
        <f t="shared" si="1246"/>
        <v>42340.5</v>
      </c>
      <c r="I4488">
        <f t="shared" si="1247"/>
        <v>1291.5</v>
      </c>
      <c r="J4488">
        <f t="shared" si="1240"/>
        <v>3194.9999999999995</v>
      </c>
      <c r="K4488">
        <f t="shared" si="1241"/>
        <v>495.00000000000006</v>
      </c>
      <c r="L4488">
        <f t="shared" si="1242"/>
        <v>1368</v>
      </c>
      <c r="M4488">
        <f t="shared" si="1243"/>
        <v>3190.5</v>
      </c>
      <c r="N4488">
        <v>0</v>
      </c>
      <c r="O4488">
        <f t="shared" si="1238"/>
        <v>9540</v>
      </c>
      <c r="P4488">
        <v>25</v>
      </c>
      <c r="Q4488">
        <v>0</v>
      </c>
      <c r="R4488">
        <v>0</v>
      </c>
      <c r="S4488">
        <v>0</v>
      </c>
      <c r="T4488">
        <v>100</v>
      </c>
      <c r="U4488">
        <f t="shared" si="1244"/>
        <v>1148.3248749999998</v>
      </c>
      <c r="V4488">
        <v>0</v>
      </c>
      <c r="W4488">
        <f t="shared" si="1237"/>
        <v>1273.3248749999998</v>
      </c>
      <c r="X4488">
        <f t="shared" si="1249"/>
        <v>2659.5</v>
      </c>
      <c r="Y4488">
        <f t="shared" si="1250"/>
        <v>6385.5</v>
      </c>
      <c r="Z4488">
        <f t="shared" si="1245"/>
        <v>41067.175125000002</v>
      </c>
      <c r="AA4488" t="s">
        <v>226</v>
      </c>
      <c r="AB4488">
        <v>2022</v>
      </c>
    </row>
    <row r="4489" spans="1:28" x14ac:dyDescent="0.25">
      <c r="A4489">
        <v>92</v>
      </c>
      <c r="B4489" t="s">
        <v>812</v>
      </c>
      <c r="C4489" t="s">
        <v>102</v>
      </c>
      <c r="D4489" t="s">
        <v>808</v>
      </c>
      <c r="E4489" t="s">
        <v>619</v>
      </c>
      <c r="F4489" t="s">
        <v>85</v>
      </c>
      <c r="G4489">
        <v>30000</v>
      </c>
      <c r="H4489">
        <f t="shared" si="1246"/>
        <v>28227</v>
      </c>
      <c r="I4489">
        <f>IF(G4489&lt;=325250,G4489*2.87%,9334.68)</f>
        <v>861</v>
      </c>
      <c r="J4489">
        <f t="shared" si="1240"/>
        <v>2130</v>
      </c>
      <c r="K4489">
        <f t="shared" si="1241"/>
        <v>330.00000000000006</v>
      </c>
      <c r="L4489">
        <f t="shared" si="1242"/>
        <v>912</v>
      </c>
      <c r="M4489">
        <f t="shared" si="1243"/>
        <v>2127</v>
      </c>
      <c r="N4489">
        <v>0</v>
      </c>
      <c r="O4489">
        <f t="shared" si="1238"/>
        <v>6360</v>
      </c>
      <c r="P4489">
        <v>25</v>
      </c>
      <c r="Q4489">
        <v>0</v>
      </c>
      <c r="R4489">
        <v>0</v>
      </c>
      <c r="S4489">
        <v>0</v>
      </c>
      <c r="T4489">
        <v>100</v>
      </c>
      <c r="U4489">
        <f t="shared" si="1244"/>
        <v>0</v>
      </c>
      <c r="V4489">
        <v>0</v>
      </c>
      <c r="W4489">
        <f t="shared" si="1237"/>
        <v>125</v>
      </c>
      <c r="X4489">
        <f t="shared" si="1249"/>
        <v>1773</v>
      </c>
      <c r="Y4489">
        <f t="shared" si="1250"/>
        <v>4257</v>
      </c>
      <c r="Z4489">
        <f>+G4489-(W4489+X4489)</f>
        <v>28102</v>
      </c>
      <c r="AA4489" t="s">
        <v>226</v>
      </c>
      <c r="AB4489">
        <v>2022</v>
      </c>
    </row>
    <row r="4490" spans="1:28" x14ac:dyDescent="0.25">
      <c r="A4490">
        <v>93</v>
      </c>
      <c r="B4490" t="s">
        <v>804</v>
      </c>
      <c r="C4490" t="s">
        <v>103</v>
      </c>
      <c r="D4490" t="s">
        <v>792</v>
      </c>
      <c r="E4490" t="s">
        <v>27</v>
      </c>
      <c r="F4490" t="s">
        <v>98</v>
      </c>
      <c r="G4490">
        <v>360000</v>
      </c>
      <c r="H4490">
        <f>+G4490-(I4490+L4490+N4490)</f>
        <v>344371.4</v>
      </c>
      <c r="I4490">
        <f>IF(G4490&lt;=325250,G4490*2.87%,9334.68)</f>
        <v>9334.68</v>
      </c>
      <c r="J4490">
        <f>IF(G4490&lt;=325250,G4490*7.1%,23092.75)</f>
        <v>23092.75</v>
      </c>
      <c r="K4490">
        <f>IF(G4490&lt;=65050,G4490*1.1%,715.55)</f>
        <v>715.55</v>
      </c>
      <c r="L4490">
        <f>IF(G4490&lt;=162625,G4490*3.04%,4943.8)</f>
        <v>4943.8</v>
      </c>
      <c r="M4490">
        <f>IF(G4490&lt;=162625,G4490*7.09%,11530.11)</f>
        <v>11530.11</v>
      </c>
      <c r="N4490">
        <v>1350.12</v>
      </c>
      <c r="O4490">
        <f>+I4490+J4490+K4490+L4490+M4490+N4490</f>
        <v>50967.010000000009</v>
      </c>
      <c r="P4490">
        <v>25</v>
      </c>
      <c r="Q4490">
        <v>0</v>
      </c>
      <c r="R4490">
        <v>0</v>
      </c>
      <c r="S4490">
        <v>0</v>
      </c>
      <c r="T4490">
        <v>0</v>
      </c>
      <c r="U4490">
        <f>IF((H4490*12)&gt;867123.01,(79776+(((H4490*12)-867123.01)*0.25))/12,IF((H4490*12)&gt;624329.01,(31216+(((H4490*12)-624329.01)*0.2))/12,IF((H4490*12)&gt;416220.01,(((H4490*12)-416220.01)*0.15)/12,0)))</f>
        <v>74675.787291666667</v>
      </c>
      <c r="V4490">
        <v>0</v>
      </c>
      <c r="W4490">
        <f t="shared" ref="W4490:W4513" si="1251">P4490+Q4490+R4490+S4490+T4490+U4490</f>
        <v>74700.787291666667</v>
      </c>
      <c r="X4490">
        <f t="shared" si="1249"/>
        <v>15628.599999999999</v>
      </c>
      <c r="Y4490">
        <f t="shared" si="1250"/>
        <v>34622.86</v>
      </c>
      <c r="Z4490">
        <f>+G4490-(W4490+X4490)</f>
        <v>269670.6127083333</v>
      </c>
      <c r="AA4490" t="s">
        <v>227</v>
      </c>
      <c r="AB4490">
        <v>2022</v>
      </c>
    </row>
    <row r="4491" spans="1:28" x14ac:dyDescent="0.25">
      <c r="A4491">
        <v>1</v>
      </c>
      <c r="B4491" t="s">
        <v>784</v>
      </c>
      <c r="C4491" t="s">
        <v>102</v>
      </c>
      <c r="D4491" t="s">
        <v>19</v>
      </c>
      <c r="E4491" t="s">
        <v>71</v>
      </c>
      <c r="F4491" t="s">
        <v>98</v>
      </c>
      <c r="G4491">
        <v>300000</v>
      </c>
      <c r="H4491">
        <f>+G4491-(I4491+L4491+N4491)</f>
        <v>286446.2</v>
      </c>
      <c r="I4491">
        <f>IF(G4491&lt;=325250,G4491*2.87%,9334.68)</f>
        <v>8610</v>
      </c>
      <c r="J4491">
        <f t="shared" ref="J4491:J4554" si="1252">IF(G4491&lt;=325250,G4491*7.1%,23092.75)</f>
        <v>21299.999999999996</v>
      </c>
      <c r="K4491">
        <f t="shared" ref="K4491:K4554" si="1253">IF(G4491&lt;=65050,G4491*1.1%,715.55)</f>
        <v>715.55</v>
      </c>
      <c r="L4491">
        <f t="shared" ref="L4491:L4554" si="1254">IF(G4491&lt;=162625,G4491*3.04%,4943.8)</f>
        <v>4943.8</v>
      </c>
      <c r="M4491">
        <f t="shared" ref="M4491:M4554" si="1255">IF(G4491&lt;=162625,G4491*7.09%,11530.11)</f>
        <v>11530.11</v>
      </c>
      <c r="N4491">
        <v>0</v>
      </c>
      <c r="O4491">
        <f t="shared" ref="O4491:O4548" si="1256">+I4491+J4491+K4491+L4491+M4491+N4491</f>
        <v>47099.46</v>
      </c>
      <c r="P4491">
        <v>25</v>
      </c>
      <c r="Q4491">
        <v>0</v>
      </c>
      <c r="R4491">
        <v>0</v>
      </c>
      <c r="S4491">
        <v>0</v>
      </c>
      <c r="T4491">
        <v>0</v>
      </c>
      <c r="U4491">
        <f t="shared" ref="U4491:U4554" si="1257">IF((H4491*12)&gt;867123.01,(79776+(((H4491*12)-867123.01)*0.25))/12,IF((H4491*12)&gt;624329.01,(31216+(((H4491*12)-624329.01)*0.2))/12,IF((H4491*12)&gt;416220.01,(((H4491*12)-416220.01)*0.15)/12,0)))</f>
        <v>60194.487291666679</v>
      </c>
      <c r="V4491">
        <v>0</v>
      </c>
      <c r="W4491">
        <f t="shared" si="1251"/>
        <v>60219.487291666679</v>
      </c>
      <c r="X4491">
        <f t="shared" si="1249"/>
        <v>13553.8</v>
      </c>
      <c r="Y4491">
        <f t="shared" si="1250"/>
        <v>32830.11</v>
      </c>
      <c r="Z4491">
        <f t="shared" ref="Z4491:Z4554" si="1258">+G4491-(W4491+X4491)</f>
        <v>226226.71270833333</v>
      </c>
      <c r="AA4491" t="s">
        <v>227</v>
      </c>
      <c r="AB4491">
        <v>2022</v>
      </c>
    </row>
    <row r="4492" spans="1:28" x14ac:dyDescent="0.25">
      <c r="A4492">
        <v>2</v>
      </c>
      <c r="B4492" t="s">
        <v>110</v>
      </c>
      <c r="C4492" t="s">
        <v>103</v>
      </c>
      <c r="D4492" t="s">
        <v>10</v>
      </c>
      <c r="E4492" t="s">
        <v>53</v>
      </c>
      <c r="F4492" t="s">
        <v>98</v>
      </c>
      <c r="G4492">
        <v>300000</v>
      </c>
      <c r="H4492">
        <f t="shared" ref="H4492:H4555" si="1259">+G4492-(I4492+L4492+N4492)</f>
        <v>286446.2</v>
      </c>
      <c r="I4492">
        <f t="shared" ref="I4492:I4555" si="1260">IF(G4492&lt;=325250,G4492*2.87%,9334.68)</f>
        <v>8610</v>
      </c>
      <c r="J4492">
        <f t="shared" si="1252"/>
        <v>21299.999999999996</v>
      </c>
      <c r="K4492">
        <f t="shared" si="1253"/>
        <v>715.55</v>
      </c>
      <c r="L4492">
        <f t="shared" si="1254"/>
        <v>4943.8</v>
      </c>
      <c r="M4492">
        <f t="shared" si="1255"/>
        <v>11530.11</v>
      </c>
      <c r="N4492">
        <v>0</v>
      </c>
      <c r="O4492">
        <f t="shared" si="1256"/>
        <v>47099.46</v>
      </c>
      <c r="P4492">
        <v>25</v>
      </c>
      <c r="Q4492">
        <v>0</v>
      </c>
      <c r="R4492">
        <v>0</v>
      </c>
      <c r="S4492">
        <v>0</v>
      </c>
      <c r="T4492">
        <v>0</v>
      </c>
      <c r="U4492">
        <f t="shared" si="1257"/>
        <v>60194.487291666679</v>
      </c>
      <c r="V4492">
        <v>0</v>
      </c>
      <c r="W4492">
        <f t="shared" si="1251"/>
        <v>60219.487291666679</v>
      </c>
      <c r="X4492">
        <f t="shared" si="1249"/>
        <v>13553.8</v>
      </c>
      <c r="Y4492">
        <f t="shared" si="1250"/>
        <v>32830.11</v>
      </c>
      <c r="Z4492">
        <f t="shared" si="1258"/>
        <v>226226.71270833333</v>
      </c>
      <c r="AA4492" t="s">
        <v>227</v>
      </c>
      <c r="AB4492">
        <v>2022</v>
      </c>
    </row>
    <row r="4493" spans="1:28" x14ac:dyDescent="0.25">
      <c r="A4493">
        <v>3</v>
      </c>
      <c r="B4493" t="s">
        <v>115</v>
      </c>
      <c r="C4493" t="s">
        <v>103</v>
      </c>
      <c r="D4493" t="s">
        <v>21</v>
      </c>
      <c r="E4493" t="s">
        <v>81</v>
      </c>
      <c r="F4493" t="s">
        <v>84</v>
      </c>
      <c r="G4493">
        <v>185000</v>
      </c>
      <c r="H4493">
        <f>+G4493-(I4493+L4493+N4493)</f>
        <v>170696.34</v>
      </c>
      <c r="I4493">
        <f t="shared" si="1260"/>
        <v>5309.5</v>
      </c>
      <c r="J4493">
        <f t="shared" si="1252"/>
        <v>13134.999999999998</v>
      </c>
      <c r="K4493">
        <f t="shared" si="1253"/>
        <v>715.55</v>
      </c>
      <c r="L4493">
        <f t="shared" si="1254"/>
        <v>4943.8</v>
      </c>
      <c r="M4493">
        <f t="shared" si="1255"/>
        <v>11530.11</v>
      </c>
      <c r="N4493">
        <v>4050.36</v>
      </c>
      <c r="O4493">
        <f t="shared" si="1256"/>
        <v>39684.32</v>
      </c>
      <c r="P4493">
        <v>25</v>
      </c>
      <c r="Q4493">
        <v>19771.46</v>
      </c>
      <c r="R4493">
        <v>200.6</v>
      </c>
      <c r="S4493">
        <v>0</v>
      </c>
      <c r="T4493">
        <v>100</v>
      </c>
      <c r="U4493">
        <f t="shared" si="1257"/>
        <v>31257.022291666668</v>
      </c>
      <c r="V4493">
        <v>0</v>
      </c>
      <c r="W4493">
        <f t="shared" si="1251"/>
        <v>51354.082291666666</v>
      </c>
      <c r="X4493">
        <f t="shared" si="1249"/>
        <v>14303.66</v>
      </c>
      <c r="Y4493">
        <f t="shared" si="1250"/>
        <v>24665.11</v>
      </c>
      <c r="Z4493">
        <f t="shared" si="1258"/>
        <v>119342.25770833333</v>
      </c>
      <c r="AA4493" t="s">
        <v>227</v>
      </c>
      <c r="AB4493">
        <v>2022</v>
      </c>
    </row>
    <row r="4494" spans="1:28" x14ac:dyDescent="0.25">
      <c r="A4494">
        <v>4</v>
      </c>
      <c r="B4494" t="s">
        <v>116</v>
      </c>
      <c r="C4494" t="s">
        <v>102</v>
      </c>
      <c r="D4494" t="s">
        <v>4</v>
      </c>
      <c r="E4494" t="s">
        <v>91</v>
      </c>
      <c r="F4494" t="s">
        <v>84</v>
      </c>
      <c r="G4494">
        <v>185000</v>
      </c>
      <c r="H4494">
        <f t="shared" si="1259"/>
        <v>174746.7</v>
      </c>
      <c r="I4494">
        <f t="shared" si="1260"/>
        <v>5309.5</v>
      </c>
      <c r="J4494">
        <f t="shared" si="1252"/>
        <v>13134.999999999998</v>
      </c>
      <c r="K4494">
        <f t="shared" si="1253"/>
        <v>715.55</v>
      </c>
      <c r="L4494">
        <f t="shared" si="1254"/>
        <v>4943.8</v>
      </c>
      <c r="M4494">
        <f t="shared" si="1255"/>
        <v>11530.11</v>
      </c>
      <c r="N4494">
        <v>0</v>
      </c>
      <c r="O4494">
        <f t="shared" si="1256"/>
        <v>35633.96</v>
      </c>
      <c r="P4494">
        <v>25</v>
      </c>
      <c r="Q4494">
        <v>12441.85</v>
      </c>
      <c r="R4494">
        <v>651.95000000000005</v>
      </c>
      <c r="S4494">
        <v>1270</v>
      </c>
      <c r="T4494">
        <v>100</v>
      </c>
      <c r="U4494">
        <f t="shared" si="1257"/>
        <v>32269.612291666668</v>
      </c>
      <c r="V4494">
        <v>0</v>
      </c>
      <c r="W4494">
        <f t="shared" si="1251"/>
        <v>46758.412291666667</v>
      </c>
      <c r="X4494">
        <f t="shared" si="1249"/>
        <v>10253.299999999999</v>
      </c>
      <c r="Y4494">
        <f t="shared" si="1250"/>
        <v>24665.11</v>
      </c>
      <c r="Z4494">
        <f t="shared" si="1258"/>
        <v>127988.28770833333</v>
      </c>
      <c r="AA4494" t="s">
        <v>227</v>
      </c>
      <c r="AB4494">
        <v>2022</v>
      </c>
    </row>
    <row r="4495" spans="1:28" x14ac:dyDescent="0.25">
      <c r="A4495">
        <v>5</v>
      </c>
      <c r="B4495" t="s">
        <v>117</v>
      </c>
      <c r="C4495" t="s">
        <v>102</v>
      </c>
      <c r="D4495" t="s">
        <v>793</v>
      </c>
      <c r="E4495" t="s">
        <v>794</v>
      </c>
      <c r="F4495" t="s">
        <v>84</v>
      </c>
      <c r="G4495">
        <v>185000</v>
      </c>
      <c r="H4495">
        <f t="shared" si="1259"/>
        <v>172046.46</v>
      </c>
      <c r="I4495">
        <f t="shared" si="1260"/>
        <v>5309.5</v>
      </c>
      <c r="J4495">
        <f t="shared" si="1252"/>
        <v>13134.999999999998</v>
      </c>
      <c r="K4495">
        <f t="shared" si="1253"/>
        <v>715.55</v>
      </c>
      <c r="L4495">
        <f t="shared" si="1254"/>
        <v>4943.8</v>
      </c>
      <c r="M4495">
        <f t="shared" si="1255"/>
        <v>11530.11</v>
      </c>
      <c r="N4495">
        <v>2700.24</v>
      </c>
      <c r="O4495">
        <f t="shared" si="1256"/>
        <v>38334.199999999997</v>
      </c>
      <c r="P4495">
        <v>25</v>
      </c>
      <c r="Q4495">
        <v>0</v>
      </c>
      <c r="R4495">
        <v>0</v>
      </c>
      <c r="S4495">
        <v>2440</v>
      </c>
      <c r="T4495">
        <v>100</v>
      </c>
      <c r="U4495">
        <f t="shared" si="1257"/>
        <v>31594.552291666667</v>
      </c>
      <c r="V4495">
        <v>0</v>
      </c>
      <c r="W4495">
        <f t="shared" si="1251"/>
        <v>34159.552291666667</v>
      </c>
      <c r="X4495">
        <f t="shared" si="1249"/>
        <v>12953.539999999999</v>
      </c>
      <c r="Y4495">
        <f t="shared" si="1250"/>
        <v>24665.11</v>
      </c>
      <c r="Z4495">
        <f t="shared" si="1258"/>
        <v>137886.90770833334</v>
      </c>
      <c r="AA4495" t="s">
        <v>227</v>
      </c>
      <c r="AB4495">
        <v>2022</v>
      </c>
    </row>
    <row r="4496" spans="1:28" x14ac:dyDescent="0.25">
      <c r="A4496">
        <v>6</v>
      </c>
      <c r="B4496" t="s">
        <v>118</v>
      </c>
      <c r="C4496" t="s">
        <v>103</v>
      </c>
      <c r="D4496" t="s">
        <v>795</v>
      </c>
      <c r="E4496" t="s">
        <v>90</v>
      </c>
      <c r="F4496" t="s">
        <v>84</v>
      </c>
      <c r="G4496">
        <v>125000</v>
      </c>
      <c r="H4496">
        <f t="shared" si="1259"/>
        <v>114912.26</v>
      </c>
      <c r="I4496">
        <f t="shared" si="1260"/>
        <v>3587.5</v>
      </c>
      <c r="J4496">
        <f t="shared" si="1252"/>
        <v>8875</v>
      </c>
      <c r="K4496">
        <f t="shared" si="1253"/>
        <v>715.55</v>
      </c>
      <c r="L4496">
        <f t="shared" si="1254"/>
        <v>3800</v>
      </c>
      <c r="M4496">
        <f t="shared" si="1255"/>
        <v>8862.5</v>
      </c>
      <c r="N4496">
        <v>2700.24</v>
      </c>
      <c r="O4496">
        <f t="shared" si="1256"/>
        <v>28540.79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 t="shared" si="1257"/>
        <v>17311.002291666664</v>
      </c>
      <c r="V4496">
        <v>0</v>
      </c>
      <c r="W4496">
        <f t="shared" si="1251"/>
        <v>17436.002291666664</v>
      </c>
      <c r="X4496">
        <f t="shared" si="1249"/>
        <v>10087.74</v>
      </c>
      <c r="Y4496">
        <f t="shared" si="1250"/>
        <v>17737.5</v>
      </c>
      <c r="Z4496">
        <f t="shared" si="1258"/>
        <v>97476.257708333345</v>
      </c>
      <c r="AA4496" t="s">
        <v>227</v>
      </c>
      <c r="AB4496">
        <v>2022</v>
      </c>
    </row>
    <row r="4497" spans="1:28" x14ac:dyDescent="0.25">
      <c r="A4497">
        <v>7</v>
      </c>
      <c r="B4497" t="s">
        <v>119</v>
      </c>
      <c r="C4497" t="s">
        <v>103</v>
      </c>
      <c r="D4497" t="s">
        <v>10</v>
      </c>
      <c r="E4497" t="s">
        <v>69</v>
      </c>
      <c r="F4497" t="s">
        <v>84</v>
      </c>
      <c r="G4497">
        <v>95000</v>
      </c>
      <c r="H4497">
        <f t="shared" si="1259"/>
        <v>89385.5</v>
      </c>
      <c r="I4497">
        <f t="shared" si="1260"/>
        <v>2726.5</v>
      </c>
      <c r="J4497">
        <f t="shared" si="1252"/>
        <v>6744.9999999999991</v>
      </c>
      <c r="K4497">
        <f t="shared" si="1253"/>
        <v>715.55</v>
      </c>
      <c r="L4497">
        <f t="shared" si="1254"/>
        <v>2888</v>
      </c>
      <c r="M4497">
        <f t="shared" si="1255"/>
        <v>6735.5</v>
      </c>
      <c r="N4497">
        <v>0</v>
      </c>
      <c r="O4497">
        <f t="shared" si="1256"/>
        <v>19810.55</v>
      </c>
      <c r="P4497">
        <v>25</v>
      </c>
      <c r="Q4497">
        <v>11358.49</v>
      </c>
      <c r="R4497">
        <v>902.7</v>
      </c>
      <c r="S4497">
        <v>1270</v>
      </c>
      <c r="T4497">
        <v>100</v>
      </c>
      <c r="U4497">
        <f t="shared" si="1257"/>
        <v>10929.312291666667</v>
      </c>
      <c r="V4497">
        <v>0</v>
      </c>
      <c r="W4497">
        <f t="shared" si="1251"/>
        <v>24585.502291666668</v>
      </c>
      <c r="X4497">
        <f t="shared" si="1249"/>
        <v>5614.5</v>
      </c>
      <c r="Y4497">
        <f t="shared" si="1250"/>
        <v>13480.5</v>
      </c>
      <c r="Z4497">
        <f t="shared" si="1258"/>
        <v>64799.997708333336</v>
      </c>
      <c r="AA4497" t="s">
        <v>227</v>
      </c>
      <c r="AB4497">
        <v>2022</v>
      </c>
    </row>
    <row r="4498" spans="1:28" x14ac:dyDescent="0.25">
      <c r="A4498">
        <v>8</v>
      </c>
      <c r="B4498" t="s">
        <v>121</v>
      </c>
      <c r="C4498" t="s">
        <v>102</v>
      </c>
      <c r="D4498" t="s">
        <v>21</v>
      </c>
      <c r="E4498" t="s">
        <v>48</v>
      </c>
      <c r="F4498" t="s">
        <v>84</v>
      </c>
      <c r="G4498">
        <v>120000</v>
      </c>
      <c r="H4498">
        <f t="shared" si="1259"/>
        <v>111557.88</v>
      </c>
      <c r="I4498">
        <f t="shared" si="1260"/>
        <v>3444</v>
      </c>
      <c r="J4498">
        <f t="shared" si="1252"/>
        <v>8520</v>
      </c>
      <c r="K4498">
        <f t="shared" si="1253"/>
        <v>715.55</v>
      </c>
      <c r="L4498">
        <f t="shared" si="1254"/>
        <v>3648</v>
      </c>
      <c r="M4498">
        <f t="shared" si="1255"/>
        <v>8508</v>
      </c>
      <c r="N4498">
        <v>1350.12</v>
      </c>
      <c r="O4498">
        <f t="shared" si="1256"/>
        <v>26185.67</v>
      </c>
      <c r="P4498">
        <v>25</v>
      </c>
      <c r="Q4498">
        <v>8487.86</v>
      </c>
      <c r="R4498">
        <v>300.89999999999998</v>
      </c>
      <c r="S4498">
        <v>0</v>
      </c>
      <c r="T4498">
        <v>100</v>
      </c>
      <c r="U4498">
        <f t="shared" si="1257"/>
        <v>16472.407291666666</v>
      </c>
      <c r="V4498">
        <v>0</v>
      </c>
      <c r="W4498">
        <f t="shared" ref="W4498:W4504" si="1261">P4498+Q4498+R4498+S4498+T4498+U4498-(V4498)</f>
        <v>25386.167291666665</v>
      </c>
      <c r="X4498">
        <f t="shared" si="1249"/>
        <v>8442.119999999999</v>
      </c>
      <c r="Y4498">
        <f t="shared" si="1250"/>
        <v>17028</v>
      </c>
      <c r="Z4498">
        <f t="shared" si="1258"/>
        <v>86171.712708333333</v>
      </c>
      <c r="AA4498" t="s">
        <v>227</v>
      </c>
      <c r="AB4498">
        <v>2022</v>
      </c>
    </row>
    <row r="4499" spans="1:28" x14ac:dyDescent="0.25">
      <c r="A4499">
        <v>9</v>
      </c>
      <c r="B4499" t="s">
        <v>122</v>
      </c>
      <c r="C4499" t="s">
        <v>102</v>
      </c>
      <c r="D4499" t="s">
        <v>4</v>
      </c>
      <c r="E4499" t="s">
        <v>209</v>
      </c>
      <c r="F4499" t="s">
        <v>84</v>
      </c>
      <c r="G4499">
        <v>93000</v>
      </c>
      <c r="H4499">
        <f t="shared" si="1259"/>
        <v>86153.58</v>
      </c>
      <c r="I4499">
        <f t="shared" si="1260"/>
        <v>2669.1</v>
      </c>
      <c r="J4499">
        <f t="shared" si="1252"/>
        <v>6602.9999999999991</v>
      </c>
      <c r="K4499">
        <f t="shared" si="1253"/>
        <v>715.55</v>
      </c>
      <c r="L4499">
        <f t="shared" si="1254"/>
        <v>2827.2</v>
      </c>
      <c r="M4499">
        <f t="shared" si="1255"/>
        <v>6593.7000000000007</v>
      </c>
      <c r="N4499">
        <v>1350.12</v>
      </c>
      <c r="O4499">
        <f t="shared" si="1256"/>
        <v>20758.669999999998</v>
      </c>
      <c r="P4499">
        <v>25</v>
      </c>
      <c r="Q4499">
        <v>1000</v>
      </c>
      <c r="R4499">
        <v>50.15</v>
      </c>
      <c r="S4499">
        <v>0</v>
      </c>
      <c r="T4499">
        <v>100</v>
      </c>
      <c r="U4499">
        <f t="shared" si="1257"/>
        <v>10121.332291666666</v>
      </c>
      <c r="V4499">
        <v>0</v>
      </c>
      <c r="W4499">
        <f t="shared" si="1261"/>
        <v>11296.482291666665</v>
      </c>
      <c r="X4499">
        <f t="shared" si="1249"/>
        <v>6846.4199999999992</v>
      </c>
      <c r="Y4499">
        <f t="shared" si="1250"/>
        <v>13196.7</v>
      </c>
      <c r="Z4499">
        <f t="shared" si="1258"/>
        <v>74857.097708333342</v>
      </c>
      <c r="AA4499" t="s">
        <v>227</v>
      </c>
      <c r="AB4499">
        <v>2022</v>
      </c>
    </row>
    <row r="4500" spans="1:28" x14ac:dyDescent="0.25">
      <c r="A4500">
        <v>10</v>
      </c>
      <c r="B4500" t="s">
        <v>137</v>
      </c>
      <c r="C4500" t="s">
        <v>102</v>
      </c>
      <c r="D4500" t="s">
        <v>22</v>
      </c>
      <c r="E4500" t="s">
        <v>788</v>
      </c>
      <c r="F4500" t="s">
        <v>85</v>
      </c>
      <c r="G4500">
        <v>140000</v>
      </c>
      <c r="H4500">
        <f>+G4500-(I4500+L4500+N4500)</f>
        <v>130375.88</v>
      </c>
      <c r="I4500">
        <f t="shared" si="1260"/>
        <v>4018</v>
      </c>
      <c r="J4500">
        <f t="shared" si="1252"/>
        <v>9940</v>
      </c>
      <c r="K4500">
        <f t="shared" si="1253"/>
        <v>715.55</v>
      </c>
      <c r="L4500">
        <f t="shared" si="1254"/>
        <v>4256</v>
      </c>
      <c r="M4500">
        <f t="shared" si="1255"/>
        <v>9926</v>
      </c>
      <c r="N4500">
        <v>1350.12</v>
      </c>
      <c r="O4500">
        <f>+I4500+J4500+K4500+L4500+M4500+N4500</f>
        <v>30205.67</v>
      </c>
      <c r="P4500">
        <v>25</v>
      </c>
      <c r="Q4500">
        <v>1000</v>
      </c>
      <c r="R4500">
        <v>702.1</v>
      </c>
      <c r="S4500">
        <v>0</v>
      </c>
      <c r="T4500">
        <v>100</v>
      </c>
      <c r="U4500">
        <f t="shared" si="1257"/>
        <v>21176.907291666666</v>
      </c>
      <c r="V4500">
        <v>0</v>
      </c>
      <c r="W4500">
        <f t="shared" si="1261"/>
        <v>23004.007291666665</v>
      </c>
      <c r="X4500">
        <f>+I4500+L4500+N4500</f>
        <v>9624.119999999999</v>
      </c>
      <c r="Y4500">
        <f>+J4500+M4500</f>
        <v>19866</v>
      </c>
      <c r="Z4500">
        <f>+G4500-(W4500+X4500)</f>
        <v>107371.87270833334</v>
      </c>
      <c r="AA4500" t="s">
        <v>227</v>
      </c>
      <c r="AB4500">
        <v>2022</v>
      </c>
    </row>
    <row r="4501" spans="1:28" x14ac:dyDescent="0.25">
      <c r="A4501">
        <v>11</v>
      </c>
      <c r="B4501" t="s">
        <v>123</v>
      </c>
      <c r="C4501" t="s">
        <v>102</v>
      </c>
      <c r="D4501" t="s">
        <v>10</v>
      </c>
      <c r="E4501" t="s">
        <v>39</v>
      </c>
      <c r="F4501" t="s">
        <v>84</v>
      </c>
      <c r="G4501">
        <v>65000</v>
      </c>
      <c r="H4501">
        <f t="shared" si="1259"/>
        <v>61158.5</v>
      </c>
      <c r="I4501">
        <f t="shared" si="1260"/>
        <v>1865.5</v>
      </c>
      <c r="J4501">
        <f t="shared" si="1252"/>
        <v>4615</v>
      </c>
      <c r="K4501">
        <f t="shared" si="1253"/>
        <v>715.00000000000011</v>
      </c>
      <c r="L4501">
        <f t="shared" si="1254"/>
        <v>1976</v>
      </c>
      <c r="M4501">
        <f t="shared" si="1255"/>
        <v>4608.5</v>
      </c>
      <c r="N4501">
        <v>0</v>
      </c>
      <c r="O4501">
        <f t="shared" si="1256"/>
        <v>13780</v>
      </c>
      <c r="P4501">
        <v>25</v>
      </c>
      <c r="Q4501">
        <v>6000</v>
      </c>
      <c r="R4501">
        <v>100.3</v>
      </c>
      <c r="S4501">
        <v>0</v>
      </c>
      <c r="T4501">
        <v>100</v>
      </c>
      <c r="U4501">
        <f t="shared" si="1257"/>
        <v>4427.5498333333335</v>
      </c>
      <c r="V4501">
        <v>0</v>
      </c>
      <c r="W4501">
        <f t="shared" si="1261"/>
        <v>10652.849833333334</v>
      </c>
      <c r="X4501">
        <f t="shared" si="1249"/>
        <v>3841.5</v>
      </c>
      <c r="Y4501">
        <f t="shared" si="1250"/>
        <v>9223.5</v>
      </c>
      <c r="Z4501">
        <f t="shared" si="1258"/>
        <v>50505.650166666666</v>
      </c>
      <c r="AA4501" t="s">
        <v>227</v>
      </c>
      <c r="AB4501">
        <v>2022</v>
      </c>
    </row>
    <row r="4502" spans="1:28" x14ac:dyDescent="0.25">
      <c r="A4502">
        <v>12</v>
      </c>
      <c r="B4502" t="s">
        <v>124</v>
      </c>
      <c r="C4502" t="s">
        <v>103</v>
      </c>
      <c r="D4502" t="s">
        <v>10</v>
      </c>
      <c r="E4502" t="s">
        <v>74</v>
      </c>
      <c r="F4502" t="s">
        <v>84</v>
      </c>
      <c r="G4502">
        <v>36000</v>
      </c>
      <c r="H4502">
        <f t="shared" si="1259"/>
        <v>33872.400000000001</v>
      </c>
      <c r="I4502">
        <f t="shared" si="1260"/>
        <v>1033.2</v>
      </c>
      <c r="J4502">
        <f t="shared" si="1252"/>
        <v>2555.9999999999995</v>
      </c>
      <c r="K4502">
        <f t="shared" si="1253"/>
        <v>396.00000000000006</v>
      </c>
      <c r="L4502">
        <f t="shared" si="1254"/>
        <v>1094.4000000000001</v>
      </c>
      <c r="M4502">
        <f t="shared" si="1255"/>
        <v>2552.4</v>
      </c>
      <c r="N4502">
        <v>0</v>
      </c>
      <c r="O4502">
        <f t="shared" si="1256"/>
        <v>7632</v>
      </c>
      <c r="P4502">
        <v>25</v>
      </c>
      <c r="Q4502">
        <v>0</v>
      </c>
      <c r="R4502">
        <v>551.65</v>
      </c>
      <c r="S4502">
        <v>0</v>
      </c>
      <c r="T4502">
        <v>0</v>
      </c>
      <c r="U4502">
        <f t="shared" si="1257"/>
        <v>0</v>
      </c>
      <c r="V4502">
        <v>0</v>
      </c>
      <c r="W4502">
        <f t="shared" si="1261"/>
        <v>576.65</v>
      </c>
      <c r="X4502">
        <f t="shared" si="1249"/>
        <v>2127.6000000000004</v>
      </c>
      <c r="Y4502">
        <f t="shared" si="1250"/>
        <v>5108.3999999999996</v>
      </c>
      <c r="Z4502">
        <f t="shared" si="1258"/>
        <v>33295.75</v>
      </c>
      <c r="AA4502" t="s">
        <v>227</v>
      </c>
      <c r="AB4502">
        <v>2022</v>
      </c>
    </row>
    <row r="4503" spans="1:28" x14ac:dyDescent="0.25">
      <c r="A4503">
        <v>13</v>
      </c>
      <c r="B4503" t="s">
        <v>125</v>
      </c>
      <c r="C4503" t="s">
        <v>102</v>
      </c>
      <c r="D4503" t="s">
        <v>94</v>
      </c>
      <c r="E4503" t="s">
        <v>65</v>
      </c>
      <c r="F4503" t="s">
        <v>85</v>
      </c>
      <c r="G4503">
        <v>50000</v>
      </c>
      <c r="H4503">
        <f t="shared" si="1259"/>
        <v>45694.879999999997</v>
      </c>
      <c r="I4503">
        <f t="shared" si="1260"/>
        <v>1435</v>
      </c>
      <c r="J4503">
        <f t="shared" si="1252"/>
        <v>3549.9999999999995</v>
      </c>
      <c r="K4503">
        <f t="shared" si="1253"/>
        <v>550</v>
      </c>
      <c r="L4503">
        <f t="shared" si="1254"/>
        <v>1520</v>
      </c>
      <c r="M4503">
        <f t="shared" si="1255"/>
        <v>3545.0000000000005</v>
      </c>
      <c r="N4503">
        <v>1350.12</v>
      </c>
      <c r="O4503">
        <f t="shared" si="1256"/>
        <v>11950.119999999999</v>
      </c>
      <c r="P4503">
        <v>25</v>
      </c>
      <c r="Q4503">
        <v>1000</v>
      </c>
      <c r="R4503">
        <v>0</v>
      </c>
      <c r="S4503">
        <v>1220</v>
      </c>
      <c r="T4503">
        <v>100</v>
      </c>
      <c r="U4503">
        <f t="shared" si="1257"/>
        <v>1651.4818749999993</v>
      </c>
      <c r="V4503">
        <v>0</v>
      </c>
      <c r="W4503">
        <f t="shared" si="1261"/>
        <v>3996.4818749999995</v>
      </c>
      <c r="X4503">
        <f t="shared" si="1249"/>
        <v>4305.12</v>
      </c>
      <c r="Y4503">
        <f t="shared" si="1250"/>
        <v>7095</v>
      </c>
      <c r="Z4503">
        <f t="shared" si="1258"/>
        <v>41698.398125</v>
      </c>
      <c r="AA4503" t="s">
        <v>227</v>
      </c>
      <c r="AB4503">
        <v>2022</v>
      </c>
    </row>
    <row r="4504" spans="1:28" x14ac:dyDescent="0.25">
      <c r="A4504">
        <v>14</v>
      </c>
      <c r="B4504" t="s">
        <v>126</v>
      </c>
      <c r="C4504" t="s">
        <v>103</v>
      </c>
      <c r="D4504" t="s">
        <v>94</v>
      </c>
      <c r="E4504" t="s">
        <v>58</v>
      </c>
      <c r="F4504" t="s">
        <v>84</v>
      </c>
      <c r="G4504">
        <v>55000</v>
      </c>
      <c r="H4504">
        <f t="shared" si="1259"/>
        <v>51749.5</v>
      </c>
      <c r="I4504">
        <f t="shared" si="1260"/>
        <v>1578.5</v>
      </c>
      <c r="J4504">
        <f t="shared" si="1252"/>
        <v>3904.9999999999995</v>
      </c>
      <c r="K4504">
        <f t="shared" si="1253"/>
        <v>605.00000000000011</v>
      </c>
      <c r="L4504">
        <f t="shared" si="1254"/>
        <v>1672</v>
      </c>
      <c r="M4504">
        <f t="shared" si="1255"/>
        <v>3899.5000000000005</v>
      </c>
      <c r="N4504">
        <v>0</v>
      </c>
      <c r="O4504">
        <f t="shared" si="1256"/>
        <v>11660</v>
      </c>
      <c r="P4504">
        <v>25</v>
      </c>
      <c r="Q4504">
        <v>2996.21</v>
      </c>
      <c r="R4504">
        <v>601.79999999999995</v>
      </c>
      <c r="S4504">
        <v>1008</v>
      </c>
      <c r="T4504">
        <v>100</v>
      </c>
      <c r="U4504">
        <f t="shared" si="1257"/>
        <v>2559.6748749999997</v>
      </c>
      <c r="V4504">
        <v>0</v>
      </c>
      <c r="W4504">
        <f t="shared" si="1261"/>
        <v>7290.6848749999999</v>
      </c>
      <c r="X4504">
        <f t="shared" si="1249"/>
        <v>3250.5</v>
      </c>
      <c r="Y4504">
        <f t="shared" si="1250"/>
        <v>7804.5</v>
      </c>
      <c r="Z4504">
        <f t="shared" si="1258"/>
        <v>44458.815125000001</v>
      </c>
      <c r="AA4504" t="s">
        <v>227</v>
      </c>
      <c r="AB4504">
        <v>2022</v>
      </c>
    </row>
    <row r="4505" spans="1:28" x14ac:dyDescent="0.25">
      <c r="A4505">
        <v>15</v>
      </c>
      <c r="B4505" t="s">
        <v>128</v>
      </c>
      <c r="C4505" t="s">
        <v>102</v>
      </c>
      <c r="D4505" t="s">
        <v>12</v>
      </c>
      <c r="E4505" t="s">
        <v>35</v>
      </c>
      <c r="F4505" t="s">
        <v>84</v>
      </c>
      <c r="G4505">
        <v>85000</v>
      </c>
      <c r="H4505">
        <f t="shared" si="1259"/>
        <v>77276.259999999995</v>
      </c>
      <c r="I4505">
        <f t="shared" si="1260"/>
        <v>2439.5</v>
      </c>
      <c r="J4505">
        <f t="shared" si="1252"/>
        <v>6034.9999999999991</v>
      </c>
      <c r="K4505">
        <f t="shared" si="1253"/>
        <v>715.55</v>
      </c>
      <c r="L4505">
        <f t="shared" si="1254"/>
        <v>2584</v>
      </c>
      <c r="M4505">
        <f t="shared" si="1255"/>
        <v>6026.5</v>
      </c>
      <c r="N4505">
        <v>2700.24</v>
      </c>
      <c r="O4505">
        <f t="shared" si="1256"/>
        <v>20500.79</v>
      </c>
      <c r="P4505">
        <v>25</v>
      </c>
      <c r="Q4505">
        <v>0</v>
      </c>
      <c r="R4505">
        <v>0</v>
      </c>
      <c r="S4505">
        <v>0</v>
      </c>
      <c r="T4505">
        <v>100</v>
      </c>
      <c r="U4505">
        <f t="shared" si="1257"/>
        <v>7902.002291666664</v>
      </c>
      <c r="V4505">
        <v>0</v>
      </c>
      <c r="W4505">
        <f>P4505+Q4505+R4505+S4505+T4505+U4505-(V4505)</f>
        <v>8027.002291666664</v>
      </c>
      <c r="X4505">
        <f t="shared" si="1249"/>
        <v>7723.74</v>
      </c>
      <c r="Y4505">
        <f t="shared" si="1250"/>
        <v>12061.5</v>
      </c>
      <c r="Z4505">
        <f t="shared" si="1258"/>
        <v>69249.257708333331</v>
      </c>
      <c r="AA4505" t="s">
        <v>227</v>
      </c>
      <c r="AB4505">
        <v>2022</v>
      </c>
    </row>
    <row r="4506" spans="1:28" x14ac:dyDescent="0.25">
      <c r="A4506">
        <v>16</v>
      </c>
      <c r="B4506" t="s">
        <v>114</v>
      </c>
      <c r="C4506" t="s">
        <v>102</v>
      </c>
      <c r="D4506" t="s">
        <v>17</v>
      </c>
      <c r="E4506" t="s">
        <v>64</v>
      </c>
      <c r="F4506" t="s">
        <v>84</v>
      </c>
      <c r="G4506">
        <v>60000</v>
      </c>
      <c r="H4506">
        <f t="shared" si="1259"/>
        <v>56454</v>
      </c>
      <c r="I4506">
        <f t="shared" si="1260"/>
        <v>1722</v>
      </c>
      <c r="J4506">
        <f t="shared" si="1252"/>
        <v>4260</v>
      </c>
      <c r="K4506">
        <f t="shared" si="1253"/>
        <v>660.00000000000011</v>
      </c>
      <c r="L4506">
        <f t="shared" si="1254"/>
        <v>1824</v>
      </c>
      <c r="M4506">
        <f t="shared" si="1255"/>
        <v>4254</v>
      </c>
      <c r="N4506">
        <v>0</v>
      </c>
      <c r="O4506">
        <f t="shared" si="1256"/>
        <v>12720</v>
      </c>
      <c r="P4506">
        <v>25</v>
      </c>
      <c r="Q4506">
        <v>21600.77</v>
      </c>
      <c r="R4506">
        <v>0</v>
      </c>
      <c r="S4506">
        <v>2440</v>
      </c>
      <c r="T4506">
        <v>100</v>
      </c>
      <c r="U4506">
        <f t="shared" si="1257"/>
        <v>3486.6498333333329</v>
      </c>
      <c r="V4506">
        <v>0</v>
      </c>
      <c r="W4506">
        <f t="shared" ref="W4506:W4509" si="1262">P4506+Q4506+R4506+S4506+T4506+U4506-(V4506)</f>
        <v>27652.419833333333</v>
      </c>
      <c r="X4506">
        <f t="shared" si="1249"/>
        <v>3546</v>
      </c>
      <c r="Y4506">
        <f t="shared" si="1250"/>
        <v>8514</v>
      </c>
      <c r="Z4506">
        <f t="shared" si="1258"/>
        <v>28801.580166666667</v>
      </c>
      <c r="AA4506" t="s">
        <v>227</v>
      </c>
      <c r="AB4506">
        <v>2022</v>
      </c>
    </row>
    <row r="4507" spans="1:28" x14ac:dyDescent="0.25">
      <c r="A4507">
        <v>17</v>
      </c>
      <c r="B4507" t="s">
        <v>129</v>
      </c>
      <c r="C4507" t="s">
        <v>102</v>
      </c>
      <c r="D4507" t="s">
        <v>16</v>
      </c>
      <c r="E4507" t="s">
        <v>79</v>
      </c>
      <c r="F4507" t="s">
        <v>84</v>
      </c>
      <c r="G4507">
        <v>54000</v>
      </c>
      <c r="H4507">
        <f t="shared" si="1259"/>
        <v>50808.6</v>
      </c>
      <c r="I4507">
        <f t="shared" si="1260"/>
        <v>1549.8</v>
      </c>
      <c r="J4507">
        <f t="shared" si="1252"/>
        <v>3833.9999999999995</v>
      </c>
      <c r="K4507">
        <f t="shared" si="1253"/>
        <v>594.00000000000011</v>
      </c>
      <c r="L4507">
        <f t="shared" si="1254"/>
        <v>1641.6</v>
      </c>
      <c r="M4507">
        <f t="shared" si="1255"/>
        <v>3828.6000000000004</v>
      </c>
      <c r="N4507">
        <v>0</v>
      </c>
      <c r="O4507">
        <f t="shared" si="1256"/>
        <v>11448</v>
      </c>
      <c r="P4507">
        <v>25</v>
      </c>
      <c r="Q4507">
        <v>1066.1199999999999</v>
      </c>
      <c r="R4507">
        <v>551.65</v>
      </c>
      <c r="S4507">
        <v>0</v>
      </c>
      <c r="T4507">
        <v>100</v>
      </c>
      <c r="U4507">
        <f t="shared" si="1257"/>
        <v>2418.539874999999</v>
      </c>
      <c r="V4507">
        <v>0</v>
      </c>
      <c r="W4507">
        <f t="shared" si="1262"/>
        <v>4161.309874999999</v>
      </c>
      <c r="X4507">
        <f t="shared" si="1249"/>
        <v>3191.3999999999996</v>
      </c>
      <c r="Y4507">
        <f t="shared" si="1250"/>
        <v>7662.6</v>
      </c>
      <c r="Z4507">
        <f t="shared" si="1258"/>
        <v>46647.290125</v>
      </c>
      <c r="AA4507" t="s">
        <v>227</v>
      </c>
      <c r="AB4507">
        <v>2022</v>
      </c>
    </row>
    <row r="4508" spans="1:28" x14ac:dyDescent="0.25">
      <c r="A4508">
        <v>18</v>
      </c>
      <c r="B4508" t="s">
        <v>130</v>
      </c>
      <c r="C4508" t="s">
        <v>102</v>
      </c>
      <c r="D4508" t="s">
        <v>16</v>
      </c>
      <c r="E4508" t="s">
        <v>61</v>
      </c>
      <c r="F4508" t="s">
        <v>84</v>
      </c>
      <c r="G4508">
        <v>65000</v>
      </c>
      <c r="H4508">
        <f t="shared" si="1259"/>
        <v>57108.14</v>
      </c>
      <c r="I4508">
        <f t="shared" si="1260"/>
        <v>1865.5</v>
      </c>
      <c r="J4508">
        <f t="shared" si="1252"/>
        <v>4615</v>
      </c>
      <c r="K4508">
        <f t="shared" si="1253"/>
        <v>715.00000000000011</v>
      </c>
      <c r="L4508">
        <f t="shared" si="1254"/>
        <v>1976</v>
      </c>
      <c r="M4508">
        <f t="shared" si="1255"/>
        <v>4608.5</v>
      </c>
      <c r="N4508">
        <f>1350.12*3</f>
        <v>4050.3599999999997</v>
      </c>
      <c r="O4508">
        <f t="shared" si="1256"/>
        <v>17830.36</v>
      </c>
      <c r="P4508">
        <v>25</v>
      </c>
      <c r="Q4508">
        <v>1200</v>
      </c>
      <c r="R4508">
        <v>0</v>
      </c>
      <c r="S4508">
        <v>0</v>
      </c>
      <c r="T4508">
        <v>100</v>
      </c>
      <c r="U4508">
        <f t="shared" si="1257"/>
        <v>3617.477833333332</v>
      </c>
      <c r="V4508">
        <v>0</v>
      </c>
      <c r="W4508">
        <f t="shared" si="1262"/>
        <v>4942.4778333333325</v>
      </c>
      <c r="X4508">
        <f t="shared" si="1249"/>
        <v>7891.86</v>
      </c>
      <c r="Y4508">
        <f t="shared" si="1250"/>
        <v>9223.5</v>
      </c>
      <c r="Z4508">
        <f t="shared" si="1258"/>
        <v>52165.662166666669</v>
      </c>
      <c r="AA4508" t="s">
        <v>227</v>
      </c>
      <c r="AB4508">
        <v>2022</v>
      </c>
    </row>
    <row r="4509" spans="1:28" x14ac:dyDescent="0.25">
      <c r="A4509">
        <v>19</v>
      </c>
      <c r="B4509" t="s">
        <v>131</v>
      </c>
      <c r="C4509" t="s">
        <v>102</v>
      </c>
      <c r="D4509" t="s">
        <v>6</v>
      </c>
      <c r="E4509" t="s">
        <v>108</v>
      </c>
      <c r="F4509" t="s">
        <v>84</v>
      </c>
      <c r="G4509">
        <v>70000</v>
      </c>
      <c r="H4509">
        <f t="shared" si="1259"/>
        <v>63162.76</v>
      </c>
      <c r="I4509">
        <f t="shared" si="1260"/>
        <v>2009</v>
      </c>
      <c r="J4509">
        <f t="shared" si="1252"/>
        <v>4970</v>
      </c>
      <c r="K4509">
        <f t="shared" si="1253"/>
        <v>715.55</v>
      </c>
      <c r="L4509">
        <f t="shared" si="1254"/>
        <v>2128</v>
      </c>
      <c r="M4509">
        <f t="shared" si="1255"/>
        <v>4963</v>
      </c>
      <c r="N4509">
        <v>2700.24</v>
      </c>
      <c r="O4509">
        <f t="shared" si="1256"/>
        <v>17485.79</v>
      </c>
      <c r="P4509">
        <v>25</v>
      </c>
      <c r="Q4509">
        <v>0</v>
      </c>
      <c r="R4509">
        <v>50.15</v>
      </c>
      <c r="S4509">
        <v>4250</v>
      </c>
      <c r="T4509">
        <v>100</v>
      </c>
      <c r="U4509">
        <f t="shared" si="1257"/>
        <v>4828.4018333333333</v>
      </c>
      <c r="V4509">
        <v>0</v>
      </c>
      <c r="W4509">
        <f t="shared" si="1262"/>
        <v>9253.551833333333</v>
      </c>
      <c r="X4509">
        <f t="shared" si="1249"/>
        <v>6837.24</v>
      </c>
      <c r="Y4509">
        <f t="shared" si="1250"/>
        <v>9933</v>
      </c>
      <c r="Z4509">
        <f t="shared" si="1258"/>
        <v>53909.208166666664</v>
      </c>
      <c r="AA4509" t="s">
        <v>227</v>
      </c>
      <c r="AB4509">
        <v>2022</v>
      </c>
    </row>
    <row r="4510" spans="1:28" x14ac:dyDescent="0.25">
      <c r="A4510">
        <v>20</v>
      </c>
      <c r="B4510" t="s">
        <v>132</v>
      </c>
      <c r="C4510" t="s">
        <v>102</v>
      </c>
      <c r="D4510" t="s">
        <v>4</v>
      </c>
      <c r="E4510" t="s">
        <v>24</v>
      </c>
      <c r="F4510" t="s">
        <v>84</v>
      </c>
      <c r="G4510">
        <v>45000</v>
      </c>
      <c r="H4510">
        <f t="shared" si="1259"/>
        <v>39640.26</v>
      </c>
      <c r="I4510">
        <f t="shared" si="1260"/>
        <v>1291.5</v>
      </c>
      <c r="J4510">
        <f t="shared" si="1252"/>
        <v>3194.9999999999995</v>
      </c>
      <c r="K4510">
        <f t="shared" si="1253"/>
        <v>495.00000000000006</v>
      </c>
      <c r="L4510">
        <f t="shared" si="1254"/>
        <v>1368</v>
      </c>
      <c r="M4510">
        <f t="shared" si="1255"/>
        <v>3190.5</v>
      </c>
      <c r="N4510">
        <f>1350.12*2</f>
        <v>2700.24</v>
      </c>
      <c r="O4510">
        <f t="shared" si="1256"/>
        <v>12240.24</v>
      </c>
      <c r="P4510">
        <v>25</v>
      </c>
      <c r="Q4510">
        <v>10686.79</v>
      </c>
      <c r="R4510">
        <v>50.15</v>
      </c>
      <c r="S4510">
        <v>0</v>
      </c>
      <c r="T4510">
        <v>100</v>
      </c>
      <c r="U4510">
        <f t="shared" si="1257"/>
        <v>743.28887499999973</v>
      </c>
      <c r="V4510">
        <v>0</v>
      </c>
      <c r="W4510">
        <f t="shared" si="1251"/>
        <v>11605.228875000001</v>
      </c>
      <c r="X4510">
        <f t="shared" si="1249"/>
        <v>5359.74</v>
      </c>
      <c r="Y4510">
        <f>+J4510++K4510+M4510</f>
        <v>6880.5</v>
      </c>
      <c r="Z4510">
        <f t="shared" si="1258"/>
        <v>28035.031125000001</v>
      </c>
      <c r="AA4510" t="s">
        <v>227</v>
      </c>
      <c r="AB4510">
        <v>2022</v>
      </c>
    </row>
    <row r="4511" spans="1:28" x14ac:dyDescent="0.25">
      <c r="A4511">
        <v>21</v>
      </c>
      <c r="B4511" t="s">
        <v>133</v>
      </c>
      <c r="C4511" t="s">
        <v>103</v>
      </c>
      <c r="D4511" t="s">
        <v>5</v>
      </c>
      <c r="E4511" t="s">
        <v>25</v>
      </c>
      <c r="F4511" t="s">
        <v>84</v>
      </c>
      <c r="G4511">
        <v>80000</v>
      </c>
      <c r="H4511">
        <f t="shared" si="1259"/>
        <v>75272</v>
      </c>
      <c r="I4511">
        <f t="shared" si="1260"/>
        <v>2296</v>
      </c>
      <c r="J4511">
        <f t="shared" si="1252"/>
        <v>5679.9999999999991</v>
      </c>
      <c r="K4511">
        <f t="shared" si="1253"/>
        <v>715.55</v>
      </c>
      <c r="L4511">
        <f t="shared" si="1254"/>
        <v>2432</v>
      </c>
      <c r="M4511">
        <f t="shared" si="1255"/>
        <v>5672</v>
      </c>
      <c r="N4511">
        <v>0</v>
      </c>
      <c r="O4511">
        <f t="shared" si="1256"/>
        <v>16795.55</v>
      </c>
      <c r="P4511">
        <v>25</v>
      </c>
      <c r="Q4511">
        <v>200</v>
      </c>
      <c r="R4511">
        <v>651.95000000000005</v>
      </c>
      <c r="S4511">
        <v>0</v>
      </c>
      <c r="T4511">
        <v>100</v>
      </c>
      <c r="U4511">
        <f t="shared" si="1257"/>
        <v>7400.9372916666662</v>
      </c>
      <c r="V4511">
        <v>0</v>
      </c>
      <c r="W4511">
        <f t="shared" si="1251"/>
        <v>8377.887291666666</v>
      </c>
      <c r="X4511">
        <f t="shared" si="1249"/>
        <v>4728</v>
      </c>
      <c r="Y4511">
        <f t="shared" ref="Y4511:Y4574" si="1263">+J4511+M4511</f>
        <v>11352</v>
      </c>
      <c r="Z4511">
        <f t="shared" si="1258"/>
        <v>66894.112708333327</v>
      </c>
      <c r="AA4511" t="s">
        <v>227</v>
      </c>
      <c r="AB4511">
        <v>2022</v>
      </c>
    </row>
    <row r="4512" spans="1:28" x14ac:dyDescent="0.25">
      <c r="A4512">
        <v>22</v>
      </c>
      <c r="B4512" t="s">
        <v>134</v>
      </c>
      <c r="C4512" t="s">
        <v>102</v>
      </c>
      <c r="D4512" t="s">
        <v>16</v>
      </c>
      <c r="E4512" t="s">
        <v>45</v>
      </c>
      <c r="F4512" t="s">
        <v>84</v>
      </c>
      <c r="G4512">
        <v>44000</v>
      </c>
      <c r="H4512">
        <f t="shared" si="1259"/>
        <v>40049.480000000003</v>
      </c>
      <c r="I4512">
        <f t="shared" si="1260"/>
        <v>1262.8</v>
      </c>
      <c r="J4512">
        <f t="shared" si="1252"/>
        <v>3123.9999999999995</v>
      </c>
      <c r="K4512">
        <f t="shared" si="1253"/>
        <v>484.00000000000006</v>
      </c>
      <c r="L4512">
        <f t="shared" si="1254"/>
        <v>1337.6</v>
      </c>
      <c r="M4512">
        <f t="shared" si="1255"/>
        <v>3119.6000000000004</v>
      </c>
      <c r="N4512">
        <v>1350.12</v>
      </c>
      <c r="O4512">
        <f t="shared" si="1256"/>
        <v>10678.119999999999</v>
      </c>
      <c r="P4512">
        <v>25</v>
      </c>
      <c r="Q4512">
        <v>0</v>
      </c>
      <c r="R4512">
        <v>802.4</v>
      </c>
      <c r="S4512">
        <v>0</v>
      </c>
      <c r="T4512">
        <v>100</v>
      </c>
      <c r="U4512">
        <v>0</v>
      </c>
      <c r="V4512">
        <v>804.67</v>
      </c>
      <c r="W4512">
        <f t="shared" si="1251"/>
        <v>927.4</v>
      </c>
      <c r="X4512">
        <f t="shared" si="1249"/>
        <v>3950.5199999999995</v>
      </c>
      <c r="Y4512">
        <f t="shared" si="1263"/>
        <v>6243.6</v>
      </c>
      <c r="Z4512">
        <f t="shared" si="1258"/>
        <v>39122.080000000002</v>
      </c>
      <c r="AA4512" t="s">
        <v>227</v>
      </c>
      <c r="AB4512">
        <v>2022</v>
      </c>
    </row>
    <row r="4513" spans="1:28" x14ac:dyDescent="0.25">
      <c r="A4513">
        <v>23</v>
      </c>
      <c r="B4513" t="s">
        <v>140</v>
      </c>
      <c r="C4513" t="s">
        <v>102</v>
      </c>
      <c r="D4513" t="s">
        <v>792</v>
      </c>
      <c r="E4513" t="s">
        <v>29</v>
      </c>
      <c r="F4513" t="s">
        <v>99</v>
      </c>
      <c r="G4513">
        <v>130000</v>
      </c>
      <c r="H4513">
        <f t="shared" si="1259"/>
        <v>122317</v>
      </c>
      <c r="I4513">
        <f t="shared" si="1260"/>
        <v>3731</v>
      </c>
      <c r="J4513">
        <f t="shared" si="1252"/>
        <v>9230</v>
      </c>
      <c r="K4513">
        <f t="shared" si="1253"/>
        <v>715.55</v>
      </c>
      <c r="L4513">
        <f t="shared" si="1254"/>
        <v>3952</v>
      </c>
      <c r="M4513">
        <f t="shared" si="1255"/>
        <v>9217</v>
      </c>
      <c r="N4513">
        <v>0</v>
      </c>
      <c r="O4513">
        <f t="shared" si="1256"/>
        <v>26845.55</v>
      </c>
      <c r="P4513">
        <v>25</v>
      </c>
      <c r="Q4513">
        <v>0</v>
      </c>
      <c r="R4513">
        <v>0</v>
      </c>
      <c r="S4513">
        <v>0</v>
      </c>
      <c r="T4513">
        <v>100</v>
      </c>
      <c r="U4513">
        <f t="shared" si="1257"/>
        <v>19162.187291666665</v>
      </c>
      <c r="V4513">
        <v>0</v>
      </c>
      <c r="W4513">
        <f t="shared" si="1251"/>
        <v>19287.187291666665</v>
      </c>
      <c r="X4513">
        <f t="shared" si="1249"/>
        <v>7683</v>
      </c>
      <c r="Y4513">
        <f t="shared" si="1263"/>
        <v>18447</v>
      </c>
      <c r="Z4513">
        <f t="shared" si="1258"/>
        <v>103029.81270833334</v>
      </c>
      <c r="AA4513" t="s">
        <v>227</v>
      </c>
      <c r="AB4513">
        <v>2022</v>
      </c>
    </row>
    <row r="4514" spans="1:28" x14ac:dyDescent="0.25">
      <c r="A4514">
        <v>24</v>
      </c>
      <c r="B4514" t="s">
        <v>144</v>
      </c>
      <c r="C4514" t="s">
        <v>103</v>
      </c>
      <c r="D4514" t="s">
        <v>10</v>
      </c>
      <c r="E4514" t="s">
        <v>40</v>
      </c>
      <c r="F4514" t="s">
        <v>85</v>
      </c>
      <c r="G4514">
        <v>45000</v>
      </c>
      <c r="H4514">
        <f t="shared" si="1259"/>
        <v>40990.379999999997</v>
      </c>
      <c r="I4514">
        <f t="shared" si="1260"/>
        <v>1291.5</v>
      </c>
      <c r="J4514">
        <f t="shared" si="1252"/>
        <v>3194.9999999999995</v>
      </c>
      <c r="K4514">
        <f t="shared" si="1253"/>
        <v>495.00000000000006</v>
      </c>
      <c r="L4514">
        <f t="shared" si="1254"/>
        <v>1368</v>
      </c>
      <c r="M4514">
        <f t="shared" si="1255"/>
        <v>3190.5</v>
      </c>
      <c r="N4514">
        <v>1350.12</v>
      </c>
      <c r="O4514">
        <f t="shared" si="1256"/>
        <v>10890.119999999999</v>
      </c>
      <c r="P4514">
        <v>25</v>
      </c>
      <c r="Q4514">
        <v>0</v>
      </c>
      <c r="R4514">
        <v>250.75</v>
      </c>
      <c r="S4514">
        <v>0</v>
      </c>
      <c r="T4514">
        <v>100</v>
      </c>
      <c r="U4514">
        <f t="shared" si="1257"/>
        <v>945.8068749999992</v>
      </c>
      <c r="V4514">
        <v>0</v>
      </c>
      <c r="W4514">
        <f t="shared" ref="W4514:W4519" si="1264">P4514+Q4514+R4514+S4514+T4514+U4514-(V4514)</f>
        <v>1321.5568749999993</v>
      </c>
      <c r="X4514">
        <f t="shared" si="1249"/>
        <v>4009.62</v>
      </c>
      <c r="Y4514">
        <f t="shared" si="1263"/>
        <v>6385.5</v>
      </c>
      <c r="Z4514">
        <f t="shared" si="1258"/>
        <v>39668.823125000003</v>
      </c>
      <c r="AA4514" t="s">
        <v>227</v>
      </c>
      <c r="AB4514">
        <v>2022</v>
      </c>
    </row>
    <row r="4515" spans="1:28" x14ac:dyDescent="0.25">
      <c r="A4515">
        <v>25</v>
      </c>
      <c r="B4515" t="s">
        <v>145</v>
      </c>
      <c r="C4515" t="s">
        <v>102</v>
      </c>
      <c r="D4515" t="s">
        <v>10</v>
      </c>
      <c r="E4515" t="s">
        <v>50</v>
      </c>
      <c r="F4515" t="s">
        <v>84</v>
      </c>
      <c r="G4515">
        <v>50000</v>
      </c>
      <c r="H4515">
        <f t="shared" si="1259"/>
        <v>44344.76</v>
      </c>
      <c r="I4515">
        <f t="shared" si="1260"/>
        <v>1435</v>
      </c>
      <c r="J4515">
        <f t="shared" si="1252"/>
        <v>3549.9999999999995</v>
      </c>
      <c r="K4515">
        <f t="shared" si="1253"/>
        <v>550</v>
      </c>
      <c r="L4515">
        <f t="shared" si="1254"/>
        <v>1520</v>
      </c>
      <c r="M4515">
        <f t="shared" si="1255"/>
        <v>3545.0000000000005</v>
      </c>
      <c r="N4515">
        <v>2700.24</v>
      </c>
      <c r="O4515">
        <f t="shared" si="1256"/>
        <v>13300.24</v>
      </c>
      <c r="P4515">
        <v>25</v>
      </c>
      <c r="Q4515">
        <v>0</v>
      </c>
      <c r="R4515">
        <v>0</v>
      </c>
      <c r="S4515">
        <v>0</v>
      </c>
      <c r="T4515">
        <v>100</v>
      </c>
      <c r="U4515">
        <f t="shared" si="1257"/>
        <v>1448.9638749999997</v>
      </c>
      <c r="V4515">
        <v>0</v>
      </c>
      <c r="W4515">
        <f t="shared" si="1264"/>
        <v>1573.9638749999997</v>
      </c>
      <c r="X4515">
        <f t="shared" si="1249"/>
        <v>5655.24</v>
      </c>
      <c r="Y4515">
        <f t="shared" si="1263"/>
        <v>7095</v>
      </c>
      <c r="Z4515">
        <f t="shared" si="1258"/>
        <v>42770.796125000001</v>
      </c>
      <c r="AA4515" t="s">
        <v>227</v>
      </c>
      <c r="AB4515">
        <v>2022</v>
      </c>
    </row>
    <row r="4516" spans="1:28" x14ac:dyDescent="0.25">
      <c r="A4516">
        <v>26</v>
      </c>
      <c r="B4516" t="s">
        <v>146</v>
      </c>
      <c r="C4516" t="s">
        <v>102</v>
      </c>
      <c r="D4516" t="s">
        <v>10</v>
      </c>
      <c r="E4516" t="s">
        <v>44</v>
      </c>
      <c r="F4516" t="s">
        <v>84</v>
      </c>
      <c r="G4516">
        <v>45000</v>
      </c>
      <c r="H4516">
        <f t="shared" si="1259"/>
        <v>42340.5</v>
      </c>
      <c r="I4516">
        <f t="shared" si="1260"/>
        <v>1291.5</v>
      </c>
      <c r="J4516">
        <f t="shared" si="1252"/>
        <v>3194.9999999999995</v>
      </c>
      <c r="K4516">
        <f t="shared" si="1253"/>
        <v>495.00000000000006</v>
      </c>
      <c r="L4516">
        <f t="shared" si="1254"/>
        <v>1368</v>
      </c>
      <c r="M4516">
        <f t="shared" si="1255"/>
        <v>3190.5</v>
      </c>
      <c r="N4516">
        <v>0</v>
      </c>
      <c r="O4516">
        <f t="shared" si="1256"/>
        <v>9540</v>
      </c>
      <c r="P4516">
        <v>25</v>
      </c>
      <c r="Q4516">
        <v>0</v>
      </c>
      <c r="R4516">
        <v>0</v>
      </c>
      <c r="S4516">
        <v>0</v>
      </c>
      <c r="T4516">
        <v>100</v>
      </c>
      <c r="U4516">
        <f t="shared" si="1257"/>
        <v>1148.3248749999998</v>
      </c>
      <c r="V4516">
        <v>0</v>
      </c>
      <c r="W4516">
        <f t="shared" si="1264"/>
        <v>1273.3248749999998</v>
      </c>
      <c r="X4516">
        <f t="shared" si="1249"/>
        <v>2659.5</v>
      </c>
      <c r="Y4516">
        <f t="shared" si="1263"/>
        <v>6385.5</v>
      </c>
      <c r="Z4516">
        <f t="shared" si="1258"/>
        <v>41067.175125000002</v>
      </c>
      <c r="AA4516" t="s">
        <v>227</v>
      </c>
      <c r="AB4516">
        <v>2022</v>
      </c>
    </row>
    <row r="4517" spans="1:28" x14ac:dyDescent="0.25">
      <c r="A4517">
        <v>27</v>
      </c>
      <c r="B4517" t="s">
        <v>147</v>
      </c>
      <c r="C4517" t="s">
        <v>102</v>
      </c>
      <c r="D4517" t="s">
        <v>10</v>
      </c>
      <c r="E4517" t="s">
        <v>44</v>
      </c>
      <c r="F4517" t="s">
        <v>84</v>
      </c>
      <c r="G4517">
        <v>45000</v>
      </c>
      <c r="H4517">
        <f t="shared" si="1259"/>
        <v>42340.5</v>
      </c>
      <c r="I4517">
        <f t="shared" si="1260"/>
        <v>1291.5</v>
      </c>
      <c r="J4517">
        <f t="shared" si="1252"/>
        <v>3194.9999999999995</v>
      </c>
      <c r="K4517">
        <f t="shared" si="1253"/>
        <v>495.00000000000006</v>
      </c>
      <c r="L4517">
        <f t="shared" si="1254"/>
        <v>1368</v>
      </c>
      <c r="M4517">
        <f t="shared" si="1255"/>
        <v>3190.5</v>
      </c>
      <c r="N4517">
        <v>0</v>
      </c>
      <c r="O4517">
        <f t="shared" si="1256"/>
        <v>9540</v>
      </c>
      <c r="P4517">
        <v>25</v>
      </c>
      <c r="Q4517">
        <v>0</v>
      </c>
      <c r="R4517">
        <v>100.3</v>
      </c>
      <c r="S4517">
        <v>0</v>
      </c>
      <c r="T4517">
        <v>100</v>
      </c>
      <c r="U4517">
        <f t="shared" si="1257"/>
        <v>1148.3248749999998</v>
      </c>
      <c r="V4517">
        <v>0</v>
      </c>
      <c r="W4517">
        <f t="shared" si="1264"/>
        <v>1373.6248749999997</v>
      </c>
      <c r="X4517">
        <f t="shared" si="1249"/>
        <v>2659.5</v>
      </c>
      <c r="Y4517">
        <f t="shared" si="1263"/>
        <v>6385.5</v>
      </c>
      <c r="Z4517">
        <f t="shared" si="1258"/>
        <v>40966.875124999999</v>
      </c>
      <c r="AA4517" t="s">
        <v>227</v>
      </c>
      <c r="AB4517">
        <v>2022</v>
      </c>
    </row>
    <row r="4518" spans="1:28" x14ac:dyDescent="0.25">
      <c r="A4518">
        <v>28</v>
      </c>
      <c r="B4518" t="s">
        <v>148</v>
      </c>
      <c r="C4518" t="s">
        <v>103</v>
      </c>
      <c r="D4518" t="s">
        <v>10</v>
      </c>
      <c r="E4518" t="s">
        <v>44</v>
      </c>
      <c r="F4518" t="s">
        <v>84</v>
      </c>
      <c r="G4518">
        <v>40000</v>
      </c>
      <c r="H4518">
        <f t="shared" si="1259"/>
        <v>37636</v>
      </c>
      <c r="I4518">
        <f t="shared" si="1260"/>
        <v>1148</v>
      </c>
      <c r="J4518">
        <f t="shared" si="1252"/>
        <v>2839.9999999999995</v>
      </c>
      <c r="K4518">
        <f t="shared" si="1253"/>
        <v>440.00000000000006</v>
      </c>
      <c r="L4518">
        <f t="shared" si="1254"/>
        <v>1216</v>
      </c>
      <c r="M4518">
        <f t="shared" si="1255"/>
        <v>2836</v>
      </c>
      <c r="N4518">
        <v>0</v>
      </c>
      <c r="O4518">
        <f t="shared" si="1256"/>
        <v>8480</v>
      </c>
      <c r="P4518">
        <v>25</v>
      </c>
      <c r="Q4518">
        <v>0</v>
      </c>
      <c r="R4518">
        <v>902.7</v>
      </c>
      <c r="S4518">
        <v>0</v>
      </c>
      <c r="T4518">
        <v>100</v>
      </c>
      <c r="U4518">
        <f t="shared" si="1257"/>
        <v>442.64987499999984</v>
      </c>
      <c r="V4518">
        <v>0</v>
      </c>
      <c r="W4518">
        <f t="shared" si="1264"/>
        <v>1470.3498749999999</v>
      </c>
      <c r="X4518">
        <f t="shared" si="1249"/>
        <v>2364</v>
      </c>
      <c r="Y4518">
        <f t="shared" si="1263"/>
        <v>5676</v>
      </c>
      <c r="Z4518">
        <f t="shared" si="1258"/>
        <v>36165.650125</v>
      </c>
      <c r="AA4518" t="s">
        <v>227</v>
      </c>
      <c r="AB4518">
        <v>2022</v>
      </c>
    </row>
    <row r="4519" spans="1:28" x14ac:dyDescent="0.25">
      <c r="A4519">
        <v>29</v>
      </c>
      <c r="B4519" t="s">
        <v>149</v>
      </c>
      <c r="C4519" t="s">
        <v>102</v>
      </c>
      <c r="D4519" t="s">
        <v>10</v>
      </c>
      <c r="E4519" t="s">
        <v>43</v>
      </c>
      <c r="F4519" t="s">
        <v>84</v>
      </c>
      <c r="G4519">
        <v>50000</v>
      </c>
      <c r="H4519">
        <f t="shared" si="1259"/>
        <v>45694.879999999997</v>
      </c>
      <c r="I4519">
        <f t="shared" si="1260"/>
        <v>1435</v>
      </c>
      <c r="J4519">
        <f t="shared" si="1252"/>
        <v>3549.9999999999995</v>
      </c>
      <c r="K4519">
        <f t="shared" si="1253"/>
        <v>550</v>
      </c>
      <c r="L4519">
        <f t="shared" si="1254"/>
        <v>1520</v>
      </c>
      <c r="M4519">
        <f t="shared" si="1255"/>
        <v>3545.0000000000005</v>
      </c>
      <c r="N4519">
        <v>1350.12</v>
      </c>
      <c r="O4519">
        <f t="shared" si="1256"/>
        <v>11950.119999999999</v>
      </c>
      <c r="P4519">
        <v>25</v>
      </c>
      <c r="Q4519">
        <v>5000</v>
      </c>
      <c r="R4519">
        <v>200.6</v>
      </c>
      <c r="S4519">
        <v>0</v>
      </c>
      <c r="T4519">
        <v>100</v>
      </c>
      <c r="U4519">
        <f t="shared" si="1257"/>
        <v>1651.4818749999993</v>
      </c>
      <c r="V4519">
        <v>0</v>
      </c>
      <c r="W4519">
        <f t="shared" si="1264"/>
        <v>6977.0818749999999</v>
      </c>
      <c r="X4519">
        <f t="shared" si="1249"/>
        <v>4305.12</v>
      </c>
      <c r="Y4519">
        <f t="shared" si="1263"/>
        <v>7095</v>
      </c>
      <c r="Z4519">
        <f t="shared" si="1258"/>
        <v>38717.798125000001</v>
      </c>
      <c r="AA4519" t="s">
        <v>227</v>
      </c>
      <c r="AB4519">
        <v>2022</v>
      </c>
    </row>
    <row r="4520" spans="1:28" x14ac:dyDescent="0.25">
      <c r="A4520">
        <v>30</v>
      </c>
      <c r="B4520" t="s">
        <v>151</v>
      </c>
      <c r="C4520" t="s">
        <v>102</v>
      </c>
      <c r="D4520" t="s">
        <v>793</v>
      </c>
      <c r="E4520" t="s">
        <v>66</v>
      </c>
      <c r="F4520" t="s">
        <v>84</v>
      </c>
      <c r="G4520">
        <v>55000</v>
      </c>
      <c r="H4520">
        <f t="shared" si="1259"/>
        <v>51749.5</v>
      </c>
      <c r="I4520">
        <f t="shared" si="1260"/>
        <v>1578.5</v>
      </c>
      <c r="J4520">
        <f t="shared" si="1252"/>
        <v>3904.9999999999995</v>
      </c>
      <c r="K4520">
        <f t="shared" si="1253"/>
        <v>605.00000000000011</v>
      </c>
      <c r="L4520">
        <f t="shared" si="1254"/>
        <v>1672</v>
      </c>
      <c r="M4520">
        <f t="shared" si="1255"/>
        <v>3899.5000000000005</v>
      </c>
      <c r="N4520">
        <v>0</v>
      </c>
      <c r="O4520">
        <f t="shared" si="1256"/>
        <v>11660</v>
      </c>
      <c r="P4520">
        <v>25</v>
      </c>
      <c r="Q4520">
        <v>4000</v>
      </c>
      <c r="R4520">
        <v>0</v>
      </c>
      <c r="S4520">
        <v>0</v>
      </c>
      <c r="T4520">
        <v>100</v>
      </c>
      <c r="U4520">
        <f t="shared" si="1257"/>
        <v>2559.6748749999997</v>
      </c>
      <c r="V4520">
        <v>0</v>
      </c>
      <c r="W4520">
        <f t="shared" ref="W4520:W4583" si="1265">P4520+Q4520+R4520+S4520+T4520+U4520</f>
        <v>6684.6748749999997</v>
      </c>
      <c r="X4520">
        <f t="shared" si="1249"/>
        <v>3250.5</v>
      </c>
      <c r="Y4520">
        <f t="shared" si="1263"/>
        <v>7804.5</v>
      </c>
      <c r="Z4520">
        <f t="shared" si="1258"/>
        <v>45064.825125000003</v>
      </c>
      <c r="AA4520" t="s">
        <v>227</v>
      </c>
      <c r="AB4520">
        <v>2022</v>
      </c>
    </row>
    <row r="4521" spans="1:28" x14ac:dyDescent="0.25">
      <c r="A4521">
        <v>31</v>
      </c>
      <c r="B4521" t="s">
        <v>152</v>
      </c>
      <c r="C4521" t="s">
        <v>103</v>
      </c>
      <c r="D4521" t="s">
        <v>94</v>
      </c>
      <c r="E4521" t="s">
        <v>70</v>
      </c>
      <c r="F4521" t="s">
        <v>84</v>
      </c>
      <c r="G4521">
        <v>50000</v>
      </c>
      <c r="H4521">
        <f t="shared" si="1259"/>
        <v>47045</v>
      </c>
      <c r="I4521">
        <f t="shared" si="1260"/>
        <v>1435</v>
      </c>
      <c r="J4521">
        <f t="shared" si="1252"/>
        <v>3549.9999999999995</v>
      </c>
      <c r="K4521">
        <f t="shared" si="1253"/>
        <v>550</v>
      </c>
      <c r="L4521">
        <f t="shared" si="1254"/>
        <v>1520</v>
      </c>
      <c r="M4521">
        <f t="shared" si="1255"/>
        <v>3545.0000000000005</v>
      </c>
      <c r="N4521">
        <v>0</v>
      </c>
      <c r="O4521">
        <f t="shared" si="1256"/>
        <v>10600</v>
      </c>
      <c r="P4521">
        <v>25</v>
      </c>
      <c r="Q4521">
        <v>500</v>
      </c>
      <c r="R4521">
        <v>401.2</v>
      </c>
      <c r="S4521">
        <v>0</v>
      </c>
      <c r="T4521">
        <v>0</v>
      </c>
      <c r="U4521">
        <f t="shared" si="1257"/>
        <v>1853.9998749999997</v>
      </c>
      <c r="V4521">
        <v>0</v>
      </c>
      <c r="W4521">
        <f t="shared" si="1265"/>
        <v>2780.1998749999998</v>
      </c>
      <c r="X4521">
        <f t="shared" si="1249"/>
        <v>2955</v>
      </c>
      <c r="Y4521">
        <f t="shared" si="1263"/>
        <v>7095</v>
      </c>
      <c r="Z4521">
        <f t="shared" si="1258"/>
        <v>44264.800125000002</v>
      </c>
      <c r="AA4521" t="s">
        <v>227</v>
      </c>
      <c r="AB4521">
        <v>2022</v>
      </c>
    </row>
    <row r="4522" spans="1:28" x14ac:dyDescent="0.25">
      <c r="A4522">
        <v>32</v>
      </c>
      <c r="B4522" t="s">
        <v>153</v>
      </c>
      <c r="C4522" t="s">
        <v>102</v>
      </c>
      <c r="D4522" t="s">
        <v>17</v>
      </c>
      <c r="E4522" t="s">
        <v>76</v>
      </c>
      <c r="F4522" t="s">
        <v>84</v>
      </c>
      <c r="G4522">
        <v>70000</v>
      </c>
      <c r="H4522">
        <f t="shared" si="1259"/>
        <v>64512.88</v>
      </c>
      <c r="I4522">
        <f t="shared" si="1260"/>
        <v>2009</v>
      </c>
      <c r="J4522">
        <f t="shared" si="1252"/>
        <v>4970</v>
      </c>
      <c r="K4522">
        <f t="shared" si="1253"/>
        <v>715.55</v>
      </c>
      <c r="L4522">
        <f t="shared" si="1254"/>
        <v>2128</v>
      </c>
      <c r="M4522">
        <f t="shared" si="1255"/>
        <v>4963</v>
      </c>
      <c r="N4522">
        <v>1350.12</v>
      </c>
      <c r="O4522">
        <f t="shared" si="1256"/>
        <v>16135.669999999998</v>
      </c>
      <c r="P4522">
        <v>25</v>
      </c>
      <c r="Q4522">
        <v>3052.23</v>
      </c>
      <c r="R4522">
        <v>100.3</v>
      </c>
      <c r="S4522">
        <v>0</v>
      </c>
      <c r="T4522">
        <v>100</v>
      </c>
      <c r="U4522">
        <f t="shared" si="1257"/>
        <v>5098.4258333333319</v>
      </c>
      <c r="V4522">
        <v>0</v>
      </c>
      <c r="W4522">
        <f t="shared" si="1265"/>
        <v>8375.9558333333316</v>
      </c>
      <c r="X4522">
        <f t="shared" si="1249"/>
        <v>5487.12</v>
      </c>
      <c r="Y4522">
        <f t="shared" si="1263"/>
        <v>9933</v>
      </c>
      <c r="Z4522">
        <f t="shared" si="1258"/>
        <v>56136.924166666664</v>
      </c>
      <c r="AA4522" t="s">
        <v>227</v>
      </c>
      <c r="AB4522">
        <v>2022</v>
      </c>
    </row>
    <row r="4523" spans="1:28" x14ac:dyDescent="0.25">
      <c r="A4523">
        <v>33</v>
      </c>
      <c r="B4523" t="s">
        <v>154</v>
      </c>
      <c r="C4523" t="s">
        <v>103</v>
      </c>
      <c r="D4523" t="s">
        <v>6</v>
      </c>
      <c r="E4523" t="s">
        <v>83</v>
      </c>
      <c r="F4523" t="s">
        <v>84</v>
      </c>
      <c r="G4523">
        <v>33875</v>
      </c>
      <c r="H4523">
        <f t="shared" si="1259"/>
        <v>31872.987499999999</v>
      </c>
      <c r="I4523">
        <f t="shared" si="1260"/>
        <v>972.21249999999998</v>
      </c>
      <c r="J4523">
        <f t="shared" si="1252"/>
        <v>2405.125</v>
      </c>
      <c r="K4523">
        <f t="shared" si="1253"/>
        <v>372.62500000000006</v>
      </c>
      <c r="L4523">
        <f t="shared" si="1254"/>
        <v>1029.8</v>
      </c>
      <c r="M4523">
        <f t="shared" si="1255"/>
        <v>2401.7375000000002</v>
      </c>
      <c r="N4523">
        <v>0</v>
      </c>
      <c r="O4523">
        <f t="shared" si="1256"/>
        <v>7181.5</v>
      </c>
      <c r="P4523">
        <v>25</v>
      </c>
      <c r="Q4523">
        <v>0</v>
      </c>
      <c r="R4523">
        <v>0</v>
      </c>
      <c r="S4523">
        <v>0</v>
      </c>
      <c r="T4523">
        <v>100</v>
      </c>
      <c r="U4523">
        <f t="shared" si="1257"/>
        <v>0</v>
      </c>
      <c r="V4523">
        <v>0</v>
      </c>
      <c r="W4523">
        <f t="shared" si="1265"/>
        <v>125</v>
      </c>
      <c r="X4523">
        <f t="shared" si="1249"/>
        <v>2002.0124999999998</v>
      </c>
      <c r="Y4523">
        <f t="shared" si="1263"/>
        <v>4806.8625000000002</v>
      </c>
      <c r="Z4523">
        <f t="shared" si="1258"/>
        <v>31747.987499999999</v>
      </c>
      <c r="AA4523" t="s">
        <v>227</v>
      </c>
      <c r="AB4523">
        <v>2022</v>
      </c>
    </row>
    <row r="4524" spans="1:28" x14ac:dyDescent="0.25">
      <c r="A4524">
        <v>34</v>
      </c>
      <c r="B4524" t="s">
        <v>155</v>
      </c>
      <c r="C4524" t="s">
        <v>103</v>
      </c>
      <c r="D4524" t="s">
        <v>793</v>
      </c>
      <c r="E4524" t="s">
        <v>72</v>
      </c>
      <c r="F4524" t="s">
        <v>84</v>
      </c>
      <c r="G4524">
        <v>40000</v>
      </c>
      <c r="H4524">
        <f t="shared" si="1259"/>
        <v>37636</v>
      </c>
      <c r="I4524">
        <f t="shared" si="1260"/>
        <v>1148</v>
      </c>
      <c r="J4524">
        <f t="shared" si="1252"/>
        <v>2839.9999999999995</v>
      </c>
      <c r="K4524">
        <f t="shared" si="1253"/>
        <v>440.00000000000006</v>
      </c>
      <c r="L4524">
        <f t="shared" si="1254"/>
        <v>1216</v>
      </c>
      <c r="M4524">
        <f t="shared" si="1255"/>
        <v>2836</v>
      </c>
      <c r="N4524">
        <v>0</v>
      </c>
      <c r="O4524">
        <f t="shared" si="1256"/>
        <v>8480</v>
      </c>
      <c r="P4524">
        <v>25</v>
      </c>
      <c r="Q4524">
        <v>6590.74</v>
      </c>
      <c r="R4524">
        <v>902.7</v>
      </c>
      <c r="S4524">
        <v>0</v>
      </c>
      <c r="T4524">
        <v>100</v>
      </c>
      <c r="U4524">
        <f t="shared" si="1257"/>
        <v>442.64987499999984</v>
      </c>
      <c r="V4524">
        <v>0</v>
      </c>
      <c r="W4524">
        <f t="shared" si="1265"/>
        <v>8061.0898749999997</v>
      </c>
      <c r="X4524">
        <f t="shared" si="1249"/>
        <v>2364</v>
      </c>
      <c r="Y4524">
        <f t="shared" si="1263"/>
        <v>5676</v>
      </c>
      <c r="Z4524">
        <f t="shared" si="1258"/>
        <v>29574.910125000002</v>
      </c>
      <c r="AA4524" t="s">
        <v>227</v>
      </c>
      <c r="AB4524">
        <v>2022</v>
      </c>
    </row>
    <row r="4525" spans="1:28" x14ac:dyDescent="0.25">
      <c r="A4525">
        <v>35</v>
      </c>
      <c r="B4525" t="s">
        <v>156</v>
      </c>
      <c r="C4525" t="s">
        <v>102</v>
      </c>
      <c r="D4525" t="s">
        <v>19</v>
      </c>
      <c r="E4525" t="s">
        <v>73</v>
      </c>
      <c r="F4525" t="s">
        <v>84</v>
      </c>
      <c r="G4525">
        <v>53000</v>
      </c>
      <c r="H4525">
        <f t="shared" si="1259"/>
        <v>48517.58</v>
      </c>
      <c r="I4525">
        <f t="shared" si="1260"/>
        <v>1521.1</v>
      </c>
      <c r="J4525">
        <f t="shared" si="1252"/>
        <v>3762.9999999999995</v>
      </c>
      <c r="K4525">
        <f t="shared" si="1253"/>
        <v>583.00000000000011</v>
      </c>
      <c r="L4525">
        <f t="shared" si="1254"/>
        <v>1611.2</v>
      </c>
      <c r="M4525">
        <f t="shared" si="1255"/>
        <v>3757.7000000000003</v>
      </c>
      <c r="N4525">
        <v>1350.12</v>
      </c>
      <c r="O4525">
        <f t="shared" si="1256"/>
        <v>12586.119999999999</v>
      </c>
      <c r="P4525">
        <v>25</v>
      </c>
      <c r="Q4525">
        <v>2500</v>
      </c>
      <c r="R4525">
        <v>0</v>
      </c>
      <c r="S4525">
        <v>0</v>
      </c>
      <c r="T4525">
        <v>100</v>
      </c>
      <c r="U4525">
        <f t="shared" si="1257"/>
        <v>2074.8868749999992</v>
      </c>
      <c r="V4525">
        <v>0</v>
      </c>
      <c r="W4525">
        <f t="shared" si="1265"/>
        <v>4699.8868749999992</v>
      </c>
      <c r="X4525">
        <f t="shared" si="1249"/>
        <v>4482.42</v>
      </c>
      <c r="Y4525">
        <f t="shared" si="1263"/>
        <v>7520.7</v>
      </c>
      <c r="Z4525">
        <f t="shared" si="1258"/>
        <v>43817.693125000005</v>
      </c>
      <c r="AA4525" t="s">
        <v>227</v>
      </c>
      <c r="AB4525">
        <v>2022</v>
      </c>
    </row>
    <row r="4526" spans="1:28" x14ac:dyDescent="0.25">
      <c r="A4526">
        <v>36</v>
      </c>
      <c r="B4526" t="s">
        <v>157</v>
      </c>
      <c r="C4526" t="s">
        <v>102</v>
      </c>
      <c r="D4526" t="s">
        <v>10</v>
      </c>
      <c r="E4526" t="s">
        <v>46</v>
      </c>
      <c r="F4526" t="s">
        <v>84</v>
      </c>
      <c r="G4526">
        <v>45000</v>
      </c>
      <c r="H4526">
        <f t="shared" si="1259"/>
        <v>42340.5</v>
      </c>
      <c r="I4526">
        <f t="shared" si="1260"/>
        <v>1291.5</v>
      </c>
      <c r="J4526">
        <f t="shared" si="1252"/>
        <v>3194.9999999999995</v>
      </c>
      <c r="K4526">
        <f t="shared" si="1253"/>
        <v>495.00000000000006</v>
      </c>
      <c r="L4526">
        <f t="shared" si="1254"/>
        <v>1368</v>
      </c>
      <c r="M4526">
        <f t="shared" si="1255"/>
        <v>3190.5</v>
      </c>
      <c r="N4526">
        <v>0</v>
      </c>
      <c r="O4526">
        <f t="shared" si="1256"/>
        <v>9540</v>
      </c>
      <c r="P4526">
        <v>25</v>
      </c>
      <c r="Q4526">
        <v>5742.03</v>
      </c>
      <c r="R4526">
        <v>300.89999999999998</v>
      </c>
      <c r="S4526">
        <v>0</v>
      </c>
      <c r="T4526">
        <v>100</v>
      </c>
      <c r="U4526">
        <f t="shared" si="1257"/>
        <v>1148.3248749999998</v>
      </c>
      <c r="V4526">
        <v>0</v>
      </c>
      <c r="W4526">
        <f t="shared" si="1265"/>
        <v>7316.2548749999987</v>
      </c>
      <c r="X4526">
        <f t="shared" si="1249"/>
        <v>2659.5</v>
      </c>
      <c r="Y4526">
        <f t="shared" si="1263"/>
        <v>6385.5</v>
      </c>
      <c r="Z4526">
        <f t="shared" si="1258"/>
        <v>35024.245125000001</v>
      </c>
      <c r="AA4526" t="s">
        <v>227</v>
      </c>
      <c r="AB4526">
        <v>2022</v>
      </c>
    </row>
    <row r="4527" spans="1:28" x14ac:dyDescent="0.25">
      <c r="A4527">
        <v>37</v>
      </c>
      <c r="B4527" t="s">
        <v>158</v>
      </c>
      <c r="C4527" t="s">
        <v>102</v>
      </c>
      <c r="D4527" t="s">
        <v>796</v>
      </c>
      <c r="E4527" t="s">
        <v>46</v>
      </c>
      <c r="F4527" t="s">
        <v>84</v>
      </c>
      <c r="G4527">
        <v>32000</v>
      </c>
      <c r="H4527">
        <f t="shared" si="1259"/>
        <v>30108.799999999999</v>
      </c>
      <c r="I4527">
        <f t="shared" si="1260"/>
        <v>918.4</v>
      </c>
      <c r="J4527">
        <f t="shared" si="1252"/>
        <v>2272</v>
      </c>
      <c r="K4527">
        <f t="shared" si="1253"/>
        <v>352.00000000000006</v>
      </c>
      <c r="L4527">
        <f t="shared" si="1254"/>
        <v>972.8</v>
      </c>
      <c r="M4527">
        <f t="shared" si="1255"/>
        <v>2268.8000000000002</v>
      </c>
      <c r="N4527">
        <v>0</v>
      </c>
      <c r="O4527">
        <f t="shared" si="1256"/>
        <v>6784</v>
      </c>
      <c r="P4527">
        <v>25</v>
      </c>
      <c r="Q4527">
        <v>0</v>
      </c>
      <c r="R4527">
        <v>0</v>
      </c>
      <c r="S4527">
        <v>0</v>
      </c>
      <c r="T4527">
        <v>100</v>
      </c>
      <c r="U4527">
        <f t="shared" si="1257"/>
        <v>0</v>
      </c>
      <c r="V4527">
        <v>0</v>
      </c>
      <c r="W4527">
        <f t="shared" si="1265"/>
        <v>125</v>
      </c>
      <c r="X4527">
        <f t="shared" si="1249"/>
        <v>1891.1999999999998</v>
      </c>
      <c r="Y4527">
        <f t="shared" si="1263"/>
        <v>4540.8</v>
      </c>
      <c r="Z4527">
        <f t="shared" si="1258"/>
        <v>29983.8</v>
      </c>
      <c r="AA4527" t="s">
        <v>227</v>
      </c>
      <c r="AB4527">
        <v>2022</v>
      </c>
    </row>
    <row r="4528" spans="1:28" x14ac:dyDescent="0.25">
      <c r="A4528">
        <v>38</v>
      </c>
      <c r="B4528" t="s">
        <v>159</v>
      </c>
      <c r="C4528" t="s">
        <v>103</v>
      </c>
      <c r="D4528" t="s">
        <v>21</v>
      </c>
      <c r="E4528" t="s">
        <v>68</v>
      </c>
      <c r="F4528" t="s">
        <v>84</v>
      </c>
      <c r="G4528">
        <v>46000</v>
      </c>
      <c r="H4528">
        <f t="shared" si="1259"/>
        <v>41931.279999999999</v>
      </c>
      <c r="I4528">
        <f t="shared" si="1260"/>
        <v>1320.2</v>
      </c>
      <c r="J4528">
        <f t="shared" si="1252"/>
        <v>3265.9999999999995</v>
      </c>
      <c r="K4528">
        <f t="shared" si="1253"/>
        <v>506.00000000000006</v>
      </c>
      <c r="L4528">
        <f t="shared" si="1254"/>
        <v>1398.4</v>
      </c>
      <c r="M4528">
        <f t="shared" si="1255"/>
        <v>3261.4</v>
      </c>
      <c r="N4528">
        <v>1350.12</v>
      </c>
      <c r="O4528">
        <f t="shared" si="1256"/>
        <v>11102.119999999999</v>
      </c>
      <c r="P4528">
        <v>25</v>
      </c>
      <c r="Q4528">
        <v>1913.96</v>
      </c>
      <c r="R4528">
        <v>300.89999999999998</v>
      </c>
      <c r="S4528">
        <v>0</v>
      </c>
      <c r="T4528">
        <v>100</v>
      </c>
      <c r="U4528">
        <f t="shared" si="1257"/>
        <v>1086.9418749999998</v>
      </c>
      <c r="V4528">
        <v>0</v>
      </c>
      <c r="W4528">
        <f t="shared" si="1265"/>
        <v>3426.8018750000001</v>
      </c>
      <c r="X4528">
        <f t="shared" si="1249"/>
        <v>4068.7200000000003</v>
      </c>
      <c r="Y4528">
        <f t="shared" si="1263"/>
        <v>6527.4</v>
      </c>
      <c r="Z4528">
        <f t="shared" si="1258"/>
        <v>38504.478125000001</v>
      </c>
      <c r="AA4528" t="s">
        <v>227</v>
      </c>
      <c r="AB4528">
        <v>2022</v>
      </c>
    </row>
    <row r="4529" spans="1:28" x14ac:dyDescent="0.25">
      <c r="A4529">
        <v>39</v>
      </c>
      <c r="B4529" t="s">
        <v>150</v>
      </c>
      <c r="C4529" t="s">
        <v>102</v>
      </c>
      <c r="D4529" t="s">
        <v>16</v>
      </c>
      <c r="E4529" t="s">
        <v>95</v>
      </c>
      <c r="F4529" t="s">
        <v>84</v>
      </c>
      <c r="G4529">
        <v>32000</v>
      </c>
      <c r="H4529">
        <f>+G4529-(I4529+L4529+N4529)</f>
        <v>30108.799999999999</v>
      </c>
      <c r="I4529">
        <f t="shared" si="1260"/>
        <v>918.4</v>
      </c>
      <c r="J4529">
        <f t="shared" si="1252"/>
        <v>2272</v>
      </c>
      <c r="K4529">
        <f t="shared" si="1253"/>
        <v>352.00000000000006</v>
      </c>
      <c r="L4529">
        <f t="shared" si="1254"/>
        <v>972.8</v>
      </c>
      <c r="M4529">
        <f t="shared" si="1255"/>
        <v>2268.8000000000002</v>
      </c>
      <c r="N4529">
        <v>0</v>
      </c>
      <c r="O4529">
        <f>+I4529+J4529+K4529+L4529+M4529+N4529</f>
        <v>6784</v>
      </c>
      <c r="P4529">
        <v>25</v>
      </c>
      <c r="Q4529">
        <v>0</v>
      </c>
      <c r="R4529">
        <v>0</v>
      </c>
      <c r="S4529">
        <v>336</v>
      </c>
      <c r="T4529">
        <v>100</v>
      </c>
      <c r="U4529">
        <f t="shared" si="1257"/>
        <v>0</v>
      </c>
      <c r="V4529">
        <v>0</v>
      </c>
      <c r="W4529">
        <f>P4529+Q4529+R4529+S4529+T4529+U4529</f>
        <v>461</v>
      </c>
      <c r="X4529">
        <f>+I4529+L4529+N4529</f>
        <v>1891.1999999999998</v>
      </c>
      <c r="Y4529">
        <f>+J4529+M4529</f>
        <v>4540.8</v>
      </c>
      <c r="Z4529">
        <f>+G4529-(W4529+X4529)</f>
        <v>29647.8</v>
      </c>
      <c r="AA4529" t="s">
        <v>227</v>
      </c>
      <c r="AB4529">
        <v>2022</v>
      </c>
    </row>
    <row r="4530" spans="1:28" x14ac:dyDescent="0.25">
      <c r="A4530">
        <v>40</v>
      </c>
      <c r="B4530" t="s">
        <v>160</v>
      </c>
      <c r="C4530" t="s">
        <v>102</v>
      </c>
      <c r="D4530" t="s">
        <v>4</v>
      </c>
      <c r="E4530" t="s">
        <v>93</v>
      </c>
      <c r="F4530" t="s">
        <v>84</v>
      </c>
      <c r="G4530">
        <v>31500</v>
      </c>
      <c r="H4530">
        <f t="shared" si="1259"/>
        <v>29638.35</v>
      </c>
      <c r="I4530">
        <f t="shared" si="1260"/>
        <v>904.05</v>
      </c>
      <c r="J4530">
        <f t="shared" si="1252"/>
        <v>2236.5</v>
      </c>
      <c r="K4530">
        <f t="shared" si="1253"/>
        <v>346.50000000000006</v>
      </c>
      <c r="L4530">
        <f t="shared" si="1254"/>
        <v>957.6</v>
      </c>
      <c r="M4530">
        <f t="shared" si="1255"/>
        <v>2233.3500000000004</v>
      </c>
      <c r="N4530">
        <v>0</v>
      </c>
      <c r="O4530">
        <f t="shared" si="1256"/>
        <v>6678.0000000000009</v>
      </c>
      <c r="P4530">
        <v>25</v>
      </c>
      <c r="Q4530">
        <v>6012.31</v>
      </c>
      <c r="R4530">
        <v>50.15</v>
      </c>
      <c r="S4530">
        <v>635</v>
      </c>
      <c r="T4530">
        <v>100</v>
      </c>
      <c r="U4530">
        <f t="shared" si="1257"/>
        <v>0</v>
      </c>
      <c r="V4530">
        <v>0</v>
      </c>
      <c r="W4530">
        <f t="shared" si="1265"/>
        <v>6822.46</v>
      </c>
      <c r="X4530">
        <f t="shared" si="1249"/>
        <v>1861.65</v>
      </c>
      <c r="Y4530">
        <f t="shared" si="1263"/>
        <v>4469.8500000000004</v>
      </c>
      <c r="Z4530">
        <f t="shared" si="1258"/>
        <v>22815.89</v>
      </c>
      <c r="AA4530" t="s">
        <v>227</v>
      </c>
      <c r="AB4530">
        <v>2022</v>
      </c>
    </row>
    <row r="4531" spans="1:28" x14ac:dyDescent="0.25">
      <c r="A4531">
        <v>41</v>
      </c>
      <c r="B4531" t="s">
        <v>806</v>
      </c>
      <c r="C4531" t="s">
        <v>102</v>
      </c>
      <c r="D4531" t="s">
        <v>12</v>
      </c>
      <c r="E4531" t="s">
        <v>75</v>
      </c>
      <c r="F4531" t="s">
        <v>99</v>
      </c>
      <c r="G4531">
        <v>65000</v>
      </c>
      <c r="H4531">
        <f t="shared" si="1259"/>
        <v>61158.5</v>
      </c>
      <c r="I4531">
        <f t="shared" si="1260"/>
        <v>1865.5</v>
      </c>
      <c r="J4531">
        <f t="shared" si="1252"/>
        <v>4615</v>
      </c>
      <c r="K4531">
        <f t="shared" si="1253"/>
        <v>715.00000000000011</v>
      </c>
      <c r="L4531">
        <f t="shared" si="1254"/>
        <v>1976</v>
      </c>
      <c r="M4531">
        <f t="shared" si="1255"/>
        <v>4608.5</v>
      </c>
      <c r="N4531">
        <v>0</v>
      </c>
      <c r="O4531">
        <f t="shared" si="1256"/>
        <v>13780</v>
      </c>
      <c r="P4531">
        <v>25</v>
      </c>
      <c r="Q4531">
        <v>7139.91</v>
      </c>
      <c r="R4531">
        <v>451.35</v>
      </c>
      <c r="S4531">
        <v>635</v>
      </c>
      <c r="T4531">
        <v>100</v>
      </c>
      <c r="U4531">
        <f t="shared" si="1257"/>
        <v>4427.5498333333335</v>
      </c>
      <c r="V4531">
        <v>0</v>
      </c>
      <c r="W4531">
        <f t="shared" si="1265"/>
        <v>12778.809833333333</v>
      </c>
      <c r="X4531">
        <f t="shared" si="1249"/>
        <v>3841.5</v>
      </c>
      <c r="Y4531">
        <f t="shared" si="1263"/>
        <v>9223.5</v>
      </c>
      <c r="Z4531">
        <f t="shared" si="1258"/>
        <v>48379.690166666667</v>
      </c>
      <c r="AA4531" t="s">
        <v>227</v>
      </c>
      <c r="AB4531">
        <v>2022</v>
      </c>
    </row>
    <row r="4532" spans="1:28" x14ac:dyDescent="0.25">
      <c r="A4532">
        <v>42</v>
      </c>
      <c r="B4532" t="s">
        <v>162</v>
      </c>
      <c r="C4532" t="s">
        <v>102</v>
      </c>
      <c r="D4532" t="s">
        <v>15</v>
      </c>
      <c r="E4532" t="s">
        <v>92</v>
      </c>
      <c r="F4532" t="s">
        <v>99</v>
      </c>
      <c r="G4532">
        <v>55000</v>
      </c>
      <c r="H4532">
        <f t="shared" si="1259"/>
        <v>47699.14</v>
      </c>
      <c r="I4532">
        <f t="shared" si="1260"/>
        <v>1578.5</v>
      </c>
      <c r="J4532">
        <f t="shared" si="1252"/>
        <v>3904.9999999999995</v>
      </c>
      <c r="K4532">
        <f t="shared" si="1253"/>
        <v>605.00000000000011</v>
      </c>
      <c r="L4532">
        <f t="shared" si="1254"/>
        <v>1672</v>
      </c>
      <c r="M4532">
        <f t="shared" si="1255"/>
        <v>3899.5000000000005</v>
      </c>
      <c r="N4532">
        <v>4050.36</v>
      </c>
      <c r="O4532">
        <f t="shared" si="1256"/>
        <v>15710.36</v>
      </c>
      <c r="P4532">
        <v>25</v>
      </c>
      <c r="Q4532">
        <v>0</v>
      </c>
      <c r="R4532">
        <v>0</v>
      </c>
      <c r="S4532">
        <v>0</v>
      </c>
      <c r="T4532">
        <v>100</v>
      </c>
      <c r="U4532">
        <f t="shared" si="1257"/>
        <v>1952.1208749999989</v>
      </c>
      <c r="V4532">
        <v>0</v>
      </c>
      <c r="W4532">
        <f t="shared" si="1265"/>
        <v>2077.1208749999987</v>
      </c>
      <c r="X4532">
        <f t="shared" si="1249"/>
        <v>7300.8600000000006</v>
      </c>
      <c r="Y4532">
        <f t="shared" si="1263"/>
        <v>7804.5</v>
      </c>
      <c r="Z4532">
        <f t="shared" si="1258"/>
        <v>45622.019124999999</v>
      </c>
      <c r="AA4532" t="s">
        <v>227</v>
      </c>
      <c r="AB4532">
        <v>2022</v>
      </c>
    </row>
    <row r="4533" spans="1:28" x14ac:dyDescent="0.25">
      <c r="A4533">
        <v>43</v>
      </c>
      <c r="B4533" t="s">
        <v>807</v>
      </c>
      <c r="C4533" t="s">
        <v>102</v>
      </c>
      <c r="D4533" t="s">
        <v>808</v>
      </c>
      <c r="E4533" t="s">
        <v>62</v>
      </c>
      <c r="F4533" t="s">
        <v>99</v>
      </c>
      <c r="G4533">
        <v>125000</v>
      </c>
      <c r="H4533">
        <f>+G4533-(I4533+L4533+N4533)</f>
        <v>117612.5</v>
      </c>
      <c r="I4533">
        <f t="shared" si="1260"/>
        <v>3587.5</v>
      </c>
      <c r="J4533">
        <f t="shared" si="1252"/>
        <v>8875</v>
      </c>
      <c r="K4533">
        <f t="shared" si="1253"/>
        <v>715.55</v>
      </c>
      <c r="L4533">
        <f t="shared" si="1254"/>
        <v>3800</v>
      </c>
      <c r="M4533">
        <f t="shared" si="1255"/>
        <v>8862.5</v>
      </c>
      <c r="N4533">
        <v>0</v>
      </c>
      <c r="O4533">
        <f>+I4533+J4533+K4533+L4533+M4533+N4533</f>
        <v>25840.55</v>
      </c>
      <c r="P4533">
        <v>25</v>
      </c>
      <c r="Q4533">
        <v>0</v>
      </c>
      <c r="R4533">
        <v>0</v>
      </c>
      <c r="S4533">
        <v>0</v>
      </c>
      <c r="T4533">
        <v>100</v>
      </c>
      <c r="U4533">
        <f t="shared" si="1257"/>
        <v>17986.062291666665</v>
      </c>
      <c r="V4533">
        <v>0</v>
      </c>
      <c r="W4533">
        <f>P4533+Q4533+R4533+S4533+T4533+U4533</f>
        <v>18111.062291666665</v>
      </c>
      <c r="X4533">
        <f>+I4533+L4533+N4533</f>
        <v>7387.5</v>
      </c>
      <c r="Y4533">
        <f>+J4533+M4533</f>
        <v>17737.5</v>
      </c>
      <c r="Z4533">
        <f>+G4533-(W4533+X4533)</f>
        <v>99501.437708333338</v>
      </c>
      <c r="AA4533" t="s">
        <v>227</v>
      </c>
      <c r="AB4533">
        <v>2022</v>
      </c>
    </row>
    <row r="4534" spans="1:28" x14ac:dyDescent="0.25">
      <c r="A4534">
        <v>44</v>
      </c>
      <c r="B4534" t="s">
        <v>809</v>
      </c>
      <c r="C4534" t="s">
        <v>102</v>
      </c>
      <c r="D4534" t="s">
        <v>808</v>
      </c>
      <c r="E4534" t="s">
        <v>62</v>
      </c>
      <c r="F4534" t="s">
        <v>99</v>
      </c>
      <c r="G4534">
        <v>80000</v>
      </c>
      <c r="H4534">
        <f>+G4534-(I4534+L4534+N4534)</f>
        <v>75272</v>
      </c>
      <c r="I4534">
        <f t="shared" si="1260"/>
        <v>2296</v>
      </c>
      <c r="J4534">
        <f t="shared" si="1252"/>
        <v>5679.9999999999991</v>
      </c>
      <c r="K4534">
        <f t="shared" si="1253"/>
        <v>715.55</v>
      </c>
      <c r="L4534">
        <f t="shared" si="1254"/>
        <v>2432</v>
      </c>
      <c r="M4534">
        <f t="shared" si="1255"/>
        <v>5672</v>
      </c>
      <c r="N4534">
        <v>0</v>
      </c>
      <c r="O4534">
        <f>+I4534+J4534+K4534+L4534+M4534+N4534</f>
        <v>16795.55</v>
      </c>
      <c r="P4534">
        <v>25</v>
      </c>
      <c r="Q4534">
        <v>0</v>
      </c>
      <c r="R4534">
        <v>0</v>
      </c>
      <c r="S4534">
        <v>0</v>
      </c>
      <c r="T4534">
        <v>100</v>
      </c>
      <c r="U4534">
        <f t="shared" si="1257"/>
        <v>7400.9372916666662</v>
      </c>
      <c r="V4534">
        <v>0</v>
      </c>
      <c r="W4534">
        <f>P4534+Q4534+R4534+S4534+T4534+U4534</f>
        <v>7525.9372916666662</v>
      </c>
      <c r="X4534">
        <f>+I4534+L4534+N4534</f>
        <v>4728</v>
      </c>
      <c r="Y4534">
        <f>+J4534+M4534</f>
        <v>11352</v>
      </c>
      <c r="Z4534">
        <f>+G4534-(W4534+X4534)</f>
        <v>67746.062708333338</v>
      </c>
      <c r="AA4534" t="s">
        <v>227</v>
      </c>
      <c r="AB4534">
        <v>2022</v>
      </c>
    </row>
    <row r="4535" spans="1:28" x14ac:dyDescent="0.25">
      <c r="A4535">
        <v>45</v>
      </c>
      <c r="B4535" t="s">
        <v>163</v>
      </c>
      <c r="C4535" t="s">
        <v>102</v>
      </c>
      <c r="D4535" t="s">
        <v>792</v>
      </c>
      <c r="E4535" t="s">
        <v>30</v>
      </c>
      <c r="F4535" t="s">
        <v>99</v>
      </c>
      <c r="G4535">
        <v>150000</v>
      </c>
      <c r="H4535">
        <f t="shared" si="1259"/>
        <v>141135</v>
      </c>
      <c r="I4535">
        <f t="shared" si="1260"/>
        <v>4305</v>
      </c>
      <c r="J4535">
        <f t="shared" si="1252"/>
        <v>10649.999999999998</v>
      </c>
      <c r="K4535">
        <f t="shared" si="1253"/>
        <v>715.55</v>
      </c>
      <c r="L4535">
        <f t="shared" si="1254"/>
        <v>4560</v>
      </c>
      <c r="M4535">
        <f t="shared" si="1255"/>
        <v>10635</v>
      </c>
      <c r="N4535">
        <v>0</v>
      </c>
      <c r="O4535">
        <f t="shared" si="1256"/>
        <v>30865.549999999996</v>
      </c>
      <c r="P4535">
        <v>25</v>
      </c>
      <c r="Q4535">
        <v>0</v>
      </c>
      <c r="R4535">
        <v>0</v>
      </c>
      <c r="S4535">
        <v>0</v>
      </c>
      <c r="T4535">
        <v>100</v>
      </c>
      <c r="U4535">
        <f t="shared" si="1257"/>
        <v>23866.687291666665</v>
      </c>
      <c r="V4535">
        <v>0</v>
      </c>
      <c r="W4535">
        <f t="shared" si="1265"/>
        <v>23991.687291666665</v>
      </c>
      <c r="X4535">
        <f t="shared" si="1249"/>
        <v>8865</v>
      </c>
      <c r="Y4535">
        <f t="shared" si="1263"/>
        <v>21285</v>
      </c>
      <c r="Z4535">
        <f t="shared" si="1258"/>
        <v>117143.31270833334</v>
      </c>
      <c r="AA4535" t="s">
        <v>227</v>
      </c>
      <c r="AB4535">
        <v>2022</v>
      </c>
    </row>
    <row r="4536" spans="1:28" x14ac:dyDescent="0.25">
      <c r="A4536">
        <v>46</v>
      </c>
      <c r="B4536" t="s">
        <v>813</v>
      </c>
      <c r="C4536" t="s">
        <v>103</v>
      </c>
      <c r="D4536" t="s">
        <v>808</v>
      </c>
      <c r="E4536" t="s">
        <v>92</v>
      </c>
      <c r="F4536" t="s">
        <v>99</v>
      </c>
      <c r="G4536">
        <v>80000</v>
      </c>
      <c r="H4536">
        <f t="shared" si="1259"/>
        <v>75272</v>
      </c>
      <c r="I4536">
        <f t="shared" si="1260"/>
        <v>2296</v>
      </c>
      <c r="J4536">
        <f t="shared" si="1252"/>
        <v>5679.9999999999991</v>
      </c>
      <c r="K4536">
        <f t="shared" si="1253"/>
        <v>715.55</v>
      </c>
      <c r="L4536">
        <f t="shared" si="1254"/>
        <v>2432</v>
      </c>
      <c r="M4536">
        <f t="shared" si="1255"/>
        <v>5672</v>
      </c>
      <c r="N4536">
        <v>0</v>
      </c>
      <c r="O4536">
        <f t="shared" si="1256"/>
        <v>16795.55</v>
      </c>
      <c r="P4536">
        <v>25</v>
      </c>
      <c r="Q4536">
        <v>0</v>
      </c>
      <c r="R4536">
        <v>0</v>
      </c>
      <c r="S4536">
        <v>0</v>
      </c>
      <c r="T4536">
        <v>100</v>
      </c>
      <c r="U4536">
        <f t="shared" si="1257"/>
        <v>7400.9372916666662</v>
      </c>
      <c r="V4536">
        <v>0</v>
      </c>
      <c r="W4536">
        <f t="shared" si="1265"/>
        <v>7525.9372916666662</v>
      </c>
      <c r="X4536">
        <f t="shared" si="1249"/>
        <v>4728</v>
      </c>
      <c r="Y4536">
        <f t="shared" si="1263"/>
        <v>11352</v>
      </c>
      <c r="Z4536">
        <f t="shared" si="1258"/>
        <v>67746.062708333338</v>
      </c>
      <c r="AA4536" t="s">
        <v>227</v>
      </c>
      <c r="AB4536">
        <v>2022</v>
      </c>
    </row>
    <row r="4537" spans="1:28" x14ac:dyDescent="0.25">
      <c r="A4537">
        <v>47</v>
      </c>
      <c r="B4537" t="s">
        <v>167</v>
      </c>
      <c r="C4537" t="s">
        <v>102</v>
      </c>
      <c r="D4537" t="s">
        <v>6</v>
      </c>
      <c r="E4537" t="s">
        <v>36</v>
      </c>
      <c r="F4537" t="s">
        <v>100</v>
      </c>
      <c r="G4537">
        <v>26000</v>
      </c>
      <c r="H4537">
        <f t="shared" si="1259"/>
        <v>24463.4</v>
      </c>
      <c r="I4537">
        <f t="shared" si="1260"/>
        <v>746.2</v>
      </c>
      <c r="J4537">
        <f t="shared" si="1252"/>
        <v>1845.9999999999998</v>
      </c>
      <c r="K4537">
        <f t="shared" si="1253"/>
        <v>286.00000000000006</v>
      </c>
      <c r="L4537">
        <f t="shared" si="1254"/>
        <v>790.4</v>
      </c>
      <c r="M4537">
        <f t="shared" si="1255"/>
        <v>1843.4</v>
      </c>
      <c r="N4537">
        <v>0</v>
      </c>
      <c r="O4537">
        <f t="shared" si="1256"/>
        <v>5512</v>
      </c>
      <c r="P4537">
        <v>25</v>
      </c>
      <c r="Q4537">
        <v>2000</v>
      </c>
      <c r="R4537">
        <v>0</v>
      </c>
      <c r="S4537">
        <v>0</v>
      </c>
      <c r="T4537">
        <v>100</v>
      </c>
      <c r="U4537">
        <f t="shared" si="1257"/>
        <v>0</v>
      </c>
      <c r="V4537">
        <v>0</v>
      </c>
      <c r="W4537">
        <f t="shared" si="1265"/>
        <v>2125</v>
      </c>
      <c r="X4537">
        <f t="shared" si="1249"/>
        <v>1536.6</v>
      </c>
      <c r="Y4537">
        <f t="shared" si="1263"/>
        <v>3689.3999999999996</v>
      </c>
      <c r="Z4537">
        <f t="shared" si="1258"/>
        <v>22338.400000000001</v>
      </c>
      <c r="AA4537" t="s">
        <v>227</v>
      </c>
      <c r="AB4537">
        <v>2022</v>
      </c>
    </row>
    <row r="4538" spans="1:28" x14ac:dyDescent="0.25">
      <c r="A4538">
        <v>48</v>
      </c>
      <c r="B4538" t="s">
        <v>169</v>
      </c>
      <c r="C4538" t="s">
        <v>102</v>
      </c>
      <c r="D4538" t="s">
        <v>6</v>
      </c>
      <c r="E4538" t="s">
        <v>36</v>
      </c>
      <c r="F4538" t="s">
        <v>100</v>
      </c>
      <c r="G4538">
        <v>30000</v>
      </c>
      <c r="H4538">
        <f t="shared" si="1259"/>
        <v>28227</v>
      </c>
      <c r="I4538">
        <f t="shared" si="1260"/>
        <v>861</v>
      </c>
      <c r="J4538">
        <f t="shared" si="1252"/>
        <v>2130</v>
      </c>
      <c r="K4538">
        <f t="shared" si="1253"/>
        <v>330.00000000000006</v>
      </c>
      <c r="L4538">
        <f t="shared" si="1254"/>
        <v>912</v>
      </c>
      <c r="M4538">
        <f t="shared" si="1255"/>
        <v>2127</v>
      </c>
      <c r="N4538">
        <v>0</v>
      </c>
      <c r="O4538">
        <f t="shared" si="1256"/>
        <v>6360</v>
      </c>
      <c r="P4538">
        <v>25</v>
      </c>
      <c r="Q4538">
        <v>0</v>
      </c>
      <c r="R4538">
        <v>0</v>
      </c>
      <c r="S4538">
        <v>0</v>
      </c>
      <c r="T4538">
        <v>100</v>
      </c>
      <c r="U4538">
        <f t="shared" si="1257"/>
        <v>0</v>
      </c>
      <c r="V4538">
        <v>0</v>
      </c>
      <c r="W4538">
        <f t="shared" si="1265"/>
        <v>125</v>
      </c>
      <c r="X4538">
        <f t="shared" si="1249"/>
        <v>1773</v>
      </c>
      <c r="Y4538">
        <f t="shared" si="1263"/>
        <v>4257</v>
      </c>
      <c r="Z4538">
        <f t="shared" si="1258"/>
        <v>28102</v>
      </c>
      <c r="AA4538" t="s">
        <v>227</v>
      </c>
      <c r="AB4538">
        <v>2022</v>
      </c>
    </row>
    <row r="4539" spans="1:28" x14ac:dyDescent="0.25">
      <c r="A4539">
        <v>49</v>
      </c>
      <c r="B4539" t="s">
        <v>170</v>
      </c>
      <c r="C4539" t="s">
        <v>102</v>
      </c>
      <c r="D4539" t="s">
        <v>17</v>
      </c>
      <c r="E4539" t="s">
        <v>36</v>
      </c>
      <c r="F4539" t="s">
        <v>100</v>
      </c>
      <c r="G4539">
        <v>36000</v>
      </c>
      <c r="H4539">
        <f t="shared" si="1259"/>
        <v>31172.16</v>
      </c>
      <c r="I4539">
        <f t="shared" si="1260"/>
        <v>1033.2</v>
      </c>
      <c r="J4539">
        <f t="shared" si="1252"/>
        <v>2555.9999999999995</v>
      </c>
      <c r="K4539">
        <f t="shared" si="1253"/>
        <v>396.00000000000006</v>
      </c>
      <c r="L4539">
        <f t="shared" si="1254"/>
        <v>1094.4000000000001</v>
      </c>
      <c r="M4539">
        <f t="shared" si="1255"/>
        <v>2552.4</v>
      </c>
      <c r="N4539">
        <f>1350.12*2</f>
        <v>2700.24</v>
      </c>
      <c r="O4539">
        <f t="shared" si="1256"/>
        <v>10332.24</v>
      </c>
      <c r="P4539">
        <v>25</v>
      </c>
      <c r="Q4539">
        <v>300</v>
      </c>
      <c r="R4539">
        <v>0</v>
      </c>
      <c r="S4539">
        <v>0</v>
      </c>
      <c r="T4539">
        <v>100</v>
      </c>
      <c r="U4539">
        <f t="shared" si="1257"/>
        <v>0</v>
      </c>
      <c r="V4539">
        <v>0</v>
      </c>
      <c r="W4539">
        <f t="shared" si="1265"/>
        <v>425</v>
      </c>
      <c r="X4539">
        <f t="shared" si="1249"/>
        <v>4827.84</v>
      </c>
      <c r="Y4539">
        <f t="shared" si="1263"/>
        <v>5108.3999999999996</v>
      </c>
      <c r="Z4539">
        <f t="shared" si="1258"/>
        <v>30747.16</v>
      </c>
      <c r="AA4539" t="s">
        <v>227</v>
      </c>
      <c r="AB4539">
        <v>2022</v>
      </c>
    </row>
    <row r="4540" spans="1:28" x14ac:dyDescent="0.25">
      <c r="A4540">
        <v>50</v>
      </c>
      <c r="B4540" t="s">
        <v>171</v>
      </c>
      <c r="C4540" t="s">
        <v>102</v>
      </c>
      <c r="D4540" t="s">
        <v>22</v>
      </c>
      <c r="E4540" t="s">
        <v>36</v>
      </c>
      <c r="F4540" t="s">
        <v>100</v>
      </c>
      <c r="G4540">
        <v>36000</v>
      </c>
      <c r="H4540">
        <f t="shared" si="1259"/>
        <v>33872.400000000001</v>
      </c>
      <c r="I4540">
        <f t="shared" si="1260"/>
        <v>1033.2</v>
      </c>
      <c r="J4540">
        <f t="shared" si="1252"/>
        <v>2555.9999999999995</v>
      </c>
      <c r="K4540">
        <f t="shared" si="1253"/>
        <v>396.00000000000006</v>
      </c>
      <c r="L4540">
        <f t="shared" si="1254"/>
        <v>1094.4000000000001</v>
      </c>
      <c r="M4540">
        <f t="shared" si="1255"/>
        <v>2552.4</v>
      </c>
      <c r="N4540">
        <v>0</v>
      </c>
      <c r="O4540">
        <f t="shared" si="1256"/>
        <v>7632</v>
      </c>
      <c r="P4540">
        <v>25</v>
      </c>
      <c r="Q4540">
        <v>0</v>
      </c>
      <c r="R4540">
        <v>802.4</v>
      </c>
      <c r="S4540">
        <v>0</v>
      </c>
      <c r="T4540">
        <v>100</v>
      </c>
      <c r="U4540">
        <f t="shared" si="1257"/>
        <v>0</v>
      </c>
      <c r="V4540">
        <v>0</v>
      </c>
      <c r="W4540">
        <f t="shared" si="1265"/>
        <v>927.4</v>
      </c>
      <c r="X4540">
        <f t="shared" ref="X4540:X4548" si="1266">+I4540+L4540+N4540</f>
        <v>2127.6000000000004</v>
      </c>
      <c r="Y4540">
        <f t="shared" si="1263"/>
        <v>5108.3999999999996</v>
      </c>
      <c r="Z4540">
        <f t="shared" si="1258"/>
        <v>32945</v>
      </c>
      <c r="AA4540" t="s">
        <v>227</v>
      </c>
      <c r="AB4540">
        <v>2022</v>
      </c>
    </row>
    <row r="4541" spans="1:28" x14ac:dyDescent="0.25">
      <c r="A4541">
        <v>51</v>
      </c>
      <c r="B4541" t="s">
        <v>172</v>
      </c>
      <c r="C4541" t="s">
        <v>102</v>
      </c>
      <c r="D4541" t="s">
        <v>6</v>
      </c>
      <c r="E4541" t="s">
        <v>26</v>
      </c>
      <c r="F4541" t="s">
        <v>100</v>
      </c>
      <c r="G4541">
        <v>46000</v>
      </c>
      <c r="H4541">
        <f t="shared" si="1259"/>
        <v>43281.4</v>
      </c>
      <c r="I4541">
        <f t="shared" si="1260"/>
        <v>1320.2</v>
      </c>
      <c r="J4541">
        <f t="shared" si="1252"/>
        <v>3265.9999999999995</v>
      </c>
      <c r="K4541">
        <f t="shared" si="1253"/>
        <v>506.00000000000006</v>
      </c>
      <c r="L4541">
        <f t="shared" si="1254"/>
        <v>1398.4</v>
      </c>
      <c r="M4541">
        <f t="shared" si="1255"/>
        <v>3261.4</v>
      </c>
      <c r="N4541">
        <v>0</v>
      </c>
      <c r="O4541">
        <f t="shared" si="1256"/>
        <v>9752</v>
      </c>
      <c r="P4541">
        <v>25</v>
      </c>
      <c r="Q4541">
        <v>0</v>
      </c>
      <c r="R4541">
        <v>0</v>
      </c>
      <c r="S4541">
        <v>0</v>
      </c>
      <c r="T4541">
        <v>100</v>
      </c>
      <c r="U4541">
        <f t="shared" si="1257"/>
        <v>1289.4598750000005</v>
      </c>
      <c r="V4541">
        <v>0</v>
      </c>
      <c r="W4541">
        <f t="shared" si="1265"/>
        <v>1414.4598750000005</v>
      </c>
      <c r="X4541">
        <f t="shared" si="1266"/>
        <v>2718.6000000000004</v>
      </c>
      <c r="Y4541">
        <f t="shared" si="1263"/>
        <v>6527.4</v>
      </c>
      <c r="Z4541">
        <f t="shared" si="1258"/>
        <v>41866.940125000001</v>
      </c>
      <c r="AA4541" t="s">
        <v>227</v>
      </c>
      <c r="AB4541">
        <v>2022</v>
      </c>
    </row>
    <row r="4542" spans="1:28" x14ac:dyDescent="0.25">
      <c r="A4542">
        <v>52</v>
      </c>
      <c r="B4542" t="s">
        <v>797</v>
      </c>
      <c r="C4542" t="s">
        <v>102</v>
      </c>
      <c r="D4542" t="s">
        <v>22</v>
      </c>
      <c r="E4542" t="s">
        <v>26</v>
      </c>
      <c r="F4542" t="s">
        <v>100</v>
      </c>
      <c r="G4542">
        <v>30000</v>
      </c>
      <c r="H4542">
        <f t="shared" si="1259"/>
        <v>28227</v>
      </c>
      <c r="I4542">
        <f t="shared" si="1260"/>
        <v>861</v>
      </c>
      <c r="J4542">
        <f t="shared" si="1252"/>
        <v>2130</v>
      </c>
      <c r="K4542">
        <f t="shared" si="1253"/>
        <v>330.00000000000006</v>
      </c>
      <c r="L4542">
        <f t="shared" si="1254"/>
        <v>912</v>
      </c>
      <c r="M4542">
        <f t="shared" si="1255"/>
        <v>2127</v>
      </c>
      <c r="N4542">
        <v>0</v>
      </c>
      <c r="O4542">
        <f t="shared" si="1256"/>
        <v>6360</v>
      </c>
      <c r="P4542">
        <v>25</v>
      </c>
      <c r="Q4542">
        <v>0</v>
      </c>
      <c r="R4542">
        <v>0</v>
      </c>
      <c r="S4542">
        <v>0</v>
      </c>
      <c r="T4542">
        <v>100</v>
      </c>
      <c r="U4542">
        <f t="shared" si="1257"/>
        <v>0</v>
      </c>
      <c r="V4542">
        <v>0</v>
      </c>
      <c r="W4542">
        <f t="shared" si="1265"/>
        <v>125</v>
      </c>
      <c r="X4542">
        <f t="shared" si="1266"/>
        <v>1773</v>
      </c>
      <c r="Y4542">
        <f t="shared" si="1263"/>
        <v>4257</v>
      </c>
      <c r="Z4542">
        <f t="shared" si="1258"/>
        <v>28102</v>
      </c>
      <c r="AA4542" t="s">
        <v>227</v>
      </c>
      <c r="AB4542">
        <v>2022</v>
      </c>
    </row>
    <row r="4543" spans="1:28" x14ac:dyDescent="0.25">
      <c r="A4543">
        <v>53</v>
      </c>
      <c r="B4543" t="s">
        <v>798</v>
      </c>
      <c r="C4543" t="s">
        <v>102</v>
      </c>
      <c r="D4543" t="s">
        <v>12</v>
      </c>
      <c r="E4543" t="s">
        <v>26</v>
      </c>
      <c r="F4543" t="s">
        <v>100</v>
      </c>
      <c r="G4543">
        <v>30000</v>
      </c>
      <c r="H4543">
        <f t="shared" si="1259"/>
        <v>28227</v>
      </c>
      <c r="I4543">
        <f t="shared" si="1260"/>
        <v>861</v>
      </c>
      <c r="J4543">
        <f t="shared" si="1252"/>
        <v>2130</v>
      </c>
      <c r="K4543">
        <f t="shared" si="1253"/>
        <v>330.00000000000006</v>
      </c>
      <c r="L4543">
        <f t="shared" si="1254"/>
        <v>912</v>
      </c>
      <c r="M4543">
        <f t="shared" si="1255"/>
        <v>2127</v>
      </c>
      <c r="N4543">
        <v>0</v>
      </c>
      <c r="O4543">
        <f t="shared" si="1256"/>
        <v>6360</v>
      </c>
      <c r="P4543">
        <v>25</v>
      </c>
      <c r="Q4543">
        <v>0</v>
      </c>
      <c r="R4543">
        <v>0</v>
      </c>
      <c r="S4543">
        <v>0</v>
      </c>
      <c r="T4543">
        <v>100</v>
      </c>
      <c r="U4543">
        <f t="shared" si="1257"/>
        <v>0</v>
      </c>
      <c r="V4543">
        <v>0</v>
      </c>
      <c r="W4543">
        <f t="shared" si="1265"/>
        <v>125</v>
      </c>
      <c r="X4543">
        <f t="shared" si="1266"/>
        <v>1773</v>
      </c>
      <c r="Y4543">
        <f t="shared" si="1263"/>
        <v>4257</v>
      </c>
      <c r="Z4543">
        <f t="shared" si="1258"/>
        <v>28102</v>
      </c>
      <c r="AA4543" t="s">
        <v>227</v>
      </c>
      <c r="AB4543">
        <v>2022</v>
      </c>
    </row>
    <row r="4544" spans="1:28" x14ac:dyDescent="0.25">
      <c r="A4544">
        <v>54</v>
      </c>
      <c r="B4544" t="s">
        <v>799</v>
      </c>
      <c r="C4544" t="s">
        <v>102</v>
      </c>
      <c r="D4544" t="s">
        <v>6</v>
      </c>
      <c r="E4544" t="s">
        <v>26</v>
      </c>
      <c r="F4544" t="s">
        <v>100</v>
      </c>
      <c r="G4544">
        <v>30000</v>
      </c>
      <c r="H4544">
        <f t="shared" si="1259"/>
        <v>28227</v>
      </c>
      <c r="I4544">
        <f t="shared" si="1260"/>
        <v>861</v>
      </c>
      <c r="J4544">
        <f t="shared" si="1252"/>
        <v>2130</v>
      </c>
      <c r="K4544">
        <f t="shared" si="1253"/>
        <v>330.00000000000006</v>
      </c>
      <c r="L4544">
        <f t="shared" si="1254"/>
        <v>912</v>
      </c>
      <c r="M4544">
        <f t="shared" si="1255"/>
        <v>2127</v>
      </c>
      <c r="N4544">
        <v>0</v>
      </c>
      <c r="O4544">
        <f t="shared" si="1256"/>
        <v>6360</v>
      </c>
      <c r="P4544">
        <v>25</v>
      </c>
      <c r="Q4544">
        <v>0</v>
      </c>
      <c r="R4544">
        <v>0</v>
      </c>
      <c r="S4544">
        <v>0</v>
      </c>
      <c r="T4544">
        <v>100</v>
      </c>
      <c r="U4544">
        <f t="shared" si="1257"/>
        <v>0</v>
      </c>
      <c r="V4544">
        <v>0</v>
      </c>
      <c r="W4544">
        <f t="shared" si="1265"/>
        <v>125</v>
      </c>
      <c r="X4544">
        <f t="shared" si="1266"/>
        <v>1773</v>
      </c>
      <c r="Y4544">
        <f t="shared" si="1263"/>
        <v>4257</v>
      </c>
      <c r="Z4544">
        <f t="shared" si="1258"/>
        <v>28102</v>
      </c>
      <c r="AA4544" t="s">
        <v>227</v>
      </c>
      <c r="AB4544">
        <v>2022</v>
      </c>
    </row>
    <row r="4545" spans="1:28" x14ac:dyDescent="0.25">
      <c r="A4545">
        <v>55</v>
      </c>
      <c r="B4545" t="s">
        <v>173</v>
      </c>
      <c r="C4545" t="s">
        <v>102</v>
      </c>
      <c r="D4545" t="s">
        <v>6</v>
      </c>
      <c r="E4545" t="s">
        <v>26</v>
      </c>
      <c r="F4545" t="s">
        <v>100</v>
      </c>
      <c r="G4545">
        <v>36000</v>
      </c>
      <c r="H4545">
        <f t="shared" si="1259"/>
        <v>32522.28</v>
      </c>
      <c r="I4545">
        <f t="shared" si="1260"/>
        <v>1033.2</v>
      </c>
      <c r="J4545">
        <f t="shared" si="1252"/>
        <v>2555.9999999999995</v>
      </c>
      <c r="K4545">
        <f t="shared" si="1253"/>
        <v>396.00000000000006</v>
      </c>
      <c r="L4545">
        <f t="shared" si="1254"/>
        <v>1094.4000000000001</v>
      </c>
      <c r="M4545">
        <f t="shared" si="1255"/>
        <v>2552.4</v>
      </c>
      <c r="N4545">
        <v>1350.12</v>
      </c>
      <c r="O4545">
        <f t="shared" si="1256"/>
        <v>8982.119999999999</v>
      </c>
      <c r="P4545">
        <v>25</v>
      </c>
      <c r="Q4545">
        <v>0</v>
      </c>
      <c r="R4545">
        <v>0</v>
      </c>
      <c r="S4545">
        <v>0</v>
      </c>
      <c r="T4545">
        <v>100</v>
      </c>
      <c r="U4545">
        <f t="shared" si="1257"/>
        <v>0</v>
      </c>
      <c r="V4545">
        <v>0</v>
      </c>
      <c r="W4545">
        <f t="shared" si="1265"/>
        <v>125</v>
      </c>
      <c r="X4545">
        <f t="shared" si="1266"/>
        <v>3477.7200000000003</v>
      </c>
      <c r="Y4545">
        <f t="shared" si="1263"/>
        <v>5108.3999999999996</v>
      </c>
      <c r="Z4545">
        <f t="shared" si="1258"/>
        <v>32397.279999999999</v>
      </c>
      <c r="AA4545" t="s">
        <v>227</v>
      </c>
      <c r="AB4545">
        <v>2022</v>
      </c>
    </row>
    <row r="4546" spans="1:28" x14ac:dyDescent="0.25">
      <c r="A4546">
        <v>56</v>
      </c>
      <c r="B4546" t="s">
        <v>174</v>
      </c>
      <c r="C4546" t="s">
        <v>102</v>
      </c>
      <c r="D4546" t="s">
        <v>6</v>
      </c>
      <c r="E4546" t="s">
        <v>26</v>
      </c>
      <c r="F4546" t="s">
        <v>100</v>
      </c>
      <c r="G4546">
        <v>36000</v>
      </c>
      <c r="H4546">
        <f t="shared" si="1259"/>
        <v>33872.400000000001</v>
      </c>
      <c r="I4546">
        <f t="shared" si="1260"/>
        <v>1033.2</v>
      </c>
      <c r="J4546">
        <f t="shared" si="1252"/>
        <v>2555.9999999999995</v>
      </c>
      <c r="K4546">
        <f t="shared" si="1253"/>
        <v>396.00000000000006</v>
      </c>
      <c r="L4546">
        <f t="shared" si="1254"/>
        <v>1094.4000000000001</v>
      </c>
      <c r="M4546">
        <f t="shared" si="1255"/>
        <v>2552.4</v>
      </c>
      <c r="N4546">
        <v>0</v>
      </c>
      <c r="O4546">
        <f t="shared" si="1256"/>
        <v>7632</v>
      </c>
      <c r="P4546">
        <v>25</v>
      </c>
      <c r="Q4546">
        <v>0</v>
      </c>
      <c r="R4546">
        <v>200.6</v>
      </c>
      <c r="S4546">
        <v>0</v>
      </c>
      <c r="T4546">
        <v>100</v>
      </c>
      <c r="U4546">
        <f t="shared" si="1257"/>
        <v>0</v>
      </c>
      <c r="V4546">
        <v>0</v>
      </c>
      <c r="W4546">
        <f t="shared" si="1265"/>
        <v>325.60000000000002</v>
      </c>
      <c r="X4546">
        <f t="shared" si="1266"/>
        <v>2127.6000000000004</v>
      </c>
      <c r="Y4546">
        <f t="shared" si="1263"/>
        <v>5108.3999999999996</v>
      </c>
      <c r="Z4546">
        <f t="shared" si="1258"/>
        <v>33546.800000000003</v>
      </c>
      <c r="AA4546" t="s">
        <v>227</v>
      </c>
      <c r="AB4546">
        <v>2022</v>
      </c>
    </row>
    <row r="4547" spans="1:28" x14ac:dyDescent="0.25">
      <c r="A4547">
        <v>57</v>
      </c>
      <c r="B4547" t="s">
        <v>176</v>
      </c>
      <c r="C4547" t="s">
        <v>102</v>
      </c>
      <c r="D4547" t="s">
        <v>6</v>
      </c>
      <c r="E4547" t="s">
        <v>26</v>
      </c>
      <c r="F4547" t="s">
        <v>100</v>
      </c>
      <c r="G4547">
        <v>36000</v>
      </c>
      <c r="H4547">
        <f t="shared" si="1259"/>
        <v>33872.400000000001</v>
      </c>
      <c r="I4547">
        <f t="shared" si="1260"/>
        <v>1033.2</v>
      </c>
      <c r="J4547">
        <f t="shared" si="1252"/>
        <v>2555.9999999999995</v>
      </c>
      <c r="K4547">
        <f t="shared" si="1253"/>
        <v>396.00000000000006</v>
      </c>
      <c r="L4547">
        <f t="shared" si="1254"/>
        <v>1094.4000000000001</v>
      </c>
      <c r="M4547">
        <f t="shared" si="1255"/>
        <v>2552.4</v>
      </c>
      <c r="N4547">
        <v>0</v>
      </c>
      <c r="O4547">
        <f t="shared" si="1256"/>
        <v>7632</v>
      </c>
      <c r="P4547">
        <v>25</v>
      </c>
      <c r="Q4547">
        <v>0</v>
      </c>
      <c r="R4547">
        <v>0</v>
      </c>
      <c r="S4547">
        <v>0</v>
      </c>
      <c r="T4547">
        <v>100</v>
      </c>
      <c r="U4547">
        <f t="shared" si="1257"/>
        <v>0</v>
      </c>
      <c r="V4547">
        <v>0</v>
      </c>
      <c r="W4547">
        <f t="shared" si="1265"/>
        <v>125</v>
      </c>
      <c r="X4547">
        <f t="shared" si="1266"/>
        <v>2127.6000000000004</v>
      </c>
      <c r="Y4547">
        <f t="shared" si="1263"/>
        <v>5108.3999999999996</v>
      </c>
      <c r="Z4547">
        <f t="shared" si="1258"/>
        <v>33747.4</v>
      </c>
      <c r="AA4547" t="s">
        <v>227</v>
      </c>
      <c r="AB4547">
        <v>2022</v>
      </c>
    </row>
    <row r="4548" spans="1:28" x14ac:dyDescent="0.25">
      <c r="A4548">
        <v>58</v>
      </c>
      <c r="B4548" t="s">
        <v>177</v>
      </c>
      <c r="C4548" t="s">
        <v>102</v>
      </c>
      <c r="D4548" t="s">
        <v>22</v>
      </c>
      <c r="E4548" t="s">
        <v>26</v>
      </c>
      <c r="F4548" t="s">
        <v>100</v>
      </c>
      <c r="G4548">
        <v>36000</v>
      </c>
      <c r="H4548">
        <f t="shared" si="1259"/>
        <v>33872.400000000001</v>
      </c>
      <c r="I4548">
        <f t="shared" si="1260"/>
        <v>1033.2</v>
      </c>
      <c r="J4548">
        <f t="shared" si="1252"/>
        <v>2555.9999999999995</v>
      </c>
      <c r="K4548">
        <f t="shared" si="1253"/>
        <v>396.00000000000006</v>
      </c>
      <c r="L4548">
        <f t="shared" si="1254"/>
        <v>1094.4000000000001</v>
      </c>
      <c r="M4548">
        <f t="shared" si="1255"/>
        <v>2552.4</v>
      </c>
      <c r="N4548">
        <v>0</v>
      </c>
      <c r="O4548">
        <f t="shared" si="1256"/>
        <v>7632</v>
      </c>
      <c r="P4548">
        <v>25</v>
      </c>
      <c r="Q4548">
        <v>0</v>
      </c>
      <c r="R4548">
        <v>0</v>
      </c>
      <c r="S4548">
        <v>0</v>
      </c>
      <c r="T4548">
        <v>100</v>
      </c>
      <c r="U4548">
        <f t="shared" si="1257"/>
        <v>0</v>
      </c>
      <c r="V4548">
        <v>0</v>
      </c>
      <c r="W4548">
        <f t="shared" si="1265"/>
        <v>125</v>
      </c>
      <c r="X4548">
        <f t="shared" si="1266"/>
        <v>2127.6000000000004</v>
      </c>
      <c r="Y4548">
        <f t="shared" si="1263"/>
        <v>5108.3999999999996</v>
      </c>
      <c r="Z4548">
        <f t="shared" si="1258"/>
        <v>33747.4</v>
      </c>
      <c r="AA4548" t="s">
        <v>227</v>
      </c>
      <c r="AB4548">
        <v>2022</v>
      </c>
    </row>
    <row r="4549" spans="1:28" x14ac:dyDescent="0.25">
      <c r="A4549">
        <v>59</v>
      </c>
      <c r="B4549" t="s">
        <v>178</v>
      </c>
      <c r="C4549" t="s">
        <v>103</v>
      </c>
      <c r="D4549" t="s">
        <v>6</v>
      </c>
      <c r="E4549" t="s">
        <v>32</v>
      </c>
      <c r="F4549" t="s">
        <v>100</v>
      </c>
      <c r="G4549">
        <v>20000</v>
      </c>
      <c r="H4549">
        <f>+G4549-(I4549+L4549+N4549)</f>
        <v>18818</v>
      </c>
      <c r="I4549">
        <f t="shared" si="1260"/>
        <v>574</v>
      </c>
      <c r="J4549">
        <f t="shared" si="1252"/>
        <v>1419.9999999999998</v>
      </c>
      <c r="K4549">
        <f t="shared" si="1253"/>
        <v>220.00000000000003</v>
      </c>
      <c r="L4549">
        <f t="shared" si="1254"/>
        <v>608</v>
      </c>
      <c r="M4549">
        <f t="shared" si="1255"/>
        <v>1418</v>
      </c>
      <c r="N4549">
        <v>0</v>
      </c>
      <c r="O4549">
        <f>+I4549+J4549+K4549+L4549+M4549+N4549</f>
        <v>4240</v>
      </c>
      <c r="P4549">
        <v>25</v>
      </c>
      <c r="Q4549">
        <v>0</v>
      </c>
      <c r="R4549">
        <v>0</v>
      </c>
      <c r="S4549">
        <v>0</v>
      </c>
      <c r="T4549">
        <v>100</v>
      </c>
      <c r="U4549">
        <f t="shared" si="1257"/>
        <v>0</v>
      </c>
      <c r="V4549">
        <v>0</v>
      </c>
      <c r="W4549">
        <f t="shared" si="1265"/>
        <v>125</v>
      </c>
      <c r="X4549">
        <f>+I4549+L4549+N4549</f>
        <v>1182</v>
      </c>
      <c r="Y4549">
        <f t="shared" si="1263"/>
        <v>2838</v>
      </c>
      <c r="Z4549">
        <f t="shared" si="1258"/>
        <v>18693</v>
      </c>
      <c r="AA4549" t="s">
        <v>227</v>
      </c>
      <c r="AB4549">
        <v>2022</v>
      </c>
    </row>
    <row r="4550" spans="1:28" x14ac:dyDescent="0.25">
      <c r="A4550">
        <v>60</v>
      </c>
      <c r="B4550" t="s">
        <v>814</v>
      </c>
      <c r="C4550" t="s">
        <v>102</v>
      </c>
      <c r="D4550" t="s">
        <v>793</v>
      </c>
      <c r="E4550" t="s">
        <v>33</v>
      </c>
      <c r="F4550" t="s">
        <v>100</v>
      </c>
      <c r="G4550">
        <v>30000</v>
      </c>
      <c r="H4550">
        <f t="shared" si="1259"/>
        <v>28227</v>
      </c>
      <c r="I4550">
        <f t="shared" si="1260"/>
        <v>861</v>
      </c>
      <c r="J4550">
        <f t="shared" si="1252"/>
        <v>2130</v>
      </c>
      <c r="K4550">
        <f t="shared" si="1253"/>
        <v>330.00000000000006</v>
      </c>
      <c r="L4550">
        <f t="shared" si="1254"/>
        <v>912</v>
      </c>
      <c r="M4550">
        <f t="shared" si="1255"/>
        <v>2127</v>
      </c>
      <c r="N4550">
        <v>0</v>
      </c>
      <c r="O4550">
        <f t="shared" ref="O4550:O4583" si="1267">+I4550+J4550+K4550+L4550+M4550+N4550</f>
        <v>6360</v>
      </c>
      <c r="P4550">
        <v>25</v>
      </c>
      <c r="Q4550">
        <v>0</v>
      </c>
      <c r="R4550">
        <v>0</v>
      </c>
      <c r="S4550">
        <v>0</v>
      </c>
      <c r="T4550">
        <v>100</v>
      </c>
      <c r="U4550">
        <f t="shared" si="1257"/>
        <v>0</v>
      </c>
      <c r="V4550">
        <v>0</v>
      </c>
      <c r="W4550">
        <f t="shared" si="1265"/>
        <v>125</v>
      </c>
      <c r="X4550">
        <f t="shared" ref="X4550:X4560" si="1268">+I4550+L4550+N4550</f>
        <v>1773</v>
      </c>
      <c r="Y4550">
        <f t="shared" si="1263"/>
        <v>4257</v>
      </c>
      <c r="Z4550">
        <f t="shared" si="1258"/>
        <v>28102</v>
      </c>
      <c r="AA4550" t="s">
        <v>227</v>
      </c>
      <c r="AB4550">
        <v>2022</v>
      </c>
    </row>
    <row r="4551" spans="1:28" x14ac:dyDescent="0.25">
      <c r="A4551">
        <v>61</v>
      </c>
      <c r="B4551" t="s">
        <v>815</v>
      </c>
      <c r="C4551" t="s">
        <v>102</v>
      </c>
      <c r="D4551" t="s">
        <v>793</v>
      </c>
      <c r="E4551" t="s">
        <v>32</v>
      </c>
      <c r="F4551" t="s">
        <v>100</v>
      </c>
      <c r="G4551">
        <v>15000</v>
      </c>
      <c r="H4551">
        <f t="shared" si="1259"/>
        <v>14113.5</v>
      </c>
      <c r="I4551">
        <f t="shared" si="1260"/>
        <v>430.5</v>
      </c>
      <c r="J4551">
        <f t="shared" si="1252"/>
        <v>1065</v>
      </c>
      <c r="K4551">
        <f t="shared" si="1253"/>
        <v>165.00000000000003</v>
      </c>
      <c r="L4551">
        <f t="shared" si="1254"/>
        <v>456</v>
      </c>
      <c r="M4551">
        <f t="shared" si="1255"/>
        <v>1063.5</v>
      </c>
      <c r="N4551">
        <v>0</v>
      </c>
      <c r="O4551">
        <f t="shared" si="1267"/>
        <v>3180</v>
      </c>
      <c r="P4551">
        <v>25</v>
      </c>
      <c r="Q4551">
        <v>0</v>
      </c>
      <c r="R4551">
        <v>0</v>
      </c>
      <c r="S4551">
        <v>0</v>
      </c>
      <c r="T4551">
        <v>100</v>
      </c>
      <c r="U4551">
        <f t="shared" si="1257"/>
        <v>0</v>
      </c>
      <c r="V4551">
        <v>0</v>
      </c>
      <c r="W4551">
        <f t="shared" si="1265"/>
        <v>125</v>
      </c>
      <c r="X4551">
        <f t="shared" si="1268"/>
        <v>886.5</v>
      </c>
      <c r="Y4551">
        <f t="shared" si="1263"/>
        <v>2128.5</v>
      </c>
      <c r="Z4551">
        <f t="shared" si="1258"/>
        <v>13988.5</v>
      </c>
      <c r="AA4551" t="s">
        <v>227</v>
      </c>
      <c r="AB4551">
        <v>2022</v>
      </c>
    </row>
    <row r="4552" spans="1:28" x14ac:dyDescent="0.25">
      <c r="A4552">
        <v>62</v>
      </c>
      <c r="B4552" t="s">
        <v>816</v>
      </c>
      <c r="C4552" t="s">
        <v>103</v>
      </c>
      <c r="D4552" t="s">
        <v>6</v>
      </c>
      <c r="E4552" t="s">
        <v>32</v>
      </c>
      <c r="F4552" t="s">
        <v>100</v>
      </c>
      <c r="G4552">
        <v>30000</v>
      </c>
      <c r="H4552">
        <f>+G4552-(I4552+L4552+N4552)</f>
        <v>28227</v>
      </c>
      <c r="I4552">
        <f t="shared" si="1260"/>
        <v>861</v>
      </c>
      <c r="J4552">
        <f t="shared" si="1252"/>
        <v>2130</v>
      </c>
      <c r="K4552">
        <f t="shared" si="1253"/>
        <v>330.00000000000006</v>
      </c>
      <c r="L4552">
        <f t="shared" si="1254"/>
        <v>912</v>
      </c>
      <c r="M4552">
        <f t="shared" si="1255"/>
        <v>2127</v>
      </c>
      <c r="N4552">
        <v>0</v>
      </c>
      <c r="O4552">
        <f t="shared" si="1267"/>
        <v>6360</v>
      </c>
      <c r="P4552">
        <v>25</v>
      </c>
      <c r="Q4552">
        <v>0</v>
      </c>
      <c r="R4552">
        <v>0</v>
      </c>
      <c r="S4552">
        <v>0</v>
      </c>
      <c r="T4552">
        <v>100</v>
      </c>
      <c r="U4552">
        <f t="shared" si="1257"/>
        <v>0</v>
      </c>
      <c r="V4552">
        <v>0</v>
      </c>
      <c r="W4552">
        <f t="shared" si="1265"/>
        <v>125</v>
      </c>
      <c r="X4552">
        <f t="shared" si="1268"/>
        <v>1773</v>
      </c>
      <c r="Y4552">
        <f t="shared" si="1263"/>
        <v>4257</v>
      </c>
      <c r="Z4552">
        <f t="shared" si="1258"/>
        <v>28102</v>
      </c>
      <c r="AA4552" t="s">
        <v>227</v>
      </c>
      <c r="AB4552">
        <v>2022</v>
      </c>
    </row>
    <row r="4553" spans="1:28" x14ac:dyDescent="0.25">
      <c r="A4553">
        <v>63</v>
      </c>
      <c r="B4553" t="s">
        <v>817</v>
      </c>
      <c r="C4553" t="s">
        <v>102</v>
      </c>
      <c r="D4553" t="s">
        <v>818</v>
      </c>
      <c r="E4553" t="s">
        <v>32</v>
      </c>
      <c r="F4553" t="s">
        <v>100</v>
      </c>
      <c r="G4553">
        <v>30000</v>
      </c>
      <c r="H4553">
        <f t="shared" si="1259"/>
        <v>28227</v>
      </c>
      <c r="I4553">
        <f t="shared" si="1260"/>
        <v>861</v>
      </c>
      <c r="J4553">
        <f t="shared" si="1252"/>
        <v>2130</v>
      </c>
      <c r="K4553">
        <f t="shared" si="1253"/>
        <v>330.00000000000006</v>
      </c>
      <c r="L4553">
        <f t="shared" si="1254"/>
        <v>912</v>
      </c>
      <c r="M4553">
        <f t="shared" si="1255"/>
        <v>2127</v>
      </c>
      <c r="N4553">
        <v>0</v>
      </c>
      <c r="O4553">
        <f t="shared" si="1267"/>
        <v>6360</v>
      </c>
      <c r="P4553">
        <v>25</v>
      </c>
      <c r="Q4553">
        <v>0</v>
      </c>
      <c r="R4553">
        <v>0</v>
      </c>
      <c r="S4553">
        <v>0</v>
      </c>
      <c r="T4553">
        <v>100</v>
      </c>
      <c r="U4553">
        <f t="shared" si="1257"/>
        <v>0</v>
      </c>
      <c r="V4553">
        <v>0</v>
      </c>
      <c r="W4553">
        <f t="shared" si="1265"/>
        <v>125</v>
      </c>
      <c r="X4553">
        <f t="shared" si="1268"/>
        <v>1773</v>
      </c>
      <c r="Y4553">
        <f t="shared" si="1263"/>
        <v>4257</v>
      </c>
      <c r="Z4553">
        <f t="shared" si="1258"/>
        <v>28102</v>
      </c>
      <c r="AA4553" t="s">
        <v>227</v>
      </c>
      <c r="AB4553">
        <v>2022</v>
      </c>
    </row>
    <row r="4554" spans="1:28" x14ac:dyDescent="0.25">
      <c r="A4554">
        <v>64</v>
      </c>
      <c r="B4554" t="s">
        <v>819</v>
      </c>
      <c r="C4554" t="s">
        <v>103</v>
      </c>
      <c r="D4554" t="s">
        <v>12</v>
      </c>
      <c r="E4554" t="s">
        <v>32</v>
      </c>
      <c r="F4554" t="s">
        <v>100</v>
      </c>
      <c r="G4554">
        <v>46000</v>
      </c>
      <c r="H4554">
        <f t="shared" si="1259"/>
        <v>43281.4</v>
      </c>
      <c r="I4554">
        <f t="shared" si="1260"/>
        <v>1320.2</v>
      </c>
      <c r="J4554">
        <f t="shared" si="1252"/>
        <v>3265.9999999999995</v>
      </c>
      <c r="K4554">
        <f t="shared" si="1253"/>
        <v>506.00000000000006</v>
      </c>
      <c r="L4554">
        <f t="shared" si="1254"/>
        <v>1398.4</v>
      </c>
      <c r="M4554">
        <f t="shared" si="1255"/>
        <v>3261.4</v>
      </c>
      <c r="N4554">
        <v>0</v>
      </c>
      <c r="O4554">
        <f t="shared" si="1267"/>
        <v>9752</v>
      </c>
      <c r="P4554">
        <v>25</v>
      </c>
      <c r="Q4554">
        <v>0</v>
      </c>
      <c r="R4554">
        <v>0</v>
      </c>
      <c r="S4554">
        <v>0</v>
      </c>
      <c r="T4554">
        <v>100</v>
      </c>
      <c r="U4554">
        <f t="shared" si="1257"/>
        <v>1289.4598750000005</v>
      </c>
      <c r="V4554">
        <v>0</v>
      </c>
      <c r="W4554">
        <f t="shared" si="1265"/>
        <v>1414.4598750000005</v>
      </c>
      <c r="X4554">
        <f t="shared" si="1268"/>
        <v>2718.6000000000004</v>
      </c>
      <c r="Y4554">
        <f t="shared" si="1263"/>
        <v>6527.4</v>
      </c>
      <c r="Z4554">
        <f t="shared" si="1258"/>
        <v>41866.940125000001</v>
      </c>
      <c r="AA4554" t="s">
        <v>227</v>
      </c>
      <c r="AB4554">
        <v>2022</v>
      </c>
    </row>
    <row r="4555" spans="1:28" x14ac:dyDescent="0.25">
      <c r="A4555">
        <v>65</v>
      </c>
      <c r="B4555" t="s">
        <v>820</v>
      </c>
      <c r="C4555" t="s">
        <v>102</v>
      </c>
      <c r="D4555" t="s">
        <v>94</v>
      </c>
      <c r="E4555" t="s">
        <v>32</v>
      </c>
      <c r="F4555" t="s">
        <v>100</v>
      </c>
      <c r="G4555">
        <v>30000</v>
      </c>
      <c r="H4555">
        <f t="shared" si="1259"/>
        <v>28227</v>
      </c>
      <c r="I4555">
        <f t="shared" si="1260"/>
        <v>861</v>
      </c>
      <c r="J4555">
        <f t="shared" ref="J4555:J4583" si="1269">IF(G4555&lt;=325250,G4555*7.1%,23092.75)</f>
        <v>2130</v>
      </c>
      <c r="K4555">
        <f t="shared" ref="K4555:K4583" si="1270">IF(G4555&lt;=65050,G4555*1.1%,715.55)</f>
        <v>330.00000000000006</v>
      </c>
      <c r="L4555">
        <f t="shared" ref="L4555:L4583" si="1271">IF(G4555&lt;=162625,G4555*3.04%,4943.8)</f>
        <v>912</v>
      </c>
      <c r="M4555">
        <f t="shared" ref="M4555:M4583" si="1272">IF(G4555&lt;=162625,G4555*7.09%,11530.11)</f>
        <v>2127</v>
      </c>
      <c r="N4555">
        <v>0</v>
      </c>
      <c r="O4555">
        <f t="shared" si="1267"/>
        <v>6360</v>
      </c>
      <c r="P4555">
        <v>25</v>
      </c>
      <c r="Q4555">
        <v>0</v>
      </c>
      <c r="R4555">
        <v>0</v>
      </c>
      <c r="S4555">
        <v>0</v>
      </c>
      <c r="T4555">
        <v>100</v>
      </c>
      <c r="U4555">
        <f t="shared" ref="U4555:U4583" si="1273">IF((H4555*12)&gt;867123.01,(79776+(((H4555*12)-867123.01)*0.25))/12,IF((H4555*12)&gt;624329.01,(31216+(((H4555*12)-624329.01)*0.2))/12,IF((H4555*12)&gt;416220.01,(((H4555*12)-416220.01)*0.15)/12,0)))</f>
        <v>0</v>
      </c>
      <c r="V4555">
        <v>0</v>
      </c>
      <c r="W4555">
        <f t="shared" si="1265"/>
        <v>125</v>
      </c>
      <c r="X4555">
        <f t="shared" si="1268"/>
        <v>1773</v>
      </c>
      <c r="Y4555">
        <f t="shared" si="1263"/>
        <v>4257</v>
      </c>
      <c r="Z4555">
        <f t="shared" ref="Z4555:Z4582" si="1274">+G4555-(W4555+X4555)</f>
        <v>28102</v>
      </c>
      <c r="AA4555" t="s">
        <v>227</v>
      </c>
      <c r="AB4555">
        <v>2022</v>
      </c>
    </row>
    <row r="4556" spans="1:28" x14ac:dyDescent="0.25">
      <c r="A4556">
        <v>66</v>
      </c>
      <c r="B4556" t="s">
        <v>821</v>
      </c>
      <c r="C4556" t="s">
        <v>103</v>
      </c>
      <c r="D4556" t="s">
        <v>22</v>
      </c>
      <c r="E4556" t="s">
        <v>32</v>
      </c>
      <c r="F4556" t="s">
        <v>100</v>
      </c>
      <c r="G4556">
        <v>36000</v>
      </c>
      <c r="H4556">
        <f t="shared" ref="H4556:H4583" si="1275">+G4556-(I4556+L4556+N4556)</f>
        <v>33872.400000000001</v>
      </c>
      <c r="I4556">
        <f t="shared" ref="I4556:I4582" si="1276">IF(G4556&lt;=325250,G4556*2.87%,9334.68)</f>
        <v>1033.2</v>
      </c>
      <c r="J4556">
        <f t="shared" si="1269"/>
        <v>2555.9999999999995</v>
      </c>
      <c r="K4556">
        <f t="shared" si="1270"/>
        <v>396.00000000000006</v>
      </c>
      <c r="L4556">
        <f t="shared" si="1271"/>
        <v>1094.4000000000001</v>
      </c>
      <c r="M4556">
        <f t="shared" si="1272"/>
        <v>2552.4</v>
      </c>
      <c r="N4556">
        <v>0</v>
      </c>
      <c r="O4556">
        <f t="shared" si="1267"/>
        <v>7632</v>
      </c>
      <c r="P4556">
        <v>25</v>
      </c>
      <c r="Q4556">
        <v>0</v>
      </c>
      <c r="R4556">
        <v>0</v>
      </c>
      <c r="S4556">
        <v>0</v>
      </c>
      <c r="T4556">
        <v>100</v>
      </c>
      <c r="U4556">
        <f t="shared" si="1273"/>
        <v>0</v>
      </c>
      <c r="V4556">
        <v>0</v>
      </c>
      <c r="W4556">
        <f t="shared" si="1265"/>
        <v>125</v>
      </c>
      <c r="X4556">
        <f t="shared" si="1268"/>
        <v>2127.6000000000004</v>
      </c>
      <c r="Y4556">
        <f t="shared" si="1263"/>
        <v>5108.3999999999996</v>
      </c>
      <c r="Z4556">
        <f t="shared" si="1274"/>
        <v>33747.4</v>
      </c>
      <c r="AA4556" t="s">
        <v>227</v>
      </c>
      <c r="AB4556">
        <v>2022</v>
      </c>
    </row>
    <row r="4557" spans="1:28" x14ac:dyDescent="0.25">
      <c r="A4557">
        <v>67</v>
      </c>
      <c r="B4557" t="s">
        <v>822</v>
      </c>
      <c r="C4557" t="s">
        <v>103</v>
      </c>
      <c r="D4557" t="s">
        <v>793</v>
      </c>
      <c r="E4557" t="s">
        <v>32</v>
      </c>
      <c r="F4557" t="s">
        <v>100</v>
      </c>
      <c r="G4557">
        <v>46000</v>
      </c>
      <c r="H4557">
        <f t="shared" si="1275"/>
        <v>43281.4</v>
      </c>
      <c r="I4557">
        <f t="shared" si="1276"/>
        <v>1320.2</v>
      </c>
      <c r="J4557">
        <f t="shared" si="1269"/>
        <v>3265.9999999999995</v>
      </c>
      <c r="K4557">
        <f t="shared" si="1270"/>
        <v>506.00000000000006</v>
      </c>
      <c r="L4557">
        <f t="shared" si="1271"/>
        <v>1398.4</v>
      </c>
      <c r="M4557">
        <f t="shared" si="1272"/>
        <v>3261.4</v>
      </c>
      <c r="N4557">
        <v>0</v>
      </c>
      <c r="O4557">
        <f t="shared" si="1267"/>
        <v>9752</v>
      </c>
      <c r="P4557">
        <v>25</v>
      </c>
      <c r="Q4557">
        <v>0</v>
      </c>
      <c r="R4557">
        <v>0</v>
      </c>
      <c r="S4557">
        <v>0</v>
      </c>
      <c r="T4557">
        <v>100</v>
      </c>
      <c r="U4557">
        <f t="shared" si="1273"/>
        <v>1289.4598750000005</v>
      </c>
      <c r="V4557">
        <v>0</v>
      </c>
      <c r="W4557">
        <f t="shared" si="1265"/>
        <v>1414.4598750000005</v>
      </c>
      <c r="X4557">
        <f t="shared" si="1268"/>
        <v>2718.6000000000004</v>
      </c>
      <c r="Y4557">
        <f t="shared" si="1263"/>
        <v>6527.4</v>
      </c>
      <c r="Z4557">
        <f t="shared" si="1274"/>
        <v>41866.940125000001</v>
      </c>
      <c r="AA4557" t="s">
        <v>227</v>
      </c>
      <c r="AB4557">
        <v>2022</v>
      </c>
    </row>
    <row r="4558" spans="1:28" x14ac:dyDescent="0.25">
      <c r="A4558">
        <v>68</v>
      </c>
      <c r="B4558" t="s">
        <v>179</v>
      </c>
      <c r="C4558" t="s">
        <v>103</v>
      </c>
      <c r="D4558" t="s">
        <v>800</v>
      </c>
      <c r="E4558" t="s">
        <v>32</v>
      </c>
      <c r="F4558" t="s">
        <v>100</v>
      </c>
      <c r="G4558">
        <v>30000</v>
      </c>
      <c r="H4558">
        <f t="shared" si="1275"/>
        <v>28227</v>
      </c>
      <c r="I4558">
        <f t="shared" si="1276"/>
        <v>861</v>
      </c>
      <c r="J4558">
        <f t="shared" si="1269"/>
        <v>2130</v>
      </c>
      <c r="K4558">
        <f t="shared" si="1270"/>
        <v>330.00000000000006</v>
      </c>
      <c r="L4558">
        <f t="shared" si="1271"/>
        <v>912</v>
      </c>
      <c r="M4558">
        <f t="shared" si="1272"/>
        <v>2127</v>
      </c>
      <c r="N4558">
        <v>0</v>
      </c>
      <c r="O4558">
        <f t="shared" si="1267"/>
        <v>6360</v>
      </c>
      <c r="P4558">
        <v>25</v>
      </c>
      <c r="Q4558">
        <v>1000</v>
      </c>
      <c r="R4558">
        <v>0</v>
      </c>
      <c r="S4558">
        <v>0</v>
      </c>
      <c r="T4558">
        <v>100</v>
      </c>
      <c r="U4558">
        <f t="shared" si="1273"/>
        <v>0</v>
      </c>
      <c r="V4558">
        <v>0</v>
      </c>
      <c r="W4558">
        <f t="shared" si="1265"/>
        <v>1125</v>
      </c>
      <c r="X4558">
        <f t="shared" si="1268"/>
        <v>1773</v>
      </c>
      <c r="Y4558">
        <f t="shared" si="1263"/>
        <v>4257</v>
      </c>
      <c r="Z4558">
        <f t="shared" si="1274"/>
        <v>27102</v>
      </c>
      <c r="AA4558" t="s">
        <v>227</v>
      </c>
      <c r="AB4558">
        <v>2022</v>
      </c>
    </row>
    <row r="4559" spans="1:28" x14ac:dyDescent="0.25">
      <c r="A4559">
        <v>69</v>
      </c>
      <c r="B4559" t="s">
        <v>180</v>
      </c>
      <c r="C4559" t="s">
        <v>103</v>
      </c>
      <c r="D4559" t="s">
        <v>22</v>
      </c>
      <c r="E4559" t="s">
        <v>32</v>
      </c>
      <c r="F4559" t="s">
        <v>100</v>
      </c>
      <c r="G4559">
        <v>36000</v>
      </c>
      <c r="H4559">
        <f t="shared" si="1275"/>
        <v>32522.28</v>
      </c>
      <c r="I4559">
        <f t="shared" si="1276"/>
        <v>1033.2</v>
      </c>
      <c r="J4559">
        <f t="shared" si="1269"/>
        <v>2555.9999999999995</v>
      </c>
      <c r="K4559">
        <f t="shared" si="1270"/>
        <v>396.00000000000006</v>
      </c>
      <c r="L4559">
        <f t="shared" si="1271"/>
        <v>1094.4000000000001</v>
      </c>
      <c r="M4559">
        <f t="shared" si="1272"/>
        <v>2552.4</v>
      </c>
      <c r="N4559">
        <v>1350.12</v>
      </c>
      <c r="O4559">
        <f t="shared" si="1267"/>
        <v>8982.119999999999</v>
      </c>
      <c r="P4559">
        <v>25</v>
      </c>
      <c r="Q4559">
        <v>0</v>
      </c>
      <c r="R4559">
        <v>902.7</v>
      </c>
      <c r="S4559">
        <v>0</v>
      </c>
      <c r="T4559">
        <v>100</v>
      </c>
      <c r="U4559">
        <f t="shared" si="1273"/>
        <v>0</v>
      </c>
      <c r="V4559">
        <v>0</v>
      </c>
      <c r="W4559">
        <f t="shared" si="1265"/>
        <v>1027.7</v>
      </c>
      <c r="X4559">
        <f t="shared" si="1268"/>
        <v>3477.7200000000003</v>
      </c>
      <c r="Y4559">
        <f t="shared" si="1263"/>
        <v>5108.3999999999996</v>
      </c>
      <c r="Z4559">
        <f t="shared" si="1274"/>
        <v>31494.58</v>
      </c>
      <c r="AA4559" t="s">
        <v>227</v>
      </c>
      <c r="AB4559">
        <v>2022</v>
      </c>
    </row>
    <row r="4560" spans="1:28" x14ac:dyDescent="0.25">
      <c r="A4560">
        <v>70</v>
      </c>
      <c r="B4560" t="s">
        <v>181</v>
      </c>
      <c r="C4560" t="s">
        <v>103</v>
      </c>
      <c r="D4560" t="s">
        <v>6</v>
      </c>
      <c r="E4560" t="s">
        <v>52</v>
      </c>
      <c r="F4560" t="s">
        <v>100</v>
      </c>
      <c r="G4560">
        <v>36000</v>
      </c>
      <c r="H4560">
        <f t="shared" si="1275"/>
        <v>33872.400000000001</v>
      </c>
      <c r="I4560">
        <f t="shared" si="1276"/>
        <v>1033.2</v>
      </c>
      <c r="J4560">
        <f t="shared" si="1269"/>
        <v>2555.9999999999995</v>
      </c>
      <c r="K4560">
        <f t="shared" si="1270"/>
        <v>396.00000000000006</v>
      </c>
      <c r="L4560">
        <f t="shared" si="1271"/>
        <v>1094.4000000000001</v>
      </c>
      <c r="M4560">
        <f t="shared" si="1272"/>
        <v>2552.4</v>
      </c>
      <c r="N4560">
        <v>0</v>
      </c>
      <c r="O4560">
        <f t="shared" si="1267"/>
        <v>7632</v>
      </c>
      <c r="P4560">
        <v>25</v>
      </c>
      <c r="Q4560">
        <v>0</v>
      </c>
      <c r="R4560">
        <v>50.15</v>
      </c>
      <c r="S4560">
        <v>0</v>
      </c>
      <c r="T4560">
        <v>100</v>
      </c>
      <c r="U4560">
        <f t="shared" si="1273"/>
        <v>0</v>
      </c>
      <c r="V4560">
        <v>0</v>
      </c>
      <c r="W4560">
        <f t="shared" si="1265"/>
        <v>175.15</v>
      </c>
      <c r="X4560">
        <f t="shared" si="1268"/>
        <v>2127.6000000000004</v>
      </c>
      <c r="Y4560">
        <f t="shared" si="1263"/>
        <v>5108.3999999999996</v>
      </c>
      <c r="Z4560">
        <f t="shared" si="1274"/>
        <v>33697.25</v>
      </c>
      <c r="AA4560" t="s">
        <v>227</v>
      </c>
      <c r="AB4560">
        <v>2022</v>
      </c>
    </row>
    <row r="4561" spans="1:28" x14ac:dyDescent="0.25">
      <c r="A4561">
        <v>71</v>
      </c>
      <c r="B4561" t="s">
        <v>182</v>
      </c>
      <c r="C4561" t="s">
        <v>103</v>
      </c>
      <c r="D4561" t="s">
        <v>94</v>
      </c>
      <c r="E4561" t="s">
        <v>52</v>
      </c>
      <c r="F4561" t="s">
        <v>100</v>
      </c>
      <c r="G4561">
        <v>20000</v>
      </c>
      <c r="H4561">
        <f t="shared" si="1275"/>
        <v>18818</v>
      </c>
      <c r="I4561">
        <f t="shared" si="1276"/>
        <v>574</v>
      </c>
      <c r="J4561">
        <f t="shared" si="1269"/>
        <v>1419.9999999999998</v>
      </c>
      <c r="K4561">
        <f t="shared" si="1270"/>
        <v>220.00000000000003</v>
      </c>
      <c r="L4561">
        <f t="shared" si="1271"/>
        <v>608</v>
      </c>
      <c r="M4561">
        <f t="shared" si="1272"/>
        <v>1418</v>
      </c>
      <c r="N4561">
        <v>0</v>
      </c>
      <c r="O4561">
        <f t="shared" si="1267"/>
        <v>4240</v>
      </c>
      <c r="P4561">
        <v>25</v>
      </c>
      <c r="Q4561">
        <v>0</v>
      </c>
      <c r="R4561">
        <v>0</v>
      </c>
      <c r="S4561">
        <v>0</v>
      </c>
      <c r="T4561">
        <v>100</v>
      </c>
      <c r="U4561">
        <f t="shared" si="1273"/>
        <v>0</v>
      </c>
      <c r="V4561">
        <v>0</v>
      </c>
      <c r="W4561">
        <f t="shared" si="1265"/>
        <v>125</v>
      </c>
      <c r="X4561">
        <v>1182</v>
      </c>
      <c r="Y4561">
        <f t="shared" si="1263"/>
        <v>2838</v>
      </c>
      <c r="Z4561">
        <f t="shared" si="1274"/>
        <v>18693</v>
      </c>
      <c r="AA4561" t="s">
        <v>227</v>
      </c>
      <c r="AB4561">
        <v>2022</v>
      </c>
    </row>
    <row r="4562" spans="1:28" x14ac:dyDescent="0.25">
      <c r="A4562">
        <v>72</v>
      </c>
      <c r="B4562" t="s">
        <v>183</v>
      </c>
      <c r="C4562" t="s">
        <v>103</v>
      </c>
      <c r="D4562" t="s">
        <v>22</v>
      </c>
      <c r="E4562" t="s">
        <v>52</v>
      </c>
      <c r="F4562" t="s">
        <v>100</v>
      </c>
      <c r="G4562">
        <v>36000</v>
      </c>
      <c r="H4562">
        <f t="shared" si="1275"/>
        <v>33872.400000000001</v>
      </c>
      <c r="I4562">
        <f t="shared" si="1276"/>
        <v>1033.2</v>
      </c>
      <c r="J4562">
        <f t="shared" si="1269"/>
        <v>2555.9999999999995</v>
      </c>
      <c r="K4562">
        <f t="shared" si="1270"/>
        <v>396.00000000000006</v>
      </c>
      <c r="L4562">
        <f t="shared" si="1271"/>
        <v>1094.4000000000001</v>
      </c>
      <c r="M4562">
        <f t="shared" si="1272"/>
        <v>2552.4</v>
      </c>
      <c r="N4562">
        <v>0</v>
      </c>
      <c r="O4562">
        <f t="shared" si="1267"/>
        <v>7632</v>
      </c>
      <c r="P4562">
        <v>25</v>
      </c>
      <c r="Q4562">
        <v>0</v>
      </c>
      <c r="R4562">
        <v>852.55</v>
      </c>
      <c r="S4562">
        <v>1270</v>
      </c>
      <c r="T4562">
        <v>100</v>
      </c>
      <c r="U4562">
        <f t="shared" si="1273"/>
        <v>0</v>
      </c>
      <c r="V4562">
        <v>0</v>
      </c>
      <c r="W4562">
        <f t="shared" si="1265"/>
        <v>2247.5500000000002</v>
      </c>
      <c r="X4562">
        <f t="shared" ref="X4562:X4568" si="1277">+I4562+L4562+N4562</f>
        <v>2127.6000000000004</v>
      </c>
      <c r="Y4562">
        <f t="shared" si="1263"/>
        <v>5108.3999999999996</v>
      </c>
      <c r="Z4562">
        <f t="shared" si="1274"/>
        <v>31624.85</v>
      </c>
      <c r="AA4562" t="s">
        <v>227</v>
      </c>
      <c r="AB4562">
        <v>2022</v>
      </c>
    </row>
    <row r="4563" spans="1:28" x14ac:dyDescent="0.25">
      <c r="A4563">
        <v>73</v>
      </c>
      <c r="B4563" t="s">
        <v>185</v>
      </c>
      <c r="C4563" t="s">
        <v>103</v>
      </c>
      <c r="D4563" t="s">
        <v>22</v>
      </c>
      <c r="E4563" t="s">
        <v>789</v>
      </c>
      <c r="F4563" t="s">
        <v>100</v>
      </c>
      <c r="G4563">
        <v>46000</v>
      </c>
      <c r="H4563">
        <f t="shared" si="1275"/>
        <v>43281.4</v>
      </c>
      <c r="I4563">
        <f t="shared" si="1276"/>
        <v>1320.2</v>
      </c>
      <c r="J4563">
        <f t="shared" si="1269"/>
        <v>3265.9999999999995</v>
      </c>
      <c r="K4563">
        <f t="shared" si="1270"/>
        <v>506.00000000000006</v>
      </c>
      <c r="L4563">
        <f t="shared" si="1271"/>
        <v>1398.4</v>
      </c>
      <c r="M4563">
        <f t="shared" si="1272"/>
        <v>3261.4</v>
      </c>
      <c r="N4563">
        <v>0</v>
      </c>
      <c r="O4563">
        <f t="shared" si="1267"/>
        <v>9752</v>
      </c>
      <c r="P4563">
        <v>25</v>
      </c>
      <c r="Q4563">
        <v>200</v>
      </c>
      <c r="R4563">
        <v>0</v>
      </c>
      <c r="S4563">
        <v>0</v>
      </c>
      <c r="T4563">
        <v>100</v>
      </c>
      <c r="U4563">
        <f t="shared" si="1273"/>
        <v>1289.4598750000005</v>
      </c>
      <c r="V4563">
        <v>0</v>
      </c>
      <c r="W4563">
        <f t="shared" si="1265"/>
        <v>1614.4598750000005</v>
      </c>
      <c r="X4563">
        <f t="shared" si="1277"/>
        <v>2718.6000000000004</v>
      </c>
      <c r="Y4563">
        <f t="shared" si="1263"/>
        <v>6527.4</v>
      </c>
      <c r="Z4563">
        <f t="shared" si="1274"/>
        <v>41666.940125000001</v>
      </c>
      <c r="AA4563" t="s">
        <v>227</v>
      </c>
      <c r="AB4563">
        <v>2022</v>
      </c>
    </row>
    <row r="4564" spans="1:28" x14ac:dyDescent="0.25">
      <c r="A4564">
        <v>74</v>
      </c>
      <c r="B4564" t="s">
        <v>186</v>
      </c>
      <c r="C4564" t="s">
        <v>102</v>
      </c>
      <c r="D4564" t="s">
        <v>17</v>
      </c>
      <c r="E4564" t="s">
        <v>42</v>
      </c>
      <c r="F4564" t="s">
        <v>100</v>
      </c>
      <c r="G4564">
        <v>36000</v>
      </c>
      <c r="H4564">
        <f t="shared" si="1275"/>
        <v>33872.400000000001</v>
      </c>
      <c r="I4564">
        <f t="shared" si="1276"/>
        <v>1033.2</v>
      </c>
      <c r="J4564">
        <f t="shared" si="1269"/>
        <v>2555.9999999999995</v>
      </c>
      <c r="K4564">
        <f t="shared" si="1270"/>
        <v>396.00000000000006</v>
      </c>
      <c r="L4564">
        <f t="shared" si="1271"/>
        <v>1094.4000000000001</v>
      </c>
      <c r="M4564">
        <f t="shared" si="1272"/>
        <v>2552.4</v>
      </c>
      <c r="N4564">
        <v>0</v>
      </c>
      <c r="O4564">
        <f t="shared" si="1267"/>
        <v>7632</v>
      </c>
      <c r="P4564">
        <v>25</v>
      </c>
      <c r="Q4564">
        <v>0</v>
      </c>
      <c r="R4564">
        <v>50.15</v>
      </c>
      <c r="S4564">
        <v>0</v>
      </c>
      <c r="T4564">
        <v>100</v>
      </c>
      <c r="U4564">
        <f t="shared" si="1273"/>
        <v>0</v>
      </c>
      <c r="V4564">
        <v>0</v>
      </c>
      <c r="W4564">
        <f t="shared" si="1265"/>
        <v>175.15</v>
      </c>
      <c r="X4564">
        <f t="shared" si="1277"/>
        <v>2127.6000000000004</v>
      </c>
      <c r="Y4564">
        <f t="shared" si="1263"/>
        <v>5108.3999999999996</v>
      </c>
      <c r="Z4564">
        <f t="shared" si="1274"/>
        <v>33697.25</v>
      </c>
      <c r="AA4564" t="s">
        <v>227</v>
      </c>
      <c r="AB4564">
        <v>2022</v>
      </c>
    </row>
    <row r="4565" spans="1:28" x14ac:dyDescent="0.25">
      <c r="A4565">
        <v>75</v>
      </c>
      <c r="B4565" t="s">
        <v>188</v>
      </c>
      <c r="C4565" t="s">
        <v>102</v>
      </c>
      <c r="D4565" t="s">
        <v>10</v>
      </c>
      <c r="E4565" t="s">
        <v>33</v>
      </c>
      <c r="F4565" t="s">
        <v>100</v>
      </c>
      <c r="G4565">
        <v>36000</v>
      </c>
      <c r="H4565">
        <f t="shared" si="1275"/>
        <v>31172.16</v>
      </c>
      <c r="I4565">
        <f t="shared" si="1276"/>
        <v>1033.2</v>
      </c>
      <c r="J4565">
        <f t="shared" si="1269"/>
        <v>2555.9999999999995</v>
      </c>
      <c r="K4565">
        <f t="shared" si="1270"/>
        <v>396.00000000000006</v>
      </c>
      <c r="L4565">
        <f t="shared" si="1271"/>
        <v>1094.4000000000001</v>
      </c>
      <c r="M4565">
        <f t="shared" si="1272"/>
        <v>2552.4</v>
      </c>
      <c r="N4565">
        <f>1350.12*2</f>
        <v>2700.24</v>
      </c>
      <c r="O4565">
        <f t="shared" si="1267"/>
        <v>10332.24</v>
      </c>
      <c r="P4565">
        <v>25</v>
      </c>
      <c r="Q4565">
        <v>0</v>
      </c>
      <c r="R4565">
        <v>902.7</v>
      </c>
      <c r="S4565">
        <v>0</v>
      </c>
      <c r="T4565">
        <v>100</v>
      </c>
      <c r="U4565">
        <f t="shared" si="1273"/>
        <v>0</v>
      </c>
      <c r="V4565">
        <v>0</v>
      </c>
      <c r="W4565">
        <f t="shared" si="1265"/>
        <v>1027.7</v>
      </c>
      <c r="X4565">
        <f t="shared" si="1277"/>
        <v>4827.84</v>
      </c>
      <c r="Y4565">
        <f t="shared" si="1263"/>
        <v>5108.3999999999996</v>
      </c>
      <c r="Z4565">
        <f t="shared" si="1274"/>
        <v>30144.46</v>
      </c>
      <c r="AA4565" t="s">
        <v>227</v>
      </c>
      <c r="AB4565">
        <v>2022</v>
      </c>
    </row>
    <row r="4566" spans="1:28" x14ac:dyDescent="0.25">
      <c r="A4566">
        <v>76</v>
      </c>
      <c r="B4566" t="s">
        <v>190</v>
      </c>
      <c r="C4566" t="s">
        <v>102</v>
      </c>
      <c r="D4566" t="s">
        <v>801</v>
      </c>
      <c r="E4566" t="s">
        <v>38</v>
      </c>
      <c r="F4566" t="s">
        <v>100</v>
      </c>
      <c r="G4566">
        <v>36000</v>
      </c>
      <c r="H4566">
        <f t="shared" si="1275"/>
        <v>33872.400000000001</v>
      </c>
      <c r="I4566">
        <f t="shared" si="1276"/>
        <v>1033.2</v>
      </c>
      <c r="J4566">
        <f t="shared" si="1269"/>
        <v>2555.9999999999995</v>
      </c>
      <c r="K4566">
        <f t="shared" si="1270"/>
        <v>396.00000000000006</v>
      </c>
      <c r="L4566">
        <f t="shared" si="1271"/>
        <v>1094.4000000000001</v>
      </c>
      <c r="M4566">
        <f t="shared" si="1272"/>
        <v>2552.4</v>
      </c>
      <c r="N4566">
        <v>0</v>
      </c>
      <c r="O4566">
        <f t="shared" si="1267"/>
        <v>7632</v>
      </c>
      <c r="P4566">
        <v>25</v>
      </c>
      <c r="Q4566">
        <v>6490.89</v>
      </c>
      <c r="R4566">
        <v>902.7</v>
      </c>
      <c r="S4566">
        <v>0</v>
      </c>
      <c r="T4566">
        <v>100</v>
      </c>
      <c r="U4566">
        <f t="shared" si="1273"/>
        <v>0</v>
      </c>
      <c r="V4566">
        <v>0</v>
      </c>
      <c r="W4566">
        <f t="shared" si="1265"/>
        <v>7518.59</v>
      </c>
      <c r="X4566">
        <f t="shared" si="1277"/>
        <v>2127.6000000000004</v>
      </c>
      <c r="Y4566">
        <f t="shared" si="1263"/>
        <v>5108.3999999999996</v>
      </c>
      <c r="Z4566">
        <f t="shared" si="1274"/>
        <v>26353.809999999998</v>
      </c>
      <c r="AA4566" t="s">
        <v>227</v>
      </c>
      <c r="AB4566">
        <v>2022</v>
      </c>
    </row>
    <row r="4567" spans="1:28" x14ac:dyDescent="0.25">
      <c r="A4567">
        <v>77</v>
      </c>
      <c r="B4567" t="s">
        <v>802</v>
      </c>
      <c r="C4567" t="s">
        <v>103</v>
      </c>
      <c r="D4567" t="s">
        <v>22</v>
      </c>
      <c r="E4567" t="s">
        <v>54</v>
      </c>
      <c r="F4567" t="s">
        <v>100</v>
      </c>
      <c r="G4567">
        <v>30000</v>
      </c>
      <c r="H4567">
        <f t="shared" si="1275"/>
        <v>28227</v>
      </c>
      <c r="I4567">
        <f t="shared" si="1276"/>
        <v>861</v>
      </c>
      <c r="J4567">
        <f t="shared" si="1269"/>
        <v>2130</v>
      </c>
      <c r="K4567">
        <f t="shared" si="1270"/>
        <v>330.00000000000006</v>
      </c>
      <c r="L4567">
        <f t="shared" si="1271"/>
        <v>912</v>
      </c>
      <c r="M4567">
        <f t="shared" si="1272"/>
        <v>2127</v>
      </c>
      <c r="N4567">
        <v>0</v>
      </c>
      <c r="O4567">
        <f t="shared" si="1267"/>
        <v>6360</v>
      </c>
      <c r="P4567">
        <v>25</v>
      </c>
      <c r="Q4567">
        <v>0</v>
      </c>
      <c r="R4567">
        <v>0</v>
      </c>
      <c r="S4567">
        <v>0</v>
      </c>
      <c r="T4567">
        <v>100</v>
      </c>
      <c r="U4567">
        <f t="shared" si="1273"/>
        <v>0</v>
      </c>
      <c r="V4567">
        <v>0</v>
      </c>
      <c r="W4567">
        <f t="shared" si="1265"/>
        <v>125</v>
      </c>
      <c r="X4567">
        <f t="shared" si="1277"/>
        <v>1773</v>
      </c>
      <c r="Y4567">
        <f t="shared" si="1263"/>
        <v>4257</v>
      </c>
      <c r="Z4567">
        <f t="shared" si="1274"/>
        <v>28102</v>
      </c>
      <c r="AA4567" t="s">
        <v>227</v>
      </c>
      <c r="AB4567">
        <v>2022</v>
      </c>
    </row>
    <row r="4568" spans="1:28" x14ac:dyDescent="0.25">
      <c r="A4568">
        <v>78</v>
      </c>
      <c r="B4568" t="s">
        <v>193</v>
      </c>
      <c r="C4568" t="s">
        <v>103</v>
      </c>
      <c r="D4568" t="s">
        <v>22</v>
      </c>
      <c r="E4568" t="s">
        <v>54</v>
      </c>
      <c r="F4568" t="s">
        <v>100</v>
      </c>
      <c r="G4568">
        <v>30000</v>
      </c>
      <c r="H4568">
        <f t="shared" si="1275"/>
        <v>26876.880000000001</v>
      </c>
      <c r="I4568">
        <f t="shared" si="1276"/>
        <v>861</v>
      </c>
      <c r="J4568">
        <f t="shared" si="1269"/>
        <v>2130</v>
      </c>
      <c r="K4568">
        <f t="shared" si="1270"/>
        <v>330.00000000000006</v>
      </c>
      <c r="L4568">
        <f t="shared" si="1271"/>
        <v>912</v>
      </c>
      <c r="M4568">
        <f t="shared" si="1272"/>
        <v>2127</v>
      </c>
      <c r="N4568">
        <v>1350.12</v>
      </c>
      <c r="O4568">
        <f t="shared" si="1267"/>
        <v>7710.12</v>
      </c>
      <c r="P4568">
        <v>25</v>
      </c>
      <c r="Q4568">
        <v>200</v>
      </c>
      <c r="R4568">
        <v>0</v>
      </c>
      <c r="S4568">
        <v>0</v>
      </c>
      <c r="T4568">
        <v>100</v>
      </c>
      <c r="U4568">
        <f t="shared" si="1273"/>
        <v>0</v>
      </c>
      <c r="V4568">
        <v>0</v>
      </c>
      <c r="W4568">
        <f t="shared" si="1265"/>
        <v>325</v>
      </c>
      <c r="X4568">
        <f t="shared" si="1277"/>
        <v>3123.12</v>
      </c>
      <c r="Y4568">
        <f t="shared" si="1263"/>
        <v>4257</v>
      </c>
      <c r="Z4568">
        <f t="shared" si="1274"/>
        <v>26551.88</v>
      </c>
      <c r="AA4568" t="s">
        <v>227</v>
      </c>
      <c r="AB4568">
        <v>2022</v>
      </c>
    </row>
    <row r="4569" spans="1:28" x14ac:dyDescent="0.25">
      <c r="A4569">
        <v>79</v>
      </c>
      <c r="B4569" t="s">
        <v>197</v>
      </c>
      <c r="C4569" t="s">
        <v>103</v>
      </c>
      <c r="D4569" t="s">
        <v>94</v>
      </c>
      <c r="E4569" t="s">
        <v>54</v>
      </c>
      <c r="F4569" t="s">
        <v>100</v>
      </c>
      <c r="G4569">
        <v>20000</v>
      </c>
      <c r="H4569">
        <f t="shared" si="1275"/>
        <v>18818</v>
      </c>
      <c r="I4569">
        <f t="shared" si="1276"/>
        <v>574</v>
      </c>
      <c r="J4569">
        <f t="shared" si="1269"/>
        <v>1419.9999999999998</v>
      </c>
      <c r="K4569">
        <f t="shared" si="1270"/>
        <v>220.00000000000003</v>
      </c>
      <c r="L4569">
        <f t="shared" si="1271"/>
        <v>608</v>
      </c>
      <c r="M4569">
        <f t="shared" si="1272"/>
        <v>1418</v>
      </c>
      <c r="N4569">
        <v>0</v>
      </c>
      <c r="O4569">
        <f t="shared" si="1267"/>
        <v>4240</v>
      </c>
      <c r="P4569">
        <v>25</v>
      </c>
      <c r="Q4569">
        <v>0</v>
      </c>
      <c r="R4569">
        <v>0</v>
      </c>
      <c r="S4569">
        <v>0</v>
      </c>
      <c r="T4569">
        <v>100</v>
      </c>
      <c r="U4569">
        <f t="shared" si="1273"/>
        <v>0</v>
      </c>
      <c r="V4569">
        <v>0</v>
      </c>
      <c r="W4569">
        <f t="shared" si="1265"/>
        <v>125</v>
      </c>
      <c r="X4569">
        <v>1182</v>
      </c>
      <c r="Y4569">
        <f t="shared" si="1263"/>
        <v>2838</v>
      </c>
      <c r="Z4569">
        <f t="shared" si="1274"/>
        <v>18693</v>
      </c>
      <c r="AA4569" t="s">
        <v>227</v>
      </c>
      <c r="AB4569">
        <v>2022</v>
      </c>
    </row>
    <row r="4570" spans="1:28" x14ac:dyDescent="0.25">
      <c r="A4570">
        <v>80</v>
      </c>
      <c r="B4570" t="s">
        <v>198</v>
      </c>
      <c r="C4570" t="s">
        <v>103</v>
      </c>
      <c r="D4570" t="s">
        <v>22</v>
      </c>
      <c r="E4570" t="s">
        <v>54</v>
      </c>
      <c r="F4570" t="s">
        <v>100</v>
      </c>
      <c r="G4570">
        <v>30000</v>
      </c>
      <c r="H4570">
        <f t="shared" si="1275"/>
        <v>28227</v>
      </c>
      <c r="I4570">
        <f t="shared" si="1276"/>
        <v>861</v>
      </c>
      <c r="J4570">
        <f t="shared" si="1269"/>
        <v>2130</v>
      </c>
      <c r="K4570">
        <f t="shared" si="1270"/>
        <v>330.00000000000006</v>
      </c>
      <c r="L4570">
        <f t="shared" si="1271"/>
        <v>912</v>
      </c>
      <c r="M4570">
        <f t="shared" si="1272"/>
        <v>2127</v>
      </c>
      <c r="N4570">
        <v>0</v>
      </c>
      <c r="O4570">
        <f t="shared" si="1267"/>
        <v>6360</v>
      </c>
      <c r="P4570">
        <v>25</v>
      </c>
      <c r="Q4570">
        <v>2000</v>
      </c>
      <c r="R4570">
        <v>0</v>
      </c>
      <c r="S4570">
        <v>0</v>
      </c>
      <c r="T4570">
        <v>100</v>
      </c>
      <c r="U4570">
        <f t="shared" si="1273"/>
        <v>0</v>
      </c>
      <c r="V4570">
        <v>0</v>
      </c>
      <c r="W4570">
        <f t="shared" si="1265"/>
        <v>2125</v>
      </c>
      <c r="X4570">
        <f t="shared" ref="X4570:X4633" si="1278">+I4570+L4570+N4570</f>
        <v>1773</v>
      </c>
      <c r="Y4570">
        <f t="shared" si="1263"/>
        <v>4257</v>
      </c>
      <c r="Z4570">
        <f t="shared" si="1274"/>
        <v>26102</v>
      </c>
      <c r="AA4570" t="s">
        <v>227</v>
      </c>
      <c r="AB4570">
        <v>2022</v>
      </c>
    </row>
    <row r="4571" spans="1:28" x14ac:dyDescent="0.25">
      <c r="A4571">
        <v>81</v>
      </c>
      <c r="B4571" t="s">
        <v>199</v>
      </c>
      <c r="C4571" t="s">
        <v>103</v>
      </c>
      <c r="D4571" t="s">
        <v>10</v>
      </c>
      <c r="E4571" t="s">
        <v>54</v>
      </c>
      <c r="F4571" t="s">
        <v>100</v>
      </c>
      <c r="G4571">
        <v>30000</v>
      </c>
      <c r="H4571">
        <f t="shared" si="1275"/>
        <v>28227</v>
      </c>
      <c r="I4571">
        <f t="shared" si="1276"/>
        <v>861</v>
      </c>
      <c r="J4571">
        <f t="shared" si="1269"/>
        <v>2130</v>
      </c>
      <c r="K4571">
        <f t="shared" si="1270"/>
        <v>330.00000000000006</v>
      </c>
      <c r="L4571">
        <f t="shared" si="1271"/>
        <v>912</v>
      </c>
      <c r="M4571">
        <f t="shared" si="1272"/>
        <v>2127</v>
      </c>
      <c r="N4571">
        <v>0</v>
      </c>
      <c r="O4571">
        <f t="shared" si="1267"/>
        <v>6360</v>
      </c>
      <c r="P4571">
        <v>25</v>
      </c>
      <c r="Q4571">
        <v>0</v>
      </c>
      <c r="R4571">
        <v>0</v>
      </c>
      <c r="S4571">
        <v>0</v>
      </c>
      <c r="T4571">
        <v>100</v>
      </c>
      <c r="U4571">
        <f t="shared" si="1273"/>
        <v>0</v>
      </c>
      <c r="V4571">
        <v>0</v>
      </c>
      <c r="W4571">
        <f t="shared" si="1265"/>
        <v>125</v>
      </c>
      <c r="X4571">
        <f t="shared" si="1278"/>
        <v>1773</v>
      </c>
      <c r="Y4571">
        <f t="shared" si="1263"/>
        <v>4257</v>
      </c>
      <c r="Z4571">
        <f t="shared" si="1274"/>
        <v>28102</v>
      </c>
      <c r="AA4571" t="s">
        <v>227</v>
      </c>
      <c r="AB4571">
        <v>2022</v>
      </c>
    </row>
    <row r="4572" spans="1:28" x14ac:dyDescent="0.25">
      <c r="A4572">
        <v>82</v>
      </c>
      <c r="B4572" t="s">
        <v>200</v>
      </c>
      <c r="C4572" t="s">
        <v>103</v>
      </c>
      <c r="D4572" t="s">
        <v>19</v>
      </c>
      <c r="E4572" t="s">
        <v>60</v>
      </c>
      <c r="F4572" t="s">
        <v>100</v>
      </c>
      <c r="G4572">
        <v>35000</v>
      </c>
      <c r="H4572">
        <f t="shared" si="1275"/>
        <v>32931.5</v>
      </c>
      <c r="I4572">
        <f t="shared" si="1276"/>
        <v>1004.5</v>
      </c>
      <c r="J4572">
        <f t="shared" si="1269"/>
        <v>2485</v>
      </c>
      <c r="K4572">
        <f t="shared" si="1270"/>
        <v>385.00000000000006</v>
      </c>
      <c r="L4572">
        <f t="shared" si="1271"/>
        <v>1064</v>
      </c>
      <c r="M4572">
        <f t="shared" si="1272"/>
        <v>2481.5</v>
      </c>
      <c r="N4572">
        <v>0</v>
      </c>
      <c r="O4572">
        <f t="shared" si="1267"/>
        <v>7420</v>
      </c>
      <c r="P4572">
        <v>25</v>
      </c>
      <c r="Q4572">
        <v>6590.74</v>
      </c>
      <c r="R4572">
        <v>902.7</v>
      </c>
      <c r="S4572">
        <v>0</v>
      </c>
      <c r="T4572">
        <v>100</v>
      </c>
      <c r="U4572">
        <f t="shared" si="1273"/>
        <v>0</v>
      </c>
      <c r="V4572">
        <v>0</v>
      </c>
      <c r="W4572">
        <f t="shared" si="1265"/>
        <v>7618.44</v>
      </c>
      <c r="X4572">
        <f t="shared" si="1278"/>
        <v>2068.5</v>
      </c>
      <c r="Y4572">
        <f t="shared" si="1263"/>
        <v>4966.5</v>
      </c>
      <c r="Z4572">
        <f t="shared" si="1274"/>
        <v>25313.06</v>
      </c>
      <c r="AA4572" t="s">
        <v>227</v>
      </c>
      <c r="AB4572">
        <v>2022</v>
      </c>
    </row>
    <row r="4573" spans="1:28" x14ac:dyDescent="0.25">
      <c r="A4573">
        <v>83</v>
      </c>
      <c r="B4573" t="s">
        <v>201</v>
      </c>
      <c r="C4573" t="s">
        <v>102</v>
      </c>
      <c r="D4573" t="s">
        <v>22</v>
      </c>
      <c r="E4573" t="s">
        <v>37</v>
      </c>
      <c r="F4573" t="s">
        <v>100</v>
      </c>
      <c r="G4573">
        <v>20000</v>
      </c>
      <c r="H4573">
        <f t="shared" si="1275"/>
        <v>18818</v>
      </c>
      <c r="I4573">
        <f t="shared" si="1276"/>
        <v>574</v>
      </c>
      <c r="J4573">
        <f t="shared" si="1269"/>
        <v>1419.9999999999998</v>
      </c>
      <c r="K4573">
        <f t="shared" si="1270"/>
        <v>220.00000000000003</v>
      </c>
      <c r="L4573">
        <f t="shared" si="1271"/>
        <v>608</v>
      </c>
      <c r="M4573">
        <f t="shared" si="1272"/>
        <v>1418</v>
      </c>
      <c r="N4573">
        <v>0</v>
      </c>
      <c r="O4573">
        <f t="shared" si="1267"/>
        <v>4240</v>
      </c>
      <c r="P4573">
        <v>25</v>
      </c>
      <c r="Q4573">
        <v>1625.49</v>
      </c>
      <c r="R4573">
        <v>0</v>
      </c>
      <c r="S4573">
        <v>0</v>
      </c>
      <c r="T4573">
        <v>100</v>
      </c>
      <c r="U4573">
        <f t="shared" si="1273"/>
        <v>0</v>
      </c>
      <c r="V4573">
        <v>0</v>
      </c>
      <c r="W4573">
        <f t="shared" si="1265"/>
        <v>1750.49</v>
      </c>
      <c r="X4573">
        <f t="shared" si="1278"/>
        <v>1182</v>
      </c>
      <c r="Y4573">
        <f t="shared" si="1263"/>
        <v>2838</v>
      </c>
      <c r="Z4573">
        <f t="shared" si="1274"/>
        <v>17067.510000000002</v>
      </c>
      <c r="AA4573" t="s">
        <v>227</v>
      </c>
      <c r="AB4573">
        <v>2022</v>
      </c>
    </row>
    <row r="4574" spans="1:28" x14ac:dyDescent="0.25">
      <c r="A4574">
        <v>84</v>
      </c>
      <c r="B4574" t="s">
        <v>202</v>
      </c>
      <c r="C4574" t="s">
        <v>102</v>
      </c>
      <c r="D4574" t="s">
        <v>22</v>
      </c>
      <c r="E4574" t="s">
        <v>37</v>
      </c>
      <c r="F4574" t="s">
        <v>100</v>
      </c>
      <c r="G4574">
        <v>20000</v>
      </c>
      <c r="H4574">
        <f t="shared" si="1275"/>
        <v>18818</v>
      </c>
      <c r="I4574">
        <f t="shared" si="1276"/>
        <v>574</v>
      </c>
      <c r="J4574">
        <f t="shared" si="1269"/>
        <v>1419.9999999999998</v>
      </c>
      <c r="K4574">
        <f t="shared" si="1270"/>
        <v>220.00000000000003</v>
      </c>
      <c r="L4574">
        <f t="shared" si="1271"/>
        <v>608</v>
      </c>
      <c r="M4574">
        <f t="shared" si="1272"/>
        <v>1418</v>
      </c>
      <c r="N4574">
        <v>0</v>
      </c>
      <c r="O4574">
        <f t="shared" si="1267"/>
        <v>4240</v>
      </c>
      <c r="P4574">
        <v>25</v>
      </c>
      <c r="Q4574">
        <v>500</v>
      </c>
      <c r="R4574">
        <v>0</v>
      </c>
      <c r="S4574">
        <v>1270</v>
      </c>
      <c r="T4574">
        <v>100</v>
      </c>
      <c r="U4574">
        <f t="shared" si="1273"/>
        <v>0</v>
      </c>
      <c r="V4574">
        <v>0</v>
      </c>
      <c r="W4574">
        <f t="shared" si="1265"/>
        <v>1895</v>
      </c>
      <c r="X4574">
        <f t="shared" si="1278"/>
        <v>1182</v>
      </c>
      <c r="Y4574">
        <f t="shared" si="1263"/>
        <v>2838</v>
      </c>
      <c r="Z4574">
        <f t="shared" si="1274"/>
        <v>16923</v>
      </c>
      <c r="AA4574" t="s">
        <v>227</v>
      </c>
      <c r="AB4574">
        <v>2022</v>
      </c>
    </row>
    <row r="4575" spans="1:28" x14ac:dyDescent="0.25">
      <c r="A4575">
        <v>85</v>
      </c>
      <c r="B4575" t="s">
        <v>203</v>
      </c>
      <c r="C4575" t="s">
        <v>102</v>
      </c>
      <c r="D4575" t="s">
        <v>6</v>
      </c>
      <c r="E4575" t="s">
        <v>37</v>
      </c>
      <c r="F4575" t="s">
        <v>100</v>
      </c>
      <c r="G4575">
        <v>15000</v>
      </c>
      <c r="H4575">
        <f t="shared" si="1275"/>
        <v>14113.5</v>
      </c>
      <c r="I4575">
        <f t="shared" si="1276"/>
        <v>430.5</v>
      </c>
      <c r="J4575">
        <f t="shared" si="1269"/>
        <v>1065</v>
      </c>
      <c r="K4575">
        <f t="shared" si="1270"/>
        <v>165.00000000000003</v>
      </c>
      <c r="L4575">
        <f t="shared" si="1271"/>
        <v>456</v>
      </c>
      <c r="M4575">
        <f t="shared" si="1272"/>
        <v>1063.5</v>
      </c>
      <c r="N4575">
        <v>0</v>
      </c>
      <c r="O4575">
        <f t="shared" si="1267"/>
        <v>3180</v>
      </c>
      <c r="P4575">
        <v>25</v>
      </c>
      <c r="Q4575">
        <v>0</v>
      </c>
      <c r="R4575">
        <v>0</v>
      </c>
      <c r="S4575">
        <v>0</v>
      </c>
      <c r="T4575">
        <v>100</v>
      </c>
      <c r="U4575">
        <f t="shared" si="1273"/>
        <v>0</v>
      </c>
      <c r="V4575">
        <v>0</v>
      </c>
      <c r="W4575">
        <f t="shared" si="1265"/>
        <v>125</v>
      </c>
      <c r="X4575">
        <f t="shared" si="1278"/>
        <v>886.5</v>
      </c>
      <c r="Y4575">
        <f t="shared" ref="Y4575:Y4603" si="1279">+J4575+M4575</f>
        <v>2128.5</v>
      </c>
      <c r="Z4575">
        <f t="shared" si="1274"/>
        <v>13988.5</v>
      </c>
      <c r="AA4575" t="s">
        <v>227</v>
      </c>
      <c r="AB4575">
        <v>2022</v>
      </c>
    </row>
    <row r="4576" spans="1:28" x14ac:dyDescent="0.25">
      <c r="A4576">
        <v>86</v>
      </c>
      <c r="B4576" t="s">
        <v>204</v>
      </c>
      <c r="C4576" t="s">
        <v>102</v>
      </c>
      <c r="D4576" t="s">
        <v>6</v>
      </c>
      <c r="E4576" t="s">
        <v>37</v>
      </c>
      <c r="F4576" t="s">
        <v>100</v>
      </c>
      <c r="G4576">
        <v>15000</v>
      </c>
      <c r="H4576">
        <f t="shared" si="1275"/>
        <v>14113.5</v>
      </c>
      <c r="I4576">
        <f t="shared" si="1276"/>
        <v>430.5</v>
      </c>
      <c r="J4576">
        <f t="shared" si="1269"/>
        <v>1065</v>
      </c>
      <c r="K4576">
        <f t="shared" si="1270"/>
        <v>165.00000000000003</v>
      </c>
      <c r="L4576">
        <f t="shared" si="1271"/>
        <v>456</v>
      </c>
      <c r="M4576">
        <f t="shared" si="1272"/>
        <v>1063.5</v>
      </c>
      <c r="N4576">
        <v>0</v>
      </c>
      <c r="O4576">
        <f t="shared" si="1267"/>
        <v>3180</v>
      </c>
      <c r="P4576">
        <v>25</v>
      </c>
      <c r="Q4576">
        <v>0</v>
      </c>
      <c r="R4576">
        <v>0</v>
      </c>
      <c r="S4576">
        <v>0</v>
      </c>
      <c r="T4576">
        <v>100</v>
      </c>
      <c r="U4576">
        <f t="shared" si="1273"/>
        <v>0</v>
      </c>
      <c r="V4576">
        <v>0</v>
      </c>
      <c r="W4576">
        <f t="shared" si="1265"/>
        <v>125</v>
      </c>
      <c r="X4576">
        <f t="shared" si="1278"/>
        <v>886.5</v>
      </c>
      <c r="Y4576">
        <f t="shared" si="1279"/>
        <v>2128.5</v>
      </c>
      <c r="Z4576">
        <f t="shared" si="1274"/>
        <v>13988.5</v>
      </c>
      <c r="AA4576" t="s">
        <v>227</v>
      </c>
      <c r="AB4576">
        <v>2022</v>
      </c>
    </row>
    <row r="4577" spans="1:28" x14ac:dyDescent="0.25">
      <c r="A4577">
        <v>87</v>
      </c>
      <c r="B4577" t="s">
        <v>205</v>
      </c>
      <c r="C4577" t="s">
        <v>102</v>
      </c>
      <c r="D4577" t="s">
        <v>6</v>
      </c>
      <c r="E4577" t="s">
        <v>37</v>
      </c>
      <c r="F4577" t="s">
        <v>100</v>
      </c>
      <c r="G4577">
        <v>15000</v>
      </c>
      <c r="H4577">
        <f t="shared" si="1275"/>
        <v>14113.5</v>
      </c>
      <c r="I4577">
        <f t="shared" si="1276"/>
        <v>430.5</v>
      </c>
      <c r="J4577">
        <f t="shared" si="1269"/>
        <v>1065</v>
      </c>
      <c r="K4577">
        <f t="shared" si="1270"/>
        <v>165.00000000000003</v>
      </c>
      <c r="L4577">
        <f t="shared" si="1271"/>
        <v>456</v>
      </c>
      <c r="M4577">
        <f t="shared" si="1272"/>
        <v>1063.5</v>
      </c>
      <c r="N4577">
        <v>0</v>
      </c>
      <c r="O4577">
        <f t="shared" si="1267"/>
        <v>3180</v>
      </c>
      <c r="P4577">
        <v>25</v>
      </c>
      <c r="Q4577">
        <v>0</v>
      </c>
      <c r="R4577">
        <v>0</v>
      </c>
      <c r="S4577">
        <v>0</v>
      </c>
      <c r="T4577">
        <v>100</v>
      </c>
      <c r="U4577">
        <f t="shared" si="1273"/>
        <v>0</v>
      </c>
      <c r="V4577">
        <v>0</v>
      </c>
      <c r="W4577">
        <f t="shared" si="1265"/>
        <v>125</v>
      </c>
      <c r="X4577">
        <f t="shared" si="1278"/>
        <v>886.5</v>
      </c>
      <c r="Y4577">
        <f t="shared" si="1279"/>
        <v>2128.5</v>
      </c>
      <c r="Z4577">
        <f t="shared" si="1274"/>
        <v>13988.5</v>
      </c>
      <c r="AA4577" t="s">
        <v>227</v>
      </c>
      <c r="AB4577">
        <v>2022</v>
      </c>
    </row>
    <row r="4578" spans="1:28" x14ac:dyDescent="0.25">
      <c r="A4578">
        <v>88</v>
      </c>
      <c r="B4578" t="s">
        <v>206</v>
      </c>
      <c r="C4578" t="s">
        <v>103</v>
      </c>
      <c r="D4578" t="s">
        <v>22</v>
      </c>
      <c r="E4578" t="s">
        <v>57</v>
      </c>
      <c r="F4578" t="s">
        <v>100</v>
      </c>
      <c r="G4578">
        <v>25000</v>
      </c>
      <c r="H4578">
        <f t="shared" si="1275"/>
        <v>23522.5</v>
      </c>
      <c r="I4578">
        <f t="shared" si="1276"/>
        <v>717.5</v>
      </c>
      <c r="J4578">
        <f t="shared" si="1269"/>
        <v>1774.9999999999998</v>
      </c>
      <c r="K4578">
        <f t="shared" si="1270"/>
        <v>275</v>
      </c>
      <c r="L4578">
        <f t="shared" si="1271"/>
        <v>760</v>
      </c>
      <c r="M4578">
        <f t="shared" si="1272"/>
        <v>1772.5000000000002</v>
      </c>
      <c r="N4578">
        <v>0</v>
      </c>
      <c r="O4578">
        <f t="shared" si="1267"/>
        <v>5300</v>
      </c>
      <c r="P4578">
        <v>25</v>
      </c>
      <c r="Q4578">
        <v>5991.65</v>
      </c>
      <c r="R4578">
        <v>0</v>
      </c>
      <c r="S4578">
        <v>0</v>
      </c>
      <c r="T4578">
        <v>100</v>
      </c>
      <c r="U4578">
        <f t="shared" si="1273"/>
        <v>0</v>
      </c>
      <c r="V4578">
        <v>0</v>
      </c>
      <c r="W4578">
        <f t="shared" si="1265"/>
        <v>6116.65</v>
      </c>
      <c r="X4578">
        <f t="shared" si="1278"/>
        <v>1477.5</v>
      </c>
      <c r="Y4578">
        <f t="shared" si="1279"/>
        <v>3547.5</v>
      </c>
      <c r="Z4578">
        <f t="shared" si="1274"/>
        <v>17405.849999999999</v>
      </c>
      <c r="AA4578" t="s">
        <v>227</v>
      </c>
      <c r="AB4578">
        <v>2022</v>
      </c>
    </row>
    <row r="4579" spans="1:28" x14ac:dyDescent="0.25">
      <c r="A4579">
        <v>89</v>
      </c>
      <c r="B4579" t="s">
        <v>207</v>
      </c>
      <c r="C4579" t="s">
        <v>103</v>
      </c>
      <c r="D4579" t="s">
        <v>6</v>
      </c>
      <c r="E4579" t="s">
        <v>28</v>
      </c>
      <c r="F4579" t="s">
        <v>100</v>
      </c>
      <c r="G4579">
        <v>25000</v>
      </c>
      <c r="H4579">
        <f t="shared" si="1275"/>
        <v>23522.5</v>
      </c>
      <c r="I4579">
        <f t="shared" si="1276"/>
        <v>717.5</v>
      </c>
      <c r="J4579">
        <f t="shared" si="1269"/>
        <v>1774.9999999999998</v>
      </c>
      <c r="K4579">
        <f t="shared" si="1270"/>
        <v>275</v>
      </c>
      <c r="L4579">
        <f t="shared" si="1271"/>
        <v>760</v>
      </c>
      <c r="M4579">
        <f t="shared" si="1272"/>
        <v>1772.5000000000002</v>
      </c>
      <c r="N4579">
        <v>0</v>
      </c>
      <c r="O4579">
        <f t="shared" si="1267"/>
        <v>5300</v>
      </c>
      <c r="P4579">
        <v>25</v>
      </c>
      <c r="Q4579">
        <v>6140.97</v>
      </c>
      <c r="R4579">
        <v>0</v>
      </c>
      <c r="S4579">
        <v>0</v>
      </c>
      <c r="T4579">
        <v>100</v>
      </c>
      <c r="U4579">
        <f t="shared" si="1273"/>
        <v>0</v>
      </c>
      <c r="V4579">
        <v>0</v>
      </c>
      <c r="W4579">
        <f t="shared" si="1265"/>
        <v>6265.97</v>
      </c>
      <c r="X4579">
        <f t="shared" si="1278"/>
        <v>1477.5</v>
      </c>
      <c r="Y4579">
        <f t="shared" si="1279"/>
        <v>3547.5</v>
      </c>
      <c r="Z4579">
        <f t="shared" si="1274"/>
        <v>17256.53</v>
      </c>
      <c r="AA4579" t="s">
        <v>227</v>
      </c>
      <c r="AB4579">
        <v>2022</v>
      </c>
    </row>
    <row r="4580" spans="1:28" x14ac:dyDescent="0.25">
      <c r="A4580">
        <v>90</v>
      </c>
      <c r="B4580" t="s">
        <v>790</v>
      </c>
      <c r="C4580" t="s">
        <v>103</v>
      </c>
      <c r="D4580" t="s">
        <v>22</v>
      </c>
      <c r="E4580" t="s">
        <v>41</v>
      </c>
      <c r="F4580" t="s">
        <v>100</v>
      </c>
      <c r="G4580">
        <v>30000</v>
      </c>
      <c r="H4580">
        <f t="shared" si="1275"/>
        <v>28227</v>
      </c>
      <c r="I4580">
        <f t="shared" si="1276"/>
        <v>861</v>
      </c>
      <c r="J4580">
        <f t="shared" si="1269"/>
        <v>2130</v>
      </c>
      <c r="K4580">
        <f t="shared" si="1270"/>
        <v>330.00000000000006</v>
      </c>
      <c r="L4580">
        <f t="shared" si="1271"/>
        <v>912</v>
      </c>
      <c r="M4580">
        <f t="shared" si="1272"/>
        <v>2127</v>
      </c>
      <c r="N4580">
        <v>0</v>
      </c>
      <c r="O4580">
        <f t="shared" si="1267"/>
        <v>6360</v>
      </c>
      <c r="P4580">
        <v>25</v>
      </c>
      <c r="Q4580">
        <v>200</v>
      </c>
      <c r="R4580">
        <v>0</v>
      </c>
      <c r="S4580">
        <v>0</v>
      </c>
      <c r="T4580">
        <v>100</v>
      </c>
      <c r="U4580">
        <f t="shared" si="1273"/>
        <v>0</v>
      </c>
      <c r="V4580">
        <v>0</v>
      </c>
      <c r="W4580">
        <f t="shared" si="1265"/>
        <v>325</v>
      </c>
      <c r="X4580">
        <f t="shared" si="1278"/>
        <v>1773</v>
      </c>
      <c r="Y4580">
        <f t="shared" si="1279"/>
        <v>4257</v>
      </c>
      <c r="Z4580">
        <f t="shared" si="1274"/>
        <v>27902</v>
      </c>
      <c r="AA4580" t="s">
        <v>227</v>
      </c>
      <c r="AB4580">
        <v>2022</v>
      </c>
    </row>
    <row r="4581" spans="1:28" x14ac:dyDescent="0.25">
      <c r="A4581">
        <v>91</v>
      </c>
      <c r="B4581" t="s">
        <v>810</v>
      </c>
      <c r="C4581" t="s">
        <v>102</v>
      </c>
      <c r="D4581" t="s">
        <v>94</v>
      </c>
      <c r="E4581" t="s">
        <v>37</v>
      </c>
      <c r="F4581" t="s">
        <v>100</v>
      </c>
      <c r="G4581">
        <v>25000</v>
      </c>
      <c r="H4581">
        <f t="shared" si="1275"/>
        <v>23522.5</v>
      </c>
      <c r="I4581">
        <f t="shared" si="1276"/>
        <v>717.5</v>
      </c>
      <c r="J4581">
        <f t="shared" si="1269"/>
        <v>1774.9999999999998</v>
      </c>
      <c r="K4581">
        <f t="shared" si="1270"/>
        <v>275</v>
      </c>
      <c r="L4581">
        <f t="shared" si="1271"/>
        <v>760</v>
      </c>
      <c r="M4581">
        <f t="shared" si="1272"/>
        <v>1772.5000000000002</v>
      </c>
      <c r="N4581">
        <v>0</v>
      </c>
      <c r="O4581">
        <f t="shared" si="1267"/>
        <v>5300</v>
      </c>
      <c r="P4581">
        <v>25</v>
      </c>
      <c r="Q4581">
        <v>0</v>
      </c>
      <c r="R4581">
        <v>0</v>
      </c>
      <c r="S4581">
        <v>0</v>
      </c>
      <c r="T4581">
        <v>100</v>
      </c>
      <c r="U4581">
        <f t="shared" si="1273"/>
        <v>0</v>
      </c>
      <c r="V4581">
        <v>0</v>
      </c>
      <c r="W4581">
        <f t="shared" si="1265"/>
        <v>125</v>
      </c>
      <c r="X4581">
        <f t="shared" si="1278"/>
        <v>1477.5</v>
      </c>
      <c r="Y4581">
        <f t="shared" si="1279"/>
        <v>3547.5</v>
      </c>
      <c r="Z4581">
        <f t="shared" si="1274"/>
        <v>23397.5</v>
      </c>
      <c r="AA4581" t="s">
        <v>227</v>
      </c>
      <c r="AB4581">
        <v>2022</v>
      </c>
    </row>
    <row r="4582" spans="1:28" x14ac:dyDescent="0.25">
      <c r="A4582">
        <v>92</v>
      </c>
      <c r="B4582" t="s">
        <v>811</v>
      </c>
      <c r="C4582" t="s">
        <v>103</v>
      </c>
      <c r="D4582" t="s">
        <v>808</v>
      </c>
      <c r="E4582" t="s">
        <v>54</v>
      </c>
      <c r="F4582" t="s">
        <v>99</v>
      </c>
      <c r="G4582">
        <v>45000</v>
      </c>
      <c r="H4582">
        <f t="shared" si="1275"/>
        <v>42340.5</v>
      </c>
      <c r="I4582">
        <f t="shared" si="1276"/>
        <v>1291.5</v>
      </c>
      <c r="J4582">
        <f t="shared" si="1269"/>
        <v>3194.9999999999995</v>
      </c>
      <c r="K4582">
        <f t="shared" si="1270"/>
        <v>495.00000000000006</v>
      </c>
      <c r="L4582">
        <f t="shared" si="1271"/>
        <v>1368</v>
      </c>
      <c r="M4582">
        <f t="shared" si="1272"/>
        <v>3190.5</v>
      </c>
      <c r="N4582">
        <v>0</v>
      </c>
      <c r="O4582">
        <f t="shared" si="1267"/>
        <v>9540</v>
      </c>
      <c r="P4582">
        <v>25</v>
      </c>
      <c r="Q4582">
        <v>0</v>
      </c>
      <c r="R4582">
        <v>0</v>
      </c>
      <c r="S4582">
        <v>0</v>
      </c>
      <c r="T4582">
        <v>100</v>
      </c>
      <c r="U4582">
        <f t="shared" si="1273"/>
        <v>1148.3248749999998</v>
      </c>
      <c r="V4582">
        <v>0</v>
      </c>
      <c r="W4582">
        <f t="shared" si="1265"/>
        <v>1273.3248749999998</v>
      </c>
      <c r="X4582">
        <f t="shared" si="1278"/>
        <v>2659.5</v>
      </c>
      <c r="Y4582">
        <f t="shared" si="1279"/>
        <v>6385.5</v>
      </c>
      <c r="Z4582">
        <f t="shared" si="1274"/>
        <v>41067.175125000002</v>
      </c>
      <c r="AA4582" t="s">
        <v>227</v>
      </c>
      <c r="AB4582">
        <v>2022</v>
      </c>
    </row>
    <row r="4583" spans="1:28" x14ac:dyDescent="0.25">
      <c r="A4583">
        <v>93</v>
      </c>
      <c r="B4583" t="s">
        <v>812</v>
      </c>
      <c r="C4583" t="s">
        <v>102</v>
      </c>
      <c r="D4583" t="s">
        <v>808</v>
      </c>
      <c r="E4583" t="s">
        <v>619</v>
      </c>
      <c r="F4583" t="s">
        <v>85</v>
      </c>
      <c r="G4583">
        <v>30000</v>
      </c>
      <c r="H4583">
        <f t="shared" si="1275"/>
        <v>28227</v>
      </c>
      <c r="I4583">
        <f>IF(G4583&lt;=325250,G4583*2.87%,9334.68)</f>
        <v>861</v>
      </c>
      <c r="J4583">
        <f t="shared" si="1269"/>
        <v>2130</v>
      </c>
      <c r="K4583">
        <f t="shared" si="1270"/>
        <v>330.00000000000006</v>
      </c>
      <c r="L4583">
        <f t="shared" si="1271"/>
        <v>912</v>
      </c>
      <c r="M4583">
        <f t="shared" si="1272"/>
        <v>2127</v>
      </c>
      <c r="N4583">
        <v>0</v>
      </c>
      <c r="O4583">
        <f t="shared" si="1267"/>
        <v>6360</v>
      </c>
      <c r="P4583">
        <v>25</v>
      </c>
      <c r="Q4583">
        <v>0</v>
      </c>
      <c r="R4583">
        <v>0</v>
      </c>
      <c r="S4583">
        <v>0</v>
      </c>
      <c r="T4583">
        <v>100</v>
      </c>
      <c r="U4583">
        <f t="shared" si="1273"/>
        <v>0</v>
      </c>
      <c r="V4583">
        <v>0</v>
      </c>
      <c r="W4583">
        <f t="shared" si="1265"/>
        <v>125</v>
      </c>
      <c r="X4583">
        <f t="shared" si="1278"/>
        <v>1773</v>
      </c>
      <c r="Y4583">
        <f t="shared" si="1279"/>
        <v>4257</v>
      </c>
      <c r="Z4583">
        <f>+G4583-(W4583+X4583)</f>
        <v>28102</v>
      </c>
      <c r="AA4583" t="s">
        <v>227</v>
      </c>
      <c r="AB4583">
        <v>2022</v>
      </c>
    </row>
    <row r="4584" spans="1:28" x14ac:dyDescent="0.25">
      <c r="A4584">
        <v>94</v>
      </c>
      <c r="B4584" t="s">
        <v>804</v>
      </c>
      <c r="C4584" t="s">
        <v>103</v>
      </c>
      <c r="D4584" t="s">
        <v>792</v>
      </c>
      <c r="E4584" t="s">
        <v>27</v>
      </c>
      <c r="F4584" t="s">
        <v>98</v>
      </c>
      <c r="G4584">
        <v>360000</v>
      </c>
      <c r="H4584">
        <f>+G4584-(I4584+L4584+N4584)</f>
        <v>344572.8</v>
      </c>
      <c r="I4584">
        <f>IF(G4584&lt;=312000,G4584*2.87%,9334.68)</f>
        <v>9334.68</v>
      </c>
      <c r="J4584">
        <f>IF(G4584&lt;=312000,G4584*7.1%,23092.75)</f>
        <v>23092.75</v>
      </c>
      <c r="K4584">
        <f>IF(G4584&lt;=62400,G4584*1.1%,715.55)</f>
        <v>715.55</v>
      </c>
      <c r="L4584">
        <f t="shared" ref="L4584:L4647" si="1280">IF(G4584&lt;=156000,G4584*3.04%,4742.4)</f>
        <v>4742.3999999999996</v>
      </c>
      <c r="M4584">
        <f t="shared" ref="M4584:M4647" si="1281">IF(G4584&lt;=156000,G4584*7.09%,11060.4)</f>
        <v>11060.4</v>
      </c>
      <c r="N4584">
        <v>1350.12</v>
      </c>
      <c r="O4584">
        <f>+I4584+J4584+K4584+L4584+M4584+N4584</f>
        <v>50295.900000000009</v>
      </c>
      <c r="P4584">
        <v>24</v>
      </c>
      <c r="Q4584">
        <v>0</v>
      </c>
      <c r="R4584">
        <v>0</v>
      </c>
      <c r="S4584">
        <v>0</v>
      </c>
      <c r="T4584">
        <v>0</v>
      </c>
      <c r="U4584">
        <f>IF((H4584*12)&gt;867123.01,(79776+(((H4584*12)-867123.01)*0.25))/12,IF((H4584*12)&gt;624329.01,(31216+(((H4584*12)-624329.01)*0.2))/12,IF((H4584*12)&gt;416220.01,(((H4584*12)-416220.01)*0.15)/12,0)))</f>
        <v>74726.137291666659</v>
      </c>
      <c r="V4584">
        <v>0</v>
      </c>
      <c r="W4584">
        <f t="shared" ref="W4584:W4607" si="1282">P4584+Q4584+R4584+S4584+T4584+U4584</f>
        <v>74750.137291666659</v>
      </c>
      <c r="X4584">
        <f t="shared" si="1278"/>
        <v>15427.2</v>
      </c>
      <c r="Y4584">
        <f t="shared" si="1279"/>
        <v>34153.15</v>
      </c>
      <c r="Z4584">
        <f>+G4584-(W4584+X4584)</f>
        <v>269822.66270833334</v>
      </c>
      <c r="AA4584" t="s">
        <v>805</v>
      </c>
      <c r="AB4584">
        <v>2022</v>
      </c>
    </row>
    <row r="4585" spans="1:28" x14ac:dyDescent="0.25">
      <c r="A4585">
        <v>1</v>
      </c>
      <c r="B4585" t="s">
        <v>784</v>
      </c>
      <c r="C4585" t="s">
        <v>102</v>
      </c>
      <c r="D4585" t="s">
        <v>19</v>
      </c>
      <c r="E4585" t="s">
        <v>71</v>
      </c>
      <c r="F4585" t="s">
        <v>98</v>
      </c>
      <c r="G4585">
        <v>300000</v>
      </c>
      <c r="H4585">
        <f>+G4585-(I4585+L4585+N4585)</f>
        <v>286647.59999999998</v>
      </c>
      <c r="I4585">
        <f t="shared" ref="I4585:I4648" si="1283">IF(G4585&lt;=312000,G4585*2.87%,9334.68)</f>
        <v>8610</v>
      </c>
      <c r="J4585">
        <f t="shared" ref="J4585:J4648" si="1284">IF(G4585&lt;=312000,G4585*7.1%,23092.75)</f>
        <v>21299.999999999996</v>
      </c>
      <c r="K4585">
        <f t="shared" ref="K4585:K4648" si="1285">IF(G4585&lt;=62400,G4585*1.1%,715.55)</f>
        <v>715.55</v>
      </c>
      <c r="L4585">
        <f t="shared" si="1280"/>
        <v>4742.3999999999996</v>
      </c>
      <c r="M4585">
        <f t="shared" si="1281"/>
        <v>11060.4</v>
      </c>
      <c r="N4585">
        <v>0</v>
      </c>
      <c r="O4585">
        <f t="shared" ref="O4585:O4648" si="1286">+I4585+J4585+K4585+L4585+M4585+N4585</f>
        <v>46428.35</v>
      </c>
      <c r="P4585">
        <v>25</v>
      </c>
      <c r="Q4585">
        <v>0</v>
      </c>
      <c r="R4585">
        <v>0</v>
      </c>
      <c r="S4585">
        <v>0</v>
      </c>
      <c r="T4585">
        <v>0</v>
      </c>
      <c r="U4585">
        <f t="shared" ref="U4585:U4650" si="1287">IF((H4585*12)&gt;867123.01,(79776+(((H4585*12)-867123.01)*0.25))/12,IF((H4585*12)&gt;624329.01,(31216+(((H4585*12)-624329.01)*0.2))/12,IF((H4585*12)&gt;416220.01,(((H4585*12)-416220.01)*0.15)/12,0)))</f>
        <v>60244.837291666656</v>
      </c>
      <c r="V4585">
        <v>0</v>
      </c>
      <c r="W4585">
        <f t="shared" si="1282"/>
        <v>60269.837291666656</v>
      </c>
      <c r="X4585">
        <f t="shared" si="1278"/>
        <v>13352.4</v>
      </c>
      <c r="Y4585">
        <f t="shared" si="1279"/>
        <v>32360.399999999994</v>
      </c>
      <c r="Z4585">
        <f t="shared" ref="Z4585:Z4648" si="1288">+G4585-(W4585+X4585)</f>
        <v>226377.76270833335</v>
      </c>
      <c r="AA4585" t="s">
        <v>805</v>
      </c>
      <c r="AB4585">
        <v>2022</v>
      </c>
    </row>
    <row r="4586" spans="1:28" x14ac:dyDescent="0.25">
      <c r="A4586">
        <v>2</v>
      </c>
      <c r="B4586" t="s">
        <v>110</v>
      </c>
      <c r="C4586" t="s">
        <v>103</v>
      </c>
      <c r="D4586" t="s">
        <v>10</v>
      </c>
      <c r="E4586" t="s">
        <v>53</v>
      </c>
      <c r="F4586" t="s">
        <v>98</v>
      </c>
      <c r="G4586">
        <v>300000</v>
      </c>
      <c r="H4586">
        <f t="shared" ref="H4586:H4649" si="1289">+G4586-(I4586+L4586+N4586)</f>
        <v>285297.48</v>
      </c>
      <c r="I4586">
        <f t="shared" si="1283"/>
        <v>8610</v>
      </c>
      <c r="J4586">
        <f t="shared" si="1284"/>
        <v>21299.999999999996</v>
      </c>
      <c r="K4586">
        <f t="shared" si="1285"/>
        <v>715.55</v>
      </c>
      <c r="L4586">
        <f t="shared" si="1280"/>
        <v>4742.3999999999996</v>
      </c>
      <c r="M4586">
        <f t="shared" si="1281"/>
        <v>11060.4</v>
      </c>
      <c r="N4586">
        <v>1350.12</v>
      </c>
      <c r="O4586">
        <f t="shared" si="1286"/>
        <v>47778.47</v>
      </c>
      <c r="P4586">
        <v>25</v>
      </c>
      <c r="Q4586">
        <v>0</v>
      </c>
      <c r="R4586">
        <v>0</v>
      </c>
      <c r="S4586">
        <v>0</v>
      </c>
      <c r="T4586">
        <v>0</v>
      </c>
      <c r="U4586">
        <f t="shared" si="1287"/>
        <v>59907.307291666664</v>
      </c>
      <c r="V4586">
        <v>0</v>
      </c>
      <c r="W4586">
        <f t="shared" si="1282"/>
        <v>59932.307291666664</v>
      </c>
      <c r="X4586">
        <f t="shared" si="1278"/>
        <v>14702.52</v>
      </c>
      <c r="Y4586">
        <f t="shared" si="1279"/>
        <v>32360.399999999994</v>
      </c>
      <c r="Z4586">
        <f t="shared" si="1288"/>
        <v>225365.17270833335</v>
      </c>
      <c r="AA4586" t="s">
        <v>805</v>
      </c>
      <c r="AB4586">
        <v>2022</v>
      </c>
    </row>
    <row r="4587" spans="1:28" x14ac:dyDescent="0.25">
      <c r="A4587">
        <v>3</v>
      </c>
      <c r="B4587" t="s">
        <v>115</v>
      </c>
      <c r="C4587" t="s">
        <v>103</v>
      </c>
      <c r="D4587" t="s">
        <v>21</v>
      </c>
      <c r="E4587" t="s">
        <v>81</v>
      </c>
      <c r="F4587" t="s">
        <v>84</v>
      </c>
      <c r="G4587">
        <v>185000</v>
      </c>
      <c r="H4587">
        <f t="shared" si="1289"/>
        <v>170897.74</v>
      </c>
      <c r="I4587">
        <f t="shared" si="1283"/>
        <v>5309.5</v>
      </c>
      <c r="J4587">
        <f t="shared" si="1284"/>
        <v>13134.999999999998</v>
      </c>
      <c r="K4587">
        <f t="shared" si="1285"/>
        <v>715.55</v>
      </c>
      <c r="L4587">
        <f t="shared" si="1280"/>
        <v>4742.3999999999996</v>
      </c>
      <c r="M4587">
        <f t="shared" si="1281"/>
        <v>11060.4</v>
      </c>
      <c r="N4587">
        <f>+N4589*3</f>
        <v>4050.3599999999997</v>
      </c>
      <c r="O4587">
        <f t="shared" si="1286"/>
        <v>39013.21</v>
      </c>
      <c r="P4587">
        <v>25</v>
      </c>
      <c r="Q4587">
        <v>19771.46</v>
      </c>
      <c r="R4587">
        <v>980.01</v>
      </c>
      <c r="S4587">
        <v>0</v>
      </c>
      <c r="T4587">
        <v>100</v>
      </c>
      <c r="U4587">
        <f t="shared" si="1287"/>
        <v>31307.372291666663</v>
      </c>
      <c r="V4587">
        <v>0</v>
      </c>
      <c r="W4587">
        <f t="shared" si="1282"/>
        <v>52183.84229166666</v>
      </c>
      <c r="X4587">
        <f t="shared" si="1278"/>
        <v>14102.259999999998</v>
      </c>
      <c r="Y4587">
        <f t="shared" si="1279"/>
        <v>24195.399999999998</v>
      </c>
      <c r="Z4587">
        <f t="shared" si="1288"/>
        <v>118713.89770833334</v>
      </c>
      <c r="AA4587" t="s">
        <v>805</v>
      </c>
      <c r="AB4587">
        <v>2022</v>
      </c>
    </row>
    <row r="4588" spans="1:28" x14ac:dyDescent="0.25">
      <c r="A4588">
        <v>4</v>
      </c>
      <c r="B4588" t="s">
        <v>116</v>
      </c>
      <c r="C4588" t="s">
        <v>102</v>
      </c>
      <c r="D4588" t="s">
        <v>4</v>
      </c>
      <c r="E4588" t="s">
        <v>91</v>
      </c>
      <c r="F4588" t="s">
        <v>84</v>
      </c>
      <c r="G4588">
        <v>185000</v>
      </c>
      <c r="H4588">
        <f t="shared" si="1289"/>
        <v>174948.1</v>
      </c>
      <c r="I4588">
        <f t="shared" si="1283"/>
        <v>5309.5</v>
      </c>
      <c r="J4588">
        <f t="shared" si="1284"/>
        <v>13134.999999999998</v>
      </c>
      <c r="K4588">
        <f t="shared" si="1285"/>
        <v>715.55</v>
      </c>
      <c r="L4588">
        <f t="shared" si="1280"/>
        <v>4742.3999999999996</v>
      </c>
      <c r="M4588">
        <f t="shared" si="1281"/>
        <v>11060.4</v>
      </c>
      <c r="N4588">
        <v>0</v>
      </c>
      <c r="O4588">
        <f t="shared" si="1286"/>
        <v>34962.85</v>
      </c>
      <c r="P4588">
        <v>25</v>
      </c>
      <c r="Q4588">
        <v>12441.85</v>
      </c>
      <c r="R4588">
        <v>1260.01</v>
      </c>
      <c r="S4588">
        <v>1270</v>
      </c>
      <c r="T4588">
        <v>100</v>
      </c>
      <c r="U4588">
        <f t="shared" si="1287"/>
        <v>32319.96229166667</v>
      </c>
      <c r="V4588">
        <v>0</v>
      </c>
      <c r="W4588">
        <f t="shared" si="1282"/>
        <v>47416.822291666671</v>
      </c>
      <c r="X4588">
        <f t="shared" si="1278"/>
        <v>10051.9</v>
      </c>
      <c r="Y4588">
        <f t="shared" si="1279"/>
        <v>24195.399999999998</v>
      </c>
      <c r="Z4588">
        <f t="shared" si="1288"/>
        <v>127531.27770833333</v>
      </c>
      <c r="AA4588" t="s">
        <v>805</v>
      </c>
      <c r="AB4588">
        <v>2022</v>
      </c>
    </row>
    <row r="4589" spans="1:28" x14ac:dyDescent="0.25">
      <c r="A4589">
        <v>5</v>
      </c>
      <c r="B4589" t="s">
        <v>117</v>
      </c>
      <c r="C4589" t="s">
        <v>102</v>
      </c>
      <c r="D4589" t="s">
        <v>793</v>
      </c>
      <c r="E4589" t="s">
        <v>794</v>
      </c>
      <c r="F4589" t="s">
        <v>84</v>
      </c>
      <c r="G4589">
        <v>185000</v>
      </c>
      <c r="H4589">
        <f t="shared" si="1289"/>
        <v>173597.98</v>
      </c>
      <c r="I4589">
        <f t="shared" si="1283"/>
        <v>5309.5</v>
      </c>
      <c r="J4589">
        <f t="shared" si="1284"/>
        <v>13134.999999999998</v>
      </c>
      <c r="K4589">
        <f t="shared" si="1285"/>
        <v>715.55</v>
      </c>
      <c r="L4589">
        <f t="shared" si="1280"/>
        <v>4742.3999999999996</v>
      </c>
      <c r="M4589">
        <f t="shared" si="1281"/>
        <v>11060.4</v>
      </c>
      <c r="N4589">
        <v>1350.12</v>
      </c>
      <c r="O4589">
        <f t="shared" si="1286"/>
        <v>36312.97</v>
      </c>
      <c r="P4589">
        <v>25</v>
      </c>
      <c r="Q4589">
        <v>0</v>
      </c>
      <c r="R4589">
        <v>0</v>
      </c>
      <c r="S4589">
        <v>2440</v>
      </c>
      <c r="T4589">
        <v>100</v>
      </c>
      <c r="U4589">
        <f t="shared" si="1287"/>
        <v>31982.432291666672</v>
      </c>
      <c r="V4589">
        <v>0</v>
      </c>
      <c r="W4589">
        <f t="shared" si="1282"/>
        <v>34547.432291666672</v>
      </c>
      <c r="X4589">
        <f t="shared" si="1278"/>
        <v>11402.02</v>
      </c>
      <c r="Y4589">
        <f t="shared" si="1279"/>
        <v>24195.399999999998</v>
      </c>
      <c r="Z4589">
        <f t="shared" si="1288"/>
        <v>139050.54770833332</v>
      </c>
      <c r="AA4589" t="s">
        <v>805</v>
      </c>
      <c r="AB4589">
        <v>2022</v>
      </c>
    </row>
    <row r="4590" spans="1:28" x14ac:dyDescent="0.25">
      <c r="A4590">
        <v>6</v>
      </c>
      <c r="B4590" t="s">
        <v>118</v>
      </c>
      <c r="C4590" t="s">
        <v>103</v>
      </c>
      <c r="D4590" t="s">
        <v>795</v>
      </c>
      <c r="E4590" t="s">
        <v>90</v>
      </c>
      <c r="F4590" t="s">
        <v>84</v>
      </c>
      <c r="G4590">
        <v>125000</v>
      </c>
      <c r="H4590">
        <f t="shared" si="1289"/>
        <v>114912.26</v>
      </c>
      <c r="I4590">
        <f t="shared" si="1283"/>
        <v>3587.5</v>
      </c>
      <c r="J4590">
        <f t="shared" si="1284"/>
        <v>8875</v>
      </c>
      <c r="K4590">
        <f t="shared" si="1285"/>
        <v>715.55</v>
      </c>
      <c r="L4590">
        <f t="shared" si="1280"/>
        <v>3800</v>
      </c>
      <c r="M4590">
        <f t="shared" si="1281"/>
        <v>8862.5</v>
      </c>
      <c r="N4590">
        <f>+N4589*2</f>
        <v>2700.24</v>
      </c>
      <c r="O4590">
        <f t="shared" si="1286"/>
        <v>28540.79</v>
      </c>
      <c r="P4590">
        <v>25</v>
      </c>
      <c r="Q4590">
        <v>0</v>
      </c>
      <c r="R4590">
        <v>0</v>
      </c>
      <c r="S4590">
        <v>0</v>
      </c>
      <c r="T4590">
        <v>100</v>
      </c>
      <c r="U4590">
        <f t="shared" si="1287"/>
        <v>17311.002291666664</v>
      </c>
      <c r="V4590">
        <v>0</v>
      </c>
      <c r="W4590">
        <f t="shared" si="1282"/>
        <v>17436.002291666664</v>
      </c>
      <c r="X4590">
        <f t="shared" si="1278"/>
        <v>10087.74</v>
      </c>
      <c r="Y4590">
        <f t="shared" si="1279"/>
        <v>17737.5</v>
      </c>
      <c r="Z4590">
        <f t="shared" si="1288"/>
        <v>97476.257708333345</v>
      </c>
      <c r="AA4590" t="s">
        <v>805</v>
      </c>
      <c r="AB4590">
        <v>2022</v>
      </c>
    </row>
    <row r="4591" spans="1:28" x14ac:dyDescent="0.25">
      <c r="A4591">
        <v>7</v>
      </c>
      <c r="B4591" t="s">
        <v>119</v>
      </c>
      <c r="C4591" t="s">
        <v>103</v>
      </c>
      <c r="D4591" t="s">
        <v>10</v>
      </c>
      <c r="E4591" t="s">
        <v>69</v>
      </c>
      <c r="F4591" t="s">
        <v>84</v>
      </c>
      <c r="G4591">
        <v>95000</v>
      </c>
      <c r="H4591">
        <f t="shared" si="1289"/>
        <v>89385.5</v>
      </c>
      <c r="I4591">
        <f t="shared" si="1283"/>
        <v>2726.5</v>
      </c>
      <c r="J4591">
        <f t="shared" si="1284"/>
        <v>6744.9999999999991</v>
      </c>
      <c r="K4591">
        <f t="shared" si="1285"/>
        <v>715.55</v>
      </c>
      <c r="L4591">
        <f t="shared" si="1280"/>
        <v>2888</v>
      </c>
      <c r="M4591">
        <f t="shared" si="1281"/>
        <v>6735.5</v>
      </c>
      <c r="N4591">
        <v>0</v>
      </c>
      <c r="O4591">
        <f t="shared" si="1286"/>
        <v>19810.55</v>
      </c>
      <c r="P4591">
        <v>25</v>
      </c>
      <c r="Q4591">
        <v>12531.68</v>
      </c>
      <c r="R4591">
        <v>1190.01</v>
      </c>
      <c r="S4591">
        <v>1270</v>
      </c>
      <c r="T4591">
        <v>100</v>
      </c>
      <c r="U4591">
        <f t="shared" si="1287"/>
        <v>10929.312291666667</v>
      </c>
      <c r="V4591">
        <v>0</v>
      </c>
      <c r="W4591">
        <f t="shared" si="1282"/>
        <v>26046.002291666668</v>
      </c>
      <c r="X4591">
        <f t="shared" si="1278"/>
        <v>5614.5</v>
      </c>
      <c r="Y4591">
        <f t="shared" si="1279"/>
        <v>13480.5</v>
      </c>
      <c r="Z4591">
        <f t="shared" si="1288"/>
        <v>63339.497708333336</v>
      </c>
      <c r="AA4591" t="s">
        <v>805</v>
      </c>
      <c r="AB4591">
        <v>2022</v>
      </c>
    </row>
    <row r="4592" spans="1:28" x14ac:dyDescent="0.25">
      <c r="A4592">
        <v>8</v>
      </c>
      <c r="B4592" t="s">
        <v>121</v>
      </c>
      <c r="C4592" t="s">
        <v>102</v>
      </c>
      <c r="D4592" t="s">
        <v>21</v>
      </c>
      <c r="E4592" t="s">
        <v>48</v>
      </c>
      <c r="F4592" t="s">
        <v>84</v>
      </c>
      <c r="G4592">
        <v>120000</v>
      </c>
      <c r="H4592">
        <f t="shared" si="1289"/>
        <v>111557.88</v>
      </c>
      <c r="I4592">
        <f t="shared" si="1283"/>
        <v>3444</v>
      </c>
      <c r="J4592">
        <f t="shared" si="1284"/>
        <v>8520</v>
      </c>
      <c r="K4592">
        <f t="shared" si="1285"/>
        <v>715.55</v>
      </c>
      <c r="L4592">
        <f t="shared" si="1280"/>
        <v>3648</v>
      </c>
      <c r="M4592">
        <f t="shared" si="1281"/>
        <v>8508</v>
      </c>
      <c r="N4592">
        <v>1350.12</v>
      </c>
      <c r="O4592">
        <f t="shared" si="1286"/>
        <v>26185.67</v>
      </c>
      <c r="P4592">
        <v>25</v>
      </c>
      <c r="Q4592">
        <v>8487.86</v>
      </c>
      <c r="R4592">
        <v>770.01</v>
      </c>
      <c r="S4592">
        <v>0</v>
      </c>
      <c r="T4592">
        <v>100</v>
      </c>
      <c r="U4592">
        <f t="shared" si="1287"/>
        <v>16472.407291666666</v>
      </c>
      <c r="V4592">
        <v>0</v>
      </c>
      <c r="W4592">
        <f t="shared" ref="W4592:W4598" si="1290">P4592+Q4592+R4592+S4592+T4592+U4592-(V4592)</f>
        <v>25855.277291666665</v>
      </c>
      <c r="X4592">
        <f t="shared" si="1278"/>
        <v>8442.119999999999</v>
      </c>
      <c r="Y4592">
        <f t="shared" si="1279"/>
        <v>17028</v>
      </c>
      <c r="Z4592">
        <f t="shared" si="1288"/>
        <v>85702.602708333332</v>
      </c>
      <c r="AA4592" t="s">
        <v>805</v>
      </c>
      <c r="AB4592">
        <v>2022</v>
      </c>
    </row>
    <row r="4593" spans="1:28" x14ac:dyDescent="0.25">
      <c r="A4593">
        <v>9</v>
      </c>
      <c r="B4593" t="s">
        <v>122</v>
      </c>
      <c r="C4593" t="s">
        <v>102</v>
      </c>
      <c r="D4593" t="s">
        <v>4</v>
      </c>
      <c r="E4593" t="s">
        <v>209</v>
      </c>
      <c r="F4593" t="s">
        <v>84</v>
      </c>
      <c r="G4593">
        <v>93000</v>
      </c>
      <c r="H4593">
        <f t="shared" si="1289"/>
        <v>86153.58</v>
      </c>
      <c r="I4593">
        <f t="shared" si="1283"/>
        <v>2669.1</v>
      </c>
      <c r="J4593">
        <f t="shared" si="1284"/>
        <v>6602.9999999999991</v>
      </c>
      <c r="K4593">
        <f t="shared" si="1285"/>
        <v>715.55</v>
      </c>
      <c r="L4593">
        <f t="shared" si="1280"/>
        <v>2827.2</v>
      </c>
      <c r="M4593">
        <f t="shared" si="1281"/>
        <v>6593.7000000000007</v>
      </c>
      <c r="N4593">
        <v>1350.12</v>
      </c>
      <c r="O4593">
        <f t="shared" si="1286"/>
        <v>20758.669999999998</v>
      </c>
      <c r="P4593">
        <v>25</v>
      </c>
      <c r="Q4593">
        <v>1000</v>
      </c>
      <c r="R4593">
        <v>350</v>
      </c>
      <c r="S4593">
        <v>0</v>
      </c>
      <c r="T4593">
        <v>100</v>
      </c>
      <c r="U4593">
        <f t="shared" si="1287"/>
        <v>10121.332291666666</v>
      </c>
      <c r="V4593">
        <v>1444</v>
      </c>
      <c r="W4593">
        <f t="shared" si="1290"/>
        <v>10152.332291666666</v>
      </c>
      <c r="X4593">
        <f t="shared" si="1278"/>
        <v>6846.4199999999992</v>
      </c>
      <c r="Y4593">
        <f t="shared" si="1279"/>
        <v>13196.7</v>
      </c>
      <c r="Z4593">
        <f t="shared" si="1288"/>
        <v>76001.247708333336</v>
      </c>
      <c r="AA4593" t="s">
        <v>805</v>
      </c>
      <c r="AB4593">
        <v>2022</v>
      </c>
    </row>
    <row r="4594" spans="1:28" x14ac:dyDescent="0.25">
      <c r="A4594">
        <v>10</v>
      </c>
      <c r="B4594" t="s">
        <v>137</v>
      </c>
      <c r="C4594" t="s">
        <v>102</v>
      </c>
      <c r="D4594" t="s">
        <v>22</v>
      </c>
      <c r="E4594" t="s">
        <v>788</v>
      </c>
      <c r="F4594" t="s">
        <v>85</v>
      </c>
      <c r="G4594">
        <v>140000</v>
      </c>
      <c r="H4594">
        <f>+G4594-(I4594+L4594+N4594)</f>
        <v>130375.88</v>
      </c>
      <c r="I4594">
        <f t="shared" si="1283"/>
        <v>4018</v>
      </c>
      <c r="J4594">
        <f t="shared" si="1284"/>
        <v>9940</v>
      </c>
      <c r="K4594">
        <f t="shared" si="1285"/>
        <v>715.55</v>
      </c>
      <c r="L4594">
        <f t="shared" si="1280"/>
        <v>4256</v>
      </c>
      <c r="M4594">
        <f t="shared" si="1281"/>
        <v>9926</v>
      </c>
      <c r="N4594">
        <v>1350.12</v>
      </c>
      <c r="O4594">
        <f>+I4594+J4594+K4594+L4594+M4594+N4594</f>
        <v>30205.67</v>
      </c>
      <c r="P4594">
        <v>25</v>
      </c>
      <c r="Q4594">
        <v>1000</v>
      </c>
      <c r="R4594">
        <v>1190.01</v>
      </c>
      <c r="S4594">
        <v>0</v>
      </c>
      <c r="T4594">
        <v>100</v>
      </c>
      <c r="U4594">
        <f t="shared" si="1287"/>
        <v>21176.907291666666</v>
      </c>
      <c r="V4594">
        <v>0</v>
      </c>
      <c r="W4594">
        <f t="shared" si="1290"/>
        <v>23491.917291666665</v>
      </c>
      <c r="X4594">
        <f>+I4594+L4594+N4594</f>
        <v>9624.119999999999</v>
      </c>
      <c r="Y4594">
        <f>+J4594+M4594</f>
        <v>19866</v>
      </c>
      <c r="Z4594">
        <f>+G4594-(W4594+X4594)</f>
        <v>106883.96270833333</v>
      </c>
      <c r="AA4594" t="s">
        <v>805</v>
      </c>
      <c r="AB4594">
        <v>2022</v>
      </c>
    </row>
    <row r="4595" spans="1:28" x14ac:dyDescent="0.25">
      <c r="A4595">
        <v>11</v>
      </c>
      <c r="B4595" t="s">
        <v>123</v>
      </c>
      <c r="C4595" t="s">
        <v>102</v>
      </c>
      <c r="D4595" t="s">
        <v>10</v>
      </c>
      <c r="E4595" t="s">
        <v>39</v>
      </c>
      <c r="F4595" t="s">
        <v>84</v>
      </c>
      <c r="G4595">
        <v>65000</v>
      </c>
      <c r="H4595">
        <f t="shared" si="1289"/>
        <v>61158.5</v>
      </c>
      <c r="I4595">
        <f t="shared" si="1283"/>
        <v>1865.5</v>
      </c>
      <c r="J4595">
        <f t="shared" si="1284"/>
        <v>4615</v>
      </c>
      <c r="K4595">
        <f t="shared" si="1285"/>
        <v>715.55</v>
      </c>
      <c r="L4595">
        <f t="shared" si="1280"/>
        <v>1976</v>
      </c>
      <c r="M4595">
        <f t="shared" si="1281"/>
        <v>4608.5</v>
      </c>
      <c r="N4595">
        <v>0</v>
      </c>
      <c r="O4595">
        <f t="shared" si="1286"/>
        <v>13780.55</v>
      </c>
      <c r="P4595">
        <v>25</v>
      </c>
      <c r="Q4595">
        <v>6000</v>
      </c>
      <c r="R4595">
        <v>0</v>
      </c>
      <c r="S4595">
        <v>0</v>
      </c>
      <c r="T4595">
        <v>100</v>
      </c>
      <c r="U4595">
        <f t="shared" si="1287"/>
        <v>4427.5498333333335</v>
      </c>
      <c r="V4595">
        <v>0</v>
      </c>
      <c r="W4595">
        <f t="shared" si="1290"/>
        <v>10552.549833333334</v>
      </c>
      <c r="X4595">
        <f t="shared" si="1278"/>
        <v>3841.5</v>
      </c>
      <c r="Y4595">
        <f t="shared" si="1279"/>
        <v>9223.5</v>
      </c>
      <c r="Z4595">
        <f t="shared" si="1288"/>
        <v>50605.950166666662</v>
      </c>
      <c r="AA4595" t="s">
        <v>805</v>
      </c>
      <c r="AB4595">
        <v>2022</v>
      </c>
    </row>
    <row r="4596" spans="1:28" x14ac:dyDescent="0.25">
      <c r="A4596">
        <v>12</v>
      </c>
      <c r="B4596" t="s">
        <v>124</v>
      </c>
      <c r="C4596" t="s">
        <v>103</v>
      </c>
      <c r="D4596" t="s">
        <v>10</v>
      </c>
      <c r="E4596" t="s">
        <v>74</v>
      </c>
      <c r="F4596" t="s">
        <v>84</v>
      </c>
      <c r="G4596">
        <v>36000</v>
      </c>
      <c r="H4596">
        <f t="shared" si="1289"/>
        <v>33872.400000000001</v>
      </c>
      <c r="I4596">
        <f t="shared" si="1283"/>
        <v>1033.2</v>
      </c>
      <c r="J4596">
        <f t="shared" si="1284"/>
        <v>2555.9999999999995</v>
      </c>
      <c r="K4596">
        <f t="shared" si="1285"/>
        <v>396.00000000000006</v>
      </c>
      <c r="L4596">
        <f t="shared" si="1280"/>
        <v>1094.4000000000001</v>
      </c>
      <c r="M4596">
        <f t="shared" si="1281"/>
        <v>2552.4</v>
      </c>
      <c r="N4596">
        <v>0</v>
      </c>
      <c r="O4596">
        <f t="shared" si="1286"/>
        <v>7632</v>
      </c>
      <c r="P4596">
        <v>25</v>
      </c>
      <c r="Q4596">
        <v>0</v>
      </c>
      <c r="R4596">
        <v>1260.01</v>
      </c>
      <c r="S4596">
        <v>0</v>
      </c>
      <c r="T4596">
        <v>0</v>
      </c>
      <c r="U4596">
        <f t="shared" si="1287"/>
        <v>0</v>
      </c>
      <c r="V4596">
        <v>0</v>
      </c>
      <c r="W4596">
        <f t="shared" si="1290"/>
        <v>1285.01</v>
      </c>
      <c r="X4596">
        <f t="shared" si="1278"/>
        <v>2127.6000000000004</v>
      </c>
      <c r="Y4596">
        <f t="shared" si="1279"/>
        <v>5108.3999999999996</v>
      </c>
      <c r="Z4596">
        <f t="shared" si="1288"/>
        <v>32587.39</v>
      </c>
      <c r="AA4596" t="s">
        <v>805</v>
      </c>
      <c r="AB4596">
        <v>2022</v>
      </c>
    </row>
    <row r="4597" spans="1:28" x14ac:dyDescent="0.25">
      <c r="A4597">
        <v>13</v>
      </c>
      <c r="B4597" t="s">
        <v>125</v>
      </c>
      <c r="C4597" t="s">
        <v>102</v>
      </c>
      <c r="D4597" t="s">
        <v>94</v>
      </c>
      <c r="E4597" t="s">
        <v>65</v>
      </c>
      <c r="F4597" t="s">
        <v>85</v>
      </c>
      <c r="G4597">
        <v>50000</v>
      </c>
      <c r="H4597">
        <f t="shared" si="1289"/>
        <v>45694.879999999997</v>
      </c>
      <c r="I4597">
        <f t="shared" si="1283"/>
        <v>1435</v>
      </c>
      <c r="J4597">
        <f t="shared" si="1284"/>
        <v>3549.9999999999995</v>
      </c>
      <c r="K4597">
        <f t="shared" si="1285"/>
        <v>550</v>
      </c>
      <c r="L4597">
        <f t="shared" si="1280"/>
        <v>1520</v>
      </c>
      <c r="M4597">
        <f t="shared" si="1281"/>
        <v>3545.0000000000005</v>
      </c>
      <c r="N4597">
        <v>1350.12</v>
      </c>
      <c r="O4597">
        <f t="shared" si="1286"/>
        <v>11950.119999999999</v>
      </c>
      <c r="P4597">
        <v>25</v>
      </c>
      <c r="Q4597">
        <v>1000</v>
      </c>
      <c r="R4597">
        <v>0</v>
      </c>
      <c r="S4597">
        <v>1220</v>
      </c>
      <c r="T4597">
        <v>100</v>
      </c>
      <c r="U4597">
        <f t="shared" si="1287"/>
        <v>1651.4818749999993</v>
      </c>
      <c r="V4597">
        <v>0</v>
      </c>
      <c r="W4597">
        <f t="shared" si="1290"/>
        <v>3996.4818749999995</v>
      </c>
      <c r="X4597">
        <f t="shared" si="1278"/>
        <v>4305.12</v>
      </c>
      <c r="Y4597">
        <f t="shared" si="1279"/>
        <v>7095</v>
      </c>
      <c r="Z4597">
        <f t="shared" si="1288"/>
        <v>41698.398125</v>
      </c>
      <c r="AA4597" t="s">
        <v>805</v>
      </c>
      <c r="AB4597">
        <v>2022</v>
      </c>
    </row>
    <row r="4598" spans="1:28" x14ac:dyDescent="0.25">
      <c r="A4598">
        <v>14</v>
      </c>
      <c r="B4598" t="s">
        <v>126</v>
      </c>
      <c r="C4598" t="s">
        <v>103</v>
      </c>
      <c r="D4598" t="s">
        <v>94</v>
      </c>
      <c r="E4598" t="s">
        <v>58</v>
      </c>
      <c r="F4598" t="s">
        <v>84</v>
      </c>
      <c r="G4598">
        <v>55000</v>
      </c>
      <c r="H4598">
        <f t="shared" si="1289"/>
        <v>51749.5</v>
      </c>
      <c r="I4598">
        <f t="shared" si="1283"/>
        <v>1578.5</v>
      </c>
      <c r="J4598">
        <f t="shared" si="1284"/>
        <v>3904.9999999999995</v>
      </c>
      <c r="K4598">
        <f t="shared" si="1285"/>
        <v>605.00000000000011</v>
      </c>
      <c r="L4598">
        <f t="shared" si="1280"/>
        <v>1672</v>
      </c>
      <c r="M4598">
        <f t="shared" si="1281"/>
        <v>3899.5000000000005</v>
      </c>
      <c r="N4598">
        <v>0</v>
      </c>
      <c r="O4598">
        <f t="shared" si="1286"/>
        <v>11660</v>
      </c>
      <c r="P4598">
        <v>25</v>
      </c>
      <c r="Q4598">
        <v>2996.21</v>
      </c>
      <c r="R4598">
        <v>0</v>
      </c>
      <c r="S4598">
        <v>1008</v>
      </c>
      <c r="T4598">
        <v>100</v>
      </c>
      <c r="U4598">
        <f t="shared" si="1287"/>
        <v>2559.6748749999997</v>
      </c>
      <c r="V4598">
        <v>0</v>
      </c>
      <c r="W4598">
        <f t="shared" si="1290"/>
        <v>6688.8848749999997</v>
      </c>
      <c r="X4598">
        <f t="shared" si="1278"/>
        <v>3250.5</v>
      </c>
      <c r="Y4598">
        <f t="shared" si="1279"/>
        <v>7804.5</v>
      </c>
      <c r="Z4598">
        <f t="shared" si="1288"/>
        <v>45060.615124999997</v>
      </c>
      <c r="AA4598" t="s">
        <v>805</v>
      </c>
      <c r="AB4598">
        <v>2022</v>
      </c>
    </row>
    <row r="4599" spans="1:28" x14ac:dyDescent="0.25">
      <c r="A4599">
        <v>15</v>
      </c>
      <c r="B4599" t="s">
        <v>128</v>
      </c>
      <c r="C4599" t="s">
        <v>102</v>
      </c>
      <c r="D4599" t="s">
        <v>12</v>
      </c>
      <c r="E4599" t="s">
        <v>35</v>
      </c>
      <c r="F4599" t="s">
        <v>84</v>
      </c>
      <c r="G4599">
        <v>85000</v>
      </c>
      <c r="H4599">
        <f t="shared" si="1289"/>
        <v>77276.259999999995</v>
      </c>
      <c r="I4599">
        <f t="shared" si="1283"/>
        <v>2439.5</v>
      </c>
      <c r="J4599">
        <f t="shared" si="1284"/>
        <v>6034.9999999999991</v>
      </c>
      <c r="K4599">
        <f t="shared" si="1285"/>
        <v>715.55</v>
      </c>
      <c r="L4599">
        <f t="shared" si="1280"/>
        <v>2584</v>
      </c>
      <c r="M4599">
        <f t="shared" si="1281"/>
        <v>6026.5</v>
      </c>
      <c r="N4599">
        <v>2700.24</v>
      </c>
      <c r="O4599">
        <f t="shared" si="1286"/>
        <v>20500.79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 t="shared" si="1287"/>
        <v>7902.002291666664</v>
      </c>
      <c r="V4599">
        <v>7902</v>
      </c>
      <c r="W4599">
        <f>P4599+Q4599+R4599+S4599+T4599+U4599-(V4599)</f>
        <v>125.00229166666395</v>
      </c>
      <c r="X4599">
        <f t="shared" si="1278"/>
        <v>7723.74</v>
      </c>
      <c r="Y4599">
        <f t="shared" si="1279"/>
        <v>12061.5</v>
      </c>
      <c r="Z4599">
        <f t="shared" si="1288"/>
        <v>77151.257708333331</v>
      </c>
      <c r="AA4599" t="s">
        <v>805</v>
      </c>
      <c r="AB4599">
        <v>2022</v>
      </c>
    </row>
    <row r="4600" spans="1:28" x14ac:dyDescent="0.25">
      <c r="A4600">
        <v>16</v>
      </c>
      <c r="B4600" t="s">
        <v>114</v>
      </c>
      <c r="C4600" t="s">
        <v>102</v>
      </c>
      <c r="D4600" t="s">
        <v>17</v>
      </c>
      <c r="E4600" t="s">
        <v>64</v>
      </c>
      <c r="F4600" t="s">
        <v>84</v>
      </c>
      <c r="G4600">
        <v>60000</v>
      </c>
      <c r="H4600">
        <f t="shared" si="1289"/>
        <v>56454</v>
      </c>
      <c r="I4600">
        <f t="shared" si="1283"/>
        <v>1722</v>
      </c>
      <c r="J4600">
        <f t="shared" si="1284"/>
        <v>4260</v>
      </c>
      <c r="K4600">
        <f t="shared" si="1285"/>
        <v>660.00000000000011</v>
      </c>
      <c r="L4600">
        <f t="shared" si="1280"/>
        <v>1824</v>
      </c>
      <c r="M4600">
        <f t="shared" si="1281"/>
        <v>4254</v>
      </c>
      <c r="N4600">
        <v>0</v>
      </c>
      <c r="O4600">
        <f t="shared" si="1286"/>
        <v>12720</v>
      </c>
      <c r="P4600">
        <v>25</v>
      </c>
      <c r="Q4600">
        <v>21600.77</v>
      </c>
      <c r="R4600">
        <v>0</v>
      </c>
      <c r="S4600">
        <v>2440</v>
      </c>
      <c r="T4600">
        <v>100</v>
      </c>
      <c r="U4600">
        <f t="shared" si="1287"/>
        <v>3486.6498333333329</v>
      </c>
      <c r="V4600">
        <v>0</v>
      </c>
      <c r="W4600">
        <f t="shared" ref="W4600:W4603" si="1291">P4600+Q4600+R4600+S4600+T4600+U4600-(V4600)</f>
        <v>27652.419833333333</v>
      </c>
      <c r="X4600">
        <f t="shared" si="1278"/>
        <v>3546</v>
      </c>
      <c r="Y4600">
        <f t="shared" si="1279"/>
        <v>8514</v>
      </c>
      <c r="Z4600">
        <f t="shared" si="1288"/>
        <v>28801.580166666667</v>
      </c>
      <c r="AA4600" t="s">
        <v>805</v>
      </c>
      <c r="AB4600">
        <v>2022</v>
      </c>
    </row>
    <row r="4601" spans="1:28" x14ac:dyDescent="0.25">
      <c r="A4601">
        <v>17</v>
      </c>
      <c r="B4601" t="s">
        <v>129</v>
      </c>
      <c r="C4601" t="s">
        <v>102</v>
      </c>
      <c r="D4601" t="s">
        <v>16</v>
      </c>
      <c r="E4601" t="s">
        <v>79</v>
      </c>
      <c r="F4601" t="s">
        <v>84</v>
      </c>
      <c r="G4601">
        <v>54000</v>
      </c>
      <c r="H4601">
        <f t="shared" si="1289"/>
        <v>50808.6</v>
      </c>
      <c r="I4601">
        <f t="shared" si="1283"/>
        <v>1549.8</v>
      </c>
      <c r="J4601">
        <f t="shared" si="1284"/>
        <v>3833.9999999999995</v>
      </c>
      <c r="K4601">
        <f t="shared" si="1285"/>
        <v>594.00000000000011</v>
      </c>
      <c r="L4601">
        <f t="shared" si="1280"/>
        <v>1641.6</v>
      </c>
      <c r="M4601">
        <f t="shared" si="1281"/>
        <v>3828.6000000000004</v>
      </c>
      <c r="N4601">
        <v>0</v>
      </c>
      <c r="O4601">
        <f t="shared" si="1286"/>
        <v>11448</v>
      </c>
      <c r="P4601">
        <v>25</v>
      </c>
      <c r="Q4601">
        <v>1066.1199999999999</v>
      </c>
      <c r="R4601">
        <v>980.01</v>
      </c>
      <c r="S4601">
        <v>0</v>
      </c>
      <c r="T4601">
        <v>0</v>
      </c>
      <c r="U4601">
        <f t="shared" si="1287"/>
        <v>2418.539874999999</v>
      </c>
      <c r="V4601">
        <v>0</v>
      </c>
      <c r="W4601">
        <f t="shared" si="1291"/>
        <v>4489.6698749999996</v>
      </c>
      <c r="X4601">
        <f t="shared" si="1278"/>
        <v>3191.3999999999996</v>
      </c>
      <c r="Y4601">
        <f t="shared" si="1279"/>
        <v>7662.6</v>
      </c>
      <c r="Z4601">
        <f t="shared" si="1288"/>
        <v>46318.930124999999</v>
      </c>
      <c r="AA4601" t="s">
        <v>805</v>
      </c>
      <c r="AB4601">
        <v>2022</v>
      </c>
    </row>
    <row r="4602" spans="1:28" x14ac:dyDescent="0.25">
      <c r="A4602">
        <v>18</v>
      </c>
      <c r="B4602" t="s">
        <v>130</v>
      </c>
      <c r="C4602" t="s">
        <v>102</v>
      </c>
      <c r="D4602" t="s">
        <v>16</v>
      </c>
      <c r="E4602" t="s">
        <v>61</v>
      </c>
      <c r="F4602" t="s">
        <v>84</v>
      </c>
      <c r="G4602">
        <v>65000</v>
      </c>
      <c r="H4602">
        <f t="shared" si="1289"/>
        <v>57108.14</v>
      </c>
      <c r="I4602">
        <f t="shared" si="1283"/>
        <v>1865.5</v>
      </c>
      <c r="J4602">
        <f t="shared" si="1284"/>
        <v>4615</v>
      </c>
      <c r="K4602">
        <f t="shared" si="1285"/>
        <v>715.55</v>
      </c>
      <c r="L4602">
        <f t="shared" si="1280"/>
        <v>1976</v>
      </c>
      <c r="M4602">
        <f t="shared" si="1281"/>
        <v>4608.5</v>
      </c>
      <c r="N4602">
        <f>1350.12*3</f>
        <v>4050.3599999999997</v>
      </c>
      <c r="O4602">
        <f t="shared" si="1286"/>
        <v>17830.91</v>
      </c>
      <c r="P4602">
        <v>25</v>
      </c>
      <c r="Q4602">
        <v>1200</v>
      </c>
      <c r="R4602">
        <v>0</v>
      </c>
      <c r="S4602">
        <v>0</v>
      </c>
      <c r="T4602">
        <v>100</v>
      </c>
      <c r="U4602">
        <f t="shared" si="1287"/>
        <v>3617.477833333332</v>
      </c>
      <c r="V4602">
        <v>0</v>
      </c>
      <c r="W4602">
        <f t="shared" si="1291"/>
        <v>4942.4778333333325</v>
      </c>
      <c r="X4602">
        <f t="shared" si="1278"/>
        <v>7891.86</v>
      </c>
      <c r="Y4602">
        <f t="shared" si="1279"/>
        <v>9223.5</v>
      </c>
      <c r="Z4602">
        <f t="shared" si="1288"/>
        <v>52165.662166666669</v>
      </c>
      <c r="AA4602" t="s">
        <v>805</v>
      </c>
      <c r="AB4602">
        <v>2022</v>
      </c>
    </row>
    <row r="4603" spans="1:28" x14ac:dyDescent="0.25">
      <c r="A4603">
        <v>19</v>
      </c>
      <c r="B4603" t="s">
        <v>131</v>
      </c>
      <c r="C4603" t="s">
        <v>102</v>
      </c>
      <c r="D4603" t="s">
        <v>6</v>
      </c>
      <c r="E4603" t="s">
        <v>108</v>
      </c>
      <c r="F4603" t="s">
        <v>84</v>
      </c>
      <c r="G4603">
        <v>70000</v>
      </c>
      <c r="H4603">
        <f t="shared" si="1289"/>
        <v>63162.76</v>
      </c>
      <c r="I4603">
        <f t="shared" si="1283"/>
        <v>2009</v>
      </c>
      <c r="J4603">
        <f t="shared" si="1284"/>
        <v>4970</v>
      </c>
      <c r="K4603">
        <f t="shared" si="1285"/>
        <v>715.55</v>
      </c>
      <c r="L4603">
        <f t="shared" si="1280"/>
        <v>2128</v>
      </c>
      <c r="M4603">
        <f t="shared" si="1281"/>
        <v>4963</v>
      </c>
      <c r="N4603">
        <v>2700.24</v>
      </c>
      <c r="O4603">
        <f t="shared" si="1286"/>
        <v>17485.79</v>
      </c>
      <c r="P4603">
        <v>25</v>
      </c>
      <c r="Q4603">
        <v>0</v>
      </c>
      <c r="R4603">
        <v>280</v>
      </c>
      <c r="S4603">
        <v>4250</v>
      </c>
      <c r="T4603">
        <v>100</v>
      </c>
      <c r="U4603">
        <f t="shared" si="1287"/>
        <v>4828.4018333333333</v>
      </c>
      <c r="V4603">
        <v>2069.86</v>
      </c>
      <c r="W4603">
        <f t="shared" si="1291"/>
        <v>7413.5418333333328</v>
      </c>
      <c r="X4603">
        <f t="shared" si="1278"/>
        <v>6837.24</v>
      </c>
      <c r="Y4603">
        <f t="shared" si="1279"/>
        <v>9933</v>
      </c>
      <c r="Z4603">
        <f t="shared" si="1288"/>
        <v>55749.218166666666</v>
      </c>
      <c r="AA4603" t="s">
        <v>805</v>
      </c>
      <c r="AB4603">
        <v>2022</v>
      </c>
    </row>
    <row r="4604" spans="1:28" x14ac:dyDescent="0.25">
      <c r="A4604">
        <v>20</v>
      </c>
      <c r="B4604" t="s">
        <v>132</v>
      </c>
      <c r="C4604" t="s">
        <v>102</v>
      </c>
      <c r="D4604" t="s">
        <v>4</v>
      </c>
      <c r="E4604" t="s">
        <v>24</v>
      </c>
      <c r="F4604" t="s">
        <v>84</v>
      </c>
      <c r="G4604">
        <v>45000</v>
      </c>
      <c r="H4604">
        <f t="shared" si="1289"/>
        <v>39640.26</v>
      </c>
      <c r="I4604">
        <f t="shared" si="1283"/>
        <v>1291.5</v>
      </c>
      <c r="J4604">
        <f t="shared" si="1284"/>
        <v>3194.9999999999995</v>
      </c>
      <c r="K4604">
        <f t="shared" si="1285"/>
        <v>495.00000000000006</v>
      </c>
      <c r="L4604">
        <f t="shared" si="1280"/>
        <v>1368</v>
      </c>
      <c r="M4604">
        <f t="shared" si="1281"/>
        <v>3190.5</v>
      </c>
      <c r="N4604">
        <f>1350.12*2</f>
        <v>2700.24</v>
      </c>
      <c r="O4604">
        <f t="shared" si="1286"/>
        <v>12240.24</v>
      </c>
      <c r="P4604">
        <v>25</v>
      </c>
      <c r="Q4604">
        <v>4000</v>
      </c>
      <c r="R4604">
        <v>0</v>
      </c>
      <c r="S4604">
        <v>0</v>
      </c>
      <c r="T4604">
        <v>100</v>
      </c>
      <c r="U4604">
        <f t="shared" si="1287"/>
        <v>743.28887499999973</v>
      </c>
      <c r="V4604">
        <v>0</v>
      </c>
      <c r="W4604">
        <f t="shared" si="1282"/>
        <v>4868.2888750000002</v>
      </c>
      <c r="X4604">
        <f t="shared" si="1278"/>
        <v>5359.74</v>
      </c>
      <c r="Y4604">
        <f>+J4604++K4604+M4604</f>
        <v>6880.5</v>
      </c>
      <c r="Z4604">
        <f t="shared" si="1288"/>
        <v>34771.971124999996</v>
      </c>
      <c r="AA4604" t="s">
        <v>805</v>
      </c>
      <c r="AB4604">
        <v>2022</v>
      </c>
    </row>
    <row r="4605" spans="1:28" x14ac:dyDescent="0.25">
      <c r="A4605">
        <v>21</v>
      </c>
      <c r="B4605" t="s">
        <v>133</v>
      </c>
      <c r="C4605" t="s">
        <v>103</v>
      </c>
      <c r="D4605" t="s">
        <v>5</v>
      </c>
      <c r="E4605" t="s">
        <v>25</v>
      </c>
      <c r="F4605" t="s">
        <v>84</v>
      </c>
      <c r="G4605">
        <v>80000</v>
      </c>
      <c r="H4605">
        <f t="shared" si="1289"/>
        <v>75272</v>
      </c>
      <c r="I4605">
        <f t="shared" si="1283"/>
        <v>2296</v>
      </c>
      <c r="J4605">
        <f t="shared" si="1284"/>
        <v>5679.9999999999991</v>
      </c>
      <c r="K4605">
        <f t="shared" si="1285"/>
        <v>715.55</v>
      </c>
      <c r="L4605">
        <f t="shared" si="1280"/>
        <v>2432</v>
      </c>
      <c r="M4605">
        <f t="shared" si="1281"/>
        <v>5672</v>
      </c>
      <c r="N4605">
        <v>0</v>
      </c>
      <c r="O4605">
        <f t="shared" si="1286"/>
        <v>16795.55</v>
      </c>
      <c r="P4605">
        <v>25</v>
      </c>
      <c r="Q4605">
        <v>200</v>
      </c>
      <c r="R4605">
        <v>700.01</v>
      </c>
      <c r="S4605">
        <v>0</v>
      </c>
      <c r="T4605">
        <v>100</v>
      </c>
      <c r="U4605">
        <f t="shared" si="1287"/>
        <v>7400.9372916666662</v>
      </c>
      <c r="V4605">
        <v>0</v>
      </c>
      <c r="W4605">
        <f t="shared" si="1282"/>
        <v>8425.9472916666655</v>
      </c>
      <c r="X4605">
        <f t="shared" si="1278"/>
        <v>4728</v>
      </c>
      <c r="Y4605">
        <f t="shared" ref="Y4605:Y4668" si="1292">+J4605+M4605</f>
        <v>11352</v>
      </c>
      <c r="Z4605">
        <f t="shared" si="1288"/>
        <v>66846.052708333329</v>
      </c>
      <c r="AA4605" t="s">
        <v>805</v>
      </c>
      <c r="AB4605">
        <v>2022</v>
      </c>
    </row>
    <row r="4606" spans="1:28" x14ac:dyDescent="0.25">
      <c r="A4606">
        <v>22</v>
      </c>
      <c r="B4606" t="s">
        <v>134</v>
      </c>
      <c r="C4606" t="s">
        <v>102</v>
      </c>
      <c r="D4606" t="s">
        <v>16</v>
      </c>
      <c r="E4606" t="s">
        <v>45</v>
      </c>
      <c r="F4606" t="s">
        <v>84</v>
      </c>
      <c r="G4606">
        <v>44000</v>
      </c>
      <c r="H4606">
        <f t="shared" si="1289"/>
        <v>40049.480000000003</v>
      </c>
      <c r="I4606">
        <f t="shared" si="1283"/>
        <v>1262.8</v>
      </c>
      <c r="J4606">
        <f t="shared" si="1284"/>
        <v>3123.9999999999995</v>
      </c>
      <c r="K4606">
        <f t="shared" si="1285"/>
        <v>484.00000000000006</v>
      </c>
      <c r="L4606">
        <f t="shared" si="1280"/>
        <v>1337.6</v>
      </c>
      <c r="M4606">
        <f t="shared" si="1281"/>
        <v>3119.6000000000004</v>
      </c>
      <c r="N4606">
        <v>1350.12</v>
      </c>
      <c r="O4606">
        <f t="shared" si="1286"/>
        <v>10678.119999999999</v>
      </c>
      <c r="P4606">
        <v>25</v>
      </c>
      <c r="Q4606">
        <v>0</v>
      </c>
      <c r="R4606">
        <v>980.01</v>
      </c>
      <c r="S4606">
        <v>0</v>
      </c>
      <c r="T4606">
        <v>100</v>
      </c>
      <c r="U4606">
        <f t="shared" si="1287"/>
        <v>804.671875</v>
      </c>
      <c r="V4606">
        <v>0</v>
      </c>
      <c r="W4606">
        <f t="shared" si="1282"/>
        <v>1909.681875</v>
      </c>
      <c r="X4606">
        <f t="shared" si="1278"/>
        <v>3950.5199999999995</v>
      </c>
      <c r="Y4606">
        <f t="shared" si="1292"/>
        <v>6243.6</v>
      </c>
      <c r="Z4606">
        <f t="shared" si="1288"/>
        <v>38139.798125000001</v>
      </c>
      <c r="AA4606" t="s">
        <v>805</v>
      </c>
      <c r="AB4606">
        <v>2022</v>
      </c>
    </row>
    <row r="4607" spans="1:28" x14ac:dyDescent="0.25">
      <c r="A4607">
        <v>23</v>
      </c>
      <c r="B4607" t="s">
        <v>140</v>
      </c>
      <c r="C4607" t="s">
        <v>102</v>
      </c>
      <c r="D4607" t="s">
        <v>792</v>
      </c>
      <c r="E4607" t="s">
        <v>29</v>
      </c>
      <c r="F4607" t="s">
        <v>99</v>
      </c>
      <c r="G4607">
        <v>130000</v>
      </c>
      <c r="H4607">
        <f t="shared" si="1289"/>
        <v>122317</v>
      </c>
      <c r="I4607">
        <f t="shared" si="1283"/>
        <v>3731</v>
      </c>
      <c r="J4607">
        <f t="shared" si="1284"/>
        <v>9230</v>
      </c>
      <c r="K4607">
        <f t="shared" si="1285"/>
        <v>715.55</v>
      </c>
      <c r="L4607">
        <f t="shared" si="1280"/>
        <v>3952</v>
      </c>
      <c r="M4607">
        <f t="shared" si="1281"/>
        <v>9217</v>
      </c>
      <c r="N4607">
        <v>0</v>
      </c>
      <c r="O4607">
        <f t="shared" si="1286"/>
        <v>26845.55</v>
      </c>
      <c r="P4607">
        <v>25</v>
      </c>
      <c r="Q4607">
        <v>0</v>
      </c>
      <c r="R4607">
        <v>0</v>
      </c>
      <c r="S4607">
        <v>0</v>
      </c>
      <c r="T4607">
        <v>0</v>
      </c>
      <c r="U4607">
        <f t="shared" si="1287"/>
        <v>19162.187291666665</v>
      </c>
      <c r="V4607">
        <v>0</v>
      </c>
      <c r="W4607">
        <f t="shared" si="1282"/>
        <v>19187.187291666665</v>
      </c>
      <c r="X4607">
        <f t="shared" si="1278"/>
        <v>7683</v>
      </c>
      <c r="Y4607">
        <f t="shared" si="1292"/>
        <v>18447</v>
      </c>
      <c r="Z4607">
        <f t="shared" si="1288"/>
        <v>103129.81270833334</v>
      </c>
      <c r="AA4607" t="s">
        <v>805</v>
      </c>
      <c r="AB4607">
        <v>2022</v>
      </c>
    </row>
    <row r="4608" spans="1:28" x14ac:dyDescent="0.25">
      <c r="A4608">
        <v>24</v>
      </c>
      <c r="B4608" t="s">
        <v>144</v>
      </c>
      <c r="C4608" t="s">
        <v>103</v>
      </c>
      <c r="D4608" t="s">
        <v>10</v>
      </c>
      <c r="E4608" t="s">
        <v>40</v>
      </c>
      <c r="F4608" t="s">
        <v>85</v>
      </c>
      <c r="G4608">
        <v>45000</v>
      </c>
      <c r="H4608">
        <f t="shared" si="1289"/>
        <v>40990.379999999997</v>
      </c>
      <c r="I4608">
        <f t="shared" si="1283"/>
        <v>1291.5</v>
      </c>
      <c r="J4608">
        <f t="shared" si="1284"/>
        <v>3194.9999999999995</v>
      </c>
      <c r="K4608">
        <f t="shared" si="1285"/>
        <v>495.00000000000006</v>
      </c>
      <c r="L4608">
        <f t="shared" si="1280"/>
        <v>1368</v>
      </c>
      <c r="M4608">
        <f t="shared" si="1281"/>
        <v>3190.5</v>
      </c>
      <c r="N4608">
        <v>1350.12</v>
      </c>
      <c r="O4608">
        <f t="shared" si="1286"/>
        <v>10890.119999999999</v>
      </c>
      <c r="P4608">
        <v>25</v>
      </c>
      <c r="Q4608">
        <v>500</v>
      </c>
      <c r="R4608">
        <v>1050</v>
      </c>
      <c r="S4608">
        <v>0</v>
      </c>
      <c r="T4608">
        <v>100</v>
      </c>
      <c r="U4608">
        <f t="shared" si="1287"/>
        <v>945.8068749999992</v>
      </c>
      <c r="V4608">
        <v>0</v>
      </c>
      <c r="W4608">
        <f t="shared" ref="W4608:W4613" si="1293">P4608+Q4608+R4608+S4608+T4608+U4608-(V4608)</f>
        <v>2620.8068749999993</v>
      </c>
      <c r="X4608">
        <f t="shared" si="1278"/>
        <v>4009.62</v>
      </c>
      <c r="Y4608">
        <f t="shared" si="1292"/>
        <v>6385.5</v>
      </c>
      <c r="Z4608">
        <f t="shared" si="1288"/>
        <v>38369.573125000003</v>
      </c>
      <c r="AA4608" t="s">
        <v>805</v>
      </c>
      <c r="AB4608">
        <v>2022</v>
      </c>
    </row>
    <row r="4609" spans="1:28" x14ac:dyDescent="0.25">
      <c r="A4609">
        <v>25</v>
      </c>
      <c r="B4609" t="s">
        <v>145</v>
      </c>
      <c r="C4609" t="s">
        <v>102</v>
      </c>
      <c r="D4609" t="s">
        <v>10</v>
      </c>
      <c r="E4609" t="s">
        <v>50</v>
      </c>
      <c r="F4609" t="s">
        <v>84</v>
      </c>
      <c r="G4609">
        <v>50000</v>
      </c>
      <c r="H4609">
        <f t="shared" si="1289"/>
        <v>44344.76</v>
      </c>
      <c r="I4609">
        <f t="shared" si="1283"/>
        <v>1435</v>
      </c>
      <c r="J4609">
        <f t="shared" si="1284"/>
        <v>3549.9999999999995</v>
      </c>
      <c r="K4609">
        <f t="shared" si="1285"/>
        <v>550</v>
      </c>
      <c r="L4609">
        <f t="shared" si="1280"/>
        <v>1520</v>
      </c>
      <c r="M4609">
        <f t="shared" si="1281"/>
        <v>3545.0000000000005</v>
      </c>
      <c r="N4609">
        <v>2700.24</v>
      </c>
      <c r="O4609">
        <f t="shared" si="1286"/>
        <v>13300.24</v>
      </c>
      <c r="P4609">
        <v>25</v>
      </c>
      <c r="Q4609">
        <v>0</v>
      </c>
      <c r="R4609">
        <v>0</v>
      </c>
      <c r="S4609">
        <v>0</v>
      </c>
      <c r="T4609">
        <v>100</v>
      </c>
      <c r="U4609">
        <f t="shared" si="1287"/>
        <v>1448.9638749999997</v>
      </c>
      <c r="V4609">
        <v>0</v>
      </c>
      <c r="W4609">
        <f t="shared" si="1293"/>
        <v>1573.9638749999997</v>
      </c>
      <c r="X4609">
        <f t="shared" si="1278"/>
        <v>5655.24</v>
      </c>
      <c r="Y4609">
        <f t="shared" si="1292"/>
        <v>7095</v>
      </c>
      <c r="Z4609">
        <f t="shared" si="1288"/>
        <v>42770.796125000001</v>
      </c>
      <c r="AA4609" t="s">
        <v>805</v>
      </c>
      <c r="AB4609">
        <v>2022</v>
      </c>
    </row>
    <row r="4610" spans="1:28" x14ac:dyDescent="0.25">
      <c r="A4610">
        <v>26</v>
      </c>
      <c r="B4610" t="s">
        <v>146</v>
      </c>
      <c r="C4610" t="s">
        <v>102</v>
      </c>
      <c r="D4610" t="s">
        <v>10</v>
      </c>
      <c r="E4610" t="s">
        <v>44</v>
      </c>
      <c r="F4610" t="s">
        <v>84</v>
      </c>
      <c r="G4610">
        <v>45000</v>
      </c>
      <c r="H4610">
        <f t="shared" si="1289"/>
        <v>42340.5</v>
      </c>
      <c r="I4610">
        <f t="shared" si="1283"/>
        <v>1291.5</v>
      </c>
      <c r="J4610">
        <f t="shared" si="1284"/>
        <v>3194.9999999999995</v>
      </c>
      <c r="K4610">
        <f t="shared" si="1285"/>
        <v>495.00000000000006</v>
      </c>
      <c r="L4610">
        <f t="shared" si="1280"/>
        <v>1368</v>
      </c>
      <c r="M4610">
        <f t="shared" si="1281"/>
        <v>3190.5</v>
      </c>
      <c r="N4610">
        <v>0</v>
      </c>
      <c r="O4610">
        <f t="shared" si="1286"/>
        <v>9540</v>
      </c>
      <c r="P4610">
        <v>25</v>
      </c>
      <c r="Q4610">
        <v>0</v>
      </c>
      <c r="R4610">
        <v>0</v>
      </c>
      <c r="S4610">
        <v>0</v>
      </c>
      <c r="T4610">
        <v>100</v>
      </c>
      <c r="U4610">
        <f t="shared" si="1287"/>
        <v>1148.3248749999998</v>
      </c>
      <c r="V4610">
        <v>0</v>
      </c>
      <c r="W4610">
        <f t="shared" si="1293"/>
        <v>1273.3248749999998</v>
      </c>
      <c r="X4610">
        <f t="shared" si="1278"/>
        <v>2659.5</v>
      </c>
      <c r="Y4610">
        <f t="shared" si="1292"/>
        <v>6385.5</v>
      </c>
      <c r="Z4610">
        <f t="shared" si="1288"/>
        <v>41067.175125000002</v>
      </c>
      <c r="AA4610" t="s">
        <v>805</v>
      </c>
      <c r="AB4610">
        <v>2022</v>
      </c>
    </row>
    <row r="4611" spans="1:28" x14ac:dyDescent="0.25">
      <c r="A4611">
        <v>27</v>
      </c>
      <c r="B4611" t="s">
        <v>147</v>
      </c>
      <c r="C4611" t="s">
        <v>102</v>
      </c>
      <c r="D4611" t="s">
        <v>10</v>
      </c>
      <c r="E4611" t="s">
        <v>44</v>
      </c>
      <c r="F4611" t="s">
        <v>84</v>
      </c>
      <c r="G4611">
        <v>45000</v>
      </c>
      <c r="H4611">
        <f t="shared" si="1289"/>
        <v>42340.5</v>
      </c>
      <c r="I4611">
        <f t="shared" si="1283"/>
        <v>1291.5</v>
      </c>
      <c r="J4611">
        <f t="shared" si="1284"/>
        <v>3194.9999999999995</v>
      </c>
      <c r="K4611">
        <f t="shared" si="1285"/>
        <v>495.00000000000006</v>
      </c>
      <c r="L4611">
        <f t="shared" si="1280"/>
        <v>1368</v>
      </c>
      <c r="M4611">
        <f t="shared" si="1281"/>
        <v>3190.5</v>
      </c>
      <c r="N4611">
        <v>0</v>
      </c>
      <c r="O4611">
        <f t="shared" si="1286"/>
        <v>9540</v>
      </c>
      <c r="P4611">
        <v>25</v>
      </c>
      <c r="Q4611">
        <v>0</v>
      </c>
      <c r="R4611">
        <v>0</v>
      </c>
      <c r="S4611">
        <v>0</v>
      </c>
      <c r="T4611">
        <v>100</v>
      </c>
      <c r="U4611">
        <f t="shared" si="1287"/>
        <v>1148.3248749999998</v>
      </c>
      <c r="V4611">
        <v>0</v>
      </c>
      <c r="W4611">
        <f t="shared" si="1293"/>
        <v>1273.3248749999998</v>
      </c>
      <c r="X4611">
        <f t="shared" si="1278"/>
        <v>2659.5</v>
      </c>
      <c r="Y4611">
        <f t="shared" si="1292"/>
        <v>6385.5</v>
      </c>
      <c r="Z4611">
        <f t="shared" si="1288"/>
        <v>41067.175125000002</v>
      </c>
      <c r="AA4611" t="s">
        <v>805</v>
      </c>
      <c r="AB4611">
        <v>2022</v>
      </c>
    </row>
    <row r="4612" spans="1:28" x14ac:dyDescent="0.25">
      <c r="A4612">
        <v>28</v>
      </c>
      <c r="B4612" t="s">
        <v>148</v>
      </c>
      <c r="C4612" t="s">
        <v>103</v>
      </c>
      <c r="D4612" t="s">
        <v>10</v>
      </c>
      <c r="E4612" t="s">
        <v>44</v>
      </c>
      <c r="F4612" t="s">
        <v>84</v>
      </c>
      <c r="G4612">
        <v>40000</v>
      </c>
      <c r="H4612">
        <f t="shared" si="1289"/>
        <v>37636</v>
      </c>
      <c r="I4612">
        <f t="shared" si="1283"/>
        <v>1148</v>
      </c>
      <c r="J4612">
        <f t="shared" si="1284"/>
        <v>2839.9999999999995</v>
      </c>
      <c r="K4612">
        <f t="shared" si="1285"/>
        <v>440.00000000000006</v>
      </c>
      <c r="L4612">
        <f t="shared" si="1280"/>
        <v>1216</v>
      </c>
      <c r="M4612">
        <f t="shared" si="1281"/>
        <v>2836</v>
      </c>
      <c r="N4612">
        <v>0</v>
      </c>
      <c r="O4612">
        <f t="shared" si="1286"/>
        <v>8480</v>
      </c>
      <c r="P4612">
        <v>25</v>
      </c>
      <c r="Q4612">
        <v>0</v>
      </c>
      <c r="R4612">
        <v>630.01</v>
      </c>
      <c r="S4612">
        <v>0</v>
      </c>
      <c r="T4612">
        <v>100</v>
      </c>
      <c r="U4612">
        <f t="shared" si="1287"/>
        <v>442.64987499999984</v>
      </c>
      <c r="V4612">
        <v>442.62</v>
      </c>
      <c r="W4612">
        <f t="shared" si="1293"/>
        <v>755.03987499999982</v>
      </c>
      <c r="X4612">
        <f t="shared" si="1278"/>
        <v>2364</v>
      </c>
      <c r="Y4612">
        <f t="shared" si="1292"/>
        <v>5676</v>
      </c>
      <c r="Z4612">
        <f t="shared" si="1288"/>
        <v>36880.960124999998</v>
      </c>
      <c r="AA4612" t="s">
        <v>805</v>
      </c>
      <c r="AB4612">
        <v>2022</v>
      </c>
    </row>
    <row r="4613" spans="1:28" x14ac:dyDescent="0.25">
      <c r="A4613">
        <v>29</v>
      </c>
      <c r="B4613" t="s">
        <v>149</v>
      </c>
      <c r="C4613" t="s">
        <v>102</v>
      </c>
      <c r="D4613" t="s">
        <v>10</v>
      </c>
      <c r="E4613" t="s">
        <v>43</v>
      </c>
      <c r="F4613" t="s">
        <v>84</v>
      </c>
      <c r="G4613">
        <v>50000</v>
      </c>
      <c r="H4613">
        <f t="shared" si="1289"/>
        <v>45694.879999999997</v>
      </c>
      <c r="I4613">
        <f t="shared" si="1283"/>
        <v>1435</v>
      </c>
      <c r="J4613">
        <f t="shared" si="1284"/>
        <v>3549.9999999999995</v>
      </c>
      <c r="K4613">
        <f t="shared" si="1285"/>
        <v>550</v>
      </c>
      <c r="L4613">
        <f t="shared" si="1280"/>
        <v>1520</v>
      </c>
      <c r="M4613">
        <f t="shared" si="1281"/>
        <v>3545.0000000000005</v>
      </c>
      <c r="N4613">
        <v>1350.12</v>
      </c>
      <c r="O4613">
        <f t="shared" si="1286"/>
        <v>11950.119999999999</v>
      </c>
      <c r="P4613">
        <v>25</v>
      </c>
      <c r="Q4613">
        <v>7246.58</v>
      </c>
      <c r="R4613">
        <v>0</v>
      </c>
      <c r="S4613">
        <v>0</v>
      </c>
      <c r="T4613">
        <v>100</v>
      </c>
      <c r="U4613">
        <f t="shared" si="1287"/>
        <v>1651.4818749999993</v>
      </c>
      <c r="V4613">
        <v>1651.48</v>
      </c>
      <c r="W4613">
        <f t="shared" si="1293"/>
        <v>7371.5818749999999</v>
      </c>
      <c r="X4613">
        <f t="shared" si="1278"/>
        <v>4305.12</v>
      </c>
      <c r="Y4613">
        <f t="shared" si="1292"/>
        <v>7095</v>
      </c>
      <c r="Z4613">
        <f t="shared" si="1288"/>
        <v>38323.298125000001</v>
      </c>
      <c r="AA4613" t="s">
        <v>805</v>
      </c>
      <c r="AB4613">
        <v>2022</v>
      </c>
    </row>
    <row r="4614" spans="1:28" x14ac:dyDescent="0.25">
      <c r="A4614">
        <v>30</v>
      </c>
      <c r="B4614" t="s">
        <v>151</v>
      </c>
      <c r="C4614" t="s">
        <v>102</v>
      </c>
      <c r="D4614" t="s">
        <v>793</v>
      </c>
      <c r="E4614" t="s">
        <v>66</v>
      </c>
      <c r="F4614" t="s">
        <v>84</v>
      </c>
      <c r="G4614">
        <v>55000</v>
      </c>
      <c r="H4614">
        <f t="shared" si="1289"/>
        <v>51749.5</v>
      </c>
      <c r="I4614">
        <f t="shared" si="1283"/>
        <v>1578.5</v>
      </c>
      <c r="J4614">
        <f t="shared" si="1284"/>
        <v>3904.9999999999995</v>
      </c>
      <c r="K4614">
        <f t="shared" si="1285"/>
        <v>605.00000000000011</v>
      </c>
      <c r="L4614">
        <f t="shared" si="1280"/>
        <v>1672</v>
      </c>
      <c r="M4614">
        <f t="shared" si="1281"/>
        <v>3899.5000000000005</v>
      </c>
      <c r="N4614">
        <v>0</v>
      </c>
      <c r="O4614">
        <f t="shared" si="1286"/>
        <v>11660</v>
      </c>
      <c r="P4614">
        <v>25</v>
      </c>
      <c r="Q4614">
        <v>4000</v>
      </c>
      <c r="R4614">
        <v>0</v>
      </c>
      <c r="S4614">
        <v>0</v>
      </c>
      <c r="T4614">
        <v>100</v>
      </c>
      <c r="U4614">
        <f t="shared" si="1287"/>
        <v>2559.6748749999997</v>
      </c>
      <c r="V4614">
        <v>0</v>
      </c>
      <c r="W4614">
        <f t="shared" ref="W4614:W4677" si="1294">P4614+Q4614+R4614+S4614+T4614+U4614</f>
        <v>6684.6748749999997</v>
      </c>
      <c r="X4614">
        <f t="shared" si="1278"/>
        <v>3250.5</v>
      </c>
      <c r="Y4614">
        <f t="shared" si="1292"/>
        <v>7804.5</v>
      </c>
      <c r="Z4614">
        <f t="shared" si="1288"/>
        <v>45064.825125000003</v>
      </c>
      <c r="AA4614" t="s">
        <v>805</v>
      </c>
      <c r="AB4614">
        <v>2022</v>
      </c>
    </row>
    <row r="4615" spans="1:28" x14ac:dyDescent="0.25">
      <c r="A4615">
        <v>31</v>
      </c>
      <c r="B4615" t="s">
        <v>152</v>
      </c>
      <c r="C4615" t="s">
        <v>103</v>
      </c>
      <c r="D4615" t="s">
        <v>94</v>
      </c>
      <c r="E4615" t="s">
        <v>70</v>
      </c>
      <c r="F4615" t="s">
        <v>84</v>
      </c>
      <c r="G4615">
        <v>50000</v>
      </c>
      <c r="H4615">
        <f t="shared" si="1289"/>
        <v>47045</v>
      </c>
      <c r="I4615">
        <f t="shared" si="1283"/>
        <v>1435</v>
      </c>
      <c r="J4615">
        <f t="shared" si="1284"/>
        <v>3549.9999999999995</v>
      </c>
      <c r="K4615">
        <f t="shared" si="1285"/>
        <v>550</v>
      </c>
      <c r="L4615">
        <f t="shared" si="1280"/>
        <v>1520</v>
      </c>
      <c r="M4615">
        <f t="shared" si="1281"/>
        <v>3545.0000000000005</v>
      </c>
      <c r="N4615">
        <v>0</v>
      </c>
      <c r="O4615">
        <f t="shared" si="1286"/>
        <v>10600</v>
      </c>
      <c r="P4615">
        <v>25</v>
      </c>
      <c r="Q4615">
        <v>500</v>
      </c>
      <c r="R4615">
        <v>980.01</v>
      </c>
      <c r="S4615">
        <v>0</v>
      </c>
      <c r="T4615">
        <v>0</v>
      </c>
      <c r="U4615">
        <f t="shared" si="1287"/>
        <v>1853.9998749999997</v>
      </c>
      <c r="V4615">
        <v>0</v>
      </c>
      <c r="W4615">
        <f t="shared" si="1294"/>
        <v>3359.0098749999997</v>
      </c>
      <c r="X4615">
        <f t="shared" si="1278"/>
        <v>2955</v>
      </c>
      <c r="Y4615">
        <f t="shared" si="1292"/>
        <v>7095</v>
      </c>
      <c r="Z4615">
        <f t="shared" si="1288"/>
        <v>43685.990124999997</v>
      </c>
      <c r="AA4615" t="s">
        <v>805</v>
      </c>
      <c r="AB4615">
        <v>2022</v>
      </c>
    </row>
    <row r="4616" spans="1:28" x14ac:dyDescent="0.25">
      <c r="A4616">
        <v>32</v>
      </c>
      <c r="B4616" t="s">
        <v>153</v>
      </c>
      <c r="C4616" t="s">
        <v>102</v>
      </c>
      <c r="D4616" t="s">
        <v>17</v>
      </c>
      <c r="E4616" t="s">
        <v>76</v>
      </c>
      <c r="F4616" t="s">
        <v>84</v>
      </c>
      <c r="G4616">
        <v>70000</v>
      </c>
      <c r="H4616">
        <f t="shared" si="1289"/>
        <v>64512.88</v>
      </c>
      <c r="I4616">
        <f t="shared" si="1283"/>
        <v>2009</v>
      </c>
      <c r="J4616">
        <f t="shared" si="1284"/>
        <v>4970</v>
      </c>
      <c r="K4616">
        <f t="shared" si="1285"/>
        <v>715.55</v>
      </c>
      <c r="L4616">
        <f t="shared" si="1280"/>
        <v>2128</v>
      </c>
      <c r="M4616">
        <f t="shared" si="1281"/>
        <v>4963</v>
      </c>
      <c r="N4616">
        <v>1350.12</v>
      </c>
      <c r="O4616">
        <f t="shared" si="1286"/>
        <v>16135.669999999998</v>
      </c>
      <c r="P4616">
        <v>25</v>
      </c>
      <c r="Q4616">
        <v>3052.23</v>
      </c>
      <c r="R4616">
        <v>980.01</v>
      </c>
      <c r="S4616">
        <v>0</v>
      </c>
      <c r="T4616">
        <v>100</v>
      </c>
      <c r="U4616">
        <f t="shared" si="1287"/>
        <v>5098.4258333333319</v>
      </c>
      <c r="V4616">
        <v>0</v>
      </c>
      <c r="W4616">
        <f t="shared" si="1294"/>
        <v>9255.6658333333326</v>
      </c>
      <c r="X4616">
        <f t="shared" si="1278"/>
        <v>5487.12</v>
      </c>
      <c r="Y4616">
        <f t="shared" si="1292"/>
        <v>9933</v>
      </c>
      <c r="Z4616">
        <f t="shared" si="1288"/>
        <v>55257.214166666672</v>
      </c>
      <c r="AA4616" t="s">
        <v>805</v>
      </c>
      <c r="AB4616">
        <v>2022</v>
      </c>
    </row>
    <row r="4617" spans="1:28" x14ac:dyDescent="0.25">
      <c r="A4617">
        <v>33</v>
      </c>
      <c r="B4617" t="s">
        <v>154</v>
      </c>
      <c r="C4617" t="s">
        <v>103</v>
      </c>
      <c r="D4617" t="s">
        <v>6</v>
      </c>
      <c r="E4617" t="s">
        <v>83</v>
      </c>
      <c r="F4617" t="s">
        <v>84</v>
      </c>
      <c r="G4617">
        <v>33875</v>
      </c>
      <c r="H4617">
        <f t="shared" si="1289"/>
        <v>31872.987499999999</v>
      </c>
      <c r="I4617">
        <f t="shared" si="1283"/>
        <v>972.21249999999998</v>
      </c>
      <c r="J4617">
        <f t="shared" si="1284"/>
        <v>2405.125</v>
      </c>
      <c r="K4617">
        <f t="shared" si="1285"/>
        <v>372.62500000000006</v>
      </c>
      <c r="L4617">
        <f t="shared" si="1280"/>
        <v>1029.8</v>
      </c>
      <c r="M4617">
        <f t="shared" si="1281"/>
        <v>2401.7375000000002</v>
      </c>
      <c r="N4617">
        <v>0</v>
      </c>
      <c r="O4617">
        <f t="shared" si="1286"/>
        <v>7181.5</v>
      </c>
      <c r="P4617">
        <v>25</v>
      </c>
      <c r="Q4617">
        <v>0</v>
      </c>
      <c r="R4617">
        <v>0</v>
      </c>
      <c r="S4617">
        <v>0</v>
      </c>
      <c r="T4617">
        <v>100</v>
      </c>
      <c r="U4617">
        <f t="shared" si="1287"/>
        <v>0</v>
      </c>
      <c r="V4617">
        <v>0</v>
      </c>
      <c r="W4617">
        <f t="shared" si="1294"/>
        <v>125</v>
      </c>
      <c r="X4617">
        <f t="shared" si="1278"/>
        <v>2002.0124999999998</v>
      </c>
      <c r="Y4617">
        <f t="shared" si="1292"/>
        <v>4806.8625000000002</v>
      </c>
      <c r="Z4617">
        <f t="shared" si="1288"/>
        <v>31747.987499999999</v>
      </c>
      <c r="AA4617" t="s">
        <v>805</v>
      </c>
      <c r="AB4617">
        <v>2022</v>
      </c>
    </row>
    <row r="4618" spans="1:28" x14ac:dyDescent="0.25">
      <c r="A4618">
        <v>34</v>
      </c>
      <c r="B4618" t="s">
        <v>155</v>
      </c>
      <c r="C4618" t="s">
        <v>103</v>
      </c>
      <c r="D4618" t="s">
        <v>793</v>
      </c>
      <c r="E4618" t="s">
        <v>72</v>
      </c>
      <c r="F4618" t="s">
        <v>84</v>
      </c>
      <c r="G4618">
        <v>40000</v>
      </c>
      <c r="H4618">
        <f t="shared" si="1289"/>
        <v>37636</v>
      </c>
      <c r="I4618">
        <f t="shared" si="1283"/>
        <v>1148</v>
      </c>
      <c r="J4618">
        <f t="shared" si="1284"/>
        <v>2839.9999999999995</v>
      </c>
      <c r="K4618">
        <f t="shared" si="1285"/>
        <v>440.00000000000006</v>
      </c>
      <c r="L4618">
        <f t="shared" si="1280"/>
        <v>1216</v>
      </c>
      <c r="M4618">
        <f t="shared" si="1281"/>
        <v>2836</v>
      </c>
      <c r="N4618">
        <v>0</v>
      </c>
      <c r="O4618">
        <f t="shared" si="1286"/>
        <v>8480</v>
      </c>
      <c r="P4618">
        <v>25</v>
      </c>
      <c r="Q4618">
        <v>6590.74</v>
      </c>
      <c r="R4618">
        <v>700.01</v>
      </c>
      <c r="S4618">
        <v>0</v>
      </c>
      <c r="T4618">
        <v>100</v>
      </c>
      <c r="U4618">
        <f t="shared" si="1287"/>
        <v>442.64987499999984</v>
      </c>
      <c r="V4618">
        <v>0</v>
      </c>
      <c r="W4618">
        <f t="shared" si="1294"/>
        <v>7858.3998750000001</v>
      </c>
      <c r="X4618">
        <f t="shared" si="1278"/>
        <v>2364</v>
      </c>
      <c r="Y4618">
        <f t="shared" si="1292"/>
        <v>5676</v>
      </c>
      <c r="Z4618">
        <f t="shared" si="1288"/>
        <v>29777.600125000001</v>
      </c>
      <c r="AA4618" t="s">
        <v>805</v>
      </c>
      <c r="AB4618">
        <v>2022</v>
      </c>
    </row>
    <row r="4619" spans="1:28" x14ac:dyDescent="0.25">
      <c r="A4619">
        <v>35</v>
      </c>
      <c r="B4619" t="s">
        <v>156</v>
      </c>
      <c r="C4619" t="s">
        <v>102</v>
      </c>
      <c r="D4619" t="s">
        <v>19</v>
      </c>
      <c r="E4619" t="s">
        <v>73</v>
      </c>
      <c r="F4619" t="s">
        <v>84</v>
      </c>
      <c r="G4619">
        <v>53000</v>
      </c>
      <c r="H4619">
        <f t="shared" si="1289"/>
        <v>48517.58</v>
      </c>
      <c r="I4619">
        <f t="shared" si="1283"/>
        <v>1521.1</v>
      </c>
      <c r="J4619">
        <f t="shared" si="1284"/>
        <v>3762.9999999999995</v>
      </c>
      <c r="K4619">
        <f t="shared" si="1285"/>
        <v>583.00000000000011</v>
      </c>
      <c r="L4619">
        <f t="shared" si="1280"/>
        <v>1611.2</v>
      </c>
      <c r="M4619">
        <f t="shared" si="1281"/>
        <v>3757.7000000000003</v>
      </c>
      <c r="N4619">
        <v>1350.12</v>
      </c>
      <c r="O4619">
        <f t="shared" si="1286"/>
        <v>12586.119999999999</v>
      </c>
      <c r="P4619">
        <v>25</v>
      </c>
      <c r="Q4619">
        <v>2500</v>
      </c>
      <c r="R4619">
        <v>140</v>
      </c>
      <c r="S4619">
        <v>0</v>
      </c>
      <c r="T4619">
        <v>100</v>
      </c>
      <c r="U4619">
        <f t="shared" si="1287"/>
        <v>2074.8868749999992</v>
      </c>
      <c r="V4619">
        <v>0</v>
      </c>
      <c r="W4619">
        <f t="shared" si="1294"/>
        <v>4839.8868749999992</v>
      </c>
      <c r="X4619">
        <f t="shared" si="1278"/>
        <v>4482.42</v>
      </c>
      <c r="Y4619">
        <f t="shared" si="1292"/>
        <v>7520.7</v>
      </c>
      <c r="Z4619">
        <f t="shared" si="1288"/>
        <v>43677.693125000005</v>
      </c>
      <c r="AA4619" t="s">
        <v>805</v>
      </c>
      <c r="AB4619">
        <v>2022</v>
      </c>
    </row>
    <row r="4620" spans="1:28" x14ac:dyDescent="0.25">
      <c r="A4620">
        <v>36</v>
      </c>
      <c r="B4620" t="s">
        <v>157</v>
      </c>
      <c r="C4620" t="s">
        <v>102</v>
      </c>
      <c r="D4620" t="s">
        <v>10</v>
      </c>
      <c r="E4620" t="s">
        <v>46</v>
      </c>
      <c r="F4620" t="s">
        <v>84</v>
      </c>
      <c r="G4620">
        <v>45000</v>
      </c>
      <c r="H4620">
        <f t="shared" si="1289"/>
        <v>42340.5</v>
      </c>
      <c r="I4620">
        <f t="shared" si="1283"/>
        <v>1291.5</v>
      </c>
      <c r="J4620">
        <f t="shared" si="1284"/>
        <v>3194.9999999999995</v>
      </c>
      <c r="K4620">
        <f t="shared" si="1285"/>
        <v>495.00000000000006</v>
      </c>
      <c r="L4620">
        <f t="shared" si="1280"/>
        <v>1368</v>
      </c>
      <c r="M4620">
        <f t="shared" si="1281"/>
        <v>3190.5</v>
      </c>
      <c r="N4620">
        <v>0</v>
      </c>
      <c r="O4620">
        <f t="shared" si="1286"/>
        <v>9540</v>
      </c>
      <c r="P4620">
        <v>25</v>
      </c>
      <c r="Q4620">
        <v>5742.03</v>
      </c>
      <c r="R4620">
        <v>910.01</v>
      </c>
      <c r="S4620">
        <v>0</v>
      </c>
      <c r="T4620">
        <v>100</v>
      </c>
      <c r="U4620">
        <f t="shared" si="1287"/>
        <v>1148.3248749999998</v>
      </c>
      <c r="V4620">
        <v>0</v>
      </c>
      <c r="W4620">
        <f t="shared" si="1294"/>
        <v>7925.3648749999993</v>
      </c>
      <c r="X4620">
        <f t="shared" si="1278"/>
        <v>2659.5</v>
      </c>
      <c r="Y4620">
        <f t="shared" si="1292"/>
        <v>6385.5</v>
      </c>
      <c r="Z4620">
        <f t="shared" si="1288"/>
        <v>34415.135125000001</v>
      </c>
      <c r="AA4620" t="s">
        <v>805</v>
      </c>
      <c r="AB4620">
        <v>2022</v>
      </c>
    </row>
    <row r="4621" spans="1:28" x14ac:dyDescent="0.25">
      <c r="A4621">
        <v>37</v>
      </c>
      <c r="B4621" t="s">
        <v>158</v>
      </c>
      <c r="C4621" t="s">
        <v>102</v>
      </c>
      <c r="D4621" t="s">
        <v>796</v>
      </c>
      <c r="E4621" t="s">
        <v>46</v>
      </c>
      <c r="F4621" t="s">
        <v>84</v>
      </c>
      <c r="G4621">
        <v>32000</v>
      </c>
      <c r="H4621">
        <f t="shared" si="1289"/>
        <v>30108.799999999999</v>
      </c>
      <c r="I4621">
        <f t="shared" si="1283"/>
        <v>918.4</v>
      </c>
      <c r="J4621">
        <f t="shared" si="1284"/>
        <v>2272</v>
      </c>
      <c r="K4621">
        <f t="shared" si="1285"/>
        <v>352.00000000000006</v>
      </c>
      <c r="L4621">
        <f t="shared" si="1280"/>
        <v>972.8</v>
      </c>
      <c r="M4621">
        <f t="shared" si="1281"/>
        <v>2268.8000000000002</v>
      </c>
      <c r="N4621">
        <v>0</v>
      </c>
      <c r="O4621">
        <f t="shared" si="1286"/>
        <v>6784</v>
      </c>
      <c r="P4621">
        <v>25</v>
      </c>
      <c r="Q4621">
        <v>0</v>
      </c>
      <c r="R4621">
        <v>0</v>
      </c>
      <c r="S4621">
        <v>0</v>
      </c>
      <c r="T4621">
        <v>100</v>
      </c>
      <c r="U4621">
        <f t="shared" si="1287"/>
        <v>0</v>
      </c>
      <c r="V4621">
        <v>0</v>
      </c>
      <c r="W4621">
        <f t="shared" si="1294"/>
        <v>125</v>
      </c>
      <c r="X4621">
        <f t="shared" si="1278"/>
        <v>1891.1999999999998</v>
      </c>
      <c r="Y4621">
        <f t="shared" si="1292"/>
        <v>4540.8</v>
      </c>
      <c r="Z4621">
        <f t="shared" si="1288"/>
        <v>29983.8</v>
      </c>
      <c r="AA4621" t="s">
        <v>805</v>
      </c>
      <c r="AB4621">
        <v>2022</v>
      </c>
    </row>
    <row r="4622" spans="1:28" x14ac:dyDescent="0.25">
      <c r="A4622">
        <v>38</v>
      </c>
      <c r="B4622" t="s">
        <v>159</v>
      </c>
      <c r="C4622" t="s">
        <v>103</v>
      </c>
      <c r="D4622" t="s">
        <v>21</v>
      </c>
      <c r="E4622" t="s">
        <v>68</v>
      </c>
      <c r="F4622" t="s">
        <v>84</v>
      </c>
      <c r="G4622">
        <v>46000</v>
      </c>
      <c r="H4622">
        <f t="shared" si="1289"/>
        <v>41931.279999999999</v>
      </c>
      <c r="I4622">
        <f t="shared" si="1283"/>
        <v>1320.2</v>
      </c>
      <c r="J4622">
        <f t="shared" si="1284"/>
        <v>3265.9999999999995</v>
      </c>
      <c r="K4622">
        <f t="shared" si="1285"/>
        <v>506.00000000000006</v>
      </c>
      <c r="L4622">
        <f t="shared" si="1280"/>
        <v>1398.4</v>
      </c>
      <c r="M4622">
        <f t="shared" si="1281"/>
        <v>3261.4</v>
      </c>
      <c r="N4622">
        <v>1350.12</v>
      </c>
      <c r="O4622">
        <f t="shared" si="1286"/>
        <v>11102.119999999999</v>
      </c>
      <c r="P4622">
        <v>25</v>
      </c>
      <c r="Q4622">
        <v>2042.65</v>
      </c>
      <c r="R4622">
        <v>1050.01</v>
      </c>
      <c r="S4622">
        <v>0</v>
      </c>
      <c r="T4622">
        <v>100</v>
      </c>
      <c r="U4622">
        <f t="shared" si="1287"/>
        <v>1086.9418749999998</v>
      </c>
      <c r="V4622">
        <v>0</v>
      </c>
      <c r="W4622">
        <f t="shared" si="1294"/>
        <v>4304.6018749999994</v>
      </c>
      <c r="X4622">
        <f t="shared" si="1278"/>
        <v>4068.7200000000003</v>
      </c>
      <c r="Y4622">
        <f t="shared" si="1292"/>
        <v>6527.4</v>
      </c>
      <c r="Z4622">
        <f t="shared" si="1288"/>
        <v>37626.678124999999</v>
      </c>
      <c r="AA4622" t="s">
        <v>805</v>
      </c>
      <c r="AB4622">
        <v>2022</v>
      </c>
    </row>
    <row r="4623" spans="1:28" x14ac:dyDescent="0.25">
      <c r="A4623">
        <v>39</v>
      </c>
      <c r="B4623" t="s">
        <v>150</v>
      </c>
      <c r="C4623" t="s">
        <v>102</v>
      </c>
      <c r="D4623" t="s">
        <v>16</v>
      </c>
      <c r="E4623" t="s">
        <v>95</v>
      </c>
      <c r="F4623" t="s">
        <v>84</v>
      </c>
      <c r="G4623">
        <v>32000</v>
      </c>
      <c r="H4623">
        <f>+G4623-(I4623+L4623+N4623)</f>
        <v>30108.799999999999</v>
      </c>
      <c r="I4623">
        <f t="shared" si="1283"/>
        <v>918.4</v>
      </c>
      <c r="J4623">
        <f t="shared" si="1284"/>
        <v>2272</v>
      </c>
      <c r="K4623">
        <f t="shared" si="1285"/>
        <v>352.00000000000006</v>
      </c>
      <c r="L4623">
        <f t="shared" si="1280"/>
        <v>972.8</v>
      </c>
      <c r="M4623">
        <f t="shared" si="1281"/>
        <v>2268.8000000000002</v>
      </c>
      <c r="N4623">
        <v>0</v>
      </c>
      <c r="O4623">
        <f>+I4623+J4623+K4623+L4623+M4623+N4623</f>
        <v>6784</v>
      </c>
      <c r="P4623">
        <v>25</v>
      </c>
      <c r="Q4623">
        <v>0</v>
      </c>
      <c r="R4623">
        <v>140</v>
      </c>
      <c r="S4623">
        <v>336</v>
      </c>
      <c r="T4623">
        <v>100</v>
      </c>
      <c r="U4623">
        <f t="shared" si="1287"/>
        <v>0</v>
      </c>
      <c r="V4623">
        <v>0</v>
      </c>
      <c r="W4623">
        <f>P4623+Q4623+R4623+S4623+T4623+U4623</f>
        <v>601</v>
      </c>
      <c r="X4623">
        <f>+I4623+L4623+N4623</f>
        <v>1891.1999999999998</v>
      </c>
      <c r="Y4623">
        <f>+J4623+M4623</f>
        <v>4540.8</v>
      </c>
      <c r="Z4623">
        <f>+G4623-(W4623+X4623)</f>
        <v>29507.8</v>
      </c>
      <c r="AA4623" t="s">
        <v>805</v>
      </c>
      <c r="AB4623">
        <v>2022</v>
      </c>
    </row>
    <row r="4624" spans="1:28" x14ac:dyDescent="0.25">
      <c r="A4624">
        <v>40</v>
      </c>
      <c r="B4624" t="s">
        <v>160</v>
      </c>
      <c r="C4624" t="s">
        <v>102</v>
      </c>
      <c r="D4624" t="s">
        <v>4</v>
      </c>
      <c r="E4624" t="s">
        <v>93</v>
      </c>
      <c r="F4624" t="s">
        <v>84</v>
      </c>
      <c r="G4624">
        <v>31500</v>
      </c>
      <c r="H4624">
        <f t="shared" si="1289"/>
        <v>28288.23</v>
      </c>
      <c r="I4624">
        <f t="shared" si="1283"/>
        <v>904.05</v>
      </c>
      <c r="J4624">
        <f t="shared" si="1284"/>
        <v>2236.5</v>
      </c>
      <c r="K4624">
        <f t="shared" si="1285"/>
        <v>346.50000000000006</v>
      </c>
      <c r="L4624">
        <f t="shared" si="1280"/>
        <v>957.6</v>
      </c>
      <c r="M4624">
        <f t="shared" si="1281"/>
        <v>2233.3500000000004</v>
      </c>
      <c r="N4624">
        <v>1350.12</v>
      </c>
      <c r="O4624">
        <f t="shared" si="1286"/>
        <v>8028.1200000000008</v>
      </c>
      <c r="P4624">
        <v>25</v>
      </c>
      <c r="Q4624">
        <v>6104.46</v>
      </c>
      <c r="R4624">
        <v>280</v>
      </c>
      <c r="S4624">
        <v>635</v>
      </c>
      <c r="T4624">
        <v>100</v>
      </c>
      <c r="U4624">
        <f t="shared" si="1287"/>
        <v>0</v>
      </c>
      <c r="V4624">
        <v>0</v>
      </c>
      <c r="W4624">
        <f t="shared" si="1294"/>
        <v>7144.46</v>
      </c>
      <c r="X4624">
        <f t="shared" si="1278"/>
        <v>3211.77</v>
      </c>
      <c r="Y4624">
        <f t="shared" si="1292"/>
        <v>4469.8500000000004</v>
      </c>
      <c r="Z4624">
        <f t="shared" si="1288"/>
        <v>21143.77</v>
      </c>
      <c r="AA4624" t="s">
        <v>805</v>
      </c>
      <c r="AB4624">
        <v>2022</v>
      </c>
    </row>
    <row r="4625" spans="1:28" x14ac:dyDescent="0.25">
      <c r="A4625">
        <v>41</v>
      </c>
      <c r="B4625" t="s">
        <v>806</v>
      </c>
      <c r="C4625" t="s">
        <v>102</v>
      </c>
      <c r="D4625" t="s">
        <v>12</v>
      </c>
      <c r="E4625" t="s">
        <v>75</v>
      </c>
      <c r="F4625" t="s">
        <v>99</v>
      </c>
      <c r="G4625">
        <v>65000</v>
      </c>
      <c r="H4625">
        <f t="shared" si="1289"/>
        <v>61158.5</v>
      </c>
      <c r="I4625">
        <f t="shared" si="1283"/>
        <v>1865.5</v>
      </c>
      <c r="J4625">
        <f t="shared" si="1284"/>
        <v>4615</v>
      </c>
      <c r="K4625">
        <f t="shared" si="1285"/>
        <v>715.55</v>
      </c>
      <c r="L4625">
        <f t="shared" si="1280"/>
        <v>1976</v>
      </c>
      <c r="M4625">
        <f t="shared" si="1281"/>
        <v>4608.5</v>
      </c>
      <c r="N4625">
        <v>0</v>
      </c>
      <c r="O4625">
        <f t="shared" si="1286"/>
        <v>13780.55</v>
      </c>
      <c r="P4625">
        <v>25</v>
      </c>
      <c r="Q4625">
        <v>7139.91</v>
      </c>
      <c r="R4625">
        <v>910.01</v>
      </c>
      <c r="S4625">
        <v>635</v>
      </c>
      <c r="T4625">
        <v>100</v>
      </c>
      <c r="U4625">
        <f t="shared" si="1287"/>
        <v>4427.5498333333335</v>
      </c>
      <c r="V4625">
        <v>0</v>
      </c>
      <c r="W4625">
        <f t="shared" si="1294"/>
        <v>13237.469833333333</v>
      </c>
      <c r="X4625">
        <f t="shared" si="1278"/>
        <v>3841.5</v>
      </c>
      <c r="Y4625">
        <f t="shared" si="1292"/>
        <v>9223.5</v>
      </c>
      <c r="Z4625">
        <f t="shared" si="1288"/>
        <v>47921.030166666664</v>
      </c>
      <c r="AA4625" t="s">
        <v>805</v>
      </c>
      <c r="AB4625">
        <v>2022</v>
      </c>
    </row>
    <row r="4626" spans="1:28" x14ac:dyDescent="0.25">
      <c r="A4626">
        <v>42</v>
      </c>
      <c r="B4626" t="s">
        <v>161</v>
      </c>
      <c r="C4626" t="s">
        <v>102</v>
      </c>
      <c r="D4626" t="s">
        <v>6</v>
      </c>
      <c r="E4626" t="s">
        <v>62</v>
      </c>
      <c r="F4626" t="s">
        <v>99</v>
      </c>
      <c r="G4626">
        <v>110000</v>
      </c>
      <c r="H4626">
        <f t="shared" si="1289"/>
        <v>103499</v>
      </c>
      <c r="I4626">
        <f t="shared" si="1283"/>
        <v>3157</v>
      </c>
      <c r="J4626">
        <f t="shared" si="1284"/>
        <v>7809.9999999999991</v>
      </c>
      <c r="K4626">
        <f t="shared" si="1285"/>
        <v>715.55</v>
      </c>
      <c r="L4626">
        <f t="shared" si="1280"/>
        <v>3344</v>
      </c>
      <c r="M4626">
        <f t="shared" si="1281"/>
        <v>7799.0000000000009</v>
      </c>
      <c r="N4626">
        <v>0</v>
      </c>
      <c r="O4626">
        <f t="shared" si="1286"/>
        <v>22825.55</v>
      </c>
      <c r="P4626">
        <v>25</v>
      </c>
      <c r="Q4626">
        <v>0</v>
      </c>
      <c r="R4626">
        <v>0</v>
      </c>
      <c r="S4626">
        <v>0</v>
      </c>
      <c r="T4626">
        <v>100</v>
      </c>
      <c r="U4626">
        <f t="shared" si="1287"/>
        <v>14457.687291666667</v>
      </c>
      <c r="V4626">
        <v>0</v>
      </c>
      <c r="W4626">
        <f t="shared" si="1294"/>
        <v>14582.687291666667</v>
      </c>
      <c r="X4626">
        <f t="shared" si="1278"/>
        <v>6501</v>
      </c>
      <c r="Y4626">
        <f t="shared" si="1292"/>
        <v>15609</v>
      </c>
      <c r="Z4626">
        <f t="shared" si="1288"/>
        <v>88916.312708333338</v>
      </c>
      <c r="AA4626" t="s">
        <v>805</v>
      </c>
      <c r="AB4626">
        <v>2022</v>
      </c>
    </row>
    <row r="4627" spans="1:28" x14ac:dyDescent="0.25">
      <c r="A4627">
        <v>43</v>
      </c>
      <c r="B4627" t="s">
        <v>162</v>
      </c>
      <c r="C4627" t="s">
        <v>102</v>
      </c>
      <c r="D4627" t="s">
        <v>15</v>
      </c>
      <c r="E4627" t="s">
        <v>92</v>
      </c>
      <c r="F4627" t="s">
        <v>99</v>
      </c>
      <c r="G4627">
        <v>55000</v>
      </c>
      <c r="H4627">
        <f t="shared" si="1289"/>
        <v>47699.14</v>
      </c>
      <c r="I4627">
        <f t="shared" si="1283"/>
        <v>1578.5</v>
      </c>
      <c r="J4627">
        <f t="shared" si="1284"/>
        <v>3904.9999999999995</v>
      </c>
      <c r="K4627">
        <f t="shared" si="1285"/>
        <v>605.00000000000011</v>
      </c>
      <c r="L4627">
        <f t="shared" si="1280"/>
        <v>1672</v>
      </c>
      <c r="M4627">
        <f t="shared" si="1281"/>
        <v>3899.5000000000005</v>
      </c>
      <c r="N4627">
        <v>4050.36</v>
      </c>
      <c r="O4627">
        <f t="shared" si="1286"/>
        <v>15710.36</v>
      </c>
      <c r="P4627">
        <v>25</v>
      </c>
      <c r="Q4627">
        <v>0</v>
      </c>
      <c r="R4627">
        <v>0</v>
      </c>
      <c r="S4627">
        <v>0</v>
      </c>
      <c r="T4627">
        <v>100</v>
      </c>
      <c r="U4627">
        <f t="shared" si="1287"/>
        <v>1952.1208749999989</v>
      </c>
      <c r="V4627">
        <v>0</v>
      </c>
      <c r="W4627">
        <f t="shared" si="1294"/>
        <v>2077.1208749999987</v>
      </c>
      <c r="X4627">
        <f t="shared" si="1278"/>
        <v>7300.8600000000006</v>
      </c>
      <c r="Y4627">
        <f t="shared" si="1292"/>
        <v>7804.5</v>
      </c>
      <c r="Z4627">
        <f t="shared" si="1288"/>
        <v>45622.019124999999</v>
      </c>
      <c r="AA4627" t="s">
        <v>805</v>
      </c>
      <c r="AB4627">
        <v>2022</v>
      </c>
    </row>
    <row r="4628" spans="1:28" x14ac:dyDescent="0.25">
      <c r="A4628">
        <v>44</v>
      </c>
      <c r="B4628" t="s">
        <v>807</v>
      </c>
      <c r="C4628" t="s">
        <v>102</v>
      </c>
      <c r="D4628" t="s">
        <v>808</v>
      </c>
      <c r="E4628" t="s">
        <v>62</v>
      </c>
      <c r="F4628" t="s">
        <v>99</v>
      </c>
      <c r="G4628">
        <v>125000</v>
      </c>
      <c r="H4628">
        <f>+G4628-(I4628+L4628+N4628)</f>
        <v>117612.5</v>
      </c>
      <c r="I4628">
        <f>IF(G4628&lt;=312000,G4628*2.87%,9334.68)</f>
        <v>3587.5</v>
      </c>
      <c r="J4628">
        <f>IF(G4628&lt;=312000,G4628*7.1%,23092.75)</f>
        <v>8875</v>
      </c>
      <c r="K4628">
        <f>IF(G4628&lt;=62400,G4628*1.1%,715.55)</f>
        <v>715.55</v>
      </c>
      <c r="L4628">
        <f>IF(G4628&lt;=156000,G4628*3.04%,4742.4)</f>
        <v>3800</v>
      </c>
      <c r="M4628">
        <f>IF(G4628&lt;=156000,G4628*7.09%,11060.4)</f>
        <v>8862.5</v>
      </c>
      <c r="N4628">
        <v>0</v>
      </c>
      <c r="O4628">
        <f>+I4628+J4628+K4628+L4628+M4628+N4628</f>
        <v>25840.55</v>
      </c>
      <c r="P4628">
        <v>25</v>
      </c>
      <c r="Q4628">
        <v>0</v>
      </c>
      <c r="R4628">
        <v>0</v>
      </c>
      <c r="S4628">
        <v>0</v>
      </c>
      <c r="T4628">
        <v>100</v>
      </c>
      <c r="U4628">
        <f>IF((H4628*12)&gt;867123.01,(79776+(((H4628*12)-867123.01)*0.25))/12,IF((H4628*12)&gt;624329.01,(31216+(((H4628*12)-624329.01)*0.2))/12,IF((H4628*12)&gt;416220.01,(((H4628*12)-416220.01)*0.15)/12,0)))</f>
        <v>17986.062291666665</v>
      </c>
      <c r="V4628">
        <v>0</v>
      </c>
      <c r="W4628">
        <f>P4628+Q4628+R4628+S4628+T4628+U4628</f>
        <v>18111.062291666665</v>
      </c>
      <c r="X4628">
        <f>+I4628+L4628+N4628</f>
        <v>7387.5</v>
      </c>
      <c r="Y4628">
        <f>+J4628+M4628</f>
        <v>17737.5</v>
      </c>
      <c r="Z4628">
        <f>+G4628-(W4628+X4628)</f>
        <v>99501.437708333338</v>
      </c>
      <c r="AA4628" t="s">
        <v>805</v>
      </c>
      <c r="AB4628">
        <v>2022</v>
      </c>
    </row>
    <row r="4629" spans="1:28" x14ac:dyDescent="0.25">
      <c r="A4629">
        <v>45</v>
      </c>
      <c r="B4629" t="s">
        <v>809</v>
      </c>
      <c r="C4629" t="s">
        <v>102</v>
      </c>
      <c r="D4629" t="s">
        <v>808</v>
      </c>
      <c r="E4629" t="s">
        <v>62</v>
      </c>
      <c r="F4629" t="s">
        <v>99</v>
      </c>
      <c r="G4629">
        <v>80000</v>
      </c>
      <c r="H4629">
        <f>+G4629-(I4629+L4629+N4629)</f>
        <v>75272</v>
      </c>
      <c r="I4629">
        <f>IF(G4629&lt;=312000,G4629*2.87%,9334.68)</f>
        <v>2296</v>
      </c>
      <c r="J4629">
        <f>IF(G4629&lt;=312000,G4629*7.1%,23092.75)</f>
        <v>5679.9999999999991</v>
      </c>
      <c r="K4629">
        <f>IF(G4629&lt;=62400,G4629*1.1%,715.55)</f>
        <v>715.55</v>
      </c>
      <c r="L4629">
        <f>IF(G4629&lt;=156000,G4629*3.04%,4742.4)</f>
        <v>2432</v>
      </c>
      <c r="M4629">
        <f>IF(G4629&lt;=156000,G4629*7.09%,11060.4)</f>
        <v>5672</v>
      </c>
      <c r="N4629">
        <v>0</v>
      </c>
      <c r="O4629">
        <f>+I4629+J4629+K4629+L4629+M4629+N4629</f>
        <v>16795.55</v>
      </c>
      <c r="P4629">
        <v>25</v>
      </c>
      <c r="Q4629">
        <v>0</v>
      </c>
      <c r="R4629">
        <v>0</v>
      </c>
      <c r="S4629">
        <v>0</v>
      </c>
      <c r="T4629">
        <v>100</v>
      </c>
      <c r="U4629">
        <f>IF((H4629*12)&gt;867123.01,(79776+(((H4629*12)-867123.01)*0.25))/12,IF((H4629*12)&gt;624329.01,(31216+(((H4629*12)-624329.01)*0.2))/12,IF((H4629*12)&gt;416220.01,(((H4629*12)-416220.01)*0.15)/12,0)))</f>
        <v>7400.9372916666662</v>
      </c>
      <c r="V4629">
        <v>0</v>
      </c>
      <c r="W4629">
        <f>P4629+Q4629+R4629+S4629+T4629+U4629</f>
        <v>7525.9372916666662</v>
      </c>
      <c r="X4629">
        <f>+I4629+L4629+N4629</f>
        <v>4728</v>
      </c>
      <c r="Y4629">
        <f>+J4629+M4629</f>
        <v>11352</v>
      </c>
      <c r="Z4629">
        <f>+G4629-(W4629+X4629)</f>
        <v>67746.062708333338</v>
      </c>
      <c r="AA4629" t="s">
        <v>805</v>
      </c>
      <c r="AB4629">
        <v>2022</v>
      </c>
    </row>
    <row r="4630" spans="1:28" x14ac:dyDescent="0.25">
      <c r="A4630">
        <v>46</v>
      </c>
      <c r="B4630" t="s">
        <v>163</v>
      </c>
      <c r="C4630" t="s">
        <v>102</v>
      </c>
      <c r="D4630" t="s">
        <v>792</v>
      </c>
      <c r="E4630" t="s">
        <v>30</v>
      </c>
      <c r="F4630" t="s">
        <v>99</v>
      </c>
      <c r="G4630">
        <v>150000</v>
      </c>
      <c r="H4630">
        <f t="shared" si="1289"/>
        <v>141135</v>
      </c>
      <c r="I4630">
        <f t="shared" si="1283"/>
        <v>4305</v>
      </c>
      <c r="J4630">
        <f t="shared" si="1284"/>
        <v>10649.999999999998</v>
      </c>
      <c r="K4630">
        <f t="shared" si="1285"/>
        <v>715.55</v>
      </c>
      <c r="L4630">
        <f t="shared" si="1280"/>
        <v>4560</v>
      </c>
      <c r="M4630">
        <f t="shared" si="1281"/>
        <v>10635</v>
      </c>
      <c r="N4630">
        <v>0</v>
      </c>
      <c r="O4630">
        <f t="shared" si="1286"/>
        <v>30865.549999999996</v>
      </c>
      <c r="P4630">
        <v>25</v>
      </c>
      <c r="Q4630">
        <v>0</v>
      </c>
      <c r="R4630">
        <v>0</v>
      </c>
      <c r="S4630">
        <v>0</v>
      </c>
      <c r="T4630">
        <v>100</v>
      </c>
      <c r="U4630">
        <f t="shared" si="1287"/>
        <v>23866.687291666665</v>
      </c>
      <c r="V4630">
        <v>0</v>
      </c>
      <c r="W4630">
        <f t="shared" si="1294"/>
        <v>23991.687291666665</v>
      </c>
      <c r="X4630">
        <f t="shared" si="1278"/>
        <v>8865</v>
      </c>
      <c r="Y4630">
        <f t="shared" si="1292"/>
        <v>21285</v>
      </c>
      <c r="Z4630">
        <f t="shared" si="1288"/>
        <v>117143.31270833334</v>
      </c>
      <c r="AA4630" t="s">
        <v>805</v>
      </c>
      <c r="AB4630">
        <v>2022</v>
      </c>
    </row>
    <row r="4631" spans="1:28" x14ac:dyDescent="0.25">
      <c r="A4631">
        <v>47</v>
      </c>
      <c r="B4631" t="s">
        <v>166</v>
      </c>
      <c r="C4631" t="s">
        <v>102</v>
      </c>
      <c r="D4631" t="s">
        <v>94</v>
      </c>
      <c r="E4631" t="s">
        <v>36</v>
      </c>
      <c r="F4631" t="s">
        <v>100</v>
      </c>
      <c r="G4631">
        <v>30000</v>
      </c>
      <c r="H4631">
        <f t="shared" si="1289"/>
        <v>28227</v>
      </c>
      <c r="I4631">
        <f t="shared" si="1283"/>
        <v>861</v>
      </c>
      <c r="J4631">
        <f t="shared" si="1284"/>
        <v>2130</v>
      </c>
      <c r="K4631">
        <f t="shared" si="1285"/>
        <v>330.00000000000006</v>
      </c>
      <c r="L4631">
        <f t="shared" si="1280"/>
        <v>912</v>
      </c>
      <c r="M4631">
        <f t="shared" si="1281"/>
        <v>2127</v>
      </c>
      <c r="N4631">
        <v>0</v>
      </c>
      <c r="O4631">
        <f t="shared" si="1286"/>
        <v>6360</v>
      </c>
      <c r="P4631">
        <v>25</v>
      </c>
      <c r="Q4631">
        <v>0</v>
      </c>
      <c r="R4631">
        <v>0</v>
      </c>
      <c r="S4631">
        <v>0</v>
      </c>
      <c r="T4631">
        <v>100</v>
      </c>
      <c r="U4631">
        <f t="shared" si="1287"/>
        <v>0</v>
      </c>
      <c r="V4631">
        <v>0</v>
      </c>
      <c r="W4631">
        <f t="shared" si="1294"/>
        <v>125</v>
      </c>
      <c r="X4631">
        <f t="shared" si="1278"/>
        <v>1773</v>
      </c>
      <c r="Y4631">
        <f t="shared" si="1292"/>
        <v>4257</v>
      </c>
      <c r="Z4631">
        <f t="shared" si="1288"/>
        <v>28102</v>
      </c>
      <c r="AA4631" t="s">
        <v>805</v>
      </c>
      <c r="AB4631">
        <v>2022</v>
      </c>
    </row>
    <row r="4632" spans="1:28" x14ac:dyDescent="0.25">
      <c r="A4632">
        <v>48</v>
      </c>
      <c r="B4632" t="s">
        <v>167</v>
      </c>
      <c r="C4632" t="s">
        <v>102</v>
      </c>
      <c r="D4632" t="s">
        <v>6</v>
      </c>
      <c r="E4632" t="s">
        <v>36</v>
      </c>
      <c r="F4632" t="s">
        <v>100</v>
      </c>
      <c r="G4632">
        <v>26000</v>
      </c>
      <c r="H4632">
        <f t="shared" si="1289"/>
        <v>24463.4</v>
      </c>
      <c r="I4632">
        <f t="shared" si="1283"/>
        <v>746.2</v>
      </c>
      <c r="J4632">
        <f t="shared" si="1284"/>
        <v>1845.9999999999998</v>
      </c>
      <c r="K4632">
        <f t="shared" si="1285"/>
        <v>286.00000000000006</v>
      </c>
      <c r="L4632">
        <f t="shared" si="1280"/>
        <v>790.4</v>
      </c>
      <c r="M4632">
        <f t="shared" si="1281"/>
        <v>1843.4</v>
      </c>
      <c r="N4632">
        <v>0</v>
      </c>
      <c r="O4632">
        <f t="shared" si="1286"/>
        <v>5512</v>
      </c>
      <c r="P4632">
        <v>25</v>
      </c>
      <c r="Q4632">
        <v>2000</v>
      </c>
      <c r="R4632">
        <v>0</v>
      </c>
      <c r="S4632">
        <v>0</v>
      </c>
      <c r="T4632">
        <v>100</v>
      </c>
      <c r="U4632">
        <f t="shared" si="1287"/>
        <v>0</v>
      </c>
      <c r="V4632">
        <v>0</v>
      </c>
      <c r="W4632">
        <f t="shared" si="1294"/>
        <v>2125</v>
      </c>
      <c r="X4632">
        <f t="shared" si="1278"/>
        <v>1536.6</v>
      </c>
      <c r="Y4632">
        <f t="shared" si="1292"/>
        <v>3689.3999999999996</v>
      </c>
      <c r="Z4632">
        <f t="shared" si="1288"/>
        <v>22338.400000000001</v>
      </c>
      <c r="AA4632" t="s">
        <v>805</v>
      </c>
      <c r="AB4632">
        <v>2022</v>
      </c>
    </row>
    <row r="4633" spans="1:28" x14ac:dyDescent="0.25">
      <c r="A4633">
        <v>49</v>
      </c>
      <c r="B4633" t="s">
        <v>169</v>
      </c>
      <c r="C4633" t="s">
        <v>102</v>
      </c>
      <c r="D4633" t="s">
        <v>6</v>
      </c>
      <c r="E4633" t="s">
        <v>36</v>
      </c>
      <c r="F4633" t="s">
        <v>100</v>
      </c>
      <c r="G4633">
        <v>30000</v>
      </c>
      <c r="H4633">
        <f t="shared" si="1289"/>
        <v>28227</v>
      </c>
      <c r="I4633">
        <f t="shared" si="1283"/>
        <v>861</v>
      </c>
      <c r="J4633">
        <f t="shared" si="1284"/>
        <v>2130</v>
      </c>
      <c r="K4633">
        <f t="shared" si="1285"/>
        <v>330.00000000000006</v>
      </c>
      <c r="L4633">
        <f t="shared" si="1280"/>
        <v>912</v>
      </c>
      <c r="M4633">
        <f t="shared" si="1281"/>
        <v>2127</v>
      </c>
      <c r="N4633">
        <v>0</v>
      </c>
      <c r="O4633">
        <f t="shared" si="1286"/>
        <v>6360</v>
      </c>
      <c r="P4633">
        <v>25</v>
      </c>
      <c r="Q4633">
        <v>0</v>
      </c>
      <c r="R4633">
        <v>0</v>
      </c>
      <c r="S4633">
        <v>0</v>
      </c>
      <c r="T4633">
        <v>100</v>
      </c>
      <c r="U4633">
        <f t="shared" si="1287"/>
        <v>0</v>
      </c>
      <c r="V4633">
        <v>0</v>
      </c>
      <c r="W4633">
        <f t="shared" si="1294"/>
        <v>125</v>
      </c>
      <c r="X4633">
        <f t="shared" si="1278"/>
        <v>1773</v>
      </c>
      <c r="Y4633">
        <f t="shared" si="1292"/>
        <v>4257</v>
      </c>
      <c r="Z4633">
        <f t="shared" si="1288"/>
        <v>28102</v>
      </c>
      <c r="AA4633" t="s">
        <v>805</v>
      </c>
      <c r="AB4633">
        <v>2022</v>
      </c>
    </row>
    <row r="4634" spans="1:28" x14ac:dyDescent="0.25">
      <c r="A4634">
        <v>50</v>
      </c>
      <c r="B4634" t="s">
        <v>170</v>
      </c>
      <c r="C4634" t="s">
        <v>102</v>
      </c>
      <c r="D4634" t="s">
        <v>17</v>
      </c>
      <c r="E4634" t="s">
        <v>36</v>
      </c>
      <c r="F4634" t="s">
        <v>100</v>
      </c>
      <c r="G4634">
        <v>36000</v>
      </c>
      <c r="H4634">
        <f t="shared" si="1289"/>
        <v>31172.16</v>
      </c>
      <c r="I4634">
        <f t="shared" si="1283"/>
        <v>1033.2</v>
      </c>
      <c r="J4634">
        <f t="shared" si="1284"/>
        <v>2555.9999999999995</v>
      </c>
      <c r="K4634">
        <f t="shared" si="1285"/>
        <v>396.00000000000006</v>
      </c>
      <c r="L4634">
        <f t="shared" si="1280"/>
        <v>1094.4000000000001</v>
      </c>
      <c r="M4634">
        <f t="shared" si="1281"/>
        <v>2552.4</v>
      </c>
      <c r="N4634">
        <f>1350.12*2</f>
        <v>2700.24</v>
      </c>
      <c r="O4634">
        <f t="shared" si="1286"/>
        <v>10332.24</v>
      </c>
      <c r="P4634">
        <v>25</v>
      </c>
      <c r="Q4634">
        <v>3875.52</v>
      </c>
      <c r="R4634">
        <v>630.01</v>
      </c>
      <c r="S4634">
        <v>0</v>
      </c>
      <c r="T4634">
        <v>100</v>
      </c>
      <c r="U4634">
        <f t="shared" si="1287"/>
        <v>0</v>
      </c>
      <c r="V4634">
        <v>0</v>
      </c>
      <c r="W4634">
        <f t="shared" si="1294"/>
        <v>4630.53</v>
      </c>
      <c r="X4634">
        <f t="shared" ref="X4634:X4647" si="1295">+I4634+L4634+N4634</f>
        <v>4827.84</v>
      </c>
      <c r="Y4634">
        <f t="shared" si="1292"/>
        <v>5108.3999999999996</v>
      </c>
      <c r="Z4634">
        <f t="shared" si="1288"/>
        <v>26541.63</v>
      </c>
      <c r="AA4634" t="s">
        <v>805</v>
      </c>
      <c r="AB4634">
        <v>2022</v>
      </c>
    </row>
    <row r="4635" spans="1:28" x14ac:dyDescent="0.25">
      <c r="A4635">
        <v>51</v>
      </c>
      <c r="B4635" t="s">
        <v>171</v>
      </c>
      <c r="C4635" t="s">
        <v>102</v>
      </c>
      <c r="D4635" t="s">
        <v>22</v>
      </c>
      <c r="E4635" t="s">
        <v>36</v>
      </c>
      <c r="F4635" t="s">
        <v>100</v>
      </c>
      <c r="G4635">
        <v>36000</v>
      </c>
      <c r="H4635">
        <f t="shared" si="1289"/>
        <v>33872.400000000001</v>
      </c>
      <c r="I4635">
        <f t="shared" si="1283"/>
        <v>1033.2</v>
      </c>
      <c r="J4635">
        <f t="shared" si="1284"/>
        <v>2555.9999999999995</v>
      </c>
      <c r="K4635">
        <f t="shared" si="1285"/>
        <v>396.00000000000006</v>
      </c>
      <c r="L4635">
        <f t="shared" si="1280"/>
        <v>1094.4000000000001</v>
      </c>
      <c r="M4635">
        <f t="shared" si="1281"/>
        <v>2552.4</v>
      </c>
      <c r="N4635">
        <v>0</v>
      </c>
      <c r="O4635">
        <f t="shared" si="1286"/>
        <v>7632</v>
      </c>
      <c r="P4635">
        <v>25</v>
      </c>
      <c r="Q4635">
        <v>0</v>
      </c>
      <c r="R4635">
        <v>910.01</v>
      </c>
      <c r="S4635">
        <v>0</v>
      </c>
      <c r="T4635">
        <v>100</v>
      </c>
      <c r="U4635">
        <f t="shared" si="1287"/>
        <v>0</v>
      </c>
      <c r="V4635">
        <v>0</v>
      </c>
      <c r="W4635">
        <f t="shared" si="1294"/>
        <v>1035.01</v>
      </c>
      <c r="X4635">
        <f t="shared" si="1295"/>
        <v>2127.6000000000004</v>
      </c>
      <c r="Y4635">
        <f t="shared" si="1292"/>
        <v>5108.3999999999996</v>
      </c>
      <c r="Z4635">
        <f t="shared" si="1288"/>
        <v>32837.39</v>
      </c>
      <c r="AA4635" t="s">
        <v>805</v>
      </c>
      <c r="AB4635">
        <v>2022</v>
      </c>
    </row>
    <row r="4636" spans="1:28" x14ac:dyDescent="0.25">
      <c r="A4636">
        <v>52</v>
      </c>
      <c r="B4636" t="s">
        <v>172</v>
      </c>
      <c r="C4636" t="s">
        <v>102</v>
      </c>
      <c r="D4636" t="s">
        <v>6</v>
      </c>
      <c r="E4636" t="s">
        <v>26</v>
      </c>
      <c r="F4636" t="s">
        <v>100</v>
      </c>
      <c r="G4636">
        <v>46000</v>
      </c>
      <c r="H4636">
        <f t="shared" si="1289"/>
        <v>43281.4</v>
      </c>
      <c r="I4636">
        <f t="shared" si="1283"/>
        <v>1320.2</v>
      </c>
      <c r="J4636">
        <f t="shared" si="1284"/>
        <v>3265.9999999999995</v>
      </c>
      <c r="K4636">
        <f t="shared" si="1285"/>
        <v>506.00000000000006</v>
      </c>
      <c r="L4636">
        <f t="shared" si="1280"/>
        <v>1398.4</v>
      </c>
      <c r="M4636">
        <f t="shared" si="1281"/>
        <v>3261.4</v>
      </c>
      <c r="N4636">
        <v>0</v>
      </c>
      <c r="O4636">
        <f t="shared" si="1286"/>
        <v>9752</v>
      </c>
      <c r="P4636">
        <v>25</v>
      </c>
      <c r="Q4636">
        <v>0</v>
      </c>
      <c r="R4636">
        <v>630.01</v>
      </c>
      <c r="S4636">
        <v>0</v>
      </c>
      <c r="T4636">
        <v>100</v>
      </c>
      <c r="U4636">
        <f t="shared" si="1287"/>
        <v>1289.4598750000005</v>
      </c>
      <c r="V4636">
        <v>0</v>
      </c>
      <c r="W4636">
        <f t="shared" si="1294"/>
        <v>2044.4698750000005</v>
      </c>
      <c r="X4636">
        <f t="shared" si="1295"/>
        <v>2718.6000000000004</v>
      </c>
      <c r="Y4636">
        <f t="shared" si="1292"/>
        <v>6527.4</v>
      </c>
      <c r="Z4636">
        <f t="shared" si="1288"/>
        <v>41236.930124999999</v>
      </c>
      <c r="AA4636" t="s">
        <v>805</v>
      </c>
      <c r="AB4636">
        <v>2022</v>
      </c>
    </row>
    <row r="4637" spans="1:28" x14ac:dyDescent="0.25">
      <c r="A4637">
        <v>53</v>
      </c>
      <c r="B4637" t="s">
        <v>797</v>
      </c>
      <c r="C4637" t="s">
        <v>102</v>
      </c>
      <c r="D4637" t="s">
        <v>22</v>
      </c>
      <c r="E4637" t="s">
        <v>26</v>
      </c>
      <c r="F4637" t="s">
        <v>100</v>
      </c>
      <c r="G4637">
        <v>30000</v>
      </c>
      <c r="H4637">
        <f t="shared" si="1289"/>
        <v>28227</v>
      </c>
      <c r="I4637">
        <f t="shared" si="1283"/>
        <v>861</v>
      </c>
      <c r="J4637">
        <f t="shared" si="1284"/>
        <v>2130</v>
      </c>
      <c r="K4637">
        <f t="shared" si="1285"/>
        <v>330.00000000000006</v>
      </c>
      <c r="L4637">
        <f t="shared" si="1280"/>
        <v>912</v>
      </c>
      <c r="M4637">
        <f t="shared" si="1281"/>
        <v>2127</v>
      </c>
      <c r="N4637">
        <v>0</v>
      </c>
      <c r="O4637">
        <f t="shared" si="1286"/>
        <v>6360</v>
      </c>
      <c r="P4637">
        <v>25</v>
      </c>
      <c r="Q4637">
        <v>0</v>
      </c>
      <c r="R4637">
        <v>0</v>
      </c>
      <c r="S4637">
        <v>0</v>
      </c>
      <c r="T4637">
        <v>100</v>
      </c>
      <c r="U4637">
        <f t="shared" si="1287"/>
        <v>0</v>
      </c>
      <c r="V4637">
        <v>0</v>
      </c>
      <c r="W4637">
        <f t="shared" si="1294"/>
        <v>125</v>
      </c>
      <c r="X4637">
        <f t="shared" si="1295"/>
        <v>1773</v>
      </c>
      <c r="Y4637">
        <f t="shared" si="1292"/>
        <v>4257</v>
      </c>
      <c r="Z4637">
        <f t="shared" si="1288"/>
        <v>28102</v>
      </c>
      <c r="AA4637" t="s">
        <v>805</v>
      </c>
      <c r="AB4637">
        <v>2022</v>
      </c>
    </row>
    <row r="4638" spans="1:28" x14ac:dyDescent="0.25">
      <c r="A4638">
        <v>54</v>
      </c>
      <c r="B4638" t="s">
        <v>798</v>
      </c>
      <c r="C4638" t="s">
        <v>102</v>
      </c>
      <c r="D4638" t="s">
        <v>12</v>
      </c>
      <c r="E4638" t="s">
        <v>26</v>
      </c>
      <c r="F4638" t="s">
        <v>100</v>
      </c>
      <c r="G4638">
        <v>30000</v>
      </c>
      <c r="H4638">
        <f t="shared" si="1289"/>
        <v>28227</v>
      </c>
      <c r="I4638">
        <f t="shared" si="1283"/>
        <v>861</v>
      </c>
      <c r="J4638">
        <f t="shared" si="1284"/>
        <v>2130</v>
      </c>
      <c r="K4638">
        <f t="shared" si="1285"/>
        <v>330.00000000000006</v>
      </c>
      <c r="L4638">
        <f t="shared" si="1280"/>
        <v>912</v>
      </c>
      <c r="M4638">
        <f t="shared" si="1281"/>
        <v>2127</v>
      </c>
      <c r="N4638">
        <v>0</v>
      </c>
      <c r="O4638">
        <f t="shared" si="1286"/>
        <v>6360</v>
      </c>
      <c r="P4638">
        <v>25</v>
      </c>
      <c r="Q4638">
        <v>0</v>
      </c>
      <c r="R4638">
        <v>0</v>
      </c>
      <c r="S4638">
        <v>0</v>
      </c>
      <c r="T4638">
        <v>100</v>
      </c>
      <c r="U4638">
        <f t="shared" si="1287"/>
        <v>0</v>
      </c>
      <c r="V4638">
        <v>0</v>
      </c>
      <c r="W4638">
        <f t="shared" si="1294"/>
        <v>125</v>
      </c>
      <c r="X4638">
        <f t="shared" si="1295"/>
        <v>1773</v>
      </c>
      <c r="Y4638">
        <f t="shared" si="1292"/>
        <v>4257</v>
      </c>
      <c r="Z4638">
        <f t="shared" si="1288"/>
        <v>28102</v>
      </c>
      <c r="AA4638" t="s">
        <v>805</v>
      </c>
      <c r="AB4638">
        <v>2022</v>
      </c>
    </row>
    <row r="4639" spans="1:28" x14ac:dyDescent="0.25">
      <c r="A4639">
        <v>55</v>
      </c>
      <c r="B4639" t="s">
        <v>799</v>
      </c>
      <c r="C4639" t="s">
        <v>102</v>
      </c>
      <c r="D4639" t="s">
        <v>6</v>
      </c>
      <c r="E4639" t="s">
        <v>26</v>
      </c>
      <c r="F4639" t="s">
        <v>100</v>
      </c>
      <c r="G4639">
        <v>30000</v>
      </c>
      <c r="H4639">
        <f t="shared" si="1289"/>
        <v>28227</v>
      </c>
      <c r="I4639">
        <f t="shared" si="1283"/>
        <v>861</v>
      </c>
      <c r="J4639">
        <f t="shared" si="1284"/>
        <v>2130</v>
      </c>
      <c r="K4639">
        <f t="shared" si="1285"/>
        <v>330.00000000000006</v>
      </c>
      <c r="L4639">
        <f t="shared" si="1280"/>
        <v>912</v>
      </c>
      <c r="M4639">
        <f t="shared" si="1281"/>
        <v>2127</v>
      </c>
      <c r="N4639">
        <v>0</v>
      </c>
      <c r="O4639">
        <f t="shared" si="1286"/>
        <v>6360</v>
      </c>
      <c r="P4639">
        <v>25</v>
      </c>
      <c r="Q4639">
        <v>0</v>
      </c>
      <c r="R4639">
        <v>0</v>
      </c>
      <c r="S4639">
        <v>0</v>
      </c>
      <c r="T4639">
        <v>100</v>
      </c>
      <c r="U4639">
        <f t="shared" si="1287"/>
        <v>0</v>
      </c>
      <c r="V4639">
        <v>0</v>
      </c>
      <c r="W4639">
        <f t="shared" si="1294"/>
        <v>125</v>
      </c>
      <c r="X4639">
        <f t="shared" si="1295"/>
        <v>1773</v>
      </c>
      <c r="Y4639">
        <f t="shared" si="1292"/>
        <v>4257</v>
      </c>
      <c r="Z4639">
        <f t="shared" si="1288"/>
        <v>28102</v>
      </c>
      <c r="AA4639" t="s">
        <v>805</v>
      </c>
      <c r="AB4639">
        <v>2022</v>
      </c>
    </row>
    <row r="4640" spans="1:28" x14ac:dyDescent="0.25">
      <c r="A4640">
        <v>56</v>
      </c>
      <c r="B4640" t="s">
        <v>173</v>
      </c>
      <c r="C4640" t="s">
        <v>102</v>
      </c>
      <c r="D4640" t="s">
        <v>6</v>
      </c>
      <c r="E4640" t="s">
        <v>26</v>
      </c>
      <c r="F4640" t="s">
        <v>100</v>
      </c>
      <c r="G4640">
        <v>36000</v>
      </c>
      <c r="H4640">
        <f t="shared" si="1289"/>
        <v>32522.28</v>
      </c>
      <c r="I4640">
        <f t="shared" si="1283"/>
        <v>1033.2</v>
      </c>
      <c r="J4640">
        <f t="shared" si="1284"/>
        <v>2555.9999999999995</v>
      </c>
      <c r="K4640">
        <f t="shared" si="1285"/>
        <v>396.00000000000006</v>
      </c>
      <c r="L4640">
        <f t="shared" si="1280"/>
        <v>1094.4000000000001</v>
      </c>
      <c r="M4640">
        <f t="shared" si="1281"/>
        <v>2552.4</v>
      </c>
      <c r="N4640">
        <v>1350.12</v>
      </c>
      <c r="O4640">
        <f t="shared" si="1286"/>
        <v>8982.119999999999</v>
      </c>
      <c r="P4640">
        <v>25</v>
      </c>
      <c r="Q4640">
        <v>0</v>
      </c>
      <c r="R4640">
        <v>0</v>
      </c>
      <c r="S4640">
        <v>0</v>
      </c>
      <c r="T4640">
        <v>100</v>
      </c>
      <c r="U4640">
        <f t="shared" si="1287"/>
        <v>0</v>
      </c>
      <c r="V4640">
        <v>0</v>
      </c>
      <c r="W4640">
        <f t="shared" si="1294"/>
        <v>125</v>
      </c>
      <c r="X4640">
        <f t="shared" si="1295"/>
        <v>3477.7200000000003</v>
      </c>
      <c r="Y4640">
        <f t="shared" si="1292"/>
        <v>5108.3999999999996</v>
      </c>
      <c r="Z4640">
        <f t="shared" si="1288"/>
        <v>32397.279999999999</v>
      </c>
      <c r="AA4640" t="s">
        <v>805</v>
      </c>
      <c r="AB4640">
        <v>2022</v>
      </c>
    </row>
    <row r="4641" spans="1:28" x14ac:dyDescent="0.25">
      <c r="A4641">
        <v>57</v>
      </c>
      <c r="B4641" t="s">
        <v>174</v>
      </c>
      <c r="C4641" t="s">
        <v>102</v>
      </c>
      <c r="D4641" t="s">
        <v>6</v>
      </c>
      <c r="E4641" t="s">
        <v>26</v>
      </c>
      <c r="F4641" t="s">
        <v>100</v>
      </c>
      <c r="G4641">
        <v>36000</v>
      </c>
      <c r="H4641">
        <f t="shared" si="1289"/>
        <v>33872.400000000001</v>
      </c>
      <c r="I4641">
        <f t="shared" si="1283"/>
        <v>1033.2</v>
      </c>
      <c r="J4641">
        <f t="shared" si="1284"/>
        <v>2555.9999999999995</v>
      </c>
      <c r="K4641">
        <f t="shared" si="1285"/>
        <v>396.00000000000006</v>
      </c>
      <c r="L4641">
        <f t="shared" si="1280"/>
        <v>1094.4000000000001</v>
      </c>
      <c r="M4641">
        <f t="shared" si="1281"/>
        <v>2552.4</v>
      </c>
      <c r="N4641">
        <v>0</v>
      </c>
      <c r="O4641">
        <f t="shared" si="1286"/>
        <v>7632</v>
      </c>
      <c r="P4641">
        <v>25</v>
      </c>
      <c r="Q4641">
        <v>0</v>
      </c>
      <c r="R4641">
        <v>1050.01</v>
      </c>
      <c r="S4641">
        <v>0</v>
      </c>
      <c r="T4641">
        <v>100</v>
      </c>
      <c r="U4641">
        <f t="shared" si="1287"/>
        <v>0</v>
      </c>
      <c r="V4641">
        <v>0</v>
      </c>
      <c r="W4641">
        <f t="shared" si="1294"/>
        <v>1175.01</v>
      </c>
      <c r="X4641">
        <f t="shared" si="1295"/>
        <v>2127.6000000000004</v>
      </c>
      <c r="Y4641">
        <f t="shared" si="1292"/>
        <v>5108.3999999999996</v>
      </c>
      <c r="Z4641">
        <f t="shared" si="1288"/>
        <v>32697.39</v>
      </c>
      <c r="AA4641" t="s">
        <v>805</v>
      </c>
      <c r="AB4641">
        <v>2022</v>
      </c>
    </row>
    <row r="4642" spans="1:28" x14ac:dyDescent="0.25">
      <c r="A4642">
        <v>58</v>
      </c>
      <c r="B4642" t="s">
        <v>176</v>
      </c>
      <c r="C4642" t="s">
        <v>102</v>
      </c>
      <c r="D4642" t="s">
        <v>6</v>
      </c>
      <c r="E4642" t="s">
        <v>26</v>
      </c>
      <c r="F4642" t="s">
        <v>100</v>
      </c>
      <c r="G4642">
        <v>36000</v>
      </c>
      <c r="H4642">
        <f t="shared" si="1289"/>
        <v>33872.400000000001</v>
      </c>
      <c r="I4642">
        <f t="shared" si="1283"/>
        <v>1033.2</v>
      </c>
      <c r="J4642">
        <f t="shared" si="1284"/>
        <v>2555.9999999999995</v>
      </c>
      <c r="K4642">
        <f t="shared" si="1285"/>
        <v>396.00000000000006</v>
      </c>
      <c r="L4642">
        <f t="shared" si="1280"/>
        <v>1094.4000000000001</v>
      </c>
      <c r="M4642">
        <f t="shared" si="1281"/>
        <v>2552.4</v>
      </c>
      <c r="N4642">
        <v>0</v>
      </c>
      <c r="O4642">
        <f t="shared" si="1286"/>
        <v>7632</v>
      </c>
      <c r="P4642">
        <v>25</v>
      </c>
      <c r="Q4642">
        <v>0</v>
      </c>
      <c r="R4642">
        <v>420</v>
      </c>
      <c r="S4642">
        <v>0</v>
      </c>
      <c r="T4642">
        <v>100</v>
      </c>
      <c r="U4642">
        <f t="shared" si="1287"/>
        <v>0</v>
      </c>
      <c r="V4642">
        <v>0</v>
      </c>
      <c r="W4642">
        <f t="shared" si="1294"/>
        <v>545</v>
      </c>
      <c r="X4642">
        <f t="shared" si="1295"/>
        <v>2127.6000000000004</v>
      </c>
      <c r="Y4642">
        <f t="shared" si="1292"/>
        <v>5108.3999999999996</v>
      </c>
      <c r="Z4642">
        <f t="shared" si="1288"/>
        <v>33327.4</v>
      </c>
      <c r="AA4642" t="s">
        <v>805</v>
      </c>
      <c r="AB4642">
        <v>2022</v>
      </c>
    </row>
    <row r="4643" spans="1:28" x14ac:dyDescent="0.25">
      <c r="A4643">
        <v>59</v>
      </c>
      <c r="B4643" t="s">
        <v>177</v>
      </c>
      <c r="C4643" t="s">
        <v>102</v>
      </c>
      <c r="D4643" t="s">
        <v>22</v>
      </c>
      <c r="E4643" t="s">
        <v>26</v>
      </c>
      <c r="F4643" t="s">
        <v>100</v>
      </c>
      <c r="G4643">
        <v>36000</v>
      </c>
      <c r="H4643">
        <f t="shared" si="1289"/>
        <v>33872.400000000001</v>
      </c>
      <c r="I4643">
        <f t="shared" si="1283"/>
        <v>1033.2</v>
      </c>
      <c r="J4643">
        <f t="shared" si="1284"/>
        <v>2555.9999999999995</v>
      </c>
      <c r="K4643">
        <f t="shared" si="1285"/>
        <v>396.00000000000006</v>
      </c>
      <c r="L4643">
        <f t="shared" si="1280"/>
        <v>1094.4000000000001</v>
      </c>
      <c r="M4643">
        <f t="shared" si="1281"/>
        <v>2552.4</v>
      </c>
      <c r="N4643">
        <v>0</v>
      </c>
      <c r="O4643">
        <f t="shared" si="1286"/>
        <v>7632</v>
      </c>
      <c r="P4643">
        <v>25</v>
      </c>
      <c r="Q4643">
        <v>0</v>
      </c>
      <c r="R4643">
        <v>840.01</v>
      </c>
      <c r="S4643">
        <v>0</v>
      </c>
      <c r="T4643">
        <v>100</v>
      </c>
      <c r="U4643">
        <f t="shared" si="1287"/>
        <v>0</v>
      </c>
      <c r="V4643">
        <v>0</v>
      </c>
      <c r="W4643">
        <f t="shared" si="1294"/>
        <v>965.01</v>
      </c>
      <c r="X4643">
        <f t="shared" si="1295"/>
        <v>2127.6000000000004</v>
      </c>
      <c r="Y4643">
        <f t="shared" si="1292"/>
        <v>5108.3999999999996</v>
      </c>
      <c r="Z4643">
        <f t="shared" si="1288"/>
        <v>32907.39</v>
      </c>
      <c r="AA4643" t="s">
        <v>805</v>
      </c>
      <c r="AB4643">
        <v>2022</v>
      </c>
    </row>
    <row r="4644" spans="1:28" x14ac:dyDescent="0.25">
      <c r="A4644">
        <v>60</v>
      </c>
      <c r="B4644" t="s">
        <v>178</v>
      </c>
      <c r="C4644" t="s">
        <v>103</v>
      </c>
      <c r="D4644" t="s">
        <v>6</v>
      </c>
      <c r="E4644" t="s">
        <v>32</v>
      </c>
      <c r="F4644" t="s">
        <v>100</v>
      </c>
      <c r="G4644">
        <v>20000</v>
      </c>
      <c r="H4644">
        <f t="shared" si="1289"/>
        <v>18818</v>
      </c>
      <c r="I4644">
        <f t="shared" si="1283"/>
        <v>574</v>
      </c>
      <c r="J4644">
        <f t="shared" si="1284"/>
        <v>1419.9999999999998</v>
      </c>
      <c r="K4644">
        <f t="shared" si="1285"/>
        <v>220.00000000000003</v>
      </c>
      <c r="L4644">
        <f t="shared" si="1280"/>
        <v>608</v>
      </c>
      <c r="M4644">
        <f t="shared" si="1281"/>
        <v>1418</v>
      </c>
      <c r="N4644">
        <v>0</v>
      </c>
      <c r="O4644">
        <f t="shared" si="1286"/>
        <v>4240</v>
      </c>
      <c r="P4644">
        <v>25</v>
      </c>
      <c r="Q4644">
        <v>0</v>
      </c>
      <c r="R4644">
        <v>0</v>
      </c>
      <c r="S4644">
        <v>0</v>
      </c>
      <c r="T4644">
        <v>100</v>
      </c>
      <c r="U4644">
        <f t="shared" si="1287"/>
        <v>0</v>
      </c>
      <c r="V4644">
        <v>0</v>
      </c>
      <c r="W4644">
        <f t="shared" si="1294"/>
        <v>125</v>
      </c>
      <c r="X4644">
        <f t="shared" si="1295"/>
        <v>1182</v>
      </c>
      <c r="Y4644">
        <f t="shared" si="1292"/>
        <v>2838</v>
      </c>
      <c r="Z4644">
        <f t="shared" si="1288"/>
        <v>18693</v>
      </c>
      <c r="AA4644" t="s">
        <v>805</v>
      </c>
      <c r="AB4644">
        <v>2022</v>
      </c>
    </row>
    <row r="4645" spans="1:28" x14ac:dyDescent="0.25">
      <c r="A4645">
        <v>61</v>
      </c>
      <c r="B4645" t="s">
        <v>179</v>
      </c>
      <c r="C4645" t="s">
        <v>103</v>
      </c>
      <c r="D4645" t="s">
        <v>800</v>
      </c>
      <c r="E4645" t="s">
        <v>32</v>
      </c>
      <c r="F4645" t="s">
        <v>100</v>
      </c>
      <c r="G4645">
        <v>30000</v>
      </c>
      <c r="H4645">
        <f t="shared" si="1289"/>
        <v>28227</v>
      </c>
      <c r="I4645">
        <f t="shared" si="1283"/>
        <v>861</v>
      </c>
      <c r="J4645">
        <f t="shared" si="1284"/>
        <v>2130</v>
      </c>
      <c r="K4645">
        <f t="shared" si="1285"/>
        <v>330.00000000000006</v>
      </c>
      <c r="L4645">
        <f t="shared" si="1280"/>
        <v>912</v>
      </c>
      <c r="M4645">
        <f t="shared" si="1281"/>
        <v>2127</v>
      </c>
      <c r="N4645">
        <v>0</v>
      </c>
      <c r="O4645">
        <f t="shared" si="1286"/>
        <v>6360</v>
      </c>
      <c r="P4645">
        <v>25</v>
      </c>
      <c r="Q4645">
        <v>0</v>
      </c>
      <c r="R4645">
        <v>0</v>
      </c>
      <c r="S4645">
        <v>0</v>
      </c>
      <c r="T4645">
        <v>100</v>
      </c>
      <c r="U4645">
        <f t="shared" si="1287"/>
        <v>0</v>
      </c>
      <c r="V4645">
        <v>0</v>
      </c>
      <c r="W4645">
        <f t="shared" si="1294"/>
        <v>125</v>
      </c>
      <c r="X4645">
        <f t="shared" si="1295"/>
        <v>1773</v>
      </c>
      <c r="Y4645">
        <f t="shared" si="1292"/>
        <v>4257</v>
      </c>
      <c r="Z4645">
        <f t="shared" si="1288"/>
        <v>28102</v>
      </c>
      <c r="AA4645" t="s">
        <v>805</v>
      </c>
      <c r="AB4645">
        <v>2022</v>
      </c>
    </row>
    <row r="4646" spans="1:28" x14ac:dyDescent="0.25">
      <c r="A4646">
        <v>62</v>
      </c>
      <c r="B4646" t="s">
        <v>180</v>
      </c>
      <c r="C4646" t="s">
        <v>103</v>
      </c>
      <c r="D4646" t="s">
        <v>22</v>
      </c>
      <c r="E4646" t="s">
        <v>32</v>
      </c>
      <c r="F4646" t="s">
        <v>100</v>
      </c>
      <c r="G4646">
        <v>36000</v>
      </c>
      <c r="H4646">
        <f t="shared" si="1289"/>
        <v>32522.28</v>
      </c>
      <c r="I4646">
        <f t="shared" si="1283"/>
        <v>1033.2</v>
      </c>
      <c r="J4646">
        <f t="shared" si="1284"/>
        <v>2555.9999999999995</v>
      </c>
      <c r="K4646">
        <f t="shared" si="1285"/>
        <v>396.00000000000006</v>
      </c>
      <c r="L4646">
        <f t="shared" si="1280"/>
        <v>1094.4000000000001</v>
      </c>
      <c r="M4646">
        <f t="shared" si="1281"/>
        <v>2552.4</v>
      </c>
      <c r="N4646">
        <v>1350.12</v>
      </c>
      <c r="O4646">
        <f t="shared" si="1286"/>
        <v>8982.119999999999</v>
      </c>
      <c r="P4646">
        <v>25</v>
      </c>
      <c r="Q4646">
        <v>0</v>
      </c>
      <c r="R4646">
        <v>0</v>
      </c>
      <c r="S4646">
        <v>0</v>
      </c>
      <c r="T4646">
        <v>100</v>
      </c>
      <c r="U4646">
        <f t="shared" si="1287"/>
        <v>0</v>
      </c>
      <c r="V4646">
        <v>0</v>
      </c>
      <c r="W4646">
        <f t="shared" si="1294"/>
        <v>125</v>
      </c>
      <c r="X4646">
        <f t="shared" si="1295"/>
        <v>3477.7200000000003</v>
      </c>
      <c r="Y4646">
        <f t="shared" si="1292"/>
        <v>5108.3999999999996</v>
      </c>
      <c r="Z4646">
        <f t="shared" si="1288"/>
        <v>32397.279999999999</v>
      </c>
      <c r="AA4646" t="s">
        <v>805</v>
      </c>
      <c r="AB4646">
        <v>2022</v>
      </c>
    </row>
    <row r="4647" spans="1:28" x14ac:dyDescent="0.25">
      <c r="A4647">
        <v>63</v>
      </c>
      <c r="B4647" t="s">
        <v>181</v>
      </c>
      <c r="C4647" t="s">
        <v>103</v>
      </c>
      <c r="D4647" t="s">
        <v>6</v>
      </c>
      <c r="E4647" t="s">
        <v>52</v>
      </c>
      <c r="F4647" t="s">
        <v>100</v>
      </c>
      <c r="G4647">
        <v>36000</v>
      </c>
      <c r="H4647">
        <f t="shared" si="1289"/>
        <v>33872.400000000001</v>
      </c>
      <c r="I4647">
        <f t="shared" si="1283"/>
        <v>1033.2</v>
      </c>
      <c r="J4647">
        <f t="shared" si="1284"/>
        <v>2555.9999999999995</v>
      </c>
      <c r="K4647">
        <f t="shared" si="1285"/>
        <v>396.00000000000006</v>
      </c>
      <c r="L4647">
        <f t="shared" si="1280"/>
        <v>1094.4000000000001</v>
      </c>
      <c r="M4647">
        <f t="shared" si="1281"/>
        <v>2552.4</v>
      </c>
      <c r="N4647">
        <v>0</v>
      </c>
      <c r="O4647">
        <f t="shared" si="1286"/>
        <v>7632</v>
      </c>
      <c r="P4647">
        <v>25</v>
      </c>
      <c r="Q4647">
        <v>0</v>
      </c>
      <c r="R4647">
        <v>630.01</v>
      </c>
      <c r="S4647">
        <v>0</v>
      </c>
      <c r="T4647">
        <v>100</v>
      </c>
      <c r="U4647">
        <f t="shared" si="1287"/>
        <v>0</v>
      </c>
      <c r="V4647">
        <v>0</v>
      </c>
      <c r="W4647">
        <f t="shared" si="1294"/>
        <v>755.01</v>
      </c>
      <c r="X4647">
        <f t="shared" si="1295"/>
        <v>2127.6000000000004</v>
      </c>
      <c r="Y4647">
        <f t="shared" si="1292"/>
        <v>5108.3999999999996</v>
      </c>
      <c r="Z4647">
        <f t="shared" si="1288"/>
        <v>33117.39</v>
      </c>
      <c r="AA4647" t="s">
        <v>805</v>
      </c>
      <c r="AB4647">
        <v>2022</v>
      </c>
    </row>
    <row r="4648" spans="1:28" x14ac:dyDescent="0.25">
      <c r="A4648">
        <v>64</v>
      </c>
      <c r="B4648" t="s">
        <v>182</v>
      </c>
      <c r="C4648" t="s">
        <v>103</v>
      </c>
      <c r="D4648" t="s">
        <v>94</v>
      </c>
      <c r="E4648" t="s">
        <v>52</v>
      </c>
      <c r="F4648" t="s">
        <v>100</v>
      </c>
      <c r="G4648">
        <v>20000</v>
      </c>
      <c r="H4648">
        <f t="shared" si="1289"/>
        <v>18818</v>
      </c>
      <c r="I4648">
        <f t="shared" si="1283"/>
        <v>574</v>
      </c>
      <c r="J4648">
        <f t="shared" si="1284"/>
        <v>1419.9999999999998</v>
      </c>
      <c r="K4648">
        <f t="shared" si="1285"/>
        <v>220.00000000000003</v>
      </c>
      <c r="L4648">
        <f t="shared" ref="L4648:L4711" si="1296">IF(G4648&lt;=156000,G4648*3.04%,4742.4)</f>
        <v>608</v>
      </c>
      <c r="M4648">
        <f t="shared" ref="M4648:M4711" si="1297">IF(G4648&lt;=156000,G4648*7.09%,11060.4)</f>
        <v>1418</v>
      </c>
      <c r="N4648">
        <v>0</v>
      </c>
      <c r="O4648">
        <f t="shared" si="1286"/>
        <v>4240</v>
      </c>
      <c r="P4648">
        <v>25</v>
      </c>
      <c r="Q4648">
        <v>0</v>
      </c>
      <c r="R4648">
        <v>0</v>
      </c>
      <c r="S4648">
        <v>0</v>
      </c>
      <c r="T4648">
        <v>100</v>
      </c>
      <c r="U4648">
        <f t="shared" si="1287"/>
        <v>0</v>
      </c>
      <c r="V4648">
        <v>0</v>
      </c>
      <c r="W4648">
        <f t="shared" si="1294"/>
        <v>125</v>
      </c>
      <c r="X4648">
        <v>1182</v>
      </c>
      <c r="Y4648">
        <f t="shared" si="1292"/>
        <v>2838</v>
      </c>
      <c r="Z4648">
        <f t="shared" si="1288"/>
        <v>18693</v>
      </c>
      <c r="AA4648" t="s">
        <v>805</v>
      </c>
      <c r="AB4648">
        <v>2022</v>
      </c>
    </row>
    <row r="4649" spans="1:28" x14ac:dyDescent="0.25">
      <c r="A4649">
        <v>65</v>
      </c>
      <c r="B4649" t="s">
        <v>183</v>
      </c>
      <c r="C4649" t="s">
        <v>103</v>
      </c>
      <c r="D4649" t="s">
        <v>22</v>
      </c>
      <c r="E4649" t="s">
        <v>52</v>
      </c>
      <c r="F4649" t="s">
        <v>100</v>
      </c>
      <c r="G4649">
        <v>36000</v>
      </c>
      <c r="H4649">
        <f t="shared" si="1289"/>
        <v>33872.400000000001</v>
      </c>
      <c r="I4649">
        <f t="shared" ref="I4649:I4670" si="1298">IF(G4649&lt;=312000,G4649*2.87%,9334.68)</f>
        <v>1033.2</v>
      </c>
      <c r="J4649">
        <f t="shared" ref="J4649:J4670" si="1299">IF(G4649&lt;=312000,G4649*7.1%,23092.75)</f>
        <v>2555.9999999999995</v>
      </c>
      <c r="K4649">
        <f t="shared" ref="K4649:K4670" si="1300">IF(G4649&lt;=62400,G4649*1.1%,715.55)</f>
        <v>396.00000000000006</v>
      </c>
      <c r="L4649">
        <f t="shared" si="1296"/>
        <v>1094.4000000000001</v>
      </c>
      <c r="M4649">
        <f t="shared" si="1297"/>
        <v>2552.4</v>
      </c>
      <c r="N4649">
        <v>0</v>
      </c>
      <c r="O4649">
        <f t="shared" ref="O4649:O4712" si="1301">+I4649+J4649+K4649+L4649+M4649+N4649</f>
        <v>7632</v>
      </c>
      <c r="P4649">
        <v>25</v>
      </c>
      <c r="Q4649">
        <v>0</v>
      </c>
      <c r="R4649">
        <v>1330.01</v>
      </c>
      <c r="S4649">
        <v>1270</v>
      </c>
      <c r="T4649">
        <v>100</v>
      </c>
      <c r="U4649">
        <f t="shared" si="1287"/>
        <v>0</v>
      </c>
      <c r="V4649">
        <v>0</v>
      </c>
      <c r="W4649">
        <f t="shared" si="1294"/>
        <v>2725.01</v>
      </c>
      <c r="X4649">
        <f t="shared" ref="X4649:X4655" si="1302">+I4649+L4649+N4649</f>
        <v>2127.6000000000004</v>
      </c>
      <c r="Y4649">
        <f t="shared" si="1292"/>
        <v>5108.3999999999996</v>
      </c>
      <c r="Z4649">
        <f t="shared" ref="Z4649:Z4669" si="1303">+G4649-(W4649+X4649)</f>
        <v>31147.39</v>
      </c>
      <c r="AA4649" t="s">
        <v>805</v>
      </c>
      <c r="AB4649">
        <v>2022</v>
      </c>
    </row>
    <row r="4650" spans="1:28" x14ac:dyDescent="0.25">
      <c r="A4650">
        <v>66</v>
      </c>
      <c r="B4650" t="s">
        <v>185</v>
      </c>
      <c r="C4650" t="s">
        <v>103</v>
      </c>
      <c r="D4650" t="s">
        <v>22</v>
      </c>
      <c r="E4650" t="s">
        <v>789</v>
      </c>
      <c r="F4650" t="s">
        <v>100</v>
      </c>
      <c r="G4650">
        <v>46000</v>
      </c>
      <c r="H4650">
        <f t="shared" ref="H4650:H4670" si="1304">+G4650-(I4650+L4650+N4650)</f>
        <v>43281.4</v>
      </c>
      <c r="I4650">
        <f t="shared" si="1298"/>
        <v>1320.2</v>
      </c>
      <c r="J4650">
        <f t="shared" si="1299"/>
        <v>3265.9999999999995</v>
      </c>
      <c r="K4650">
        <f t="shared" si="1300"/>
        <v>506.00000000000006</v>
      </c>
      <c r="L4650">
        <f t="shared" si="1296"/>
        <v>1398.4</v>
      </c>
      <c r="M4650">
        <f t="shared" si="1297"/>
        <v>3261.4</v>
      </c>
      <c r="N4650">
        <v>0</v>
      </c>
      <c r="O4650">
        <f t="shared" si="1301"/>
        <v>9752</v>
      </c>
      <c r="P4650">
        <v>25</v>
      </c>
      <c r="Q4650">
        <v>200</v>
      </c>
      <c r="R4650">
        <v>0</v>
      </c>
      <c r="S4650">
        <v>0</v>
      </c>
      <c r="T4650">
        <v>100</v>
      </c>
      <c r="U4650">
        <f t="shared" si="1287"/>
        <v>1289.4598750000005</v>
      </c>
      <c r="V4650">
        <v>0</v>
      </c>
      <c r="W4650">
        <f t="shared" si="1294"/>
        <v>1614.4598750000005</v>
      </c>
      <c r="X4650">
        <f t="shared" si="1302"/>
        <v>2718.6000000000004</v>
      </c>
      <c r="Y4650">
        <f t="shared" si="1292"/>
        <v>6527.4</v>
      </c>
      <c r="Z4650">
        <f t="shared" si="1303"/>
        <v>41666.940125000001</v>
      </c>
      <c r="AA4650" t="s">
        <v>805</v>
      </c>
      <c r="AB4650">
        <v>2022</v>
      </c>
    </row>
    <row r="4651" spans="1:28" x14ac:dyDescent="0.25">
      <c r="A4651">
        <v>67</v>
      </c>
      <c r="B4651" t="s">
        <v>186</v>
      </c>
      <c r="C4651" t="s">
        <v>102</v>
      </c>
      <c r="D4651" t="s">
        <v>17</v>
      </c>
      <c r="E4651" t="s">
        <v>42</v>
      </c>
      <c r="F4651" t="s">
        <v>100</v>
      </c>
      <c r="G4651">
        <v>36000</v>
      </c>
      <c r="H4651">
        <f t="shared" si="1304"/>
        <v>33872.400000000001</v>
      </c>
      <c r="I4651">
        <f t="shared" si="1298"/>
        <v>1033.2</v>
      </c>
      <c r="J4651">
        <f t="shared" si="1299"/>
        <v>2555.9999999999995</v>
      </c>
      <c r="K4651">
        <f t="shared" si="1300"/>
        <v>396.00000000000006</v>
      </c>
      <c r="L4651">
        <f t="shared" si="1296"/>
        <v>1094.4000000000001</v>
      </c>
      <c r="M4651">
        <f t="shared" si="1297"/>
        <v>2552.4</v>
      </c>
      <c r="N4651">
        <v>0</v>
      </c>
      <c r="O4651">
        <f t="shared" si="1301"/>
        <v>7632</v>
      </c>
      <c r="P4651">
        <v>25</v>
      </c>
      <c r="Q4651">
        <v>0</v>
      </c>
      <c r="R4651">
        <v>770.01</v>
      </c>
      <c r="S4651">
        <v>0</v>
      </c>
      <c r="T4651">
        <v>100</v>
      </c>
      <c r="U4651">
        <f t="shared" ref="U4651:U4670" si="1305">IF((H4651*12)&gt;867123.01,(79776+(((H4651*12)-867123.01)*0.25))/12,IF((H4651*12)&gt;624329.01,(31216+(((H4651*12)-624329.01)*0.2))/12,IF((H4651*12)&gt;416220.01,(((H4651*12)-416220.01)*0.15)/12,0)))</f>
        <v>0</v>
      </c>
      <c r="V4651">
        <v>0</v>
      </c>
      <c r="W4651">
        <f t="shared" si="1294"/>
        <v>895.01</v>
      </c>
      <c r="X4651">
        <f t="shared" si="1302"/>
        <v>2127.6000000000004</v>
      </c>
      <c r="Y4651">
        <f t="shared" si="1292"/>
        <v>5108.3999999999996</v>
      </c>
      <c r="Z4651">
        <f t="shared" si="1303"/>
        <v>32977.39</v>
      </c>
      <c r="AA4651" t="s">
        <v>805</v>
      </c>
      <c r="AB4651">
        <v>2022</v>
      </c>
    </row>
    <row r="4652" spans="1:28" x14ac:dyDescent="0.25">
      <c r="A4652">
        <v>68</v>
      </c>
      <c r="B4652" t="s">
        <v>188</v>
      </c>
      <c r="C4652" t="s">
        <v>102</v>
      </c>
      <c r="D4652" t="s">
        <v>10</v>
      </c>
      <c r="E4652" t="s">
        <v>33</v>
      </c>
      <c r="F4652" t="s">
        <v>100</v>
      </c>
      <c r="G4652">
        <v>36000</v>
      </c>
      <c r="H4652">
        <f t="shared" si="1304"/>
        <v>31172.16</v>
      </c>
      <c r="I4652">
        <f t="shared" si="1298"/>
        <v>1033.2</v>
      </c>
      <c r="J4652">
        <f t="shared" si="1299"/>
        <v>2555.9999999999995</v>
      </c>
      <c r="K4652">
        <f t="shared" si="1300"/>
        <v>396.00000000000006</v>
      </c>
      <c r="L4652">
        <f t="shared" si="1296"/>
        <v>1094.4000000000001</v>
      </c>
      <c r="M4652">
        <f t="shared" si="1297"/>
        <v>2552.4</v>
      </c>
      <c r="N4652">
        <f>1350.12*2</f>
        <v>2700.24</v>
      </c>
      <c r="O4652">
        <f t="shared" si="1301"/>
        <v>10332.24</v>
      </c>
      <c r="P4652">
        <v>25</v>
      </c>
      <c r="Q4652">
        <v>0</v>
      </c>
      <c r="R4652">
        <v>1260.01</v>
      </c>
      <c r="S4652">
        <v>0</v>
      </c>
      <c r="T4652">
        <v>100</v>
      </c>
      <c r="U4652">
        <f t="shared" si="1305"/>
        <v>0</v>
      </c>
      <c r="V4652">
        <v>0</v>
      </c>
      <c r="W4652">
        <f t="shared" si="1294"/>
        <v>1385.01</v>
      </c>
      <c r="X4652">
        <f t="shared" si="1302"/>
        <v>4827.84</v>
      </c>
      <c r="Y4652">
        <f t="shared" si="1292"/>
        <v>5108.3999999999996</v>
      </c>
      <c r="Z4652">
        <f t="shared" si="1303"/>
        <v>29787.15</v>
      </c>
      <c r="AA4652" t="s">
        <v>805</v>
      </c>
      <c r="AB4652">
        <v>2022</v>
      </c>
    </row>
    <row r="4653" spans="1:28" x14ac:dyDescent="0.25">
      <c r="A4653">
        <v>69</v>
      </c>
      <c r="B4653" t="s">
        <v>190</v>
      </c>
      <c r="C4653" t="s">
        <v>102</v>
      </c>
      <c r="D4653" t="s">
        <v>801</v>
      </c>
      <c r="E4653" t="s">
        <v>38</v>
      </c>
      <c r="F4653" t="s">
        <v>100</v>
      </c>
      <c r="G4653">
        <v>36000</v>
      </c>
      <c r="H4653">
        <f t="shared" si="1304"/>
        <v>33872.400000000001</v>
      </c>
      <c r="I4653">
        <f t="shared" si="1298"/>
        <v>1033.2</v>
      </c>
      <c r="J4653">
        <f t="shared" si="1299"/>
        <v>2555.9999999999995</v>
      </c>
      <c r="K4653">
        <f t="shared" si="1300"/>
        <v>396.00000000000006</v>
      </c>
      <c r="L4653">
        <f t="shared" si="1296"/>
        <v>1094.4000000000001</v>
      </c>
      <c r="M4653">
        <f t="shared" si="1297"/>
        <v>2552.4</v>
      </c>
      <c r="N4653">
        <v>0</v>
      </c>
      <c r="O4653">
        <f t="shared" si="1301"/>
        <v>7632</v>
      </c>
      <c r="P4653">
        <v>25</v>
      </c>
      <c r="Q4653">
        <v>6490.89</v>
      </c>
      <c r="R4653">
        <v>1330.01</v>
      </c>
      <c r="S4653">
        <v>0</v>
      </c>
      <c r="T4653">
        <v>100</v>
      </c>
      <c r="U4653">
        <f t="shared" si="1305"/>
        <v>0</v>
      </c>
      <c r="V4653">
        <v>0</v>
      </c>
      <c r="W4653">
        <f t="shared" si="1294"/>
        <v>7945.9000000000005</v>
      </c>
      <c r="X4653">
        <f t="shared" si="1302"/>
        <v>2127.6000000000004</v>
      </c>
      <c r="Y4653">
        <f t="shared" si="1292"/>
        <v>5108.3999999999996</v>
      </c>
      <c r="Z4653">
        <f t="shared" si="1303"/>
        <v>25926.5</v>
      </c>
      <c r="AA4653" t="s">
        <v>805</v>
      </c>
      <c r="AB4653">
        <v>2022</v>
      </c>
    </row>
    <row r="4654" spans="1:28" x14ac:dyDescent="0.25">
      <c r="A4654">
        <v>70</v>
      </c>
      <c r="B4654" t="s">
        <v>802</v>
      </c>
      <c r="C4654" t="s">
        <v>103</v>
      </c>
      <c r="D4654" t="s">
        <v>22</v>
      </c>
      <c r="E4654" t="s">
        <v>54</v>
      </c>
      <c r="F4654" t="s">
        <v>100</v>
      </c>
      <c r="G4654">
        <v>30000</v>
      </c>
      <c r="H4654">
        <f t="shared" si="1304"/>
        <v>28227</v>
      </c>
      <c r="I4654">
        <f t="shared" si="1298"/>
        <v>861</v>
      </c>
      <c r="J4654">
        <f t="shared" si="1299"/>
        <v>2130</v>
      </c>
      <c r="K4654">
        <f t="shared" si="1300"/>
        <v>330.00000000000006</v>
      </c>
      <c r="L4654">
        <f t="shared" si="1296"/>
        <v>912</v>
      </c>
      <c r="M4654">
        <f t="shared" si="1297"/>
        <v>2127</v>
      </c>
      <c r="N4654">
        <v>0</v>
      </c>
      <c r="O4654">
        <f t="shared" si="1301"/>
        <v>6360</v>
      </c>
      <c r="P4654">
        <v>25</v>
      </c>
      <c r="Q4654">
        <v>6490.89</v>
      </c>
      <c r="R4654">
        <v>0</v>
      </c>
      <c r="S4654">
        <v>0</v>
      </c>
      <c r="T4654">
        <v>100</v>
      </c>
      <c r="U4654">
        <f t="shared" si="1305"/>
        <v>0</v>
      </c>
      <c r="V4654">
        <v>0</v>
      </c>
      <c r="W4654">
        <f t="shared" si="1294"/>
        <v>6615.89</v>
      </c>
      <c r="X4654">
        <f t="shared" si="1302"/>
        <v>1773</v>
      </c>
      <c r="Y4654">
        <f t="shared" si="1292"/>
        <v>4257</v>
      </c>
      <c r="Z4654">
        <f t="shared" si="1303"/>
        <v>21611.11</v>
      </c>
      <c r="AA4654" t="s">
        <v>805</v>
      </c>
      <c r="AB4654">
        <v>2022</v>
      </c>
    </row>
    <row r="4655" spans="1:28" x14ac:dyDescent="0.25">
      <c r="A4655">
        <v>71</v>
      </c>
      <c r="B4655" t="s">
        <v>193</v>
      </c>
      <c r="C4655" t="s">
        <v>103</v>
      </c>
      <c r="D4655" t="s">
        <v>22</v>
      </c>
      <c r="E4655" t="s">
        <v>54</v>
      </c>
      <c r="F4655" t="s">
        <v>100</v>
      </c>
      <c r="G4655">
        <v>30000</v>
      </c>
      <c r="H4655">
        <f t="shared" si="1304"/>
        <v>26876.880000000001</v>
      </c>
      <c r="I4655">
        <f t="shared" si="1298"/>
        <v>861</v>
      </c>
      <c r="J4655">
        <f t="shared" si="1299"/>
        <v>2130</v>
      </c>
      <c r="K4655">
        <f t="shared" si="1300"/>
        <v>330.00000000000006</v>
      </c>
      <c r="L4655">
        <f t="shared" si="1296"/>
        <v>912</v>
      </c>
      <c r="M4655">
        <f t="shared" si="1297"/>
        <v>2127</v>
      </c>
      <c r="N4655">
        <v>1350.12</v>
      </c>
      <c r="O4655">
        <f t="shared" si="1301"/>
        <v>7710.12</v>
      </c>
      <c r="P4655">
        <v>25</v>
      </c>
      <c r="Q4655">
        <v>200</v>
      </c>
      <c r="R4655">
        <v>0</v>
      </c>
      <c r="S4655">
        <v>0</v>
      </c>
      <c r="T4655">
        <v>100</v>
      </c>
      <c r="U4655">
        <f t="shared" si="1305"/>
        <v>0</v>
      </c>
      <c r="V4655">
        <v>0</v>
      </c>
      <c r="W4655">
        <f t="shared" si="1294"/>
        <v>325</v>
      </c>
      <c r="X4655">
        <f t="shared" si="1302"/>
        <v>3123.12</v>
      </c>
      <c r="Y4655">
        <f t="shared" si="1292"/>
        <v>4257</v>
      </c>
      <c r="Z4655">
        <f t="shared" si="1303"/>
        <v>26551.88</v>
      </c>
      <c r="AA4655" t="s">
        <v>805</v>
      </c>
      <c r="AB4655">
        <v>2022</v>
      </c>
    </row>
    <row r="4656" spans="1:28" x14ac:dyDescent="0.25">
      <c r="A4656">
        <v>72</v>
      </c>
      <c r="B4656" t="s">
        <v>197</v>
      </c>
      <c r="C4656" t="s">
        <v>103</v>
      </c>
      <c r="D4656" t="s">
        <v>94</v>
      </c>
      <c r="E4656" t="s">
        <v>54</v>
      </c>
      <c r="F4656" t="s">
        <v>100</v>
      </c>
      <c r="G4656">
        <v>20000</v>
      </c>
      <c r="H4656">
        <f t="shared" si="1304"/>
        <v>18818</v>
      </c>
      <c r="I4656">
        <f t="shared" si="1298"/>
        <v>574</v>
      </c>
      <c r="J4656">
        <f t="shared" si="1299"/>
        <v>1419.9999999999998</v>
      </c>
      <c r="K4656">
        <f t="shared" si="1300"/>
        <v>220.00000000000003</v>
      </c>
      <c r="L4656">
        <f t="shared" si="1296"/>
        <v>608</v>
      </c>
      <c r="M4656">
        <f t="shared" si="1297"/>
        <v>1418</v>
      </c>
      <c r="N4656">
        <v>0</v>
      </c>
      <c r="O4656">
        <f t="shared" si="1301"/>
        <v>4240</v>
      </c>
      <c r="P4656">
        <v>25</v>
      </c>
      <c r="Q4656">
        <v>0</v>
      </c>
      <c r="R4656">
        <v>0</v>
      </c>
      <c r="S4656">
        <v>0</v>
      </c>
      <c r="T4656">
        <v>100</v>
      </c>
      <c r="U4656">
        <f t="shared" si="1305"/>
        <v>0</v>
      </c>
      <c r="V4656">
        <v>0</v>
      </c>
      <c r="W4656">
        <f t="shared" si="1294"/>
        <v>125</v>
      </c>
      <c r="X4656">
        <v>1182</v>
      </c>
      <c r="Y4656">
        <f t="shared" si="1292"/>
        <v>2838</v>
      </c>
      <c r="Z4656">
        <f t="shared" si="1303"/>
        <v>18693</v>
      </c>
      <c r="AA4656" t="s">
        <v>805</v>
      </c>
      <c r="AB4656">
        <v>2022</v>
      </c>
    </row>
    <row r="4657" spans="1:28" x14ac:dyDescent="0.25">
      <c r="A4657">
        <v>73</v>
      </c>
      <c r="B4657" t="s">
        <v>198</v>
      </c>
      <c r="C4657" t="s">
        <v>103</v>
      </c>
      <c r="D4657" t="s">
        <v>22</v>
      </c>
      <c r="E4657" t="s">
        <v>54</v>
      </c>
      <c r="F4657" t="s">
        <v>100</v>
      </c>
      <c r="G4657">
        <v>30000</v>
      </c>
      <c r="H4657">
        <f t="shared" si="1304"/>
        <v>28227</v>
      </c>
      <c r="I4657">
        <f t="shared" si="1298"/>
        <v>861</v>
      </c>
      <c r="J4657">
        <f t="shared" si="1299"/>
        <v>2130</v>
      </c>
      <c r="K4657">
        <f t="shared" si="1300"/>
        <v>330.00000000000006</v>
      </c>
      <c r="L4657">
        <f t="shared" si="1296"/>
        <v>912</v>
      </c>
      <c r="M4657">
        <f t="shared" si="1297"/>
        <v>2127</v>
      </c>
      <c r="N4657">
        <v>0</v>
      </c>
      <c r="O4657">
        <f t="shared" si="1301"/>
        <v>6360</v>
      </c>
      <c r="P4657">
        <v>25</v>
      </c>
      <c r="Q4657">
        <v>0</v>
      </c>
      <c r="R4657">
        <v>0</v>
      </c>
      <c r="S4657">
        <v>0</v>
      </c>
      <c r="T4657">
        <v>100</v>
      </c>
      <c r="U4657">
        <f t="shared" si="1305"/>
        <v>0</v>
      </c>
      <c r="V4657">
        <v>0</v>
      </c>
      <c r="W4657">
        <f t="shared" si="1294"/>
        <v>125</v>
      </c>
      <c r="X4657">
        <f t="shared" ref="X4657:X4720" si="1306">+I4657+L4657+N4657</f>
        <v>1773</v>
      </c>
      <c r="Y4657">
        <f t="shared" si="1292"/>
        <v>4257</v>
      </c>
      <c r="Z4657">
        <f t="shared" si="1303"/>
        <v>28102</v>
      </c>
      <c r="AA4657" t="s">
        <v>805</v>
      </c>
      <c r="AB4657">
        <v>2022</v>
      </c>
    </row>
    <row r="4658" spans="1:28" x14ac:dyDescent="0.25">
      <c r="A4658">
        <v>74</v>
      </c>
      <c r="B4658" t="s">
        <v>199</v>
      </c>
      <c r="C4658" t="s">
        <v>103</v>
      </c>
      <c r="D4658" t="s">
        <v>10</v>
      </c>
      <c r="E4658" t="s">
        <v>54</v>
      </c>
      <c r="F4658" t="s">
        <v>100</v>
      </c>
      <c r="G4658">
        <v>30000</v>
      </c>
      <c r="H4658">
        <f t="shared" si="1304"/>
        <v>28227</v>
      </c>
      <c r="I4658">
        <f t="shared" si="1298"/>
        <v>861</v>
      </c>
      <c r="J4658">
        <f t="shared" si="1299"/>
        <v>2130</v>
      </c>
      <c r="K4658">
        <f t="shared" si="1300"/>
        <v>330.00000000000006</v>
      </c>
      <c r="L4658">
        <f t="shared" si="1296"/>
        <v>912</v>
      </c>
      <c r="M4658">
        <f t="shared" si="1297"/>
        <v>2127</v>
      </c>
      <c r="N4658">
        <v>0</v>
      </c>
      <c r="O4658">
        <f t="shared" si="1301"/>
        <v>6360</v>
      </c>
      <c r="P4658">
        <v>25</v>
      </c>
      <c r="Q4658">
        <v>0</v>
      </c>
      <c r="R4658">
        <v>0</v>
      </c>
      <c r="S4658">
        <v>0</v>
      </c>
      <c r="T4658">
        <v>100</v>
      </c>
      <c r="U4658">
        <f t="shared" si="1305"/>
        <v>0</v>
      </c>
      <c r="V4658">
        <v>0</v>
      </c>
      <c r="W4658">
        <f t="shared" si="1294"/>
        <v>125</v>
      </c>
      <c r="X4658">
        <f t="shared" si="1306"/>
        <v>1773</v>
      </c>
      <c r="Y4658">
        <f t="shared" si="1292"/>
        <v>4257</v>
      </c>
      <c r="Z4658">
        <f t="shared" si="1303"/>
        <v>28102</v>
      </c>
      <c r="AA4658" t="s">
        <v>805</v>
      </c>
      <c r="AB4658">
        <v>2022</v>
      </c>
    </row>
    <row r="4659" spans="1:28" x14ac:dyDescent="0.25">
      <c r="A4659">
        <v>75</v>
      </c>
      <c r="B4659" t="s">
        <v>200</v>
      </c>
      <c r="C4659" t="s">
        <v>103</v>
      </c>
      <c r="D4659" t="s">
        <v>19</v>
      </c>
      <c r="E4659" t="s">
        <v>60</v>
      </c>
      <c r="F4659" t="s">
        <v>100</v>
      </c>
      <c r="G4659">
        <v>35000</v>
      </c>
      <c r="H4659">
        <f t="shared" si="1304"/>
        <v>32931.5</v>
      </c>
      <c r="I4659">
        <f t="shared" si="1298"/>
        <v>1004.5</v>
      </c>
      <c r="J4659">
        <f t="shared" si="1299"/>
        <v>2485</v>
      </c>
      <c r="K4659">
        <f t="shared" si="1300"/>
        <v>385.00000000000006</v>
      </c>
      <c r="L4659">
        <f t="shared" si="1296"/>
        <v>1064</v>
      </c>
      <c r="M4659">
        <f t="shared" si="1297"/>
        <v>2481.5</v>
      </c>
      <c r="N4659">
        <v>0</v>
      </c>
      <c r="O4659">
        <f t="shared" si="1301"/>
        <v>7420</v>
      </c>
      <c r="P4659">
        <v>25</v>
      </c>
      <c r="Q4659">
        <v>6440.97</v>
      </c>
      <c r="R4659">
        <v>0</v>
      </c>
      <c r="S4659">
        <v>0</v>
      </c>
      <c r="T4659">
        <v>100</v>
      </c>
      <c r="U4659">
        <f t="shared" si="1305"/>
        <v>0</v>
      </c>
      <c r="V4659">
        <v>0</v>
      </c>
      <c r="W4659">
        <f t="shared" si="1294"/>
        <v>6565.97</v>
      </c>
      <c r="X4659">
        <f t="shared" si="1306"/>
        <v>2068.5</v>
      </c>
      <c r="Y4659">
        <f t="shared" si="1292"/>
        <v>4966.5</v>
      </c>
      <c r="Z4659">
        <f t="shared" si="1303"/>
        <v>26365.53</v>
      </c>
      <c r="AA4659" t="s">
        <v>805</v>
      </c>
      <c r="AB4659">
        <v>2022</v>
      </c>
    </row>
    <row r="4660" spans="1:28" x14ac:dyDescent="0.25">
      <c r="A4660">
        <v>76</v>
      </c>
      <c r="B4660" t="s">
        <v>201</v>
      </c>
      <c r="C4660" t="s">
        <v>102</v>
      </c>
      <c r="D4660" t="s">
        <v>22</v>
      </c>
      <c r="E4660" t="s">
        <v>37</v>
      </c>
      <c r="F4660" t="s">
        <v>100</v>
      </c>
      <c r="G4660">
        <v>20000</v>
      </c>
      <c r="H4660">
        <f t="shared" si="1304"/>
        <v>18818</v>
      </c>
      <c r="I4660">
        <f t="shared" si="1298"/>
        <v>574</v>
      </c>
      <c r="J4660">
        <f t="shared" si="1299"/>
        <v>1419.9999999999998</v>
      </c>
      <c r="K4660">
        <f t="shared" si="1300"/>
        <v>220.00000000000003</v>
      </c>
      <c r="L4660">
        <f t="shared" si="1296"/>
        <v>608</v>
      </c>
      <c r="M4660">
        <f t="shared" si="1297"/>
        <v>1418</v>
      </c>
      <c r="N4660">
        <v>0</v>
      </c>
      <c r="O4660">
        <f t="shared" si="1301"/>
        <v>4240</v>
      </c>
      <c r="P4660">
        <v>25</v>
      </c>
      <c r="Q4660">
        <v>4494.6900000000005</v>
      </c>
      <c r="R4660">
        <v>0</v>
      </c>
      <c r="S4660">
        <v>0</v>
      </c>
      <c r="T4660">
        <v>100</v>
      </c>
      <c r="U4660">
        <f t="shared" si="1305"/>
        <v>0</v>
      </c>
      <c r="V4660">
        <v>0</v>
      </c>
      <c r="W4660">
        <f t="shared" si="1294"/>
        <v>4619.6900000000005</v>
      </c>
      <c r="X4660">
        <f t="shared" si="1306"/>
        <v>1182</v>
      </c>
      <c r="Y4660">
        <f t="shared" si="1292"/>
        <v>2838</v>
      </c>
      <c r="Z4660">
        <f t="shared" si="1303"/>
        <v>14198.31</v>
      </c>
      <c r="AA4660" t="s">
        <v>805</v>
      </c>
      <c r="AB4660">
        <v>2022</v>
      </c>
    </row>
    <row r="4661" spans="1:28" x14ac:dyDescent="0.25">
      <c r="A4661">
        <v>77</v>
      </c>
      <c r="B4661" t="s">
        <v>202</v>
      </c>
      <c r="C4661" t="s">
        <v>102</v>
      </c>
      <c r="D4661" t="s">
        <v>22</v>
      </c>
      <c r="E4661" t="s">
        <v>37</v>
      </c>
      <c r="F4661" t="s">
        <v>100</v>
      </c>
      <c r="G4661">
        <v>20000</v>
      </c>
      <c r="H4661">
        <f t="shared" si="1304"/>
        <v>18818</v>
      </c>
      <c r="I4661">
        <f t="shared" si="1298"/>
        <v>574</v>
      </c>
      <c r="J4661">
        <f t="shared" si="1299"/>
        <v>1419.9999999999998</v>
      </c>
      <c r="K4661">
        <f t="shared" si="1300"/>
        <v>220.00000000000003</v>
      </c>
      <c r="L4661">
        <f t="shared" si="1296"/>
        <v>608</v>
      </c>
      <c r="M4661">
        <f t="shared" si="1297"/>
        <v>1418</v>
      </c>
      <c r="N4661">
        <v>0</v>
      </c>
      <c r="O4661">
        <f t="shared" si="1301"/>
        <v>4240</v>
      </c>
      <c r="P4661">
        <v>25</v>
      </c>
      <c r="Q4661">
        <v>500</v>
      </c>
      <c r="R4661">
        <v>0</v>
      </c>
      <c r="S4661">
        <v>1270</v>
      </c>
      <c r="T4661">
        <v>100</v>
      </c>
      <c r="U4661">
        <f t="shared" si="1305"/>
        <v>0</v>
      </c>
      <c r="V4661">
        <v>0</v>
      </c>
      <c r="W4661">
        <f t="shared" si="1294"/>
        <v>1895</v>
      </c>
      <c r="X4661">
        <f t="shared" si="1306"/>
        <v>1182</v>
      </c>
      <c r="Y4661">
        <f t="shared" si="1292"/>
        <v>2838</v>
      </c>
      <c r="Z4661">
        <f t="shared" si="1303"/>
        <v>16923</v>
      </c>
      <c r="AA4661" t="s">
        <v>805</v>
      </c>
      <c r="AB4661">
        <v>2022</v>
      </c>
    </row>
    <row r="4662" spans="1:28" x14ac:dyDescent="0.25">
      <c r="A4662">
        <v>78</v>
      </c>
      <c r="B4662" t="s">
        <v>203</v>
      </c>
      <c r="C4662" t="s">
        <v>102</v>
      </c>
      <c r="D4662" t="s">
        <v>6</v>
      </c>
      <c r="E4662" t="s">
        <v>37</v>
      </c>
      <c r="F4662" t="s">
        <v>100</v>
      </c>
      <c r="G4662">
        <v>15000</v>
      </c>
      <c r="H4662">
        <f t="shared" si="1304"/>
        <v>14113.5</v>
      </c>
      <c r="I4662">
        <f t="shared" si="1298"/>
        <v>430.5</v>
      </c>
      <c r="J4662">
        <f t="shared" si="1299"/>
        <v>1065</v>
      </c>
      <c r="K4662">
        <f t="shared" si="1300"/>
        <v>165.00000000000003</v>
      </c>
      <c r="L4662">
        <f t="shared" si="1296"/>
        <v>456</v>
      </c>
      <c r="M4662">
        <f t="shared" si="1297"/>
        <v>1063.5</v>
      </c>
      <c r="N4662">
        <v>0</v>
      </c>
      <c r="O4662">
        <f t="shared" si="1301"/>
        <v>3180</v>
      </c>
      <c r="P4662">
        <v>25</v>
      </c>
      <c r="Q4662">
        <v>500</v>
      </c>
      <c r="R4662">
        <v>0</v>
      </c>
      <c r="S4662">
        <v>0</v>
      </c>
      <c r="T4662">
        <v>100</v>
      </c>
      <c r="U4662">
        <f t="shared" si="1305"/>
        <v>0</v>
      </c>
      <c r="V4662">
        <v>0</v>
      </c>
      <c r="W4662">
        <f t="shared" si="1294"/>
        <v>625</v>
      </c>
      <c r="X4662">
        <f t="shared" si="1306"/>
        <v>886.5</v>
      </c>
      <c r="Y4662">
        <f t="shared" si="1292"/>
        <v>2128.5</v>
      </c>
      <c r="Z4662">
        <f t="shared" si="1303"/>
        <v>13488.5</v>
      </c>
      <c r="AA4662" t="s">
        <v>805</v>
      </c>
      <c r="AB4662">
        <v>2022</v>
      </c>
    </row>
    <row r="4663" spans="1:28" x14ac:dyDescent="0.25">
      <c r="A4663">
        <v>79</v>
      </c>
      <c r="B4663" t="s">
        <v>204</v>
      </c>
      <c r="C4663" t="s">
        <v>102</v>
      </c>
      <c r="D4663" t="s">
        <v>6</v>
      </c>
      <c r="E4663" t="s">
        <v>37</v>
      </c>
      <c r="F4663" t="s">
        <v>100</v>
      </c>
      <c r="G4663">
        <v>15000</v>
      </c>
      <c r="H4663">
        <f t="shared" si="1304"/>
        <v>14113.5</v>
      </c>
      <c r="I4663">
        <f t="shared" si="1298"/>
        <v>430.5</v>
      </c>
      <c r="J4663">
        <f t="shared" si="1299"/>
        <v>1065</v>
      </c>
      <c r="K4663">
        <f t="shared" si="1300"/>
        <v>165.00000000000003</v>
      </c>
      <c r="L4663">
        <f t="shared" si="1296"/>
        <v>456</v>
      </c>
      <c r="M4663">
        <f t="shared" si="1297"/>
        <v>1063.5</v>
      </c>
      <c r="N4663">
        <v>0</v>
      </c>
      <c r="O4663">
        <f t="shared" si="1301"/>
        <v>3180</v>
      </c>
      <c r="P4663">
        <v>25</v>
      </c>
      <c r="Q4663">
        <v>0</v>
      </c>
      <c r="R4663">
        <v>0</v>
      </c>
      <c r="S4663">
        <v>0</v>
      </c>
      <c r="T4663">
        <v>100</v>
      </c>
      <c r="U4663">
        <f t="shared" si="1305"/>
        <v>0</v>
      </c>
      <c r="V4663">
        <v>0</v>
      </c>
      <c r="W4663">
        <f t="shared" si="1294"/>
        <v>125</v>
      </c>
      <c r="X4663">
        <f t="shared" si="1306"/>
        <v>886.5</v>
      </c>
      <c r="Y4663">
        <f t="shared" si="1292"/>
        <v>2128.5</v>
      </c>
      <c r="Z4663">
        <f t="shared" si="1303"/>
        <v>13988.5</v>
      </c>
      <c r="AA4663" t="s">
        <v>805</v>
      </c>
      <c r="AB4663">
        <v>2022</v>
      </c>
    </row>
    <row r="4664" spans="1:28" x14ac:dyDescent="0.25">
      <c r="A4664">
        <v>80</v>
      </c>
      <c r="B4664" t="s">
        <v>205</v>
      </c>
      <c r="C4664" t="s">
        <v>102</v>
      </c>
      <c r="D4664" t="s">
        <v>6</v>
      </c>
      <c r="E4664" t="s">
        <v>37</v>
      </c>
      <c r="F4664" t="s">
        <v>100</v>
      </c>
      <c r="G4664">
        <v>15000</v>
      </c>
      <c r="H4664">
        <f t="shared" si="1304"/>
        <v>14113.5</v>
      </c>
      <c r="I4664">
        <f t="shared" si="1298"/>
        <v>430.5</v>
      </c>
      <c r="J4664">
        <f t="shared" si="1299"/>
        <v>1065</v>
      </c>
      <c r="K4664">
        <f t="shared" si="1300"/>
        <v>165.00000000000003</v>
      </c>
      <c r="L4664">
        <f t="shared" si="1296"/>
        <v>456</v>
      </c>
      <c r="M4664">
        <f t="shared" si="1297"/>
        <v>1063.5</v>
      </c>
      <c r="N4664">
        <v>0</v>
      </c>
      <c r="O4664">
        <f t="shared" si="1301"/>
        <v>3180</v>
      </c>
      <c r="P4664">
        <v>25</v>
      </c>
      <c r="Q4664">
        <v>0</v>
      </c>
      <c r="R4664">
        <v>0</v>
      </c>
      <c r="S4664">
        <v>0</v>
      </c>
      <c r="T4664">
        <v>100</v>
      </c>
      <c r="U4664">
        <f t="shared" si="1305"/>
        <v>0</v>
      </c>
      <c r="V4664">
        <v>0</v>
      </c>
      <c r="W4664">
        <f t="shared" si="1294"/>
        <v>125</v>
      </c>
      <c r="X4664">
        <f t="shared" si="1306"/>
        <v>886.5</v>
      </c>
      <c r="Y4664">
        <f t="shared" si="1292"/>
        <v>2128.5</v>
      </c>
      <c r="Z4664">
        <f t="shared" si="1303"/>
        <v>13988.5</v>
      </c>
      <c r="AA4664" t="s">
        <v>805</v>
      </c>
      <c r="AB4664">
        <v>2022</v>
      </c>
    </row>
    <row r="4665" spans="1:28" x14ac:dyDescent="0.25">
      <c r="A4665">
        <v>81</v>
      </c>
      <c r="B4665" t="s">
        <v>206</v>
      </c>
      <c r="C4665" t="s">
        <v>103</v>
      </c>
      <c r="D4665" t="s">
        <v>22</v>
      </c>
      <c r="E4665" t="s">
        <v>57</v>
      </c>
      <c r="F4665" t="s">
        <v>100</v>
      </c>
      <c r="G4665">
        <v>25000</v>
      </c>
      <c r="H4665">
        <f t="shared" si="1304"/>
        <v>23522.5</v>
      </c>
      <c r="I4665">
        <f t="shared" si="1298"/>
        <v>717.5</v>
      </c>
      <c r="J4665">
        <f t="shared" si="1299"/>
        <v>1774.9999999999998</v>
      </c>
      <c r="K4665">
        <f t="shared" si="1300"/>
        <v>275</v>
      </c>
      <c r="L4665">
        <f t="shared" si="1296"/>
        <v>760</v>
      </c>
      <c r="M4665">
        <f t="shared" si="1297"/>
        <v>1772.5000000000002</v>
      </c>
      <c r="N4665">
        <v>0</v>
      </c>
      <c r="O4665">
        <f t="shared" si="1301"/>
        <v>5300</v>
      </c>
      <c r="P4665">
        <v>25</v>
      </c>
      <c r="Q4665">
        <v>7239.75</v>
      </c>
      <c r="R4665">
        <v>0</v>
      </c>
      <c r="S4665">
        <v>0</v>
      </c>
      <c r="T4665">
        <v>100</v>
      </c>
      <c r="U4665">
        <f t="shared" si="1305"/>
        <v>0</v>
      </c>
      <c r="V4665">
        <v>0</v>
      </c>
      <c r="W4665">
        <f t="shared" si="1294"/>
        <v>7364.75</v>
      </c>
      <c r="X4665">
        <f t="shared" si="1306"/>
        <v>1477.5</v>
      </c>
      <c r="Y4665">
        <f t="shared" si="1292"/>
        <v>3547.5</v>
      </c>
      <c r="Z4665">
        <f t="shared" si="1303"/>
        <v>16157.75</v>
      </c>
      <c r="AA4665" t="s">
        <v>805</v>
      </c>
      <c r="AB4665">
        <v>2022</v>
      </c>
    </row>
    <row r="4666" spans="1:28" x14ac:dyDescent="0.25">
      <c r="A4666">
        <v>82</v>
      </c>
      <c r="B4666" t="s">
        <v>207</v>
      </c>
      <c r="C4666" t="s">
        <v>103</v>
      </c>
      <c r="D4666" t="s">
        <v>6</v>
      </c>
      <c r="E4666" t="s">
        <v>28</v>
      </c>
      <c r="F4666" t="s">
        <v>100</v>
      </c>
      <c r="G4666">
        <v>25000</v>
      </c>
      <c r="H4666">
        <f t="shared" si="1304"/>
        <v>23522.5</v>
      </c>
      <c r="I4666">
        <f t="shared" si="1298"/>
        <v>717.5</v>
      </c>
      <c r="J4666">
        <f t="shared" si="1299"/>
        <v>1774.9999999999998</v>
      </c>
      <c r="K4666">
        <f t="shared" si="1300"/>
        <v>275</v>
      </c>
      <c r="L4666">
        <f t="shared" si="1296"/>
        <v>760</v>
      </c>
      <c r="M4666">
        <f t="shared" si="1297"/>
        <v>1772.5000000000002</v>
      </c>
      <c r="N4666">
        <v>0</v>
      </c>
      <c r="O4666">
        <f t="shared" si="1301"/>
        <v>5300</v>
      </c>
      <c r="P4666">
        <v>25</v>
      </c>
      <c r="Q4666">
        <v>6140.97</v>
      </c>
      <c r="R4666">
        <v>0</v>
      </c>
      <c r="S4666">
        <v>0</v>
      </c>
      <c r="T4666">
        <v>100</v>
      </c>
      <c r="U4666">
        <f t="shared" si="1305"/>
        <v>0</v>
      </c>
      <c r="V4666">
        <v>0</v>
      </c>
      <c r="W4666">
        <f t="shared" si="1294"/>
        <v>6265.97</v>
      </c>
      <c r="X4666">
        <f t="shared" si="1306"/>
        <v>1477.5</v>
      </c>
      <c r="Y4666">
        <f t="shared" si="1292"/>
        <v>3547.5</v>
      </c>
      <c r="Z4666">
        <f t="shared" si="1303"/>
        <v>17256.53</v>
      </c>
      <c r="AA4666" t="s">
        <v>805</v>
      </c>
      <c r="AB4666">
        <v>2022</v>
      </c>
    </row>
    <row r="4667" spans="1:28" x14ac:dyDescent="0.25">
      <c r="A4667">
        <v>83</v>
      </c>
      <c r="B4667" t="s">
        <v>790</v>
      </c>
      <c r="C4667" t="s">
        <v>103</v>
      </c>
      <c r="D4667" t="s">
        <v>22</v>
      </c>
      <c r="E4667" t="s">
        <v>41</v>
      </c>
      <c r="F4667" t="s">
        <v>100</v>
      </c>
      <c r="G4667">
        <v>30000</v>
      </c>
      <c r="H4667">
        <f t="shared" si="1304"/>
        <v>28227</v>
      </c>
      <c r="I4667">
        <f t="shared" si="1298"/>
        <v>861</v>
      </c>
      <c r="J4667">
        <f t="shared" si="1299"/>
        <v>2130</v>
      </c>
      <c r="K4667">
        <f t="shared" si="1300"/>
        <v>330.00000000000006</v>
      </c>
      <c r="L4667">
        <f t="shared" si="1296"/>
        <v>912</v>
      </c>
      <c r="M4667">
        <f t="shared" si="1297"/>
        <v>2127</v>
      </c>
      <c r="N4667">
        <v>0</v>
      </c>
      <c r="O4667">
        <f t="shared" si="1301"/>
        <v>6360</v>
      </c>
      <c r="P4667">
        <v>25</v>
      </c>
      <c r="Q4667">
        <v>2636.3</v>
      </c>
      <c r="R4667">
        <v>0</v>
      </c>
      <c r="S4667">
        <v>0</v>
      </c>
      <c r="T4667">
        <v>100</v>
      </c>
      <c r="U4667">
        <f t="shared" si="1305"/>
        <v>0</v>
      </c>
      <c r="V4667">
        <v>0</v>
      </c>
      <c r="W4667">
        <f t="shared" si="1294"/>
        <v>2761.3</v>
      </c>
      <c r="X4667">
        <f t="shared" si="1306"/>
        <v>1773</v>
      </c>
      <c r="Y4667">
        <f t="shared" si="1292"/>
        <v>4257</v>
      </c>
      <c r="Z4667">
        <f t="shared" si="1303"/>
        <v>25465.7</v>
      </c>
      <c r="AA4667" t="s">
        <v>805</v>
      </c>
      <c r="AB4667">
        <v>2022</v>
      </c>
    </row>
    <row r="4668" spans="1:28" x14ac:dyDescent="0.25">
      <c r="A4668">
        <v>84</v>
      </c>
      <c r="B4668" t="s">
        <v>810</v>
      </c>
      <c r="C4668" t="s">
        <v>102</v>
      </c>
      <c r="D4668" t="s">
        <v>94</v>
      </c>
      <c r="E4668" t="s">
        <v>37</v>
      </c>
      <c r="F4668" t="s">
        <v>100</v>
      </c>
      <c r="G4668">
        <v>25000</v>
      </c>
      <c r="H4668">
        <f t="shared" si="1304"/>
        <v>23522.5</v>
      </c>
      <c r="I4668">
        <f t="shared" si="1298"/>
        <v>717.5</v>
      </c>
      <c r="J4668">
        <f t="shared" si="1299"/>
        <v>1774.9999999999998</v>
      </c>
      <c r="K4668">
        <f t="shared" si="1300"/>
        <v>275</v>
      </c>
      <c r="L4668">
        <f t="shared" si="1296"/>
        <v>760</v>
      </c>
      <c r="M4668">
        <f t="shared" si="1297"/>
        <v>1772.5000000000002</v>
      </c>
      <c r="N4668">
        <v>0</v>
      </c>
      <c r="O4668">
        <f t="shared" si="1301"/>
        <v>5300</v>
      </c>
      <c r="P4668">
        <v>25</v>
      </c>
      <c r="Q4668">
        <v>0</v>
      </c>
      <c r="R4668">
        <v>0</v>
      </c>
      <c r="S4668">
        <v>0</v>
      </c>
      <c r="T4668">
        <v>100</v>
      </c>
      <c r="U4668">
        <f t="shared" si="1305"/>
        <v>0</v>
      </c>
      <c r="V4668">
        <v>0</v>
      </c>
      <c r="W4668">
        <f t="shared" si="1294"/>
        <v>125</v>
      </c>
      <c r="X4668">
        <f t="shared" si="1306"/>
        <v>1477.5</v>
      </c>
      <c r="Y4668">
        <f t="shared" si="1292"/>
        <v>3547.5</v>
      </c>
      <c r="Z4668">
        <f t="shared" si="1303"/>
        <v>23397.5</v>
      </c>
      <c r="AA4668" t="s">
        <v>805</v>
      </c>
      <c r="AB4668">
        <v>2022</v>
      </c>
    </row>
    <row r="4669" spans="1:28" x14ac:dyDescent="0.25">
      <c r="A4669">
        <v>85</v>
      </c>
      <c r="B4669" t="s">
        <v>811</v>
      </c>
      <c r="C4669" t="s">
        <v>103</v>
      </c>
      <c r="D4669" t="s">
        <v>808</v>
      </c>
      <c r="E4669" t="s">
        <v>54</v>
      </c>
      <c r="F4669" t="s">
        <v>99</v>
      </c>
      <c r="G4669">
        <v>45000</v>
      </c>
      <c r="H4669">
        <f t="shared" si="1304"/>
        <v>42340.5</v>
      </c>
      <c r="I4669">
        <f t="shared" si="1298"/>
        <v>1291.5</v>
      </c>
      <c r="J4669">
        <f t="shared" si="1299"/>
        <v>3194.9999999999995</v>
      </c>
      <c r="K4669">
        <f t="shared" si="1300"/>
        <v>495.00000000000006</v>
      </c>
      <c r="L4669">
        <f t="shared" si="1296"/>
        <v>1368</v>
      </c>
      <c r="M4669">
        <f t="shared" si="1297"/>
        <v>3190.5</v>
      </c>
      <c r="N4669">
        <v>0</v>
      </c>
      <c r="O4669">
        <f t="shared" si="1301"/>
        <v>9540</v>
      </c>
      <c r="P4669">
        <v>25</v>
      </c>
      <c r="Q4669">
        <v>0</v>
      </c>
      <c r="R4669">
        <v>0</v>
      </c>
      <c r="S4669">
        <v>0</v>
      </c>
      <c r="T4669">
        <v>100</v>
      </c>
      <c r="U4669">
        <f t="shared" si="1305"/>
        <v>1148.3248749999998</v>
      </c>
      <c r="V4669">
        <v>0</v>
      </c>
      <c r="W4669">
        <f t="shared" si="1294"/>
        <v>1273.3248749999998</v>
      </c>
      <c r="X4669">
        <f t="shared" si="1306"/>
        <v>2659.5</v>
      </c>
      <c r="Y4669">
        <f t="shared" ref="Y4669:Y4691" si="1307">+J4669+M4669</f>
        <v>6385.5</v>
      </c>
      <c r="Z4669">
        <f t="shared" si="1303"/>
        <v>41067.175125000002</v>
      </c>
      <c r="AA4669" t="s">
        <v>805</v>
      </c>
      <c r="AB4669">
        <v>2022</v>
      </c>
    </row>
    <row r="4670" spans="1:28" x14ac:dyDescent="0.25">
      <c r="A4670">
        <v>86</v>
      </c>
      <c r="B4670" t="s">
        <v>812</v>
      </c>
      <c r="C4670" t="s">
        <v>102</v>
      </c>
      <c r="D4670" t="s">
        <v>808</v>
      </c>
      <c r="E4670" t="s">
        <v>619</v>
      </c>
      <c r="F4670" t="s">
        <v>85</v>
      </c>
      <c r="G4670">
        <v>30000</v>
      </c>
      <c r="H4670">
        <f t="shared" si="1304"/>
        <v>28227</v>
      </c>
      <c r="I4670">
        <f t="shared" si="1298"/>
        <v>861</v>
      </c>
      <c r="J4670">
        <f t="shared" si="1299"/>
        <v>2130</v>
      </c>
      <c r="K4670">
        <f t="shared" si="1300"/>
        <v>330.00000000000006</v>
      </c>
      <c r="L4670">
        <f t="shared" si="1296"/>
        <v>912</v>
      </c>
      <c r="M4670">
        <f t="shared" si="1297"/>
        <v>2127</v>
      </c>
      <c r="N4670">
        <v>0</v>
      </c>
      <c r="O4670">
        <f t="shared" si="1301"/>
        <v>6360</v>
      </c>
      <c r="P4670">
        <v>25</v>
      </c>
      <c r="Q4670">
        <v>0</v>
      </c>
      <c r="R4670">
        <v>0</v>
      </c>
      <c r="S4670">
        <v>0</v>
      </c>
      <c r="T4670">
        <v>100</v>
      </c>
      <c r="U4670">
        <f t="shared" si="1305"/>
        <v>0</v>
      </c>
      <c r="V4670">
        <v>0</v>
      </c>
      <c r="W4670">
        <f t="shared" si="1294"/>
        <v>125</v>
      </c>
      <c r="X4670">
        <f t="shared" si="1306"/>
        <v>1773</v>
      </c>
      <c r="Y4670">
        <f t="shared" si="1307"/>
        <v>4257</v>
      </c>
      <c r="Z4670">
        <f>+G4670-(W4670+X4670)</f>
        <v>28102</v>
      </c>
      <c r="AA4670" t="s">
        <v>805</v>
      </c>
      <c r="AB4670">
        <v>2022</v>
      </c>
    </row>
    <row r="4671" spans="1:28" x14ac:dyDescent="0.25">
      <c r="A4671">
        <v>87</v>
      </c>
      <c r="B4671" t="s">
        <v>791</v>
      </c>
      <c r="C4671" t="s">
        <v>103</v>
      </c>
      <c r="D4671" t="s">
        <v>792</v>
      </c>
      <c r="E4671" t="s">
        <v>27</v>
      </c>
      <c r="F4671" t="s">
        <v>98</v>
      </c>
      <c r="G4671">
        <v>360000</v>
      </c>
      <c r="H4671">
        <f>+G4671-(I4671+L4671+N4671)</f>
        <v>344572.8</v>
      </c>
      <c r="I4671">
        <f>IF(G4671&lt;=312000,G4671*2.87%,9334.68)</f>
        <v>9334.68</v>
      </c>
      <c r="J4671">
        <f>IF(G4671&lt;=312000,G4671*7.1%,23092.75)</f>
        <v>23092.75</v>
      </c>
      <c r="K4671">
        <f>IF(G4671&lt;=62400,G4671*1.1%,715.55)</f>
        <v>715.55</v>
      </c>
      <c r="L4671">
        <f t="shared" si="1296"/>
        <v>4742.3999999999996</v>
      </c>
      <c r="M4671">
        <f t="shared" si="1297"/>
        <v>11060.4</v>
      </c>
      <c r="N4671">
        <v>1350.12</v>
      </c>
      <c r="O4671">
        <f t="shared" si="1301"/>
        <v>50295.900000000009</v>
      </c>
      <c r="P4671">
        <v>24</v>
      </c>
      <c r="Q4671">
        <v>0</v>
      </c>
      <c r="R4671">
        <v>0</v>
      </c>
      <c r="S4671">
        <v>0</v>
      </c>
      <c r="T4671">
        <v>0</v>
      </c>
      <c r="U4671">
        <f>IF((H4671*12)&gt;867123.01,(79776+(((H4671*12)-867123.01)*0.25))/12,IF((H4671*12)&gt;624329.01,(31216+(((H4671*12)-624329.01)*0.2))/12,IF((H4671*12)&gt;416220.01,(((H4671*12)-416220.01)*0.15)/12,0)))</f>
        <v>74726.137291666659</v>
      </c>
      <c r="V4671">
        <v>0</v>
      </c>
      <c r="W4671">
        <f t="shared" si="1294"/>
        <v>74750.137291666659</v>
      </c>
      <c r="X4671">
        <f t="shared" si="1306"/>
        <v>15427.2</v>
      </c>
      <c r="Y4671">
        <f t="shared" si="1307"/>
        <v>34153.15</v>
      </c>
      <c r="Z4671">
        <f t="shared" ref="Z4671:Z4734" si="1308">+G4671-(W4671+X4671)</f>
        <v>269822.66270833334</v>
      </c>
      <c r="AA4671" t="s">
        <v>617</v>
      </c>
      <c r="AB4671">
        <v>2022</v>
      </c>
    </row>
    <row r="4672" spans="1:28" x14ac:dyDescent="0.25">
      <c r="A4672">
        <v>1</v>
      </c>
      <c r="B4672" t="s">
        <v>784</v>
      </c>
      <c r="C4672" t="s">
        <v>102</v>
      </c>
      <c r="D4672" t="s">
        <v>19</v>
      </c>
      <c r="E4672" t="s">
        <v>71</v>
      </c>
      <c r="F4672" t="s">
        <v>98</v>
      </c>
      <c r="G4672">
        <v>300000</v>
      </c>
      <c r="H4672">
        <f>+G4672-(I4672+L4672+N4672)</f>
        <v>286647.59999999998</v>
      </c>
      <c r="I4672">
        <f t="shared" ref="I4672:I4735" si="1309">IF(G4672&lt;=312000,G4672*2.87%,9334.68)</f>
        <v>8610</v>
      </c>
      <c r="J4672">
        <f t="shared" ref="J4672:J4735" si="1310">IF(G4672&lt;=312000,G4672*7.1%,23092.75)</f>
        <v>21299.999999999996</v>
      </c>
      <c r="K4672">
        <f t="shared" ref="K4672:K4735" si="1311">IF(G4672&lt;=62400,G4672*1.1%,715.55)</f>
        <v>715.55</v>
      </c>
      <c r="L4672">
        <f t="shared" si="1296"/>
        <v>4742.3999999999996</v>
      </c>
      <c r="M4672">
        <f t="shared" si="1297"/>
        <v>11060.4</v>
      </c>
      <c r="N4672">
        <v>0</v>
      </c>
      <c r="O4672">
        <f t="shared" si="1301"/>
        <v>46428.35</v>
      </c>
      <c r="P4672">
        <v>25</v>
      </c>
      <c r="Q4672">
        <v>0</v>
      </c>
      <c r="R4672">
        <v>0</v>
      </c>
      <c r="S4672">
        <v>0</v>
      </c>
      <c r="T4672">
        <v>0</v>
      </c>
      <c r="U4672">
        <f>IF((H4672*12)&gt;867123.01,(79776+(((H4672*12)-867123.01)*0.25))/12,IF((H4672*12)&gt;624329.01,(31216+(((H4672*12)-624329.01)*0.2))/12,IF((H4672*12)&gt;416220.01,(((H4672*12)-416220.01)*0.15)/12,0)))</f>
        <v>60244.837291666656</v>
      </c>
      <c r="V4672">
        <v>0</v>
      </c>
      <c r="W4672">
        <f t="shared" si="1294"/>
        <v>60269.837291666656</v>
      </c>
      <c r="X4672">
        <f t="shared" si="1306"/>
        <v>13352.4</v>
      </c>
      <c r="Y4672">
        <f t="shared" si="1307"/>
        <v>32360.399999999994</v>
      </c>
      <c r="Z4672">
        <f t="shared" si="1308"/>
        <v>226377.76270833335</v>
      </c>
      <c r="AA4672" t="s">
        <v>617</v>
      </c>
      <c r="AB4672">
        <v>2022</v>
      </c>
    </row>
    <row r="4673" spans="1:28" x14ac:dyDescent="0.25">
      <c r="A4673">
        <v>2</v>
      </c>
      <c r="B4673" t="s">
        <v>110</v>
      </c>
      <c r="C4673" t="s">
        <v>103</v>
      </c>
      <c r="D4673" t="s">
        <v>10</v>
      </c>
      <c r="E4673" t="s">
        <v>53</v>
      </c>
      <c r="F4673" t="s">
        <v>98</v>
      </c>
      <c r="G4673">
        <v>300000</v>
      </c>
      <c r="H4673">
        <f t="shared" ref="H4673:H4736" si="1312">+G4673-(I4673+L4673+N4673)</f>
        <v>285297.48</v>
      </c>
      <c r="I4673">
        <f t="shared" si="1309"/>
        <v>8610</v>
      </c>
      <c r="J4673">
        <f t="shared" si="1310"/>
        <v>21299.999999999996</v>
      </c>
      <c r="K4673">
        <f t="shared" si="1311"/>
        <v>715.55</v>
      </c>
      <c r="L4673">
        <f t="shared" si="1296"/>
        <v>4742.3999999999996</v>
      </c>
      <c r="M4673">
        <f t="shared" si="1297"/>
        <v>11060.4</v>
      </c>
      <c r="N4673">
        <v>1350.12</v>
      </c>
      <c r="O4673">
        <f t="shared" si="1301"/>
        <v>47778.47</v>
      </c>
      <c r="P4673">
        <v>25</v>
      </c>
      <c r="Q4673">
        <v>0</v>
      </c>
      <c r="R4673">
        <v>0</v>
      </c>
      <c r="S4673">
        <v>0</v>
      </c>
      <c r="T4673">
        <v>0</v>
      </c>
      <c r="U4673">
        <f t="shared" ref="U4673:U4739" si="1313">IF((H4673*12)&gt;867123.01,(79776+(((H4673*12)-867123.01)*0.25))/12,IF((H4673*12)&gt;624329.01,(31216+(((H4673*12)-624329.01)*0.2))/12,IF((H4673*12)&gt;416220.01,(((H4673*12)-416220.01)*0.15)/12,0)))</f>
        <v>59907.307291666664</v>
      </c>
      <c r="V4673">
        <v>0</v>
      </c>
      <c r="W4673">
        <f t="shared" si="1294"/>
        <v>59932.307291666664</v>
      </c>
      <c r="X4673">
        <f t="shared" si="1306"/>
        <v>14702.52</v>
      </c>
      <c r="Y4673">
        <f t="shared" si="1307"/>
        <v>32360.399999999994</v>
      </c>
      <c r="Z4673">
        <f t="shared" si="1308"/>
        <v>225365.17270833335</v>
      </c>
      <c r="AA4673" t="s">
        <v>617</v>
      </c>
      <c r="AB4673">
        <v>2022</v>
      </c>
    </row>
    <row r="4674" spans="1:28" x14ac:dyDescent="0.25">
      <c r="A4674">
        <v>3</v>
      </c>
      <c r="B4674" t="s">
        <v>115</v>
      </c>
      <c r="C4674" t="s">
        <v>103</v>
      </c>
      <c r="D4674" t="s">
        <v>21</v>
      </c>
      <c r="E4674" t="s">
        <v>81</v>
      </c>
      <c r="F4674" t="s">
        <v>84</v>
      </c>
      <c r="G4674">
        <v>185000</v>
      </c>
      <c r="H4674">
        <f t="shared" si="1312"/>
        <v>170897.74</v>
      </c>
      <c r="I4674">
        <f t="shared" si="1309"/>
        <v>5309.5</v>
      </c>
      <c r="J4674">
        <f t="shared" si="1310"/>
        <v>13134.999999999998</v>
      </c>
      <c r="K4674">
        <f t="shared" si="1311"/>
        <v>715.55</v>
      </c>
      <c r="L4674">
        <f t="shared" si="1296"/>
        <v>4742.3999999999996</v>
      </c>
      <c r="M4674">
        <f t="shared" si="1297"/>
        <v>11060.4</v>
      </c>
      <c r="N4674">
        <f>+N4676*3</f>
        <v>4050.3599999999997</v>
      </c>
      <c r="O4674">
        <f t="shared" si="1301"/>
        <v>39013.21</v>
      </c>
      <c r="P4674">
        <v>25</v>
      </c>
      <c r="Q4674">
        <v>19771.46</v>
      </c>
      <c r="R4674">
        <v>980.01</v>
      </c>
      <c r="S4674">
        <v>0</v>
      </c>
      <c r="T4674">
        <v>100</v>
      </c>
      <c r="U4674">
        <f t="shared" si="1313"/>
        <v>31307.372291666663</v>
      </c>
      <c r="V4674">
        <v>0</v>
      </c>
      <c r="W4674">
        <f t="shared" si="1294"/>
        <v>52183.84229166666</v>
      </c>
      <c r="X4674">
        <f t="shared" si="1306"/>
        <v>14102.259999999998</v>
      </c>
      <c r="Y4674">
        <f t="shared" si="1307"/>
        <v>24195.399999999998</v>
      </c>
      <c r="Z4674">
        <f t="shared" si="1308"/>
        <v>118713.89770833334</v>
      </c>
      <c r="AA4674" t="s">
        <v>617</v>
      </c>
      <c r="AB4674">
        <v>2022</v>
      </c>
    </row>
    <row r="4675" spans="1:28" x14ac:dyDescent="0.25">
      <c r="A4675">
        <v>4</v>
      </c>
      <c r="B4675" t="s">
        <v>116</v>
      </c>
      <c r="C4675" t="s">
        <v>102</v>
      </c>
      <c r="D4675" t="s">
        <v>4</v>
      </c>
      <c r="E4675" t="s">
        <v>91</v>
      </c>
      <c r="F4675" t="s">
        <v>84</v>
      </c>
      <c r="G4675">
        <v>150000</v>
      </c>
      <c r="H4675">
        <f t="shared" si="1312"/>
        <v>141135</v>
      </c>
      <c r="I4675">
        <f t="shared" si="1309"/>
        <v>4305</v>
      </c>
      <c r="J4675">
        <f t="shared" si="1310"/>
        <v>10649.999999999998</v>
      </c>
      <c r="K4675">
        <f t="shared" si="1311"/>
        <v>715.55</v>
      </c>
      <c r="L4675">
        <f t="shared" si="1296"/>
        <v>4560</v>
      </c>
      <c r="M4675">
        <f t="shared" si="1297"/>
        <v>10635</v>
      </c>
      <c r="N4675">
        <v>0</v>
      </c>
      <c r="O4675">
        <f t="shared" si="1301"/>
        <v>30865.549999999996</v>
      </c>
      <c r="P4675">
        <v>25</v>
      </c>
      <c r="Q4675">
        <v>12441.85</v>
      </c>
      <c r="R4675">
        <v>1260.01</v>
      </c>
      <c r="S4675">
        <v>1270</v>
      </c>
      <c r="T4675">
        <v>100</v>
      </c>
      <c r="U4675">
        <f t="shared" si="1313"/>
        <v>23866.687291666665</v>
      </c>
      <c r="V4675">
        <v>0</v>
      </c>
      <c r="W4675">
        <f t="shared" si="1294"/>
        <v>38963.547291666662</v>
      </c>
      <c r="X4675">
        <f t="shared" si="1306"/>
        <v>8865</v>
      </c>
      <c r="Y4675">
        <f t="shared" si="1307"/>
        <v>21285</v>
      </c>
      <c r="Z4675">
        <f t="shared" si="1308"/>
        <v>102171.45270833334</v>
      </c>
      <c r="AA4675" t="s">
        <v>617</v>
      </c>
      <c r="AB4675">
        <v>2022</v>
      </c>
    </row>
    <row r="4676" spans="1:28" x14ac:dyDescent="0.25">
      <c r="A4676">
        <v>5</v>
      </c>
      <c r="B4676" t="s">
        <v>117</v>
      </c>
      <c r="C4676" t="s">
        <v>102</v>
      </c>
      <c r="D4676" t="s">
        <v>793</v>
      </c>
      <c r="E4676" t="s">
        <v>794</v>
      </c>
      <c r="F4676" t="s">
        <v>84</v>
      </c>
      <c r="G4676">
        <v>150000</v>
      </c>
      <c r="H4676">
        <f t="shared" si="1312"/>
        <v>139784.88</v>
      </c>
      <c r="I4676">
        <f t="shared" si="1309"/>
        <v>4305</v>
      </c>
      <c r="J4676">
        <f t="shared" si="1310"/>
        <v>10649.999999999998</v>
      </c>
      <c r="K4676">
        <f t="shared" si="1311"/>
        <v>715.55</v>
      </c>
      <c r="L4676">
        <f t="shared" si="1296"/>
        <v>4560</v>
      </c>
      <c r="M4676">
        <f t="shared" si="1297"/>
        <v>10635</v>
      </c>
      <c r="N4676">
        <v>1350.12</v>
      </c>
      <c r="O4676">
        <f t="shared" si="1301"/>
        <v>32215.669999999995</v>
      </c>
      <c r="P4676">
        <v>25</v>
      </c>
      <c r="Q4676">
        <v>0</v>
      </c>
      <c r="R4676">
        <v>0</v>
      </c>
      <c r="S4676">
        <v>2440</v>
      </c>
      <c r="T4676">
        <v>100</v>
      </c>
      <c r="U4676">
        <f t="shared" si="1313"/>
        <v>23529.157291666666</v>
      </c>
      <c r="V4676">
        <v>0</v>
      </c>
      <c r="W4676">
        <f t="shared" si="1294"/>
        <v>26094.157291666666</v>
      </c>
      <c r="X4676">
        <f t="shared" si="1306"/>
        <v>10215.119999999999</v>
      </c>
      <c r="Y4676">
        <f t="shared" si="1307"/>
        <v>21285</v>
      </c>
      <c r="Z4676">
        <f t="shared" si="1308"/>
        <v>113690.72270833334</v>
      </c>
      <c r="AA4676" t="s">
        <v>617</v>
      </c>
      <c r="AB4676">
        <v>2022</v>
      </c>
    </row>
    <row r="4677" spans="1:28" x14ac:dyDescent="0.25">
      <c r="A4677">
        <v>6</v>
      </c>
      <c r="B4677" t="s">
        <v>118</v>
      </c>
      <c r="C4677" t="s">
        <v>103</v>
      </c>
      <c r="D4677" t="s">
        <v>795</v>
      </c>
      <c r="E4677" t="s">
        <v>90</v>
      </c>
      <c r="F4677" t="s">
        <v>84</v>
      </c>
      <c r="G4677">
        <v>125000</v>
      </c>
      <c r="H4677">
        <f t="shared" si="1312"/>
        <v>114912.26</v>
      </c>
      <c r="I4677">
        <f t="shared" si="1309"/>
        <v>3587.5</v>
      </c>
      <c r="J4677">
        <f t="shared" si="1310"/>
        <v>8875</v>
      </c>
      <c r="K4677">
        <f t="shared" si="1311"/>
        <v>715.55</v>
      </c>
      <c r="L4677">
        <f t="shared" si="1296"/>
        <v>3800</v>
      </c>
      <c r="M4677">
        <f t="shared" si="1297"/>
        <v>8862.5</v>
      </c>
      <c r="N4677">
        <f>+N4676*2</f>
        <v>2700.24</v>
      </c>
      <c r="O4677">
        <f t="shared" si="1301"/>
        <v>28540.79</v>
      </c>
      <c r="P4677">
        <v>25</v>
      </c>
      <c r="Q4677">
        <v>0</v>
      </c>
      <c r="R4677">
        <v>0</v>
      </c>
      <c r="S4677">
        <v>0</v>
      </c>
      <c r="T4677">
        <v>100</v>
      </c>
      <c r="U4677">
        <f t="shared" si="1313"/>
        <v>17311.002291666664</v>
      </c>
      <c r="V4677">
        <v>0</v>
      </c>
      <c r="W4677">
        <f t="shared" si="1294"/>
        <v>17436.002291666664</v>
      </c>
      <c r="X4677">
        <f t="shared" si="1306"/>
        <v>10087.74</v>
      </c>
      <c r="Y4677">
        <f t="shared" si="1307"/>
        <v>17737.5</v>
      </c>
      <c r="Z4677">
        <f t="shared" si="1308"/>
        <v>97476.257708333345</v>
      </c>
      <c r="AA4677" t="s">
        <v>617</v>
      </c>
      <c r="AB4677">
        <v>2022</v>
      </c>
    </row>
    <row r="4678" spans="1:28" x14ac:dyDescent="0.25">
      <c r="A4678">
        <v>7</v>
      </c>
      <c r="B4678" t="s">
        <v>119</v>
      </c>
      <c r="C4678" t="s">
        <v>103</v>
      </c>
      <c r="D4678" t="s">
        <v>10</v>
      </c>
      <c r="E4678" t="s">
        <v>69</v>
      </c>
      <c r="F4678" t="s">
        <v>84</v>
      </c>
      <c r="G4678">
        <v>95000</v>
      </c>
      <c r="H4678">
        <f t="shared" si="1312"/>
        <v>89385.5</v>
      </c>
      <c r="I4678">
        <f t="shared" si="1309"/>
        <v>2726.5</v>
      </c>
      <c r="J4678">
        <f t="shared" si="1310"/>
        <v>6744.9999999999991</v>
      </c>
      <c r="K4678">
        <f t="shared" si="1311"/>
        <v>715.55</v>
      </c>
      <c r="L4678">
        <f t="shared" si="1296"/>
        <v>2888</v>
      </c>
      <c r="M4678">
        <f t="shared" si="1297"/>
        <v>6735.5</v>
      </c>
      <c r="N4678">
        <v>0</v>
      </c>
      <c r="O4678">
        <f t="shared" si="1301"/>
        <v>19810.55</v>
      </c>
      <c r="P4678">
        <v>25</v>
      </c>
      <c r="Q4678">
        <v>12531.68</v>
      </c>
      <c r="R4678">
        <v>1190.01</v>
      </c>
      <c r="S4678">
        <v>1270</v>
      </c>
      <c r="T4678">
        <v>100</v>
      </c>
      <c r="U4678">
        <f t="shared" si="1313"/>
        <v>10929.312291666667</v>
      </c>
      <c r="V4678">
        <v>0</v>
      </c>
      <c r="W4678">
        <f t="shared" ref="W4678:W4696" si="1314">P4678+Q4678+R4678+S4678+T4678+U4678</f>
        <v>26046.002291666668</v>
      </c>
      <c r="X4678">
        <f t="shared" si="1306"/>
        <v>5614.5</v>
      </c>
      <c r="Y4678">
        <f t="shared" si="1307"/>
        <v>13480.5</v>
      </c>
      <c r="Z4678">
        <f t="shared" si="1308"/>
        <v>63339.497708333336</v>
      </c>
      <c r="AA4678" t="s">
        <v>617</v>
      </c>
      <c r="AB4678">
        <v>2022</v>
      </c>
    </row>
    <row r="4679" spans="1:28" x14ac:dyDescent="0.25">
      <c r="A4679">
        <v>8</v>
      </c>
      <c r="B4679" t="s">
        <v>121</v>
      </c>
      <c r="C4679" t="s">
        <v>102</v>
      </c>
      <c r="D4679" t="s">
        <v>21</v>
      </c>
      <c r="E4679" t="s">
        <v>48</v>
      </c>
      <c r="F4679" t="s">
        <v>84</v>
      </c>
      <c r="G4679">
        <v>120000</v>
      </c>
      <c r="H4679">
        <f t="shared" si="1312"/>
        <v>111557.88</v>
      </c>
      <c r="I4679">
        <f t="shared" si="1309"/>
        <v>3444</v>
      </c>
      <c r="J4679">
        <f t="shared" si="1310"/>
        <v>8520</v>
      </c>
      <c r="K4679">
        <f t="shared" si="1311"/>
        <v>715.55</v>
      </c>
      <c r="L4679">
        <f t="shared" si="1296"/>
        <v>3648</v>
      </c>
      <c r="M4679">
        <f t="shared" si="1297"/>
        <v>8508</v>
      </c>
      <c r="N4679">
        <v>1350.12</v>
      </c>
      <c r="O4679">
        <f t="shared" si="1301"/>
        <v>26185.67</v>
      </c>
      <c r="P4679">
        <v>25</v>
      </c>
      <c r="Q4679">
        <v>8487.86</v>
      </c>
      <c r="R4679">
        <v>770.01</v>
      </c>
      <c r="S4679">
        <v>0</v>
      </c>
      <c r="T4679">
        <v>100</v>
      </c>
      <c r="U4679">
        <f t="shared" si="1313"/>
        <v>16472.407291666666</v>
      </c>
      <c r="V4679">
        <v>0</v>
      </c>
      <c r="W4679">
        <f t="shared" ref="W4679:W4686" si="1315">P4679+Q4679+R4679+S4679+T4679+U4679-(V4679)</f>
        <v>25855.277291666665</v>
      </c>
      <c r="X4679">
        <f t="shared" si="1306"/>
        <v>8442.119999999999</v>
      </c>
      <c r="Y4679">
        <f t="shared" si="1307"/>
        <v>17028</v>
      </c>
      <c r="Z4679">
        <f t="shared" si="1308"/>
        <v>85702.602708333332</v>
      </c>
      <c r="AA4679" t="s">
        <v>617</v>
      </c>
      <c r="AB4679">
        <v>2022</v>
      </c>
    </row>
    <row r="4680" spans="1:28" x14ac:dyDescent="0.25">
      <c r="A4680">
        <v>9</v>
      </c>
      <c r="B4680" t="s">
        <v>122</v>
      </c>
      <c r="C4680" t="s">
        <v>102</v>
      </c>
      <c r="D4680" t="s">
        <v>4</v>
      </c>
      <c r="E4680" t="s">
        <v>209</v>
      </c>
      <c r="F4680" t="s">
        <v>84</v>
      </c>
      <c r="G4680">
        <v>93000</v>
      </c>
      <c r="H4680">
        <f t="shared" si="1312"/>
        <v>86153.58</v>
      </c>
      <c r="I4680">
        <f t="shared" si="1309"/>
        <v>2669.1</v>
      </c>
      <c r="J4680">
        <f t="shared" si="1310"/>
        <v>6602.9999999999991</v>
      </c>
      <c r="K4680">
        <f t="shared" si="1311"/>
        <v>715.55</v>
      </c>
      <c r="L4680">
        <f t="shared" si="1296"/>
        <v>2827.2</v>
      </c>
      <c r="M4680">
        <f t="shared" si="1297"/>
        <v>6593.7000000000007</v>
      </c>
      <c r="N4680">
        <v>1350.12</v>
      </c>
      <c r="O4680">
        <f t="shared" si="1301"/>
        <v>20758.669999999998</v>
      </c>
      <c r="P4680">
        <v>25</v>
      </c>
      <c r="Q4680">
        <v>1000</v>
      </c>
      <c r="R4680">
        <v>350</v>
      </c>
      <c r="S4680">
        <v>0</v>
      </c>
      <c r="T4680">
        <v>100</v>
      </c>
      <c r="U4680">
        <f t="shared" si="1313"/>
        <v>10121.332291666666</v>
      </c>
      <c r="V4680">
        <v>1444</v>
      </c>
      <c r="W4680">
        <f t="shared" si="1315"/>
        <v>10152.332291666666</v>
      </c>
      <c r="X4680">
        <f t="shared" si="1306"/>
        <v>6846.4199999999992</v>
      </c>
      <c r="Y4680">
        <f t="shared" si="1307"/>
        <v>13196.7</v>
      </c>
      <c r="Z4680">
        <f t="shared" si="1308"/>
        <v>76001.247708333336</v>
      </c>
      <c r="AA4680" t="s">
        <v>617</v>
      </c>
      <c r="AB4680">
        <v>2022</v>
      </c>
    </row>
    <row r="4681" spans="1:28" x14ac:dyDescent="0.25">
      <c r="A4681">
        <v>10</v>
      </c>
      <c r="B4681" t="s">
        <v>137</v>
      </c>
      <c r="C4681" t="s">
        <v>102</v>
      </c>
      <c r="D4681" t="s">
        <v>22</v>
      </c>
      <c r="E4681" t="s">
        <v>788</v>
      </c>
      <c r="F4681" t="s">
        <v>85</v>
      </c>
      <c r="G4681">
        <v>140000</v>
      </c>
      <c r="H4681">
        <f>+G4681-(I4681+L4681+N4681)</f>
        <v>130375.88</v>
      </c>
      <c r="I4681">
        <f t="shared" si="1309"/>
        <v>4018</v>
      </c>
      <c r="J4681">
        <f t="shared" si="1310"/>
        <v>9940</v>
      </c>
      <c r="K4681">
        <f t="shared" si="1311"/>
        <v>715.55</v>
      </c>
      <c r="L4681">
        <f t="shared" si="1296"/>
        <v>4256</v>
      </c>
      <c r="M4681">
        <f t="shared" si="1297"/>
        <v>9926</v>
      </c>
      <c r="N4681">
        <v>1350.12</v>
      </c>
      <c r="O4681">
        <f>+I4681+J4681+K4681+L4681+M4681+N4681</f>
        <v>30205.67</v>
      </c>
      <c r="P4681">
        <v>25</v>
      </c>
      <c r="Q4681">
        <v>1000</v>
      </c>
      <c r="R4681">
        <v>1190.01</v>
      </c>
      <c r="S4681">
        <v>0</v>
      </c>
      <c r="T4681">
        <v>100</v>
      </c>
      <c r="U4681">
        <f t="shared" si="1313"/>
        <v>21176.907291666666</v>
      </c>
      <c r="V4681">
        <v>0</v>
      </c>
      <c r="W4681">
        <f t="shared" si="1315"/>
        <v>23491.917291666665</v>
      </c>
      <c r="X4681">
        <f>+I4681+L4681+N4681</f>
        <v>9624.119999999999</v>
      </c>
      <c r="Y4681">
        <f>+J4681+M4681</f>
        <v>19866</v>
      </c>
      <c r="Z4681">
        <f>+G4681-(W4681+X4681)</f>
        <v>106883.96270833333</v>
      </c>
      <c r="AA4681" t="s">
        <v>617</v>
      </c>
      <c r="AB4681">
        <v>2022</v>
      </c>
    </row>
    <row r="4682" spans="1:28" x14ac:dyDescent="0.25">
      <c r="A4682">
        <v>11</v>
      </c>
      <c r="B4682" t="s">
        <v>123</v>
      </c>
      <c r="C4682" t="s">
        <v>102</v>
      </c>
      <c r="D4682" t="s">
        <v>10</v>
      </c>
      <c r="E4682" t="s">
        <v>39</v>
      </c>
      <c r="F4682" t="s">
        <v>84</v>
      </c>
      <c r="G4682">
        <v>65000</v>
      </c>
      <c r="H4682">
        <f t="shared" si="1312"/>
        <v>61158.5</v>
      </c>
      <c r="I4682">
        <f t="shared" si="1309"/>
        <v>1865.5</v>
      </c>
      <c r="J4682">
        <f t="shared" si="1310"/>
        <v>4615</v>
      </c>
      <c r="K4682">
        <f t="shared" si="1311"/>
        <v>715.55</v>
      </c>
      <c r="L4682">
        <f t="shared" si="1296"/>
        <v>1976</v>
      </c>
      <c r="M4682">
        <f t="shared" si="1297"/>
        <v>4608.5</v>
      </c>
      <c r="N4682">
        <v>0</v>
      </c>
      <c r="O4682">
        <f t="shared" si="1301"/>
        <v>13780.55</v>
      </c>
      <c r="P4682">
        <v>25</v>
      </c>
      <c r="Q4682">
        <v>6000</v>
      </c>
      <c r="R4682">
        <v>0</v>
      </c>
      <c r="S4682">
        <v>0</v>
      </c>
      <c r="T4682">
        <v>100</v>
      </c>
      <c r="U4682">
        <f t="shared" si="1313"/>
        <v>4427.5498333333335</v>
      </c>
      <c r="V4682">
        <v>0</v>
      </c>
      <c r="W4682">
        <f t="shared" si="1315"/>
        <v>10552.549833333334</v>
      </c>
      <c r="X4682">
        <f t="shared" si="1306"/>
        <v>3841.5</v>
      </c>
      <c r="Y4682">
        <f t="shared" si="1307"/>
        <v>9223.5</v>
      </c>
      <c r="Z4682">
        <f t="shared" si="1308"/>
        <v>50605.950166666662</v>
      </c>
      <c r="AA4682" t="s">
        <v>617</v>
      </c>
      <c r="AB4682">
        <v>2022</v>
      </c>
    </row>
    <row r="4683" spans="1:28" x14ac:dyDescent="0.25">
      <c r="A4683">
        <v>12</v>
      </c>
      <c r="B4683" t="s">
        <v>124</v>
      </c>
      <c r="C4683" t="s">
        <v>103</v>
      </c>
      <c r="D4683" t="s">
        <v>10</v>
      </c>
      <c r="E4683" t="s">
        <v>74</v>
      </c>
      <c r="F4683" t="s">
        <v>84</v>
      </c>
      <c r="G4683">
        <v>36000</v>
      </c>
      <c r="H4683">
        <f t="shared" si="1312"/>
        <v>33872.400000000001</v>
      </c>
      <c r="I4683">
        <f t="shared" si="1309"/>
        <v>1033.2</v>
      </c>
      <c r="J4683">
        <f t="shared" si="1310"/>
        <v>2555.9999999999995</v>
      </c>
      <c r="K4683">
        <f t="shared" si="1311"/>
        <v>396.00000000000006</v>
      </c>
      <c r="L4683">
        <f t="shared" si="1296"/>
        <v>1094.4000000000001</v>
      </c>
      <c r="M4683">
        <f t="shared" si="1297"/>
        <v>2552.4</v>
      </c>
      <c r="N4683">
        <v>0</v>
      </c>
      <c r="O4683">
        <f t="shared" si="1301"/>
        <v>7632</v>
      </c>
      <c r="P4683">
        <v>25</v>
      </c>
      <c r="Q4683">
        <v>0</v>
      </c>
      <c r="R4683">
        <v>1260.01</v>
      </c>
      <c r="S4683">
        <v>0</v>
      </c>
      <c r="T4683">
        <v>100</v>
      </c>
      <c r="U4683">
        <f t="shared" si="1313"/>
        <v>0</v>
      </c>
      <c r="V4683">
        <v>0</v>
      </c>
      <c r="W4683">
        <f t="shared" si="1315"/>
        <v>1385.01</v>
      </c>
      <c r="X4683">
        <f t="shared" si="1306"/>
        <v>2127.6000000000004</v>
      </c>
      <c r="Y4683">
        <f t="shared" si="1307"/>
        <v>5108.3999999999996</v>
      </c>
      <c r="Z4683">
        <f t="shared" si="1308"/>
        <v>32487.39</v>
      </c>
      <c r="AA4683" t="s">
        <v>617</v>
      </c>
      <c r="AB4683">
        <v>2022</v>
      </c>
    </row>
    <row r="4684" spans="1:28" x14ac:dyDescent="0.25">
      <c r="A4684">
        <v>13</v>
      </c>
      <c r="B4684" t="s">
        <v>125</v>
      </c>
      <c r="C4684" t="s">
        <v>102</v>
      </c>
      <c r="D4684" t="s">
        <v>94</v>
      </c>
      <c r="E4684" t="s">
        <v>65</v>
      </c>
      <c r="F4684" t="s">
        <v>85</v>
      </c>
      <c r="G4684">
        <v>50000</v>
      </c>
      <c r="H4684">
        <f t="shared" si="1312"/>
        <v>45694.879999999997</v>
      </c>
      <c r="I4684">
        <f t="shared" si="1309"/>
        <v>1435</v>
      </c>
      <c r="J4684">
        <f t="shared" si="1310"/>
        <v>3549.9999999999995</v>
      </c>
      <c r="K4684">
        <f t="shared" si="1311"/>
        <v>550</v>
      </c>
      <c r="L4684">
        <f t="shared" si="1296"/>
        <v>1520</v>
      </c>
      <c r="M4684">
        <f t="shared" si="1297"/>
        <v>3545.0000000000005</v>
      </c>
      <c r="N4684">
        <v>1350.12</v>
      </c>
      <c r="O4684">
        <f t="shared" si="1301"/>
        <v>11950.119999999999</v>
      </c>
      <c r="P4684">
        <v>25</v>
      </c>
      <c r="Q4684">
        <v>1000</v>
      </c>
      <c r="R4684">
        <v>0</v>
      </c>
      <c r="S4684">
        <v>1220</v>
      </c>
      <c r="T4684">
        <v>100</v>
      </c>
      <c r="U4684">
        <f t="shared" si="1313"/>
        <v>1651.4818749999993</v>
      </c>
      <c r="V4684">
        <v>0</v>
      </c>
      <c r="W4684">
        <f t="shared" si="1315"/>
        <v>3996.4818749999995</v>
      </c>
      <c r="X4684">
        <f t="shared" si="1306"/>
        <v>4305.12</v>
      </c>
      <c r="Y4684">
        <f t="shared" si="1307"/>
        <v>7095</v>
      </c>
      <c r="Z4684">
        <f t="shared" si="1308"/>
        <v>41698.398125</v>
      </c>
      <c r="AA4684" t="s">
        <v>617</v>
      </c>
      <c r="AB4684">
        <v>2022</v>
      </c>
    </row>
    <row r="4685" spans="1:28" x14ac:dyDescent="0.25">
      <c r="A4685">
        <v>14</v>
      </c>
      <c r="B4685" t="s">
        <v>126</v>
      </c>
      <c r="C4685" t="s">
        <v>103</v>
      </c>
      <c r="D4685" t="s">
        <v>94</v>
      </c>
      <c r="E4685" t="s">
        <v>58</v>
      </c>
      <c r="F4685" t="s">
        <v>84</v>
      </c>
      <c r="G4685">
        <v>55000</v>
      </c>
      <c r="H4685">
        <f t="shared" si="1312"/>
        <v>51749.5</v>
      </c>
      <c r="I4685">
        <f t="shared" si="1309"/>
        <v>1578.5</v>
      </c>
      <c r="J4685">
        <f t="shared" si="1310"/>
        <v>3904.9999999999995</v>
      </c>
      <c r="K4685">
        <f t="shared" si="1311"/>
        <v>605.00000000000011</v>
      </c>
      <c r="L4685">
        <f t="shared" si="1296"/>
        <v>1672</v>
      </c>
      <c r="M4685">
        <f t="shared" si="1297"/>
        <v>3899.5000000000005</v>
      </c>
      <c r="N4685">
        <v>0</v>
      </c>
      <c r="O4685">
        <f t="shared" si="1301"/>
        <v>11660</v>
      </c>
      <c r="P4685">
        <v>25</v>
      </c>
      <c r="Q4685">
        <v>2996.21</v>
      </c>
      <c r="R4685">
        <v>0</v>
      </c>
      <c r="S4685">
        <v>1008</v>
      </c>
      <c r="T4685">
        <v>100</v>
      </c>
      <c r="U4685">
        <f t="shared" si="1313"/>
        <v>2559.6748749999997</v>
      </c>
      <c r="V4685">
        <v>0</v>
      </c>
      <c r="W4685">
        <f t="shared" si="1315"/>
        <v>6688.8848749999997</v>
      </c>
      <c r="X4685">
        <f t="shared" si="1306"/>
        <v>3250.5</v>
      </c>
      <c r="Y4685">
        <f t="shared" si="1307"/>
        <v>7804.5</v>
      </c>
      <c r="Z4685">
        <f t="shared" si="1308"/>
        <v>45060.615124999997</v>
      </c>
      <c r="AA4685" t="s">
        <v>617</v>
      </c>
      <c r="AB4685">
        <v>2022</v>
      </c>
    </row>
    <row r="4686" spans="1:28" x14ac:dyDescent="0.25">
      <c r="A4686">
        <v>15</v>
      </c>
      <c r="B4686" t="s">
        <v>127</v>
      </c>
      <c r="C4686" t="s">
        <v>103</v>
      </c>
      <c r="D4686" t="s">
        <v>18</v>
      </c>
      <c r="E4686" t="s">
        <v>55</v>
      </c>
      <c r="F4686" t="s">
        <v>84</v>
      </c>
      <c r="G4686">
        <v>83000</v>
      </c>
      <c r="H4686">
        <f t="shared" si="1312"/>
        <v>76744.58</v>
      </c>
      <c r="I4686">
        <f t="shared" si="1309"/>
        <v>2382.1</v>
      </c>
      <c r="J4686">
        <f t="shared" si="1310"/>
        <v>5892.9999999999991</v>
      </c>
      <c r="K4686">
        <f t="shared" si="1311"/>
        <v>715.55</v>
      </c>
      <c r="L4686">
        <f t="shared" si="1296"/>
        <v>2523.1999999999998</v>
      </c>
      <c r="M4686">
        <f t="shared" si="1297"/>
        <v>5884.7000000000007</v>
      </c>
      <c r="N4686">
        <v>1350.12</v>
      </c>
      <c r="O4686">
        <f t="shared" si="1301"/>
        <v>18748.669999999998</v>
      </c>
      <c r="P4686">
        <v>25</v>
      </c>
      <c r="Q4686">
        <v>21469.64</v>
      </c>
      <c r="R4686">
        <v>490.01</v>
      </c>
      <c r="S4686">
        <v>0</v>
      </c>
      <c r="T4686">
        <v>100</v>
      </c>
      <c r="U4686">
        <f t="shared" si="1313"/>
        <v>7769.0822916666657</v>
      </c>
      <c r="V4686">
        <v>0</v>
      </c>
      <c r="W4686">
        <f t="shared" si="1315"/>
        <v>29853.732291666664</v>
      </c>
      <c r="X4686">
        <f t="shared" si="1306"/>
        <v>6255.4199999999992</v>
      </c>
      <c r="Y4686">
        <f t="shared" si="1307"/>
        <v>11777.7</v>
      </c>
      <c r="Z4686">
        <f t="shared" si="1308"/>
        <v>46890.847708333335</v>
      </c>
      <c r="AA4686" t="s">
        <v>617</v>
      </c>
      <c r="AB4686">
        <v>2022</v>
      </c>
    </row>
    <row r="4687" spans="1:28" x14ac:dyDescent="0.25">
      <c r="A4687">
        <v>16</v>
      </c>
      <c r="B4687" t="s">
        <v>128</v>
      </c>
      <c r="C4687" t="s">
        <v>102</v>
      </c>
      <c r="D4687" t="s">
        <v>12</v>
      </c>
      <c r="E4687" t="s">
        <v>35</v>
      </c>
      <c r="F4687" t="s">
        <v>84</v>
      </c>
      <c r="G4687">
        <v>85000</v>
      </c>
      <c r="H4687">
        <f t="shared" si="1312"/>
        <v>77276.259999999995</v>
      </c>
      <c r="I4687">
        <f t="shared" si="1309"/>
        <v>2439.5</v>
      </c>
      <c r="J4687">
        <f t="shared" si="1310"/>
        <v>6034.9999999999991</v>
      </c>
      <c r="K4687">
        <f t="shared" si="1311"/>
        <v>715.55</v>
      </c>
      <c r="L4687">
        <f t="shared" si="1296"/>
        <v>2584</v>
      </c>
      <c r="M4687">
        <f t="shared" si="1297"/>
        <v>6026.5</v>
      </c>
      <c r="N4687">
        <f>+N4686*2</f>
        <v>2700.24</v>
      </c>
      <c r="O4687">
        <f t="shared" si="1301"/>
        <v>20500.79</v>
      </c>
      <c r="P4687">
        <v>25</v>
      </c>
      <c r="Q4687">
        <v>0</v>
      </c>
      <c r="R4687">
        <v>0</v>
      </c>
      <c r="S4687">
        <v>0</v>
      </c>
      <c r="T4687">
        <v>100</v>
      </c>
      <c r="U4687">
        <f t="shared" si="1313"/>
        <v>7902.002291666664</v>
      </c>
      <c r="V4687">
        <v>7902</v>
      </c>
      <c r="W4687">
        <f>P4687+Q4687+R4687+S4687+T4687+U4687-(V4687)</f>
        <v>125.00229166666395</v>
      </c>
      <c r="X4687">
        <f t="shared" si="1306"/>
        <v>7723.74</v>
      </c>
      <c r="Y4687">
        <f t="shared" si="1307"/>
        <v>12061.5</v>
      </c>
      <c r="Z4687">
        <f t="shared" si="1308"/>
        <v>77151.257708333331</v>
      </c>
      <c r="AA4687" t="s">
        <v>617</v>
      </c>
      <c r="AB4687">
        <v>2022</v>
      </c>
    </row>
    <row r="4688" spans="1:28" x14ac:dyDescent="0.25">
      <c r="A4688">
        <v>17</v>
      </c>
      <c r="B4688" t="s">
        <v>114</v>
      </c>
      <c r="C4688" t="s">
        <v>102</v>
      </c>
      <c r="D4688" t="s">
        <v>17</v>
      </c>
      <c r="E4688" t="s">
        <v>64</v>
      </c>
      <c r="F4688" t="s">
        <v>84</v>
      </c>
      <c r="G4688">
        <v>60000</v>
      </c>
      <c r="H4688">
        <f t="shared" si="1312"/>
        <v>56454</v>
      </c>
      <c r="I4688">
        <f t="shared" si="1309"/>
        <v>1722</v>
      </c>
      <c r="J4688">
        <f t="shared" si="1310"/>
        <v>4260</v>
      </c>
      <c r="K4688">
        <f t="shared" si="1311"/>
        <v>660.00000000000011</v>
      </c>
      <c r="L4688">
        <f t="shared" si="1296"/>
        <v>1824</v>
      </c>
      <c r="M4688">
        <f t="shared" si="1297"/>
        <v>4254</v>
      </c>
      <c r="N4688">
        <v>0</v>
      </c>
      <c r="O4688">
        <f t="shared" si="1301"/>
        <v>12720</v>
      </c>
      <c r="P4688">
        <v>25</v>
      </c>
      <c r="Q4688">
        <v>21600.77</v>
      </c>
      <c r="R4688">
        <v>0</v>
      </c>
      <c r="S4688">
        <v>2440</v>
      </c>
      <c r="T4688">
        <v>100</v>
      </c>
      <c r="U4688">
        <f t="shared" si="1313"/>
        <v>3486.6498333333329</v>
      </c>
      <c r="V4688">
        <v>0</v>
      </c>
      <c r="W4688">
        <f t="shared" ref="W4688:W4691" si="1316">P4688+Q4688+R4688+S4688+T4688+U4688-(V4688)</f>
        <v>27652.419833333333</v>
      </c>
      <c r="X4688">
        <f t="shared" si="1306"/>
        <v>3546</v>
      </c>
      <c r="Y4688">
        <f t="shared" si="1307"/>
        <v>8514</v>
      </c>
      <c r="Z4688">
        <f t="shared" si="1308"/>
        <v>28801.580166666667</v>
      </c>
      <c r="AA4688" t="s">
        <v>617</v>
      </c>
      <c r="AB4688">
        <v>2022</v>
      </c>
    </row>
    <row r="4689" spans="1:28" x14ac:dyDescent="0.25">
      <c r="A4689">
        <v>18</v>
      </c>
      <c r="B4689" t="s">
        <v>129</v>
      </c>
      <c r="C4689" t="s">
        <v>102</v>
      </c>
      <c r="D4689" t="s">
        <v>16</v>
      </c>
      <c r="E4689" t="s">
        <v>79</v>
      </c>
      <c r="F4689" t="s">
        <v>84</v>
      </c>
      <c r="G4689">
        <v>54000</v>
      </c>
      <c r="H4689">
        <f t="shared" si="1312"/>
        <v>50808.6</v>
      </c>
      <c r="I4689">
        <f t="shared" si="1309"/>
        <v>1549.8</v>
      </c>
      <c r="J4689">
        <f t="shared" si="1310"/>
        <v>3833.9999999999995</v>
      </c>
      <c r="K4689">
        <f t="shared" si="1311"/>
        <v>594.00000000000011</v>
      </c>
      <c r="L4689">
        <f t="shared" si="1296"/>
        <v>1641.6</v>
      </c>
      <c r="M4689">
        <f t="shared" si="1297"/>
        <v>3828.6000000000004</v>
      </c>
      <c r="N4689">
        <v>0</v>
      </c>
      <c r="O4689">
        <f t="shared" si="1301"/>
        <v>11448</v>
      </c>
      <c r="P4689">
        <v>25</v>
      </c>
      <c r="Q4689">
        <v>1066.1199999999999</v>
      </c>
      <c r="R4689">
        <v>980.01</v>
      </c>
      <c r="S4689">
        <v>0</v>
      </c>
      <c r="T4689">
        <v>100</v>
      </c>
      <c r="U4689">
        <f t="shared" si="1313"/>
        <v>2418.539874999999</v>
      </c>
      <c r="V4689">
        <v>0</v>
      </c>
      <c r="W4689">
        <f t="shared" si="1316"/>
        <v>4589.6698749999996</v>
      </c>
      <c r="X4689">
        <f t="shared" si="1306"/>
        <v>3191.3999999999996</v>
      </c>
      <c r="Y4689">
        <f t="shared" si="1307"/>
        <v>7662.6</v>
      </c>
      <c r="Z4689">
        <f t="shared" si="1308"/>
        <v>46218.930124999999</v>
      </c>
      <c r="AA4689" t="s">
        <v>617</v>
      </c>
      <c r="AB4689">
        <v>2022</v>
      </c>
    </row>
    <row r="4690" spans="1:28" x14ac:dyDescent="0.25">
      <c r="A4690">
        <v>19</v>
      </c>
      <c r="B4690" t="s">
        <v>130</v>
      </c>
      <c r="C4690" t="s">
        <v>102</v>
      </c>
      <c r="D4690" t="s">
        <v>16</v>
      </c>
      <c r="E4690" t="s">
        <v>61</v>
      </c>
      <c r="F4690" t="s">
        <v>84</v>
      </c>
      <c r="G4690">
        <v>65000</v>
      </c>
      <c r="H4690">
        <f t="shared" si="1312"/>
        <v>57108.14</v>
      </c>
      <c r="I4690">
        <f t="shared" si="1309"/>
        <v>1865.5</v>
      </c>
      <c r="J4690">
        <f t="shared" si="1310"/>
        <v>4615</v>
      </c>
      <c r="K4690">
        <f t="shared" si="1311"/>
        <v>715.55</v>
      </c>
      <c r="L4690">
        <f t="shared" si="1296"/>
        <v>1976</v>
      </c>
      <c r="M4690">
        <f t="shared" si="1297"/>
        <v>4608.5</v>
      </c>
      <c r="N4690">
        <f>1350.12*3</f>
        <v>4050.3599999999997</v>
      </c>
      <c r="O4690">
        <f t="shared" si="1301"/>
        <v>17830.91</v>
      </c>
      <c r="P4690">
        <v>25</v>
      </c>
      <c r="Q4690">
        <v>1200</v>
      </c>
      <c r="R4690">
        <v>0</v>
      </c>
      <c r="S4690">
        <v>0</v>
      </c>
      <c r="T4690">
        <v>100</v>
      </c>
      <c r="U4690">
        <f t="shared" si="1313"/>
        <v>3617.477833333332</v>
      </c>
      <c r="V4690">
        <v>0</v>
      </c>
      <c r="W4690">
        <f t="shared" si="1316"/>
        <v>4942.4778333333325</v>
      </c>
      <c r="X4690">
        <f t="shared" si="1306"/>
        <v>7891.86</v>
      </c>
      <c r="Y4690">
        <f t="shared" si="1307"/>
        <v>9223.5</v>
      </c>
      <c r="Z4690">
        <f t="shared" si="1308"/>
        <v>52165.662166666669</v>
      </c>
      <c r="AA4690" t="s">
        <v>617</v>
      </c>
      <c r="AB4690">
        <v>2022</v>
      </c>
    </row>
    <row r="4691" spans="1:28" x14ac:dyDescent="0.25">
      <c r="A4691">
        <v>20</v>
      </c>
      <c r="B4691" t="s">
        <v>131</v>
      </c>
      <c r="C4691" t="s">
        <v>102</v>
      </c>
      <c r="D4691" t="s">
        <v>6</v>
      </c>
      <c r="E4691" t="s">
        <v>108</v>
      </c>
      <c r="F4691" t="s">
        <v>84</v>
      </c>
      <c r="G4691">
        <v>70000</v>
      </c>
      <c r="H4691">
        <f t="shared" si="1312"/>
        <v>57762.28</v>
      </c>
      <c r="I4691">
        <f t="shared" si="1309"/>
        <v>2009</v>
      </c>
      <c r="J4691">
        <f t="shared" si="1310"/>
        <v>4970</v>
      </c>
      <c r="K4691">
        <f t="shared" si="1311"/>
        <v>715.55</v>
      </c>
      <c r="L4691">
        <f t="shared" si="1296"/>
        <v>2128</v>
      </c>
      <c r="M4691">
        <f t="shared" si="1297"/>
        <v>4963</v>
      </c>
      <c r="N4691">
        <f>+N4690*2</f>
        <v>8100.7199999999993</v>
      </c>
      <c r="O4691">
        <f t="shared" si="1301"/>
        <v>22886.269999999997</v>
      </c>
      <c r="P4691">
        <v>25</v>
      </c>
      <c r="Q4691">
        <v>0</v>
      </c>
      <c r="R4691">
        <v>280</v>
      </c>
      <c r="S4691">
        <v>4250</v>
      </c>
      <c r="T4691">
        <v>100</v>
      </c>
      <c r="U4691">
        <f t="shared" si="1313"/>
        <v>3748.3058333333333</v>
      </c>
      <c r="V4691">
        <v>2069.86</v>
      </c>
      <c r="W4691">
        <f t="shared" si="1316"/>
        <v>6333.4458333333332</v>
      </c>
      <c r="X4691">
        <f t="shared" si="1306"/>
        <v>12237.72</v>
      </c>
      <c r="Y4691">
        <f t="shared" si="1307"/>
        <v>9933</v>
      </c>
      <c r="Z4691">
        <f t="shared" si="1308"/>
        <v>51428.834166666667</v>
      </c>
      <c r="AA4691" t="s">
        <v>617</v>
      </c>
      <c r="AB4691">
        <v>2022</v>
      </c>
    </row>
    <row r="4692" spans="1:28" x14ac:dyDescent="0.25">
      <c r="A4692">
        <v>21</v>
      </c>
      <c r="B4692" t="s">
        <v>132</v>
      </c>
      <c r="C4692" t="s">
        <v>102</v>
      </c>
      <c r="D4692" t="s">
        <v>4</v>
      </c>
      <c r="E4692" t="s">
        <v>24</v>
      </c>
      <c r="F4692" t="s">
        <v>84</v>
      </c>
      <c r="G4692">
        <v>45000</v>
      </c>
      <c r="H4692">
        <f t="shared" si="1312"/>
        <v>39640.26</v>
      </c>
      <c r="I4692">
        <f t="shared" si="1309"/>
        <v>1291.5</v>
      </c>
      <c r="J4692">
        <f t="shared" si="1310"/>
        <v>3194.9999999999995</v>
      </c>
      <c r="K4692">
        <f t="shared" si="1311"/>
        <v>495.00000000000006</v>
      </c>
      <c r="L4692">
        <f t="shared" si="1296"/>
        <v>1368</v>
      </c>
      <c r="M4692">
        <f t="shared" si="1297"/>
        <v>3190.5</v>
      </c>
      <c r="N4692">
        <f>1350.12*2</f>
        <v>2700.24</v>
      </c>
      <c r="O4692">
        <f t="shared" si="1301"/>
        <v>12240.24</v>
      </c>
      <c r="P4692">
        <v>25</v>
      </c>
      <c r="Q4692">
        <v>4000</v>
      </c>
      <c r="R4692">
        <v>0</v>
      </c>
      <c r="S4692">
        <v>0</v>
      </c>
      <c r="T4692">
        <v>100</v>
      </c>
      <c r="U4692">
        <f t="shared" si="1313"/>
        <v>743.28887499999973</v>
      </c>
      <c r="V4692">
        <v>0</v>
      </c>
      <c r="W4692">
        <f t="shared" si="1314"/>
        <v>4868.2888750000002</v>
      </c>
      <c r="X4692">
        <f t="shared" si="1306"/>
        <v>5359.74</v>
      </c>
      <c r="Y4692">
        <f>+J4692++K4692+M4692</f>
        <v>6880.5</v>
      </c>
      <c r="Z4692">
        <f t="shared" si="1308"/>
        <v>34771.971124999996</v>
      </c>
      <c r="AA4692" t="s">
        <v>617</v>
      </c>
      <c r="AB4692">
        <v>2022</v>
      </c>
    </row>
    <row r="4693" spans="1:28" x14ac:dyDescent="0.25">
      <c r="A4693">
        <v>22</v>
      </c>
      <c r="B4693" t="s">
        <v>133</v>
      </c>
      <c r="C4693" t="s">
        <v>103</v>
      </c>
      <c r="D4693" t="s">
        <v>5</v>
      </c>
      <c r="E4693" t="s">
        <v>25</v>
      </c>
      <c r="F4693" t="s">
        <v>84</v>
      </c>
      <c r="G4693">
        <v>80000</v>
      </c>
      <c r="H4693">
        <f t="shared" si="1312"/>
        <v>75272</v>
      </c>
      <c r="I4693">
        <f t="shared" si="1309"/>
        <v>2296</v>
      </c>
      <c r="J4693">
        <f t="shared" si="1310"/>
        <v>5679.9999999999991</v>
      </c>
      <c r="K4693">
        <f t="shared" si="1311"/>
        <v>715.55</v>
      </c>
      <c r="L4693">
        <f t="shared" si="1296"/>
        <v>2432</v>
      </c>
      <c r="M4693">
        <f t="shared" si="1297"/>
        <v>5672</v>
      </c>
      <c r="N4693">
        <v>0</v>
      </c>
      <c r="O4693">
        <f t="shared" si="1301"/>
        <v>16795.55</v>
      </c>
      <c r="P4693">
        <v>25</v>
      </c>
      <c r="Q4693">
        <v>200</v>
      </c>
      <c r="R4693">
        <v>700.01</v>
      </c>
      <c r="S4693">
        <v>0</v>
      </c>
      <c r="T4693">
        <v>100</v>
      </c>
      <c r="U4693">
        <f t="shared" si="1313"/>
        <v>7400.9372916666662</v>
      </c>
      <c r="V4693">
        <v>0</v>
      </c>
      <c r="W4693">
        <f t="shared" si="1314"/>
        <v>8425.9472916666655</v>
      </c>
      <c r="X4693">
        <f t="shared" si="1306"/>
        <v>4728</v>
      </c>
      <c r="Y4693">
        <f t="shared" ref="Y4693:Y4756" si="1317">+J4693+M4693</f>
        <v>11352</v>
      </c>
      <c r="Z4693">
        <f t="shared" si="1308"/>
        <v>66846.052708333329</v>
      </c>
      <c r="AA4693" t="s">
        <v>617</v>
      </c>
      <c r="AB4693">
        <v>2022</v>
      </c>
    </row>
    <row r="4694" spans="1:28" x14ac:dyDescent="0.25">
      <c r="A4694">
        <v>23</v>
      </c>
      <c r="B4694" t="s">
        <v>134</v>
      </c>
      <c r="C4694" t="s">
        <v>102</v>
      </c>
      <c r="D4694" t="s">
        <v>16</v>
      </c>
      <c r="E4694" t="s">
        <v>45</v>
      </c>
      <c r="F4694" t="s">
        <v>84</v>
      </c>
      <c r="G4694">
        <v>44000</v>
      </c>
      <c r="H4694">
        <f t="shared" si="1312"/>
        <v>40049.480000000003</v>
      </c>
      <c r="I4694">
        <f t="shared" si="1309"/>
        <v>1262.8</v>
      </c>
      <c r="J4694">
        <f t="shared" si="1310"/>
        <v>3123.9999999999995</v>
      </c>
      <c r="K4694">
        <f t="shared" si="1311"/>
        <v>484.00000000000006</v>
      </c>
      <c r="L4694">
        <f t="shared" si="1296"/>
        <v>1337.6</v>
      </c>
      <c r="M4694">
        <f t="shared" si="1297"/>
        <v>3119.6000000000004</v>
      </c>
      <c r="N4694">
        <v>1350.12</v>
      </c>
      <c r="O4694">
        <f t="shared" si="1301"/>
        <v>10678.119999999999</v>
      </c>
      <c r="P4694">
        <v>25</v>
      </c>
      <c r="Q4694">
        <v>0</v>
      </c>
      <c r="R4694">
        <v>980.01</v>
      </c>
      <c r="S4694">
        <v>0</v>
      </c>
      <c r="T4694">
        <v>100</v>
      </c>
      <c r="U4694">
        <f t="shared" si="1313"/>
        <v>804.671875</v>
      </c>
      <c r="V4694">
        <v>0</v>
      </c>
      <c r="W4694">
        <f t="shared" si="1314"/>
        <v>1909.681875</v>
      </c>
      <c r="X4694">
        <f t="shared" si="1306"/>
        <v>3950.5199999999995</v>
      </c>
      <c r="Y4694">
        <f t="shared" si="1317"/>
        <v>6243.6</v>
      </c>
      <c r="Z4694">
        <f t="shared" si="1308"/>
        <v>38139.798125000001</v>
      </c>
      <c r="AA4694" t="s">
        <v>617</v>
      </c>
      <c r="AB4694">
        <v>2022</v>
      </c>
    </row>
    <row r="4695" spans="1:28" x14ac:dyDescent="0.25">
      <c r="A4695">
        <v>24</v>
      </c>
      <c r="B4695" t="s">
        <v>140</v>
      </c>
      <c r="C4695" t="s">
        <v>102</v>
      </c>
      <c r="D4695" t="s">
        <v>792</v>
      </c>
      <c r="E4695" t="s">
        <v>29</v>
      </c>
      <c r="F4695" t="s">
        <v>99</v>
      </c>
      <c r="G4695">
        <v>130000</v>
      </c>
      <c r="H4695">
        <f t="shared" si="1312"/>
        <v>122317</v>
      </c>
      <c r="I4695">
        <f t="shared" si="1309"/>
        <v>3731</v>
      </c>
      <c r="J4695">
        <f t="shared" si="1310"/>
        <v>9230</v>
      </c>
      <c r="K4695">
        <f t="shared" si="1311"/>
        <v>715.55</v>
      </c>
      <c r="L4695">
        <f t="shared" si="1296"/>
        <v>3952</v>
      </c>
      <c r="M4695">
        <f t="shared" si="1297"/>
        <v>9217</v>
      </c>
      <c r="N4695">
        <v>0</v>
      </c>
      <c r="O4695">
        <f t="shared" si="1301"/>
        <v>26845.55</v>
      </c>
      <c r="P4695">
        <v>25</v>
      </c>
      <c r="Q4695">
        <v>0</v>
      </c>
      <c r="R4695">
        <v>0</v>
      </c>
      <c r="S4695">
        <v>0</v>
      </c>
      <c r="T4695">
        <v>100</v>
      </c>
      <c r="U4695">
        <f t="shared" si="1313"/>
        <v>19162.187291666665</v>
      </c>
      <c r="V4695">
        <v>0</v>
      </c>
      <c r="W4695">
        <f t="shared" si="1314"/>
        <v>19287.187291666665</v>
      </c>
      <c r="X4695">
        <f t="shared" si="1306"/>
        <v>7683</v>
      </c>
      <c r="Y4695">
        <f t="shared" si="1317"/>
        <v>18447</v>
      </c>
      <c r="Z4695">
        <f t="shared" si="1308"/>
        <v>103029.81270833334</v>
      </c>
      <c r="AA4695" t="s">
        <v>617</v>
      </c>
      <c r="AB4695">
        <v>2022</v>
      </c>
    </row>
    <row r="4696" spans="1:28" x14ac:dyDescent="0.25">
      <c r="A4696">
        <v>25</v>
      </c>
      <c r="B4696" t="s">
        <v>141</v>
      </c>
      <c r="C4696" t="s">
        <v>102</v>
      </c>
      <c r="D4696" t="s">
        <v>792</v>
      </c>
      <c r="E4696" t="s">
        <v>63</v>
      </c>
      <c r="F4696" t="s">
        <v>99</v>
      </c>
      <c r="G4696">
        <v>130000</v>
      </c>
      <c r="H4696">
        <f t="shared" si="1312"/>
        <v>122317</v>
      </c>
      <c r="I4696">
        <f t="shared" si="1309"/>
        <v>3731</v>
      </c>
      <c r="J4696">
        <f t="shared" si="1310"/>
        <v>9230</v>
      </c>
      <c r="K4696">
        <f t="shared" si="1311"/>
        <v>715.55</v>
      </c>
      <c r="L4696">
        <f t="shared" si="1296"/>
        <v>3952</v>
      </c>
      <c r="M4696">
        <f t="shared" si="1297"/>
        <v>9217</v>
      </c>
      <c r="N4696">
        <v>0</v>
      </c>
      <c r="O4696">
        <f t="shared" si="1301"/>
        <v>26845.55</v>
      </c>
      <c r="P4696">
        <v>25</v>
      </c>
      <c r="Q4696">
        <v>0</v>
      </c>
      <c r="R4696">
        <v>0</v>
      </c>
      <c r="S4696">
        <v>0</v>
      </c>
      <c r="T4696">
        <v>100</v>
      </c>
      <c r="U4696">
        <f t="shared" si="1313"/>
        <v>19162.187291666665</v>
      </c>
      <c r="V4696">
        <v>0</v>
      </c>
      <c r="W4696">
        <f t="shared" si="1314"/>
        <v>19287.187291666665</v>
      </c>
      <c r="X4696">
        <f t="shared" si="1306"/>
        <v>7683</v>
      </c>
      <c r="Y4696">
        <f t="shared" si="1317"/>
        <v>18447</v>
      </c>
      <c r="Z4696">
        <f t="shared" si="1308"/>
        <v>103029.81270833334</v>
      </c>
      <c r="AA4696" t="s">
        <v>617</v>
      </c>
      <c r="AB4696">
        <v>2022</v>
      </c>
    </row>
    <row r="4697" spans="1:28" x14ac:dyDescent="0.25">
      <c r="A4697">
        <v>26</v>
      </c>
      <c r="B4697" t="s">
        <v>142</v>
      </c>
      <c r="C4697" t="s">
        <v>102</v>
      </c>
      <c r="D4697" t="s">
        <v>16</v>
      </c>
      <c r="E4697" t="s">
        <v>701</v>
      </c>
      <c r="F4697" t="s">
        <v>99</v>
      </c>
      <c r="G4697">
        <v>145000</v>
      </c>
      <c r="H4697">
        <f t="shared" si="1312"/>
        <v>136430.5</v>
      </c>
      <c r="I4697">
        <f t="shared" si="1309"/>
        <v>4161.5</v>
      </c>
      <c r="J4697">
        <f t="shared" si="1310"/>
        <v>10294.999999999998</v>
      </c>
      <c r="K4697">
        <f t="shared" si="1311"/>
        <v>715.55</v>
      </c>
      <c r="L4697">
        <f t="shared" si="1296"/>
        <v>4408</v>
      </c>
      <c r="M4697">
        <f t="shared" si="1297"/>
        <v>10280.5</v>
      </c>
      <c r="N4697">
        <v>0</v>
      </c>
      <c r="O4697">
        <f t="shared" si="1301"/>
        <v>29860.549999999996</v>
      </c>
      <c r="P4697">
        <v>25</v>
      </c>
      <c r="Q4697">
        <v>0</v>
      </c>
      <c r="R4697">
        <v>0</v>
      </c>
      <c r="S4697">
        <v>0</v>
      </c>
      <c r="T4697">
        <v>100</v>
      </c>
      <c r="U4697">
        <f t="shared" si="1313"/>
        <v>22690.562291666665</v>
      </c>
      <c r="V4697">
        <v>22690.560000000001</v>
      </c>
      <c r="W4697">
        <f>P4697+Q4697+R4697+S4697+T4697+U4697-(V4697)</f>
        <v>125.00229166666395</v>
      </c>
      <c r="X4697">
        <f t="shared" si="1306"/>
        <v>8569.5</v>
      </c>
      <c r="Y4697">
        <f t="shared" si="1317"/>
        <v>20575.5</v>
      </c>
      <c r="Z4697">
        <f t="shared" si="1308"/>
        <v>136305.49770833334</v>
      </c>
      <c r="AA4697" t="s">
        <v>617</v>
      </c>
      <c r="AB4697">
        <v>2022</v>
      </c>
    </row>
    <row r="4698" spans="1:28" x14ac:dyDescent="0.25">
      <c r="A4698">
        <v>27</v>
      </c>
      <c r="B4698" t="s">
        <v>144</v>
      </c>
      <c r="C4698" t="s">
        <v>103</v>
      </c>
      <c r="D4698" t="s">
        <v>10</v>
      </c>
      <c r="E4698" t="s">
        <v>40</v>
      </c>
      <c r="F4698" t="s">
        <v>85</v>
      </c>
      <c r="G4698">
        <v>45000</v>
      </c>
      <c r="H4698">
        <f t="shared" si="1312"/>
        <v>40990.379999999997</v>
      </c>
      <c r="I4698">
        <f t="shared" si="1309"/>
        <v>1291.5</v>
      </c>
      <c r="J4698">
        <f t="shared" si="1310"/>
        <v>3194.9999999999995</v>
      </c>
      <c r="K4698">
        <f t="shared" si="1311"/>
        <v>495.00000000000006</v>
      </c>
      <c r="L4698">
        <f t="shared" si="1296"/>
        <v>1368</v>
      </c>
      <c r="M4698">
        <f t="shared" si="1297"/>
        <v>3190.5</v>
      </c>
      <c r="N4698">
        <v>1350.12</v>
      </c>
      <c r="O4698">
        <f t="shared" si="1301"/>
        <v>10890.119999999999</v>
      </c>
      <c r="P4698">
        <v>25</v>
      </c>
      <c r="Q4698">
        <v>500</v>
      </c>
      <c r="R4698">
        <v>1050</v>
      </c>
      <c r="S4698">
        <v>0</v>
      </c>
      <c r="T4698">
        <v>100</v>
      </c>
      <c r="U4698">
        <f t="shared" si="1313"/>
        <v>945.8068749999992</v>
      </c>
      <c r="V4698">
        <v>0</v>
      </c>
      <c r="W4698">
        <f t="shared" ref="W4698:W4703" si="1318">P4698+Q4698+R4698+S4698+T4698+U4698-(V4698)</f>
        <v>2620.8068749999993</v>
      </c>
      <c r="X4698">
        <f t="shared" si="1306"/>
        <v>4009.62</v>
      </c>
      <c r="Y4698">
        <f t="shared" si="1317"/>
        <v>6385.5</v>
      </c>
      <c r="Z4698">
        <f t="shared" si="1308"/>
        <v>38369.573125000003</v>
      </c>
      <c r="AA4698" t="s">
        <v>617</v>
      </c>
      <c r="AB4698">
        <v>2022</v>
      </c>
    </row>
    <row r="4699" spans="1:28" x14ac:dyDescent="0.25">
      <c r="A4699">
        <v>28</v>
      </c>
      <c r="B4699" t="s">
        <v>145</v>
      </c>
      <c r="C4699" t="s">
        <v>102</v>
      </c>
      <c r="D4699" t="s">
        <v>10</v>
      </c>
      <c r="E4699" t="s">
        <v>50</v>
      </c>
      <c r="F4699" t="s">
        <v>84</v>
      </c>
      <c r="G4699">
        <v>50000</v>
      </c>
      <c r="H4699">
        <f t="shared" si="1312"/>
        <v>47045</v>
      </c>
      <c r="I4699">
        <f t="shared" si="1309"/>
        <v>1435</v>
      </c>
      <c r="J4699">
        <f t="shared" si="1310"/>
        <v>3549.9999999999995</v>
      </c>
      <c r="K4699">
        <f t="shared" si="1311"/>
        <v>550</v>
      </c>
      <c r="L4699">
        <f t="shared" si="1296"/>
        <v>1520</v>
      </c>
      <c r="M4699">
        <f t="shared" si="1297"/>
        <v>3545.0000000000005</v>
      </c>
      <c r="N4699">
        <f>+N4718*2</f>
        <v>0</v>
      </c>
      <c r="O4699">
        <f t="shared" si="1301"/>
        <v>10600</v>
      </c>
      <c r="P4699">
        <v>25</v>
      </c>
      <c r="Q4699">
        <v>0</v>
      </c>
      <c r="R4699">
        <v>0</v>
      </c>
      <c r="S4699">
        <v>0</v>
      </c>
      <c r="T4699">
        <v>100</v>
      </c>
      <c r="U4699">
        <f t="shared" si="1313"/>
        <v>1853.9998749999997</v>
      </c>
      <c r="V4699">
        <v>0</v>
      </c>
      <c r="W4699">
        <f t="shared" si="1318"/>
        <v>1978.9998749999997</v>
      </c>
      <c r="X4699">
        <f t="shared" si="1306"/>
        <v>2955</v>
      </c>
      <c r="Y4699">
        <f t="shared" si="1317"/>
        <v>7095</v>
      </c>
      <c r="Z4699">
        <f t="shared" si="1308"/>
        <v>45066.000124999999</v>
      </c>
      <c r="AA4699" t="s">
        <v>617</v>
      </c>
      <c r="AB4699">
        <v>2022</v>
      </c>
    </row>
    <row r="4700" spans="1:28" x14ac:dyDescent="0.25">
      <c r="A4700">
        <v>29</v>
      </c>
      <c r="B4700" t="s">
        <v>146</v>
      </c>
      <c r="C4700" t="s">
        <v>102</v>
      </c>
      <c r="D4700" t="s">
        <v>10</v>
      </c>
      <c r="E4700" t="s">
        <v>44</v>
      </c>
      <c r="F4700" t="s">
        <v>84</v>
      </c>
      <c r="G4700">
        <v>45000</v>
      </c>
      <c r="H4700">
        <f t="shared" si="1312"/>
        <v>42340.5</v>
      </c>
      <c r="I4700">
        <f t="shared" si="1309"/>
        <v>1291.5</v>
      </c>
      <c r="J4700">
        <f t="shared" si="1310"/>
        <v>3194.9999999999995</v>
      </c>
      <c r="K4700">
        <f t="shared" si="1311"/>
        <v>495.00000000000006</v>
      </c>
      <c r="L4700">
        <f t="shared" si="1296"/>
        <v>1368</v>
      </c>
      <c r="M4700">
        <f t="shared" si="1297"/>
        <v>3190.5</v>
      </c>
      <c r="N4700">
        <v>0</v>
      </c>
      <c r="O4700">
        <f t="shared" si="1301"/>
        <v>9540</v>
      </c>
      <c r="P4700">
        <v>25</v>
      </c>
      <c r="Q4700">
        <v>0</v>
      </c>
      <c r="R4700">
        <v>0</v>
      </c>
      <c r="S4700">
        <v>0</v>
      </c>
      <c r="T4700">
        <v>100</v>
      </c>
      <c r="U4700">
        <f t="shared" si="1313"/>
        <v>1148.3248749999998</v>
      </c>
      <c r="V4700">
        <v>0</v>
      </c>
      <c r="W4700">
        <f t="shared" si="1318"/>
        <v>1273.3248749999998</v>
      </c>
      <c r="X4700">
        <f t="shared" si="1306"/>
        <v>2659.5</v>
      </c>
      <c r="Y4700">
        <f t="shared" si="1317"/>
        <v>6385.5</v>
      </c>
      <c r="Z4700">
        <f t="shared" si="1308"/>
        <v>41067.175125000002</v>
      </c>
      <c r="AA4700" t="s">
        <v>617</v>
      </c>
      <c r="AB4700">
        <v>2022</v>
      </c>
    </row>
    <row r="4701" spans="1:28" x14ac:dyDescent="0.25">
      <c r="A4701">
        <v>30</v>
      </c>
      <c r="B4701" t="s">
        <v>147</v>
      </c>
      <c r="C4701" t="s">
        <v>102</v>
      </c>
      <c r="D4701" t="s">
        <v>10</v>
      </c>
      <c r="E4701" t="s">
        <v>44</v>
      </c>
      <c r="F4701" t="s">
        <v>84</v>
      </c>
      <c r="G4701">
        <v>45000</v>
      </c>
      <c r="H4701">
        <f t="shared" si="1312"/>
        <v>42340.5</v>
      </c>
      <c r="I4701">
        <f t="shared" si="1309"/>
        <v>1291.5</v>
      </c>
      <c r="J4701">
        <f t="shared" si="1310"/>
        <v>3194.9999999999995</v>
      </c>
      <c r="K4701">
        <f t="shared" si="1311"/>
        <v>495.00000000000006</v>
      </c>
      <c r="L4701">
        <f t="shared" si="1296"/>
        <v>1368</v>
      </c>
      <c r="M4701">
        <f t="shared" si="1297"/>
        <v>3190.5</v>
      </c>
      <c r="N4701">
        <v>0</v>
      </c>
      <c r="O4701">
        <f t="shared" si="1301"/>
        <v>9540</v>
      </c>
      <c r="P4701">
        <v>25</v>
      </c>
      <c r="Q4701">
        <v>0</v>
      </c>
      <c r="R4701">
        <v>0</v>
      </c>
      <c r="S4701">
        <v>0</v>
      </c>
      <c r="T4701">
        <v>100</v>
      </c>
      <c r="U4701">
        <f t="shared" si="1313"/>
        <v>1148.3248749999998</v>
      </c>
      <c r="V4701">
        <v>0</v>
      </c>
      <c r="W4701">
        <f t="shared" si="1318"/>
        <v>1273.3248749999998</v>
      </c>
      <c r="X4701">
        <f t="shared" si="1306"/>
        <v>2659.5</v>
      </c>
      <c r="Y4701">
        <f t="shared" si="1317"/>
        <v>6385.5</v>
      </c>
      <c r="Z4701">
        <f t="shared" si="1308"/>
        <v>41067.175125000002</v>
      </c>
      <c r="AA4701" t="s">
        <v>617</v>
      </c>
      <c r="AB4701">
        <v>2022</v>
      </c>
    </row>
    <row r="4702" spans="1:28" x14ac:dyDescent="0.25">
      <c r="A4702">
        <v>31</v>
      </c>
      <c r="B4702" t="s">
        <v>148</v>
      </c>
      <c r="C4702" t="s">
        <v>103</v>
      </c>
      <c r="D4702" t="s">
        <v>10</v>
      </c>
      <c r="E4702" t="s">
        <v>44</v>
      </c>
      <c r="F4702" t="s">
        <v>84</v>
      </c>
      <c r="G4702">
        <v>40000</v>
      </c>
      <c r="H4702">
        <f t="shared" si="1312"/>
        <v>37636</v>
      </c>
      <c r="I4702">
        <f t="shared" si="1309"/>
        <v>1148</v>
      </c>
      <c r="J4702">
        <f t="shared" si="1310"/>
        <v>2839.9999999999995</v>
      </c>
      <c r="K4702">
        <f t="shared" si="1311"/>
        <v>440.00000000000006</v>
      </c>
      <c r="L4702">
        <f t="shared" si="1296"/>
        <v>1216</v>
      </c>
      <c r="M4702">
        <f t="shared" si="1297"/>
        <v>2836</v>
      </c>
      <c r="N4702">
        <v>0</v>
      </c>
      <c r="O4702">
        <f t="shared" si="1301"/>
        <v>8480</v>
      </c>
      <c r="P4702">
        <v>25</v>
      </c>
      <c r="Q4702">
        <v>0</v>
      </c>
      <c r="R4702">
        <v>630.01</v>
      </c>
      <c r="S4702">
        <v>0</v>
      </c>
      <c r="T4702">
        <v>100</v>
      </c>
      <c r="U4702">
        <f t="shared" si="1313"/>
        <v>442.64987499999984</v>
      </c>
      <c r="V4702">
        <v>442.62</v>
      </c>
      <c r="W4702">
        <f t="shared" si="1318"/>
        <v>755.03987499999982</v>
      </c>
      <c r="X4702">
        <f t="shared" si="1306"/>
        <v>2364</v>
      </c>
      <c r="Y4702">
        <f t="shared" si="1317"/>
        <v>5676</v>
      </c>
      <c r="Z4702">
        <f t="shared" si="1308"/>
        <v>36880.960124999998</v>
      </c>
      <c r="AA4702" t="s">
        <v>617</v>
      </c>
      <c r="AB4702">
        <v>2022</v>
      </c>
    </row>
    <row r="4703" spans="1:28" x14ac:dyDescent="0.25">
      <c r="A4703">
        <v>32</v>
      </c>
      <c r="B4703" t="s">
        <v>149</v>
      </c>
      <c r="C4703" t="s">
        <v>102</v>
      </c>
      <c r="D4703" t="s">
        <v>10</v>
      </c>
      <c r="E4703" t="s">
        <v>43</v>
      </c>
      <c r="F4703" t="s">
        <v>84</v>
      </c>
      <c r="G4703">
        <v>50000</v>
      </c>
      <c r="H4703">
        <f t="shared" si="1312"/>
        <v>45694.879999999997</v>
      </c>
      <c r="I4703">
        <f t="shared" si="1309"/>
        <v>1435</v>
      </c>
      <c r="J4703">
        <f t="shared" si="1310"/>
        <v>3549.9999999999995</v>
      </c>
      <c r="K4703">
        <f t="shared" si="1311"/>
        <v>550</v>
      </c>
      <c r="L4703">
        <f t="shared" si="1296"/>
        <v>1520</v>
      </c>
      <c r="M4703">
        <f t="shared" si="1297"/>
        <v>3545.0000000000005</v>
      </c>
      <c r="N4703">
        <v>1350.12</v>
      </c>
      <c r="O4703">
        <f t="shared" si="1301"/>
        <v>11950.119999999999</v>
      </c>
      <c r="P4703">
        <v>25</v>
      </c>
      <c r="Q4703">
        <v>7246.58</v>
      </c>
      <c r="R4703">
        <v>0</v>
      </c>
      <c r="S4703">
        <v>0</v>
      </c>
      <c r="T4703">
        <v>100</v>
      </c>
      <c r="U4703">
        <f t="shared" si="1313"/>
        <v>1651.4818749999993</v>
      </c>
      <c r="V4703">
        <v>1651.48</v>
      </c>
      <c r="W4703">
        <f t="shared" si="1318"/>
        <v>7371.5818749999999</v>
      </c>
      <c r="X4703">
        <f t="shared" si="1306"/>
        <v>4305.12</v>
      </c>
      <c r="Y4703">
        <f t="shared" si="1317"/>
        <v>7095</v>
      </c>
      <c r="Z4703">
        <f t="shared" si="1308"/>
        <v>38323.298125000001</v>
      </c>
      <c r="AA4703" t="s">
        <v>617</v>
      </c>
      <c r="AB4703">
        <v>2022</v>
      </c>
    </row>
    <row r="4704" spans="1:28" x14ac:dyDescent="0.25">
      <c r="A4704">
        <v>33</v>
      </c>
      <c r="B4704" t="s">
        <v>151</v>
      </c>
      <c r="C4704" t="s">
        <v>102</v>
      </c>
      <c r="D4704" t="s">
        <v>793</v>
      </c>
      <c r="E4704" t="s">
        <v>66</v>
      </c>
      <c r="F4704" t="s">
        <v>84</v>
      </c>
      <c r="G4704">
        <v>55000</v>
      </c>
      <c r="H4704">
        <f t="shared" si="1312"/>
        <v>51749.5</v>
      </c>
      <c r="I4704">
        <f t="shared" si="1309"/>
        <v>1578.5</v>
      </c>
      <c r="J4704">
        <f t="shared" si="1310"/>
        <v>3904.9999999999995</v>
      </c>
      <c r="K4704">
        <f t="shared" si="1311"/>
        <v>605.00000000000011</v>
      </c>
      <c r="L4704">
        <f t="shared" si="1296"/>
        <v>1672</v>
      </c>
      <c r="M4704">
        <f t="shared" si="1297"/>
        <v>3899.5000000000005</v>
      </c>
      <c r="N4704">
        <v>0</v>
      </c>
      <c r="O4704">
        <f t="shared" si="1301"/>
        <v>11660</v>
      </c>
      <c r="P4704">
        <v>25</v>
      </c>
      <c r="Q4704">
        <v>0</v>
      </c>
      <c r="R4704">
        <v>0</v>
      </c>
      <c r="S4704">
        <v>0</v>
      </c>
      <c r="T4704">
        <v>100</v>
      </c>
      <c r="U4704">
        <f t="shared" si="1313"/>
        <v>2559.6748749999997</v>
      </c>
      <c r="V4704">
        <v>0</v>
      </c>
      <c r="W4704">
        <f t="shared" ref="W4704:W4763" si="1319">P4704+Q4704+R4704+S4704+T4704+U4704</f>
        <v>2684.6748749999997</v>
      </c>
      <c r="X4704">
        <f t="shared" si="1306"/>
        <v>3250.5</v>
      </c>
      <c r="Y4704">
        <f t="shared" si="1317"/>
        <v>7804.5</v>
      </c>
      <c r="Z4704">
        <f t="shared" si="1308"/>
        <v>49064.825125000003</v>
      </c>
      <c r="AA4704" t="s">
        <v>617</v>
      </c>
      <c r="AB4704">
        <v>2022</v>
      </c>
    </row>
    <row r="4705" spans="1:28" x14ac:dyDescent="0.25">
      <c r="A4705">
        <v>34</v>
      </c>
      <c r="B4705" t="s">
        <v>152</v>
      </c>
      <c r="C4705" t="s">
        <v>103</v>
      </c>
      <c r="D4705" t="s">
        <v>94</v>
      </c>
      <c r="E4705" t="s">
        <v>70</v>
      </c>
      <c r="F4705" t="s">
        <v>84</v>
      </c>
      <c r="G4705">
        <v>50000</v>
      </c>
      <c r="H4705">
        <f t="shared" si="1312"/>
        <v>47045</v>
      </c>
      <c r="I4705">
        <f t="shared" si="1309"/>
        <v>1435</v>
      </c>
      <c r="J4705">
        <f t="shared" si="1310"/>
        <v>3549.9999999999995</v>
      </c>
      <c r="K4705">
        <f t="shared" si="1311"/>
        <v>550</v>
      </c>
      <c r="L4705">
        <f t="shared" si="1296"/>
        <v>1520</v>
      </c>
      <c r="M4705">
        <f t="shared" si="1297"/>
        <v>3545.0000000000005</v>
      </c>
      <c r="N4705">
        <v>0</v>
      </c>
      <c r="O4705">
        <f t="shared" si="1301"/>
        <v>10600</v>
      </c>
      <c r="P4705">
        <v>25</v>
      </c>
      <c r="Q4705">
        <v>500</v>
      </c>
      <c r="R4705">
        <v>980.01</v>
      </c>
      <c r="S4705">
        <v>0</v>
      </c>
      <c r="T4705">
        <v>100</v>
      </c>
      <c r="U4705">
        <f t="shared" si="1313"/>
        <v>1853.9998749999997</v>
      </c>
      <c r="V4705">
        <v>0</v>
      </c>
      <c r="W4705">
        <f t="shared" si="1319"/>
        <v>3459.0098749999997</v>
      </c>
      <c r="X4705">
        <f t="shared" si="1306"/>
        <v>2955</v>
      </c>
      <c r="Y4705">
        <f t="shared" si="1317"/>
        <v>7095</v>
      </c>
      <c r="Z4705">
        <f t="shared" si="1308"/>
        <v>43585.990124999997</v>
      </c>
      <c r="AA4705" t="s">
        <v>617</v>
      </c>
      <c r="AB4705">
        <v>2022</v>
      </c>
    </row>
    <row r="4706" spans="1:28" x14ac:dyDescent="0.25">
      <c r="A4706">
        <v>35</v>
      </c>
      <c r="B4706" t="s">
        <v>153</v>
      </c>
      <c r="C4706" t="s">
        <v>102</v>
      </c>
      <c r="D4706" t="s">
        <v>17</v>
      </c>
      <c r="E4706" t="s">
        <v>76</v>
      </c>
      <c r="F4706" t="s">
        <v>84</v>
      </c>
      <c r="G4706">
        <v>70000</v>
      </c>
      <c r="H4706">
        <f t="shared" si="1312"/>
        <v>65863</v>
      </c>
      <c r="I4706">
        <f t="shared" si="1309"/>
        <v>2009</v>
      </c>
      <c r="J4706">
        <f t="shared" si="1310"/>
        <v>4970</v>
      </c>
      <c r="K4706">
        <f t="shared" si="1311"/>
        <v>715.55</v>
      </c>
      <c r="L4706">
        <f t="shared" si="1296"/>
        <v>2128</v>
      </c>
      <c r="M4706">
        <f t="shared" si="1297"/>
        <v>4963</v>
      </c>
      <c r="N4706">
        <v>0</v>
      </c>
      <c r="O4706">
        <f t="shared" si="1301"/>
        <v>14785.55</v>
      </c>
      <c r="P4706">
        <v>25</v>
      </c>
      <c r="Q4706">
        <v>2467.5300000000002</v>
      </c>
      <c r="R4706">
        <v>980.01</v>
      </c>
      <c r="S4706">
        <v>0</v>
      </c>
      <c r="T4706">
        <v>100</v>
      </c>
      <c r="U4706">
        <f t="shared" si="1313"/>
        <v>5368.4498333333331</v>
      </c>
      <c r="V4706">
        <v>0</v>
      </c>
      <c r="W4706">
        <f t="shared" si="1319"/>
        <v>8940.9898333333331</v>
      </c>
      <c r="X4706">
        <f t="shared" si="1306"/>
        <v>4137</v>
      </c>
      <c r="Y4706">
        <f t="shared" si="1317"/>
        <v>9933</v>
      </c>
      <c r="Z4706">
        <f t="shared" si="1308"/>
        <v>56922.010166666667</v>
      </c>
      <c r="AA4706" t="s">
        <v>617</v>
      </c>
      <c r="AB4706">
        <v>2022</v>
      </c>
    </row>
    <row r="4707" spans="1:28" x14ac:dyDescent="0.25">
      <c r="A4707">
        <v>36</v>
      </c>
      <c r="B4707" t="s">
        <v>154</v>
      </c>
      <c r="C4707" t="s">
        <v>103</v>
      </c>
      <c r="D4707" t="s">
        <v>6</v>
      </c>
      <c r="E4707" t="s">
        <v>83</v>
      </c>
      <c r="F4707" t="s">
        <v>84</v>
      </c>
      <c r="G4707">
        <v>33875</v>
      </c>
      <c r="H4707">
        <f t="shared" si="1312"/>
        <v>31872.987499999999</v>
      </c>
      <c r="I4707">
        <f t="shared" si="1309"/>
        <v>972.21249999999998</v>
      </c>
      <c r="J4707">
        <f t="shared" si="1310"/>
        <v>2405.125</v>
      </c>
      <c r="K4707">
        <f t="shared" si="1311"/>
        <v>372.62500000000006</v>
      </c>
      <c r="L4707">
        <f t="shared" si="1296"/>
        <v>1029.8</v>
      </c>
      <c r="M4707">
        <f t="shared" si="1297"/>
        <v>2401.7375000000002</v>
      </c>
      <c r="N4707">
        <v>0</v>
      </c>
      <c r="O4707">
        <f t="shared" si="1301"/>
        <v>7181.5</v>
      </c>
      <c r="P4707">
        <v>25</v>
      </c>
      <c r="Q4707">
        <v>0</v>
      </c>
      <c r="R4707">
        <v>0</v>
      </c>
      <c r="S4707">
        <v>0</v>
      </c>
      <c r="T4707">
        <v>100</v>
      </c>
      <c r="U4707">
        <f t="shared" si="1313"/>
        <v>0</v>
      </c>
      <c r="V4707">
        <v>0</v>
      </c>
      <c r="W4707">
        <f t="shared" si="1319"/>
        <v>125</v>
      </c>
      <c r="X4707">
        <f t="shared" si="1306"/>
        <v>2002.0124999999998</v>
      </c>
      <c r="Y4707">
        <f t="shared" si="1317"/>
        <v>4806.8625000000002</v>
      </c>
      <c r="Z4707">
        <f t="shared" si="1308"/>
        <v>31747.987499999999</v>
      </c>
      <c r="AA4707" t="s">
        <v>617</v>
      </c>
      <c r="AB4707">
        <v>2022</v>
      </c>
    </row>
    <row r="4708" spans="1:28" x14ac:dyDescent="0.25">
      <c r="A4708">
        <v>37</v>
      </c>
      <c r="B4708" t="s">
        <v>155</v>
      </c>
      <c r="C4708" t="s">
        <v>103</v>
      </c>
      <c r="D4708" t="s">
        <v>793</v>
      </c>
      <c r="E4708" t="s">
        <v>72</v>
      </c>
      <c r="F4708" t="s">
        <v>84</v>
      </c>
      <c r="G4708">
        <v>40000</v>
      </c>
      <c r="H4708">
        <f t="shared" si="1312"/>
        <v>37636</v>
      </c>
      <c r="I4708">
        <f t="shared" si="1309"/>
        <v>1148</v>
      </c>
      <c r="J4708">
        <f t="shared" si="1310"/>
        <v>2839.9999999999995</v>
      </c>
      <c r="K4708">
        <f t="shared" si="1311"/>
        <v>440.00000000000006</v>
      </c>
      <c r="L4708">
        <f t="shared" si="1296"/>
        <v>1216</v>
      </c>
      <c r="M4708">
        <f t="shared" si="1297"/>
        <v>2836</v>
      </c>
      <c r="N4708">
        <v>0</v>
      </c>
      <c r="O4708">
        <f t="shared" si="1301"/>
        <v>8480</v>
      </c>
      <c r="P4708">
        <v>25</v>
      </c>
      <c r="Q4708">
        <v>7189.37</v>
      </c>
      <c r="R4708">
        <v>700.01</v>
      </c>
      <c r="S4708">
        <v>0</v>
      </c>
      <c r="T4708">
        <v>100</v>
      </c>
      <c r="U4708">
        <f t="shared" si="1313"/>
        <v>442.64987499999984</v>
      </c>
      <c r="V4708">
        <v>0</v>
      </c>
      <c r="W4708">
        <f t="shared" si="1319"/>
        <v>8457.0298750000002</v>
      </c>
      <c r="X4708">
        <f t="shared" si="1306"/>
        <v>2364</v>
      </c>
      <c r="Y4708">
        <f t="shared" si="1317"/>
        <v>5676</v>
      </c>
      <c r="Z4708">
        <f t="shared" si="1308"/>
        <v>29178.970125</v>
      </c>
      <c r="AA4708" t="s">
        <v>617</v>
      </c>
      <c r="AB4708">
        <v>2022</v>
      </c>
    </row>
    <row r="4709" spans="1:28" x14ac:dyDescent="0.25">
      <c r="A4709">
        <v>38</v>
      </c>
      <c r="B4709" t="s">
        <v>156</v>
      </c>
      <c r="C4709" t="s">
        <v>102</v>
      </c>
      <c r="D4709" t="s">
        <v>19</v>
      </c>
      <c r="E4709" t="s">
        <v>73</v>
      </c>
      <c r="F4709" t="s">
        <v>84</v>
      </c>
      <c r="G4709">
        <v>53000</v>
      </c>
      <c r="H4709">
        <f t="shared" si="1312"/>
        <v>48517.58</v>
      </c>
      <c r="I4709">
        <f t="shared" si="1309"/>
        <v>1521.1</v>
      </c>
      <c r="J4709">
        <f t="shared" si="1310"/>
        <v>3762.9999999999995</v>
      </c>
      <c r="K4709">
        <f t="shared" si="1311"/>
        <v>583.00000000000011</v>
      </c>
      <c r="L4709">
        <f t="shared" si="1296"/>
        <v>1611.2</v>
      </c>
      <c r="M4709">
        <f t="shared" si="1297"/>
        <v>3757.7000000000003</v>
      </c>
      <c r="N4709">
        <v>1350.12</v>
      </c>
      <c r="O4709">
        <f t="shared" si="1301"/>
        <v>12586.119999999999</v>
      </c>
      <c r="P4709">
        <v>25</v>
      </c>
      <c r="Q4709">
        <v>1402.85</v>
      </c>
      <c r="R4709">
        <v>140</v>
      </c>
      <c r="S4709">
        <v>0</v>
      </c>
      <c r="T4709">
        <v>100</v>
      </c>
      <c r="U4709">
        <f t="shared" si="1313"/>
        <v>2074.8868749999992</v>
      </c>
      <c r="V4709">
        <v>0</v>
      </c>
      <c r="W4709">
        <f t="shared" si="1319"/>
        <v>3742.7368749999991</v>
      </c>
      <c r="X4709">
        <f t="shared" si="1306"/>
        <v>4482.42</v>
      </c>
      <c r="Y4709">
        <f t="shared" si="1317"/>
        <v>7520.7</v>
      </c>
      <c r="Z4709">
        <f t="shared" si="1308"/>
        <v>44774.843124999999</v>
      </c>
      <c r="AA4709" t="s">
        <v>617</v>
      </c>
      <c r="AB4709">
        <v>2022</v>
      </c>
    </row>
    <row r="4710" spans="1:28" x14ac:dyDescent="0.25">
      <c r="A4710">
        <v>39</v>
      </c>
      <c r="B4710" t="s">
        <v>157</v>
      </c>
      <c r="C4710" t="s">
        <v>102</v>
      </c>
      <c r="D4710" t="s">
        <v>10</v>
      </c>
      <c r="E4710" t="s">
        <v>46</v>
      </c>
      <c r="F4710" t="s">
        <v>84</v>
      </c>
      <c r="G4710">
        <v>45000</v>
      </c>
      <c r="H4710">
        <f t="shared" si="1312"/>
        <v>42340.5</v>
      </c>
      <c r="I4710">
        <f t="shared" si="1309"/>
        <v>1291.5</v>
      </c>
      <c r="J4710">
        <f t="shared" si="1310"/>
        <v>3194.9999999999995</v>
      </c>
      <c r="K4710">
        <f t="shared" si="1311"/>
        <v>495.00000000000006</v>
      </c>
      <c r="L4710">
        <f t="shared" si="1296"/>
        <v>1368</v>
      </c>
      <c r="M4710">
        <f t="shared" si="1297"/>
        <v>3190.5</v>
      </c>
      <c r="N4710">
        <f>+N4746*2</f>
        <v>0</v>
      </c>
      <c r="O4710">
        <f t="shared" si="1301"/>
        <v>9540</v>
      </c>
      <c r="P4710">
        <v>25</v>
      </c>
      <c r="Q4710">
        <v>5742.03</v>
      </c>
      <c r="R4710">
        <v>910.01</v>
      </c>
      <c r="S4710">
        <v>0</v>
      </c>
      <c r="T4710">
        <v>100</v>
      </c>
      <c r="U4710">
        <f t="shared" si="1313"/>
        <v>1148.3248749999998</v>
      </c>
      <c r="V4710">
        <v>0</v>
      </c>
      <c r="W4710">
        <f t="shared" si="1319"/>
        <v>7925.3648749999993</v>
      </c>
      <c r="X4710">
        <f t="shared" si="1306"/>
        <v>2659.5</v>
      </c>
      <c r="Y4710">
        <f t="shared" si="1317"/>
        <v>6385.5</v>
      </c>
      <c r="Z4710">
        <f t="shared" si="1308"/>
        <v>34415.135125000001</v>
      </c>
      <c r="AA4710" t="s">
        <v>617</v>
      </c>
      <c r="AB4710">
        <v>2022</v>
      </c>
    </row>
    <row r="4711" spans="1:28" x14ac:dyDescent="0.25">
      <c r="A4711">
        <v>40</v>
      </c>
      <c r="B4711" t="s">
        <v>158</v>
      </c>
      <c r="C4711" t="s">
        <v>102</v>
      </c>
      <c r="D4711" t="s">
        <v>796</v>
      </c>
      <c r="E4711" t="s">
        <v>46</v>
      </c>
      <c r="F4711" t="s">
        <v>84</v>
      </c>
      <c r="G4711">
        <v>32000</v>
      </c>
      <c r="H4711">
        <f t="shared" si="1312"/>
        <v>30108.799999999999</v>
      </c>
      <c r="I4711">
        <f t="shared" si="1309"/>
        <v>918.4</v>
      </c>
      <c r="J4711">
        <f t="shared" si="1310"/>
        <v>2272</v>
      </c>
      <c r="K4711">
        <f t="shared" si="1311"/>
        <v>352.00000000000006</v>
      </c>
      <c r="L4711">
        <f t="shared" si="1296"/>
        <v>972.8</v>
      </c>
      <c r="M4711">
        <f t="shared" si="1297"/>
        <v>2268.8000000000002</v>
      </c>
      <c r="N4711">
        <v>0</v>
      </c>
      <c r="O4711">
        <f t="shared" si="1301"/>
        <v>6784</v>
      </c>
      <c r="P4711">
        <v>25</v>
      </c>
      <c r="Q4711">
        <v>0</v>
      </c>
      <c r="R4711">
        <v>0</v>
      </c>
      <c r="S4711">
        <v>0</v>
      </c>
      <c r="T4711">
        <v>100</v>
      </c>
      <c r="U4711">
        <f t="shared" si="1313"/>
        <v>0</v>
      </c>
      <c r="V4711">
        <v>0</v>
      </c>
      <c r="W4711">
        <f t="shared" si="1319"/>
        <v>125</v>
      </c>
      <c r="X4711">
        <f t="shared" si="1306"/>
        <v>1891.1999999999998</v>
      </c>
      <c r="Y4711">
        <f t="shared" si="1317"/>
        <v>4540.8</v>
      </c>
      <c r="Z4711">
        <f t="shared" si="1308"/>
        <v>29983.8</v>
      </c>
      <c r="AA4711" t="s">
        <v>617</v>
      </c>
      <c r="AB4711">
        <v>2022</v>
      </c>
    </row>
    <row r="4712" spans="1:28" x14ac:dyDescent="0.25">
      <c r="A4712">
        <v>41</v>
      </c>
      <c r="B4712" t="s">
        <v>159</v>
      </c>
      <c r="C4712" t="s">
        <v>103</v>
      </c>
      <c r="D4712" t="s">
        <v>21</v>
      </c>
      <c r="E4712" t="s">
        <v>68</v>
      </c>
      <c r="F4712" t="s">
        <v>84</v>
      </c>
      <c r="G4712">
        <v>46000</v>
      </c>
      <c r="H4712">
        <f t="shared" si="1312"/>
        <v>41931.279999999999</v>
      </c>
      <c r="I4712">
        <f t="shared" si="1309"/>
        <v>1320.2</v>
      </c>
      <c r="J4712">
        <f t="shared" si="1310"/>
        <v>3265.9999999999995</v>
      </c>
      <c r="K4712">
        <f t="shared" si="1311"/>
        <v>506.00000000000006</v>
      </c>
      <c r="L4712">
        <f t="shared" ref="L4712:L4775" si="1320">IF(G4712&lt;=156000,G4712*3.04%,4742.4)</f>
        <v>1398.4</v>
      </c>
      <c r="M4712">
        <f t="shared" ref="M4712:M4775" si="1321">IF(G4712&lt;=156000,G4712*7.09%,11060.4)</f>
        <v>3261.4</v>
      </c>
      <c r="N4712">
        <v>1350.12</v>
      </c>
      <c r="O4712">
        <f t="shared" si="1301"/>
        <v>11102.119999999999</v>
      </c>
      <c r="P4712">
        <v>25</v>
      </c>
      <c r="Q4712">
        <v>2042.65</v>
      </c>
      <c r="R4712">
        <v>1050.01</v>
      </c>
      <c r="S4712">
        <v>0</v>
      </c>
      <c r="T4712">
        <v>100</v>
      </c>
      <c r="U4712">
        <f t="shared" si="1313"/>
        <v>1086.9418749999998</v>
      </c>
      <c r="V4712">
        <v>0</v>
      </c>
      <c r="W4712">
        <f t="shared" si="1319"/>
        <v>4304.6018749999994</v>
      </c>
      <c r="X4712">
        <f t="shared" si="1306"/>
        <v>4068.7200000000003</v>
      </c>
      <c r="Y4712">
        <f t="shared" si="1317"/>
        <v>6527.4</v>
      </c>
      <c r="Z4712">
        <f t="shared" si="1308"/>
        <v>37626.678124999999</v>
      </c>
      <c r="AA4712" t="s">
        <v>617</v>
      </c>
      <c r="AB4712">
        <v>2022</v>
      </c>
    </row>
    <row r="4713" spans="1:28" x14ac:dyDescent="0.25">
      <c r="A4713">
        <v>42</v>
      </c>
      <c r="B4713" t="s">
        <v>150</v>
      </c>
      <c r="C4713" t="s">
        <v>102</v>
      </c>
      <c r="D4713" t="s">
        <v>16</v>
      </c>
      <c r="E4713" t="s">
        <v>95</v>
      </c>
      <c r="F4713" t="s">
        <v>84</v>
      </c>
      <c r="G4713">
        <v>32000</v>
      </c>
      <c r="H4713">
        <f>+G4713-(I4713+L4713+N4713)</f>
        <v>30108.799999999999</v>
      </c>
      <c r="I4713">
        <f t="shared" si="1309"/>
        <v>918.4</v>
      </c>
      <c r="J4713">
        <f t="shared" si="1310"/>
        <v>2272</v>
      </c>
      <c r="K4713">
        <f t="shared" si="1311"/>
        <v>352.00000000000006</v>
      </c>
      <c r="L4713">
        <f t="shared" si="1320"/>
        <v>972.8</v>
      </c>
      <c r="M4713">
        <f t="shared" si="1321"/>
        <v>2268.8000000000002</v>
      </c>
      <c r="N4713">
        <v>0</v>
      </c>
      <c r="O4713">
        <f>+I4713+J4713+K4713+L4713+M4713+N4713</f>
        <v>6784</v>
      </c>
      <c r="P4713">
        <v>25</v>
      </c>
      <c r="Q4713">
        <v>0</v>
      </c>
      <c r="R4713">
        <v>140</v>
      </c>
      <c r="S4713">
        <v>336</v>
      </c>
      <c r="T4713">
        <v>100</v>
      </c>
      <c r="U4713">
        <f t="shared" si="1313"/>
        <v>0</v>
      </c>
      <c r="V4713">
        <v>0</v>
      </c>
      <c r="W4713">
        <f>P4713+Q4713+R4713+S4713+T4713+U4713</f>
        <v>601</v>
      </c>
      <c r="X4713">
        <f>+I4713+L4713+N4713</f>
        <v>1891.1999999999998</v>
      </c>
      <c r="Y4713">
        <f>+J4713+M4713</f>
        <v>4540.8</v>
      </c>
      <c r="Z4713">
        <f>+G4713-(W4713+X4713)</f>
        <v>29507.8</v>
      </c>
      <c r="AA4713" t="s">
        <v>617</v>
      </c>
      <c r="AB4713">
        <v>2022</v>
      </c>
    </row>
    <row r="4714" spans="1:28" x14ac:dyDescent="0.25">
      <c r="A4714">
        <v>43</v>
      </c>
      <c r="B4714" t="s">
        <v>160</v>
      </c>
      <c r="C4714" t="s">
        <v>102</v>
      </c>
      <c r="D4714" t="s">
        <v>4</v>
      </c>
      <c r="E4714" t="s">
        <v>93</v>
      </c>
      <c r="F4714" t="s">
        <v>84</v>
      </c>
      <c r="G4714">
        <v>31500</v>
      </c>
      <c r="H4714">
        <f t="shared" si="1312"/>
        <v>28288.23</v>
      </c>
      <c r="I4714">
        <f t="shared" si="1309"/>
        <v>904.05</v>
      </c>
      <c r="J4714">
        <f t="shared" si="1310"/>
        <v>2236.5</v>
      </c>
      <c r="K4714">
        <f t="shared" si="1311"/>
        <v>346.50000000000006</v>
      </c>
      <c r="L4714">
        <f t="shared" si="1320"/>
        <v>957.6</v>
      </c>
      <c r="M4714">
        <f t="shared" si="1321"/>
        <v>2233.3500000000004</v>
      </c>
      <c r="N4714">
        <v>1350.12</v>
      </c>
      <c r="O4714">
        <f t="shared" ref="O4714:O4777" si="1322">+I4714+J4714+K4714+L4714+M4714+N4714</f>
        <v>8028.1200000000008</v>
      </c>
      <c r="P4714">
        <v>25</v>
      </c>
      <c r="Q4714">
        <v>6104.46</v>
      </c>
      <c r="R4714">
        <v>280</v>
      </c>
      <c r="S4714">
        <v>635</v>
      </c>
      <c r="T4714">
        <v>100</v>
      </c>
      <c r="U4714">
        <f t="shared" si="1313"/>
        <v>0</v>
      </c>
      <c r="V4714">
        <v>0</v>
      </c>
      <c r="W4714">
        <f t="shared" si="1319"/>
        <v>7144.46</v>
      </c>
      <c r="X4714">
        <f t="shared" si="1306"/>
        <v>3211.77</v>
      </c>
      <c r="Y4714">
        <f t="shared" si="1317"/>
        <v>4469.8500000000004</v>
      </c>
      <c r="Z4714">
        <f t="shared" si="1308"/>
        <v>21143.77</v>
      </c>
      <c r="AA4714" t="s">
        <v>617</v>
      </c>
      <c r="AB4714">
        <v>2022</v>
      </c>
    </row>
    <row r="4715" spans="1:28" x14ac:dyDescent="0.25">
      <c r="A4715">
        <v>44</v>
      </c>
      <c r="B4715" t="s">
        <v>189</v>
      </c>
      <c r="C4715" t="s">
        <v>102</v>
      </c>
      <c r="D4715" t="s">
        <v>12</v>
      </c>
      <c r="E4715" t="s">
        <v>75</v>
      </c>
      <c r="F4715" t="s">
        <v>99</v>
      </c>
      <c r="G4715">
        <v>65000</v>
      </c>
      <c r="H4715">
        <f t="shared" si="1312"/>
        <v>61158.5</v>
      </c>
      <c r="I4715">
        <f t="shared" si="1309"/>
        <v>1865.5</v>
      </c>
      <c r="J4715">
        <f t="shared" si="1310"/>
        <v>4615</v>
      </c>
      <c r="K4715">
        <f t="shared" si="1311"/>
        <v>715.55</v>
      </c>
      <c r="L4715">
        <f t="shared" si="1320"/>
        <v>1976</v>
      </c>
      <c r="M4715">
        <f t="shared" si="1321"/>
        <v>4608.5</v>
      </c>
      <c r="N4715">
        <v>0</v>
      </c>
      <c r="O4715">
        <f t="shared" si="1322"/>
        <v>13780.55</v>
      </c>
      <c r="P4715">
        <v>25</v>
      </c>
      <c r="Q4715">
        <v>7139.91</v>
      </c>
      <c r="R4715">
        <v>910.01</v>
      </c>
      <c r="S4715">
        <v>635</v>
      </c>
      <c r="T4715">
        <v>100</v>
      </c>
      <c r="U4715">
        <f t="shared" si="1313"/>
        <v>4427.5498333333335</v>
      </c>
      <c r="V4715">
        <v>0</v>
      </c>
      <c r="W4715">
        <f t="shared" si="1319"/>
        <v>13237.469833333333</v>
      </c>
      <c r="X4715">
        <f t="shared" si="1306"/>
        <v>3841.5</v>
      </c>
      <c r="Y4715">
        <f t="shared" si="1317"/>
        <v>9223.5</v>
      </c>
      <c r="Z4715">
        <f t="shared" si="1308"/>
        <v>47921.030166666664</v>
      </c>
      <c r="AA4715" t="s">
        <v>617</v>
      </c>
      <c r="AB4715">
        <v>2022</v>
      </c>
    </row>
    <row r="4716" spans="1:28" x14ac:dyDescent="0.25">
      <c r="A4716">
        <v>45</v>
      </c>
      <c r="B4716" t="s">
        <v>161</v>
      </c>
      <c r="C4716" t="s">
        <v>102</v>
      </c>
      <c r="D4716" t="s">
        <v>6</v>
      </c>
      <c r="E4716" t="s">
        <v>62</v>
      </c>
      <c r="F4716" t="s">
        <v>99</v>
      </c>
      <c r="G4716">
        <v>110000</v>
      </c>
      <c r="H4716">
        <f t="shared" si="1312"/>
        <v>103499</v>
      </c>
      <c r="I4716">
        <f t="shared" si="1309"/>
        <v>3157</v>
      </c>
      <c r="J4716">
        <f t="shared" si="1310"/>
        <v>7809.9999999999991</v>
      </c>
      <c r="K4716">
        <f t="shared" si="1311"/>
        <v>715.55</v>
      </c>
      <c r="L4716">
        <f t="shared" si="1320"/>
        <v>3344</v>
      </c>
      <c r="M4716">
        <f t="shared" si="1321"/>
        <v>7799.0000000000009</v>
      </c>
      <c r="N4716">
        <v>0</v>
      </c>
      <c r="O4716">
        <f t="shared" si="1322"/>
        <v>22825.55</v>
      </c>
      <c r="P4716">
        <v>25</v>
      </c>
      <c r="Q4716">
        <v>0</v>
      </c>
      <c r="R4716">
        <v>0</v>
      </c>
      <c r="S4716">
        <v>0</v>
      </c>
      <c r="T4716">
        <v>100</v>
      </c>
      <c r="U4716">
        <f t="shared" si="1313"/>
        <v>14457.687291666667</v>
      </c>
      <c r="V4716">
        <v>0</v>
      </c>
      <c r="W4716">
        <f t="shared" si="1319"/>
        <v>14582.687291666667</v>
      </c>
      <c r="X4716">
        <f t="shared" si="1306"/>
        <v>6501</v>
      </c>
      <c r="Y4716">
        <f t="shared" si="1317"/>
        <v>15609</v>
      </c>
      <c r="Z4716">
        <f t="shared" si="1308"/>
        <v>88916.312708333338</v>
      </c>
      <c r="AA4716" t="s">
        <v>617</v>
      </c>
      <c r="AB4716">
        <v>2022</v>
      </c>
    </row>
    <row r="4717" spans="1:28" x14ac:dyDescent="0.25">
      <c r="A4717">
        <v>46</v>
      </c>
      <c r="B4717" t="s">
        <v>162</v>
      </c>
      <c r="C4717" t="s">
        <v>102</v>
      </c>
      <c r="D4717" t="s">
        <v>15</v>
      </c>
      <c r="E4717" t="s">
        <v>92</v>
      </c>
      <c r="F4717" t="s">
        <v>99</v>
      </c>
      <c r="G4717">
        <v>55000</v>
      </c>
      <c r="H4717">
        <f t="shared" si="1312"/>
        <v>49049.26</v>
      </c>
      <c r="I4717">
        <f t="shared" si="1309"/>
        <v>1578.5</v>
      </c>
      <c r="J4717">
        <f t="shared" si="1310"/>
        <v>3904.9999999999995</v>
      </c>
      <c r="K4717">
        <f t="shared" si="1311"/>
        <v>605.00000000000011</v>
      </c>
      <c r="L4717">
        <f t="shared" si="1320"/>
        <v>1672</v>
      </c>
      <c r="M4717">
        <f t="shared" si="1321"/>
        <v>3899.5000000000005</v>
      </c>
      <c r="N4717">
        <v>2700.24</v>
      </c>
      <c r="O4717">
        <f t="shared" si="1322"/>
        <v>14360.24</v>
      </c>
      <c r="P4717">
        <v>25</v>
      </c>
      <c r="Q4717">
        <v>0</v>
      </c>
      <c r="R4717">
        <v>0</v>
      </c>
      <c r="S4717">
        <v>0</v>
      </c>
      <c r="T4717">
        <v>100</v>
      </c>
      <c r="U4717">
        <f t="shared" si="1313"/>
        <v>2154.6388749999996</v>
      </c>
      <c r="V4717">
        <v>0</v>
      </c>
      <c r="W4717">
        <f t="shared" si="1319"/>
        <v>2279.6388749999996</v>
      </c>
      <c r="X4717">
        <f t="shared" si="1306"/>
        <v>5950.74</v>
      </c>
      <c r="Y4717">
        <f t="shared" si="1317"/>
        <v>7804.5</v>
      </c>
      <c r="Z4717">
        <f t="shared" si="1308"/>
        <v>46769.621125000005</v>
      </c>
      <c r="AA4717" t="s">
        <v>617</v>
      </c>
      <c r="AB4717">
        <v>2022</v>
      </c>
    </row>
    <row r="4718" spans="1:28" x14ac:dyDescent="0.25">
      <c r="A4718">
        <v>47</v>
      </c>
      <c r="B4718" t="s">
        <v>163</v>
      </c>
      <c r="C4718" t="s">
        <v>102</v>
      </c>
      <c r="D4718" t="s">
        <v>792</v>
      </c>
      <c r="E4718" t="s">
        <v>30</v>
      </c>
      <c r="F4718" t="s">
        <v>99</v>
      </c>
      <c r="G4718">
        <v>150000</v>
      </c>
      <c r="H4718">
        <f t="shared" si="1312"/>
        <v>141135</v>
      </c>
      <c r="I4718">
        <f t="shared" si="1309"/>
        <v>4305</v>
      </c>
      <c r="J4718">
        <f t="shared" si="1310"/>
        <v>10649.999999999998</v>
      </c>
      <c r="K4718">
        <f t="shared" si="1311"/>
        <v>715.55</v>
      </c>
      <c r="L4718">
        <f t="shared" si="1320"/>
        <v>4560</v>
      </c>
      <c r="M4718">
        <f t="shared" si="1321"/>
        <v>10635</v>
      </c>
      <c r="N4718">
        <v>0</v>
      </c>
      <c r="O4718">
        <f t="shared" si="1322"/>
        <v>30865.549999999996</v>
      </c>
      <c r="P4718">
        <v>25</v>
      </c>
      <c r="Q4718">
        <v>0</v>
      </c>
      <c r="R4718">
        <v>0</v>
      </c>
      <c r="S4718">
        <v>0</v>
      </c>
      <c r="T4718">
        <v>100</v>
      </c>
      <c r="U4718">
        <f t="shared" si="1313"/>
        <v>23866.687291666665</v>
      </c>
      <c r="V4718">
        <v>0</v>
      </c>
      <c r="W4718">
        <f t="shared" si="1319"/>
        <v>23991.687291666665</v>
      </c>
      <c r="X4718">
        <f t="shared" si="1306"/>
        <v>8865</v>
      </c>
      <c r="Y4718">
        <f t="shared" si="1317"/>
        <v>21285</v>
      </c>
      <c r="Z4718">
        <f t="shared" si="1308"/>
        <v>117143.31270833334</v>
      </c>
      <c r="AA4718" t="s">
        <v>617</v>
      </c>
      <c r="AB4718">
        <v>2022</v>
      </c>
    </row>
    <row r="4719" spans="1:28" x14ac:dyDescent="0.25">
      <c r="A4719">
        <v>48</v>
      </c>
      <c r="B4719" t="s">
        <v>166</v>
      </c>
      <c r="C4719" t="s">
        <v>102</v>
      </c>
      <c r="D4719" t="s">
        <v>94</v>
      </c>
      <c r="E4719" t="s">
        <v>36</v>
      </c>
      <c r="F4719" t="s">
        <v>100</v>
      </c>
      <c r="G4719">
        <v>30000</v>
      </c>
      <c r="H4719">
        <f t="shared" si="1312"/>
        <v>28227</v>
      </c>
      <c r="I4719">
        <f t="shared" si="1309"/>
        <v>861</v>
      </c>
      <c r="J4719">
        <f t="shared" si="1310"/>
        <v>2130</v>
      </c>
      <c r="K4719">
        <f t="shared" si="1311"/>
        <v>330.00000000000006</v>
      </c>
      <c r="L4719">
        <f t="shared" si="1320"/>
        <v>912</v>
      </c>
      <c r="M4719">
        <f t="shared" si="1321"/>
        <v>2127</v>
      </c>
      <c r="N4719">
        <v>0</v>
      </c>
      <c r="O4719">
        <f t="shared" si="1322"/>
        <v>6360</v>
      </c>
      <c r="P4719">
        <v>25</v>
      </c>
      <c r="Q4719">
        <v>0</v>
      </c>
      <c r="R4719">
        <v>0</v>
      </c>
      <c r="S4719">
        <v>0</v>
      </c>
      <c r="T4719">
        <v>100</v>
      </c>
      <c r="U4719">
        <f t="shared" si="1313"/>
        <v>0</v>
      </c>
      <c r="V4719">
        <v>0</v>
      </c>
      <c r="W4719">
        <f t="shared" si="1319"/>
        <v>125</v>
      </c>
      <c r="X4719">
        <f t="shared" si="1306"/>
        <v>1773</v>
      </c>
      <c r="Y4719">
        <f t="shared" si="1317"/>
        <v>4257</v>
      </c>
      <c r="Z4719">
        <f t="shared" si="1308"/>
        <v>28102</v>
      </c>
      <c r="AA4719" t="s">
        <v>617</v>
      </c>
      <c r="AB4719">
        <v>2022</v>
      </c>
    </row>
    <row r="4720" spans="1:28" x14ac:dyDescent="0.25">
      <c r="A4720">
        <v>49</v>
      </c>
      <c r="B4720" t="s">
        <v>167</v>
      </c>
      <c r="C4720" t="s">
        <v>102</v>
      </c>
      <c r="D4720" t="s">
        <v>6</v>
      </c>
      <c r="E4720" t="s">
        <v>36</v>
      </c>
      <c r="F4720" t="s">
        <v>100</v>
      </c>
      <c r="G4720">
        <v>26000</v>
      </c>
      <c r="H4720">
        <f t="shared" si="1312"/>
        <v>24463.4</v>
      </c>
      <c r="I4720">
        <f t="shared" si="1309"/>
        <v>746.2</v>
      </c>
      <c r="J4720">
        <f t="shared" si="1310"/>
        <v>1845.9999999999998</v>
      </c>
      <c r="K4720">
        <f t="shared" si="1311"/>
        <v>286.00000000000006</v>
      </c>
      <c r="L4720">
        <f t="shared" si="1320"/>
        <v>790.4</v>
      </c>
      <c r="M4720">
        <f t="shared" si="1321"/>
        <v>1843.4</v>
      </c>
      <c r="N4720">
        <v>0</v>
      </c>
      <c r="O4720">
        <f t="shared" si="1322"/>
        <v>5512</v>
      </c>
      <c r="P4720">
        <v>25</v>
      </c>
      <c r="Q4720">
        <v>2000</v>
      </c>
      <c r="R4720">
        <v>0</v>
      </c>
      <c r="S4720">
        <v>0</v>
      </c>
      <c r="T4720">
        <v>100</v>
      </c>
      <c r="U4720">
        <f t="shared" si="1313"/>
        <v>0</v>
      </c>
      <c r="V4720">
        <v>0</v>
      </c>
      <c r="W4720">
        <f t="shared" si="1319"/>
        <v>2125</v>
      </c>
      <c r="X4720">
        <f t="shared" si="1306"/>
        <v>1536.6</v>
      </c>
      <c r="Y4720">
        <f t="shared" si="1317"/>
        <v>3689.3999999999996</v>
      </c>
      <c r="Z4720">
        <f t="shared" si="1308"/>
        <v>22338.400000000001</v>
      </c>
      <c r="AA4720" t="s">
        <v>617</v>
      </c>
      <c r="AB4720">
        <v>2022</v>
      </c>
    </row>
    <row r="4721" spans="1:28" x14ac:dyDescent="0.25">
      <c r="A4721">
        <v>50</v>
      </c>
      <c r="B4721" t="s">
        <v>169</v>
      </c>
      <c r="C4721" t="s">
        <v>102</v>
      </c>
      <c r="D4721" t="s">
        <v>6</v>
      </c>
      <c r="E4721" t="s">
        <v>36</v>
      </c>
      <c r="F4721" t="s">
        <v>100</v>
      </c>
      <c r="G4721">
        <v>30000</v>
      </c>
      <c r="H4721">
        <f t="shared" si="1312"/>
        <v>28227</v>
      </c>
      <c r="I4721">
        <f t="shared" si="1309"/>
        <v>861</v>
      </c>
      <c r="J4721">
        <f t="shared" si="1310"/>
        <v>2130</v>
      </c>
      <c r="K4721">
        <f t="shared" si="1311"/>
        <v>330.00000000000006</v>
      </c>
      <c r="L4721">
        <f t="shared" si="1320"/>
        <v>912</v>
      </c>
      <c r="M4721">
        <f t="shared" si="1321"/>
        <v>2127</v>
      </c>
      <c r="N4721">
        <v>0</v>
      </c>
      <c r="O4721">
        <f t="shared" si="1322"/>
        <v>6360</v>
      </c>
      <c r="P4721">
        <v>25</v>
      </c>
      <c r="Q4721">
        <v>0</v>
      </c>
      <c r="R4721">
        <v>0</v>
      </c>
      <c r="S4721">
        <v>0</v>
      </c>
      <c r="T4721">
        <v>100</v>
      </c>
      <c r="U4721">
        <f t="shared" si="1313"/>
        <v>0</v>
      </c>
      <c r="V4721">
        <v>0</v>
      </c>
      <c r="W4721">
        <f t="shared" si="1319"/>
        <v>125</v>
      </c>
      <c r="X4721">
        <f t="shared" ref="X4721:X4735" si="1323">+I4721+L4721+N4721</f>
        <v>1773</v>
      </c>
      <c r="Y4721">
        <f t="shared" si="1317"/>
        <v>4257</v>
      </c>
      <c r="Z4721">
        <f t="shared" si="1308"/>
        <v>28102</v>
      </c>
      <c r="AA4721" t="s">
        <v>617</v>
      </c>
      <c r="AB4721">
        <v>2022</v>
      </c>
    </row>
    <row r="4722" spans="1:28" x14ac:dyDescent="0.25">
      <c r="A4722">
        <v>51</v>
      </c>
      <c r="B4722" t="s">
        <v>170</v>
      </c>
      <c r="C4722" t="s">
        <v>102</v>
      </c>
      <c r="D4722" t="s">
        <v>17</v>
      </c>
      <c r="E4722" t="s">
        <v>36</v>
      </c>
      <c r="F4722" t="s">
        <v>100</v>
      </c>
      <c r="G4722">
        <v>36000</v>
      </c>
      <c r="H4722">
        <f t="shared" si="1312"/>
        <v>31172.16</v>
      </c>
      <c r="I4722">
        <f t="shared" si="1309"/>
        <v>1033.2</v>
      </c>
      <c r="J4722">
        <f t="shared" si="1310"/>
        <v>2555.9999999999995</v>
      </c>
      <c r="K4722">
        <f t="shared" si="1311"/>
        <v>396.00000000000006</v>
      </c>
      <c r="L4722">
        <f t="shared" si="1320"/>
        <v>1094.4000000000001</v>
      </c>
      <c r="M4722">
        <f t="shared" si="1321"/>
        <v>2552.4</v>
      </c>
      <c r="N4722">
        <f>1350.12*2</f>
        <v>2700.24</v>
      </c>
      <c r="O4722">
        <f t="shared" si="1322"/>
        <v>10332.24</v>
      </c>
      <c r="P4722">
        <v>25</v>
      </c>
      <c r="Q4722">
        <v>3875.52</v>
      </c>
      <c r="R4722">
        <v>630.01</v>
      </c>
      <c r="S4722">
        <v>0</v>
      </c>
      <c r="T4722">
        <v>100</v>
      </c>
      <c r="U4722">
        <f t="shared" si="1313"/>
        <v>0</v>
      </c>
      <c r="V4722">
        <v>0</v>
      </c>
      <c r="W4722">
        <f t="shared" si="1319"/>
        <v>4630.53</v>
      </c>
      <c r="X4722">
        <f t="shared" si="1323"/>
        <v>4827.84</v>
      </c>
      <c r="Y4722">
        <f t="shared" si="1317"/>
        <v>5108.3999999999996</v>
      </c>
      <c r="Z4722">
        <f t="shared" si="1308"/>
        <v>26541.63</v>
      </c>
      <c r="AA4722" t="s">
        <v>617</v>
      </c>
      <c r="AB4722">
        <v>2022</v>
      </c>
    </row>
    <row r="4723" spans="1:28" x14ac:dyDescent="0.25">
      <c r="A4723">
        <v>52</v>
      </c>
      <c r="B4723" t="s">
        <v>171</v>
      </c>
      <c r="C4723" t="s">
        <v>102</v>
      </c>
      <c r="D4723" t="s">
        <v>22</v>
      </c>
      <c r="E4723" t="s">
        <v>36</v>
      </c>
      <c r="F4723" t="s">
        <v>100</v>
      </c>
      <c r="G4723">
        <v>36000</v>
      </c>
      <c r="H4723">
        <f t="shared" si="1312"/>
        <v>33872.400000000001</v>
      </c>
      <c r="I4723">
        <f t="shared" si="1309"/>
        <v>1033.2</v>
      </c>
      <c r="J4723">
        <f t="shared" si="1310"/>
        <v>2555.9999999999995</v>
      </c>
      <c r="K4723">
        <f t="shared" si="1311"/>
        <v>396.00000000000006</v>
      </c>
      <c r="L4723">
        <f t="shared" si="1320"/>
        <v>1094.4000000000001</v>
      </c>
      <c r="M4723">
        <f t="shared" si="1321"/>
        <v>2552.4</v>
      </c>
      <c r="N4723">
        <v>0</v>
      </c>
      <c r="O4723">
        <f t="shared" si="1322"/>
        <v>7632</v>
      </c>
      <c r="P4723">
        <v>25</v>
      </c>
      <c r="Q4723">
        <v>0</v>
      </c>
      <c r="R4723">
        <v>910.01</v>
      </c>
      <c r="S4723">
        <v>0</v>
      </c>
      <c r="T4723">
        <v>100</v>
      </c>
      <c r="U4723">
        <f t="shared" si="1313"/>
        <v>0</v>
      </c>
      <c r="V4723">
        <v>0</v>
      </c>
      <c r="W4723">
        <f t="shared" si="1319"/>
        <v>1035.01</v>
      </c>
      <c r="X4723">
        <f t="shared" si="1323"/>
        <v>2127.6000000000004</v>
      </c>
      <c r="Y4723">
        <f t="shared" si="1317"/>
        <v>5108.3999999999996</v>
      </c>
      <c r="Z4723">
        <f t="shared" si="1308"/>
        <v>32837.39</v>
      </c>
      <c r="AA4723" t="s">
        <v>617</v>
      </c>
      <c r="AB4723">
        <v>2022</v>
      </c>
    </row>
    <row r="4724" spans="1:28" x14ac:dyDescent="0.25">
      <c r="A4724">
        <v>53</v>
      </c>
      <c r="B4724" t="s">
        <v>172</v>
      </c>
      <c r="C4724" t="s">
        <v>102</v>
      </c>
      <c r="D4724" t="s">
        <v>6</v>
      </c>
      <c r="E4724" t="s">
        <v>26</v>
      </c>
      <c r="F4724" t="s">
        <v>100</v>
      </c>
      <c r="G4724">
        <v>46000</v>
      </c>
      <c r="H4724">
        <f t="shared" si="1312"/>
        <v>43281.4</v>
      </c>
      <c r="I4724">
        <f t="shared" si="1309"/>
        <v>1320.2</v>
      </c>
      <c r="J4724">
        <f t="shared" si="1310"/>
        <v>3265.9999999999995</v>
      </c>
      <c r="K4724">
        <f t="shared" si="1311"/>
        <v>506.00000000000006</v>
      </c>
      <c r="L4724">
        <f t="shared" si="1320"/>
        <v>1398.4</v>
      </c>
      <c r="M4724">
        <f t="shared" si="1321"/>
        <v>3261.4</v>
      </c>
      <c r="N4724">
        <v>0</v>
      </c>
      <c r="O4724">
        <f t="shared" si="1322"/>
        <v>9752</v>
      </c>
      <c r="P4724">
        <v>25</v>
      </c>
      <c r="Q4724">
        <v>0</v>
      </c>
      <c r="R4724">
        <v>630.01</v>
      </c>
      <c r="S4724">
        <v>0</v>
      </c>
      <c r="T4724">
        <v>100</v>
      </c>
      <c r="U4724">
        <f t="shared" si="1313"/>
        <v>1289.4598750000005</v>
      </c>
      <c r="V4724">
        <v>0</v>
      </c>
      <c r="W4724">
        <f t="shared" si="1319"/>
        <v>2044.4698750000005</v>
      </c>
      <c r="X4724">
        <f t="shared" si="1323"/>
        <v>2718.6000000000004</v>
      </c>
      <c r="Y4724">
        <f t="shared" si="1317"/>
        <v>6527.4</v>
      </c>
      <c r="Z4724">
        <f t="shared" si="1308"/>
        <v>41236.930124999999</v>
      </c>
      <c r="AA4724" t="s">
        <v>617</v>
      </c>
      <c r="AB4724">
        <v>2022</v>
      </c>
    </row>
    <row r="4725" spans="1:28" x14ac:dyDescent="0.25">
      <c r="A4725">
        <v>54</v>
      </c>
      <c r="B4725" t="s">
        <v>797</v>
      </c>
      <c r="C4725" t="s">
        <v>102</v>
      </c>
      <c r="D4725" t="s">
        <v>22</v>
      </c>
      <c r="E4725" t="s">
        <v>26</v>
      </c>
      <c r="F4725" t="s">
        <v>100</v>
      </c>
      <c r="G4725">
        <v>30000</v>
      </c>
      <c r="H4725">
        <f t="shared" si="1312"/>
        <v>28226</v>
      </c>
      <c r="I4725">
        <f t="shared" si="1309"/>
        <v>861</v>
      </c>
      <c r="J4725">
        <f t="shared" si="1310"/>
        <v>2130</v>
      </c>
      <c r="K4725">
        <f t="shared" si="1311"/>
        <v>330.00000000000006</v>
      </c>
      <c r="L4725">
        <f t="shared" si="1320"/>
        <v>912</v>
      </c>
      <c r="M4725">
        <f t="shared" si="1321"/>
        <v>2127</v>
      </c>
      <c r="N4725">
        <v>1</v>
      </c>
      <c r="O4725">
        <f t="shared" si="1322"/>
        <v>6361</v>
      </c>
      <c r="P4725">
        <v>25</v>
      </c>
      <c r="Q4725">
        <v>0</v>
      </c>
      <c r="R4725">
        <v>0</v>
      </c>
      <c r="S4725">
        <v>0</v>
      </c>
      <c r="T4725">
        <v>100</v>
      </c>
      <c r="U4725">
        <f t="shared" si="1313"/>
        <v>0</v>
      </c>
      <c r="V4725">
        <v>0</v>
      </c>
      <c r="W4725">
        <f t="shared" si="1319"/>
        <v>125</v>
      </c>
      <c r="X4725">
        <f t="shared" si="1323"/>
        <v>1774</v>
      </c>
      <c r="Y4725">
        <f t="shared" si="1317"/>
        <v>4257</v>
      </c>
      <c r="Z4725">
        <f t="shared" si="1308"/>
        <v>28101</v>
      </c>
      <c r="AA4725" t="s">
        <v>617</v>
      </c>
      <c r="AB4725">
        <v>2022</v>
      </c>
    </row>
    <row r="4726" spans="1:28" x14ac:dyDescent="0.25">
      <c r="A4726">
        <v>55</v>
      </c>
      <c r="B4726" t="s">
        <v>798</v>
      </c>
      <c r="C4726" t="s">
        <v>102</v>
      </c>
      <c r="D4726" t="s">
        <v>12</v>
      </c>
      <c r="E4726" t="s">
        <v>26</v>
      </c>
      <c r="F4726" t="s">
        <v>100</v>
      </c>
      <c r="G4726">
        <v>30000</v>
      </c>
      <c r="H4726">
        <f t="shared" si="1312"/>
        <v>28225</v>
      </c>
      <c r="I4726">
        <f t="shared" si="1309"/>
        <v>861</v>
      </c>
      <c r="J4726">
        <f t="shared" si="1310"/>
        <v>2130</v>
      </c>
      <c r="K4726">
        <f t="shared" si="1311"/>
        <v>330.00000000000006</v>
      </c>
      <c r="L4726">
        <f t="shared" si="1320"/>
        <v>912</v>
      </c>
      <c r="M4726">
        <f t="shared" si="1321"/>
        <v>2127</v>
      </c>
      <c r="N4726">
        <v>2</v>
      </c>
      <c r="O4726">
        <f t="shared" si="1322"/>
        <v>6362</v>
      </c>
      <c r="P4726">
        <v>25</v>
      </c>
      <c r="Q4726">
        <v>0</v>
      </c>
      <c r="R4726">
        <v>0</v>
      </c>
      <c r="S4726">
        <v>0</v>
      </c>
      <c r="T4726">
        <v>100</v>
      </c>
      <c r="U4726">
        <f t="shared" si="1313"/>
        <v>0</v>
      </c>
      <c r="V4726">
        <v>0</v>
      </c>
      <c r="W4726">
        <f t="shared" si="1319"/>
        <v>125</v>
      </c>
      <c r="X4726">
        <f t="shared" si="1323"/>
        <v>1775</v>
      </c>
      <c r="Y4726">
        <f t="shared" si="1317"/>
        <v>4257</v>
      </c>
      <c r="Z4726">
        <f t="shared" si="1308"/>
        <v>28100</v>
      </c>
      <c r="AA4726" t="s">
        <v>617</v>
      </c>
      <c r="AB4726">
        <v>2022</v>
      </c>
    </row>
    <row r="4727" spans="1:28" x14ac:dyDescent="0.25">
      <c r="A4727">
        <v>56</v>
      </c>
      <c r="B4727" t="s">
        <v>799</v>
      </c>
      <c r="C4727" t="s">
        <v>102</v>
      </c>
      <c r="D4727" t="s">
        <v>6</v>
      </c>
      <c r="E4727" t="s">
        <v>26</v>
      </c>
      <c r="F4727" t="s">
        <v>100</v>
      </c>
      <c r="G4727">
        <v>30000</v>
      </c>
      <c r="H4727">
        <f t="shared" si="1312"/>
        <v>28224</v>
      </c>
      <c r="I4727">
        <f t="shared" si="1309"/>
        <v>861</v>
      </c>
      <c r="J4727">
        <f t="shared" si="1310"/>
        <v>2130</v>
      </c>
      <c r="K4727">
        <f t="shared" si="1311"/>
        <v>330.00000000000006</v>
      </c>
      <c r="L4727">
        <f t="shared" si="1320"/>
        <v>912</v>
      </c>
      <c r="M4727">
        <f t="shared" si="1321"/>
        <v>2127</v>
      </c>
      <c r="N4727">
        <v>3</v>
      </c>
      <c r="O4727">
        <f t="shared" si="1322"/>
        <v>6363</v>
      </c>
      <c r="P4727">
        <v>25</v>
      </c>
      <c r="Q4727">
        <v>0</v>
      </c>
      <c r="R4727">
        <v>0</v>
      </c>
      <c r="S4727">
        <v>0</v>
      </c>
      <c r="T4727">
        <v>100</v>
      </c>
      <c r="U4727">
        <f t="shared" si="1313"/>
        <v>0</v>
      </c>
      <c r="V4727">
        <v>0</v>
      </c>
      <c r="W4727">
        <f t="shared" si="1319"/>
        <v>125</v>
      </c>
      <c r="X4727">
        <f t="shared" si="1323"/>
        <v>1776</v>
      </c>
      <c r="Y4727">
        <f t="shared" si="1317"/>
        <v>4257</v>
      </c>
      <c r="Z4727">
        <f t="shared" si="1308"/>
        <v>28099</v>
      </c>
      <c r="AA4727" t="s">
        <v>617</v>
      </c>
      <c r="AB4727">
        <v>2022</v>
      </c>
    </row>
    <row r="4728" spans="1:28" x14ac:dyDescent="0.25">
      <c r="A4728">
        <v>57</v>
      </c>
      <c r="B4728" t="s">
        <v>173</v>
      </c>
      <c r="C4728" t="s">
        <v>102</v>
      </c>
      <c r="D4728" t="s">
        <v>6</v>
      </c>
      <c r="E4728" t="s">
        <v>26</v>
      </c>
      <c r="F4728" t="s">
        <v>100</v>
      </c>
      <c r="G4728">
        <v>30000</v>
      </c>
      <c r="H4728">
        <f t="shared" si="1312"/>
        <v>26876.880000000001</v>
      </c>
      <c r="I4728">
        <f t="shared" si="1309"/>
        <v>861</v>
      </c>
      <c r="J4728">
        <f t="shared" si="1310"/>
        <v>2130</v>
      </c>
      <c r="K4728">
        <f t="shared" si="1311"/>
        <v>330.00000000000006</v>
      </c>
      <c r="L4728">
        <f t="shared" si="1320"/>
        <v>912</v>
      </c>
      <c r="M4728">
        <f t="shared" si="1321"/>
        <v>2127</v>
      </c>
      <c r="N4728">
        <v>1350.12</v>
      </c>
      <c r="O4728">
        <f t="shared" si="1322"/>
        <v>7710.12</v>
      </c>
      <c r="P4728">
        <v>25</v>
      </c>
      <c r="Q4728">
        <v>0</v>
      </c>
      <c r="R4728">
        <v>0</v>
      </c>
      <c r="S4728">
        <v>0</v>
      </c>
      <c r="T4728">
        <v>100</v>
      </c>
      <c r="U4728">
        <f t="shared" si="1313"/>
        <v>0</v>
      </c>
      <c r="V4728">
        <v>0</v>
      </c>
      <c r="W4728">
        <f t="shared" si="1319"/>
        <v>125</v>
      </c>
      <c r="X4728">
        <f t="shared" si="1323"/>
        <v>3123.12</v>
      </c>
      <c r="Y4728">
        <f t="shared" si="1317"/>
        <v>4257</v>
      </c>
      <c r="Z4728">
        <f t="shared" si="1308"/>
        <v>26751.88</v>
      </c>
      <c r="AA4728" t="s">
        <v>617</v>
      </c>
      <c r="AB4728">
        <v>2022</v>
      </c>
    </row>
    <row r="4729" spans="1:28" x14ac:dyDescent="0.25">
      <c r="A4729">
        <v>58</v>
      </c>
      <c r="B4729" t="s">
        <v>174</v>
      </c>
      <c r="C4729" t="s">
        <v>102</v>
      </c>
      <c r="D4729" t="s">
        <v>6</v>
      </c>
      <c r="E4729" t="s">
        <v>26</v>
      </c>
      <c r="F4729" t="s">
        <v>100</v>
      </c>
      <c r="G4729">
        <v>36000</v>
      </c>
      <c r="H4729">
        <f t="shared" si="1312"/>
        <v>33872.400000000001</v>
      </c>
      <c r="I4729">
        <f t="shared" si="1309"/>
        <v>1033.2</v>
      </c>
      <c r="J4729">
        <f t="shared" si="1310"/>
        <v>2555.9999999999995</v>
      </c>
      <c r="K4729">
        <f t="shared" si="1311"/>
        <v>396.00000000000006</v>
      </c>
      <c r="L4729">
        <f t="shared" si="1320"/>
        <v>1094.4000000000001</v>
      </c>
      <c r="M4729">
        <f t="shared" si="1321"/>
        <v>2552.4</v>
      </c>
      <c r="N4729">
        <v>0</v>
      </c>
      <c r="O4729">
        <f t="shared" si="1322"/>
        <v>7632</v>
      </c>
      <c r="P4729">
        <v>25</v>
      </c>
      <c r="Q4729">
        <v>0</v>
      </c>
      <c r="R4729">
        <v>1050.01</v>
      </c>
      <c r="S4729">
        <v>0</v>
      </c>
      <c r="T4729">
        <v>100</v>
      </c>
      <c r="U4729">
        <f t="shared" si="1313"/>
        <v>0</v>
      </c>
      <c r="V4729">
        <v>0</v>
      </c>
      <c r="W4729">
        <f t="shared" si="1319"/>
        <v>1175.01</v>
      </c>
      <c r="X4729">
        <f t="shared" si="1323"/>
        <v>2127.6000000000004</v>
      </c>
      <c r="Y4729">
        <f t="shared" si="1317"/>
        <v>5108.3999999999996</v>
      </c>
      <c r="Z4729">
        <f t="shared" si="1308"/>
        <v>32697.39</v>
      </c>
      <c r="AA4729" t="s">
        <v>617</v>
      </c>
      <c r="AB4729">
        <v>2022</v>
      </c>
    </row>
    <row r="4730" spans="1:28" x14ac:dyDescent="0.25">
      <c r="A4730">
        <v>59</v>
      </c>
      <c r="B4730" t="s">
        <v>176</v>
      </c>
      <c r="C4730" t="s">
        <v>102</v>
      </c>
      <c r="D4730" t="s">
        <v>6</v>
      </c>
      <c r="E4730" t="s">
        <v>26</v>
      </c>
      <c r="F4730" t="s">
        <v>100</v>
      </c>
      <c r="G4730">
        <v>36000</v>
      </c>
      <c r="H4730">
        <f t="shared" si="1312"/>
        <v>33872.400000000001</v>
      </c>
      <c r="I4730">
        <f t="shared" si="1309"/>
        <v>1033.2</v>
      </c>
      <c r="J4730">
        <f t="shared" si="1310"/>
        <v>2555.9999999999995</v>
      </c>
      <c r="K4730">
        <f t="shared" si="1311"/>
        <v>396.00000000000006</v>
      </c>
      <c r="L4730">
        <f t="shared" si="1320"/>
        <v>1094.4000000000001</v>
      </c>
      <c r="M4730">
        <f t="shared" si="1321"/>
        <v>2552.4</v>
      </c>
      <c r="N4730">
        <v>0</v>
      </c>
      <c r="O4730">
        <f t="shared" si="1322"/>
        <v>7632</v>
      </c>
      <c r="P4730">
        <v>25</v>
      </c>
      <c r="Q4730">
        <v>0</v>
      </c>
      <c r="R4730">
        <v>420</v>
      </c>
      <c r="S4730">
        <v>0</v>
      </c>
      <c r="T4730">
        <v>100</v>
      </c>
      <c r="U4730">
        <f t="shared" si="1313"/>
        <v>0</v>
      </c>
      <c r="V4730">
        <v>0</v>
      </c>
      <c r="W4730">
        <f t="shared" si="1319"/>
        <v>545</v>
      </c>
      <c r="X4730">
        <f t="shared" si="1323"/>
        <v>2127.6000000000004</v>
      </c>
      <c r="Y4730">
        <f t="shared" si="1317"/>
        <v>5108.3999999999996</v>
      </c>
      <c r="Z4730">
        <f t="shared" si="1308"/>
        <v>33327.4</v>
      </c>
      <c r="AA4730" t="s">
        <v>617</v>
      </c>
      <c r="AB4730">
        <v>2022</v>
      </c>
    </row>
    <row r="4731" spans="1:28" x14ac:dyDescent="0.25">
      <c r="A4731">
        <v>60</v>
      </c>
      <c r="B4731" t="s">
        <v>177</v>
      </c>
      <c r="C4731" t="s">
        <v>102</v>
      </c>
      <c r="D4731" t="s">
        <v>22</v>
      </c>
      <c r="E4731" t="s">
        <v>26</v>
      </c>
      <c r="F4731" t="s">
        <v>100</v>
      </c>
      <c r="G4731">
        <v>36000</v>
      </c>
      <c r="H4731">
        <f t="shared" si="1312"/>
        <v>33872.400000000001</v>
      </c>
      <c r="I4731">
        <f t="shared" si="1309"/>
        <v>1033.2</v>
      </c>
      <c r="J4731">
        <f t="shared" si="1310"/>
        <v>2555.9999999999995</v>
      </c>
      <c r="K4731">
        <f t="shared" si="1311"/>
        <v>396.00000000000006</v>
      </c>
      <c r="L4731">
        <f t="shared" si="1320"/>
        <v>1094.4000000000001</v>
      </c>
      <c r="M4731">
        <f t="shared" si="1321"/>
        <v>2552.4</v>
      </c>
      <c r="N4731">
        <v>0</v>
      </c>
      <c r="O4731">
        <f t="shared" si="1322"/>
        <v>7632</v>
      </c>
      <c r="P4731">
        <v>25</v>
      </c>
      <c r="Q4731">
        <v>0</v>
      </c>
      <c r="R4731">
        <v>840.01</v>
      </c>
      <c r="S4731">
        <v>0</v>
      </c>
      <c r="T4731">
        <v>100</v>
      </c>
      <c r="U4731">
        <f t="shared" si="1313"/>
        <v>0</v>
      </c>
      <c r="V4731">
        <v>0</v>
      </c>
      <c r="W4731">
        <f t="shared" si="1319"/>
        <v>965.01</v>
      </c>
      <c r="X4731">
        <f t="shared" si="1323"/>
        <v>2127.6000000000004</v>
      </c>
      <c r="Y4731">
        <f t="shared" si="1317"/>
        <v>5108.3999999999996</v>
      </c>
      <c r="Z4731">
        <f t="shared" si="1308"/>
        <v>32907.39</v>
      </c>
      <c r="AA4731" t="s">
        <v>617</v>
      </c>
      <c r="AB4731">
        <v>2022</v>
      </c>
    </row>
    <row r="4732" spans="1:28" x14ac:dyDescent="0.25">
      <c r="A4732">
        <v>61</v>
      </c>
      <c r="B4732" t="s">
        <v>178</v>
      </c>
      <c r="C4732" t="s">
        <v>103</v>
      </c>
      <c r="D4732" t="s">
        <v>6</v>
      </c>
      <c r="E4732" t="s">
        <v>32</v>
      </c>
      <c r="F4732" t="s">
        <v>100</v>
      </c>
      <c r="G4732">
        <v>20000</v>
      </c>
      <c r="H4732">
        <f t="shared" si="1312"/>
        <v>18818</v>
      </c>
      <c r="I4732">
        <f t="shared" si="1309"/>
        <v>574</v>
      </c>
      <c r="J4732">
        <f t="shared" si="1310"/>
        <v>1419.9999999999998</v>
      </c>
      <c r="K4732">
        <f t="shared" si="1311"/>
        <v>220.00000000000003</v>
      </c>
      <c r="L4732">
        <f t="shared" si="1320"/>
        <v>608</v>
      </c>
      <c r="M4732">
        <f t="shared" si="1321"/>
        <v>1418</v>
      </c>
      <c r="N4732">
        <v>0</v>
      </c>
      <c r="O4732">
        <f t="shared" si="1322"/>
        <v>4240</v>
      </c>
      <c r="P4732">
        <v>25</v>
      </c>
      <c r="Q4732">
        <v>0</v>
      </c>
      <c r="R4732">
        <v>0</v>
      </c>
      <c r="S4732">
        <v>0</v>
      </c>
      <c r="T4732">
        <v>100</v>
      </c>
      <c r="U4732">
        <f t="shared" si="1313"/>
        <v>0</v>
      </c>
      <c r="V4732">
        <v>0</v>
      </c>
      <c r="W4732">
        <f t="shared" si="1319"/>
        <v>125</v>
      </c>
      <c r="X4732">
        <f t="shared" si="1323"/>
        <v>1182</v>
      </c>
      <c r="Y4732">
        <f t="shared" si="1317"/>
        <v>2838</v>
      </c>
      <c r="Z4732">
        <f t="shared" si="1308"/>
        <v>18693</v>
      </c>
      <c r="AA4732" t="s">
        <v>617</v>
      </c>
      <c r="AB4732">
        <v>2022</v>
      </c>
    </row>
    <row r="4733" spans="1:28" x14ac:dyDescent="0.25">
      <c r="A4733">
        <v>62</v>
      </c>
      <c r="B4733" t="s">
        <v>179</v>
      </c>
      <c r="C4733" t="s">
        <v>103</v>
      </c>
      <c r="D4733" t="s">
        <v>800</v>
      </c>
      <c r="E4733" t="s">
        <v>32</v>
      </c>
      <c r="F4733" t="s">
        <v>100</v>
      </c>
      <c r="G4733">
        <v>30000</v>
      </c>
      <c r="H4733">
        <f t="shared" si="1312"/>
        <v>28227</v>
      </c>
      <c r="I4733">
        <f t="shared" si="1309"/>
        <v>861</v>
      </c>
      <c r="J4733">
        <f t="shared" si="1310"/>
        <v>2130</v>
      </c>
      <c r="K4733">
        <f t="shared" si="1311"/>
        <v>330.00000000000006</v>
      </c>
      <c r="L4733">
        <f t="shared" si="1320"/>
        <v>912</v>
      </c>
      <c r="M4733">
        <f t="shared" si="1321"/>
        <v>2127</v>
      </c>
      <c r="N4733">
        <v>0</v>
      </c>
      <c r="O4733">
        <f t="shared" si="1322"/>
        <v>6360</v>
      </c>
      <c r="P4733">
        <v>25</v>
      </c>
      <c r="Q4733">
        <v>0</v>
      </c>
      <c r="R4733">
        <v>0</v>
      </c>
      <c r="S4733">
        <v>0</v>
      </c>
      <c r="T4733">
        <v>100</v>
      </c>
      <c r="U4733">
        <f t="shared" si="1313"/>
        <v>0</v>
      </c>
      <c r="V4733">
        <v>0</v>
      </c>
      <c r="W4733">
        <f t="shared" si="1319"/>
        <v>125</v>
      </c>
      <c r="X4733">
        <f t="shared" si="1323"/>
        <v>1773</v>
      </c>
      <c r="Y4733">
        <f t="shared" si="1317"/>
        <v>4257</v>
      </c>
      <c r="Z4733">
        <f t="shared" si="1308"/>
        <v>28102</v>
      </c>
      <c r="AA4733" t="s">
        <v>617</v>
      </c>
      <c r="AB4733">
        <v>2022</v>
      </c>
    </row>
    <row r="4734" spans="1:28" x14ac:dyDescent="0.25">
      <c r="A4734">
        <v>63</v>
      </c>
      <c r="B4734" t="s">
        <v>180</v>
      </c>
      <c r="C4734" t="s">
        <v>103</v>
      </c>
      <c r="D4734" t="s">
        <v>22</v>
      </c>
      <c r="E4734" t="s">
        <v>32</v>
      </c>
      <c r="F4734" t="s">
        <v>100</v>
      </c>
      <c r="G4734">
        <v>36000</v>
      </c>
      <c r="H4734">
        <f t="shared" si="1312"/>
        <v>32522.28</v>
      </c>
      <c r="I4734">
        <f t="shared" si="1309"/>
        <v>1033.2</v>
      </c>
      <c r="J4734">
        <f t="shared" si="1310"/>
        <v>2555.9999999999995</v>
      </c>
      <c r="K4734">
        <f t="shared" si="1311"/>
        <v>396.00000000000006</v>
      </c>
      <c r="L4734">
        <f t="shared" si="1320"/>
        <v>1094.4000000000001</v>
      </c>
      <c r="M4734">
        <f t="shared" si="1321"/>
        <v>2552.4</v>
      </c>
      <c r="N4734">
        <v>1350.12</v>
      </c>
      <c r="O4734">
        <f t="shared" si="1322"/>
        <v>8982.119999999999</v>
      </c>
      <c r="P4734">
        <v>25</v>
      </c>
      <c r="Q4734">
        <v>0</v>
      </c>
      <c r="R4734">
        <v>0</v>
      </c>
      <c r="S4734">
        <v>0</v>
      </c>
      <c r="T4734">
        <v>100</v>
      </c>
      <c r="U4734">
        <f t="shared" si="1313"/>
        <v>0</v>
      </c>
      <c r="V4734">
        <v>0</v>
      </c>
      <c r="W4734">
        <f t="shared" si="1319"/>
        <v>125</v>
      </c>
      <c r="X4734">
        <f t="shared" si="1323"/>
        <v>3477.7200000000003</v>
      </c>
      <c r="Y4734">
        <f t="shared" si="1317"/>
        <v>5108.3999999999996</v>
      </c>
      <c r="Z4734">
        <f t="shared" si="1308"/>
        <v>32397.279999999999</v>
      </c>
      <c r="AA4734" t="s">
        <v>617</v>
      </c>
      <c r="AB4734">
        <v>2022</v>
      </c>
    </row>
    <row r="4735" spans="1:28" x14ac:dyDescent="0.25">
      <c r="A4735">
        <v>64</v>
      </c>
      <c r="B4735" t="s">
        <v>181</v>
      </c>
      <c r="C4735" t="s">
        <v>103</v>
      </c>
      <c r="D4735" t="s">
        <v>6</v>
      </c>
      <c r="E4735" t="s">
        <v>52</v>
      </c>
      <c r="F4735" t="s">
        <v>100</v>
      </c>
      <c r="G4735">
        <v>36000</v>
      </c>
      <c r="H4735">
        <f t="shared" si="1312"/>
        <v>33872.400000000001</v>
      </c>
      <c r="I4735">
        <f t="shared" si="1309"/>
        <v>1033.2</v>
      </c>
      <c r="J4735">
        <f t="shared" si="1310"/>
        <v>2555.9999999999995</v>
      </c>
      <c r="K4735">
        <f t="shared" si="1311"/>
        <v>396.00000000000006</v>
      </c>
      <c r="L4735">
        <f t="shared" si="1320"/>
        <v>1094.4000000000001</v>
      </c>
      <c r="M4735">
        <f t="shared" si="1321"/>
        <v>2552.4</v>
      </c>
      <c r="N4735">
        <v>0</v>
      </c>
      <c r="O4735">
        <f t="shared" si="1322"/>
        <v>7632</v>
      </c>
      <c r="P4735">
        <v>25</v>
      </c>
      <c r="Q4735">
        <v>0</v>
      </c>
      <c r="R4735">
        <v>630.01</v>
      </c>
      <c r="S4735">
        <v>0</v>
      </c>
      <c r="T4735">
        <v>100</v>
      </c>
      <c r="U4735">
        <f t="shared" si="1313"/>
        <v>0</v>
      </c>
      <c r="V4735">
        <v>0</v>
      </c>
      <c r="W4735">
        <f t="shared" si="1319"/>
        <v>755.01</v>
      </c>
      <c r="X4735">
        <f t="shared" si="1323"/>
        <v>2127.6000000000004</v>
      </c>
      <c r="Y4735">
        <f t="shared" si="1317"/>
        <v>5108.3999999999996</v>
      </c>
      <c r="Z4735">
        <f t="shared" ref="Z4735:Z4798" si="1324">+G4735-(W4735+X4735)</f>
        <v>33117.39</v>
      </c>
      <c r="AA4735" t="s">
        <v>617</v>
      </c>
      <c r="AB4735">
        <v>2022</v>
      </c>
    </row>
    <row r="4736" spans="1:28" x14ac:dyDescent="0.25">
      <c r="A4736">
        <v>65</v>
      </c>
      <c r="B4736" t="s">
        <v>182</v>
      </c>
      <c r="C4736" t="s">
        <v>103</v>
      </c>
      <c r="D4736" t="s">
        <v>94</v>
      </c>
      <c r="E4736" t="s">
        <v>52</v>
      </c>
      <c r="F4736" t="s">
        <v>100</v>
      </c>
      <c r="G4736">
        <v>20000</v>
      </c>
      <c r="H4736">
        <f t="shared" si="1312"/>
        <v>18818</v>
      </c>
      <c r="I4736">
        <f t="shared" ref="I4736:I4756" si="1325">IF(G4736&lt;=312000,G4736*2.87%,9334.68)</f>
        <v>574</v>
      </c>
      <c r="J4736">
        <f t="shared" ref="J4736:J4756" si="1326">IF(G4736&lt;=312000,G4736*7.1%,23092.75)</f>
        <v>1419.9999999999998</v>
      </c>
      <c r="K4736">
        <f t="shared" ref="K4736:K4756" si="1327">IF(G4736&lt;=62400,G4736*1.1%,715.55)</f>
        <v>220.00000000000003</v>
      </c>
      <c r="L4736">
        <f t="shared" si="1320"/>
        <v>608</v>
      </c>
      <c r="M4736">
        <f t="shared" si="1321"/>
        <v>1418</v>
      </c>
      <c r="N4736">
        <v>0</v>
      </c>
      <c r="O4736">
        <f t="shared" si="1322"/>
        <v>4240</v>
      </c>
      <c r="P4736">
        <v>25</v>
      </c>
      <c r="Q4736">
        <v>0</v>
      </c>
      <c r="R4736">
        <v>0</v>
      </c>
      <c r="S4736">
        <v>0</v>
      </c>
      <c r="T4736">
        <v>100</v>
      </c>
      <c r="U4736">
        <f t="shared" si="1313"/>
        <v>0</v>
      </c>
      <c r="V4736">
        <v>0</v>
      </c>
      <c r="W4736">
        <f t="shared" si="1319"/>
        <v>125</v>
      </c>
      <c r="X4736">
        <v>1182</v>
      </c>
      <c r="Y4736">
        <f t="shared" si="1317"/>
        <v>2838</v>
      </c>
      <c r="Z4736">
        <f t="shared" si="1324"/>
        <v>18693</v>
      </c>
      <c r="AA4736" t="s">
        <v>617</v>
      </c>
      <c r="AB4736">
        <v>2022</v>
      </c>
    </row>
    <row r="4737" spans="1:28" x14ac:dyDescent="0.25">
      <c r="A4737">
        <v>66</v>
      </c>
      <c r="B4737" t="s">
        <v>183</v>
      </c>
      <c r="C4737" t="s">
        <v>103</v>
      </c>
      <c r="D4737" t="s">
        <v>22</v>
      </c>
      <c r="E4737" t="s">
        <v>52</v>
      </c>
      <c r="F4737" t="s">
        <v>100</v>
      </c>
      <c r="G4737">
        <v>36000</v>
      </c>
      <c r="H4737">
        <f t="shared" ref="H4737:H4800" si="1328">+G4737-(I4737+L4737+N4737)</f>
        <v>33872.400000000001</v>
      </c>
      <c r="I4737">
        <f t="shared" si="1325"/>
        <v>1033.2</v>
      </c>
      <c r="J4737">
        <f t="shared" si="1326"/>
        <v>2555.9999999999995</v>
      </c>
      <c r="K4737">
        <f t="shared" si="1327"/>
        <v>396.00000000000006</v>
      </c>
      <c r="L4737">
        <f t="shared" si="1320"/>
        <v>1094.4000000000001</v>
      </c>
      <c r="M4737">
        <f t="shared" si="1321"/>
        <v>2552.4</v>
      </c>
      <c r="N4737">
        <v>0</v>
      </c>
      <c r="O4737">
        <f t="shared" si="1322"/>
        <v>7632</v>
      </c>
      <c r="P4737">
        <v>25</v>
      </c>
      <c r="Q4737">
        <v>0</v>
      </c>
      <c r="R4737">
        <v>1330.01</v>
      </c>
      <c r="S4737">
        <v>1270</v>
      </c>
      <c r="T4737">
        <v>100</v>
      </c>
      <c r="U4737">
        <f t="shared" si="1313"/>
        <v>0</v>
      </c>
      <c r="V4737">
        <v>0</v>
      </c>
      <c r="W4737">
        <f t="shared" si="1319"/>
        <v>2725.01</v>
      </c>
      <c r="X4737">
        <f t="shared" ref="X4737:X4744" si="1329">+I4737+L4737+N4737</f>
        <v>2127.6000000000004</v>
      </c>
      <c r="Y4737">
        <f t="shared" si="1317"/>
        <v>5108.3999999999996</v>
      </c>
      <c r="Z4737">
        <f t="shared" si="1324"/>
        <v>31147.39</v>
      </c>
      <c r="AA4737" t="s">
        <v>617</v>
      </c>
      <c r="AB4737">
        <v>2022</v>
      </c>
    </row>
    <row r="4738" spans="1:28" x14ac:dyDescent="0.25">
      <c r="A4738">
        <v>67</v>
      </c>
      <c r="B4738" t="s">
        <v>185</v>
      </c>
      <c r="C4738" t="s">
        <v>103</v>
      </c>
      <c r="D4738" t="s">
        <v>22</v>
      </c>
      <c r="E4738" t="s">
        <v>789</v>
      </c>
      <c r="F4738" t="s">
        <v>100</v>
      </c>
      <c r="G4738">
        <v>46000</v>
      </c>
      <c r="H4738">
        <f t="shared" si="1328"/>
        <v>43281.4</v>
      </c>
      <c r="I4738">
        <f t="shared" si="1325"/>
        <v>1320.2</v>
      </c>
      <c r="J4738">
        <f t="shared" si="1326"/>
        <v>3265.9999999999995</v>
      </c>
      <c r="K4738">
        <f t="shared" si="1327"/>
        <v>506.00000000000006</v>
      </c>
      <c r="L4738">
        <f t="shared" si="1320"/>
        <v>1398.4</v>
      </c>
      <c r="M4738">
        <f t="shared" si="1321"/>
        <v>3261.4</v>
      </c>
      <c r="N4738">
        <v>0</v>
      </c>
      <c r="O4738">
        <f t="shared" si="1322"/>
        <v>9752</v>
      </c>
      <c r="P4738">
        <v>25</v>
      </c>
      <c r="Q4738">
        <v>200</v>
      </c>
      <c r="R4738">
        <v>0</v>
      </c>
      <c r="S4738">
        <v>0</v>
      </c>
      <c r="T4738">
        <v>100</v>
      </c>
      <c r="U4738">
        <f t="shared" si="1313"/>
        <v>1289.4598750000005</v>
      </c>
      <c r="V4738">
        <v>0</v>
      </c>
      <c r="W4738">
        <f t="shared" si="1319"/>
        <v>1614.4598750000005</v>
      </c>
      <c r="X4738">
        <f t="shared" si="1329"/>
        <v>2718.6000000000004</v>
      </c>
      <c r="Y4738">
        <f t="shared" si="1317"/>
        <v>6527.4</v>
      </c>
      <c r="Z4738">
        <f t="shared" si="1324"/>
        <v>41666.940125000001</v>
      </c>
      <c r="AA4738" t="s">
        <v>617</v>
      </c>
      <c r="AB4738">
        <v>2022</v>
      </c>
    </row>
    <row r="4739" spans="1:28" x14ac:dyDescent="0.25">
      <c r="A4739">
        <v>68</v>
      </c>
      <c r="B4739" t="s">
        <v>186</v>
      </c>
      <c r="C4739" t="s">
        <v>102</v>
      </c>
      <c r="D4739" t="s">
        <v>17</v>
      </c>
      <c r="E4739" t="s">
        <v>42</v>
      </c>
      <c r="F4739" t="s">
        <v>100</v>
      </c>
      <c r="G4739">
        <v>36000</v>
      </c>
      <c r="H4739">
        <f t="shared" si="1328"/>
        <v>33872.400000000001</v>
      </c>
      <c r="I4739">
        <f t="shared" si="1325"/>
        <v>1033.2</v>
      </c>
      <c r="J4739">
        <f t="shared" si="1326"/>
        <v>2555.9999999999995</v>
      </c>
      <c r="K4739">
        <f t="shared" si="1327"/>
        <v>396.00000000000006</v>
      </c>
      <c r="L4739">
        <f t="shared" si="1320"/>
        <v>1094.4000000000001</v>
      </c>
      <c r="M4739">
        <f t="shared" si="1321"/>
        <v>2552.4</v>
      </c>
      <c r="N4739">
        <v>0</v>
      </c>
      <c r="O4739">
        <f t="shared" si="1322"/>
        <v>7632</v>
      </c>
      <c r="P4739">
        <v>25</v>
      </c>
      <c r="Q4739">
        <v>0</v>
      </c>
      <c r="R4739">
        <v>770.01</v>
      </c>
      <c r="S4739">
        <v>0</v>
      </c>
      <c r="T4739">
        <v>100</v>
      </c>
      <c r="U4739">
        <f t="shared" si="1313"/>
        <v>0</v>
      </c>
      <c r="V4739">
        <v>0</v>
      </c>
      <c r="W4739">
        <f t="shared" si="1319"/>
        <v>895.01</v>
      </c>
      <c r="X4739">
        <f t="shared" si="1329"/>
        <v>2127.6000000000004</v>
      </c>
      <c r="Y4739">
        <f t="shared" si="1317"/>
        <v>5108.3999999999996</v>
      </c>
      <c r="Z4739">
        <f t="shared" si="1324"/>
        <v>32977.39</v>
      </c>
      <c r="AA4739" t="s">
        <v>617</v>
      </c>
      <c r="AB4739">
        <v>2022</v>
      </c>
    </row>
    <row r="4740" spans="1:28" x14ac:dyDescent="0.25">
      <c r="A4740">
        <v>69</v>
      </c>
      <c r="B4740" t="s">
        <v>187</v>
      </c>
      <c r="C4740" t="s">
        <v>103</v>
      </c>
      <c r="D4740" t="s">
        <v>793</v>
      </c>
      <c r="E4740" t="s">
        <v>59</v>
      </c>
      <c r="F4740" t="s">
        <v>100</v>
      </c>
      <c r="G4740">
        <v>30000</v>
      </c>
      <c r="H4740">
        <f t="shared" si="1328"/>
        <v>28227</v>
      </c>
      <c r="I4740">
        <f t="shared" si="1325"/>
        <v>861</v>
      </c>
      <c r="J4740">
        <f t="shared" si="1326"/>
        <v>2130</v>
      </c>
      <c r="K4740">
        <f t="shared" si="1327"/>
        <v>330.00000000000006</v>
      </c>
      <c r="L4740">
        <f t="shared" si="1320"/>
        <v>912</v>
      </c>
      <c r="M4740">
        <f t="shared" si="1321"/>
        <v>2127</v>
      </c>
      <c r="N4740">
        <v>0</v>
      </c>
      <c r="O4740">
        <f t="shared" si="1322"/>
        <v>6360</v>
      </c>
      <c r="P4740">
        <v>25</v>
      </c>
      <c r="Q4740">
        <v>0</v>
      </c>
      <c r="R4740">
        <v>0</v>
      </c>
      <c r="S4740">
        <v>0</v>
      </c>
      <c r="T4740">
        <v>100</v>
      </c>
      <c r="U4740">
        <f t="shared" ref="U4740:U4803" si="1330">IF((H4740*12)&gt;867123.01,(79776+(((H4740*12)-867123.01)*0.25))/12,IF((H4740*12)&gt;624329.01,(31216+(((H4740*12)-624329.01)*0.2))/12,IF((H4740*12)&gt;416220.01,(((H4740*12)-416220.01)*0.15)/12,0)))</f>
        <v>0</v>
      </c>
      <c r="V4740">
        <v>0</v>
      </c>
      <c r="W4740">
        <f t="shared" si="1319"/>
        <v>125</v>
      </c>
      <c r="X4740">
        <f t="shared" si="1329"/>
        <v>1773</v>
      </c>
      <c r="Y4740">
        <f t="shared" si="1317"/>
        <v>4257</v>
      </c>
      <c r="Z4740">
        <f t="shared" si="1324"/>
        <v>28102</v>
      </c>
      <c r="AA4740" t="s">
        <v>617</v>
      </c>
      <c r="AB4740">
        <v>2022</v>
      </c>
    </row>
    <row r="4741" spans="1:28" x14ac:dyDescent="0.25">
      <c r="A4741">
        <v>70</v>
      </c>
      <c r="B4741" t="s">
        <v>188</v>
      </c>
      <c r="C4741" t="s">
        <v>102</v>
      </c>
      <c r="D4741" t="s">
        <v>10</v>
      </c>
      <c r="E4741" t="s">
        <v>33</v>
      </c>
      <c r="F4741" t="s">
        <v>100</v>
      </c>
      <c r="G4741">
        <v>36000</v>
      </c>
      <c r="H4741">
        <f t="shared" si="1328"/>
        <v>31172.16</v>
      </c>
      <c r="I4741">
        <f t="shared" si="1325"/>
        <v>1033.2</v>
      </c>
      <c r="J4741">
        <f t="shared" si="1326"/>
        <v>2555.9999999999995</v>
      </c>
      <c r="K4741">
        <f t="shared" si="1327"/>
        <v>396.00000000000006</v>
      </c>
      <c r="L4741">
        <f t="shared" si="1320"/>
        <v>1094.4000000000001</v>
      </c>
      <c r="M4741">
        <f t="shared" si="1321"/>
        <v>2552.4</v>
      </c>
      <c r="N4741">
        <f>1350.12*2</f>
        <v>2700.24</v>
      </c>
      <c r="O4741">
        <f t="shared" si="1322"/>
        <v>10332.24</v>
      </c>
      <c r="P4741">
        <v>25</v>
      </c>
      <c r="Q4741">
        <v>0</v>
      </c>
      <c r="R4741">
        <v>1260.01</v>
      </c>
      <c r="S4741">
        <v>0</v>
      </c>
      <c r="T4741">
        <v>100</v>
      </c>
      <c r="U4741">
        <f t="shared" si="1330"/>
        <v>0</v>
      </c>
      <c r="V4741">
        <v>0</v>
      </c>
      <c r="W4741">
        <f t="shared" si="1319"/>
        <v>1385.01</v>
      </c>
      <c r="X4741">
        <f t="shared" si="1329"/>
        <v>4827.84</v>
      </c>
      <c r="Y4741">
        <f t="shared" si="1317"/>
        <v>5108.3999999999996</v>
      </c>
      <c r="Z4741">
        <f t="shared" si="1324"/>
        <v>29787.15</v>
      </c>
      <c r="AA4741" t="s">
        <v>617</v>
      </c>
      <c r="AB4741">
        <v>2022</v>
      </c>
    </row>
    <row r="4742" spans="1:28" x14ac:dyDescent="0.25">
      <c r="A4742">
        <v>71</v>
      </c>
      <c r="B4742" t="s">
        <v>190</v>
      </c>
      <c r="C4742" t="s">
        <v>102</v>
      </c>
      <c r="D4742" t="s">
        <v>801</v>
      </c>
      <c r="E4742" t="s">
        <v>38</v>
      </c>
      <c r="F4742" t="s">
        <v>100</v>
      </c>
      <c r="G4742">
        <v>36000</v>
      </c>
      <c r="H4742">
        <f t="shared" si="1328"/>
        <v>33872.400000000001</v>
      </c>
      <c r="I4742">
        <f t="shared" si="1325"/>
        <v>1033.2</v>
      </c>
      <c r="J4742">
        <f t="shared" si="1326"/>
        <v>2555.9999999999995</v>
      </c>
      <c r="K4742">
        <f t="shared" si="1327"/>
        <v>396.00000000000006</v>
      </c>
      <c r="L4742">
        <f t="shared" si="1320"/>
        <v>1094.4000000000001</v>
      </c>
      <c r="M4742">
        <f t="shared" si="1321"/>
        <v>2552.4</v>
      </c>
      <c r="N4742">
        <v>0</v>
      </c>
      <c r="O4742">
        <f t="shared" si="1322"/>
        <v>7632</v>
      </c>
      <c r="P4742">
        <v>25</v>
      </c>
      <c r="Q4742">
        <v>6490.89</v>
      </c>
      <c r="R4742">
        <v>1330.01</v>
      </c>
      <c r="S4742">
        <v>0</v>
      </c>
      <c r="T4742">
        <v>100</v>
      </c>
      <c r="U4742">
        <f t="shared" si="1330"/>
        <v>0</v>
      </c>
      <c r="V4742">
        <v>0</v>
      </c>
      <c r="W4742">
        <f t="shared" si="1319"/>
        <v>7945.9000000000005</v>
      </c>
      <c r="X4742">
        <f t="shared" si="1329"/>
        <v>2127.6000000000004</v>
      </c>
      <c r="Y4742">
        <f t="shared" si="1317"/>
        <v>5108.3999999999996</v>
      </c>
      <c r="Z4742">
        <f t="shared" si="1324"/>
        <v>25926.5</v>
      </c>
      <c r="AA4742" t="s">
        <v>617</v>
      </c>
      <c r="AB4742">
        <v>2022</v>
      </c>
    </row>
    <row r="4743" spans="1:28" x14ac:dyDescent="0.25">
      <c r="A4743">
        <v>72</v>
      </c>
      <c r="B4743" t="s">
        <v>802</v>
      </c>
      <c r="C4743" t="s">
        <v>103</v>
      </c>
      <c r="D4743" t="s">
        <v>22</v>
      </c>
      <c r="E4743" t="s">
        <v>54</v>
      </c>
      <c r="F4743" t="s">
        <v>100</v>
      </c>
      <c r="G4743">
        <v>36000</v>
      </c>
      <c r="H4743">
        <f t="shared" si="1328"/>
        <v>33872.400000000001</v>
      </c>
      <c r="I4743">
        <f t="shared" si="1325"/>
        <v>1033.2</v>
      </c>
      <c r="J4743">
        <f t="shared" si="1326"/>
        <v>2555.9999999999995</v>
      </c>
      <c r="K4743">
        <f t="shared" si="1327"/>
        <v>396.00000000000006</v>
      </c>
      <c r="L4743">
        <f t="shared" si="1320"/>
        <v>1094.4000000000001</v>
      </c>
      <c r="M4743">
        <f t="shared" si="1321"/>
        <v>2552.4</v>
      </c>
      <c r="N4743">
        <v>0</v>
      </c>
      <c r="O4743">
        <f t="shared" si="1322"/>
        <v>7632</v>
      </c>
      <c r="P4743">
        <v>25</v>
      </c>
      <c r="Q4743">
        <v>6490.89</v>
      </c>
      <c r="R4743">
        <v>0</v>
      </c>
      <c r="S4743">
        <v>0</v>
      </c>
      <c r="T4743">
        <v>100</v>
      </c>
      <c r="U4743">
        <f t="shared" si="1330"/>
        <v>0</v>
      </c>
      <c r="V4743">
        <v>0</v>
      </c>
      <c r="W4743">
        <f t="shared" si="1319"/>
        <v>6615.89</v>
      </c>
      <c r="X4743">
        <f t="shared" si="1329"/>
        <v>2127.6000000000004</v>
      </c>
      <c r="Y4743">
        <f t="shared" si="1317"/>
        <v>5108.3999999999996</v>
      </c>
      <c r="Z4743">
        <f t="shared" si="1324"/>
        <v>27256.51</v>
      </c>
      <c r="AA4743" t="s">
        <v>617</v>
      </c>
      <c r="AB4743">
        <v>2022</v>
      </c>
    </row>
    <row r="4744" spans="1:28" x14ac:dyDescent="0.25">
      <c r="A4744">
        <v>73</v>
      </c>
      <c r="B4744" t="s">
        <v>193</v>
      </c>
      <c r="C4744" t="s">
        <v>103</v>
      </c>
      <c r="D4744" t="s">
        <v>22</v>
      </c>
      <c r="E4744" t="s">
        <v>54</v>
      </c>
      <c r="F4744" t="s">
        <v>100</v>
      </c>
      <c r="G4744">
        <v>30000</v>
      </c>
      <c r="H4744">
        <f t="shared" si="1328"/>
        <v>26876.880000000001</v>
      </c>
      <c r="I4744">
        <f t="shared" si="1325"/>
        <v>861</v>
      </c>
      <c r="J4744">
        <f t="shared" si="1326"/>
        <v>2130</v>
      </c>
      <c r="K4744">
        <f t="shared" si="1327"/>
        <v>330.00000000000006</v>
      </c>
      <c r="L4744">
        <f t="shared" si="1320"/>
        <v>912</v>
      </c>
      <c r="M4744">
        <f t="shared" si="1321"/>
        <v>2127</v>
      </c>
      <c r="N4744">
        <v>1350.12</v>
      </c>
      <c r="O4744">
        <f t="shared" si="1322"/>
        <v>7710.12</v>
      </c>
      <c r="P4744">
        <v>25</v>
      </c>
      <c r="Q4744">
        <v>200</v>
      </c>
      <c r="R4744">
        <v>0</v>
      </c>
      <c r="S4744">
        <v>0</v>
      </c>
      <c r="T4744">
        <v>100</v>
      </c>
      <c r="U4744">
        <f t="shared" si="1330"/>
        <v>0</v>
      </c>
      <c r="V4744">
        <v>0</v>
      </c>
      <c r="W4744">
        <f t="shared" si="1319"/>
        <v>325</v>
      </c>
      <c r="X4744">
        <f t="shared" si="1329"/>
        <v>3123.12</v>
      </c>
      <c r="Y4744">
        <f t="shared" si="1317"/>
        <v>4257</v>
      </c>
      <c r="Z4744">
        <f t="shared" si="1324"/>
        <v>26551.88</v>
      </c>
      <c r="AA4744" t="s">
        <v>617</v>
      </c>
      <c r="AB4744">
        <v>2022</v>
      </c>
    </row>
    <row r="4745" spans="1:28" x14ac:dyDescent="0.25">
      <c r="A4745">
        <v>74</v>
      </c>
      <c r="B4745" t="s">
        <v>197</v>
      </c>
      <c r="C4745" t="s">
        <v>103</v>
      </c>
      <c r="D4745" t="s">
        <v>94</v>
      </c>
      <c r="E4745" t="s">
        <v>54</v>
      </c>
      <c r="F4745" t="s">
        <v>100</v>
      </c>
      <c r="G4745">
        <v>20000</v>
      </c>
      <c r="H4745">
        <f t="shared" si="1328"/>
        <v>18818</v>
      </c>
      <c r="I4745">
        <f t="shared" si="1325"/>
        <v>574</v>
      </c>
      <c r="J4745">
        <f t="shared" si="1326"/>
        <v>1419.9999999999998</v>
      </c>
      <c r="K4745">
        <f t="shared" si="1327"/>
        <v>220.00000000000003</v>
      </c>
      <c r="L4745">
        <f t="shared" si="1320"/>
        <v>608</v>
      </c>
      <c r="M4745">
        <f t="shared" si="1321"/>
        <v>1418</v>
      </c>
      <c r="N4745">
        <v>0</v>
      </c>
      <c r="O4745">
        <f t="shared" si="1322"/>
        <v>4240</v>
      </c>
      <c r="P4745">
        <v>25</v>
      </c>
      <c r="Q4745">
        <v>0</v>
      </c>
      <c r="R4745">
        <v>0</v>
      </c>
      <c r="S4745">
        <v>0</v>
      </c>
      <c r="T4745">
        <v>100</v>
      </c>
      <c r="U4745">
        <f t="shared" si="1330"/>
        <v>0</v>
      </c>
      <c r="V4745">
        <v>0</v>
      </c>
      <c r="W4745">
        <f t="shared" si="1319"/>
        <v>125</v>
      </c>
      <c r="X4745">
        <v>1182</v>
      </c>
      <c r="Y4745">
        <f t="shared" si="1317"/>
        <v>2838</v>
      </c>
      <c r="Z4745">
        <f t="shared" si="1324"/>
        <v>18693</v>
      </c>
      <c r="AA4745" t="s">
        <v>617</v>
      </c>
      <c r="AB4745">
        <v>2022</v>
      </c>
    </row>
    <row r="4746" spans="1:28" x14ac:dyDescent="0.25">
      <c r="A4746">
        <v>75</v>
      </c>
      <c r="B4746" t="s">
        <v>198</v>
      </c>
      <c r="C4746" t="s">
        <v>103</v>
      </c>
      <c r="D4746" t="s">
        <v>22</v>
      </c>
      <c r="E4746" t="s">
        <v>54</v>
      </c>
      <c r="F4746" t="s">
        <v>100</v>
      </c>
      <c r="G4746">
        <v>30000</v>
      </c>
      <c r="H4746">
        <f t="shared" si="1328"/>
        <v>28227</v>
      </c>
      <c r="I4746">
        <f t="shared" si="1325"/>
        <v>861</v>
      </c>
      <c r="J4746">
        <f t="shared" si="1326"/>
        <v>2130</v>
      </c>
      <c r="K4746">
        <f t="shared" si="1327"/>
        <v>330.00000000000006</v>
      </c>
      <c r="L4746">
        <f t="shared" si="1320"/>
        <v>912</v>
      </c>
      <c r="M4746">
        <f t="shared" si="1321"/>
        <v>2127</v>
      </c>
      <c r="N4746">
        <v>0</v>
      </c>
      <c r="O4746">
        <f t="shared" si="1322"/>
        <v>6360</v>
      </c>
      <c r="P4746">
        <v>25</v>
      </c>
      <c r="Q4746">
        <v>0</v>
      </c>
      <c r="R4746">
        <v>0</v>
      </c>
      <c r="S4746">
        <v>0</v>
      </c>
      <c r="T4746">
        <v>100</v>
      </c>
      <c r="U4746">
        <f t="shared" si="1330"/>
        <v>0</v>
      </c>
      <c r="V4746">
        <v>0</v>
      </c>
      <c r="W4746">
        <f t="shared" si="1319"/>
        <v>125</v>
      </c>
      <c r="X4746">
        <f t="shared" ref="X4746:X4809" si="1331">+I4746+L4746+N4746</f>
        <v>1773</v>
      </c>
      <c r="Y4746">
        <f t="shared" si="1317"/>
        <v>4257</v>
      </c>
      <c r="Z4746">
        <f t="shared" si="1324"/>
        <v>28102</v>
      </c>
      <c r="AA4746" t="s">
        <v>617</v>
      </c>
      <c r="AB4746">
        <v>2022</v>
      </c>
    </row>
    <row r="4747" spans="1:28" x14ac:dyDescent="0.25">
      <c r="A4747">
        <v>76</v>
      </c>
      <c r="B4747" t="s">
        <v>199</v>
      </c>
      <c r="C4747" t="s">
        <v>103</v>
      </c>
      <c r="D4747" t="s">
        <v>10</v>
      </c>
      <c r="E4747" t="s">
        <v>54</v>
      </c>
      <c r="F4747" t="s">
        <v>100</v>
      </c>
      <c r="G4747">
        <v>30000</v>
      </c>
      <c r="H4747">
        <f t="shared" si="1328"/>
        <v>28227</v>
      </c>
      <c r="I4747">
        <f t="shared" si="1325"/>
        <v>861</v>
      </c>
      <c r="J4747">
        <f t="shared" si="1326"/>
        <v>2130</v>
      </c>
      <c r="K4747">
        <f t="shared" si="1327"/>
        <v>330.00000000000006</v>
      </c>
      <c r="L4747">
        <f t="shared" si="1320"/>
        <v>912</v>
      </c>
      <c r="M4747">
        <f t="shared" si="1321"/>
        <v>2127</v>
      </c>
      <c r="N4747">
        <v>0</v>
      </c>
      <c r="O4747">
        <f t="shared" si="1322"/>
        <v>6360</v>
      </c>
      <c r="P4747">
        <v>25</v>
      </c>
      <c r="Q4747">
        <v>0</v>
      </c>
      <c r="R4747">
        <v>0</v>
      </c>
      <c r="S4747">
        <v>0</v>
      </c>
      <c r="T4747">
        <v>100</v>
      </c>
      <c r="U4747">
        <f t="shared" si="1330"/>
        <v>0</v>
      </c>
      <c r="V4747">
        <v>0</v>
      </c>
      <c r="W4747">
        <f t="shared" si="1319"/>
        <v>125</v>
      </c>
      <c r="X4747">
        <f t="shared" si="1331"/>
        <v>1773</v>
      </c>
      <c r="Y4747">
        <f t="shared" si="1317"/>
        <v>4257</v>
      </c>
      <c r="Z4747">
        <f t="shared" si="1324"/>
        <v>28102</v>
      </c>
      <c r="AA4747" t="s">
        <v>617</v>
      </c>
      <c r="AB4747">
        <v>2022</v>
      </c>
    </row>
    <row r="4748" spans="1:28" x14ac:dyDescent="0.25">
      <c r="A4748">
        <v>77</v>
      </c>
      <c r="B4748" t="s">
        <v>200</v>
      </c>
      <c r="C4748" t="s">
        <v>103</v>
      </c>
      <c r="D4748" t="s">
        <v>19</v>
      </c>
      <c r="E4748" t="s">
        <v>60</v>
      </c>
      <c r="F4748" t="s">
        <v>100</v>
      </c>
      <c r="G4748">
        <v>30000</v>
      </c>
      <c r="H4748">
        <f t="shared" si="1328"/>
        <v>28227</v>
      </c>
      <c r="I4748">
        <f t="shared" si="1325"/>
        <v>861</v>
      </c>
      <c r="J4748">
        <f t="shared" si="1326"/>
        <v>2130</v>
      </c>
      <c r="K4748">
        <f t="shared" si="1327"/>
        <v>330.00000000000006</v>
      </c>
      <c r="L4748">
        <f t="shared" si="1320"/>
        <v>912</v>
      </c>
      <c r="M4748">
        <f t="shared" si="1321"/>
        <v>2127</v>
      </c>
      <c r="N4748">
        <v>0</v>
      </c>
      <c r="O4748">
        <f t="shared" si="1322"/>
        <v>6360</v>
      </c>
      <c r="P4748">
        <v>25</v>
      </c>
      <c r="Q4748">
        <v>6440.97</v>
      </c>
      <c r="R4748">
        <v>0</v>
      </c>
      <c r="S4748">
        <v>0</v>
      </c>
      <c r="T4748">
        <v>100</v>
      </c>
      <c r="U4748">
        <f t="shared" si="1330"/>
        <v>0</v>
      </c>
      <c r="V4748">
        <v>0</v>
      </c>
      <c r="W4748">
        <f t="shared" si="1319"/>
        <v>6565.97</v>
      </c>
      <c r="X4748">
        <f t="shared" si="1331"/>
        <v>1773</v>
      </c>
      <c r="Y4748">
        <f t="shared" si="1317"/>
        <v>4257</v>
      </c>
      <c r="Z4748">
        <f t="shared" si="1324"/>
        <v>21661.03</v>
      </c>
      <c r="AA4748" t="s">
        <v>617</v>
      </c>
      <c r="AB4748">
        <v>2022</v>
      </c>
    </row>
    <row r="4749" spans="1:28" x14ac:dyDescent="0.25">
      <c r="A4749">
        <v>78</v>
      </c>
      <c r="B4749" t="s">
        <v>201</v>
      </c>
      <c r="C4749" t="s">
        <v>102</v>
      </c>
      <c r="D4749" t="s">
        <v>22</v>
      </c>
      <c r="E4749" t="s">
        <v>37</v>
      </c>
      <c r="F4749" t="s">
        <v>100</v>
      </c>
      <c r="G4749">
        <v>20000</v>
      </c>
      <c r="H4749">
        <f t="shared" si="1328"/>
        <v>18818</v>
      </c>
      <c r="I4749">
        <f t="shared" si="1325"/>
        <v>574</v>
      </c>
      <c r="J4749">
        <f t="shared" si="1326"/>
        <v>1419.9999999999998</v>
      </c>
      <c r="K4749">
        <f t="shared" si="1327"/>
        <v>220.00000000000003</v>
      </c>
      <c r="L4749">
        <f t="shared" si="1320"/>
        <v>608</v>
      </c>
      <c r="M4749">
        <f t="shared" si="1321"/>
        <v>1418</v>
      </c>
      <c r="N4749">
        <v>0</v>
      </c>
      <c r="O4749">
        <f t="shared" si="1322"/>
        <v>4240</v>
      </c>
      <c r="P4749">
        <v>25</v>
      </c>
      <c r="Q4749">
        <v>4494.6900000000005</v>
      </c>
      <c r="R4749">
        <v>0</v>
      </c>
      <c r="S4749">
        <v>0</v>
      </c>
      <c r="T4749">
        <v>100</v>
      </c>
      <c r="U4749">
        <f t="shared" si="1330"/>
        <v>0</v>
      </c>
      <c r="V4749">
        <v>0</v>
      </c>
      <c r="W4749">
        <f t="shared" si="1319"/>
        <v>4619.6900000000005</v>
      </c>
      <c r="X4749">
        <f t="shared" si="1331"/>
        <v>1182</v>
      </c>
      <c r="Y4749">
        <f t="shared" si="1317"/>
        <v>2838</v>
      </c>
      <c r="Z4749">
        <f t="shared" si="1324"/>
        <v>14198.31</v>
      </c>
      <c r="AA4749" t="s">
        <v>617</v>
      </c>
      <c r="AB4749">
        <v>2022</v>
      </c>
    </row>
    <row r="4750" spans="1:28" x14ac:dyDescent="0.25">
      <c r="A4750">
        <v>79</v>
      </c>
      <c r="B4750" t="s">
        <v>202</v>
      </c>
      <c r="C4750" t="s">
        <v>102</v>
      </c>
      <c r="D4750" t="s">
        <v>22</v>
      </c>
      <c r="E4750" t="s">
        <v>37</v>
      </c>
      <c r="F4750" t="s">
        <v>100</v>
      </c>
      <c r="G4750">
        <v>20000</v>
      </c>
      <c r="H4750">
        <f t="shared" si="1328"/>
        <v>18818</v>
      </c>
      <c r="I4750">
        <f t="shared" si="1325"/>
        <v>574</v>
      </c>
      <c r="J4750">
        <f t="shared" si="1326"/>
        <v>1419.9999999999998</v>
      </c>
      <c r="K4750">
        <f t="shared" si="1327"/>
        <v>220.00000000000003</v>
      </c>
      <c r="L4750">
        <f t="shared" si="1320"/>
        <v>608</v>
      </c>
      <c r="M4750">
        <f t="shared" si="1321"/>
        <v>1418</v>
      </c>
      <c r="N4750">
        <v>0</v>
      </c>
      <c r="O4750">
        <f t="shared" si="1322"/>
        <v>4240</v>
      </c>
      <c r="P4750">
        <v>25</v>
      </c>
      <c r="Q4750">
        <v>500</v>
      </c>
      <c r="R4750">
        <v>0</v>
      </c>
      <c r="S4750">
        <v>1270</v>
      </c>
      <c r="T4750">
        <v>100</v>
      </c>
      <c r="U4750">
        <f t="shared" si="1330"/>
        <v>0</v>
      </c>
      <c r="V4750">
        <v>0</v>
      </c>
      <c r="W4750">
        <f t="shared" si="1319"/>
        <v>1895</v>
      </c>
      <c r="X4750">
        <f t="shared" si="1331"/>
        <v>1182</v>
      </c>
      <c r="Y4750">
        <f t="shared" si="1317"/>
        <v>2838</v>
      </c>
      <c r="Z4750">
        <f t="shared" si="1324"/>
        <v>16923</v>
      </c>
      <c r="AA4750" t="s">
        <v>617</v>
      </c>
      <c r="AB4750">
        <v>2022</v>
      </c>
    </row>
    <row r="4751" spans="1:28" x14ac:dyDescent="0.25">
      <c r="A4751">
        <v>80</v>
      </c>
      <c r="B4751" t="s">
        <v>203</v>
      </c>
      <c r="C4751" t="s">
        <v>102</v>
      </c>
      <c r="D4751" t="s">
        <v>6</v>
      </c>
      <c r="E4751" t="s">
        <v>37</v>
      </c>
      <c r="F4751" t="s">
        <v>100</v>
      </c>
      <c r="G4751">
        <v>15000</v>
      </c>
      <c r="H4751">
        <f t="shared" si="1328"/>
        <v>14113.5</v>
      </c>
      <c r="I4751">
        <f t="shared" si="1325"/>
        <v>430.5</v>
      </c>
      <c r="J4751">
        <f t="shared" si="1326"/>
        <v>1065</v>
      </c>
      <c r="K4751">
        <f t="shared" si="1327"/>
        <v>165.00000000000003</v>
      </c>
      <c r="L4751">
        <f t="shared" si="1320"/>
        <v>456</v>
      </c>
      <c r="M4751">
        <f t="shared" si="1321"/>
        <v>1063.5</v>
      </c>
      <c r="N4751">
        <v>0</v>
      </c>
      <c r="O4751">
        <f t="shared" si="1322"/>
        <v>3180</v>
      </c>
      <c r="P4751">
        <v>25</v>
      </c>
      <c r="Q4751">
        <v>500</v>
      </c>
      <c r="R4751">
        <v>0</v>
      </c>
      <c r="S4751">
        <v>0</v>
      </c>
      <c r="T4751">
        <v>100</v>
      </c>
      <c r="U4751">
        <f t="shared" si="1330"/>
        <v>0</v>
      </c>
      <c r="V4751">
        <v>0</v>
      </c>
      <c r="W4751">
        <f t="shared" si="1319"/>
        <v>625</v>
      </c>
      <c r="X4751">
        <f t="shared" si="1331"/>
        <v>886.5</v>
      </c>
      <c r="Y4751">
        <f t="shared" si="1317"/>
        <v>2128.5</v>
      </c>
      <c r="Z4751">
        <f t="shared" si="1324"/>
        <v>13488.5</v>
      </c>
      <c r="AA4751" t="s">
        <v>617</v>
      </c>
      <c r="AB4751">
        <v>2022</v>
      </c>
    </row>
    <row r="4752" spans="1:28" x14ac:dyDescent="0.25">
      <c r="A4752">
        <v>81</v>
      </c>
      <c r="B4752" t="s">
        <v>204</v>
      </c>
      <c r="C4752" t="s">
        <v>102</v>
      </c>
      <c r="D4752" t="s">
        <v>6</v>
      </c>
      <c r="E4752" t="s">
        <v>37</v>
      </c>
      <c r="F4752" t="s">
        <v>100</v>
      </c>
      <c r="G4752">
        <v>15000</v>
      </c>
      <c r="H4752">
        <f t="shared" si="1328"/>
        <v>14113.5</v>
      </c>
      <c r="I4752">
        <f t="shared" si="1325"/>
        <v>430.5</v>
      </c>
      <c r="J4752">
        <f t="shared" si="1326"/>
        <v>1065</v>
      </c>
      <c r="K4752">
        <f t="shared" si="1327"/>
        <v>165.00000000000003</v>
      </c>
      <c r="L4752">
        <f t="shared" si="1320"/>
        <v>456</v>
      </c>
      <c r="M4752">
        <f t="shared" si="1321"/>
        <v>1063.5</v>
      </c>
      <c r="N4752">
        <v>0</v>
      </c>
      <c r="O4752">
        <f t="shared" si="1322"/>
        <v>3180</v>
      </c>
      <c r="P4752">
        <v>25</v>
      </c>
      <c r="Q4752">
        <v>0</v>
      </c>
      <c r="R4752">
        <v>0</v>
      </c>
      <c r="S4752">
        <v>0</v>
      </c>
      <c r="T4752">
        <v>100</v>
      </c>
      <c r="U4752">
        <f t="shared" si="1330"/>
        <v>0</v>
      </c>
      <c r="V4752">
        <v>0</v>
      </c>
      <c r="W4752">
        <f t="shared" si="1319"/>
        <v>125</v>
      </c>
      <c r="X4752">
        <f t="shared" si="1331"/>
        <v>886.5</v>
      </c>
      <c r="Y4752">
        <f t="shared" si="1317"/>
        <v>2128.5</v>
      </c>
      <c r="Z4752">
        <f t="shared" si="1324"/>
        <v>13988.5</v>
      </c>
      <c r="AA4752" t="s">
        <v>617</v>
      </c>
      <c r="AB4752">
        <v>2022</v>
      </c>
    </row>
    <row r="4753" spans="1:28" x14ac:dyDescent="0.25">
      <c r="A4753">
        <v>82</v>
      </c>
      <c r="B4753" t="s">
        <v>205</v>
      </c>
      <c r="C4753" t="s">
        <v>102</v>
      </c>
      <c r="D4753" t="s">
        <v>6</v>
      </c>
      <c r="E4753" t="s">
        <v>37</v>
      </c>
      <c r="F4753" t="s">
        <v>100</v>
      </c>
      <c r="G4753">
        <v>15000</v>
      </c>
      <c r="H4753">
        <f t="shared" si="1328"/>
        <v>14113.5</v>
      </c>
      <c r="I4753">
        <f t="shared" si="1325"/>
        <v>430.5</v>
      </c>
      <c r="J4753">
        <f t="shared" si="1326"/>
        <v>1065</v>
      </c>
      <c r="K4753">
        <f t="shared" si="1327"/>
        <v>165.00000000000003</v>
      </c>
      <c r="L4753">
        <f t="shared" si="1320"/>
        <v>456</v>
      </c>
      <c r="M4753">
        <f t="shared" si="1321"/>
        <v>1063.5</v>
      </c>
      <c r="N4753">
        <v>0</v>
      </c>
      <c r="O4753">
        <f t="shared" si="1322"/>
        <v>3180</v>
      </c>
      <c r="P4753">
        <v>25</v>
      </c>
      <c r="Q4753">
        <v>2000</v>
      </c>
      <c r="R4753">
        <v>0</v>
      </c>
      <c r="S4753">
        <v>0</v>
      </c>
      <c r="T4753">
        <v>100</v>
      </c>
      <c r="U4753">
        <f t="shared" si="1330"/>
        <v>0</v>
      </c>
      <c r="V4753">
        <v>0</v>
      </c>
      <c r="W4753">
        <f t="shared" si="1319"/>
        <v>2125</v>
      </c>
      <c r="X4753">
        <f t="shared" si="1331"/>
        <v>886.5</v>
      </c>
      <c r="Y4753">
        <f t="shared" si="1317"/>
        <v>2128.5</v>
      </c>
      <c r="Z4753">
        <f t="shared" si="1324"/>
        <v>11988.5</v>
      </c>
      <c r="AA4753" t="s">
        <v>617</v>
      </c>
      <c r="AB4753">
        <v>2022</v>
      </c>
    </row>
    <row r="4754" spans="1:28" x14ac:dyDescent="0.25">
      <c r="A4754">
        <v>83</v>
      </c>
      <c r="B4754" t="s">
        <v>206</v>
      </c>
      <c r="C4754" t="s">
        <v>103</v>
      </c>
      <c r="D4754" t="s">
        <v>22</v>
      </c>
      <c r="E4754" t="s">
        <v>57</v>
      </c>
      <c r="F4754" t="s">
        <v>100</v>
      </c>
      <c r="G4754">
        <v>25000</v>
      </c>
      <c r="H4754">
        <f t="shared" si="1328"/>
        <v>23522.5</v>
      </c>
      <c r="I4754">
        <f t="shared" si="1325"/>
        <v>717.5</v>
      </c>
      <c r="J4754">
        <f t="shared" si="1326"/>
        <v>1774.9999999999998</v>
      </c>
      <c r="K4754">
        <f t="shared" si="1327"/>
        <v>275</v>
      </c>
      <c r="L4754">
        <f t="shared" si="1320"/>
        <v>760</v>
      </c>
      <c r="M4754">
        <f t="shared" si="1321"/>
        <v>1772.5000000000002</v>
      </c>
      <c r="N4754">
        <v>0</v>
      </c>
      <c r="O4754">
        <f t="shared" si="1322"/>
        <v>5300</v>
      </c>
      <c r="P4754">
        <v>25</v>
      </c>
      <c r="Q4754">
        <v>7239.75</v>
      </c>
      <c r="R4754">
        <v>0</v>
      </c>
      <c r="S4754">
        <v>0</v>
      </c>
      <c r="T4754">
        <v>100</v>
      </c>
      <c r="U4754">
        <f t="shared" si="1330"/>
        <v>0</v>
      </c>
      <c r="V4754">
        <v>0</v>
      </c>
      <c r="W4754">
        <f t="shared" si="1319"/>
        <v>7364.75</v>
      </c>
      <c r="X4754">
        <f t="shared" si="1331"/>
        <v>1477.5</v>
      </c>
      <c r="Y4754">
        <f t="shared" si="1317"/>
        <v>3547.5</v>
      </c>
      <c r="Z4754">
        <f t="shared" si="1324"/>
        <v>16157.75</v>
      </c>
      <c r="AA4754" t="s">
        <v>617</v>
      </c>
      <c r="AB4754">
        <v>2022</v>
      </c>
    </row>
    <row r="4755" spans="1:28" x14ac:dyDescent="0.25">
      <c r="A4755">
        <v>84</v>
      </c>
      <c r="B4755" t="s">
        <v>207</v>
      </c>
      <c r="C4755" t="s">
        <v>103</v>
      </c>
      <c r="D4755" t="s">
        <v>6</v>
      </c>
      <c r="E4755" t="s">
        <v>28</v>
      </c>
      <c r="F4755" t="s">
        <v>100</v>
      </c>
      <c r="G4755">
        <v>25000</v>
      </c>
      <c r="H4755">
        <f t="shared" si="1328"/>
        <v>23522.5</v>
      </c>
      <c r="I4755">
        <f t="shared" si="1325"/>
        <v>717.5</v>
      </c>
      <c r="J4755">
        <f t="shared" si="1326"/>
        <v>1774.9999999999998</v>
      </c>
      <c r="K4755">
        <f t="shared" si="1327"/>
        <v>275</v>
      </c>
      <c r="L4755">
        <f t="shared" si="1320"/>
        <v>760</v>
      </c>
      <c r="M4755">
        <f t="shared" si="1321"/>
        <v>1772.5000000000002</v>
      </c>
      <c r="N4755">
        <v>0</v>
      </c>
      <c r="O4755">
        <f t="shared" si="1322"/>
        <v>5300</v>
      </c>
      <c r="P4755">
        <v>25</v>
      </c>
      <c r="Q4755">
        <v>6277.33</v>
      </c>
      <c r="R4755">
        <v>0</v>
      </c>
      <c r="S4755">
        <v>0</v>
      </c>
      <c r="T4755">
        <v>100</v>
      </c>
      <c r="U4755">
        <f t="shared" si="1330"/>
        <v>0</v>
      </c>
      <c r="V4755">
        <v>0</v>
      </c>
      <c r="W4755">
        <f t="shared" si="1319"/>
        <v>6402.33</v>
      </c>
      <c r="X4755">
        <f t="shared" si="1331"/>
        <v>1477.5</v>
      </c>
      <c r="Y4755">
        <f t="shared" si="1317"/>
        <v>3547.5</v>
      </c>
      <c r="Z4755">
        <f t="shared" si="1324"/>
        <v>17120.169999999998</v>
      </c>
      <c r="AA4755" t="s">
        <v>617</v>
      </c>
      <c r="AB4755">
        <v>2022</v>
      </c>
    </row>
    <row r="4756" spans="1:28" x14ac:dyDescent="0.25">
      <c r="A4756">
        <v>85</v>
      </c>
      <c r="B4756" t="s">
        <v>790</v>
      </c>
      <c r="C4756" t="s">
        <v>103</v>
      </c>
      <c r="D4756" t="s">
        <v>22</v>
      </c>
      <c r="E4756" t="s">
        <v>41</v>
      </c>
      <c r="F4756" t="s">
        <v>100</v>
      </c>
      <c r="G4756">
        <v>30000</v>
      </c>
      <c r="H4756">
        <f t="shared" si="1328"/>
        <v>28227</v>
      </c>
      <c r="I4756">
        <f t="shared" si="1325"/>
        <v>861</v>
      </c>
      <c r="J4756">
        <f t="shared" si="1326"/>
        <v>2130</v>
      </c>
      <c r="K4756">
        <f t="shared" si="1327"/>
        <v>330.00000000000006</v>
      </c>
      <c r="L4756">
        <f t="shared" si="1320"/>
        <v>912</v>
      </c>
      <c r="M4756">
        <f t="shared" si="1321"/>
        <v>2127</v>
      </c>
      <c r="N4756">
        <v>0</v>
      </c>
      <c r="O4756">
        <f t="shared" si="1322"/>
        <v>6360</v>
      </c>
      <c r="P4756">
        <v>25</v>
      </c>
      <c r="Q4756">
        <v>2636.3</v>
      </c>
      <c r="R4756">
        <v>0</v>
      </c>
      <c r="S4756">
        <v>0</v>
      </c>
      <c r="T4756">
        <v>100</v>
      </c>
      <c r="U4756">
        <f t="shared" si="1330"/>
        <v>0</v>
      </c>
      <c r="V4756">
        <v>0</v>
      </c>
      <c r="W4756">
        <f t="shared" si="1319"/>
        <v>2761.3</v>
      </c>
      <c r="X4756">
        <f t="shared" si="1331"/>
        <v>1773</v>
      </c>
      <c r="Y4756">
        <f t="shared" si="1317"/>
        <v>4257</v>
      </c>
      <c r="Z4756">
        <f t="shared" si="1324"/>
        <v>25465.7</v>
      </c>
      <c r="AA4756" t="s">
        <v>617</v>
      </c>
      <c r="AB4756">
        <v>2022</v>
      </c>
    </row>
    <row r="4757" spans="1:28" x14ac:dyDescent="0.25">
      <c r="A4757">
        <v>86</v>
      </c>
      <c r="B4757" t="s">
        <v>784</v>
      </c>
      <c r="C4757" t="s">
        <v>102</v>
      </c>
      <c r="D4757" t="s">
        <v>19</v>
      </c>
      <c r="E4757" t="s">
        <v>71</v>
      </c>
      <c r="F4757" t="s">
        <v>98</v>
      </c>
      <c r="G4757">
        <v>300000</v>
      </c>
      <c r="H4757">
        <f t="shared" si="1328"/>
        <v>286647.59999999998</v>
      </c>
      <c r="I4757">
        <f t="shared" ref="I4757:I4820" si="1332">IF(G4757&lt;=312000,G4757*2.87%,8954.4)</f>
        <v>8610</v>
      </c>
      <c r="J4757">
        <f t="shared" ref="J4757:J4820" si="1333">IF(G4757&lt;=312000,G4757*7.1%,22152)</f>
        <v>21299.999999999996</v>
      </c>
      <c r="K4757">
        <f t="shared" ref="K4757:K4820" si="1334">IF(G4757&lt;=62400,G4757*1.1%,686.4)</f>
        <v>686.4</v>
      </c>
      <c r="L4757">
        <f t="shared" si="1320"/>
        <v>4742.3999999999996</v>
      </c>
      <c r="M4757">
        <f t="shared" si="1321"/>
        <v>11060.4</v>
      </c>
      <c r="N4757">
        <v>0</v>
      </c>
      <c r="O4757">
        <f t="shared" si="1322"/>
        <v>46399.199999999997</v>
      </c>
      <c r="P4757">
        <v>25</v>
      </c>
      <c r="Q4757">
        <v>0</v>
      </c>
      <c r="R4757">
        <v>0</v>
      </c>
      <c r="S4757">
        <v>0</v>
      </c>
      <c r="T4757">
        <v>0</v>
      </c>
      <c r="U4757">
        <f t="shared" si="1330"/>
        <v>60244.837291666656</v>
      </c>
      <c r="V4757">
        <v>0</v>
      </c>
      <c r="W4757">
        <f t="shared" si="1319"/>
        <v>60269.837291666656</v>
      </c>
      <c r="X4757">
        <f t="shared" si="1331"/>
        <v>13352.4</v>
      </c>
      <c r="Y4757">
        <f t="shared" ref="Y4757:Y4776" si="1335">+J4757+M4757</f>
        <v>32360.399999999994</v>
      </c>
      <c r="Z4757">
        <f t="shared" si="1324"/>
        <v>226377.76270833335</v>
      </c>
      <c r="AA4757" t="s">
        <v>621</v>
      </c>
      <c r="AB4757">
        <v>2022</v>
      </c>
    </row>
    <row r="4758" spans="1:28" x14ac:dyDescent="0.25">
      <c r="A4758">
        <v>1</v>
      </c>
      <c r="B4758" t="s">
        <v>110</v>
      </c>
      <c r="C4758" t="s">
        <v>103</v>
      </c>
      <c r="D4758" t="s">
        <v>10</v>
      </c>
      <c r="E4758" t="s">
        <v>53</v>
      </c>
      <c r="F4758" t="s">
        <v>98</v>
      </c>
      <c r="G4758">
        <v>300000</v>
      </c>
      <c r="H4758">
        <f t="shared" si="1328"/>
        <v>285297.48</v>
      </c>
      <c r="I4758">
        <f t="shared" si="1332"/>
        <v>8610</v>
      </c>
      <c r="J4758">
        <f t="shared" si="1333"/>
        <v>21299.999999999996</v>
      </c>
      <c r="K4758">
        <f t="shared" si="1334"/>
        <v>686.4</v>
      </c>
      <c r="L4758">
        <f t="shared" si="1320"/>
        <v>4742.3999999999996</v>
      </c>
      <c r="M4758">
        <f t="shared" si="1321"/>
        <v>11060.4</v>
      </c>
      <c r="N4758">
        <v>1350.12</v>
      </c>
      <c r="O4758">
        <f t="shared" si="1322"/>
        <v>47749.32</v>
      </c>
      <c r="P4758">
        <v>25</v>
      </c>
      <c r="Q4758">
        <v>0</v>
      </c>
      <c r="R4758">
        <v>0</v>
      </c>
      <c r="S4758">
        <v>0</v>
      </c>
      <c r="T4758">
        <v>0</v>
      </c>
      <c r="U4758">
        <f t="shared" si="1330"/>
        <v>59907.307291666664</v>
      </c>
      <c r="V4758">
        <v>0</v>
      </c>
      <c r="W4758">
        <f t="shared" si="1319"/>
        <v>59932.307291666664</v>
      </c>
      <c r="X4758">
        <f t="shared" si="1331"/>
        <v>14702.52</v>
      </c>
      <c r="Y4758">
        <f t="shared" si="1335"/>
        <v>32360.399999999994</v>
      </c>
      <c r="Z4758">
        <f t="shared" si="1324"/>
        <v>225365.17270833335</v>
      </c>
      <c r="AA4758" t="s">
        <v>621</v>
      </c>
      <c r="AB4758">
        <v>2022</v>
      </c>
    </row>
    <row r="4759" spans="1:28" x14ac:dyDescent="0.25">
      <c r="A4759">
        <v>2</v>
      </c>
      <c r="B4759" t="s">
        <v>115</v>
      </c>
      <c r="C4759" t="s">
        <v>103</v>
      </c>
      <c r="D4759" t="s">
        <v>21</v>
      </c>
      <c r="E4759" t="s">
        <v>81</v>
      </c>
      <c r="F4759" t="s">
        <v>84</v>
      </c>
      <c r="G4759">
        <v>150000</v>
      </c>
      <c r="H4759">
        <f t="shared" si="1328"/>
        <v>137084.64000000001</v>
      </c>
      <c r="I4759">
        <f t="shared" si="1332"/>
        <v>4305</v>
      </c>
      <c r="J4759">
        <f t="shared" si="1333"/>
        <v>10649.999999999998</v>
      </c>
      <c r="K4759">
        <f t="shared" si="1334"/>
        <v>686.4</v>
      </c>
      <c r="L4759">
        <f t="shared" si="1320"/>
        <v>4560</v>
      </c>
      <c r="M4759">
        <f t="shared" si="1321"/>
        <v>10635</v>
      </c>
      <c r="N4759">
        <f>+N4761*3</f>
        <v>4050.3599999999997</v>
      </c>
      <c r="O4759">
        <f t="shared" si="1322"/>
        <v>34886.759999999995</v>
      </c>
      <c r="P4759">
        <v>25</v>
      </c>
      <c r="Q4759">
        <v>19771.46</v>
      </c>
      <c r="R4759">
        <v>1540</v>
      </c>
      <c r="S4759">
        <v>0</v>
      </c>
      <c r="T4759">
        <v>100</v>
      </c>
      <c r="U4759">
        <f t="shared" si="1330"/>
        <v>22854.097291666669</v>
      </c>
      <c r="V4759">
        <v>0</v>
      </c>
      <c r="W4759">
        <f t="shared" si="1319"/>
        <v>44290.557291666672</v>
      </c>
      <c r="X4759">
        <f t="shared" si="1331"/>
        <v>12915.36</v>
      </c>
      <c r="Y4759">
        <f t="shared" si="1335"/>
        <v>21285</v>
      </c>
      <c r="Z4759">
        <f t="shared" si="1324"/>
        <v>92794.082708333328</v>
      </c>
      <c r="AA4759" t="s">
        <v>621</v>
      </c>
      <c r="AB4759">
        <v>2022</v>
      </c>
    </row>
    <row r="4760" spans="1:28" x14ac:dyDescent="0.25">
      <c r="A4760">
        <v>3</v>
      </c>
      <c r="B4760" t="s">
        <v>116</v>
      </c>
      <c r="C4760" t="s">
        <v>102</v>
      </c>
      <c r="D4760" t="s">
        <v>4</v>
      </c>
      <c r="E4760" t="s">
        <v>91</v>
      </c>
      <c r="F4760" t="s">
        <v>84</v>
      </c>
      <c r="G4760">
        <v>150000</v>
      </c>
      <c r="H4760">
        <f t="shared" si="1328"/>
        <v>141135</v>
      </c>
      <c r="I4760">
        <f t="shared" si="1332"/>
        <v>4305</v>
      </c>
      <c r="J4760">
        <f t="shared" si="1333"/>
        <v>10649.999999999998</v>
      </c>
      <c r="K4760">
        <f t="shared" si="1334"/>
        <v>686.4</v>
      </c>
      <c r="L4760">
        <f t="shared" si="1320"/>
        <v>4560</v>
      </c>
      <c r="M4760">
        <f t="shared" si="1321"/>
        <v>10635</v>
      </c>
      <c r="N4760">
        <v>0</v>
      </c>
      <c r="O4760">
        <f t="shared" si="1322"/>
        <v>30836.399999999998</v>
      </c>
      <c r="P4760">
        <v>25</v>
      </c>
      <c r="Q4760">
        <v>500</v>
      </c>
      <c r="R4760">
        <v>1400</v>
      </c>
      <c r="S4760">
        <v>1270</v>
      </c>
      <c r="T4760">
        <v>100</v>
      </c>
      <c r="U4760">
        <f t="shared" si="1330"/>
        <v>23866.687291666665</v>
      </c>
      <c r="V4760">
        <v>0</v>
      </c>
      <c r="W4760">
        <f t="shared" si="1319"/>
        <v>27161.687291666665</v>
      </c>
      <c r="X4760">
        <f t="shared" si="1331"/>
        <v>8865</v>
      </c>
      <c r="Y4760">
        <f t="shared" si="1335"/>
        <v>21285</v>
      </c>
      <c r="Z4760">
        <f t="shared" si="1324"/>
        <v>113973.31270833334</v>
      </c>
      <c r="AA4760" t="s">
        <v>621</v>
      </c>
      <c r="AB4760">
        <v>2022</v>
      </c>
    </row>
    <row r="4761" spans="1:28" x14ac:dyDescent="0.25">
      <c r="A4761">
        <v>4</v>
      </c>
      <c r="B4761" t="s">
        <v>117</v>
      </c>
      <c r="C4761" t="s">
        <v>102</v>
      </c>
      <c r="D4761" t="s">
        <v>14</v>
      </c>
      <c r="E4761" t="s">
        <v>106</v>
      </c>
      <c r="F4761" t="s">
        <v>84</v>
      </c>
      <c r="G4761">
        <v>150000</v>
      </c>
      <c r="H4761">
        <f t="shared" si="1328"/>
        <v>139784.88</v>
      </c>
      <c r="I4761">
        <f t="shared" si="1332"/>
        <v>4305</v>
      </c>
      <c r="J4761">
        <f t="shared" si="1333"/>
        <v>10649.999999999998</v>
      </c>
      <c r="K4761">
        <f t="shared" si="1334"/>
        <v>686.4</v>
      </c>
      <c r="L4761">
        <f t="shared" si="1320"/>
        <v>4560</v>
      </c>
      <c r="M4761">
        <f t="shared" si="1321"/>
        <v>10635</v>
      </c>
      <c r="N4761">
        <v>1350.12</v>
      </c>
      <c r="O4761">
        <f t="shared" si="1322"/>
        <v>32186.519999999997</v>
      </c>
      <c r="P4761">
        <v>25</v>
      </c>
      <c r="Q4761">
        <v>0</v>
      </c>
      <c r="R4761">
        <v>0</v>
      </c>
      <c r="S4761">
        <v>2440</v>
      </c>
      <c r="T4761">
        <v>100</v>
      </c>
      <c r="U4761">
        <f t="shared" si="1330"/>
        <v>23529.157291666666</v>
      </c>
      <c r="V4761">
        <v>0</v>
      </c>
      <c r="W4761">
        <f t="shared" si="1319"/>
        <v>26094.157291666666</v>
      </c>
      <c r="X4761">
        <f t="shared" si="1331"/>
        <v>10215.119999999999</v>
      </c>
      <c r="Y4761">
        <f t="shared" si="1335"/>
        <v>21285</v>
      </c>
      <c r="Z4761">
        <f t="shared" si="1324"/>
        <v>113690.72270833334</v>
      </c>
      <c r="AA4761" t="s">
        <v>621</v>
      </c>
      <c r="AB4761">
        <v>2022</v>
      </c>
    </row>
    <row r="4762" spans="1:28" x14ac:dyDescent="0.25">
      <c r="A4762">
        <v>5</v>
      </c>
      <c r="B4762" t="s">
        <v>118</v>
      </c>
      <c r="C4762" t="s">
        <v>103</v>
      </c>
      <c r="D4762" t="s">
        <v>13</v>
      </c>
      <c r="E4762" t="s">
        <v>90</v>
      </c>
      <c r="F4762" t="s">
        <v>84</v>
      </c>
      <c r="G4762">
        <v>125000</v>
      </c>
      <c r="H4762">
        <f t="shared" si="1328"/>
        <v>114912.26</v>
      </c>
      <c r="I4762">
        <f t="shared" si="1332"/>
        <v>3587.5</v>
      </c>
      <c r="J4762">
        <f t="shared" si="1333"/>
        <v>8875</v>
      </c>
      <c r="K4762">
        <f t="shared" si="1334"/>
        <v>686.4</v>
      </c>
      <c r="L4762">
        <f t="shared" si="1320"/>
        <v>3800</v>
      </c>
      <c r="M4762">
        <f t="shared" si="1321"/>
        <v>8862.5</v>
      </c>
      <c r="N4762">
        <f>+N4761*2</f>
        <v>2700.24</v>
      </c>
      <c r="O4762">
        <f t="shared" si="1322"/>
        <v>28511.64</v>
      </c>
      <c r="P4762">
        <v>25</v>
      </c>
      <c r="Q4762">
        <v>0</v>
      </c>
      <c r="R4762">
        <v>0</v>
      </c>
      <c r="S4762">
        <v>0</v>
      </c>
      <c r="T4762">
        <v>100</v>
      </c>
      <c r="U4762">
        <f t="shared" si="1330"/>
        <v>17311.002291666664</v>
      </c>
      <c r="V4762">
        <v>0</v>
      </c>
      <c r="W4762">
        <f t="shared" si="1319"/>
        <v>17436.002291666664</v>
      </c>
      <c r="X4762">
        <f t="shared" si="1331"/>
        <v>10087.74</v>
      </c>
      <c r="Y4762">
        <f t="shared" si="1335"/>
        <v>17737.5</v>
      </c>
      <c r="Z4762">
        <f t="shared" si="1324"/>
        <v>97476.257708333345</v>
      </c>
      <c r="AA4762" t="s">
        <v>621</v>
      </c>
      <c r="AB4762">
        <v>2022</v>
      </c>
    </row>
    <row r="4763" spans="1:28" x14ac:dyDescent="0.25">
      <c r="A4763">
        <v>6</v>
      </c>
      <c r="B4763" t="s">
        <v>119</v>
      </c>
      <c r="C4763" t="s">
        <v>103</v>
      </c>
      <c r="D4763" t="s">
        <v>10</v>
      </c>
      <c r="E4763" t="s">
        <v>69</v>
      </c>
      <c r="F4763" t="s">
        <v>84</v>
      </c>
      <c r="G4763">
        <v>95000</v>
      </c>
      <c r="H4763">
        <f t="shared" si="1328"/>
        <v>89385.5</v>
      </c>
      <c r="I4763">
        <f t="shared" si="1332"/>
        <v>2726.5</v>
      </c>
      <c r="J4763">
        <f t="shared" si="1333"/>
        <v>6744.9999999999991</v>
      </c>
      <c r="K4763">
        <f t="shared" si="1334"/>
        <v>686.4</v>
      </c>
      <c r="L4763">
        <f t="shared" si="1320"/>
        <v>2888</v>
      </c>
      <c r="M4763">
        <f t="shared" si="1321"/>
        <v>6735.5</v>
      </c>
      <c r="N4763">
        <v>0</v>
      </c>
      <c r="O4763">
        <f t="shared" si="1322"/>
        <v>19781.400000000001</v>
      </c>
      <c r="P4763">
        <v>25</v>
      </c>
      <c r="Q4763">
        <v>12431.68</v>
      </c>
      <c r="R4763">
        <v>1400</v>
      </c>
      <c r="S4763">
        <v>1270</v>
      </c>
      <c r="T4763">
        <v>100</v>
      </c>
      <c r="U4763">
        <f t="shared" si="1330"/>
        <v>10929.312291666667</v>
      </c>
      <c r="V4763">
        <v>0</v>
      </c>
      <c r="W4763">
        <f t="shared" si="1319"/>
        <v>26155.992291666669</v>
      </c>
      <c r="X4763">
        <f t="shared" si="1331"/>
        <v>5614.5</v>
      </c>
      <c r="Y4763">
        <f t="shared" si="1335"/>
        <v>13480.5</v>
      </c>
      <c r="Z4763">
        <f t="shared" si="1324"/>
        <v>63229.507708333331</v>
      </c>
      <c r="AA4763" t="s">
        <v>621</v>
      </c>
      <c r="AB4763">
        <v>2022</v>
      </c>
    </row>
    <row r="4764" spans="1:28" x14ac:dyDescent="0.25">
      <c r="A4764">
        <v>7</v>
      </c>
      <c r="B4764" t="s">
        <v>121</v>
      </c>
      <c r="C4764" t="s">
        <v>102</v>
      </c>
      <c r="D4764" t="s">
        <v>21</v>
      </c>
      <c r="E4764" t="s">
        <v>48</v>
      </c>
      <c r="F4764" t="s">
        <v>84</v>
      </c>
      <c r="G4764">
        <v>120000</v>
      </c>
      <c r="H4764">
        <f t="shared" si="1328"/>
        <v>111557.88</v>
      </c>
      <c r="I4764">
        <f t="shared" si="1332"/>
        <v>3444</v>
      </c>
      <c r="J4764">
        <f t="shared" si="1333"/>
        <v>8520</v>
      </c>
      <c r="K4764">
        <f t="shared" si="1334"/>
        <v>686.4</v>
      </c>
      <c r="L4764">
        <f t="shared" si="1320"/>
        <v>3648</v>
      </c>
      <c r="M4764">
        <f t="shared" si="1321"/>
        <v>8508</v>
      </c>
      <c r="N4764">
        <v>1350.12</v>
      </c>
      <c r="O4764">
        <f t="shared" si="1322"/>
        <v>26156.52</v>
      </c>
      <c r="P4764">
        <v>25</v>
      </c>
      <c r="Q4764">
        <v>8487.86</v>
      </c>
      <c r="R4764">
        <v>280</v>
      </c>
      <c r="S4764">
        <v>0</v>
      </c>
      <c r="T4764">
        <v>100</v>
      </c>
      <c r="U4764">
        <f t="shared" si="1330"/>
        <v>16472.407291666666</v>
      </c>
      <c r="V4764">
        <v>0</v>
      </c>
      <c r="W4764">
        <f t="shared" ref="W4764:W4776" si="1336">P4764+Q4764+R4764+S4764+T4764+U4764-(V4764)</f>
        <v>25365.267291666667</v>
      </c>
      <c r="X4764">
        <f t="shared" si="1331"/>
        <v>8442.119999999999</v>
      </c>
      <c r="Y4764">
        <f t="shared" si="1335"/>
        <v>17028</v>
      </c>
      <c r="Z4764">
        <f t="shared" si="1324"/>
        <v>86192.612708333327</v>
      </c>
      <c r="AA4764" t="s">
        <v>621</v>
      </c>
      <c r="AB4764">
        <v>2022</v>
      </c>
    </row>
    <row r="4765" spans="1:28" x14ac:dyDescent="0.25">
      <c r="A4765">
        <v>8</v>
      </c>
      <c r="B4765" t="s">
        <v>122</v>
      </c>
      <c r="C4765" t="s">
        <v>102</v>
      </c>
      <c r="D4765" t="s">
        <v>4</v>
      </c>
      <c r="E4765" t="s">
        <v>209</v>
      </c>
      <c r="F4765" t="s">
        <v>84</v>
      </c>
      <c r="G4765">
        <v>93000</v>
      </c>
      <c r="H4765">
        <f t="shared" si="1328"/>
        <v>86153.58</v>
      </c>
      <c r="I4765">
        <f t="shared" si="1332"/>
        <v>2669.1</v>
      </c>
      <c r="J4765">
        <f t="shared" si="1333"/>
        <v>6602.9999999999991</v>
      </c>
      <c r="K4765">
        <f t="shared" si="1334"/>
        <v>686.4</v>
      </c>
      <c r="L4765">
        <f t="shared" si="1320"/>
        <v>2827.2</v>
      </c>
      <c r="M4765">
        <f t="shared" si="1321"/>
        <v>6593.7000000000007</v>
      </c>
      <c r="N4765">
        <v>1350.12</v>
      </c>
      <c r="O4765">
        <f t="shared" si="1322"/>
        <v>20729.519999999997</v>
      </c>
      <c r="P4765">
        <v>25</v>
      </c>
      <c r="Q4765">
        <v>1000</v>
      </c>
      <c r="R4765">
        <v>770</v>
      </c>
      <c r="S4765">
        <v>0</v>
      </c>
      <c r="T4765">
        <v>100</v>
      </c>
      <c r="U4765">
        <f t="shared" si="1330"/>
        <v>10121.332291666666</v>
      </c>
      <c r="V4765">
        <v>1444</v>
      </c>
      <c r="W4765">
        <f t="shared" si="1336"/>
        <v>10572.332291666666</v>
      </c>
      <c r="X4765">
        <f t="shared" si="1331"/>
        <v>6846.4199999999992</v>
      </c>
      <c r="Y4765">
        <f t="shared" si="1335"/>
        <v>13196.7</v>
      </c>
      <c r="Z4765">
        <f t="shared" si="1324"/>
        <v>75581.247708333336</v>
      </c>
      <c r="AA4765" t="s">
        <v>621</v>
      </c>
      <c r="AB4765">
        <v>2022</v>
      </c>
    </row>
    <row r="4766" spans="1:28" x14ac:dyDescent="0.25">
      <c r="A4766">
        <v>9</v>
      </c>
      <c r="B4766" t="s">
        <v>137</v>
      </c>
      <c r="C4766" t="s">
        <v>102</v>
      </c>
      <c r="D4766" t="s">
        <v>22</v>
      </c>
      <c r="E4766" t="s">
        <v>788</v>
      </c>
      <c r="F4766" t="s">
        <v>85</v>
      </c>
      <c r="G4766">
        <v>85000</v>
      </c>
      <c r="H4766">
        <f>+G4766-(I4766+L4766+N4766)</f>
        <v>78626.38</v>
      </c>
      <c r="I4766">
        <f>IF(G4766&lt;=312000,G4766*2.87%,8954.4)</f>
        <v>2439.5</v>
      </c>
      <c r="J4766">
        <f>IF(G4766&lt;=312000,G4766*7.1%,22152)</f>
        <v>6034.9999999999991</v>
      </c>
      <c r="K4766">
        <f>IF(G4766&lt;=62400,G4766*1.1%,686.4)</f>
        <v>686.4</v>
      </c>
      <c r="L4766">
        <f>IF(G4766&lt;=156000,G4766*3.04%,4742.4)</f>
        <v>2584</v>
      </c>
      <c r="M4766">
        <f>IF(G4766&lt;=156000,G4766*7.09%,11060.4)</f>
        <v>6026.5</v>
      </c>
      <c r="N4766">
        <v>1350.12</v>
      </c>
      <c r="O4766">
        <f>+I4766+J4766+K4766+L4766+M4766+N4766</f>
        <v>19121.52</v>
      </c>
      <c r="P4766">
        <v>25</v>
      </c>
      <c r="Q4766">
        <v>1000</v>
      </c>
      <c r="R4766">
        <v>1610</v>
      </c>
      <c r="S4766">
        <v>0</v>
      </c>
      <c r="T4766">
        <v>100</v>
      </c>
      <c r="U4766">
        <f>IF((H4766*12)&gt;867123.01,(79776+(((H4766*12)-867123.01)*0.25))/12,IF((H4766*12)&gt;624329.01,(31216+(((H4766*12)-624329.01)*0.2))/12,IF((H4766*12)&gt;416220.01,(((H4766*12)-416220.01)*0.15)/12,0)))</f>
        <v>8239.5322916666682</v>
      </c>
      <c r="V4766">
        <v>0</v>
      </c>
      <c r="W4766">
        <f t="shared" si="1336"/>
        <v>10974.532291666668</v>
      </c>
      <c r="X4766">
        <f t="shared" si="1331"/>
        <v>6373.62</v>
      </c>
      <c r="Y4766">
        <f t="shared" si="1335"/>
        <v>12061.5</v>
      </c>
      <c r="Z4766">
        <f t="shared" si="1324"/>
        <v>67651.847708333327</v>
      </c>
      <c r="AA4766" t="s">
        <v>621</v>
      </c>
      <c r="AB4766">
        <v>2022</v>
      </c>
    </row>
    <row r="4767" spans="1:28" x14ac:dyDescent="0.25">
      <c r="A4767">
        <v>10</v>
      </c>
      <c r="B4767" t="s">
        <v>123</v>
      </c>
      <c r="C4767" t="s">
        <v>102</v>
      </c>
      <c r="D4767" t="s">
        <v>10</v>
      </c>
      <c r="E4767" t="s">
        <v>39</v>
      </c>
      <c r="F4767" t="s">
        <v>84</v>
      </c>
      <c r="G4767">
        <v>65000</v>
      </c>
      <c r="H4767">
        <f t="shared" si="1328"/>
        <v>61158.5</v>
      </c>
      <c r="I4767">
        <f t="shared" si="1332"/>
        <v>1865.5</v>
      </c>
      <c r="J4767">
        <f t="shared" si="1333"/>
        <v>4615</v>
      </c>
      <c r="K4767">
        <f t="shared" si="1334"/>
        <v>686.4</v>
      </c>
      <c r="L4767">
        <f t="shared" si="1320"/>
        <v>1976</v>
      </c>
      <c r="M4767">
        <f t="shared" si="1321"/>
        <v>4608.5</v>
      </c>
      <c r="N4767">
        <v>0</v>
      </c>
      <c r="O4767">
        <f t="shared" si="1322"/>
        <v>13751.4</v>
      </c>
      <c r="P4767">
        <v>25</v>
      </c>
      <c r="Q4767">
        <v>6000</v>
      </c>
      <c r="R4767">
        <v>0</v>
      </c>
      <c r="S4767">
        <v>0</v>
      </c>
      <c r="T4767">
        <v>100</v>
      </c>
      <c r="U4767">
        <f t="shared" si="1330"/>
        <v>4427.5498333333335</v>
      </c>
      <c r="V4767">
        <v>0</v>
      </c>
      <c r="W4767">
        <f t="shared" si="1336"/>
        <v>10552.549833333334</v>
      </c>
      <c r="X4767">
        <f t="shared" si="1331"/>
        <v>3841.5</v>
      </c>
      <c r="Y4767">
        <f t="shared" si="1335"/>
        <v>9223.5</v>
      </c>
      <c r="Z4767">
        <f t="shared" si="1324"/>
        <v>50605.950166666662</v>
      </c>
      <c r="AA4767" t="s">
        <v>621</v>
      </c>
      <c r="AB4767">
        <v>2022</v>
      </c>
    </row>
    <row r="4768" spans="1:28" x14ac:dyDescent="0.25">
      <c r="A4768">
        <v>11</v>
      </c>
      <c r="B4768" t="s">
        <v>124</v>
      </c>
      <c r="C4768" t="s">
        <v>103</v>
      </c>
      <c r="D4768" t="s">
        <v>10</v>
      </c>
      <c r="E4768" t="s">
        <v>74</v>
      </c>
      <c r="F4768" t="s">
        <v>84</v>
      </c>
      <c r="G4768">
        <v>36000</v>
      </c>
      <c r="H4768">
        <f t="shared" si="1328"/>
        <v>33872.400000000001</v>
      </c>
      <c r="I4768">
        <f t="shared" si="1332"/>
        <v>1033.2</v>
      </c>
      <c r="J4768">
        <f t="shared" si="1333"/>
        <v>2555.9999999999995</v>
      </c>
      <c r="K4768">
        <f t="shared" si="1334"/>
        <v>396.00000000000006</v>
      </c>
      <c r="L4768">
        <f t="shared" si="1320"/>
        <v>1094.4000000000001</v>
      </c>
      <c r="M4768">
        <f t="shared" si="1321"/>
        <v>2552.4</v>
      </c>
      <c r="N4768">
        <v>0</v>
      </c>
      <c r="O4768">
        <f t="shared" si="1322"/>
        <v>7632</v>
      </c>
      <c r="P4768">
        <v>25</v>
      </c>
      <c r="Q4768">
        <v>0</v>
      </c>
      <c r="R4768">
        <v>1470</v>
      </c>
      <c r="S4768">
        <v>0</v>
      </c>
      <c r="T4768">
        <v>100</v>
      </c>
      <c r="U4768">
        <f t="shared" si="1330"/>
        <v>0</v>
      </c>
      <c r="V4768">
        <v>0</v>
      </c>
      <c r="W4768">
        <f t="shared" si="1336"/>
        <v>1595</v>
      </c>
      <c r="X4768">
        <f t="shared" si="1331"/>
        <v>2127.6000000000004</v>
      </c>
      <c r="Y4768">
        <f t="shared" si="1335"/>
        <v>5108.3999999999996</v>
      </c>
      <c r="Z4768">
        <f t="shared" si="1324"/>
        <v>32277.4</v>
      </c>
      <c r="AA4768" t="s">
        <v>621</v>
      </c>
      <c r="AB4768">
        <v>2022</v>
      </c>
    </row>
    <row r="4769" spans="1:28" x14ac:dyDescent="0.25">
      <c r="A4769">
        <v>12</v>
      </c>
      <c r="B4769" t="s">
        <v>125</v>
      </c>
      <c r="C4769" t="s">
        <v>102</v>
      </c>
      <c r="D4769" t="s">
        <v>94</v>
      </c>
      <c r="E4769" t="s">
        <v>65</v>
      </c>
      <c r="F4769" t="s">
        <v>85</v>
      </c>
      <c r="G4769">
        <v>50000</v>
      </c>
      <c r="H4769">
        <f t="shared" si="1328"/>
        <v>45694.879999999997</v>
      </c>
      <c r="I4769">
        <f t="shared" si="1332"/>
        <v>1435</v>
      </c>
      <c r="J4769">
        <f t="shared" si="1333"/>
        <v>3549.9999999999995</v>
      </c>
      <c r="K4769">
        <f t="shared" si="1334"/>
        <v>550</v>
      </c>
      <c r="L4769">
        <f t="shared" si="1320"/>
        <v>1520</v>
      </c>
      <c r="M4769">
        <f t="shared" si="1321"/>
        <v>3545.0000000000005</v>
      </c>
      <c r="N4769">
        <v>1350.12</v>
      </c>
      <c r="O4769">
        <f t="shared" si="1322"/>
        <v>11950.119999999999</v>
      </c>
      <c r="P4769">
        <v>25</v>
      </c>
      <c r="Q4769">
        <v>1000</v>
      </c>
      <c r="R4769">
        <v>0</v>
      </c>
      <c r="S4769">
        <v>1220</v>
      </c>
      <c r="T4769">
        <v>100</v>
      </c>
      <c r="U4769">
        <f t="shared" si="1330"/>
        <v>1651.4818749999993</v>
      </c>
      <c r="V4769">
        <v>0</v>
      </c>
      <c r="W4769">
        <f t="shared" si="1336"/>
        <v>3996.4818749999995</v>
      </c>
      <c r="X4769">
        <f t="shared" si="1331"/>
        <v>4305.12</v>
      </c>
      <c r="Y4769">
        <f t="shared" si="1335"/>
        <v>7095</v>
      </c>
      <c r="Z4769">
        <f t="shared" si="1324"/>
        <v>41698.398125</v>
      </c>
      <c r="AA4769" t="s">
        <v>621</v>
      </c>
      <c r="AB4769">
        <v>2022</v>
      </c>
    </row>
    <row r="4770" spans="1:28" x14ac:dyDescent="0.25">
      <c r="A4770">
        <v>13</v>
      </c>
      <c r="B4770" t="s">
        <v>126</v>
      </c>
      <c r="C4770" t="s">
        <v>103</v>
      </c>
      <c r="D4770" t="s">
        <v>94</v>
      </c>
      <c r="E4770" t="s">
        <v>58</v>
      </c>
      <c r="F4770" t="s">
        <v>84</v>
      </c>
      <c r="G4770">
        <v>55000</v>
      </c>
      <c r="H4770">
        <f t="shared" si="1328"/>
        <v>51749.5</v>
      </c>
      <c r="I4770">
        <f t="shared" si="1332"/>
        <v>1578.5</v>
      </c>
      <c r="J4770">
        <f t="shared" si="1333"/>
        <v>3904.9999999999995</v>
      </c>
      <c r="K4770">
        <f t="shared" si="1334"/>
        <v>605.00000000000011</v>
      </c>
      <c r="L4770">
        <f t="shared" si="1320"/>
        <v>1672</v>
      </c>
      <c r="M4770">
        <f t="shared" si="1321"/>
        <v>3899.5000000000005</v>
      </c>
      <c r="N4770">
        <v>0</v>
      </c>
      <c r="O4770">
        <f t="shared" si="1322"/>
        <v>11660</v>
      </c>
      <c r="P4770">
        <v>25</v>
      </c>
      <c r="Q4770">
        <v>2996.21</v>
      </c>
      <c r="R4770">
        <v>0</v>
      </c>
      <c r="S4770">
        <v>1008</v>
      </c>
      <c r="T4770">
        <v>100</v>
      </c>
      <c r="U4770">
        <f t="shared" si="1330"/>
        <v>2559.6748749999997</v>
      </c>
      <c r="V4770">
        <v>0</v>
      </c>
      <c r="W4770">
        <f t="shared" si="1336"/>
        <v>6688.8848749999997</v>
      </c>
      <c r="X4770">
        <f t="shared" si="1331"/>
        <v>3250.5</v>
      </c>
      <c r="Y4770">
        <f t="shared" si="1335"/>
        <v>7804.5</v>
      </c>
      <c r="Z4770">
        <f t="shared" si="1324"/>
        <v>45060.615124999997</v>
      </c>
      <c r="AA4770" t="s">
        <v>621</v>
      </c>
      <c r="AB4770">
        <v>2022</v>
      </c>
    </row>
    <row r="4771" spans="1:28" x14ac:dyDescent="0.25">
      <c r="A4771">
        <v>14</v>
      </c>
      <c r="B4771" t="s">
        <v>127</v>
      </c>
      <c r="C4771" t="s">
        <v>103</v>
      </c>
      <c r="D4771" t="s">
        <v>18</v>
      </c>
      <c r="E4771" t="s">
        <v>55</v>
      </c>
      <c r="F4771" t="s">
        <v>84</v>
      </c>
      <c r="G4771">
        <v>83000</v>
      </c>
      <c r="H4771">
        <f t="shared" si="1328"/>
        <v>76744.58</v>
      </c>
      <c r="I4771">
        <f t="shared" si="1332"/>
        <v>2382.1</v>
      </c>
      <c r="J4771">
        <f t="shared" si="1333"/>
        <v>5892.9999999999991</v>
      </c>
      <c r="K4771">
        <f t="shared" si="1334"/>
        <v>686.4</v>
      </c>
      <c r="L4771">
        <f t="shared" si="1320"/>
        <v>2523.1999999999998</v>
      </c>
      <c r="M4771">
        <f t="shared" si="1321"/>
        <v>5884.7000000000007</v>
      </c>
      <c r="N4771">
        <v>1350.12</v>
      </c>
      <c r="O4771">
        <f t="shared" si="1322"/>
        <v>18719.519999999997</v>
      </c>
      <c r="P4771">
        <v>25</v>
      </c>
      <c r="Q4771">
        <v>21469.64</v>
      </c>
      <c r="R4771">
        <v>840</v>
      </c>
      <c r="S4771">
        <v>0</v>
      </c>
      <c r="T4771">
        <v>100</v>
      </c>
      <c r="U4771">
        <f t="shared" si="1330"/>
        <v>7769.0822916666657</v>
      </c>
      <c r="V4771">
        <v>0</v>
      </c>
      <c r="W4771">
        <f t="shared" si="1336"/>
        <v>30203.722291666665</v>
      </c>
      <c r="X4771">
        <f t="shared" si="1331"/>
        <v>6255.4199999999992</v>
      </c>
      <c r="Y4771">
        <f t="shared" si="1335"/>
        <v>11777.7</v>
      </c>
      <c r="Z4771">
        <f t="shared" si="1324"/>
        <v>46540.857708333337</v>
      </c>
      <c r="AA4771" t="s">
        <v>621</v>
      </c>
      <c r="AB4771">
        <v>2022</v>
      </c>
    </row>
    <row r="4772" spans="1:28" x14ac:dyDescent="0.25">
      <c r="A4772">
        <v>15</v>
      </c>
      <c r="B4772" t="s">
        <v>128</v>
      </c>
      <c r="C4772" t="s">
        <v>102</v>
      </c>
      <c r="D4772" t="s">
        <v>12</v>
      </c>
      <c r="E4772" t="s">
        <v>35</v>
      </c>
      <c r="F4772" t="s">
        <v>84</v>
      </c>
      <c r="G4772">
        <v>85000</v>
      </c>
      <c r="H4772">
        <f t="shared" si="1328"/>
        <v>77276.259999999995</v>
      </c>
      <c r="I4772">
        <f t="shared" si="1332"/>
        <v>2439.5</v>
      </c>
      <c r="J4772">
        <f t="shared" si="1333"/>
        <v>6034.9999999999991</v>
      </c>
      <c r="K4772">
        <f t="shared" si="1334"/>
        <v>686.4</v>
      </c>
      <c r="L4772">
        <f t="shared" si="1320"/>
        <v>2584</v>
      </c>
      <c r="M4772">
        <f t="shared" si="1321"/>
        <v>6026.5</v>
      </c>
      <c r="N4772">
        <f>+N4771*2</f>
        <v>2700.24</v>
      </c>
      <c r="O4772">
        <f t="shared" si="1322"/>
        <v>20471.64</v>
      </c>
      <c r="P4772">
        <v>25</v>
      </c>
      <c r="Q4772">
        <v>0</v>
      </c>
      <c r="R4772">
        <v>0</v>
      </c>
      <c r="S4772">
        <v>0</v>
      </c>
      <c r="T4772">
        <v>100</v>
      </c>
      <c r="U4772">
        <f t="shared" si="1330"/>
        <v>7902.002291666664</v>
      </c>
      <c r="V4772">
        <v>7902</v>
      </c>
      <c r="W4772">
        <f t="shared" si="1336"/>
        <v>125.00229166666395</v>
      </c>
      <c r="X4772">
        <f t="shared" si="1331"/>
        <v>7723.74</v>
      </c>
      <c r="Y4772">
        <f t="shared" si="1335"/>
        <v>12061.5</v>
      </c>
      <c r="Z4772">
        <f t="shared" si="1324"/>
        <v>77151.257708333331</v>
      </c>
      <c r="AA4772" t="s">
        <v>621</v>
      </c>
      <c r="AB4772">
        <v>2022</v>
      </c>
    </row>
    <row r="4773" spans="1:28" x14ac:dyDescent="0.25">
      <c r="A4773">
        <v>16</v>
      </c>
      <c r="B4773" t="s">
        <v>114</v>
      </c>
      <c r="C4773" t="s">
        <v>102</v>
      </c>
      <c r="D4773" t="s">
        <v>8</v>
      </c>
      <c r="E4773" t="s">
        <v>64</v>
      </c>
      <c r="F4773" t="s">
        <v>84</v>
      </c>
      <c r="G4773">
        <v>60000</v>
      </c>
      <c r="H4773">
        <f t="shared" si="1328"/>
        <v>56454</v>
      </c>
      <c r="I4773">
        <f t="shared" si="1332"/>
        <v>1722</v>
      </c>
      <c r="J4773">
        <f t="shared" si="1333"/>
        <v>4260</v>
      </c>
      <c r="K4773">
        <f t="shared" si="1334"/>
        <v>660.00000000000011</v>
      </c>
      <c r="L4773">
        <f t="shared" si="1320"/>
        <v>1824</v>
      </c>
      <c r="M4773">
        <f t="shared" si="1321"/>
        <v>4254</v>
      </c>
      <c r="N4773">
        <v>0</v>
      </c>
      <c r="O4773">
        <f t="shared" si="1322"/>
        <v>12720</v>
      </c>
      <c r="P4773">
        <v>25</v>
      </c>
      <c r="Q4773">
        <v>21600.77</v>
      </c>
      <c r="R4773">
        <v>0</v>
      </c>
      <c r="S4773">
        <v>2440</v>
      </c>
      <c r="T4773">
        <v>100</v>
      </c>
      <c r="U4773">
        <f t="shared" si="1330"/>
        <v>3486.6498333333329</v>
      </c>
      <c r="V4773">
        <v>0</v>
      </c>
      <c r="W4773">
        <f t="shared" si="1336"/>
        <v>27652.419833333333</v>
      </c>
      <c r="X4773">
        <f t="shared" si="1331"/>
        <v>3546</v>
      </c>
      <c r="Y4773">
        <f t="shared" si="1335"/>
        <v>8514</v>
      </c>
      <c r="Z4773">
        <f t="shared" si="1324"/>
        <v>28801.580166666667</v>
      </c>
      <c r="AA4773" t="s">
        <v>621</v>
      </c>
      <c r="AB4773">
        <v>2022</v>
      </c>
    </row>
    <row r="4774" spans="1:28" x14ac:dyDescent="0.25">
      <c r="A4774">
        <v>17</v>
      </c>
      <c r="B4774" t="s">
        <v>129</v>
      </c>
      <c r="C4774" t="s">
        <v>102</v>
      </c>
      <c r="D4774" t="s">
        <v>16</v>
      </c>
      <c r="E4774" t="s">
        <v>79</v>
      </c>
      <c r="F4774" t="s">
        <v>84</v>
      </c>
      <c r="G4774">
        <v>54000</v>
      </c>
      <c r="H4774">
        <f t="shared" si="1328"/>
        <v>50808.6</v>
      </c>
      <c r="I4774">
        <f t="shared" si="1332"/>
        <v>1549.8</v>
      </c>
      <c r="J4774">
        <f t="shared" si="1333"/>
        <v>3833.9999999999995</v>
      </c>
      <c r="K4774">
        <f t="shared" si="1334"/>
        <v>594.00000000000011</v>
      </c>
      <c r="L4774">
        <f t="shared" si="1320"/>
        <v>1641.6</v>
      </c>
      <c r="M4774">
        <f t="shared" si="1321"/>
        <v>3828.6000000000004</v>
      </c>
      <c r="N4774">
        <v>0</v>
      </c>
      <c r="O4774">
        <f t="shared" si="1322"/>
        <v>11448</v>
      </c>
      <c r="P4774">
        <v>25</v>
      </c>
      <c r="Q4774">
        <v>500</v>
      </c>
      <c r="R4774">
        <v>350</v>
      </c>
      <c r="S4774">
        <v>0</v>
      </c>
      <c r="T4774">
        <v>100</v>
      </c>
      <c r="U4774">
        <f t="shared" si="1330"/>
        <v>2418.539874999999</v>
      </c>
      <c r="V4774">
        <v>0</v>
      </c>
      <c r="W4774">
        <f t="shared" si="1336"/>
        <v>3393.539874999999</v>
      </c>
      <c r="X4774">
        <f t="shared" si="1331"/>
        <v>3191.3999999999996</v>
      </c>
      <c r="Y4774">
        <f t="shared" si="1335"/>
        <v>7662.6</v>
      </c>
      <c r="Z4774">
        <f t="shared" si="1324"/>
        <v>47415.060125000004</v>
      </c>
      <c r="AA4774" t="s">
        <v>621</v>
      </c>
      <c r="AB4774">
        <v>2022</v>
      </c>
    </row>
    <row r="4775" spans="1:28" x14ac:dyDescent="0.25">
      <c r="A4775">
        <v>18</v>
      </c>
      <c r="B4775" t="s">
        <v>130</v>
      </c>
      <c r="C4775" t="s">
        <v>102</v>
      </c>
      <c r="D4775" t="s">
        <v>16</v>
      </c>
      <c r="E4775" t="s">
        <v>61</v>
      </c>
      <c r="F4775" t="s">
        <v>84</v>
      </c>
      <c r="G4775">
        <v>65000</v>
      </c>
      <c r="H4775">
        <f t="shared" si="1328"/>
        <v>57108.14</v>
      </c>
      <c r="I4775">
        <f t="shared" si="1332"/>
        <v>1865.5</v>
      </c>
      <c r="J4775">
        <f t="shared" si="1333"/>
        <v>4615</v>
      </c>
      <c r="K4775">
        <f t="shared" si="1334"/>
        <v>686.4</v>
      </c>
      <c r="L4775">
        <f t="shared" si="1320"/>
        <v>1976</v>
      </c>
      <c r="M4775">
        <f t="shared" si="1321"/>
        <v>4608.5</v>
      </c>
      <c r="N4775">
        <f>1350.12*3</f>
        <v>4050.3599999999997</v>
      </c>
      <c r="O4775">
        <f t="shared" si="1322"/>
        <v>17801.759999999998</v>
      </c>
      <c r="P4775">
        <v>25</v>
      </c>
      <c r="Q4775">
        <v>1200</v>
      </c>
      <c r="R4775">
        <v>0</v>
      </c>
      <c r="S4775">
        <v>0</v>
      </c>
      <c r="T4775">
        <v>100</v>
      </c>
      <c r="U4775">
        <f t="shared" si="1330"/>
        <v>3617.477833333332</v>
      </c>
      <c r="V4775">
        <v>0</v>
      </c>
      <c r="W4775">
        <f t="shared" si="1336"/>
        <v>4942.4778333333325</v>
      </c>
      <c r="X4775">
        <f t="shared" si="1331"/>
        <v>7891.86</v>
      </c>
      <c r="Y4775">
        <f t="shared" si="1335"/>
        <v>9223.5</v>
      </c>
      <c r="Z4775">
        <f t="shared" si="1324"/>
        <v>52165.662166666669</v>
      </c>
      <c r="AA4775" t="s">
        <v>621</v>
      </c>
      <c r="AB4775">
        <v>2022</v>
      </c>
    </row>
    <row r="4776" spans="1:28" x14ac:dyDescent="0.25">
      <c r="A4776">
        <v>19</v>
      </c>
      <c r="B4776" t="s">
        <v>131</v>
      </c>
      <c r="C4776" t="s">
        <v>102</v>
      </c>
      <c r="D4776" t="s">
        <v>6</v>
      </c>
      <c r="E4776" t="s">
        <v>108</v>
      </c>
      <c r="F4776" t="s">
        <v>84</v>
      </c>
      <c r="G4776">
        <v>70000</v>
      </c>
      <c r="H4776">
        <f t="shared" si="1328"/>
        <v>57762.28</v>
      </c>
      <c r="I4776">
        <f t="shared" si="1332"/>
        <v>2009</v>
      </c>
      <c r="J4776">
        <f t="shared" si="1333"/>
        <v>4970</v>
      </c>
      <c r="K4776">
        <f t="shared" si="1334"/>
        <v>686.4</v>
      </c>
      <c r="L4776">
        <f t="shared" ref="L4776:L4837" si="1337">IF(G4776&lt;=156000,G4776*3.04%,4742.4)</f>
        <v>2128</v>
      </c>
      <c r="M4776">
        <f t="shared" ref="M4776:M4837" si="1338">IF(G4776&lt;=156000,G4776*7.09%,11060.4)</f>
        <v>4963</v>
      </c>
      <c r="N4776">
        <f>+N4775*2</f>
        <v>8100.7199999999993</v>
      </c>
      <c r="O4776">
        <f t="shared" si="1322"/>
        <v>22857.119999999999</v>
      </c>
      <c r="P4776">
        <v>25</v>
      </c>
      <c r="Q4776">
        <v>0</v>
      </c>
      <c r="R4776">
        <v>280</v>
      </c>
      <c r="S4776">
        <v>4250</v>
      </c>
      <c r="T4776">
        <v>100</v>
      </c>
      <c r="U4776">
        <f t="shared" si="1330"/>
        <v>3748.3058333333333</v>
      </c>
      <c r="V4776">
        <v>2069.86</v>
      </c>
      <c r="W4776">
        <f t="shared" si="1336"/>
        <v>6333.4458333333332</v>
      </c>
      <c r="X4776">
        <f t="shared" si="1331"/>
        <v>12237.72</v>
      </c>
      <c r="Y4776">
        <f t="shared" si="1335"/>
        <v>9933</v>
      </c>
      <c r="Z4776">
        <f t="shared" si="1324"/>
        <v>51428.834166666667</v>
      </c>
      <c r="AA4776" t="s">
        <v>621</v>
      </c>
      <c r="AB4776">
        <v>2022</v>
      </c>
    </row>
    <row r="4777" spans="1:28" x14ac:dyDescent="0.25">
      <c r="A4777">
        <v>20</v>
      </c>
      <c r="B4777" t="s">
        <v>132</v>
      </c>
      <c r="C4777" t="s">
        <v>102</v>
      </c>
      <c r="D4777" t="s">
        <v>4</v>
      </c>
      <c r="E4777" t="s">
        <v>24</v>
      </c>
      <c r="F4777" t="s">
        <v>84</v>
      </c>
      <c r="G4777">
        <v>45000</v>
      </c>
      <c r="H4777">
        <f t="shared" si="1328"/>
        <v>39640.26</v>
      </c>
      <c r="I4777">
        <f t="shared" si="1332"/>
        <v>1291.5</v>
      </c>
      <c r="J4777">
        <f t="shared" si="1333"/>
        <v>3194.9999999999995</v>
      </c>
      <c r="K4777">
        <f t="shared" si="1334"/>
        <v>495.00000000000006</v>
      </c>
      <c r="L4777">
        <f t="shared" si="1337"/>
        <v>1368</v>
      </c>
      <c r="M4777">
        <f t="shared" si="1338"/>
        <v>3190.5</v>
      </c>
      <c r="N4777">
        <f>1350.12*2</f>
        <v>2700.24</v>
      </c>
      <c r="O4777">
        <f t="shared" si="1322"/>
        <v>12240.24</v>
      </c>
      <c r="P4777">
        <v>25</v>
      </c>
      <c r="Q4777">
        <v>7487.3</v>
      </c>
      <c r="R4777">
        <v>0</v>
      </c>
      <c r="S4777">
        <v>0</v>
      </c>
      <c r="T4777">
        <v>100</v>
      </c>
      <c r="U4777">
        <f t="shared" si="1330"/>
        <v>743.28887499999973</v>
      </c>
      <c r="V4777">
        <v>0</v>
      </c>
      <c r="W4777">
        <f>P4777+Q4777+R4777+S4777+T4777+U4777</f>
        <v>8355.5888749999995</v>
      </c>
      <c r="X4777">
        <f t="shared" si="1331"/>
        <v>5359.74</v>
      </c>
      <c r="Y4777">
        <f>+J4777++K4777+M4777</f>
        <v>6880.5</v>
      </c>
      <c r="Z4777">
        <f t="shared" si="1324"/>
        <v>31284.671125000001</v>
      </c>
      <c r="AA4777" t="s">
        <v>621</v>
      </c>
      <c r="AB4777">
        <v>2022</v>
      </c>
    </row>
    <row r="4778" spans="1:28" x14ac:dyDescent="0.25">
      <c r="A4778">
        <v>21</v>
      </c>
      <c r="B4778" t="s">
        <v>133</v>
      </c>
      <c r="C4778" t="s">
        <v>103</v>
      </c>
      <c r="D4778" t="s">
        <v>5</v>
      </c>
      <c r="E4778" t="s">
        <v>25</v>
      </c>
      <c r="F4778" t="s">
        <v>84</v>
      </c>
      <c r="G4778">
        <v>80000</v>
      </c>
      <c r="H4778">
        <f t="shared" si="1328"/>
        <v>75272</v>
      </c>
      <c r="I4778">
        <f t="shared" si="1332"/>
        <v>2296</v>
      </c>
      <c r="J4778">
        <f t="shared" si="1333"/>
        <v>5679.9999999999991</v>
      </c>
      <c r="K4778">
        <f t="shared" si="1334"/>
        <v>686.4</v>
      </c>
      <c r="L4778">
        <f t="shared" si="1337"/>
        <v>2432</v>
      </c>
      <c r="M4778">
        <f t="shared" si="1338"/>
        <v>5672</v>
      </c>
      <c r="N4778">
        <v>0</v>
      </c>
      <c r="O4778">
        <f t="shared" ref="O4778:O4837" si="1339">+I4778+J4778+K4778+L4778+M4778+N4778</f>
        <v>16766.400000000001</v>
      </c>
      <c r="P4778">
        <v>25</v>
      </c>
      <c r="Q4778">
        <v>200</v>
      </c>
      <c r="R4778">
        <v>630</v>
      </c>
      <c r="S4778">
        <v>0</v>
      </c>
      <c r="T4778">
        <v>100</v>
      </c>
      <c r="U4778">
        <f t="shared" si="1330"/>
        <v>7400.9372916666662</v>
      </c>
      <c r="V4778">
        <v>0</v>
      </c>
      <c r="W4778">
        <f>P4778+Q4778+R4778+S4778+T4778+U4778</f>
        <v>8355.9372916666653</v>
      </c>
      <c r="X4778">
        <f t="shared" si="1331"/>
        <v>4728</v>
      </c>
      <c r="Y4778">
        <f t="shared" ref="Y4778:Y4837" si="1340">+J4778+M4778</f>
        <v>11352</v>
      </c>
      <c r="Z4778">
        <f t="shared" si="1324"/>
        <v>66916.062708333338</v>
      </c>
      <c r="AA4778" t="s">
        <v>621</v>
      </c>
      <c r="AB4778">
        <v>2022</v>
      </c>
    </row>
    <row r="4779" spans="1:28" x14ac:dyDescent="0.25">
      <c r="A4779">
        <v>22</v>
      </c>
      <c r="B4779" t="s">
        <v>134</v>
      </c>
      <c r="C4779" t="s">
        <v>102</v>
      </c>
      <c r="D4779" t="s">
        <v>16</v>
      </c>
      <c r="E4779" t="s">
        <v>45</v>
      </c>
      <c r="F4779" t="s">
        <v>84</v>
      </c>
      <c r="G4779">
        <v>44000</v>
      </c>
      <c r="H4779">
        <f t="shared" si="1328"/>
        <v>40049.480000000003</v>
      </c>
      <c r="I4779">
        <f t="shared" si="1332"/>
        <v>1262.8</v>
      </c>
      <c r="J4779">
        <f t="shared" si="1333"/>
        <v>3123.9999999999995</v>
      </c>
      <c r="K4779">
        <f t="shared" si="1334"/>
        <v>484.00000000000006</v>
      </c>
      <c r="L4779">
        <f t="shared" si="1337"/>
        <v>1337.6</v>
      </c>
      <c r="M4779">
        <f t="shared" si="1338"/>
        <v>3119.6000000000004</v>
      </c>
      <c r="N4779">
        <v>1350.12</v>
      </c>
      <c r="O4779">
        <f t="shared" si="1339"/>
        <v>10678.119999999999</v>
      </c>
      <c r="P4779">
        <v>25</v>
      </c>
      <c r="Q4779">
        <v>0</v>
      </c>
      <c r="R4779">
        <v>770</v>
      </c>
      <c r="S4779">
        <v>0</v>
      </c>
      <c r="T4779">
        <v>100</v>
      </c>
      <c r="U4779">
        <f t="shared" si="1330"/>
        <v>804.671875</v>
      </c>
      <c r="V4779">
        <v>0</v>
      </c>
      <c r="W4779">
        <f>P4779+Q4779+R4779+S4779+T4779+U4779</f>
        <v>1699.671875</v>
      </c>
      <c r="X4779">
        <f t="shared" si="1331"/>
        <v>3950.5199999999995</v>
      </c>
      <c r="Y4779">
        <f t="shared" si="1340"/>
        <v>6243.6</v>
      </c>
      <c r="Z4779">
        <f t="shared" si="1324"/>
        <v>38349.808125000003</v>
      </c>
      <c r="AA4779" t="s">
        <v>621</v>
      </c>
      <c r="AB4779">
        <v>2022</v>
      </c>
    </row>
    <row r="4780" spans="1:28" x14ac:dyDescent="0.25">
      <c r="A4780">
        <v>23</v>
      </c>
      <c r="B4780" t="s">
        <v>140</v>
      </c>
      <c r="C4780" t="s">
        <v>102</v>
      </c>
      <c r="D4780" t="s">
        <v>8</v>
      </c>
      <c r="E4780" t="s">
        <v>29</v>
      </c>
      <c r="F4780" t="s">
        <v>99</v>
      </c>
      <c r="G4780">
        <v>130000</v>
      </c>
      <c r="H4780">
        <f t="shared" si="1328"/>
        <v>122317</v>
      </c>
      <c r="I4780">
        <f t="shared" si="1332"/>
        <v>3731</v>
      </c>
      <c r="J4780">
        <f t="shared" si="1333"/>
        <v>9230</v>
      </c>
      <c r="K4780">
        <f t="shared" si="1334"/>
        <v>686.4</v>
      </c>
      <c r="L4780">
        <f t="shared" si="1337"/>
        <v>3952</v>
      </c>
      <c r="M4780">
        <f t="shared" si="1338"/>
        <v>9217</v>
      </c>
      <c r="N4780">
        <v>0</v>
      </c>
      <c r="O4780">
        <f t="shared" si="1339"/>
        <v>26816.400000000001</v>
      </c>
      <c r="P4780">
        <v>25</v>
      </c>
      <c r="Q4780">
        <v>0</v>
      </c>
      <c r="R4780">
        <v>0</v>
      </c>
      <c r="S4780">
        <v>0</v>
      </c>
      <c r="T4780">
        <v>100</v>
      </c>
      <c r="U4780">
        <f t="shared" si="1330"/>
        <v>19162.187291666665</v>
      </c>
      <c r="V4780">
        <v>0</v>
      </c>
      <c r="W4780">
        <f>P4780+Q4780+R4780+S4780+T4780+U4780</f>
        <v>19287.187291666665</v>
      </c>
      <c r="X4780">
        <f t="shared" si="1331"/>
        <v>7683</v>
      </c>
      <c r="Y4780">
        <f t="shared" si="1340"/>
        <v>18447</v>
      </c>
      <c r="Z4780">
        <f t="shared" si="1324"/>
        <v>103029.81270833334</v>
      </c>
      <c r="AA4780" t="s">
        <v>621</v>
      </c>
      <c r="AB4780">
        <v>2022</v>
      </c>
    </row>
    <row r="4781" spans="1:28" x14ac:dyDescent="0.25">
      <c r="A4781">
        <v>24</v>
      </c>
      <c r="B4781" t="s">
        <v>141</v>
      </c>
      <c r="C4781" t="s">
        <v>102</v>
      </c>
      <c r="D4781" t="s">
        <v>8</v>
      </c>
      <c r="E4781" t="s">
        <v>63</v>
      </c>
      <c r="F4781" t="s">
        <v>99</v>
      </c>
      <c r="G4781">
        <v>130000</v>
      </c>
      <c r="H4781">
        <f t="shared" si="1328"/>
        <v>122317</v>
      </c>
      <c r="I4781">
        <f t="shared" si="1332"/>
        <v>3731</v>
      </c>
      <c r="J4781">
        <f t="shared" si="1333"/>
        <v>9230</v>
      </c>
      <c r="K4781">
        <f t="shared" si="1334"/>
        <v>686.4</v>
      </c>
      <c r="L4781">
        <f t="shared" si="1337"/>
        <v>3952</v>
      </c>
      <c r="M4781">
        <f t="shared" si="1338"/>
        <v>9217</v>
      </c>
      <c r="N4781">
        <v>0</v>
      </c>
      <c r="O4781">
        <f t="shared" si="1339"/>
        <v>26816.400000000001</v>
      </c>
      <c r="P4781">
        <v>25</v>
      </c>
      <c r="Q4781">
        <v>0</v>
      </c>
      <c r="R4781">
        <v>0</v>
      </c>
      <c r="S4781">
        <v>0</v>
      </c>
      <c r="T4781">
        <v>100</v>
      </c>
      <c r="U4781">
        <f t="shared" si="1330"/>
        <v>19162.187291666665</v>
      </c>
      <c r="V4781">
        <v>0</v>
      </c>
      <c r="W4781">
        <f>P4781+Q4781+R4781+S4781+T4781+U4781</f>
        <v>19287.187291666665</v>
      </c>
      <c r="X4781">
        <f t="shared" si="1331"/>
        <v>7683</v>
      </c>
      <c r="Y4781">
        <f t="shared" si="1340"/>
        <v>18447</v>
      </c>
      <c r="Z4781">
        <f t="shared" si="1324"/>
        <v>103029.81270833334</v>
      </c>
      <c r="AA4781" t="s">
        <v>621</v>
      </c>
      <c r="AB4781">
        <v>2022</v>
      </c>
    </row>
    <row r="4782" spans="1:28" x14ac:dyDescent="0.25">
      <c r="A4782">
        <v>25</v>
      </c>
      <c r="B4782" t="s">
        <v>142</v>
      </c>
      <c r="C4782" t="s">
        <v>102</v>
      </c>
      <c r="D4782" t="s">
        <v>7</v>
      </c>
      <c r="E4782" t="s">
        <v>47</v>
      </c>
      <c r="F4782" t="s">
        <v>99</v>
      </c>
      <c r="G4782">
        <v>145000</v>
      </c>
      <c r="H4782">
        <f t="shared" si="1328"/>
        <v>136430.5</v>
      </c>
      <c r="I4782">
        <f t="shared" si="1332"/>
        <v>4161.5</v>
      </c>
      <c r="J4782">
        <f t="shared" si="1333"/>
        <v>10294.999999999998</v>
      </c>
      <c r="K4782">
        <f t="shared" si="1334"/>
        <v>686.4</v>
      </c>
      <c r="L4782">
        <f t="shared" si="1337"/>
        <v>4408</v>
      </c>
      <c r="M4782">
        <f t="shared" si="1338"/>
        <v>10280.5</v>
      </c>
      <c r="N4782">
        <v>0</v>
      </c>
      <c r="O4782">
        <f t="shared" si="1339"/>
        <v>29831.399999999998</v>
      </c>
      <c r="P4782">
        <v>25</v>
      </c>
      <c r="Q4782">
        <v>0</v>
      </c>
      <c r="R4782">
        <v>0</v>
      </c>
      <c r="S4782">
        <v>0</v>
      </c>
      <c r="T4782">
        <v>100</v>
      </c>
      <c r="U4782">
        <f t="shared" si="1330"/>
        <v>22690.562291666665</v>
      </c>
      <c r="V4782">
        <v>22690.560000000001</v>
      </c>
      <c r="W4782">
        <f t="shared" ref="W4782:W4788" si="1341">P4782+Q4782+R4782+S4782+T4782+U4782-(V4782)</f>
        <v>125.00229166666395</v>
      </c>
      <c r="X4782">
        <f t="shared" si="1331"/>
        <v>8569.5</v>
      </c>
      <c r="Y4782">
        <f t="shared" si="1340"/>
        <v>20575.5</v>
      </c>
      <c r="Z4782">
        <f t="shared" si="1324"/>
        <v>136305.49770833334</v>
      </c>
      <c r="AA4782" t="s">
        <v>621</v>
      </c>
      <c r="AB4782">
        <v>2022</v>
      </c>
    </row>
    <row r="4783" spans="1:28" x14ac:dyDescent="0.25">
      <c r="A4783">
        <v>26</v>
      </c>
      <c r="B4783" t="s">
        <v>144</v>
      </c>
      <c r="C4783" t="s">
        <v>103</v>
      </c>
      <c r="D4783" t="s">
        <v>10</v>
      </c>
      <c r="E4783" t="s">
        <v>40</v>
      </c>
      <c r="F4783" t="s">
        <v>85</v>
      </c>
      <c r="G4783">
        <v>45000</v>
      </c>
      <c r="H4783">
        <f t="shared" si="1328"/>
        <v>40990.379999999997</v>
      </c>
      <c r="I4783">
        <f t="shared" si="1332"/>
        <v>1291.5</v>
      </c>
      <c r="J4783">
        <f t="shared" si="1333"/>
        <v>3194.9999999999995</v>
      </c>
      <c r="K4783">
        <f t="shared" si="1334"/>
        <v>495.00000000000006</v>
      </c>
      <c r="L4783">
        <f t="shared" si="1337"/>
        <v>1368</v>
      </c>
      <c r="M4783">
        <f t="shared" si="1338"/>
        <v>3190.5</v>
      </c>
      <c r="N4783">
        <v>1350.12</v>
      </c>
      <c r="O4783">
        <f t="shared" si="1339"/>
        <v>10890.119999999999</v>
      </c>
      <c r="P4783">
        <v>25</v>
      </c>
      <c r="Q4783">
        <v>500</v>
      </c>
      <c r="R4783">
        <v>1540</v>
      </c>
      <c r="S4783">
        <v>0</v>
      </c>
      <c r="T4783">
        <v>100</v>
      </c>
      <c r="U4783">
        <f t="shared" si="1330"/>
        <v>945.8068749999992</v>
      </c>
      <c r="V4783">
        <v>0</v>
      </c>
      <c r="W4783">
        <f t="shared" si="1341"/>
        <v>3110.8068749999993</v>
      </c>
      <c r="X4783">
        <f t="shared" si="1331"/>
        <v>4009.62</v>
      </c>
      <c r="Y4783">
        <f t="shared" si="1340"/>
        <v>6385.5</v>
      </c>
      <c r="Z4783">
        <f t="shared" si="1324"/>
        <v>37879.573125000003</v>
      </c>
      <c r="AA4783" t="s">
        <v>621</v>
      </c>
      <c r="AB4783">
        <v>2022</v>
      </c>
    </row>
    <row r="4784" spans="1:28" x14ac:dyDescent="0.25">
      <c r="A4784">
        <v>27</v>
      </c>
      <c r="B4784" t="s">
        <v>145</v>
      </c>
      <c r="C4784" t="s">
        <v>102</v>
      </c>
      <c r="D4784" t="s">
        <v>10</v>
      </c>
      <c r="E4784" t="s">
        <v>50</v>
      </c>
      <c r="F4784" t="s">
        <v>84</v>
      </c>
      <c r="G4784">
        <v>50000</v>
      </c>
      <c r="H4784">
        <f t="shared" si="1328"/>
        <v>47045</v>
      </c>
      <c r="I4784">
        <f t="shared" si="1332"/>
        <v>1435</v>
      </c>
      <c r="J4784">
        <f t="shared" si="1333"/>
        <v>3549.9999999999995</v>
      </c>
      <c r="K4784">
        <f t="shared" si="1334"/>
        <v>550</v>
      </c>
      <c r="L4784">
        <f t="shared" si="1337"/>
        <v>1520</v>
      </c>
      <c r="M4784">
        <f t="shared" si="1338"/>
        <v>3545.0000000000005</v>
      </c>
      <c r="N4784">
        <f>+N4803*2</f>
        <v>0</v>
      </c>
      <c r="O4784">
        <f t="shared" si="1339"/>
        <v>10600</v>
      </c>
      <c r="P4784">
        <v>25</v>
      </c>
      <c r="Q4784">
        <v>0</v>
      </c>
      <c r="R4784">
        <v>0</v>
      </c>
      <c r="S4784">
        <v>0</v>
      </c>
      <c r="T4784">
        <v>100</v>
      </c>
      <c r="U4784">
        <f t="shared" si="1330"/>
        <v>1853.9998749999997</v>
      </c>
      <c r="V4784">
        <v>0</v>
      </c>
      <c r="W4784">
        <f t="shared" si="1341"/>
        <v>1978.9998749999997</v>
      </c>
      <c r="X4784">
        <f t="shared" si="1331"/>
        <v>2955</v>
      </c>
      <c r="Y4784">
        <f t="shared" si="1340"/>
        <v>7095</v>
      </c>
      <c r="Z4784">
        <f t="shared" si="1324"/>
        <v>45066.000124999999</v>
      </c>
      <c r="AA4784" t="s">
        <v>621</v>
      </c>
      <c r="AB4784">
        <v>2022</v>
      </c>
    </row>
    <row r="4785" spans="1:28" x14ac:dyDescent="0.25">
      <c r="A4785">
        <v>28</v>
      </c>
      <c r="B4785" t="s">
        <v>146</v>
      </c>
      <c r="C4785" t="s">
        <v>102</v>
      </c>
      <c r="D4785" t="s">
        <v>10</v>
      </c>
      <c r="E4785" t="s">
        <v>44</v>
      </c>
      <c r="F4785" t="s">
        <v>84</v>
      </c>
      <c r="G4785">
        <v>45000</v>
      </c>
      <c r="H4785">
        <f t="shared" si="1328"/>
        <v>42340.5</v>
      </c>
      <c r="I4785">
        <f t="shared" si="1332"/>
        <v>1291.5</v>
      </c>
      <c r="J4785">
        <f t="shared" si="1333"/>
        <v>3194.9999999999995</v>
      </c>
      <c r="K4785">
        <f t="shared" si="1334"/>
        <v>495.00000000000006</v>
      </c>
      <c r="L4785">
        <f t="shared" si="1337"/>
        <v>1368</v>
      </c>
      <c r="M4785">
        <f t="shared" si="1338"/>
        <v>3190.5</v>
      </c>
      <c r="N4785">
        <v>0</v>
      </c>
      <c r="O4785">
        <f t="shared" si="1339"/>
        <v>9540</v>
      </c>
      <c r="P4785">
        <v>25</v>
      </c>
      <c r="Q4785">
        <v>0</v>
      </c>
      <c r="R4785">
        <v>630</v>
      </c>
      <c r="S4785">
        <v>0</v>
      </c>
      <c r="T4785">
        <v>100</v>
      </c>
      <c r="U4785">
        <f t="shared" si="1330"/>
        <v>1148.3248749999998</v>
      </c>
      <c r="V4785">
        <v>0</v>
      </c>
      <c r="W4785">
        <f t="shared" si="1341"/>
        <v>1903.3248749999998</v>
      </c>
      <c r="X4785">
        <f t="shared" si="1331"/>
        <v>2659.5</v>
      </c>
      <c r="Y4785">
        <f t="shared" si="1340"/>
        <v>6385.5</v>
      </c>
      <c r="Z4785">
        <f t="shared" si="1324"/>
        <v>40437.175125000002</v>
      </c>
      <c r="AA4785" t="s">
        <v>621</v>
      </c>
      <c r="AB4785">
        <v>2022</v>
      </c>
    </row>
    <row r="4786" spans="1:28" x14ac:dyDescent="0.25">
      <c r="A4786">
        <v>29</v>
      </c>
      <c r="B4786" t="s">
        <v>147</v>
      </c>
      <c r="C4786" t="s">
        <v>102</v>
      </c>
      <c r="D4786" t="s">
        <v>10</v>
      </c>
      <c r="E4786" t="s">
        <v>44</v>
      </c>
      <c r="F4786" t="s">
        <v>84</v>
      </c>
      <c r="G4786">
        <v>45000</v>
      </c>
      <c r="H4786">
        <f t="shared" si="1328"/>
        <v>42340.5</v>
      </c>
      <c r="I4786">
        <f t="shared" si="1332"/>
        <v>1291.5</v>
      </c>
      <c r="J4786">
        <f t="shared" si="1333"/>
        <v>3194.9999999999995</v>
      </c>
      <c r="K4786">
        <f t="shared" si="1334"/>
        <v>495.00000000000006</v>
      </c>
      <c r="L4786">
        <f t="shared" si="1337"/>
        <v>1368</v>
      </c>
      <c r="M4786">
        <f t="shared" si="1338"/>
        <v>3190.5</v>
      </c>
      <c r="N4786">
        <v>0</v>
      </c>
      <c r="O4786">
        <f t="shared" si="1339"/>
        <v>9540</v>
      </c>
      <c r="P4786">
        <v>25</v>
      </c>
      <c r="Q4786">
        <v>0</v>
      </c>
      <c r="R4786">
        <v>1260</v>
      </c>
      <c r="S4786">
        <v>0</v>
      </c>
      <c r="T4786">
        <v>100</v>
      </c>
      <c r="U4786">
        <f t="shared" si="1330"/>
        <v>1148.3248749999998</v>
      </c>
      <c r="V4786">
        <v>0</v>
      </c>
      <c r="W4786">
        <f t="shared" si="1341"/>
        <v>2533.3248749999998</v>
      </c>
      <c r="X4786">
        <f t="shared" si="1331"/>
        <v>2659.5</v>
      </c>
      <c r="Y4786">
        <f t="shared" si="1340"/>
        <v>6385.5</v>
      </c>
      <c r="Z4786">
        <f t="shared" si="1324"/>
        <v>39807.175125000002</v>
      </c>
      <c r="AA4786" t="s">
        <v>621</v>
      </c>
      <c r="AB4786">
        <v>2022</v>
      </c>
    </row>
    <row r="4787" spans="1:28" x14ac:dyDescent="0.25">
      <c r="A4787">
        <v>30</v>
      </c>
      <c r="B4787" t="s">
        <v>148</v>
      </c>
      <c r="C4787" t="s">
        <v>103</v>
      </c>
      <c r="D4787" t="s">
        <v>10</v>
      </c>
      <c r="E4787" t="s">
        <v>44</v>
      </c>
      <c r="F4787" t="s">
        <v>84</v>
      </c>
      <c r="G4787">
        <v>40000</v>
      </c>
      <c r="H4787">
        <f t="shared" si="1328"/>
        <v>37636</v>
      </c>
      <c r="I4787">
        <f t="shared" si="1332"/>
        <v>1148</v>
      </c>
      <c r="J4787">
        <f t="shared" si="1333"/>
        <v>2839.9999999999995</v>
      </c>
      <c r="K4787">
        <f t="shared" si="1334"/>
        <v>440.00000000000006</v>
      </c>
      <c r="L4787">
        <f t="shared" si="1337"/>
        <v>1216</v>
      </c>
      <c r="M4787">
        <f t="shared" si="1338"/>
        <v>2836</v>
      </c>
      <c r="N4787">
        <v>0</v>
      </c>
      <c r="O4787">
        <f t="shared" si="1339"/>
        <v>8480</v>
      </c>
      <c r="P4787">
        <v>25</v>
      </c>
      <c r="Q4787">
        <v>0</v>
      </c>
      <c r="R4787">
        <v>1610</v>
      </c>
      <c r="S4787">
        <v>0</v>
      </c>
      <c r="T4787">
        <v>100</v>
      </c>
      <c r="U4787">
        <f t="shared" si="1330"/>
        <v>442.64987499999984</v>
      </c>
      <c r="V4787">
        <v>442.62</v>
      </c>
      <c r="W4787">
        <f t="shared" si="1341"/>
        <v>1735.0298750000002</v>
      </c>
      <c r="X4787">
        <f t="shared" si="1331"/>
        <v>2364</v>
      </c>
      <c r="Y4787">
        <f t="shared" si="1340"/>
        <v>5676</v>
      </c>
      <c r="Z4787">
        <f t="shared" si="1324"/>
        <v>35900.970125</v>
      </c>
      <c r="AA4787" t="s">
        <v>621</v>
      </c>
      <c r="AB4787">
        <v>2022</v>
      </c>
    </row>
    <row r="4788" spans="1:28" x14ac:dyDescent="0.25">
      <c r="A4788">
        <v>31</v>
      </c>
      <c r="B4788" t="s">
        <v>149</v>
      </c>
      <c r="C4788" t="s">
        <v>102</v>
      </c>
      <c r="D4788" t="s">
        <v>10</v>
      </c>
      <c r="E4788" t="s">
        <v>43</v>
      </c>
      <c r="F4788" t="s">
        <v>84</v>
      </c>
      <c r="G4788">
        <v>50000</v>
      </c>
      <c r="H4788">
        <f t="shared" si="1328"/>
        <v>45694.879999999997</v>
      </c>
      <c r="I4788">
        <f t="shared" si="1332"/>
        <v>1435</v>
      </c>
      <c r="J4788">
        <f t="shared" si="1333"/>
        <v>3549.9999999999995</v>
      </c>
      <c r="K4788">
        <f t="shared" si="1334"/>
        <v>550</v>
      </c>
      <c r="L4788">
        <f t="shared" si="1337"/>
        <v>1520</v>
      </c>
      <c r="M4788">
        <f t="shared" si="1338"/>
        <v>3545.0000000000005</v>
      </c>
      <c r="N4788">
        <v>1350.12</v>
      </c>
      <c r="O4788">
        <f t="shared" si="1339"/>
        <v>11950.119999999999</v>
      </c>
      <c r="P4788">
        <v>25</v>
      </c>
      <c r="Q4788">
        <v>7246.58</v>
      </c>
      <c r="R4788">
        <v>910</v>
      </c>
      <c r="S4788">
        <v>0</v>
      </c>
      <c r="T4788">
        <v>100</v>
      </c>
      <c r="U4788">
        <f t="shared" si="1330"/>
        <v>1651.4818749999993</v>
      </c>
      <c r="V4788">
        <v>1651.48</v>
      </c>
      <c r="W4788">
        <f t="shared" si="1341"/>
        <v>8281.5818749999999</v>
      </c>
      <c r="X4788">
        <f t="shared" si="1331"/>
        <v>4305.12</v>
      </c>
      <c r="Y4788">
        <f t="shared" si="1340"/>
        <v>7095</v>
      </c>
      <c r="Z4788">
        <f t="shared" si="1324"/>
        <v>37413.298125000001</v>
      </c>
      <c r="AA4788" t="s">
        <v>621</v>
      </c>
      <c r="AB4788">
        <v>2022</v>
      </c>
    </row>
    <row r="4789" spans="1:28" x14ac:dyDescent="0.25">
      <c r="A4789">
        <v>32</v>
      </c>
      <c r="B4789" t="s">
        <v>151</v>
      </c>
      <c r="C4789" t="s">
        <v>102</v>
      </c>
      <c r="D4789" t="s">
        <v>14</v>
      </c>
      <c r="E4789" t="s">
        <v>66</v>
      </c>
      <c r="F4789" t="s">
        <v>84</v>
      </c>
      <c r="G4789">
        <v>55000</v>
      </c>
      <c r="H4789">
        <f t="shared" si="1328"/>
        <v>51749.5</v>
      </c>
      <c r="I4789">
        <f t="shared" si="1332"/>
        <v>1578.5</v>
      </c>
      <c r="J4789">
        <f t="shared" si="1333"/>
        <v>3904.9999999999995</v>
      </c>
      <c r="K4789">
        <f t="shared" si="1334"/>
        <v>605.00000000000011</v>
      </c>
      <c r="L4789">
        <f t="shared" si="1337"/>
        <v>1672</v>
      </c>
      <c r="M4789">
        <f t="shared" si="1338"/>
        <v>3899.5000000000005</v>
      </c>
      <c r="N4789">
        <v>0</v>
      </c>
      <c r="O4789">
        <f t="shared" si="1339"/>
        <v>11660</v>
      </c>
      <c r="P4789">
        <v>25</v>
      </c>
      <c r="Q4789">
        <v>0</v>
      </c>
      <c r="R4789">
        <v>0</v>
      </c>
      <c r="S4789">
        <v>0</v>
      </c>
      <c r="T4789">
        <v>100</v>
      </c>
      <c r="U4789">
        <f t="shared" si="1330"/>
        <v>2559.6748749999997</v>
      </c>
      <c r="V4789">
        <v>0</v>
      </c>
      <c r="W4789">
        <f t="shared" ref="W4789:W4837" si="1342">P4789+Q4789+R4789+S4789+T4789+U4789</f>
        <v>2684.6748749999997</v>
      </c>
      <c r="X4789">
        <f t="shared" si="1331"/>
        <v>3250.5</v>
      </c>
      <c r="Y4789">
        <f t="shared" si="1340"/>
        <v>7804.5</v>
      </c>
      <c r="Z4789">
        <f t="shared" si="1324"/>
        <v>49064.825125000003</v>
      </c>
      <c r="AA4789" t="s">
        <v>621</v>
      </c>
      <c r="AB4789">
        <v>2022</v>
      </c>
    </row>
    <row r="4790" spans="1:28" x14ac:dyDescent="0.25">
      <c r="A4790">
        <v>33</v>
      </c>
      <c r="B4790" t="s">
        <v>152</v>
      </c>
      <c r="C4790" t="s">
        <v>103</v>
      </c>
      <c r="D4790" t="s">
        <v>94</v>
      </c>
      <c r="E4790" t="s">
        <v>70</v>
      </c>
      <c r="F4790" t="s">
        <v>84</v>
      </c>
      <c r="G4790">
        <v>50000</v>
      </c>
      <c r="H4790">
        <f t="shared" si="1328"/>
        <v>47045</v>
      </c>
      <c r="I4790">
        <f t="shared" si="1332"/>
        <v>1435</v>
      </c>
      <c r="J4790">
        <f t="shared" si="1333"/>
        <v>3549.9999999999995</v>
      </c>
      <c r="K4790">
        <f t="shared" si="1334"/>
        <v>550</v>
      </c>
      <c r="L4790">
        <f t="shared" si="1337"/>
        <v>1520</v>
      </c>
      <c r="M4790">
        <f t="shared" si="1338"/>
        <v>3545.0000000000005</v>
      </c>
      <c r="N4790">
        <v>0</v>
      </c>
      <c r="O4790">
        <f t="shared" si="1339"/>
        <v>10600</v>
      </c>
      <c r="P4790">
        <v>25</v>
      </c>
      <c r="Q4790">
        <v>500</v>
      </c>
      <c r="R4790">
        <v>1190</v>
      </c>
      <c r="S4790">
        <v>0</v>
      </c>
      <c r="T4790">
        <v>100</v>
      </c>
      <c r="U4790">
        <f t="shared" si="1330"/>
        <v>1853.9998749999997</v>
      </c>
      <c r="V4790">
        <v>0</v>
      </c>
      <c r="W4790">
        <f t="shared" si="1342"/>
        <v>3668.9998749999995</v>
      </c>
      <c r="X4790">
        <f t="shared" si="1331"/>
        <v>2955</v>
      </c>
      <c r="Y4790">
        <f t="shared" si="1340"/>
        <v>7095</v>
      </c>
      <c r="Z4790">
        <f t="shared" si="1324"/>
        <v>43376.000124999999</v>
      </c>
      <c r="AA4790" t="s">
        <v>621</v>
      </c>
      <c r="AB4790">
        <v>2022</v>
      </c>
    </row>
    <row r="4791" spans="1:28" x14ac:dyDescent="0.25">
      <c r="A4791">
        <v>34</v>
      </c>
      <c r="B4791" t="s">
        <v>153</v>
      </c>
      <c r="C4791" t="s">
        <v>102</v>
      </c>
      <c r="D4791" t="s">
        <v>17</v>
      </c>
      <c r="E4791" t="s">
        <v>76</v>
      </c>
      <c r="F4791" t="s">
        <v>84</v>
      </c>
      <c r="G4791">
        <v>70000</v>
      </c>
      <c r="H4791">
        <f t="shared" si="1328"/>
        <v>65863</v>
      </c>
      <c r="I4791">
        <f t="shared" si="1332"/>
        <v>2009</v>
      </c>
      <c r="J4791">
        <f t="shared" si="1333"/>
        <v>4970</v>
      </c>
      <c r="K4791">
        <f t="shared" si="1334"/>
        <v>686.4</v>
      </c>
      <c r="L4791">
        <f t="shared" si="1337"/>
        <v>2128</v>
      </c>
      <c r="M4791">
        <f t="shared" si="1338"/>
        <v>4963</v>
      </c>
      <c r="N4791">
        <v>0</v>
      </c>
      <c r="O4791">
        <f t="shared" si="1339"/>
        <v>14756.4</v>
      </c>
      <c r="P4791">
        <v>25</v>
      </c>
      <c r="Q4791">
        <v>2467.5300000000002</v>
      </c>
      <c r="R4791">
        <v>1120</v>
      </c>
      <c r="S4791">
        <v>0</v>
      </c>
      <c r="T4791">
        <v>100</v>
      </c>
      <c r="U4791">
        <f t="shared" si="1330"/>
        <v>5368.4498333333331</v>
      </c>
      <c r="V4791">
        <v>0</v>
      </c>
      <c r="W4791">
        <f t="shared" si="1342"/>
        <v>9080.9798333333329</v>
      </c>
      <c r="X4791">
        <f t="shared" si="1331"/>
        <v>4137</v>
      </c>
      <c r="Y4791">
        <f t="shared" si="1340"/>
        <v>9933</v>
      </c>
      <c r="Z4791">
        <f t="shared" si="1324"/>
        <v>56782.020166666669</v>
      </c>
      <c r="AA4791" t="s">
        <v>621</v>
      </c>
      <c r="AB4791">
        <v>2022</v>
      </c>
    </row>
    <row r="4792" spans="1:28" x14ac:dyDescent="0.25">
      <c r="A4792">
        <v>35</v>
      </c>
      <c r="B4792" t="s">
        <v>154</v>
      </c>
      <c r="C4792" t="s">
        <v>103</v>
      </c>
      <c r="D4792" t="s">
        <v>6</v>
      </c>
      <c r="E4792" t="s">
        <v>83</v>
      </c>
      <c r="F4792" t="s">
        <v>84</v>
      </c>
      <c r="G4792">
        <v>33875</v>
      </c>
      <c r="H4792">
        <f t="shared" si="1328"/>
        <v>31872.987499999999</v>
      </c>
      <c r="I4792">
        <f t="shared" si="1332"/>
        <v>972.21249999999998</v>
      </c>
      <c r="J4792">
        <f t="shared" si="1333"/>
        <v>2405.125</v>
      </c>
      <c r="K4792">
        <f t="shared" si="1334"/>
        <v>372.62500000000006</v>
      </c>
      <c r="L4792">
        <f t="shared" si="1337"/>
        <v>1029.8</v>
      </c>
      <c r="M4792">
        <f t="shared" si="1338"/>
        <v>2401.7375000000002</v>
      </c>
      <c r="N4792">
        <v>0</v>
      </c>
      <c r="O4792">
        <f t="shared" si="1339"/>
        <v>7181.5</v>
      </c>
      <c r="P4792">
        <v>25</v>
      </c>
      <c r="Q4792">
        <v>0</v>
      </c>
      <c r="R4792">
        <v>0</v>
      </c>
      <c r="S4792">
        <v>0</v>
      </c>
      <c r="T4792">
        <v>100</v>
      </c>
      <c r="U4792">
        <f t="shared" si="1330"/>
        <v>0</v>
      </c>
      <c r="V4792">
        <v>0</v>
      </c>
      <c r="W4792">
        <f t="shared" si="1342"/>
        <v>125</v>
      </c>
      <c r="X4792">
        <f t="shared" si="1331"/>
        <v>2002.0124999999998</v>
      </c>
      <c r="Y4792">
        <f t="shared" si="1340"/>
        <v>4806.8625000000002</v>
      </c>
      <c r="Z4792">
        <f t="shared" si="1324"/>
        <v>31747.987499999999</v>
      </c>
      <c r="AA4792" t="s">
        <v>621</v>
      </c>
      <c r="AB4792">
        <v>2022</v>
      </c>
    </row>
    <row r="4793" spans="1:28" x14ac:dyDescent="0.25">
      <c r="A4793">
        <v>36</v>
      </c>
      <c r="B4793" t="s">
        <v>155</v>
      </c>
      <c r="C4793" t="s">
        <v>103</v>
      </c>
      <c r="D4793" t="s">
        <v>14</v>
      </c>
      <c r="E4793" t="s">
        <v>72</v>
      </c>
      <c r="F4793" t="s">
        <v>84</v>
      </c>
      <c r="G4793">
        <v>40000</v>
      </c>
      <c r="H4793">
        <f t="shared" si="1328"/>
        <v>37636</v>
      </c>
      <c r="I4793">
        <f t="shared" si="1332"/>
        <v>1148</v>
      </c>
      <c r="J4793">
        <f t="shared" si="1333"/>
        <v>2839.9999999999995</v>
      </c>
      <c r="K4793">
        <f t="shared" si="1334"/>
        <v>440.00000000000006</v>
      </c>
      <c r="L4793">
        <f t="shared" si="1337"/>
        <v>1216</v>
      </c>
      <c r="M4793">
        <f t="shared" si="1338"/>
        <v>2836</v>
      </c>
      <c r="N4793">
        <v>0</v>
      </c>
      <c r="O4793">
        <f t="shared" si="1339"/>
        <v>8480</v>
      </c>
      <c r="P4793">
        <v>25</v>
      </c>
      <c r="Q4793">
        <v>7189.37</v>
      </c>
      <c r="R4793">
        <v>840</v>
      </c>
      <c r="S4793">
        <v>0</v>
      </c>
      <c r="T4793">
        <v>100</v>
      </c>
      <c r="U4793">
        <f t="shared" si="1330"/>
        <v>442.64987499999984</v>
      </c>
      <c r="V4793">
        <v>0</v>
      </c>
      <c r="W4793">
        <f t="shared" si="1342"/>
        <v>8597.019875</v>
      </c>
      <c r="X4793">
        <f t="shared" si="1331"/>
        <v>2364</v>
      </c>
      <c r="Y4793">
        <f t="shared" si="1340"/>
        <v>5676</v>
      </c>
      <c r="Z4793">
        <f t="shared" si="1324"/>
        <v>29038.980125000002</v>
      </c>
      <c r="AA4793" t="s">
        <v>621</v>
      </c>
      <c r="AB4793">
        <v>2022</v>
      </c>
    </row>
    <row r="4794" spans="1:28" x14ac:dyDescent="0.25">
      <c r="A4794">
        <v>37</v>
      </c>
      <c r="B4794" t="s">
        <v>156</v>
      </c>
      <c r="C4794" t="s">
        <v>102</v>
      </c>
      <c r="D4794" t="s">
        <v>19</v>
      </c>
      <c r="E4794" t="s">
        <v>73</v>
      </c>
      <c r="F4794" t="s">
        <v>84</v>
      </c>
      <c r="G4794">
        <v>40000</v>
      </c>
      <c r="H4794">
        <f t="shared" si="1328"/>
        <v>36285.879999999997</v>
      </c>
      <c r="I4794">
        <f t="shared" si="1332"/>
        <v>1148</v>
      </c>
      <c r="J4794">
        <f t="shared" si="1333"/>
        <v>2839.9999999999995</v>
      </c>
      <c r="K4794">
        <f t="shared" si="1334"/>
        <v>440.00000000000006</v>
      </c>
      <c r="L4794">
        <f t="shared" si="1337"/>
        <v>1216</v>
      </c>
      <c r="M4794">
        <f t="shared" si="1338"/>
        <v>2836</v>
      </c>
      <c r="N4794">
        <v>1350.12</v>
      </c>
      <c r="O4794">
        <f t="shared" si="1339"/>
        <v>9830.119999999999</v>
      </c>
      <c r="P4794">
        <v>25</v>
      </c>
      <c r="Q4794">
        <v>1500</v>
      </c>
      <c r="R4794">
        <v>0</v>
      </c>
      <c r="S4794">
        <v>0</v>
      </c>
      <c r="T4794">
        <v>100</v>
      </c>
      <c r="U4794">
        <f t="shared" si="1330"/>
        <v>240.13187499999913</v>
      </c>
      <c r="V4794">
        <v>0</v>
      </c>
      <c r="W4794">
        <f t="shared" si="1342"/>
        <v>1865.1318749999991</v>
      </c>
      <c r="X4794">
        <f t="shared" si="1331"/>
        <v>3714.12</v>
      </c>
      <c r="Y4794">
        <f t="shared" si="1340"/>
        <v>5676</v>
      </c>
      <c r="Z4794">
        <f t="shared" si="1324"/>
        <v>34420.748124999998</v>
      </c>
      <c r="AA4794" t="s">
        <v>621</v>
      </c>
      <c r="AB4794">
        <v>2022</v>
      </c>
    </row>
    <row r="4795" spans="1:28" x14ac:dyDescent="0.25">
      <c r="A4795">
        <v>38</v>
      </c>
      <c r="B4795" t="s">
        <v>157</v>
      </c>
      <c r="C4795" t="s">
        <v>102</v>
      </c>
      <c r="D4795" t="s">
        <v>10</v>
      </c>
      <c r="E4795" t="s">
        <v>46</v>
      </c>
      <c r="F4795" t="s">
        <v>84</v>
      </c>
      <c r="G4795">
        <v>45000</v>
      </c>
      <c r="H4795">
        <f t="shared" si="1328"/>
        <v>42340.5</v>
      </c>
      <c r="I4795">
        <f t="shared" si="1332"/>
        <v>1291.5</v>
      </c>
      <c r="J4795">
        <f t="shared" si="1333"/>
        <v>3194.9999999999995</v>
      </c>
      <c r="K4795">
        <f t="shared" si="1334"/>
        <v>495.00000000000006</v>
      </c>
      <c r="L4795">
        <f t="shared" si="1337"/>
        <v>1368</v>
      </c>
      <c r="M4795">
        <f t="shared" si="1338"/>
        <v>3190.5</v>
      </c>
      <c r="N4795">
        <f>+N4827*2</f>
        <v>0</v>
      </c>
      <c r="O4795">
        <f t="shared" si="1339"/>
        <v>9540</v>
      </c>
      <c r="P4795">
        <v>25</v>
      </c>
      <c r="Q4795">
        <v>5742.03</v>
      </c>
      <c r="R4795">
        <v>980</v>
      </c>
      <c r="S4795">
        <v>0</v>
      </c>
      <c r="T4795">
        <v>100</v>
      </c>
      <c r="U4795">
        <f t="shared" si="1330"/>
        <v>1148.3248749999998</v>
      </c>
      <c r="V4795">
        <v>0</v>
      </c>
      <c r="W4795">
        <f t="shared" si="1342"/>
        <v>7995.3548749999991</v>
      </c>
      <c r="X4795">
        <f t="shared" si="1331"/>
        <v>2659.5</v>
      </c>
      <c r="Y4795">
        <f t="shared" si="1340"/>
        <v>6385.5</v>
      </c>
      <c r="Z4795">
        <f t="shared" si="1324"/>
        <v>34345.145125000003</v>
      </c>
      <c r="AA4795" t="s">
        <v>621</v>
      </c>
      <c r="AB4795">
        <v>2022</v>
      </c>
    </row>
    <row r="4796" spans="1:28" x14ac:dyDescent="0.25">
      <c r="A4796">
        <v>39</v>
      </c>
      <c r="B4796" t="s">
        <v>158</v>
      </c>
      <c r="C4796" t="s">
        <v>102</v>
      </c>
      <c r="D4796" t="s">
        <v>12</v>
      </c>
      <c r="E4796" t="s">
        <v>46</v>
      </c>
      <c r="F4796" t="s">
        <v>84</v>
      </c>
      <c r="G4796">
        <v>32000</v>
      </c>
      <c r="H4796">
        <f t="shared" si="1328"/>
        <v>30108.799999999999</v>
      </c>
      <c r="I4796">
        <f t="shared" si="1332"/>
        <v>918.4</v>
      </c>
      <c r="J4796">
        <f t="shared" si="1333"/>
        <v>2272</v>
      </c>
      <c r="K4796">
        <f t="shared" si="1334"/>
        <v>352.00000000000006</v>
      </c>
      <c r="L4796">
        <f t="shared" si="1337"/>
        <v>972.8</v>
      </c>
      <c r="M4796">
        <f t="shared" si="1338"/>
        <v>2268.8000000000002</v>
      </c>
      <c r="N4796">
        <v>0</v>
      </c>
      <c r="O4796">
        <f t="shared" si="1339"/>
        <v>6784</v>
      </c>
      <c r="P4796">
        <v>25</v>
      </c>
      <c r="Q4796">
        <v>0</v>
      </c>
      <c r="R4796">
        <v>0</v>
      </c>
      <c r="S4796">
        <v>0</v>
      </c>
      <c r="T4796">
        <v>100</v>
      </c>
      <c r="U4796">
        <f t="shared" si="1330"/>
        <v>0</v>
      </c>
      <c r="V4796">
        <v>0</v>
      </c>
      <c r="W4796">
        <f t="shared" si="1342"/>
        <v>125</v>
      </c>
      <c r="X4796">
        <f t="shared" si="1331"/>
        <v>1891.1999999999998</v>
      </c>
      <c r="Y4796">
        <f t="shared" si="1340"/>
        <v>4540.8</v>
      </c>
      <c r="Z4796">
        <f t="shared" si="1324"/>
        <v>29983.8</v>
      </c>
      <c r="AA4796" t="s">
        <v>621</v>
      </c>
      <c r="AB4796">
        <v>2022</v>
      </c>
    </row>
    <row r="4797" spans="1:28" x14ac:dyDescent="0.25">
      <c r="A4797">
        <v>40</v>
      </c>
      <c r="B4797" t="s">
        <v>159</v>
      </c>
      <c r="C4797" t="s">
        <v>103</v>
      </c>
      <c r="D4797" t="s">
        <v>21</v>
      </c>
      <c r="E4797" t="s">
        <v>68</v>
      </c>
      <c r="F4797" t="s">
        <v>84</v>
      </c>
      <c r="G4797">
        <v>46000</v>
      </c>
      <c r="H4797">
        <f t="shared" si="1328"/>
        <v>41931.279999999999</v>
      </c>
      <c r="I4797">
        <f t="shared" si="1332"/>
        <v>1320.2</v>
      </c>
      <c r="J4797">
        <f t="shared" si="1333"/>
        <v>3265.9999999999995</v>
      </c>
      <c r="K4797">
        <f t="shared" si="1334"/>
        <v>506.00000000000006</v>
      </c>
      <c r="L4797">
        <f t="shared" si="1337"/>
        <v>1398.4</v>
      </c>
      <c r="M4797">
        <f t="shared" si="1338"/>
        <v>3261.4</v>
      </c>
      <c r="N4797">
        <v>1350.12</v>
      </c>
      <c r="O4797">
        <f t="shared" si="1339"/>
        <v>11102.119999999999</v>
      </c>
      <c r="P4797">
        <v>25</v>
      </c>
      <c r="Q4797">
        <v>2042.65</v>
      </c>
      <c r="R4797">
        <v>1120</v>
      </c>
      <c r="S4797">
        <v>0</v>
      </c>
      <c r="T4797">
        <v>100</v>
      </c>
      <c r="U4797">
        <f t="shared" si="1330"/>
        <v>1086.9418749999998</v>
      </c>
      <c r="V4797">
        <v>0</v>
      </c>
      <c r="W4797">
        <f t="shared" si="1342"/>
        <v>4374.5918750000001</v>
      </c>
      <c r="X4797">
        <f t="shared" si="1331"/>
        <v>4068.7200000000003</v>
      </c>
      <c r="Y4797">
        <f t="shared" si="1340"/>
        <v>6527.4</v>
      </c>
      <c r="Z4797">
        <f t="shared" si="1324"/>
        <v>37556.688125000001</v>
      </c>
      <c r="AA4797" t="s">
        <v>621</v>
      </c>
      <c r="AB4797">
        <v>2022</v>
      </c>
    </row>
    <row r="4798" spans="1:28" x14ac:dyDescent="0.25">
      <c r="A4798">
        <v>41</v>
      </c>
      <c r="B4798" t="s">
        <v>150</v>
      </c>
      <c r="C4798" t="s">
        <v>102</v>
      </c>
      <c r="D4798" t="s">
        <v>16</v>
      </c>
      <c r="E4798" t="s">
        <v>95</v>
      </c>
      <c r="F4798" t="s">
        <v>84</v>
      </c>
      <c r="G4798">
        <v>32000</v>
      </c>
      <c r="H4798">
        <f>+G4798-(I4798+L4798+N4798)</f>
        <v>30108.799999999999</v>
      </c>
      <c r="I4798">
        <f>IF(G4798&lt;=312000,G4798*2.87%,8954.4)</f>
        <v>918.4</v>
      </c>
      <c r="J4798">
        <f>IF(G4798&lt;=312000,G4798*7.1%,22152)</f>
        <v>2272</v>
      </c>
      <c r="K4798">
        <f>IF(G4798&lt;=62400,G4798*1.1%,686.4)</f>
        <v>352.00000000000006</v>
      </c>
      <c r="L4798">
        <f>IF(G4798&lt;=156000,G4798*3.04%,4742.4)</f>
        <v>972.8</v>
      </c>
      <c r="M4798">
        <f>IF(G4798&lt;=156000,G4798*7.09%,11060.4)</f>
        <v>2268.8000000000002</v>
      </c>
      <c r="N4798">
        <v>0</v>
      </c>
      <c r="O4798">
        <f>+I4798+J4798+K4798+L4798+M4798+N4798</f>
        <v>6784</v>
      </c>
      <c r="P4798">
        <v>25</v>
      </c>
      <c r="Q4798">
        <v>0</v>
      </c>
      <c r="R4798">
        <v>630</v>
      </c>
      <c r="S4798">
        <v>336</v>
      </c>
      <c r="T4798">
        <v>100</v>
      </c>
      <c r="U4798">
        <f>IF((H4798*12)&gt;867123.01,(79776+(((H4798*12)-867123.01)*0.25))/12,IF((H4798*12)&gt;624329.01,(31216+(((H4798*12)-624329.01)*0.2))/12,IF((H4798*12)&gt;416220.01,(((H4798*12)-416220.01)*0.15)/12,0)))</f>
        <v>0</v>
      </c>
      <c r="V4798">
        <v>0</v>
      </c>
      <c r="W4798">
        <f t="shared" si="1342"/>
        <v>1091</v>
      </c>
      <c r="X4798">
        <f t="shared" si="1331"/>
        <v>1891.1999999999998</v>
      </c>
      <c r="Y4798">
        <f t="shared" si="1340"/>
        <v>4540.8</v>
      </c>
      <c r="Z4798">
        <f t="shared" si="1324"/>
        <v>29017.8</v>
      </c>
      <c r="AA4798" t="s">
        <v>621</v>
      </c>
      <c r="AB4798">
        <v>2022</v>
      </c>
    </row>
    <row r="4799" spans="1:28" x14ac:dyDescent="0.25">
      <c r="A4799">
        <v>42</v>
      </c>
      <c r="B4799" t="s">
        <v>160</v>
      </c>
      <c r="C4799" t="s">
        <v>102</v>
      </c>
      <c r="D4799" t="s">
        <v>4</v>
      </c>
      <c r="E4799" t="s">
        <v>93</v>
      </c>
      <c r="F4799" t="s">
        <v>84</v>
      </c>
      <c r="G4799">
        <v>31500</v>
      </c>
      <c r="H4799">
        <f t="shared" si="1328"/>
        <v>28288.23</v>
      </c>
      <c r="I4799">
        <f t="shared" si="1332"/>
        <v>904.05</v>
      </c>
      <c r="J4799">
        <f t="shared" si="1333"/>
        <v>2236.5</v>
      </c>
      <c r="K4799">
        <f t="shared" si="1334"/>
        <v>346.50000000000006</v>
      </c>
      <c r="L4799">
        <f t="shared" si="1337"/>
        <v>957.6</v>
      </c>
      <c r="M4799">
        <f t="shared" si="1338"/>
        <v>2233.3500000000004</v>
      </c>
      <c r="N4799">
        <v>1350.12</v>
      </c>
      <c r="O4799">
        <f t="shared" si="1339"/>
        <v>8028.1200000000008</v>
      </c>
      <c r="P4799">
        <v>25</v>
      </c>
      <c r="Q4799">
        <v>6104.46</v>
      </c>
      <c r="R4799">
        <v>770</v>
      </c>
      <c r="S4799">
        <v>635</v>
      </c>
      <c r="T4799">
        <v>100</v>
      </c>
      <c r="U4799">
        <f t="shared" si="1330"/>
        <v>0</v>
      </c>
      <c r="V4799">
        <v>0</v>
      </c>
      <c r="W4799">
        <f t="shared" si="1342"/>
        <v>7634.46</v>
      </c>
      <c r="X4799">
        <f t="shared" si="1331"/>
        <v>3211.77</v>
      </c>
      <c r="Y4799">
        <f t="shared" si="1340"/>
        <v>4469.8500000000004</v>
      </c>
      <c r="Z4799">
        <f t="shared" ref="Z4799:Z4837" si="1343">+G4799-(W4799+X4799)</f>
        <v>20653.77</v>
      </c>
      <c r="AA4799" t="s">
        <v>621</v>
      </c>
      <c r="AB4799">
        <v>2022</v>
      </c>
    </row>
    <row r="4800" spans="1:28" x14ac:dyDescent="0.25">
      <c r="A4800">
        <v>43</v>
      </c>
      <c r="B4800" t="s">
        <v>189</v>
      </c>
      <c r="C4800" t="s">
        <v>102</v>
      </c>
      <c r="D4800" t="s">
        <v>7</v>
      </c>
      <c r="E4800" t="s">
        <v>75</v>
      </c>
      <c r="F4800" t="s">
        <v>99</v>
      </c>
      <c r="G4800">
        <v>65000</v>
      </c>
      <c r="H4800">
        <f t="shared" si="1328"/>
        <v>61158.5</v>
      </c>
      <c r="I4800">
        <f t="shared" si="1332"/>
        <v>1865.5</v>
      </c>
      <c r="J4800">
        <f t="shared" si="1333"/>
        <v>4615</v>
      </c>
      <c r="K4800">
        <f t="shared" si="1334"/>
        <v>686.4</v>
      </c>
      <c r="L4800">
        <f t="shared" si="1337"/>
        <v>1976</v>
      </c>
      <c r="M4800">
        <f t="shared" si="1338"/>
        <v>4608.5</v>
      </c>
      <c r="N4800">
        <v>0</v>
      </c>
      <c r="O4800">
        <f t="shared" si="1339"/>
        <v>13751.4</v>
      </c>
      <c r="P4800">
        <v>25</v>
      </c>
      <c r="Q4800">
        <v>7139.91</v>
      </c>
      <c r="R4800">
        <v>1260</v>
      </c>
      <c r="S4800">
        <v>635</v>
      </c>
      <c r="T4800">
        <v>100</v>
      </c>
      <c r="U4800">
        <f t="shared" si="1330"/>
        <v>4427.5498333333335</v>
      </c>
      <c r="V4800">
        <v>0</v>
      </c>
      <c r="W4800">
        <f t="shared" si="1342"/>
        <v>13587.459833333334</v>
      </c>
      <c r="X4800">
        <f t="shared" si="1331"/>
        <v>3841.5</v>
      </c>
      <c r="Y4800">
        <f t="shared" si="1340"/>
        <v>9223.5</v>
      </c>
      <c r="Z4800">
        <f t="shared" si="1343"/>
        <v>47571.040166666666</v>
      </c>
      <c r="AA4800" t="s">
        <v>621</v>
      </c>
      <c r="AB4800">
        <v>2022</v>
      </c>
    </row>
    <row r="4801" spans="1:28" x14ac:dyDescent="0.25">
      <c r="A4801">
        <v>44</v>
      </c>
      <c r="B4801" t="s">
        <v>161</v>
      </c>
      <c r="C4801" t="s">
        <v>102</v>
      </c>
      <c r="D4801" t="s">
        <v>20</v>
      </c>
      <c r="E4801" t="s">
        <v>62</v>
      </c>
      <c r="F4801" t="s">
        <v>99</v>
      </c>
      <c r="G4801">
        <v>110000</v>
      </c>
      <c r="H4801">
        <f t="shared" ref="H4801:H4837" si="1344">+G4801-(I4801+L4801+N4801)</f>
        <v>103499</v>
      </c>
      <c r="I4801">
        <f t="shared" si="1332"/>
        <v>3157</v>
      </c>
      <c r="J4801">
        <f t="shared" si="1333"/>
        <v>7809.9999999999991</v>
      </c>
      <c r="K4801">
        <f t="shared" si="1334"/>
        <v>686.4</v>
      </c>
      <c r="L4801">
        <f t="shared" si="1337"/>
        <v>3344</v>
      </c>
      <c r="M4801">
        <f t="shared" si="1338"/>
        <v>7799.0000000000009</v>
      </c>
      <c r="N4801">
        <v>0</v>
      </c>
      <c r="O4801">
        <f t="shared" si="1339"/>
        <v>22796.400000000001</v>
      </c>
      <c r="P4801">
        <v>25</v>
      </c>
      <c r="Q4801">
        <v>0</v>
      </c>
      <c r="R4801">
        <v>0</v>
      </c>
      <c r="S4801">
        <v>0</v>
      </c>
      <c r="T4801">
        <v>100</v>
      </c>
      <c r="U4801">
        <f t="shared" si="1330"/>
        <v>14457.687291666667</v>
      </c>
      <c r="V4801">
        <v>0</v>
      </c>
      <c r="W4801">
        <f t="shared" si="1342"/>
        <v>14582.687291666667</v>
      </c>
      <c r="X4801">
        <f t="shared" si="1331"/>
        <v>6501</v>
      </c>
      <c r="Y4801">
        <f t="shared" si="1340"/>
        <v>15609</v>
      </c>
      <c r="Z4801">
        <f t="shared" si="1343"/>
        <v>88916.312708333338</v>
      </c>
      <c r="AA4801" t="s">
        <v>621</v>
      </c>
      <c r="AB4801">
        <v>2022</v>
      </c>
    </row>
    <row r="4802" spans="1:28" x14ac:dyDescent="0.25">
      <c r="A4802">
        <v>45</v>
      </c>
      <c r="B4802" t="s">
        <v>162</v>
      </c>
      <c r="C4802" t="s">
        <v>102</v>
      </c>
      <c r="D4802" t="s">
        <v>15</v>
      </c>
      <c r="E4802" t="s">
        <v>92</v>
      </c>
      <c r="F4802" t="s">
        <v>99</v>
      </c>
      <c r="G4802">
        <v>55000</v>
      </c>
      <c r="H4802">
        <f t="shared" si="1344"/>
        <v>49049.26</v>
      </c>
      <c r="I4802">
        <f t="shared" si="1332"/>
        <v>1578.5</v>
      </c>
      <c r="J4802">
        <f t="shared" si="1333"/>
        <v>3904.9999999999995</v>
      </c>
      <c r="K4802">
        <f t="shared" si="1334"/>
        <v>605.00000000000011</v>
      </c>
      <c r="L4802">
        <f t="shared" si="1337"/>
        <v>1672</v>
      </c>
      <c r="M4802">
        <f t="shared" si="1338"/>
        <v>3899.5000000000005</v>
      </c>
      <c r="N4802">
        <v>2700.24</v>
      </c>
      <c r="O4802">
        <f t="shared" si="1339"/>
        <v>14360.24</v>
      </c>
      <c r="P4802">
        <v>25</v>
      </c>
      <c r="Q4802">
        <v>0</v>
      </c>
      <c r="R4802">
        <v>0</v>
      </c>
      <c r="S4802">
        <v>0</v>
      </c>
      <c r="T4802">
        <v>100</v>
      </c>
      <c r="U4802">
        <f t="shared" si="1330"/>
        <v>2154.6388749999996</v>
      </c>
      <c r="V4802">
        <v>0</v>
      </c>
      <c r="W4802">
        <f t="shared" si="1342"/>
        <v>2279.6388749999996</v>
      </c>
      <c r="X4802">
        <f t="shared" si="1331"/>
        <v>5950.74</v>
      </c>
      <c r="Y4802">
        <f t="shared" si="1340"/>
        <v>7804.5</v>
      </c>
      <c r="Z4802">
        <f t="shared" si="1343"/>
        <v>46769.621125000005</v>
      </c>
      <c r="AA4802" t="s">
        <v>621</v>
      </c>
      <c r="AB4802">
        <v>2022</v>
      </c>
    </row>
    <row r="4803" spans="1:28" x14ac:dyDescent="0.25">
      <c r="A4803">
        <v>46</v>
      </c>
      <c r="B4803" t="s">
        <v>163</v>
      </c>
      <c r="C4803" t="s">
        <v>102</v>
      </c>
      <c r="D4803" t="s">
        <v>7</v>
      </c>
      <c r="E4803" t="s">
        <v>30</v>
      </c>
      <c r="F4803" t="s">
        <v>99</v>
      </c>
      <c r="G4803">
        <v>150000</v>
      </c>
      <c r="H4803">
        <f t="shared" si="1344"/>
        <v>141135</v>
      </c>
      <c r="I4803">
        <f t="shared" si="1332"/>
        <v>4305</v>
      </c>
      <c r="J4803">
        <f t="shared" si="1333"/>
        <v>10649.999999999998</v>
      </c>
      <c r="K4803">
        <f t="shared" si="1334"/>
        <v>686.4</v>
      </c>
      <c r="L4803">
        <f t="shared" si="1337"/>
        <v>4560</v>
      </c>
      <c r="M4803">
        <f t="shared" si="1338"/>
        <v>10635</v>
      </c>
      <c r="N4803">
        <v>0</v>
      </c>
      <c r="O4803">
        <f t="shared" si="1339"/>
        <v>30836.399999999998</v>
      </c>
      <c r="P4803">
        <v>25</v>
      </c>
      <c r="Q4803">
        <v>0</v>
      </c>
      <c r="R4803">
        <v>0</v>
      </c>
      <c r="S4803">
        <v>0</v>
      </c>
      <c r="T4803">
        <v>100</v>
      </c>
      <c r="U4803">
        <f t="shared" si="1330"/>
        <v>23866.687291666665</v>
      </c>
      <c r="V4803">
        <v>0</v>
      </c>
      <c r="W4803">
        <f t="shared" si="1342"/>
        <v>23991.687291666665</v>
      </c>
      <c r="X4803">
        <f t="shared" si="1331"/>
        <v>8865</v>
      </c>
      <c r="Y4803">
        <f t="shared" si="1340"/>
        <v>21285</v>
      </c>
      <c r="Z4803">
        <f t="shared" si="1343"/>
        <v>117143.31270833334</v>
      </c>
      <c r="AA4803" t="s">
        <v>621</v>
      </c>
      <c r="AB4803">
        <v>2022</v>
      </c>
    </row>
    <row r="4804" spans="1:28" x14ac:dyDescent="0.25">
      <c r="A4804">
        <v>47</v>
      </c>
      <c r="B4804" t="s">
        <v>166</v>
      </c>
      <c r="C4804" t="s">
        <v>102</v>
      </c>
      <c r="D4804" t="s">
        <v>94</v>
      </c>
      <c r="E4804" t="s">
        <v>36</v>
      </c>
      <c r="F4804" t="s">
        <v>100</v>
      </c>
      <c r="G4804">
        <v>30000</v>
      </c>
      <c r="H4804">
        <f t="shared" si="1344"/>
        <v>28227</v>
      </c>
      <c r="I4804">
        <f t="shared" si="1332"/>
        <v>861</v>
      </c>
      <c r="J4804">
        <f t="shared" si="1333"/>
        <v>2130</v>
      </c>
      <c r="K4804">
        <f t="shared" si="1334"/>
        <v>330.00000000000006</v>
      </c>
      <c r="L4804">
        <f t="shared" si="1337"/>
        <v>912</v>
      </c>
      <c r="M4804">
        <f t="shared" si="1338"/>
        <v>2127</v>
      </c>
      <c r="N4804">
        <v>0</v>
      </c>
      <c r="O4804">
        <f t="shared" si="1339"/>
        <v>6360</v>
      </c>
      <c r="P4804">
        <v>25</v>
      </c>
      <c r="Q4804">
        <v>0</v>
      </c>
      <c r="R4804">
        <v>0</v>
      </c>
      <c r="S4804">
        <v>0</v>
      </c>
      <c r="T4804">
        <v>100</v>
      </c>
      <c r="U4804">
        <f t="shared" ref="U4804:U4837" si="1345">IF((H4804*12)&gt;867123.01,(79776+(((H4804*12)-867123.01)*0.25))/12,IF((H4804*12)&gt;624329.01,(31216+(((H4804*12)-624329.01)*0.2))/12,IF((H4804*12)&gt;416220.01,(((H4804*12)-416220.01)*0.15)/12,0)))</f>
        <v>0</v>
      </c>
      <c r="V4804">
        <v>0</v>
      </c>
      <c r="W4804">
        <f t="shared" si="1342"/>
        <v>125</v>
      </c>
      <c r="X4804">
        <f t="shared" si="1331"/>
        <v>1773</v>
      </c>
      <c r="Y4804">
        <f t="shared" si="1340"/>
        <v>4257</v>
      </c>
      <c r="Z4804">
        <f t="shared" si="1343"/>
        <v>28102</v>
      </c>
      <c r="AA4804" t="s">
        <v>621</v>
      </c>
      <c r="AB4804">
        <v>2022</v>
      </c>
    </row>
    <row r="4805" spans="1:28" x14ac:dyDescent="0.25">
      <c r="A4805">
        <v>48</v>
      </c>
      <c r="B4805" t="s">
        <v>167</v>
      </c>
      <c r="C4805" t="s">
        <v>102</v>
      </c>
      <c r="D4805" t="s">
        <v>6</v>
      </c>
      <c r="E4805" t="s">
        <v>36</v>
      </c>
      <c r="F4805" t="s">
        <v>100</v>
      </c>
      <c r="G4805">
        <v>26000</v>
      </c>
      <c r="H4805">
        <f t="shared" si="1344"/>
        <v>24463.4</v>
      </c>
      <c r="I4805">
        <f t="shared" si="1332"/>
        <v>746.2</v>
      </c>
      <c r="J4805">
        <f t="shared" si="1333"/>
        <v>1845.9999999999998</v>
      </c>
      <c r="K4805">
        <f t="shared" si="1334"/>
        <v>286.00000000000006</v>
      </c>
      <c r="L4805">
        <f t="shared" si="1337"/>
        <v>790.4</v>
      </c>
      <c r="M4805">
        <f t="shared" si="1338"/>
        <v>1843.4</v>
      </c>
      <c r="N4805">
        <v>0</v>
      </c>
      <c r="O4805">
        <f t="shared" si="1339"/>
        <v>5512</v>
      </c>
      <c r="P4805">
        <v>25</v>
      </c>
      <c r="Q4805">
        <v>2200</v>
      </c>
      <c r="R4805">
        <v>0</v>
      </c>
      <c r="S4805">
        <v>0</v>
      </c>
      <c r="T4805">
        <v>100</v>
      </c>
      <c r="U4805">
        <f t="shared" si="1345"/>
        <v>0</v>
      </c>
      <c r="V4805">
        <v>0</v>
      </c>
      <c r="W4805">
        <f t="shared" si="1342"/>
        <v>2325</v>
      </c>
      <c r="X4805">
        <f t="shared" si="1331"/>
        <v>1536.6</v>
      </c>
      <c r="Y4805">
        <f t="shared" si="1340"/>
        <v>3689.3999999999996</v>
      </c>
      <c r="Z4805">
        <f t="shared" si="1343"/>
        <v>22138.400000000001</v>
      </c>
      <c r="AA4805" t="s">
        <v>621</v>
      </c>
      <c r="AB4805">
        <v>2022</v>
      </c>
    </row>
    <row r="4806" spans="1:28" x14ac:dyDescent="0.25">
      <c r="A4806">
        <v>49</v>
      </c>
      <c r="B4806" t="s">
        <v>169</v>
      </c>
      <c r="C4806" t="s">
        <v>102</v>
      </c>
      <c r="D4806" t="s">
        <v>6</v>
      </c>
      <c r="E4806" t="s">
        <v>36</v>
      </c>
      <c r="F4806" t="s">
        <v>100</v>
      </c>
      <c r="G4806">
        <v>30000</v>
      </c>
      <c r="H4806">
        <f t="shared" si="1344"/>
        <v>28227</v>
      </c>
      <c r="I4806">
        <f t="shared" si="1332"/>
        <v>861</v>
      </c>
      <c r="J4806">
        <f t="shared" si="1333"/>
        <v>2130</v>
      </c>
      <c r="K4806">
        <f t="shared" si="1334"/>
        <v>330.00000000000006</v>
      </c>
      <c r="L4806">
        <f t="shared" si="1337"/>
        <v>912</v>
      </c>
      <c r="M4806">
        <f t="shared" si="1338"/>
        <v>2127</v>
      </c>
      <c r="N4806">
        <v>0</v>
      </c>
      <c r="O4806">
        <f t="shared" si="1339"/>
        <v>6360</v>
      </c>
      <c r="P4806">
        <v>25</v>
      </c>
      <c r="Q4806">
        <v>0</v>
      </c>
      <c r="R4806">
        <v>0</v>
      </c>
      <c r="S4806">
        <v>0</v>
      </c>
      <c r="T4806">
        <v>100</v>
      </c>
      <c r="U4806">
        <f t="shared" si="1345"/>
        <v>0</v>
      </c>
      <c r="V4806">
        <v>0</v>
      </c>
      <c r="W4806">
        <f t="shared" si="1342"/>
        <v>125</v>
      </c>
      <c r="X4806">
        <f t="shared" si="1331"/>
        <v>1773</v>
      </c>
      <c r="Y4806">
        <f t="shared" si="1340"/>
        <v>4257</v>
      </c>
      <c r="Z4806">
        <f t="shared" si="1343"/>
        <v>28102</v>
      </c>
      <c r="AA4806" t="s">
        <v>621</v>
      </c>
      <c r="AB4806">
        <v>2022</v>
      </c>
    </row>
    <row r="4807" spans="1:28" x14ac:dyDescent="0.25">
      <c r="A4807">
        <v>50</v>
      </c>
      <c r="B4807" t="s">
        <v>170</v>
      </c>
      <c r="C4807" t="s">
        <v>102</v>
      </c>
      <c r="D4807" t="s">
        <v>17</v>
      </c>
      <c r="E4807" t="s">
        <v>36</v>
      </c>
      <c r="F4807" t="s">
        <v>100</v>
      </c>
      <c r="G4807">
        <v>36000</v>
      </c>
      <c r="H4807">
        <f t="shared" si="1344"/>
        <v>31172.16</v>
      </c>
      <c r="I4807">
        <f t="shared" si="1332"/>
        <v>1033.2</v>
      </c>
      <c r="J4807">
        <f t="shared" si="1333"/>
        <v>2555.9999999999995</v>
      </c>
      <c r="K4807">
        <f t="shared" si="1334"/>
        <v>396.00000000000006</v>
      </c>
      <c r="L4807">
        <f t="shared" si="1337"/>
        <v>1094.4000000000001</v>
      </c>
      <c r="M4807">
        <f t="shared" si="1338"/>
        <v>2552.4</v>
      </c>
      <c r="N4807">
        <f>1350.12*2</f>
        <v>2700.24</v>
      </c>
      <c r="O4807">
        <f t="shared" si="1339"/>
        <v>10332.24</v>
      </c>
      <c r="P4807">
        <v>25</v>
      </c>
      <c r="Q4807">
        <v>3875.52</v>
      </c>
      <c r="R4807">
        <v>0</v>
      </c>
      <c r="S4807">
        <v>0</v>
      </c>
      <c r="T4807">
        <v>100</v>
      </c>
      <c r="U4807">
        <f t="shared" si="1345"/>
        <v>0</v>
      </c>
      <c r="V4807">
        <v>0</v>
      </c>
      <c r="W4807">
        <f t="shared" si="1342"/>
        <v>4000.52</v>
      </c>
      <c r="X4807">
        <f t="shared" si="1331"/>
        <v>4827.84</v>
      </c>
      <c r="Y4807">
        <f t="shared" si="1340"/>
        <v>5108.3999999999996</v>
      </c>
      <c r="Z4807">
        <f t="shared" si="1343"/>
        <v>27171.64</v>
      </c>
      <c r="AA4807" t="s">
        <v>621</v>
      </c>
      <c r="AB4807">
        <v>2022</v>
      </c>
    </row>
    <row r="4808" spans="1:28" x14ac:dyDescent="0.25">
      <c r="A4808">
        <v>51</v>
      </c>
      <c r="B4808" t="s">
        <v>171</v>
      </c>
      <c r="C4808" t="s">
        <v>102</v>
      </c>
      <c r="D4808" t="s">
        <v>22</v>
      </c>
      <c r="E4808" t="s">
        <v>36</v>
      </c>
      <c r="F4808" t="s">
        <v>100</v>
      </c>
      <c r="G4808">
        <v>36000</v>
      </c>
      <c r="H4808">
        <f t="shared" si="1344"/>
        <v>33872.400000000001</v>
      </c>
      <c r="I4808">
        <f t="shared" si="1332"/>
        <v>1033.2</v>
      </c>
      <c r="J4808">
        <f t="shared" si="1333"/>
        <v>2555.9999999999995</v>
      </c>
      <c r="K4808">
        <f t="shared" si="1334"/>
        <v>396.00000000000006</v>
      </c>
      <c r="L4808">
        <f t="shared" si="1337"/>
        <v>1094.4000000000001</v>
      </c>
      <c r="M4808">
        <f t="shared" si="1338"/>
        <v>2552.4</v>
      </c>
      <c r="N4808">
        <v>0</v>
      </c>
      <c r="O4808">
        <f t="shared" si="1339"/>
        <v>7632</v>
      </c>
      <c r="P4808">
        <v>25</v>
      </c>
      <c r="Q4808">
        <v>0</v>
      </c>
      <c r="R4808">
        <v>0</v>
      </c>
      <c r="S4808">
        <v>0</v>
      </c>
      <c r="T4808">
        <v>100</v>
      </c>
      <c r="U4808">
        <f t="shared" si="1345"/>
        <v>0</v>
      </c>
      <c r="V4808">
        <v>0</v>
      </c>
      <c r="W4808">
        <f t="shared" si="1342"/>
        <v>125</v>
      </c>
      <c r="X4808">
        <f t="shared" si="1331"/>
        <v>2127.6000000000004</v>
      </c>
      <c r="Y4808">
        <f t="shared" si="1340"/>
        <v>5108.3999999999996</v>
      </c>
      <c r="Z4808">
        <f t="shared" si="1343"/>
        <v>33747.4</v>
      </c>
      <c r="AA4808" t="s">
        <v>621</v>
      </c>
      <c r="AB4808">
        <v>2022</v>
      </c>
    </row>
    <row r="4809" spans="1:28" x14ac:dyDescent="0.25">
      <c r="A4809">
        <v>52</v>
      </c>
      <c r="B4809" t="s">
        <v>172</v>
      </c>
      <c r="C4809" t="s">
        <v>102</v>
      </c>
      <c r="D4809" t="s">
        <v>6</v>
      </c>
      <c r="E4809" t="s">
        <v>26</v>
      </c>
      <c r="F4809" t="s">
        <v>100</v>
      </c>
      <c r="G4809">
        <v>46000</v>
      </c>
      <c r="H4809">
        <f t="shared" si="1344"/>
        <v>43281.4</v>
      </c>
      <c r="I4809">
        <f t="shared" si="1332"/>
        <v>1320.2</v>
      </c>
      <c r="J4809">
        <f t="shared" si="1333"/>
        <v>3265.9999999999995</v>
      </c>
      <c r="K4809">
        <f t="shared" si="1334"/>
        <v>506.00000000000006</v>
      </c>
      <c r="L4809">
        <f t="shared" si="1337"/>
        <v>1398.4</v>
      </c>
      <c r="M4809">
        <f t="shared" si="1338"/>
        <v>3261.4</v>
      </c>
      <c r="N4809">
        <v>0</v>
      </c>
      <c r="O4809">
        <f t="shared" si="1339"/>
        <v>9752</v>
      </c>
      <c r="P4809">
        <v>25</v>
      </c>
      <c r="Q4809">
        <v>0</v>
      </c>
      <c r="R4809">
        <v>0</v>
      </c>
      <c r="S4809">
        <v>0</v>
      </c>
      <c r="T4809">
        <v>100</v>
      </c>
      <c r="U4809">
        <f t="shared" si="1345"/>
        <v>1289.4598750000005</v>
      </c>
      <c r="V4809">
        <v>0</v>
      </c>
      <c r="W4809">
        <f t="shared" si="1342"/>
        <v>1414.4598750000005</v>
      </c>
      <c r="X4809">
        <f t="shared" si="1331"/>
        <v>2718.6000000000004</v>
      </c>
      <c r="Y4809">
        <f t="shared" si="1340"/>
        <v>6527.4</v>
      </c>
      <c r="Z4809">
        <f t="shared" si="1343"/>
        <v>41866.940125000001</v>
      </c>
      <c r="AA4809" t="s">
        <v>621</v>
      </c>
      <c r="AB4809">
        <v>2022</v>
      </c>
    </row>
    <row r="4810" spans="1:28" x14ac:dyDescent="0.25">
      <c r="A4810">
        <v>53</v>
      </c>
      <c r="B4810" t="s">
        <v>173</v>
      </c>
      <c r="C4810" t="s">
        <v>102</v>
      </c>
      <c r="D4810" t="s">
        <v>6</v>
      </c>
      <c r="E4810" t="s">
        <v>26</v>
      </c>
      <c r="F4810" t="s">
        <v>100</v>
      </c>
      <c r="G4810">
        <v>36000</v>
      </c>
      <c r="H4810">
        <f t="shared" si="1344"/>
        <v>32522.28</v>
      </c>
      <c r="I4810">
        <f t="shared" si="1332"/>
        <v>1033.2</v>
      </c>
      <c r="J4810">
        <f t="shared" si="1333"/>
        <v>2555.9999999999995</v>
      </c>
      <c r="K4810">
        <f t="shared" si="1334"/>
        <v>396.00000000000006</v>
      </c>
      <c r="L4810">
        <f t="shared" si="1337"/>
        <v>1094.4000000000001</v>
      </c>
      <c r="M4810">
        <f t="shared" si="1338"/>
        <v>2552.4</v>
      </c>
      <c r="N4810">
        <v>1350.12</v>
      </c>
      <c r="O4810">
        <f t="shared" si="1339"/>
        <v>8982.119999999999</v>
      </c>
      <c r="P4810">
        <v>25</v>
      </c>
      <c r="Q4810">
        <v>0</v>
      </c>
      <c r="R4810">
        <v>0</v>
      </c>
      <c r="S4810">
        <v>0</v>
      </c>
      <c r="T4810">
        <v>100</v>
      </c>
      <c r="U4810">
        <f t="shared" si="1345"/>
        <v>0</v>
      </c>
      <c r="V4810">
        <v>0</v>
      </c>
      <c r="W4810">
        <f t="shared" si="1342"/>
        <v>125</v>
      </c>
      <c r="X4810">
        <f t="shared" ref="X4810:X4817" si="1346">+I4810+L4810+N4810</f>
        <v>3477.7200000000003</v>
      </c>
      <c r="Y4810">
        <f t="shared" si="1340"/>
        <v>5108.3999999999996</v>
      </c>
      <c r="Z4810">
        <f t="shared" si="1343"/>
        <v>32397.279999999999</v>
      </c>
      <c r="AA4810" t="s">
        <v>621</v>
      </c>
      <c r="AB4810">
        <v>2022</v>
      </c>
    </row>
    <row r="4811" spans="1:28" x14ac:dyDescent="0.25">
      <c r="A4811">
        <v>54</v>
      </c>
      <c r="B4811" t="s">
        <v>174</v>
      </c>
      <c r="C4811" t="s">
        <v>102</v>
      </c>
      <c r="D4811" t="s">
        <v>6</v>
      </c>
      <c r="E4811" t="s">
        <v>26</v>
      </c>
      <c r="F4811" t="s">
        <v>100</v>
      </c>
      <c r="G4811">
        <v>36000</v>
      </c>
      <c r="H4811">
        <f t="shared" si="1344"/>
        <v>33872.400000000001</v>
      </c>
      <c r="I4811">
        <f t="shared" si="1332"/>
        <v>1033.2</v>
      </c>
      <c r="J4811">
        <f t="shared" si="1333"/>
        <v>2555.9999999999995</v>
      </c>
      <c r="K4811">
        <f t="shared" si="1334"/>
        <v>396.00000000000006</v>
      </c>
      <c r="L4811">
        <f t="shared" si="1337"/>
        <v>1094.4000000000001</v>
      </c>
      <c r="M4811">
        <f t="shared" si="1338"/>
        <v>2552.4</v>
      </c>
      <c r="N4811">
        <v>0</v>
      </c>
      <c r="O4811">
        <f t="shared" si="1339"/>
        <v>7632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45"/>
        <v>0</v>
      </c>
      <c r="V4811">
        <v>0</v>
      </c>
      <c r="W4811">
        <f t="shared" si="1342"/>
        <v>125</v>
      </c>
      <c r="X4811">
        <f t="shared" si="1346"/>
        <v>2127.6000000000004</v>
      </c>
      <c r="Y4811">
        <f t="shared" si="1340"/>
        <v>5108.3999999999996</v>
      </c>
      <c r="Z4811">
        <f t="shared" si="1343"/>
        <v>33747.4</v>
      </c>
      <c r="AA4811" t="s">
        <v>621</v>
      </c>
      <c r="AB4811">
        <v>2022</v>
      </c>
    </row>
    <row r="4812" spans="1:28" x14ac:dyDescent="0.25">
      <c r="A4812">
        <v>55</v>
      </c>
      <c r="B4812" t="s">
        <v>176</v>
      </c>
      <c r="C4812" t="s">
        <v>102</v>
      </c>
      <c r="D4812" t="s">
        <v>6</v>
      </c>
      <c r="E4812" t="s">
        <v>26</v>
      </c>
      <c r="F4812" t="s">
        <v>100</v>
      </c>
      <c r="G4812">
        <v>36000</v>
      </c>
      <c r="H4812">
        <f t="shared" si="1344"/>
        <v>33872.400000000001</v>
      </c>
      <c r="I4812">
        <f t="shared" si="1332"/>
        <v>1033.2</v>
      </c>
      <c r="J4812">
        <f t="shared" si="1333"/>
        <v>2555.9999999999995</v>
      </c>
      <c r="K4812">
        <f t="shared" si="1334"/>
        <v>396.00000000000006</v>
      </c>
      <c r="L4812">
        <f t="shared" si="1337"/>
        <v>1094.4000000000001</v>
      </c>
      <c r="M4812">
        <f t="shared" si="1338"/>
        <v>2552.4</v>
      </c>
      <c r="N4812">
        <v>0</v>
      </c>
      <c r="O4812">
        <f t="shared" si="1339"/>
        <v>7632</v>
      </c>
      <c r="P4812">
        <v>25</v>
      </c>
      <c r="Q4812">
        <v>0</v>
      </c>
      <c r="R4812">
        <v>0</v>
      </c>
      <c r="S4812">
        <v>0</v>
      </c>
      <c r="T4812">
        <v>100</v>
      </c>
      <c r="U4812">
        <f t="shared" si="1345"/>
        <v>0</v>
      </c>
      <c r="V4812">
        <v>0</v>
      </c>
      <c r="W4812">
        <f t="shared" si="1342"/>
        <v>125</v>
      </c>
      <c r="X4812">
        <f t="shared" si="1346"/>
        <v>2127.6000000000004</v>
      </c>
      <c r="Y4812">
        <f t="shared" si="1340"/>
        <v>5108.3999999999996</v>
      </c>
      <c r="Z4812">
        <f t="shared" si="1343"/>
        <v>33747.4</v>
      </c>
      <c r="AA4812" t="s">
        <v>621</v>
      </c>
      <c r="AB4812">
        <v>2022</v>
      </c>
    </row>
    <row r="4813" spans="1:28" x14ac:dyDescent="0.25">
      <c r="A4813">
        <v>56</v>
      </c>
      <c r="B4813" t="s">
        <v>177</v>
      </c>
      <c r="C4813" t="s">
        <v>102</v>
      </c>
      <c r="D4813" t="s">
        <v>22</v>
      </c>
      <c r="E4813" t="s">
        <v>26</v>
      </c>
      <c r="F4813" t="s">
        <v>100</v>
      </c>
      <c r="G4813">
        <v>36000</v>
      </c>
      <c r="H4813">
        <f t="shared" si="1344"/>
        <v>33872.400000000001</v>
      </c>
      <c r="I4813">
        <f t="shared" si="1332"/>
        <v>1033.2</v>
      </c>
      <c r="J4813">
        <f t="shared" si="1333"/>
        <v>2555.9999999999995</v>
      </c>
      <c r="K4813">
        <f t="shared" si="1334"/>
        <v>396.00000000000006</v>
      </c>
      <c r="L4813">
        <f t="shared" si="1337"/>
        <v>1094.4000000000001</v>
      </c>
      <c r="M4813">
        <f t="shared" si="1338"/>
        <v>2552.4</v>
      </c>
      <c r="N4813">
        <v>0</v>
      </c>
      <c r="O4813">
        <f t="shared" si="1339"/>
        <v>7632</v>
      </c>
      <c r="P4813">
        <v>25</v>
      </c>
      <c r="Q4813">
        <v>0</v>
      </c>
      <c r="R4813">
        <v>0</v>
      </c>
      <c r="S4813">
        <v>0</v>
      </c>
      <c r="T4813">
        <v>100</v>
      </c>
      <c r="U4813">
        <f t="shared" si="1345"/>
        <v>0</v>
      </c>
      <c r="V4813">
        <v>0</v>
      </c>
      <c r="W4813">
        <f t="shared" si="1342"/>
        <v>125</v>
      </c>
      <c r="X4813">
        <f t="shared" si="1346"/>
        <v>2127.6000000000004</v>
      </c>
      <c r="Y4813">
        <f t="shared" si="1340"/>
        <v>5108.3999999999996</v>
      </c>
      <c r="Z4813">
        <f t="shared" si="1343"/>
        <v>33747.4</v>
      </c>
      <c r="AA4813" t="s">
        <v>621</v>
      </c>
      <c r="AB4813">
        <v>2022</v>
      </c>
    </row>
    <row r="4814" spans="1:28" x14ac:dyDescent="0.25">
      <c r="A4814">
        <v>57</v>
      </c>
      <c r="B4814" t="s">
        <v>178</v>
      </c>
      <c r="C4814" t="s">
        <v>103</v>
      </c>
      <c r="D4814" t="s">
        <v>6</v>
      </c>
      <c r="E4814" t="s">
        <v>32</v>
      </c>
      <c r="F4814" t="s">
        <v>100</v>
      </c>
      <c r="G4814">
        <v>20000</v>
      </c>
      <c r="H4814">
        <f t="shared" si="1344"/>
        <v>18818</v>
      </c>
      <c r="I4814">
        <f t="shared" si="1332"/>
        <v>574</v>
      </c>
      <c r="J4814">
        <f t="shared" si="1333"/>
        <v>1419.9999999999998</v>
      </c>
      <c r="K4814">
        <f t="shared" si="1334"/>
        <v>220.00000000000003</v>
      </c>
      <c r="L4814">
        <f t="shared" si="1337"/>
        <v>608</v>
      </c>
      <c r="M4814">
        <f t="shared" si="1338"/>
        <v>1418</v>
      </c>
      <c r="N4814">
        <v>0</v>
      </c>
      <c r="O4814">
        <f t="shared" si="1339"/>
        <v>4240</v>
      </c>
      <c r="P4814">
        <v>25</v>
      </c>
      <c r="Q4814">
        <v>0</v>
      </c>
      <c r="R4814">
        <v>0</v>
      </c>
      <c r="S4814">
        <v>0</v>
      </c>
      <c r="T4814">
        <v>100</v>
      </c>
      <c r="U4814">
        <f t="shared" si="1345"/>
        <v>0</v>
      </c>
      <c r="V4814">
        <v>0</v>
      </c>
      <c r="W4814">
        <f t="shared" si="1342"/>
        <v>125</v>
      </c>
      <c r="X4814">
        <f t="shared" si="1346"/>
        <v>1182</v>
      </c>
      <c r="Y4814">
        <f t="shared" si="1340"/>
        <v>2838</v>
      </c>
      <c r="Z4814">
        <f t="shared" si="1343"/>
        <v>18693</v>
      </c>
      <c r="AA4814" t="s">
        <v>621</v>
      </c>
      <c r="AB4814">
        <v>2022</v>
      </c>
    </row>
    <row r="4815" spans="1:28" x14ac:dyDescent="0.25">
      <c r="A4815">
        <v>58</v>
      </c>
      <c r="B4815" t="s">
        <v>179</v>
      </c>
      <c r="C4815" t="s">
        <v>103</v>
      </c>
      <c r="D4815" t="s">
        <v>14</v>
      </c>
      <c r="E4815" t="s">
        <v>32</v>
      </c>
      <c r="F4815" t="s">
        <v>100</v>
      </c>
      <c r="G4815">
        <v>30000</v>
      </c>
      <c r="H4815">
        <f t="shared" si="1344"/>
        <v>28227</v>
      </c>
      <c r="I4815">
        <f t="shared" si="1332"/>
        <v>861</v>
      </c>
      <c r="J4815">
        <f t="shared" si="1333"/>
        <v>2130</v>
      </c>
      <c r="K4815">
        <f t="shared" si="1334"/>
        <v>330.00000000000006</v>
      </c>
      <c r="L4815">
        <f t="shared" si="1337"/>
        <v>912</v>
      </c>
      <c r="M4815">
        <f t="shared" si="1338"/>
        <v>2127</v>
      </c>
      <c r="N4815">
        <v>0</v>
      </c>
      <c r="O4815">
        <f t="shared" si="1339"/>
        <v>6360</v>
      </c>
      <c r="P4815">
        <v>25</v>
      </c>
      <c r="Q4815">
        <v>0</v>
      </c>
      <c r="R4815">
        <v>0</v>
      </c>
      <c r="S4815">
        <v>0</v>
      </c>
      <c r="T4815">
        <v>100</v>
      </c>
      <c r="U4815">
        <f t="shared" si="1345"/>
        <v>0</v>
      </c>
      <c r="V4815">
        <v>0</v>
      </c>
      <c r="W4815">
        <f t="shared" si="1342"/>
        <v>125</v>
      </c>
      <c r="X4815">
        <f t="shared" si="1346"/>
        <v>1773</v>
      </c>
      <c r="Y4815">
        <f t="shared" si="1340"/>
        <v>4257</v>
      </c>
      <c r="Z4815">
        <f t="shared" si="1343"/>
        <v>28102</v>
      </c>
      <c r="AA4815" t="s">
        <v>621</v>
      </c>
      <c r="AB4815">
        <v>2022</v>
      </c>
    </row>
    <row r="4816" spans="1:28" x14ac:dyDescent="0.25">
      <c r="A4816">
        <v>59</v>
      </c>
      <c r="B4816" t="s">
        <v>180</v>
      </c>
      <c r="C4816" t="s">
        <v>103</v>
      </c>
      <c r="D4816" t="s">
        <v>22</v>
      </c>
      <c r="E4816" t="s">
        <v>32</v>
      </c>
      <c r="F4816" t="s">
        <v>100</v>
      </c>
      <c r="G4816">
        <v>36000</v>
      </c>
      <c r="H4816">
        <f t="shared" si="1344"/>
        <v>32522.28</v>
      </c>
      <c r="I4816">
        <f t="shared" si="1332"/>
        <v>1033.2</v>
      </c>
      <c r="J4816">
        <f t="shared" si="1333"/>
        <v>2555.9999999999995</v>
      </c>
      <c r="K4816">
        <f t="shared" si="1334"/>
        <v>396.00000000000006</v>
      </c>
      <c r="L4816">
        <f t="shared" si="1337"/>
        <v>1094.4000000000001</v>
      </c>
      <c r="M4816">
        <f t="shared" si="1338"/>
        <v>2552.4</v>
      </c>
      <c r="N4816">
        <v>1350.12</v>
      </c>
      <c r="O4816">
        <f t="shared" si="1339"/>
        <v>8982.119999999999</v>
      </c>
      <c r="P4816">
        <v>25</v>
      </c>
      <c r="Q4816">
        <v>0</v>
      </c>
      <c r="R4816">
        <v>0</v>
      </c>
      <c r="S4816">
        <v>0</v>
      </c>
      <c r="T4816">
        <v>100</v>
      </c>
      <c r="U4816">
        <f t="shared" si="1345"/>
        <v>0</v>
      </c>
      <c r="V4816">
        <v>0</v>
      </c>
      <c r="W4816">
        <f t="shared" si="1342"/>
        <v>125</v>
      </c>
      <c r="X4816">
        <f t="shared" si="1346"/>
        <v>3477.7200000000003</v>
      </c>
      <c r="Y4816">
        <f t="shared" si="1340"/>
        <v>5108.3999999999996</v>
      </c>
      <c r="Z4816">
        <f t="shared" si="1343"/>
        <v>32397.279999999999</v>
      </c>
      <c r="AA4816" t="s">
        <v>621</v>
      </c>
      <c r="AB4816">
        <v>2022</v>
      </c>
    </row>
    <row r="4817" spans="1:28" x14ac:dyDescent="0.25">
      <c r="A4817">
        <v>60</v>
      </c>
      <c r="B4817" t="s">
        <v>181</v>
      </c>
      <c r="C4817" t="s">
        <v>103</v>
      </c>
      <c r="D4817" t="s">
        <v>6</v>
      </c>
      <c r="E4817" t="s">
        <v>52</v>
      </c>
      <c r="F4817" t="s">
        <v>100</v>
      </c>
      <c r="G4817">
        <v>36000</v>
      </c>
      <c r="H4817">
        <f t="shared" si="1344"/>
        <v>33872.400000000001</v>
      </c>
      <c r="I4817">
        <f t="shared" si="1332"/>
        <v>1033.2</v>
      </c>
      <c r="J4817">
        <f t="shared" si="1333"/>
        <v>2555.9999999999995</v>
      </c>
      <c r="K4817">
        <f t="shared" si="1334"/>
        <v>396.00000000000006</v>
      </c>
      <c r="L4817">
        <f t="shared" si="1337"/>
        <v>1094.4000000000001</v>
      </c>
      <c r="M4817">
        <f t="shared" si="1338"/>
        <v>2552.4</v>
      </c>
      <c r="N4817">
        <v>0</v>
      </c>
      <c r="O4817">
        <f t="shared" si="1339"/>
        <v>7632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45"/>
        <v>0</v>
      </c>
      <c r="V4817">
        <v>0</v>
      </c>
      <c r="W4817">
        <f t="shared" si="1342"/>
        <v>125</v>
      </c>
      <c r="X4817">
        <f t="shared" si="1346"/>
        <v>2127.6000000000004</v>
      </c>
      <c r="Y4817">
        <f t="shared" si="1340"/>
        <v>5108.3999999999996</v>
      </c>
      <c r="Z4817">
        <f t="shared" si="1343"/>
        <v>33747.4</v>
      </c>
      <c r="AA4817" t="s">
        <v>621</v>
      </c>
      <c r="AB4817">
        <v>2022</v>
      </c>
    </row>
    <row r="4818" spans="1:28" x14ac:dyDescent="0.25">
      <c r="A4818">
        <v>61</v>
      </c>
      <c r="B4818" t="s">
        <v>182</v>
      </c>
      <c r="C4818" t="s">
        <v>103</v>
      </c>
      <c r="D4818" t="s">
        <v>94</v>
      </c>
      <c r="E4818" t="s">
        <v>52</v>
      </c>
      <c r="F4818" t="s">
        <v>100</v>
      </c>
      <c r="G4818">
        <v>20000</v>
      </c>
      <c r="H4818">
        <f t="shared" si="1344"/>
        <v>18818</v>
      </c>
      <c r="I4818">
        <f t="shared" si="1332"/>
        <v>574</v>
      </c>
      <c r="J4818">
        <f t="shared" si="1333"/>
        <v>1419.9999999999998</v>
      </c>
      <c r="K4818">
        <f t="shared" si="1334"/>
        <v>220.00000000000003</v>
      </c>
      <c r="L4818">
        <f t="shared" si="1337"/>
        <v>608</v>
      </c>
      <c r="M4818">
        <f t="shared" si="1338"/>
        <v>1418</v>
      </c>
      <c r="N4818">
        <v>0</v>
      </c>
      <c r="O4818">
        <f t="shared" si="1339"/>
        <v>4240</v>
      </c>
      <c r="P4818">
        <v>25</v>
      </c>
      <c r="Q4818">
        <v>0</v>
      </c>
      <c r="R4818">
        <v>0</v>
      </c>
      <c r="S4818">
        <v>0</v>
      </c>
      <c r="T4818">
        <v>100</v>
      </c>
      <c r="U4818">
        <f t="shared" si="1345"/>
        <v>0</v>
      </c>
      <c r="V4818">
        <v>0</v>
      </c>
      <c r="W4818">
        <f t="shared" si="1342"/>
        <v>125</v>
      </c>
      <c r="X4818">
        <v>1182</v>
      </c>
      <c r="Y4818">
        <f t="shared" si="1340"/>
        <v>2838</v>
      </c>
      <c r="Z4818">
        <f t="shared" si="1343"/>
        <v>18693</v>
      </c>
      <c r="AA4818" t="s">
        <v>621</v>
      </c>
      <c r="AB4818">
        <v>2022</v>
      </c>
    </row>
    <row r="4819" spans="1:28" x14ac:dyDescent="0.25">
      <c r="A4819">
        <v>62</v>
      </c>
      <c r="B4819" t="s">
        <v>183</v>
      </c>
      <c r="C4819" t="s">
        <v>103</v>
      </c>
      <c r="D4819" t="s">
        <v>22</v>
      </c>
      <c r="E4819" t="s">
        <v>52</v>
      </c>
      <c r="F4819" t="s">
        <v>100</v>
      </c>
      <c r="G4819">
        <v>36000</v>
      </c>
      <c r="H4819">
        <f t="shared" si="1344"/>
        <v>33872.400000000001</v>
      </c>
      <c r="I4819">
        <f t="shared" si="1332"/>
        <v>1033.2</v>
      </c>
      <c r="J4819">
        <f t="shared" si="1333"/>
        <v>2555.9999999999995</v>
      </c>
      <c r="K4819">
        <f t="shared" si="1334"/>
        <v>396.00000000000006</v>
      </c>
      <c r="L4819">
        <f t="shared" si="1337"/>
        <v>1094.4000000000001</v>
      </c>
      <c r="M4819">
        <f t="shared" si="1338"/>
        <v>2552.4</v>
      </c>
      <c r="N4819">
        <v>0</v>
      </c>
      <c r="O4819">
        <f t="shared" si="1339"/>
        <v>7632</v>
      </c>
      <c r="P4819">
        <v>25</v>
      </c>
      <c r="Q4819">
        <v>0</v>
      </c>
      <c r="R4819">
        <v>0</v>
      </c>
      <c r="S4819">
        <v>1270</v>
      </c>
      <c r="T4819">
        <v>100</v>
      </c>
      <c r="U4819">
        <f t="shared" si="1345"/>
        <v>0</v>
      </c>
      <c r="V4819">
        <v>0</v>
      </c>
      <c r="W4819">
        <f t="shared" si="1342"/>
        <v>1395</v>
      </c>
      <c r="X4819">
        <f t="shared" ref="X4819:X4825" si="1347">+I4819+L4819+N4819</f>
        <v>2127.6000000000004</v>
      </c>
      <c r="Y4819">
        <f t="shared" si="1340"/>
        <v>5108.3999999999996</v>
      </c>
      <c r="Z4819">
        <f t="shared" si="1343"/>
        <v>32477.4</v>
      </c>
      <c r="AA4819" t="s">
        <v>621</v>
      </c>
      <c r="AB4819">
        <v>2022</v>
      </c>
    </row>
    <row r="4820" spans="1:28" x14ac:dyDescent="0.25">
      <c r="A4820">
        <v>63</v>
      </c>
      <c r="B4820" t="s">
        <v>185</v>
      </c>
      <c r="C4820" t="s">
        <v>103</v>
      </c>
      <c r="D4820" t="s">
        <v>22</v>
      </c>
      <c r="E4820" t="s">
        <v>789</v>
      </c>
      <c r="F4820" t="s">
        <v>100</v>
      </c>
      <c r="G4820">
        <v>46000</v>
      </c>
      <c r="H4820">
        <f t="shared" si="1344"/>
        <v>43281.4</v>
      </c>
      <c r="I4820">
        <f t="shared" si="1332"/>
        <v>1320.2</v>
      </c>
      <c r="J4820">
        <f t="shared" si="1333"/>
        <v>3265.9999999999995</v>
      </c>
      <c r="K4820">
        <f t="shared" si="1334"/>
        <v>506.00000000000006</v>
      </c>
      <c r="L4820">
        <f t="shared" si="1337"/>
        <v>1398.4</v>
      </c>
      <c r="M4820">
        <f t="shared" si="1338"/>
        <v>3261.4</v>
      </c>
      <c r="N4820">
        <v>0</v>
      </c>
      <c r="O4820">
        <f t="shared" si="1339"/>
        <v>9752</v>
      </c>
      <c r="P4820">
        <v>25</v>
      </c>
      <c r="Q4820">
        <v>200</v>
      </c>
      <c r="R4820">
        <v>0</v>
      </c>
      <c r="S4820">
        <v>0</v>
      </c>
      <c r="T4820">
        <v>100</v>
      </c>
      <c r="U4820">
        <f t="shared" si="1345"/>
        <v>1289.4598750000005</v>
      </c>
      <c r="V4820">
        <v>0</v>
      </c>
      <c r="W4820">
        <f t="shared" si="1342"/>
        <v>1614.4598750000005</v>
      </c>
      <c r="X4820">
        <f t="shared" si="1347"/>
        <v>2718.6000000000004</v>
      </c>
      <c r="Y4820">
        <f t="shared" si="1340"/>
        <v>6527.4</v>
      </c>
      <c r="Z4820">
        <f t="shared" si="1343"/>
        <v>41666.940125000001</v>
      </c>
      <c r="AA4820" t="s">
        <v>621</v>
      </c>
      <c r="AB4820">
        <v>2022</v>
      </c>
    </row>
    <row r="4821" spans="1:28" x14ac:dyDescent="0.25">
      <c r="A4821">
        <v>64</v>
      </c>
      <c r="B4821" t="s">
        <v>186</v>
      </c>
      <c r="C4821" t="s">
        <v>102</v>
      </c>
      <c r="D4821" t="s">
        <v>6</v>
      </c>
      <c r="E4821" t="s">
        <v>42</v>
      </c>
      <c r="F4821" t="s">
        <v>100</v>
      </c>
      <c r="G4821">
        <v>36000</v>
      </c>
      <c r="H4821">
        <f t="shared" si="1344"/>
        <v>33872.400000000001</v>
      </c>
      <c r="I4821">
        <f t="shared" ref="I4821:I4837" si="1348">IF(G4821&lt;=312000,G4821*2.87%,8954.4)</f>
        <v>1033.2</v>
      </c>
      <c r="J4821">
        <f t="shared" ref="J4821:J4837" si="1349">IF(G4821&lt;=312000,G4821*7.1%,22152)</f>
        <v>2555.9999999999995</v>
      </c>
      <c r="K4821">
        <f t="shared" ref="K4821:K4837" si="1350">IF(G4821&lt;=62400,G4821*1.1%,686.4)</f>
        <v>396.00000000000006</v>
      </c>
      <c r="L4821">
        <f t="shared" si="1337"/>
        <v>1094.4000000000001</v>
      </c>
      <c r="M4821">
        <f t="shared" si="1338"/>
        <v>2552.4</v>
      </c>
      <c r="N4821">
        <v>0</v>
      </c>
      <c r="O4821">
        <f t="shared" si="1339"/>
        <v>7632</v>
      </c>
      <c r="P4821">
        <v>25</v>
      </c>
      <c r="Q4821">
        <v>0</v>
      </c>
      <c r="R4821">
        <v>0</v>
      </c>
      <c r="S4821">
        <v>0</v>
      </c>
      <c r="T4821">
        <v>100</v>
      </c>
      <c r="U4821">
        <f t="shared" si="1345"/>
        <v>0</v>
      </c>
      <c r="V4821">
        <v>0</v>
      </c>
      <c r="W4821">
        <f t="shared" si="1342"/>
        <v>125</v>
      </c>
      <c r="X4821">
        <f t="shared" si="1347"/>
        <v>2127.6000000000004</v>
      </c>
      <c r="Y4821">
        <f t="shared" si="1340"/>
        <v>5108.3999999999996</v>
      </c>
      <c r="Z4821">
        <f t="shared" si="1343"/>
        <v>33747.4</v>
      </c>
      <c r="AA4821" t="s">
        <v>621</v>
      </c>
      <c r="AB4821">
        <v>2022</v>
      </c>
    </row>
    <row r="4822" spans="1:28" x14ac:dyDescent="0.25">
      <c r="A4822">
        <v>65</v>
      </c>
      <c r="B4822" t="s">
        <v>187</v>
      </c>
      <c r="C4822" t="s">
        <v>103</v>
      </c>
      <c r="D4822" t="s">
        <v>14</v>
      </c>
      <c r="E4822" t="s">
        <v>59</v>
      </c>
      <c r="F4822" t="s">
        <v>100</v>
      </c>
      <c r="G4822">
        <v>30000</v>
      </c>
      <c r="H4822">
        <f t="shared" si="1344"/>
        <v>28227</v>
      </c>
      <c r="I4822">
        <f t="shared" si="1348"/>
        <v>861</v>
      </c>
      <c r="J4822">
        <f t="shared" si="1349"/>
        <v>2130</v>
      </c>
      <c r="K4822">
        <f t="shared" si="1350"/>
        <v>330.00000000000006</v>
      </c>
      <c r="L4822">
        <f t="shared" si="1337"/>
        <v>912</v>
      </c>
      <c r="M4822">
        <f t="shared" si="1338"/>
        <v>2127</v>
      </c>
      <c r="N4822">
        <v>0</v>
      </c>
      <c r="O4822">
        <f t="shared" si="1339"/>
        <v>6360</v>
      </c>
      <c r="P4822">
        <v>25</v>
      </c>
      <c r="Q4822">
        <v>0</v>
      </c>
      <c r="R4822">
        <v>0</v>
      </c>
      <c r="S4822">
        <v>0</v>
      </c>
      <c r="T4822">
        <v>100</v>
      </c>
      <c r="U4822">
        <f t="shared" si="1345"/>
        <v>0</v>
      </c>
      <c r="V4822">
        <v>0</v>
      </c>
      <c r="W4822">
        <f t="shared" si="1342"/>
        <v>125</v>
      </c>
      <c r="X4822">
        <f t="shared" si="1347"/>
        <v>1773</v>
      </c>
      <c r="Y4822">
        <f t="shared" si="1340"/>
        <v>4257</v>
      </c>
      <c r="Z4822">
        <f t="shared" si="1343"/>
        <v>28102</v>
      </c>
      <c r="AA4822" t="s">
        <v>621</v>
      </c>
      <c r="AB4822">
        <v>2022</v>
      </c>
    </row>
    <row r="4823" spans="1:28" x14ac:dyDescent="0.25">
      <c r="A4823">
        <v>66</v>
      </c>
      <c r="B4823" t="s">
        <v>188</v>
      </c>
      <c r="C4823" t="s">
        <v>102</v>
      </c>
      <c r="D4823" t="s">
        <v>10</v>
      </c>
      <c r="E4823" t="s">
        <v>33</v>
      </c>
      <c r="F4823" t="s">
        <v>100</v>
      </c>
      <c r="G4823">
        <v>36000</v>
      </c>
      <c r="H4823">
        <f t="shared" si="1344"/>
        <v>31172.16</v>
      </c>
      <c r="I4823">
        <f t="shared" si="1348"/>
        <v>1033.2</v>
      </c>
      <c r="J4823">
        <f t="shared" si="1349"/>
        <v>2555.9999999999995</v>
      </c>
      <c r="K4823">
        <f t="shared" si="1350"/>
        <v>396.00000000000006</v>
      </c>
      <c r="L4823">
        <f t="shared" si="1337"/>
        <v>1094.4000000000001</v>
      </c>
      <c r="M4823">
        <f t="shared" si="1338"/>
        <v>2552.4</v>
      </c>
      <c r="N4823">
        <f>1350.12*2</f>
        <v>2700.24</v>
      </c>
      <c r="O4823">
        <f t="shared" si="1339"/>
        <v>10332.24</v>
      </c>
      <c r="P4823">
        <v>25</v>
      </c>
      <c r="Q4823">
        <v>500</v>
      </c>
      <c r="R4823">
        <v>0</v>
      </c>
      <c r="S4823">
        <v>0</v>
      </c>
      <c r="T4823">
        <v>100</v>
      </c>
      <c r="U4823">
        <f t="shared" si="1345"/>
        <v>0</v>
      </c>
      <c r="V4823">
        <v>0</v>
      </c>
      <c r="W4823">
        <f t="shared" si="1342"/>
        <v>625</v>
      </c>
      <c r="X4823">
        <f t="shared" si="1347"/>
        <v>4827.84</v>
      </c>
      <c r="Y4823">
        <f t="shared" si="1340"/>
        <v>5108.3999999999996</v>
      </c>
      <c r="Z4823">
        <f t="shared" si="1343"/>
        <v>30547.16</v>
      </c>
      <c r="AA4823" t="s">
        <v>621</v>
      </c>
      <c r="AB4823">
        <v>2022</v>
      </c>
    </row>
    <row r="4824" spans="1:28" x14ac:dyDescent="0.25">
      <c r="A4824">
        <v>67</v>
      </c>
      <c r="B4824" t="s">
        <v>190</v>
      </c>
      <c r="C4824" t="s">
        <v>102</v>
      </c>
      <c r="D4824" t="s">
        <v>14</v>
      </c>
      <c r="E4824" t="s">
        <v>38</v>
      </c>
      <c r="F4824" t="s">
        <v>100</v>
      </c>
      <c r="G4824">
        <v>36000</v>
      </c>
      <c r="H4824">
        <f t="shared" si="1344"/>
        <v>33872.400000000001</v>
      </c>
      <c r="I4824">
        <f t="shared" si="1348"/>
        <v>1033.2</v>
      </c>
      <c r="J4824">
        <f t="shared" si="1349"/>
        <v>2555.9999999999995</v>
      </c>
      <c r="K4824">
        <f t="shared" si="1350"/>
        <v>396.00000000000006</v>
      </c>
      <c r="L4824">
        <f t="shared" si="1337"/>
        <v>1094.4000000000001</v>
      </c>
      <c r="M4824">
        <f t="shared" si="1338"/>
        <v>2552.4</v>
      </c>
      <c r="N4824">
        <v>0</v>
      </c>
      <c r="O4824">
        <f t="shared" si="1339"/>
        <v>7632</v>
      </c>
      <c r="P4824">
        <v>25</v>
      </c>
      <c r="Q4824">
        <v>6490.89</v>
      </c>
      <c r="R4824">
        <v>0</v>
      </c>
      <c r="S4824">
        <v>0</v>
      </c>
      <c r="T4824">
        <v>100</v>
      </c>
      <c r="U4824">
        <f t="shared" si="1345"/>
        <v>0</v>
      </c>
      <c r="V4824">
        <v>0</v>
      </c>
      <c r="W4824">
        <f t="shared" si="1342"/>
        <v>6615.89</v>
      </c>
      <c r="X4824">
        <f t="shared" si="1347"/>
        <v>2127.6000000000004</v>
      </c>
      <c r="Y4824">
        <f t="shared" si="1340"/>
        <v>5108.3999999999996</v>
      </c>
      <c r="Z4824">
        <f t="shared" si="1343"/>
        <v>27256.51</v>
      </c>
      <c r="AA4824" t="s">
        <v>621</v>
      </c>
      <c r="AB4824">
        <v>2022</v>
      </c>
    </row>
    <row r="4825" spans="1:28" x14ac:dyDescent="0.25">
      <c r="A4825">
        <v>68</v>
      </c>
      <c r="B4825" t="s">
        <v>193</v>
      </c>
      <c r="C4825" t="s">
        <v>103</v>
      </c>
      <c r="D4825" t="s">
        <v>9</v>
      </c>
      <c r="E4825" t="s">
        <v>54</v>
      </c>
      <c r="F4825" t="s">
        <v>100</v>
      </c>
      <c r="G4825">
        <v>30000</v>
      </c>
      <c r="H4825">
        <f t="shared" si="1344"/>
        <v>26876.880000000001</v>
      </c>
      <c r="I4825">
        <f t="shared" si="1348"/>
        <v>861</v>
      </c>
      <c r="J4825">
        <f t="shared" si="1349"/>
        <v>2130</v>
      </c>
      <c r="K4825">
        <f t="shared" si="1350"/>
        <v>330.00000000000006</v>
      </c>
      <c r="L4825">
        <f t="shared" si="1337"/>
        <v>912</v>
      </c>
      <c r="M4825">
        <f t="shared" si="1338"/>
        <v>2127</v>
      </c>
      <c r="N4825">
        <v>1350.12</v>
      </c>
      <c r="O4825">
        <f t="shared" si="1339"/>
        <v>7710.12</v>
      </c>
      <c r="P4825">
        <v>25</v>
      </c>
      <c r="Q4825">
        <v>200</v>
      </c>
      <c r="R4825">
        <v>0</v>
      </c>
      <c r="S4825">
        <v>0</v>
      </c>
      <c r="T4825">
        <v>100</v>
      </c>
      <c r="U4825">
        <f t="shared" si="1345"/>
        <v>0</v>
      </c>
      <c r="V4825">
        <v>0</v>
      </c>
      <c r="W4825">
        <f t="shared" si="1342"/>
        <v>325</v>
      </c>
      <c r="X4825">
        <f t="shared" si="1347"/>
        <v>3123.12</v>
      </c>
      <c r="Y4825">
        <f t="shared" si="1340"/>
        <v>4257</v>
      </c>
      <c r="Z4825">
        <f t="shared" si="1343"/>
        <v>26551.88</v>
      </c>
      <c r="AA4825" t="s">
        <v>621</v>
      </c>
      <c r="AB4825">
        <v>2022</v>
      </c>
    </row>
    <row r="4826" spans="1:28" x14ac:dyDescent="0.25">
      <c r="A4826">
        <v>69</v>
      </c>
      <c r="B4826" t="s">
        <v>197</v>
      </c>
      <c r="C4826" t="s">
        <v>103</v>
      </c>
      <c r="D4826" t="s">
        <v>94</v>
      </c>
      <c r="E4826" t="s">
        <v>54</v>
      </c>
      <c r="F4826" t="s">
        <v>100</v>
      </c>
      <c r="G4826">
        <v>20000</v>
      </c>
      <c r="H4826">
        <f t="shared" si="1344"/>
        <v>18818</v>
      </c>
      <c r="I4826">
        <f t="shared" si="1348"/>
        <v>574</v>
      </c>
      <c r="J4826">
        <f t="shared" si="1349"/>
        <v>1419.9999999999998</v>
      </c>
      <c r="K4826">
        <f t="shared" si="1350"/>
        <v>220.00000000000003</v>
      </c>
      <c r="L4826">
        <f t="shared" si="1337"/>
        <v>608</v>
      </c>
      <c r="M4826">
        <f t="shared" si="1338"/>
        <v>1418</v>
      </c>
      <c r="N4826">
        <v>0</v>
      </c>
      <c r="O4826">
        <f t="shared" si="1339"/>
        <v>4240</v>
      </c>
      <c r="P4826">
        <v>25</v>
      </c>
      <c r="Q4826">
        <v>0</v>
      </c>
      <c r="R4826">
        <v>0</v>
      </c>
      <c r="S4826">
        <v>0</v>
      </c>
      <c r="T4826">
        <v>100</v>
      </c>
      <c r="U4826">
        <f t="shared" si="1345"/>
        <v>0</v>
      </c>
      <c r="V4826">
        <v>0</v>
      </c>
      <c r="W4826">
        <f t="shared" si="1342"/>
        <v>125</v>
      </c>
      <c r="X4826">
        <v>1182</v>
      </c>
      <c r="Y4826">
        <f t="shared" si="1340"/>
        <v>2838</v>
      </c>
      <c r="Z4826">
        <f t="shared" si="1343"/>
        <v>18693</v>
      </c>
      <c r="AA4826" t="s">
        <v>621</v>
      </c>
      <c r="AB4826">
        <v>2022</v>
      </c>
    </row>
    <row r="4827" spans="1:28" x14ac:dyDescent="0.25">
      <c r="A4827">
        <v>70</v>
      </c>
      <c r="B4827" t="s">
        <v>198</v>
      </c>
      <c r="C4827" t="s">
        <v>103</v>
      </c>
      <c r="D4827" t="s">
        <v>22</v>
      </c>
      <c r="E4827" t="s">
        <v>54</v>
      </c>
      <c r="F4827" t="s">
        <v>100</v>
      </c>
      <c r="G4827">
        <v>30000</v>
      </c>
      <c r="H4827">
        <f t="shared" si="1344"/>
        <v>28227</v>
      </c>
      <c r="I4827">
        <f t="shared" si="1348"/>
        <v>861</v>
      </c>
      <c r="J4827">
        <f t="shared" si="1349"/>
        <v>2130</v>
      </c>
      <c r="K4827">
        <f t="shared" si="1350"/>
        <v>330.00000000000006</v>
      </c>
      <c r="L4827">
        <f t="shared" si="1337"/>
        <v>912</v>
      </c>
      <c r="M4827">
        <f t="shared" si="1338"/>
        <v>2127</v>
      </c>
      <c r="N4827">
        <v>0</v>
      </c>
      <c r="O4827">
        <f t="shared" si="1339"/>
        <v>6360</v>
      </c>
      <c r="P4827">
        <v>25</v>
      </c>
      <c r="Q4827">
        <v>0</v>
      </c>
      <c r="R4827">
        <v>0</v>
      </c>
      <c r="S4827">
        <v>0</v>
      </c>
      <c r="T4827">
        <v>100</v>
      </c>
      <c r="U4827">
        <f t="shared" si="1345"/>
        <v>0</v>
      </c>
      <c r="V4827">
        <v>0</v>
      </c>
      <c r="W4827">
        <f t="shared" si="1342"/>
        <v>125</v>
      </c>
      <c r="X4827">
        <f t="shared" ref="X4827:X4837" si="1351">+I4827+L4827+N4827</f>
        <v>1773</v>
      </c>
      <c r="Y4827">
        <f t="shared" si="1340"/>
        <v>4257</v>
      </c>
      <c r="Z4827">
        <f t="shared" si="1343"/>
        <v>28102</v>
      </c>
      <c r="AA4827" t="s">
        <v>621</v>
      </c>
      <c r="AB4827">
        <v>2022</v>
      </c>
    </row>
    <row r="4828" spans="1:28" x14ac:dyDescent="0.25">
      <c r="A4828">
        <v>71</v>
      </c>
      <c r="B4828" t="s">
        <v>199</v>
      </c>
      <c r="C4828" t="s">
        <v>103</v>
      </c>
      <c r="D4828" t="s">
        <v>10</v>
      </c>
      <c r="E4828" t="s">
        <v>54</v>
      </c>
      <c r="F4828" t="s">
        <v>100</v>
      </c>
      <c r="G4828">
        <v>30000</v>
      </c>
      <c r="H4828">
        <f t="shared" si="1344"/>
        <v>28227</v>
      </c>
      <c r="I4828">
        <f t="shared" si="1348"/>
        <v>861</v>
      </c>
      <c r="J4828">
        <f t="shared" si="1349"/>
        <v>2130</v>
      </c>
      <c r="K4828">
        <f t="shared" si="1350"/>
        <v>330.00000000000006</v>
      </c>
      <c r="L4828">
        <f t="shared" si="1337"/>
        <v>912</v>
      </c>
      <c r="M4828">
        <f t="shared" si="1338"/>
        <v>2127</v>
      </c>
      <c r="N4828">
        <v>0</v>
      </c>
      <c r="O4828">
        <f t="shared" si="1339"/>
        <v>6360</v>
      </c>
      <c r="P4828">
        <v>25</v>
      </c>
      <c r="Q4828">
        <v>0</v>
      </c>
      <c r="R4828">
        <v>0</v>
      </c>
      <c r="S4828">
        <v>0</v>
      </c>
      <c r="T4828">
        <v>100</v>
      </c>
      <c r="U4828">
        <f t="shared" si="1345"/>
        <v>0</v>
      </c>
      <c r="V4828">
        <v>0</v>
      </c>
      <c r="W4828">
        <f t="shared" si="1342"/>
        <v>125</v>
      </c>
      <c r="X4828">
        <f t="shared" si="1351"/>
        <v>1773</v>
      </c>
      <c r="Y4828">
        <f t="shared" si="1340"/>
        <v>4257</v>
      </c>
      <c r="Z4828">
        <f t="shared" si="1343"/>
        <v>28102</v>
      </c>
      <c r="AA4828" t="s">
        <v>621</v>
      </c>
      <c r="AB4828">
        <v>2022</v>
      </c>
    </row>
    <row r="4829" spans="1:28" x14ac:dyDescent="0.25">
      <c r="A4829">
        <v>72</v>
      </c>
      <c r="B4829" t="s">
        <v>200</v>
      </c>
      <c r="C4829" t="s">
        <v>103</v>
      </c>
      <c r="D4829" t="s">
        <v>19</v>
      </c>
      <c r="E4829" t="s">
        <v>60</v>
      </c>
      <c r="F4829" t="s">
        <v>100</v>
      </c>
      <c r="G4829">
        <v>30000</v>
      </c>
      <c r="H4829">
        <f t="shared" si="1344"/>
        <v>28227</v>
      </c>
      <c r="I4829">
        <f t="shared" si="1348"/>
        <v>861</v>
      </c>
      <c r="J4829">
        <f t="shared" si="1349"/>
        <v>2130</v>
      </c>
      <c r="K4829">
        <f t="shared" si="1350"/>
        <v>330.00000000000006</v>
      </c>
      <c r="L4829">
        <f t="shared" si="1337"/>
        <v>912</v>
      </c>
      <c r="M4829">
        <f t="shared" si="1338"/>
        <v>2127</v>
      </c>
      <c r="N4829">
        <v>0</v>
      </c>
      <c r="O4829">
        <f t="shared" si="1339"/>
        <v>6360</v>
      </c>
      <c r="P4829">
        <v>25</v>
      </c>
      <c r="Q4829">
        <v>500</v>
      </c>
      <c r="R4829">
        <v>0</v>
      </c>
      <c r="S4829">
        <v>0</v>
      </c>
      <c r="T4829">
        <v>100</v>
      </c>
      <c r="U4829">
        <f t="shared" si="1345"/>
        <v>0</v>
      </c>
      <c r="V4829">
        <v>0</v>
      </c>
      <c r="W4829">
        <f t="shared" si="1342"/>
        <v>625</v>
      </c>
      <c r="X4829">
        <f t="shared" si="1351"/>
        <v>1773</v>
      </c>
      <c r="Y4829">
        <f t="shared" si="1340"/>
        <v>4257</v>
      </c>
      <c r="Z4829">
        <f t="shared" si="1343"/>
        <v>27602</v>
      </c>
      <c r="AA4829" t="s">
        <v>621</v>
      </c>
      <c r="AB4829">
        <v>2022</v>
      </c>
    </row>
    <row r="4830" spans="1:28" x14ac:dyDescent="0.25">
      <c r="A4830">
        <v>73</v>
      </c>
      <c r="B4830" t="s">
        <v>201</v>
      </c>
      <c r="C4830" t="s">
        <v>102</v>
      </c>
      <c r="D4830" t="s">
        <v>22</v>
      </c>
      <c r="E4830" t="s">
        <v>37</v>
      </c>
      <c r="F4830" t="s">
        <v>100</v>
      </c>
      <c r="G4830">
        <v>20000</v>
      </c>
      <c r="H4830">
        <f t="shared" si="1344"/>
        <v>18818</v>
      </c>
      <c r="I4830">
        <f t="shared" si="1348"/>
        <v>574</v>
      </c>
      <c r="J4830">
        <f t="shared" si="1349"/>
        <v>1419.9999999999998</v>
      </c>
      <c r="K4830">
        <f t="shared" si="1350"/>
        <v>220.00000000000003</v>
      </c>
      <c r="L4830">
        <f t="shared" si="1337"/>
        <v>608</v>
      </c>
      <c r="M4830">
        <f t="shared" si="1338"/>
        <v>1418</v>
      </c>
      <c r="N4830">
        <v>0</v>
      </c>
      <c r="O4830">
        <f t="shared" si="1339"/>
        <v>4240</v>
      </c>
      <c r="P4830">
        <v>25</v>
      </c>
      <c r="Q4830">
        <v>4494.6900000000005</v>
      </c>
      <c r="R4830">
        <v>0</v>
      </c>
      <c r="S4830">
        <v>0</v>
      </c>
      <c r="T4830">
        <v>100</v>
      </c>
      <c r="U4830">
        <f t="shared" si="1345"/>
        <v>0</v>
      </c>
      <c r="V4830">
        <v>0</v>
      </c>
      <c r="W4830">
        <f t="shared" si="1342"/>
        <v>4619.6900000000005</v>
      </c>
      <c r="X4830">
        <f t="shared" si="1351"/>
        <v>1182</v>
      </c>
      <c r="Y4830">
        <f t="shared" si="1340"/>
        <v>2838</v>
      </c>
      <c r="Z4830">
        <f t="shared" si="1343"/>
        <v>14198.31</v>
      </c>
      <c r="AA4830" t="s">
        <v>621</v>
      </c>
      <c r="AB4830">
        <v>2022</v>
      </c>
    </row>
    <row r="4831" spans="1:28" x14ac:dyDescent="0.25">
      <c r="A4831">
        <v>74</v>
      </c>
      <c r="B4831" t="s">
        <v>202</v>
      </c>
      <c r="C4831" t="s">
        <v>102</v>
      </c>
      <c r="D4831" t="s">
        <v>22</v>
      </c>
      <c r="E4831" t="s">
        <v>37</v>
      </c>
      <c r="F4831" t="s">
        <v>100</v>
      </c>
      <c r="G4831">
        <v>20000</v>
      </c>
      <c r="H4831">
        <f t="shared" si="1344"/>
        <v>18818</v>
      </c>
      <c r="I4831">
        <f t="shared" si="1348"/>
        <v>574</v>
      </c>
      <c r="J4831">
        <f t="shared" si="1349"/>
        <v>1419.9999999999998</v>
      </c>
      <c r="K4831">
        <f t="shared" si="1350"/>
        <v>220.00000000000003</v>
      </c>
      <c r="L4831">
        <f t="shared" si="1337"/>
        <v>608</v>
      </c>
      <c r="M4831">
        <f t="shared" si="1338"/>
        <v>1418</v>
      </c>
      <c r="N4831">
        <v>0</v>
      </c>
      <c r="O4831">
        <f t="shared" si="1339"/>
        <v>4240</v>
      </c>
      <c r="P4831">
        <v>25</v>
      </c>
      <c r="Q4831">
        <v>500</v>
      </c>
      <c r="R4831">
        <v>0</v>
      </c>
      <c r="S4831">
        <v>1270</v>
      </c>
      <c r="T4831">
        <v>100</v>
      </c>
      <c r="U4831">
        <f t="shared" si="1345"/>
        <v>0</v>
      </c>
      <c r="V4831">
        <v>0</v>
      </c>
      <c r="W4831">
        <f t="shared" si="1342"/>
        <v>1895</v>
      </c>
      <c r="X4831">
        <f t="shared" si="1351"/>
        <v>1182</v>
      </c>
      <c r="Y4831">
        <f t="shared" si="1340"/>
        <v>2838</v>
      </c>
      <c r="Z4831">
        <f t="shared" si="1343"/>
        <v>16923</v>
      </c>
      <c r="AA4831" t="s">
        <v>621</v>
      </c>
      <c r="AB4831">
        <v>2022</v>
      </c>
    </row>
    <row r="4832" spans="1:28" x14ac:dyDescent="0.25">
      <c r="A4832">
        <v>75</v>
      </c>
      <c r="B4832" t="s">
        <v>203</v>
      </c>
      <c r="C4832" t="s">
        <v>102</v>
      </c>
      <c r="D4832" t="s">
        <v>6</v>
      </c>
      <c r="E4832" t="s">
        <v>37</v>
      </c>
      <c r="F4832" t="s">
        <v>100</v>
      </c>
      <c r="G4832">
        <v>15000</v>
      </c>
      <c r="H4832">
        <f t="shared" si="1344"/>
        <v>14113.5</v>
      </c>
      <c r="I4832">
        <f t="shared" si="1348"/>
        <v>430.5</v>
      </c>
      <c r="J4832">
        <f t="shared" si="1349"/>
        <v>1065</v>
      </c>
      <c r="K4832">
        <f t="shared" si="1350"/>
        <v>165.00000000000003</v>
      </c>
      <c r="L4832">
        <f t="shared" si="1337"/>
        <v>456</v>
      </c>
      <c r="M4832">
        <f t="shared" si="1338"/>
        <v>1063.5</v>
      </c>
      <c r="N4832">
        <v>0</v>
      </c>
      <c r="O4832">
        <f t="shared" si="1339"/>
        <v>3180</v>
      </c>
      <c r="P4832">
        <v>25</v>
      </c>
      <c r="Q4832">
        <v>500</v>
      </c>
      <c r="R4832">
        <v>0</v>
      </c>
      <c r="S4832">
        <v>0</v>
      </c>
      <c r="T4832">
        <v>100</v>
      </c>
      <c r="U4832">
        <f t="shared" si="1345"/>
        <v>0</v>
      </c>
      <c r="V4832">
        <v>0</v>
      </c>
      <c r="W4832">
        <f t="shared" si="1342"/>
        <v>625</v>
      </c>
      <c r="X4832">
        <f t="shared" si="1351"/>
        <v>886.5</v>
      </c>
      <c r="Y4832">
        <f t="shared" si="1340"/>
        <v>2128.5</v>
      </c>
      <c r="Z4832">
        <f t="shared" si="1343"/>
        <v>13488.5</v>
      </c>
      <c r="AA4832" t="s">
        <v>621</v>
      </c>
      <c r="AB4832">
        <v>2022</v>
      </c>
    </row>
    <row r="4833" spans="1:28" x14ac:dyDescent="0.25">
      <c r="A4833">
        <v>76</v>
      </c>
      <c r="B4833" t="s">
        <v>204</v>
      </c>
      <c r="C4833" t="s">
        <v>102</v>
      </c>
      <c r="D4833" t="s">
        <v>6</v>
      </c>
      <c r="E4833" t="s">
        <v>37</v>
      </c>
      <c r="F4833" t="s">
        <v>100</v>
      </c>
      <c r="G4833">
        <v>15000</v>
      </c>
      <c r="H4833">
        <f t="shared" si="1344"/>
        <v>14113.5</v>
      </c>
      <c r="I4833">
        <f t="shared" si="1348"/>
        <v>430.5</v>
      </c>
      <c r="J4833">
        <f t="shared" si="1349"/>
        <v>1065</v>
      </c>
      <c r="K4833">
        <f t="shared" si="1350"/>
        <v>165.00000000000003</v>
      </c>
      <c r="L4833">
        <f t="shared" si="1337"/>
        <v>456</v>
      </c>
      <c r="M4833">
        <f t="shared" si="1338"/>
        <v>1063.5</v>
      </c>
      <c r="N4833">
        <v>0</v>
      </c>
      <c r="O4833">
        <f t="shared" si="1339"/>
        <v>3180</v>
      </c>
      <c r="P4833">
        <v>25</v>
      </c>
      <c r="Q4833">
        <v>0</v>
      </c>
      <c r="R4833">
        <v>0</v>
      </c>
      <c r="S4833">
        <v>0</v>
      </c>
      <c r="T4833">
        <v>100</v>
      </c>
      <c r="U4833">
        <f t="shared" si="1345"/>
        <v>0</v>
      </c>
      <c r="V4833">
        <v>0</v>
      </c>
      <c r="W4833">
        <f t="shared" si="1342"/>
        <v>125</v>
      </c>
      <c r="X4833">
        <f t="shared" si="1351"/>
        <v>886.5</v>
      </c>
      <c r="Y4833">
        <f t="shared" si="1340"/>
        <v>2128.5</v>
      </c>
      <c r="Z4833">
        <f t="shared" si="1343"/>
        <v>13988.5</v>
      </c>
      <c r="AA4833" t="s">
        <v>621</v>
      </c>
      <c r="AB4833">
        <v>2022</v>
      </c>
    </row>
    <row r="4834" spans="1:28" x14ac:dyDescent="0.25">
      <c r="A4834">
        <v>77</v>
      </c>
      <c r="B4834" t="s">
        <v>205</v>
      </c>
      <c r="C4834" t="s">
        <v>102</v>
      </c>
      <c r="D4834" t="s">
        <v>6</v>
      </c>
      <c r="E4834" t="s">
        <v>37</v>
      </c>
      <c r="F4834" t="s">
        <v>100</v>
      </c>
      <c r="G4834">
        <v>15000</v>
      </c>
      <c r="H4834">
        <f t="shared" si="1344"/>
        <v>14113.5</v>
      </c>
      <c r="I4834">
        <f t="shared" si="1348"/>
        <v>430.5</v>
      </c>
      <c r="J4834">
        <f t="shared" si="1349"/>
        <v>1065</v>
      </c>
      <c r="K4834">
        <f t="shared" si="1350"/>
        <v>165.00000000000003</v>
      </c>
      <c r="L4834">
        <f t="shared" si="1337"/>
        <v>456</v>
      </c>
      <c r="M4834">
        <f t="shared" si="1338"/>
        <v>1063.5</v>
      </c>
      <c r="N4834">
        <v>0</v>
      </c>
      <c r="O4834">
        <f t="shared" si="1339"/>
        <v>3180</v>
      </c>
      <c r="P4834">
        <v>25</v>
      </c>
      <c r="Q4834">
        <v>2000</v>
      </c>
      <c r="R4834">
        <v>0</v>
      </c>
      <c r="S4834">
        <v>0</v>
      </c>
      <c r="T4834">
        <v>100</v>
      </c>
      <c r="U4834">
        <f t="shared" si="1345"/>
        <v>0</v>
      </c>
      <c r="V4834">
        <v>0</v>
      </c>
      <c r="W4834">
        <f t="shared" si="1342"/>
        <v>2125</v>
      </c>
      <c r="X4834">
        <f t="shared" si="1351"/>
        <v>886.5</v>
      </c>
      <c r="Y4834">
        <f t="shared" si="1340"/>
        <v>2128.5</v>
      </c>
      <c r="Z4834">
        <f t="shared" si="1343"/>
        <v>11988.5</v>
      </c>
      <c r="AA4834" t="s">
        <v>621</v>
      </c>
      <c r="AB4834">
        <v>2022</v>
      </c>
    </row>
    <row r="4835" spans="1:28" x14ac:dyDescent="0.25">
      <c r="A4835">
        <v>78</v>
      </c>
      <c r="B4835" t="s">
        <v>206</v>
      </c>
      <c r="C4835" t="s">
        <v>103</v>
      </c>
      <c r="D4835" t="s">
        <v>22</v>
      </c>
      <c r="E4835" t="s">
        <v>57</v>
      </c>
      <c r="F4835" t="s">
        <v>100</v>
      </c>
      <c r="G4835">
        <v>25000</v>
      </c>
      <c r="H4835">
        <f t="shared" si="1344"/>
        <v>23522.5</v>
      </c>
      <c r="I4835">
        <f t="shared" si="1348"/>
        <v>717.5</v>
      </c>
      <c r="J4835">
        <f t="shared" si="1349"/>
        <v>1774.9999999999998</v>
      </c>
      <c r="K4835">
        <f t="shared" si="1350"/>
        <v>275</v>
      </c>
      <c r="L4835">
        <f t="shared" si="1337"/>
        <v>760</v>
      </c>
      <c r="M4835">
        <f t="shared" si="1338"/>
        <v>1772.5000000000002</v>
      </c>
      <c r="N4835">
        <v>0</v>
      </c>
      <c r="O4835">
        <f t="shared" si="1339"/>
        <v>5300</v>
      </c>
      <c r="P4835">
        <v>25</v>
      </c>
      <c r="Q4835">
        <v>7239.75</v>
      </c>
      <c r="R4835">
        <v>0</v>
      </c>
      <c r="S4835">
        <v>0</v>
      </c>
      <c r="T4835">
        <v>100</v>
      </c>
      <c r="U4835">
        <f t="shared" si="1345"/>
        <v>0</v>
      </c>
      <c r="V4835">
        <v>0</v>
      </c>
      <c r="W4835">
        <f t="shared" si="1342"/>
        <v>7364.75</v>
      </c>
      <c r="X4835">
        <f t="shared" si="1351"/>
        <v>1477.5</v>
      </c>
      <c r="Y4835">
        <f t="shared" si="1340"/>
        <v>3547.5</v>
      </c>
      <c r="Z4835">
        <f t="shared" si="1343"/>
        <v>16157.75</v>
      </c>
      <c r="AA4835" t="s">
        <v>621</v>
      </c>
      <c r="AB4835">
        <v>2022</v>
      </c>
    </row>
    <row r="4836" spans="1:28" x14ac:dyDescent="0.25">
      <c r="A4836">
        <v>79</v>
      </c>
      <c r="B4836" t="s">
        <v>207</v>
      </c>
      <c r="C4836" t="s">
        <v>103</v>
      </c>
      <c r="D4836" t="s">
        <v>6</v>
      </c>
      <c r="E4836" t="s">
        <v>28</v>
      </c>
      <c r="F4836" t="s">
        <v>100</v>
      </c>
      <c r="G4836">
        <v>25000</v>
      </c>
      <c r="H4836">
        <f t="shared" si="1344"/>
        <v>23522.5</v>
      </c>
      <c r="I4836">
        <f t="shared" si="1348"/>
        <v>717.5</v>
      </c>
      <c r="J4836">
        <f t="shared" si="1349"/>
        <v>1774.9999999999998</v>
      </c>
      <c r="K4836">
        <f t="shared" si="1350"/>
        <v>275</v>
      </c>
      <c r="L4836">
        <f t="shared" si="1337"/>
        <v>760</v>
      </c>
      <c r="M4836">
        <f t="shared" si="1338"/>
        <v>1772.5000000000002</v>
      </c>
      <c r="N4836">
        <v>0</v>
      </c>
      <c r="O4836">
        <f t="shared" si="1339"/>
        <v>5300</v>
      </c>
      <c r="P4836">
        <v>25</v>
      </c>
      <c r="Q4836">
        <v>6277.33</v>
      </c>
      <c r="R4836">
        <v>0</v>
      </c>
      <c r="S4836">
        <v>0</v>
      </c>
      <c r="T4836">
        <v>100</v>
      </c>
      <c r="U4836">
        <f t="shared" si="1345"/>
        <v>0</v>
      </c>
      <c r="V4836">
        <v>0</v>
      </c>
      <c r="W4836">
        <f t="shared" si="1342"/>
        <v>6402.33</v>
      </c>
      <c r="X4836">
        <f t="shared" si="1351"/>
        <v>1477.5</v>
      </c>
      <c r="Y4836">
        <f t="shared" si="1340"/>
        <v>3547.5</v>
      </c>
      <c r="Z4836">
        <f t="shared" si="1343"/>
        <v>17120.169999999998</v>
      </c>
      <c r="AA4836" t="s">
        <v>621</v>
      </c>
      <c r="AB4836">
        <v>2022</v>
      </c>
    </row>
    <row r="4837" spans="1:28" x14ac:dyDescent="0.25">
      <c r="A4837">
        <v>80</v>
      </c>
      <c r="B4837" t="s">
        <v>790</v>
      </c>
      <c r="C4837" t="s">
        <v>103</v>
      </c>
      <c r="D4837" t="s">
        <v>22</v>
      </c>
      <c r="E4837" t="s">
        <v>41</v>
      </c>
      <c r="F4837" t="s">
        <v>100</v>
      </c>
      <c r="G4837">
        <v>24800</v>
      </c>
      <c r="H4837">
        <f t="shared" si="1344"/>
        <v>23334.32</v>
      </c>
      <c r="I4837">
        <f t="shared" si="1348"/>
        <v>711.76</v>
      </c>
      <c r="J4837">
        <f t="shared" si="1349"/>
        <v>1760.8</v>
      </c>
      <c r="K4837">
        <f t="shared" si="1350"/>
        <v>272.8</v>
      </c>
      <c r="L4837">
        <f t="shared" si="1337"/>
        <v>753.92</v>
      </c>
      <c r="M4837">
        <f t="shared" si="1338"/>
        <v>1758.3200000000002</v>
      </c>
      <c r="N4837">
        <v>0</v>
      </c>
      <c r="O4837">
        <f t="shared" si="1339"/>
        <v>5257.6</v>
      </c>
      <c r="P4837">
        <v>25</v>
      </c>
      <c r="Q4837">
        <v>2636.3</v>
      </c>
      <c r="R4837">
        <v>0</v>
      </c>
      <c r="S4837">
        <v>0</v>
      </c>
      <c r="T4837">
        <v>100</v>
      </c>
      <c r="U4837">
        <f t="shared" si="1345"/>
        <v>0</v>
      </c>
      <c r="V4837">
        <v>0</v>
      </c>
      <c r="W4837">
        <f t="shared" si="1342"/>
        <v>2761.3</v>
      </c>
      <c r="X4837">
        <f t="shared" si="1351"/>
        <v>1465.6799999999998</v>
      </c>
      <c r="Y4837">
        <f t="shared" si="1340"/>
        <v>3519.12</v>
      </c>
      <c r="Z4837">
        <f t="shared" si="1343"/>
        <v>20573.02</v>
      </c>
      <c r="AA4837" t="s">
        <v>621</v>
      </c>
      <c r="AB4837">
        <v>2022</v>
      </c>
    </row>
    <row r="4838" spans="1:28" x14ac:dyDescent="0.25">
      <c r="A4838">
        <v>81</v>
      </c>
      <c r="B4838" t="s">
        <v>110</v>
      </c>
      <c r="C4838" t="s">
        <v>103</v>
      </c>
      <c r="D4838" t="s">
        <v>10</v>
      </c>
      <c r="E4838" t="s">
        <v>53</v>
      </c>
      <c r="F4838" t="s">
        <v>98</v>
      </c>
      <c r="G4838">
        <v>300000</v>
      </c>
      <c r="H4838">
        <f t="shared" ref="H4838:H4901" si="1352">+G4838-(I4838+L4838+N4838)</f>
        <v>285297.48</v>
      </c>
      <c r="I4838">
        <f t="shared" ref="I4838:I4901" si="1353">IF(G4838&lt;=312000,G4838*2.87%,8954.4)</f>
        <v>8610</v>
      </c>
      <c r="J4838">
        <f t="shared" ref="J4838:J4901" si="1354">IF(G4838&lt;=312000,G4838*7.1%,22152)</f>
        <v>21299.999999999996</v>
      </c>
      <c r="K4838">
        <f t="shared" ref="K4838:K4901" si="1355">IF(G4838&lt;=62400,G4838*1.1%,686.4)</f>
        <v>686.4</v>
      </c>
      <c r="L4838">
        <f t="shared" ref="L4838:L4901" si="1356">IF(G4838&lt;=156000,G4838*3.04%,4742.4)</f>
        <v>4742.3999999999996</v>
      </c>
      <c r="M4838">
        <f t="shared" ref="M4838:M4901" si="1357">IF(G4838&lt;=156000,G4838*7.09%,11060.4)</f>
        <v>11060.4</v>
      </c>
      <c r="N4838">
        <v>1350.12</v>
      </c>
      <c r="O4838">
        <f t="shared" ref="O4838:O4901" si="1358">+I4838+J4838+K4838+L4838+M4838+N4838</f>
        <v>47749.32</v>
      </c>
      <c r="P4838">
        <v>25</v>
      </c>
      <c r="Q4838">
        <v>0</v>
      </c>
      <c r="R4838">
        <v>0</v>
      </c>
      <c r="S4838">
        <v>0</v>
      </c>
      <c r="T4838">
        <v>0</v>
      </c>
      <c r="U4838">
        <f t="shared" ref="U4838:U4901" si="1359">IF((H4838*12)&gt;867123.01,(79776+(((H4838*12)-867123.01)*0.25))/12,IF((H4838*12)&gt;624329.01,(31216+(((H4838*12)-624329.01)*0.2))/12,IF((H4838*12)&gt;416220.01,(((H4838*12)-416220.01)*0.15)/12,0)))</f>
        <v>59907.307291666664</v>
      </c>
      <c r="V4838">
        <v>0</v>
      </c>
      <c r="W4838">
        <f t="shared" ref="W4838:W4901" si="1360">P4838+Q4838+R4838+S4838+T4838+U4838</f>
        <v>59932.307291666664</v>
      </c>
      <c r="X4838">
        <f t="shared" ref="X4838:X4869" si="1361">+I4838+L4838+N4838</f>
        <v>14702.52</v>
      </c>
      <c r="Y4838">
        <f t="shared" ref="Y4838:Y4859" si="1362">+J4838+M4838</f>
        <v>32360.399999999994</v>
      </c>
      <c r="Z4838">
        <f t="shared" ref="Z4838:Z4901" si="1363">+G4838-(W4838+X4838)</f>
        <v>225365.17270833335</v>
      </c>
      <c r="AA4838" t="s">
        <v>623</v>
      </c>
      <c r="AB4838">
        <v>2022</v>
      </c>
    </row>
    <row r="4839" spans="1:28" x14ac:dyDescent="0.25">
      <c r="A4839">
        <v>3</v>
      </c>
      <c r="B4839" t="s">
        <v>111</v>
      </c>
      <c r="C4839" t="s">
        <v>103</v>
      </c>
      <c r="D4839" t="s">
        <v>11</v>
      </c>
      <c r="E4839" t="s">
        <v>34</v>
      </c>
      <c r="F4839" t="s">
        <v>99</v>
      </c>
      <c r="G4839">
        <v>300000</v>
      </c>
      <c r="H4839">
        <f t="shared" si="1352"/>
        <v>285297.48</v>
      </c>
      <c r="I4839">
        <f t="shared" si="1353"/>
        <v>8610</v>
      </c>
      <c r="J4839">
        <f t="shared" si="1354"/>
        <v>21299.999999999996</v>
      </c>
      <c r="K4839">
        <f t="shared" si="1355"/>
        <v>686.4</v>
      </c>
      <c r="L4839">
        <f t="shared" si="1356"/>
        <v>4742.3999999999996</v>
      </c>
      <c r="M4839">
        <f t="shared" si="1357"/>
        <v>11060.4</v>
      </c>
      <c r="N4839">
        <v>1350.12</v>
      </c>
      <c r="O4839">
        <f t="shared" si="1358"/>
        <v>47749.32</v>
      </c>
      <c r="P4839">
        <v>25</v>
      </c>
      <c r="Q4839">
        <v>0</v>
      </c>
      <c r="R4839">
        <v>0</v>
      </c>
      <c r="S4839">
        <v>2440</v>
      </c>
      <c r="T4839">
        <v>100</v>
      </c>
      <c r="U4839">
        <f t="shared" si="1359"/>
        <v>59907.307291666664</v>
      </c>
      <c r="V4839">
        <v>0</v>
      </c>
      <c r="W4839">
        <f t="shared" si="1360"/>
        <v>62472.307291666664</v>
      </c>
      <c r="X4839">
        <f t="shared" si="1361"/>
        <v>14702.52</v>
      </c>
      <c r="Y4839">
        <f t="shared" si="1362"/>
        <v>32360.399999999994</v>
      </c>
      <c r="Z4839">
        <f t="shared" si="1363"/>
        <v>222825.17270833335</v>
      </c>
      <c r="AA4839" t="s">
        <v>623</v>
      </c>
      <c r="AB4839">
        <v>2022</v>
      </c>
    </row>
    <row r="4840" spans="1:28" x14ac:dyDescent="0.25">
      <c r="A4840">
        <v>4</v>
      </c>
      <c r="B4840" t="s">
        <v>112</v>
      </c>
      <c r="C4840" t="s">
        <v>103</v>
      </c>
      <c r="D4840" t="s">
        <v>94</v>
      </c>
      <c r="E4840" t="s">
        <v>56</v>
      </c>
      <c r="F4840" t="s">
        <v>99</v>
      </c>
      <c r="G4840">
        <v>250000</v>
      </c>
      <c r="H4840">
        <f t="shared" si="1352"/>
        <v>238082.6</v>
      </c>
      <c r="I4840">
        <f t="shared" si="1353"/>
        <v>7175</v>
      </c>
      <c r="J4840">
        <f t="shared" si="1354"/>
        <v>17750</v>
      </c>
      <c r="K4840">
        <f t="shared" si="1355"/>
        <v>686.4</v>
      </c>
      <c r="L4840">
        <f t="shared" si="1356"/>
        <v>4742.3999999999996</v>
      </c>
      <c r="M4840">
        <f t="shared" si="1357"/>
        <v>11060.4</v>
      </c>
      <c r="N4840">
        <v>0</v>
      </c>
      <c r="O4840">
        <f t="shared" si="1358"/>
        <v>41414.200000000004</v>
      </c>
      <c r="P4840">
        <v>25</v>
      </c>
      <c r="Q4840">
        <v>0</v>
      </c>
      <c r="R4840">
        <v>0</v>
      </c>
      <c r="S4840">
        <v>0</v>
      </c>
      <c r="T4840">
        <v>0</v>
      </c>
      <c r="U4840">
        <f t="shared" si="1359"/>
        <v>48103.587291666678</v>
      </c>
      <c r="V4840">
        <v>0</v>
      </c>
      <c r="W4840">
        <f t="shared" si="1360"/>
        <v>48128.587291666678</v>
      </c>
      <c r="X4840">
        <f t="shared" si="1361"/>
        <v>11917.4</v>
      </c>
      <c r="Y4840">
        <f t="shared" si="1362"/>
        <v>28810.400000000001</v>
      </c>
      <c r="Z4840">
        <f t="shared" si="1363"/>
        <v>189954.01270833332</v>
      </c>
      <c r="AA4840" t="s">
        <v>623</v>
      </c>
      <c r="AB4840">
        <v>2022</v>
      </c>
    </row>
    <row r="4841" spans="1:28" x14ac:dyDescent="0.25">
      <c r="A4841">
        <v>5</v>
      </c>
      <c r="B4841" t="s">
        <v>113</v>
      </c>
      <c r="C4841" t="s">
        <v>103</v>
      </c>
      <c r="D4841" t="s">
        <v>20</v>
      </c>
      <c r="E4841" t="s">
        <v>77</v>
      </c>
      <c r="F4841" t="s">
        <v>99</v>
      </c>
      <c r="G4841">
        <v>250000</v>
      </c>
      <c r="H4841">
        <f t="shared" si="1352"/>
        <v>238082.6</v>
      </c>
      <c r="I4841">
        <f t="shared" si="1353"/>
        <v>7175</v>
      </c>
      <c r="J4841">
        <f t="shared" si="1354"/>
        <v>17750</v>
      </c>
      <c r="K4841">
        <f t="shared" si="1355"/>
        <v>686.4</v>
      </c>
      <c r="L4841">
        <f t="shared" si="1356"/>
        <v>4742.3999999999996</v>
      </c>
      <c r="M4841">
        <f t="shared" si="1357"/>
        <v>11060.4</v>
      </c>
      <c r="N4841">
        <v>0</v>
      </c>
      <c r="O4841">
        <f t="shared" si="1358"/>
        <v>41414.200000000004</v>
      </c>
      <c r="P4841">
        <v>25</v>
      </c>
      <c r="Q4841">
        <v>0</v>
      </c>
      <c r="R4841">
        <v>0</v>
      </c>
      <c r="S4841">
        <v>0</v>
      </c>
      <c r="T4841">
        <v>0</v>
      </c>
      <c r="U4841">
        <f t="shared" si="1359"/>
        <v>48103.587291666678</v>
      </c>
      <c r="V4841">
        <v>0</v>
      </c>
      <c r="W4841">
        <f t="shared" si="1360"/>
        <v>48128.587291666678</v>
      </c>
      <c r="X4841">
        <f t="shared" si="1361"/>
        <v>11917.4</v>
      </c>
      <c r="Y4841">
        <f t="shared" si="1362"/>
        <v>28810.400000000001</v>
      </c>
      <c r="Z4841">
        <f t="shared" si="1363"/>
        <v>189954.01270833332</v>
      </c>
      <c r="AA4841" t="s">
        <v>623</v>
      </c>
      <c r="AB4841">
        <v>2022</v>
      </c>
    </row>
    <row r="4842" spans="1:28" x14ac:dyDescent="0.25">
      <c r="A4842">
        <v>6</v>
      </c>
      <c r="B4842" t="s">
        <v>115</v>
      </c>
      <c r="C4842" t="s">
        <v>103</v>
      </c>
      <c r="D4842" t="s">
        <v>21</v>
      </c>
      <c r="E4842" t="s">
        <v>81</v>
      </c>
      <c r="F4842" t="s">
        <v>84</v>
      </c>
      <c r="G4842">
        <v>150000</v>
      </c>
      <c r="H4842">
        <f t="shared" si="1352"/>
        <v>137084.64000000001</v>
      </c>
      <c r="I4842">
        <f t="shared" si="1353"/>
        <v>4305</v>
      </c>
      <c r="J4842">
        <f t="shared" si="1354"/>
        <v>10649.999999999998</v>
      </c>
      <c r="K4842">
        <f t="shared" si="1355"/>
        <v>686.4</v>
      </c>
      <c r="L4842">
        <f t="shared" si="1356"/>
        <v>4560</v>
      </c>
      <c r="M4842">
        <f t="shared" si="1357"/>
        <v>10635</v>
      </c>
      <c r="N4842">
        <f>+N4844*3</f>
        <v>4050.3599999999997</v>
      </c>
      <c r="O4842">
        <f t="shared" si="1358"/>
        <v>34886.759999999995</v>
      </c>
      <c r="P4842">
        <v>25</v>
      </c>
      <c r="Q4842">
        <v>10934.9</v>
      </c>
      <c r="R4842">
        <v>1260.01</v>
      </c>
      <c r="S4842">
        <v>0</v>
      </c>
      <c r="T4842">
        <v>100</v>
      </c>
      <c r="U4842">
        <f t="shared" si="1359"/>
        <v>22854.097291666669</v>
      </c>
      <c r="V4842">
        <v>0</v>
      </c>
      <c r="W4842">
        <f t="shared" si="1360"/>
        <v>35174.007291666669</v>
      </c>
      <c r="X4842">
        <f t="shared" si="1361"/>
        <v>12915.36</v>
      </c>
      <c r="Y4842">
        <f t="shared" si="1362"/>
        <v>21285</v>
      </c>
      <c r="Z4842">
        <f t="shared" si="1363"/>
        <v>101910.63270833333</v>
      </c>
      <c r="AA4842" t="s">
        <v>623</v>
      </c>
      <c r="AB4842">
        <v>2022</v>
      </c>
    </row>
    <row r="4843" spans="1:28" x14ac:dyDescent="0.25">
      <c r="A4843">
        <v>7</v>
      </c>
      <c r="B4843" t="s">
        <v>116</v>
      </c>
      <c r="C4843" t="s">
        <v>102</v>
      </c>
      <c r="D4843" t="s">
        <v>4</v>
      </c>
      <c r="E4843" t="s">
        <v>91</v>
      </c>
      <c r="F4843" t="s">
        <v>84</v>
      </c>
      <c r="G4843">
        <v>150000</v>
      </c>
      <c r="H4843">
        <f t="shared" si="1352"/>
        <v>141135</v>
      </c>
      <c r="I4843">
        <f t="shared" si="1353"/>
        <v>4305</v>
      </c>
      <c r="J4843">
        <f t="shared" si="1354"/>
        <v>10649.999999999998</v>
      </c>
      <c r="K4843">
        <f t="shared" si="1355"/>
        <v>686.4</v>
      </c>
      <c r="L4843">
        <f t="shared" si="1356"/>
        <v>4560</v>
      </c>
      <c r="M4843">
        <f t="shared" si="1357"/>
        <v>10635</v>
      </c>
      <c r="N4843">
        <v>0</v>
      </c>
      <c r="O4843">
        <f t="shared" si="1358"/>
        <v>30836.399999999998</v>
      </c>
      <c r="P4843">
        <v>25</v>
      </c>
      <c r="Q4843">
        <v>10684.52</v>
      </c>
      <c r="R4843">
        <v>1120.01</v>
      </c>
      <c r="S4843">
        <v>1270</v>
      </c>
      <c r="T4843">
        <v>100</v>
      </c>
      <c r="U4843">
        <f t="shared" si="1359"/>
        <v>23866.687291666665</v>
      </c>
      <c r="V4843">
        <v>0</v>
      </c>
      <c r="W4843">
        <f t="shared" si="1360"/>
        <v>37066.217291666668</v>
      </c>
      <c r="X4843">
        <f t="shared" si="1361"/>
        <v>8865</v>
      </c>
      <c r="Y4843">
        <f t="shared" si="1362"/>
        <v>21285</v>
      </c>
      <c r="Z4843">
        <f t="shared" si="1363"/>
        <v>104068.78270833334</v>
      </c>
      <c r="AA4843" t="s">
        <v>623</v>
      </c>
      <c r="AB4843">
        <v>2022</v>
      </c>
    </row>
    <row r="4844" spans="1:28" x14ac:dyDescent="0.25">
      <c r="A4844">
        <v>8</v>
      </c>
      <c r="B4844" t="s">
        <v>117</v>
      </c>
      <c r="C4844" t="s">
        <v>102</v>
      </c>
      <c r="D4844" t="s">
        <v>14</v>
      </c>
      <c r="E4844" t="s">
        <v>106</v>
      </c>
      <c r="F4844" t="s">
        <v>84</v>
      </c>
      <c r="G4844">
        <v>150000</v>
      </c>
      <c r="H4844">
        <f t="shared" si="1352"/>
        <v>139784.88</v>
      </c>
      <c r="I4844">
        <f t="shared" si="1353"/>
        <v>4305</v>
      </c>
      <c r="J4844">
        <f t="shared" si="1354"/>
        <v>10649.999999999998</v>
      </c>
      <c r="K4844">
        <f t="shared" si="1355"/>
        <v>686.4</v>
      </c>
      <c r="L4844">
        <f t="shared" si="1356"/>
        <v>4560</v>
      </c>
      <c r="M4844">
        <f t="shared" si="1357"/>
        <v>10635</v>
      </c>
      <c r="N4844">
        <v>1350.12</v>
      </c>
      <c r="O4844">
        <f t="shared" si="1358"/>
        <v>32186.519999999997</v>
      </c>
      <c r="P4844">
        <v>25</v>
      </c>
      <c r="Q4844">
        <v>2000</v>
      </c>
      <c r="R4844">
        <v>0</v>
      </c>
      <c r="S4844">
        <v>2440</v>
      </c>
      <c r="T4844">
        <v>100</v>
      </c>
      <c r="U4844">
        <f t="shared" si="1359"/>
        <v>23529.157291666666</v>
      </c>
      <c r="V4844">
        <v>0</v>
      </c>
      <c r="W4844">
        <f t="shared" si="1360"/>
        <v>28094.157291666666</v>
      </c>
      <c r="X4844">
        <f t="shared" si="1361"/>
        <v>10215.119999999999</v>
      </c>
      <c r="Y4844">
        <f t="shared" si="1362"/>
        <v>21285</v>
      </c>
      <c r="Z4844">
        <f t="shared" si="1363"/>
        <v>111690.72270833334</v>
      </c>
      <c r="AA4844" t="s">
        <v>623</v>
      </c>
      <c r="AB4844">
        <v>2022</v>
      </c>
    </row>
    <row r="4845" spans="1:28" x14ac:dyDescent="0.25">
      <c r="A4845">
        <v>9</v>
      </c>
      <c r="B4845" t="s">
        <v>118</v>
      </c>
      <c r="C4845" t="s">
        <v>103</v>
      </c>
      <c r="D4845" t="s">
        <v>13</v>
      </c>
      <c r="E4845" t="s">
        <v>90</v>
      </c>
      <c r="F4845" t="s">
        <v>84</v>
      </c>
      <c r="G4845">
        <v>125000</v>
      </c>
      <c r="H4845">
        <f t="shared" si="1352"/>
        <v>114912.26</v>
      </c>
      <c r="I4845">
        <f t="shared" si="1353"/>
        <v>3587.5</v>
      </c>
      <c r="J4845">
        <f t="shared" si="1354"/>
        <v>8875</v>
      </c>
      <c r="K4845">
        <f t="shared" si="1355"/>
        <v>686.4</v>
      </c>
      <c r="L4845">
        <f t="shared" si="1356"/>
        <v>3800</v>
      </c>
      <c r="M4845">
        <f t="shared" si="1357"/>
        <v>8862.5</v>
      </c>
      <c r="N4845">
        <f>+N4844*2</f>
        <v>2700.24</v>
      </c>
      <c r="O4845">
        <f t="shared" si="1358"/>
        <v>28511.64</v>
      </c>
      <c r="P4845">
        <v>25</v>
      </c>
      <c r="Q4845">
        <v>0</v>
      </c>
      <c r="R4845">
        <v>0</v>
      </c>
      <c r="S4845">
        <v>0</v>
      </c>
      <c r="T4845">
        <v>100</v>
      </c>
      <c r="U4845">
        <f t="shared" si="1359"/>
        <v>17311.002291666664</v>
      </c>
      <c r="V4845">
        <v>0</v>
      </c>
      <c r="W4845">
        <f t="shared" si="1360"/>
        <v>17436.002291666664</v>
      </c>
      <c r="X4845">
        <f t="shared" si="1361"/>
        <v>10087.74</v>
      </c>
      <c r="Y4845">
        <f t="shared" si="1362"/>
        <v>17737.5</v>
      </c>
      <c r="Z4845">
        <f t="shared" si="1363"/>
        <v>97476.257708333345</v>
      </c>
      <c r="AA4845" t="s">
        <v>623</v>
      </c>
      <c r="AB4845">
        <v>2022</v>
      </c>
    </row>
    <row r="4846" spans="1:28" x14ac:dyDescent="0.25">
      <c r="A4846">
        <v>10</v>
      </c>
      <c r="B4846" t="s">
        <v>119</v>
      </c>
      <c r="C4846" t="s">
        <v>103</v>
      </c>
      <c r="D4846" t="s">
        <v>10</v>
      </c>
      <c r="E4846" t="s">
        <v>69</v>
      </c>
      <c r="F4846" t="s">
        <v>84</v>
      </c>
      <c r="G4846">
        <v>95000</v>
      </c>
      <c r="H4846">
        <f t="shared" si="1352"/>
        <v>89385.5</v>
      </c>
      <c r="I4846">
        <f t="shared" si="1353"/>
        <v>2726.5</v>
      </c>
      <c r="J4846">
        <f t="shared" si="1354"/>
        <v>6744.9999999999991</v>
      </c>
      <c r="K4846">
        <f t="shared" si="1355"/>
        <v>686.4</v>
      </c>
      <c r="L4846">
        <f t="shared" si="1356"/>
        <v>2888</v>
      </c>
      <c r="M4846">
        <f t="shared" si="1357"/>
        <v>6735.5</v>
      </c>
      <c r="N4846">
        <v>0</v>
      </c>
      <c r="O4846">
        <f t="shared" si="1358"/>
        <v>19781.400000000001</v>
      </c>
      <c r="P4846">
        <v>25</v>
      </c>
      <c r="Q4846">
        <v>12431.68</v>
      </c>
      <c r="R4846">
        <v>1050.01</v>
      </c>
      <c r="S4846">
        <v>1270</v>
      </c>
      <c r="T4846">
        <v>100</v>
      </c>
      <c r="U4846">
        <f t="shared" si="1359"/>
        <v>10929.312291666667</v>
      </c>
      <c r="V4846">
        <v>0</v>
      </c>
      <c r="W4846">
        <f t="shared" si="1360"/>
        <v>25806.002291666668</v>
      </c>
      <c r="X4846">
        <f t="shared" si="1361"/>
        <v>5614.5</v>
      </c>
      <c r="Y4846">
        <f t="shared" si="1362"/>
        <v>13480.5</v>
      </c>
      <c r="Z4846">
        <f t="shared" si="1363"/>
        <v>63579.497708333336</v>
      </c>
      <c r="AA4846" t="s">
        <v>623</v>
      </c>
      <c r="AB4846">
        <v>2022</v>
      </c>
    </row>
    <row r="4847" spans="1:28" x14ac:dyDescent="0.25">
      <c r="A4847">
        <v>11</v>
      </c>
      <c r="B4847" t="s">
        <v>120</v>
      </c>
      <c r="C4847" t="s">
        <v>102</v>
      </c>
      <c r="D4847" t="s">
        <v>17</v>
      </c>
      <c r="E4847" t="s">
        <v>67</v>
      </c>
      <c r="F4847" t="s">
        <v>84</v>
      </c>
      <c r="G4847">
        <v>95000</v>
      </c>
      <c r="H4847">
        <f t="shared" si="1352"/>
        <v>86685.26</v>
      </c>
      <c r="I4847">
        <f t="shared" si="1353"/>
        <v>2726.5</v>
      </c>
      <c r="J4847">
        <f t="shared" si="1354"/>
        <v>6744.9999999999991</v>
      </c>
      <c r="K4847">
        <f t="shared" si="1355"/>
        <v>686.4</v>
      </c>
      <c r="L4847">
        <f t="shared" si="1356"/>
        <v>2888</v>
      </c>
      <c r="M4847">
        <f t="shared" si="1357"/>
        <v>6735.5</v>
      </c>
      <c r="N4847">
        <f>1350.12*2</f>
        <v>2700.24</v>
      </c>
      <c r="O4847">
        <f t="shared" si="1358"/>
        <v>22481.64</v>
      </c>
      <c r="P4847">
        <v>25</v>
      </c>
      <c r="Q4847">
        <v>6978</v>
      </c>
      <c r="R4847">
        <v>910.01</v>
      </c>
      <c r="S4847">
        <v>1905</v>
      </c>
      <c r="T4847">
        <v>100</v>
      </c>
      <c r="U4847">
        <f t="shared" si="1359"/>
        <v>10254.252291666664</v>
      </c>
      <c r="V4847">
        <v>0</v>
      </c>
      <c r="W4847">
        <f t="shared" si="1360"/>
        <v>20172.262291666666</v>
      </c>
      <c r="X4847">
        <f t="shared" si="1361"/>
        <v>8314.74</v>
      </c>
      <c r="Y4847">
        <f t="shared" si="1362"/>
        <v>13480.5</v>
      </c>
      <c r="Z4847">
        <f t="shared" si="1363"/>
        <v>66512.997708333336</v>
      </c>
      <c r="AA4847" t="s">
        <v>623</v>
      </c>
      <c r="AB4847">
        <v>2022</v>
      </c>
    </row>
    <row r="4848" spans="1:28" x14ac:dyDescent="0.25">
      <c r="A4848">
        <v>12</v>
      </c>
      <c r="B4848" t="s">
        <v>121</v>
      </c>
      <c r="C4848" t="s">
        <v>102</v>
      </c>
      <c r="D4848" t="s">
        <v>21</v>
      </c>
      <c r="E4848" t="s">
        <v>48</v>
      </c>
      <c r="F4848" t="s">
        <v>84</v>
      </c>
      <c r="G4848">
        <v>120000</v>
      </c>
      <c r="H4848">
        <f t="shared" si="1352"/>
        <v>111557.88</v>
      </c>
      <c r="I4848">
        <f t="shared" si="1353"/>
        <v>3444</v>
      </c>
      <c r="J4848">
        <f t="shared" si="1354"/>
        <v>8520</v>
      </c>
      <c r="K4848">
        <f t="shared" si="1355"/>
        <v>686.4</v>
      </c>
      <c r="L4848">
        <f t="shared" si="1356"/>
        <v>3648</v>
      </c>
      <c r="M4848">
        <f t="shared" si="1357"/>
        <v>8508</v>
      </c>
      <c r="N4848">
        <v>1350.12</v>
      </c>
      <c r="O4848">
        <f t="shared" si="1358"/>
        <v>26156.52</v>
      </c>
      <c r="P4848">
        <v>25</v>
      </c>
      <c r="Q4848">
        <v>8487.86</v>
      </c>
      <c r="R4848">
        <v>350</v>
      </c>
      <c r="S4848">
        <v>0</v>
      </c>
      <c r="T4848">
        <v>100</v>
      </c>
      <c r="U4848">
        <f t="shared" si="1359"/>
        <v>16472.407291666666</v>
      </c>
      <c r="V4848">
        <v>0</v>
      </c>
      <c r="W4848">
        <f t="shared" si="1360"/>
        <v>25435.267291666667</v>
      </c>
      <c r="X4848">
        <f t="shared" si="1361"/>
        <v>8442.119999999999</v>
      </c>
      <c r="Y4848">
        <f t="shared" si="1362"/>
        <v>17028</v>
      </c>
      <c r="Z4848">
        <f t="shared" si="1363"/>
        <v>86122.612708333327</v>
      </c>
      <c r="AA4848" t="s">
        <v>623</v>
      </c>
      <c r="AB4848">
        <v>2022</v>
      </c>
    </row>
    <row r="4849" spans="1:28" x14ac:dyDescent="0.25">
      <c r="A4849">
        <v>13</v>
      </c>
      <c r="B4849" t="s">
        <v>122</v>
      </c>
      <c r="C4849" t="s">
        <v>102</v>
      </c>
      <c r="D4849" t="s">
        <v>4</v>
      </c>
      <c r="E4849" t="s">
        <v>209</v>
      </c>
      <c r="F4849" t="s">
        <v>84</v>
      </c>
      <c r="G4849">
        <v>93000</v>
      </c>
      <c r="H4849">
        <f t="shared" si="1352"/>
        <v>86153.58</v>
      </c>
      <c r="I4849">
        <f t="shared" si="1353"/>
        <v>2669.1</v>
      </c>
      <c r="J4849">
        <f t="shared" si="1354"/>
        <v>6602.9999999999991</v>
      </c>
      <c r="K4849">
        <f t="shared" si="1355"/>
        <v>686.4</v>
      </c>
      <c r="L4849">
        <f t="shared" si="1356"/>
        <v>2827.2</v>
      </c>
      <c r="M4849">
        <f t="shared" si="1357"/>
        <v>6593.7000000000007</v>
      </c>
      <c r="N4849">
        <v>1350.12</v>
      </c>
      <c r="O4849">
        <f t="shared" si="1358"/>
        <v>20729.519999999997</v>
      </c>
      <c r="P4849">
        <v>25</v>
      </c>
      <c r="Q4849">
        <v>1000</v>
      </c>
      <c r="R4849">
        <v>840.01</v>
      </c>
      <c r="S4849">
        <v>0</v>
      </c>
      <c r="T4849">
        <v>100</v>
      </c>
      <c r="U4849">
        <f t="shared" si="1359"/>
        <v>10121.332291666666</v>
      </c>
      <c r="V4849">
        <v>0</v>
      </c>
      <c r="W4849">
        <f t="shared" si="1360"/>
        <v>12086.342291666666</v>
      </c>
      <c r="X4849">
        <f t="shared" si="1361"/>
        <v>6846.4199999999992</v>
      </c>
      <c r="Y4849">
        <f t="shared" si="1362"/>
        <v>13196.7</v>
      </c>
      <c r="Z4849">
        <f t="shared" si="1363"/>
        <v>74067.237708333327</v>
      </c>
      <c r="AA4849" t="s">
        <v>623</v>
      </c>
      <c r="AB4849">
        <v>2022</v>
      </c>
    </row>
    <row r="4850" spans="1:28" x14ac:dyDescent="0.25">
      <c r="A4850">
        <v>14</v>
      </c>
      <c r="B4850" t="s">
        <v>123</v>
      </c>
      <c r="C4850" t="s">
        <v>102</v>
      </c>
      <c r="D4850" t="s">
        <v>10</v>
      </c>
      <c r="E4850" t="s">
        <v>39</v>
      </c>
      <c r="F4850" t="s">
        <v>84</v>
      </c>
      <c r="G4850">
        <v>65000</v>
      </c>
      <c r="H4850">
        <f t="shared" si="1352"/>
        <v>61158.5</v>
      </c>
      <c r="I4850">
        <f t="shared" si="1353"/>
        <v>1865.5</v>
      </c>
      <c r="J4850">
        <f t="shared" si="1354"/>
        <v>4615</v>
      </c>
      <c r="K4850">
        <f t="shared" si="1355"/>
        <v>686.4</v>
      </c>
      <c r="L4850">
        <f t="shared" si="1356"/>
        <v>1976</v>
      </c>
      <c r="M4850">
        <f t="shared" si="1357"/>
        <v>4608.5</v>
      </c>
      <c r="N4850">
        <v>0</v>
      </c>
      <c r="O4850">
        <f t="shared" si="1358"/>
        <v>13751.4</v>
      </c>
      <c r="P4850">
        <v>25</v>
      </c>
      <c r="Q4850">
        <v>6000</v>
      </c>
      <c r="R4850">
        <v>0</v>
      </c>
      <c r="S4850">
        <v>0</v>
      </c>
      <c r="T4850">
        <v>100</v>
      </c>
      <c r="U4850">
        <f t="shared" si="1359"/>
        <v>4427.5498333333335</v>
      </c>
      <c r="V4850">
        <v>0</v>
      </c>
      <c r="W4850">
        <f t="shared" si="1360"/>
        <v>10552.549833333334</v>
      </c>
      <c r="X4850">
        <f t="shared" si="1361"/>
        <v>3841.5</v>
      </c>
      <c r="Y4850">
        <f t="shared" si="1362"/>
        <v>9223.5</v>
      </c>
      <c r="Z4850">
        <f t="shared" si="1363"/>
        <v>50605.950166666662</v>
      </c>
      <c r="AA4850" t="s">
        <v>623</v>
      </c>
      <c r="AB4850">
        <v>2022</v>
      </c>
    </row>
    <row r="4851" spans="1:28" x14ac:dyDescent="0.25">
      <c r="A4851">
        <v>15</v>
      </c>
      <c r="B4851" t="s">
        <v>124</v>
      </c>
      <c r="C4851" t="s">
        <v>103</v>
      </c>
      <c r="D4851" t="s">
        <v>10</v>
      </c>
      <c r="E4851" t="s">
        <v>74</v>
      </c>
      <c r="F4851" t="s">
        <v>84</v>
      </c>
      <c r="G4851">
        <v>36000</v>
      </c>
      <c r="H4851">
        <f t="shared" si="1352"/>
        <v>33872.400000000001</v>
      </c>
      <c r="I4851">
        <f t="shared" si="1353"/>
        <v>1033.2</v>
      </c>
      <c r="J4851">
        <f t="shared" si="1354"/>
        <v>2555.9999999999995</v>
      </c>
      <c r="K4851">
        <f t="shared" si="1355"/>
        <v>396.00000000000006</v>
      </c>
      <c r="L4851">
        <f t="shared" si="1356"/>
        <v>1094.4000000000001</v>
      </c>
      <c r="M4851">
        <f t="shared" si="1357"/>
        <v>2552.4</v>
      </c>
      <c r="N4851">
        <v>0</v>
      </c>
      <c r="O4851">
        <f t="shared" si="1358"/>
        <v>7632</v>
      </c>
      <c r="P4851">
        <v>25</v>
      </c>
      <c r="Q4851">
        <v>0</v>
      </c>
      <c r="R4851">
        <v>1260.01</v>
      </c>
      <c r="S4851">
        <v>0</v>
      </c>
      <c r="T4851">
        <v>100</v>
      </c>
      <c r="U4851">
        <f t="shared" si="1359"/>
        <v>0</v>
      </c>
      <c r="V4851">
        <v>0</v>
      </c>
      <c r="W4851">
        <f t="shared" si="1360"/>
        <v>1385.01</v>
      </c>
      <c r="X4851">
        <f t="shared" si="1361"/>
        <v>2127.6000000000004</v>
      </c>
      <c r="Y4851">
        <f t="shared" si="1362"/>
        <v>5108.3999999999996</v>
      </c>
      <c r="Z4851">
        <f t="shared" si="1363"/>
        <v>32487.39</v>
      </c>
      <c r="AA4851" t="s">
        <v>623</v>
      </c>
      <c r="AB4851">
        <v>2022</v>
      </c>
    </row>
    <row r="4852" spans="1:28" x14ac:dyDescent="0.25">
      <c r="A4852">
        <v>16</v>
      </c>
      <c r="B4852" t="s">
        <v>125</v>
      </c>
      <c r="C4852" t="s">
        <v>102</v>
      </c>
      <c r="D4852" t="s">
        <v>94</v>
      </c>
      <c r="E4852" t="s">
        <v>65</v>
      </c>
      <c r="F4852" t="s">
        <v>85</v>
      </c>
      <c r="G4852">
        <v>50000</v>
      </c>
      <c r="H4852">
        <f t="shared" si="1352"/>
        <v>45694.879999999997</v>
      </c>
      <c r="I4852">
        <f t="shared" si="1353"/>
        <v>1435</v>
      </c>
      <c r="J4852">
        <f t="shared" si="1354"/>
        <v>3549.9999999999995</v>
      </c>
      <c r="K4852">
        <f t="shared" si="1355"/>
        <v>550</v>
      </c>
      <c r="L4852">
        <f t="shared" si="1356"/>
        <v>1520</v>
      </c>
      <c r="M4852">
        <f t="shared" si="1357"/>
        <v>3545.0000000000005</v>
      </c>
      <c r="N4852">
        <v>1350.12</v>
      </c>
      <c r="O4852">
        <f t="shared" si="1358"/>
        <v>11950.119999999999</v>
      </c>
      <c r="P4852">
        <v>25</v>
      </c>
      <c r="Q4852">
        <v>1000</v>
      </c>
      <c r="R4852">
        <v>0</v>
      </c>
      <c r="S4852">
        <v>1220</v>
      </c>
      <c r="T4852">
        <v>100</v>
      </c>
      <c r="U4852">
        <f t="shared" si="1359"/>
        <v>1651.4818749999993</v>
      </c>
      <c r="V4852">
        <v>0</v>
      </c>
      <c r="W4852">
        <f t="shared" si="1360"/>
        <v>3996.4818749999995</v>
      </c>
      <c r="X4852">
        <f t="shared" si="1361"/>
        <v>4305.12</v>
      </c>
      <c r="Y4852">
        <f t="shared" si="1362"/>
        <v>7095</v>
      </c>
      <c r="Z4852">
        <f t="shared" si="1363"/>
        <v>41698.398125</v>
      </c>
      <c r="AA4852" t="s">
        <v>623</v>
      </c>
      <c r="AB4852">
        <v>2022</v>
      </c>
    </row>
    <row r="4853" spans="1:28" x14ac:dyDescent="0.25">
      <c r="A4853">
        <v>17</v>
      </c>
      <c r="B4853" t="s">
        <v>126</v>
      </c>
      <c r="C4853" t="s">
        <v>103</v>
      </c>
      <c r="D4853" t="s">
        <v>94</v>
      </c>
      <c r="E4853" t="s">
        <v>58</v>
      </c>
      <c r="F4853" t="s">
        <v>84</v>
      </c>
      <c r="G4853">
        <v>42000</v>
      </c>
      <c r="H4853">
        <f t="shared" si="1352"/>
        <v>39517.800000000003</v>
      </c>
      <c r="I4853">
        <f t="shared" si="1353"/>
        <v>1205.4000000000001</v>
      </c>
      <c r="J4853">
        <f t="shared" si="1354"/>
        <v>2981.9999999999995</v>
      </c>
      <c r="K4853">
        <f t="shared" si="1355"/>
        <v>462.00000000000006</v>
      </c>
      <c r="L4853">
        <f t="shared" si="1356"/>
        <v>1276.8</v>
      </c>
      <c r="M4853">
        <f t="shared" si="1357"/>
        <v>2977.8</v>
      </c>
      <c r="N4853">
        <v>0</v>
      </c>
      <c r="O4853">
        <f t="shared" si="1358"/>
        <v>8904</v>
      </c>
      <c r="P4853">
        <v>25</v>
      </c>
      <c r="Q4853">
        <v>2996.21</v>
      </c>
      <c r="R4853">
        <v>0</v>
      </c>
      <c r="S4853">
        <v>1008</v>
      </c>
      <c r="T4853">
        <v>100</v>
      </c>
      <c r="U4853">
        <f t="shared" si="1359"/>
        <v>724.91987500000039</v>
      </c>
      <c r="V4853">
        <v>0</v>
      </c>
      <c r="W4853">
        <f t="shared" si="1360"/>
        <v>4854.1298750000005</v>
      </c>
      <c r="X4853">
        <f t="shared" si="1361"/>
        <v>2482.1999999999998</v>
      </c>
      <c r="Y4853">
        <f t="shared" si="1362"/>
        <v>5959.7999999999993</v>
      </c>
      <c r="Z4853">
        <f t="shared" si="1363"/>
        <v>34663.670124999997</v>
      </c>
      <c r="AA4853" t="s">
        <v>623</v>
      </c>
      <c r="AB4853">
        <v>2022</v>
      </c>
    </row>
    <row r="4854" spans="1:28" x14ac:dyDescent="0.25">
      <c r="A4854">
        <v>18</v>
      </c>
      <c r="B4854" t="s">
        <v>127</v>
      </c>
      <c r="C4854" t="s">
        <v>103</v>
      </c>
      <c r="D4854" t="s">
        <v>18</v>
      </c>
      <c r="E4854" t="s">
        <v>55</v>
      </c>
      <c r="F4854" t="s">
        <v>84</v>
      </c>
      <c r="G4854">
        <v>83000</v>
      </c>
      <c r="H4854">
        <f t="shared" si="1352"/>
        <v>76744.58</v>
      </c>
      <c r="I4854">
        <f t="shared" si="1353"/>
        <v>2382.1</v>
      </c>
      <c r="J4854">
        <f t="shared" si="1354"/>
        <v>5892.9999999999991</v>
      </c>
      <c r="K4854">
        <f t="shared" si="1355"/>
        <v>686.4</v>
      </c>
      <c r="L4854">
        <f t="shared" si="1356"/>
        <v>2523.1999999999998</v>
      </c>
      <c r="M4854">
        <f t="shared" si="1357"/>
        <v>5884.7000000000007</v>
      </c>
      <c r="N4854">
        <v>1350.12</v>
      </c>
      <c r="O4854">
        <f t="shared" si="1358"/>
        <v>18719.519999999997</v>
      </c>
      <c r="P4854">
        <v>25</v>
      </c>
      <c r="Q4854">
        <v>16476.740000000002</v>
      </c>
      <c r="R4854">
        <v>1330.01</v>
      </c>
      <c r="S4854">
        <v>0</v>
      </c>
      <c r="T4854">
        <v>100</v>
      </c>
      <c r="U4854">
        <f t="shared" si="1359"/>
        <v>7769.0822916666657</v>
      </c>
      <c r="V4854">
        <v>0</v>
      </c>
      <c r="W4854">
        <f t="shared" si="1360"/>
        <v>25700.832291666666</v>
      </c>
      <c r="X4854">
        <f t="shared" si="1361"/>
        <v>6255.4199999999992</v>
      </c>
      <c r="Y4854">
        <f t="shared" si="1362"/>
        <v>11777.7</v>
      </c>
      <c r="Z4854">
        <f t="shared" si="1363"/>
        <v>51043.747708333336</v>
      </c>
      <c r="AA4854" t="s">
        <v>623</v>
      </c>
      <c r="AB4854">
        <v>2022</v>
      </c>
    </row>
    <row r="4855" spans="1:28" x14ac:dyDescent="0.25">
      <c r="A4855">
        <v>19</v>
      </c>
      <c r="B4855" t="s">
        <v>128</v>
      </c>
      <c r="C4855" t="s">
        <v>102</v>
      </c>
      <c r="D4855" t="s">
        <v>12</v>
      </c>
      <c r="E4855" t="s">
        <v>35</v>
      </c>
      <c r="F4855" t="s">
        <v>84</v>
      </c>
      <c r="G4855">
        <v>85000</v>
      </c>
      <c r="H4855">
        <f t="shared" si="1352"/>
        <v>77276.259999999995</v>
      </c>
      <c r="I4855">
        <f t="shared" si="1353"/>
        <v>2439.5</v>
      </c>
      <c r="J4855">
        <f t="shared" si="1354"/>
        <v>6034.9999999999991</v>
      </c>
      <c r="K4855">
        <f t="shared" si="1355"/>
        <v>686.4</v>
      </c>
      <c r="L4855">
        <f t="shared" si="1356"/>
        <v>2584</v>
      </c>
      <c r="M4855">
        <f t="shared" si="1357"/>
        <v>6026.5</v>
      </c>
      <c r="N4855">
        <f>+N4854*2</f>
        <v>2700.24</v>
      </c>
      <c r="O4855">
        <f t="shared" si="1358"/>
        <v>20471.64</v>
      </c>
      <c r="P4855">
        <v>25</v>
      </c>
      <c r="Q4855">
        <v>0</v>
      </c>
      <c r="R4855">
        <v>0</v>
      </c>
      <c r="S4855">
        <v>0</v>
      </c>
      <c r="T4855">
        <v>100</v>
      </c>
      <c r="U4855">
        <f t="shared" si="1359"/>
        <v>7902.002291666664</v>
      </c>
      <c r="V4855">
        <v>0</v>
      </c>
      <c r="W4855">
        <f t="shared" si="1360"/>
        <v>8027.002291666664</v>
      </c>
      <c r="X4855">
        <f t="shared" si="1361"/>
        <v>7723.74</v>
      </c>
      <c r="Y4855">
        <f t="shared" si="1362"/>
        <v>12061.5</v>
      </c>
      <c r="Z4855">
        <f t="shared" si="1363"/>
        <v>69249.257708333331</v>
      </c>
      <c r="AA4855" t="s">
        <v>623</v>
      </c>
      <c r="AB4855">
        <v>2022</v>
      </c>
    </row>
    <row r="4856" spans="1:28" x14ac:dyDescent="0.25">
      <c r="A4856">
        <v>20</v>
      </c>
      <c r="B4856" t="s">
        <v>114</v>
      </c>
      <c r="C4856" t="s">
        <v>102</v>
      </c>
      <c r="D4856" t="s">
        <v>8</v>
      </c>
      <c r="E4856" t="s">
        <v>64</v>
      </c>
      <c r="F4856" t="s">
        <v>84</v>
      </c>
      <c r="G4856">
        <v>60000</v>
      </c>
      <c r="H4856">
        <f>+G4856-(I4856+L4856+N4856)</f>
        <v>56454</v>
      </c>
      <c r="I4856">
        <f>IF(G4856&lt;=312000,G4856*2.87%,8954.4)</f>
        <v>1722</v>
      </c>
      <c r="J4856">
        <f>IF(G4856&lt;=312000,G4856*7.1%,22152)</f>
        <v>4260</v>
      </c>
      <c r="K4856">
        <f>IF(G4856&lt;=62400,G4856*1.1%,686.4)</f>
        <v>660.00000000000011</v>
      </c>
      <c r="L4856">
        <f>IF(G4856&lt;=156000,G4856*3.04%,4742.4)</f>
        <v>1824</v>
      </c>
      <c r="M4856">
        <f>IF(G4856&lt;=156000,G4856*7.09%,11060.4)</f>
        <v>4254</v>
      </c>
      <c r="N4856">
        <v>0</v>
      </c>
      <c r="O4856">
        <f>+I4856+J4856+K4856+L4856+M4856+N4856</f>
        <v>12720</v>
      </c>
      <c r="P4856">
        <v>25</v>
      </c>
      <c r="Q4856">
        <v>21600.77</v>
      </c>
      <c r="R4856">
        <v>0</v>
      </c>
      <c r="S4856">
        <v>2440</v>
      </c>
      <c r="T4856">
        <v>100</v>
      </c>
      <c r="U4856">
        <f>IF((H4856*12)&gt;867123.01,(79776+(((H4856*12)-867123.01)*0.25))/12,IF((H4856*12)&gt;624329.01,(31216+(((H4856*12)-624329.01)*0.2))/12,IF((H4856*12)&gt;416220.01,(((H4856*12)-416220.01)*0.15)/12,0)))</f>
        <v>3486.6498333333329</v>
      </c>
      <c r="V4856">
        <v>0</v>
      </c>
      <c r="W4856">
        <f t="shared" si="1360"/>
        <v>27652.419833333333</v>
      </c>
      <c r="X4856">
        <f t="shared" si="1361"/>
        <v>3546</v>
      </c>
      <c r="Y4856">
        <f t="shared" si="1362"/>
        <v>8514</v>
      </c>
      <c r="Z4856">
        <f t="shared" si="1363"/>
        <v>28801.580166666667</v>
      </c>
      <c r="AA4856" t="s">
        <v>623</v>
      </c>
      <c r="AB4856">
        <v>2022</v>
      </c>
    </row>
    <row r="4857" spans="1:28" x14ac:dyDescent="0.25">
      <c r="A4857">
        <v>21</v>
      </c>
      <c r="B4857" t="s">
        <v>129</v>
      </c>
      <c r="C4857" t="s">
        <v>102</v>
      </c>
      <c r="D4857" t="s">
        <v>16</v>
      </c>
      <c r="E4857" t="s">
        <v>79</v>
      </c>
      <c r="F4857" t="s">
        <v>84</v>
      </c>
      <c r="G4857">
        <v>54000</v>
      </c>
      <c r="H4857">
        <f t="shared" si="1352"/>
        <v>50808.6</v>
      </c>
      <c r="I4857">
        <f t="shared" si="1353"/>
        <v>1549.8</v>
      </c>
      <c r="J4857">
        <f t="shared" si="1354"/>
        <v>3833.9999999999995</v>
      </c>
      <c r="K4857">
        <f t="shared" si="1355"/>
        <v>594.00000000000011</v>
      </c>
      <c r="L4857">
        <f t="shared" si="1356"/>
        <v>1641.6</v>
      </c>
      <c r="M4857">
        <f t="shared" si="1357"/>
        <v>3828.6000000000004</v>
      </c>
      <c r="N4857">
        <v>0</v>
      </c>
      <c r="O4857">
        <f t="shared" si="1358"/>
        <v>11448</v>
      </c>
      <c r="P4857">
        <v>25</v>
      </c>
      <c r="Q4857">
        <v>500</v>
      </c>
      <c r="R4857">
        <v>630.01</v>
      </c>
      <c r="S4857">
        <v>0</v>
      </c>
      <c r="T4857">
        <v>100</v>
      </c>
      <c r="U4857">
        <f t="shared" si="1359"/>
        <v>2418.539874999999</v>
      </c>
      <c r="V4857">
        <v>0</v>
      </c>
      <c r="W4857">
        <f t="shared" si="1360"/>
        <v>3673.5498749999988</v>
      </c>
      <c r="X4857">
        <f t="shared" si="1361"/>
        <v>3191.3999999999996</v>
      </c>
      <c r="Y4857">
        <f t="shared" si="1362"/>
        <v>7662.6</v>
      </c>
      <c r="Z4857">
        <f t="shared" si="1363"/>
        <v>47135.050125000002</v>
      </c>
      <c r="AA4857" t="s">
        <v>623</v>
      </c>
      <c r="AB4857">
        <v>2022</v>
      </c>
    </row>
    <row r="4858" spans="1:28" x14ac:dyDescent="0.25">
      <c r="A4858">
        <v>22</v>
      </c>
      <c r="B4858" t="s">
        <v>130</v>
      </c>
      <c r="C4858" t="s">
        <v>102</v>
      </c>
      <c r="D4858" t="s">
        <v>16</v>
      </c>
      <c r="E4858" t="s">
        <v>61</v>
      </c>
      <c r="F4858" t="s">
        <v>84</v>
      </c>
      <c r="G4858">
        <v>65000</v>
      </c>
      <c r="H4858">
        <f t="shared" si="1352"/>
        <v>57108.14</v>
      </c>
      <c r="I4858">
        <f t="shared" si="1353"/>
        <v>1865.5</v>
      </c>
      <c r="J4858">
        <f t="shared" si="1354"/>
        <v>4615</v>
      </c>
      <c r="K4858">
        <f t="shared" si="1355"/>
        <v>686.4</v>
      </c>
      <c r="L4858">
        <f t="shared" si="1356"/>
        <v>1976</v>
      </c>
      <c r="M4858">
        <f t="shared" si="1357"/>
        <v>4608.5</v>
      </c>
      <c r="N4858">
        <f>1350.12*3</f>
        <v>4050.3599999999997</v>
      </c>
      <c r="O4858">
        <f t="shared" si="1358"/>
        <v>17801.759999999998</v>
      </c>
      <c r="P4858">
        <v>25</v>
      </c>
      <c r="Q4858">
        <v>1200</v>
      </c>
      <c r="R4858">
        <v>0</v>
      </c>
      <c r="S4858">
        <v>0</v>
      </c>
      <c r="T4858">
        <v>100</v>
      </c>
      <c r="U4858">
        <f t="shared" si="1359"/>
        <v>3617.477833333332</v>
      </c>
      <c r="V4858">
        <v>0</v>
      </c>
      <c r="W4858">
        <f t="shared" si="1360"/>
        <v>4942.4778333333325</v>
      </c>
      <c r="X4858">
        <f t="shared" si="1361"/>
        <v>7891.86</v>
      </c>
      <c r="Y4858">
        <f t="shared" si="1362"/>
        <v>9223.5</v>
      </c>
      <c r="Z4858">
        <f t="shared" si="1363"/>
        <v>52165.662166666669</v>
      </c>
      <c r="AA4858" t="s">
        <v>623</v>
      </c>
      <c r="AB4858">
        <v>2022</v>
      </c>
    </row>
    <row r="4859" spans="1:28" x14ac:dyDescent="0.25">
      <c r="A4859">
        <v>23</v>
      </c>
      <c r="B4859" t="s">
        <v>131</v>
      </c>
      <c r="C4859" t="s">
        <v>102</v>
      </c>
      <c r="D4859" t="s">
        <v>6</v>
      </c>
      <c r="E4859" t="s">
        <v>108</v>
      </c>
      <c r="F4859" t="s">
        <v>84</v>
      </c>
      <c r="G4859">
        <v>70000</v>
      </c>
      <c r="H4859">
        <f t="shared" si="1352"/>
        <v>57762.28</v>
      </c>
      <c r="I4859">
        <f t="shared" si="1353"/>
        <v>2009</v>
      </c>
      <c r="J4859">
        <f t="shared" si="1354"/>
        <v>4970</v>
      </c>
      <c r="K4859">
        <f t="shared" si="1355"/>
        <v>686.4</v>
      </c>
      <c r="L4859">
        <f t="shared" si="1356"/>
        <v>2128</v>
      </c>
      <c r="M4859">
        <f t="shared" si="1357"/>
        <v>4963</v>
      </c>
      <c r="N4859">
        <f>+N4858*2</f>
        <v>8100.7199999999993</v>
      </c>
      <c r="O4859">
        <f t="shared" si="1358"/>
        <v>22857.119999999999</v>
      </c>
      <c r="P4859">
        <v>25</v>
      </c>
      <c r="Q4859">
        <v>0</v>
      </c>
      <c r="R4859">
        <v>280</v>
      </c>
      <c r="S4859">
        <v>4250</v>
      </c>
      <c r="T4859">
        <v>100</v>
      </c>
      <c r="U4859">
        <f t="shared" si="1359"/>
        <v>3748.3058333333333</v>
      </c>
      <c r="V4859">
        <v>0</v>
      </c>
      <c r="W4859">
        <f t="shared" si="1360"/>
        <v>8403.3058333333338</v>
      </c>
      <c r="X4859">
        <f t="shared" si="1361"/>
        <v>12237.72</v>
      </c>
      <c r="Y4859">
        <f t="shared" si="1362"/>
        <v>9933</v>
      </c>
      <c r="Z4859">
        <f t="shared" si="1363"/>
        <v>49358.974166666667</v>
      </c>
      <c r="AA4859" t="s">
        <v>623</v>
      </c>
      <c r="AB4859">
        <v>2022</v>
      </c>
    </row>
    <row r="4860" spans="1:28" x14ac:dyDescent="0.25">
      <c r="A4860">
        <v>24</v>
      </c>
      <c r="B4860" t="s">
        <v>132</v>
      </c>
      <c r="C4860" t="s">
        <v>102</v>
      </c>
      <c r="D4860" t="s">
        <v>4</v>
      </c>
      <c r="E4860" t="s">
        <v>24</v>
      </c>
      <c r="F4860" t="s">
        <v>84</v>
      </c>
      <c r="G4860">
        <v>45000</v>
      </c>
      <c r="H4860">
        <f t="shared" si="1352"/>
        <v>39640.26</v>
      </c>
      <c r="I4860">
        <f t="shared" si="1353"/>
        <v>1291.5</v>
      </c>
      <c r="J4860">
        <f t="shared" si="1354"/>
        <v>3194.9999999999995</v>
      </c>
      <c r="K4860">
        <f t="shared" si="1355"/>
        <v>495.00000000000006</v>
      </c>
      <c r="L4860">
        <f t="shared" si="1356"/>
        <v>1368</v>
      </c>
      <c r="M4860">
        <f t="shared" si="1357"/>
        <v>3190.5</v>
      </c>
      <c r="N4860">
        <f>1350.12*2</f>
        <v>2700.24</v>
      </c>
      <c r="O4860">
        <f t="shared" si="1358"/>
        <v>12240.24</v>
      </c>
      <c r="P4860">
        <v>25</v>
      </c>
      <c r="Q4860">
        <v>7487.3</v>
      </c>
      <c r="R4860">
        <v>0</v>
      </c>
      <c r="S4860">
        <v>0</v>
      </c>
      <c r="T4860">
        <v>100</v>
      </c>
      <c r="U4860">
        <f t="shared" si="1359"/>
        <v>743.28887499999973</v>
      </c>
      <c r="V4860">
        <v>0</v>
      </c>
      <c r="W4860">
        <f t="shared" si="1360"/>
        <v>8355.5888749999995</v>
      </c>
      <c r="X4860">
        <f t="shared" si="1361"/>
        <v>5359.74</v>
      </c>
      <c r="Y4860">
        <f>+J4860++K4860+M4860</f>
        <v>6880.5</v>
      </c>
      <c r="Z4860">
        <f t="shared" si="1363"/>
        <v>31284.671125000001</v>
      </c>
      <c r="AA4860" t="s">
        <v>623</v>
      </c>
      <c r="AB4860">
        <v>2022</v>
      </c>
    </row>
    <row r="4861" spans="1:28" x14ac:dyDescent="0.25">
      <c r="A4861">
        <v>25</v>
      </c>
      <c r="B4861" t="s">
        <v>133</v>
      </c>
      <c r="C4861" t="s">
        <v>103</v>
      </c>
      <c r="D4861" t="s">
        <v>5</v>
      </c>
      <c r="E4861" t="s">
        <v>25</v>
      </c>
      <c r="F4861" t="s">
        <v>84</v>
      </c>
      <c r="G4861">
        <v>80000</v>
      </c>
      <c r="H4861">
        <f t="shared" si="1352"/>
        <v>75272</v>
      </c>
      <c r="I4861">
        <f t="shared" si="1353"/>
        <v>2296</v>
      </c>
      <c r="J4861">
        <f t="shared" si="1354"/>
        <v>5679.9999999999991</v>
      </c>
      <c r="K4861">
        <f t="shared" si="1355"/>
        <v>686.4</v>
      </c>
      <c r="L4861">
        <f t="shared" si="1356"/>
        <v>2432</v>
      </c>
      <c r="M4861">
        <f t="shared" si="1357"/>
        <v>5672</v>
      </c>
      <c r="N4861">
        <v>0</v>
      </c>
      <c r="O4861">
        <f t="shared" si="1358"/>
        <v>16766.400000000001</v>
      </c>
      <c r="P4861">
        <v>25</v>
      </c>
      <c r="Q4861">
        <v>200</v>
      </c>
      <c r="R4861">
        <v>770</v>
      </c>
      <c r="S4861">
        <v>0</v>
      </c>
      <c r="T4861">
        <v>100</v>
      </c>
      <c r="U4861">
        <f t="shared" si="1359"/>
        <v>7400.9372916666662</v>
      </c>
      <c r="V4861">
        <v>0</v>
      </c>
      <c r="W4861">
        <f t="shared" si="1360"/>
        <v>8495.9372916666653</v>
      </c>
      <c r="X4861">
        <f t="shared" si="1361"/>
        <v>4728</v>
      </c>
      <c r="Y4861">
        <f t="shared" ref="Y4861:Y4892" si="1364">+J4861+M4861</f>
        <v>11352</v>
      </c>
      <c r="Z4861">
        <f t="shared" si="1363"/>
        <v>66776.062708333338</v>
      </c>
      <c r="AA4861" t="s">
        <v>623</v>
      </c>
      <c r="AB4861">
        <v>2022</v>
      </c>
    </row>
    <row r="4862" spans="1:28" x14ac:dyDescent="0.25">
      <c r="A4862">
        <v>26</v>
      </c>
      <c r="B4862" t="s">
        <v>134</v>
      </c>
      <c r="C4862" t="s">
        <v>102</v>
      </c>
      <c r="D4862" t="s">
        <v>16</v>
      </c>
      <c r="E4862" t="s">
        <v>45</v>
      </c>
      <c r="F4862" t="s">
        <v>84</v>
      </c>
      <c r="G4862">
        <v>44000</v>
      </c>
      <c r="H4862">
        <f t="shared" si="1352"/>
        <v>40049.480000000003</v>
      </c>
      <c r="I4862">
        <f t="shared" si="1353"/>
        <v>1262.8</v>
      </c>
      <c r="J4862">
        <f t="shared" si="1354"/>
        <v>3123.9999999999995</v>
      </c>
      <c r="K4862">
        <f t="shared" si="1355"/>
        <v>484.00000000000006</v>
      </c>
      <c r="L4862">
        <f t="shared" si="1356"/>
        <v>1337.6</v>
      </c>
      <c r="M4862">
        <f t="shared" si="1357"/>
        <v>3119.6000000000004</v>
      </c>
      <c r="N4862">
        <v>1350.12</v>
      </c>
      <c r="O4862">
        <f t="shared" si="1358"/>
        <v>10678.119999999999</v>
      </c>
      <c r="P4862">
        <v>25</v>
      </c>
      <c r="Q4862">
        <v>0</v>
      </c>
      <c r="R4862">
        <v>1330.01</v>
      </c>
      <c r="S4862">
        <v>0</v>
      </c>
      <c r="T4862">
        <v>100</v>
      </c>
      <c r="U4862">
        <f t="shared" si="1359"/>
        <v>804.671875</v>
      </c>
      <c r="V4862">
        <v>0</v>
      </c>
      <c r="W4862">
        <f t="shared" si="1360"/>
        <v>2259.6818750000002</v>
      </c>
      <c r="X4862">
        <f t="shared" si="1361"/>
        <v>3950.5199999999995</v>
      </c>
      <c r="Y4862">
        <f t="shared" si="1364"/>
        <v>6243.6</v>
      </c>
      <c r="Z4862">
        <f t="shared" si="1363"/>
        <v>37789.798125000001</v>
      </c>
      <c r="AA4862" t="s">
        <v>623</v>
      </c>
      <c r="AB4862">
        <v>2022</v>
      </c>
    </row>
    <row r="4863" spans="1:28" x14ac:dyDescent="0.25">
      <c r="A4863">
        <v>27</v>
      </c>
      <c r="B4863" t="s">
        <v>136</v>
      </c>
      <c r="C4863" t="s">
        <v>103</v>
      </c>
      <c r="D4863" t="s">
        <v>17</v>
      </c>
      <c r="E4863" t="s">
        <v>107</v>
      </c>
      <c r="F4863" t="s">
        <v>99</v>
      </c>
      <c r="G4863">
        <v>150000</v>
      </c>
      <c r="H4863">
        <f t="shared" si="1352"/>
        <v>141135</v>
      </c>
      <c r="I4863">
        <f t="shared" si="1353"/>
        <v>4305</v>
      </c>
      <c r="J4863">
        <f t="shared" si="1354"/>
        <v>10649.999999999998</v>
      </c>
      <c r="K4863">
        <f t="shared" si="1355"/>
        <v>686.4</v>
      </c>
      <c r="L4863">
        <f t="shared" si="1356"/>
        <v>4560</v>
      </c>
      <c r="M4863">
        <f t="shared" si="1357"/>
        <v>10635</v>
      </c>
      <c r="N4863">
        <v>0</v>
      </c>
      <c r="O4863">
        <f t="shared" si="1358"/>
        <v>30836.399999999998</v>
      </c>
      <c r="P4863">
        <v>25</v>
      </c>
      <c r="Q4863">
        <v>0</v>
      </c>
      <c r="R4863">
        <v>210</v>
      </c>
      <c r="S4863">
        <v>0</v>
      </c>
      <c r="T4863">
        <v>100</v>
      </c>
      <c r="U4863">
        <f t="shared" si="1359"/>
        <v>23866.687291666665</v>
      </c>
      <c r="V4863">
        <v>0</v>
      </c>
      <c r="W4863">
        <f t="shared" si="1360"/>
        <v>24201.687291666665</v>
      </c>
      <c r="X4863">
        <f t="shared" si="1361"/>
        <v>8865</v>
      </c>
      <c r="Y4863">
        <f t="shared" si="1364"/>
        <v>21285</v>
      </c>
      <c r="Z4863">
        <f t="shared" si="1363"/>
        <v>116933.31270833334</v>
      </c>
      <c r="AA4863" t="s">
        <v>623</v>
      </c>
      <c r="AB4863">
        <v>2022</v>
      </c>
    </row>
    <row r="4864" spans="1:28" x14ac:dyDescent="0.25">
      <c r="A4864">
        <v>28</v>
      </c>
      <c r="B4864" t="s">
        <v>137</v>
      </c>
      <c r="C4864" t="s">
        <v>102</v>
      </c>
      <c r="D4864" t="s">
        <v>22</v>
      </c>
      <c r="E4864" t="s">
        <v>31</v>
      </c>
      <c r="F4864" t="s">
        <v>99</v>
      </c>
      <c r="G4864">
        <v>145000</v>
      </c>
      <c r="H4864">
        <f t="shared" si="1352"/>
        <v>135080.38</v>
      </c>
      <c r="I4864">
        <f t="shared" si="1353"/>
        <v>4161.5</v>
      </c>
      <c r="J4864">
        <f t="shared" si="1354"/>
        <v>10294.999999999998</v>
      </c>
      <c r="K4864">
        <f t="shared" si="1355"/>
        <v>686.4</v>
      </c>
      <c r="L4864">
        <f t="shared" si="1356"/>
        <v>4408</v>
      </c>
      <c r="M4864">
        <f t="shared" si="1357"/>
        <v>10280.5</v>
      </c>
      <c r="N4864">
        <v>1350.12</v>
      </c>
      <c r="O4864">
        <f t="shared" si="1358"/>
        <v>31181.519999999997</v>
      </c>
      <c r="P4864">
        <v>25</v>
      </c>
      <c r="Q4864">
        <v>1000</v>
      </c>
      <c r="R4864">
        <v>560.01</v>
      </c>
      <c r="S4864">
        <v>0</v>
      </c>
      <c r="T4864">
        <v>100</v>
      </c>
      <c r="U4864">
        <f t="shared" si="1359"/>
        <v>22353.032291666666</v>
      </c>
      <c r="V4864">
        <v>0</v>
      </c>
      <c r="W4864">
        <f t="shared" si="1360"/>
        <v>24038.042291666665</v>
      </c>
      <c r="X4864">
        <f t="shared" si="1361"/>
        <v>9919.619999999999</v>
      </c>
      <c r="Y4864">
        <f t="shared" si="1364"/>
        <v>20575.5</v>
      </c>
      <c r="Z4864">
        <f t="shared" si="1363"/>
        <v>111042.33770833333</v>
      </c>
      <c r="AA4864" t="s">
        <v>623</v>
      </c>
      <c r="AB4864">
        <v>2022</v>
      </c>
    </row>
    <row r="4865" spans="1:28" x14ac:dyDescent="0.25">
      <c r="A4865">
        <v>29</v>
      </c>
      <c r="B4865" t="s">
        <v>138</v>
      </c>
      <c r="C4865" t="s">
        <v>102</v>
      </c>
      <c r="D4865" t="s">
        <v>16</v>
      </c>
      <c r="E4865" t="s">
        <v>31</v>
      </c>
      <c r="F4865" t="s">
        <v>99</v>
      </c>
      <c r="G4865">
        <v>90000</v>
      </c>
      <c r="H4865">
        <f t="shared" si="1352"/>
        <v>84681</v>
      </c>
      <c r="I4865">
        <f t="shared" si="1353"/>
        <v>2583</v>
      </c>
      <c r="J4865">
        <f t="shared" si="1354"/>
        <v>6389.9999999999991</v>
      </c>
      <c r="K4865">
        <f t="shared" si="1355"/>
        <v>686.4</v>
      </c>
      <c r="L4865">
        <f t="shared" si="1356"/>
        <v>2736</v>
      </c>
      <c r="M4865">
        <f t="shared" si="1357"/>
        <v>6381</v>
      </c>
      <c r="N4865">
        <v>0</v>
      </c>
      <c r="O4865">
        <f t="shared" si="1358"/>
        <v>18776.400000000001</v>
      </c>
      <c r="P4865">
        <v>25</v>
      </c>
      <c r="Q4865">
        <v>0</v>
      </c>
      <c r="R4865">
        <v>490.01</v>
      </c>
      <c r="S4865">
        <v>0</v>
      </c>
      <c r="T4865">
        <v>100</v>
      </c>
      <c r="U4865">
        <f t="shared" si="1359"/>
        <v>9753.1872916666671</v>
      </c>
      <c r="V4865">
        <v>0</v>
      </c>
      <c r="W4865">
        <f t="shared" si="1360"/>
        <v>10368.197291666667</v>
      </c>
      <c r="X4865">
        <f t="shared" si="1361"/>
        <v>5319</v>
      </c>
      <c r="Y4865">
        <f t="shared" si="1364"/>
        <v>12771</v>
      </c>
      <c r="Z4865">
        <f t="shared" si="1363"/>
        <v>74312.802708333329</v>
      </c>
      <c r="AA4865" t="s">
        <v>623</v>
      </c>
      <c r="AB4865">
        <v>2022</v>
      </c>
    </row>
    <row r="4866" spans="1:28" x14ac:dyDescent="0.25">
      <c r="A4866">
        <v>30</v>
      </c>
      <c r="B4866" t="s">
        <v>140</v>
      </c>
      <c r="C4866" t="s">
        <v>102</v>
      </c>
      <c r="D4866" t="s">
        <v>8</v>
      </c>
      <c r="E4866" t="s">
        <v>29</v>
      </c>
      <c r="F4866" t="s">
        <v>99</v>
      </c>
      <c r="G4866">
        <v>130000</v>
      </c>
      <c r="H4866">
        <f t="shared" si="1352"/>
        <v>122317</v>
      </c>
      <c r="I4866">
        <f t="shared" si="1353"/>
        <v>3731</v>
      </c>
      <c r="J4866">
        <f t="shared" si="1354"/>
        <v>9230</v>
      </c>
      <c r="K4866">
        <f t="shared" si="1355"/>
        <v>686.4</v>
      </c>
      <c r="L4866">
        <f t="shared" si="1356"/>
        <v>3952</v>
      </c>
      <c r="M4866">
        <f t="shared" si="1357"/>
        <v>9217</v>
      </c>
      <c r="N4866">
        <v>0</v>
      </c>
      <c r="O4866">
        <f t="shared" si="1358"/>
        <v>26816.400000000001</v>
      </c>
      <c r="P4866">
        <v>25</v>
      </c>
      <c r="Q4866">
        <v>0</v>
      </c>
      <c r="R4866">
        <v>0</v>
      </c>
      <c r="S4866">
        <v>0</v>
      </c>
      <c r="T4866">
        <v>100</v>
      </c>
      <c r="U4866">
        <f t="shared" si="1359"/>
        <v>19162.187291666665</v>
      </c>
      <c r="V4866">
        <v>0</v>
      </c>
      <c r="W4866">
        <f t="shared" si="1360"/>
        <v>19287.187291666665</v>
      </c>
      <c r="X4866">
        <f t="shared" si="1361"/>
        <v>7683</v>
      </c>
      <c r="Y4866">
        <f t="shared" si="1364"/>
        <v>18447</v>
      </c>
      <c r="Z4866">
        <f t="shared" si="1363"/>
        <v>103029.81270833334</v>
      </c>
      <c r="AA4866" t="s">
        <v>623</v>
      </c>
      <c r="AB4866">
        <v>2022</v>
      </c>
    </row>
    <row r="4867" spans="1:28" x14ac:dyDescent="0.25">
      <c r="A4867">
        <v>31</v>
      </c>
      <c r="B4867" t="s">
        <v>141</v>
      </c>
      <c r="C4867" t="s">
        <v>102</v>
      </c>
      <c r="D4867" t="s">
        <v>8</v>
      </c>
      <c r="E4867" t="s">
        <v>63</v>
      </c>
      <c r="F4867" t="s">
        <v>99</v>
      </c>
      <c r="G4867">
        <v>130000</v>
      </c>
      <c r="H4867">
        <f t="shared" si="1352"/>
        <v>122317</v>
      </c>
      <c r="I4867">
        <f t="shared" si="1353"/>
        <v>3731</v>
      </c>
      <c r="J4867">
        <f t="shared" si="1354"/>
        <v>9230</v>
      </c>
      <c r="K4867">
        <f t="shared" si="1355"/>
        <v>686.4</v>
      </c>
      <c r="L4867">
        <f t="shared" si="1356"/>
        <v>3952</v>
      </c>
      <c r="M4867">
        <f t="shared" si="1357"/>
        <v>9217</v>
      </c>
      <c r="N4867">
        <v>0</v>
      </c>
      <c r="O4867">
        <f t="shared" si="1358"/>
        <v>26816.400000000001</v>
      </c>
      <c r="P4867">
        <v>25</v>
      </c>
      <c r="Q4867">
        <v>0</v>
      </c>
      <c r="R4867">
        <v>0</v>
      </c>
      <c r="S4867">
        <v>0</v>
      </c>
      <c r="T4867">
        <v>100</v>
      </c>
      <c r="U4867">
        <f t="shared" si="1359"/>
        <v>19162.187291666665</v>
      </c>
      <c r="V4867">
        <v>0</v>
      </c>
      <c r="W4867">
        <f t="shared" si="1360"/>
        <v>19287.187291666665</v>
      </c>
      <c r="X4867">
        <f t="shared" si="1361"/>
        <v>7683</v>
      </c>
      <c r="Y4867">
        <f t="shared" si="1364"/>
        <v>18447</v>
      </c>
      <c r="Z4867">
        <f t="shared" si="1363"/>
        <v>103029.81270833334</v>
      </c>
      <c r="AA4867" t="s">
        <v>623</v>
      </c>
      <c r="AB4867">
        <v>2022</v>
      </c>
    </row>
    <row r="4868" spans="1:28" x14ac:dyDescent="0.25">
      <c r="A4868">
        <v>32</v>
      </c>
      <c r="B4868" t="s">
        <v>142</v>
      </c>
      <c r="C4868" t="s">
        <v>102</v>
      </c>
      <c r="D4868" t="s">
        <v>7</v>
      </c>
      <c r="E4868" t="s">
        <v>47</v>
      </c>
      <c r="F4868" t="s">
        <v>99</v>
      </c>
      <c r="G4868">
        <v>145000</v>
      </c>
      <c r="H4868">
        <f t="shared" si="1352"/>
        <v>136430.5</v>
      </c>
      <c r="I4868">
        <f t="shared" si="1353"/>
        <v>4161.5</v>
      </c>
      <c r="J4868">
        <f t="shared" si="1354"/>
        <v>10294.999999999998</v>
      </c>
      <c r="K4868">
        <f t="shared" si="1355"/>
        <v>686.4</v>
      </c>
      <c r="L4868">
        <f t="shared" si="1356"/>
        <v>4408</v>
      </c>
      <c r="M4868">
        <f t="shared" si="1357"/>
        <v>10280.5</v>
      </c>
      <c r="N4868">
        <v>0</v>
      </c>
      <c r="O4868">
        <f t="shared" si="1358"/>
        <v>29831.399999999998</v>
      </c>
      <c r="P4868">
        <v>25</v>
      </c>
      <c r="Q4868">
        <v>0</v>
      </c>
      <c r="R4868">
        <v>0</v>
      </c>
      <c r="S4868">
        <v>0</v>
      </c>
      <c r="T4868">
        <v>100</v>
      </c>
      <c r="U4868">
        <f t="shared" si="1359"/>
        <v>22690.562291666665</v>
      </c>
      <c r="V4868">
        <v>0</v>
      </c>
      <c r="W4868">
        <f t="shared" si="1360"/>
        <v>22815.562291666665</v>
      </c>
      <c r="X4868">
        <f t="shared" si="1361"/>
        <v>8569.5</v>
      </c>
      <c r="Y4868">
        <f t="shared" si="1364"/>
        <v>20575.5</v>
      </c>
      <c r="Z4868">
        <f t="shared" si="1363"/>
        <v>113614.93770833334</v>
      </c>
      <c r="AA4868" t="s">
        <v>623</v>
      </c>
      <c r="AB4868">
        <v>2022</v>
      </c>
    </row>
    <row r="4869" spans="1:28" x14ac:dyDescent="0.25">
      <c r="A4869">
        <v>33</v>
      </c>
      <c r="B4869" t="s">
        <v>143</v>
      </c>
      <c r="C4869" t="s">
        <v>102</v>
      </c>
      <c r="D4869" t="s">
        <v>7</v>
      </c>
      <c r="E4869" t="s">
        <v>49</v>
      </c>
      <c r="F4869" t="s">
        <v>99</v>
      </c>
      <c r="G4869">
        <v>150000</v>
      </c>
      <c r="H4869">
        <f t="shared" si="1352"/>
        <v>141135</v>
      </c>
      <c r="I4869">
        <f t="shared" si="1353"/>
        <v>4305</v>
      </c>
      <c r="J4869">
        <f t="shared" si="1354"/>
        <v>10649.999999999998</v>
      </c>
      <c r="K4869">
        <f t="shared" si="1355"/>
        <v>686.4</v>
      </c>
      <c r="L4869">
        <f t="shared" si="1356"/>
        <v>4560</v>
      </c>
      <c r="M4869">
        <f t="shared" si="1357"/>
        <v>10635</v>
      </c>
      <c r="N4869">
        <v>0</v>
      </c>
      <c r="O4869">
        <f t="shared" si="1358"/>
        <v>30836.399999999998</v>
      </c>
      <c r="P4869">
        <v>25</v>
      </c>
      <c r="Q4869">
        <v>0</v>
      </c>
      <c r="R4869">
        <v>0</v>
      </c>
      <c r="S4869">
        <v>0</v>
      </c>
      <c r="T4869">
        <v>100</v>
      </c>
      <c r="U4869">
        <f t="shared" si="1359"/>
        <v>23866.687291666665</v>
      </c>
      <c r="V4869">
        <v>0</v>
      </c>
      <c r="W4869">
        <f t="shared" si="1360"/>
        <v>23991.687291666665</v>
      </c>
      <c r="X4869">
        <f t="shared" si="1361"/>
        <v>8865</v>
      </c>
      <c r="Y4869">
        <f t="shared" si="1364"/>
        <v>21285</v>
      </c>
      <c r="Z4869">
        <f t="shared" si="1363"/>
        <v>117143.31270833334</v>
      </c>
      <c r="AA4869" t="s">
        <v>623</v>
      </c>
      <c r="AB4869">
        <v>2022</v>
      </c>
    </row>
    <row r="4870" spans="1:28" x14ac:dyDescent="0.25">
      <c r="A4870">
        <v>34</v>
      </c>
      <c r="B4870" t="s">
        <v>144</v>
      </c>
      <c r="C4870" t="s">
        <v>103</v>
      </c>
      <c r="D4870" t="s">
        <v>10</v>
      </c>
      <c r="E4870" t="s">
        <v>40</v>
      </c>
      <c r="F4870" t="s">
        <v>85</v>
      </c>
      <c r="G4870">
        <v>45000</v>
      </c>
      <c r="H4870">
        <f t="shared" si="1352"/>
        <v>40990.379999999997</v>
      </c>
      <c r="I4870">
        <f t="shared" si="1353"/>
        <v>1291.5</v>
      </c>
      <c r="J4870">
        <f t="shared" si="1354"/>
        <v>3194.9999999999995</v>
      </c>
      <c r="K4870">
        <f t="shared" si="1355"/>
        <v>495.00000000000006</v>
      </c>
      <c r="L4870">
        <f t="shared" si="1356"/>
        <v>1368</v>
      </c>
      <c r="M4870">
        <f t="shared" si="1357"/>
        <v>3190.5</v>
      </c>
      <c r="N4870">
        <v>1350.12</v>
      </c>
      <c r="O4870">
        <f t="shared" si="1358"/>
        <v>10890.119999999999</v>
      </c>
      <c r="P4870">
        <v>25</v>
      </c>
      <c r="Q4870">
        <v>500</v>
      </c>
      <c r="R4870">
        <v>1400.01</v>
      </c>
      <c r="S4870">
        <v>0</v>
      </c>
      <c r="T4870">
        <v>100</v>
      </c>
      <c r="U4870">
        <f t="shared" si="1359"/>
        <v>945.8068749999992</v>
      </c>
      <c r="V4870">
        <v>0</v>
      </c>
      <c r="W4870">
        <f t="shared" si="1360"/>
        <v>2970.8168749999991</v>
      </c>
      <c r="X4870">
        <f t="shared" ref="X4870:X4906" si="1365">+I4870+L4870+N4870</f>
        <v>4009.62</v>
      </c>
      <c r="Y4870">
        <f t="shared" si="1364"/>
        <v>6385.5</v>
      </c>
      <c r="Z4870">
        <f t="shared" si="1363"/>
        <v>38019.563125000001</v>
      </c>
      <c r="AA4870" t="s">
        <v>623</v>
      </c>
      <c r="AB4870">
        <v>2022</v>
      </c>
    </row>
    <row r="4871" spans="1:28" x14ac:dyDescent="0.25">
      <c r="A4871">
        <v>35</v>
      </c>
      <c r="B4871" t="s">
        <v>145</v>
      </c>
      <c r="C4871" t="s">
        <v>102</v>
      </c>
      <c r="D4871" t="s">
        <v>10</v>
      </c>
      <c r="E4871" t="s">
        <v>50</v>
      </c>
      <c r="F4871" t="s">
        <v>84</v>
      </c>
      <c r="G4871">
        <v>50000</v>
      </c>
      <c r="H4871">
        <f t="shared" si="1352"/>
        <v>44344.76</v>
      </c>
      <c r="I4871">
        <f t="shared" si="1353"/>
        <v>1435</v>
      </c>
      <c r="J4871">
        <f t="shared" si="1354"/>
        <v>3549.9999999999995</v>
      </c>
      <c r="K4871">
        <f t="shared" si="1355"/>
        <v>550</v>
      </c>
      <c r="L4871">
        <f t="shared" si="1356"/>
        <v>1520</v>
      </c>
      <c r="M4871">
        <f t="shared" si="1357"/>
        <v>3545.0000000000005</v>
      </c>
      <c r="N4871">
        <f>+N4891*2</f>
        <v>2700.24</v>
      </c>
      <c r="O4871">
        <f t="shared" si="1358"/>
        <v>13300.24</v>
      </c>
      <c r="P4871">
        <v>25</v>
      </c>
      <c r="Q4871">
        <v>0</v>
      </c>
      <c r="R4871">
        <v>560.01</v>
      </c>
      <c r="S4871">
        <v>0</v>
      </c>
      <c r="T4871">
        <v>100</v>
      </c>
      <c r="U4871">
        <f t="shared" si="1359"/>
        <v>1448.9638749999997</v>
      </c>
      <c r="V4871">
        <v>0</v>
      </c>
      <c r="W4871">
        <f t="shared" si="1360"/>
        <v>2133.9738749999997</v>
      </c>
      <c r="X4871">
        <f t="shared" si="1365"/>
        <v>5655.24</v>
      </c>
      <c r="Y4871">
        <f t="shared" si="1364"/>
        <v>7095</v>
      </c>
      <c r="Z4871">
        <f t="shared" si="1363"/>
        <v>42210.786124999999</v>
      </c>
      <c r="AA4871" t="s">
        <v>623</v>
      </c>
      <c r="AB4871">
        <v>2022</v>
      </c>
    </row>
    <row r="4872" spans="1:28" x14ac:dyDescent="0.25">
      <c r="A4872">
        <v>36</v>
      </c>
      <c r="B4872" t="s">
        <v>146</v>
      </c>
      <c r="C4872" t="s">
        <v>102</v>
      </c>
      <c r="D4872" t="s">
        <v>10</v>
      </c>
      <c r="E4872" t="s">
        <v>44</v>
      </c>
      <c r="F4872" t="s">
        <v>84</v>
      </c>
      <c r="G4872">
        <v>45000</v>
      </c>
      <c r="H4872">
        <f t="shared" si="1352"/>
        <v>42340.5</v>
      </c>
      <c r="I4872">
        <f t="shared" si="1353"/>
        <v>1291.5</v>
      </c>
      <c r="J4872">
        <f t="shared" si="1354"/>
        <v>3194.9999999999995</v>
      </c>
      <c r="K4872">
        <f t="shared" si="1355"/>
        <v>495.00000000000006</v>
      </c>
      <c r="L4872">
        <f t="shared" si="1356"/>
        <v>1368</v>
      </c>
      <c r="M4872">
        <f t="shared" si="1357"/>
        <v>3190.5</v>
      </c>
      <c r="N4872">
        <v>0</v>
      </c>
      <c r="O4872">
        <f t="shared" si="1358"/>
        <v>9540</v>
      </c>
      <c r="P4872">
        <v>25</v>
      </c>
      <c r="Q4872">
        <v>0</v>
      </c>
      <c r="R4872">
        <v>1330.01</v>
      </c>
      <c r="S4872">
        <v>0</v>
      </c>
      <c r="T4872">
        <v>100</v>
      </c>
      <c r="U4872">
        <f t="shared" si="1359"/>
        <v>1148.3248749999998</v>
      </c>
      <c r="V4872">
        <v>0</v>
      </c>
      <c r="W4872">
        <f t="shared" si="1360"/>
        <v>2603.3348749999996</v>
      </c>
      <c r="X4872">
        <f t="shared" si="1365"/>
        <v>2659.5</v>
      </c>
      <c r="Y4872">
        <f t="shared" si="1364"/>
        <v>6385.5</v>
      </c>
      <c r="Z4872">
        <f t="shared" si="1363"/>
        <v>39737.165125</v>
      </c>
      <c r="AA4872" t="s">
        <v>623</v>
      </c>
      <c r="AB4872">
        <v>2022</v>
      </c>
    </row>
    <row r="4873" spans="1:28" x14ac:dyDescent="0.25">
      <c r="A4873">
        <v>37</v>
      </c>
      <c r="B4873" t="s">
        <v>147</v>
      </c>
      <c r="C4873" t="s">
        <v>102</v>
      </c>
      <c r="D4873" t="s">
        <v>10</v>
      </c>
      <c r="E4873" t="s">
        <v>44</v>
      </c>
      <c r="F4873" t="s">
        <v>84</v>
      </c>
      <c r="G4873">
        <v>45000</v>
      </c>
      <c r="H4873">
        <f t="shared" si="1352"/>
        <v>42340.5</v>
      </c>
      <c r="I4873">
        <f t="shared" si="1353"/>
        <v>1291.5</v>
      </c>
      <c r="J4873">
        <f t="shared" si="1354"/>
        <v>3194.9999999999995</v>
      </c>
      <c r="K4873">
        <f t="shared" si="1355"/>
        <v>495.00000000000006</v>
      </c>
      <c r="L4873">
        <f t="shared" si="1356"/>
        <v>1368</v>
      </c>
      <c r="M4873">
        <f t="shared" si="1357"/>
        <v>3190.5</v>
      </c>
      <c r="N4873">
        <v>0</v>
      </c>
      <c r="O4873">
        <f t="shared" si="1358"/>
        <v>9540</v>
      </c>
      <c r="P4873">
        <v>25</v>
      </c>
      <c r="Q4873">
        <v>0</v>
      </c>
      <c r="R4873">
        <v>1330.01</v>
      </c>
      <c r="S4873">
        <v>0</v>
      </c>
      <c r="T4873">
        <v>100</v>
      </c>
      <c r="U4873">
        <f t="shared" si="1359"/>
        <v>1148.3248749999998</v>
      </c>
      <c r="V4873">
        <v>0</v>
      </c>
      <c r="W4873">
        <f t="shared" si="1360"/>
        <v>2603.3348749999996</v>
      </c>
      <c r="X4873">
        <f t="shared" si="1365"/>
        <v>2659.5</v>
      </c>
      <c r="Y4873">
        <f t="shared" si="1364"/>
        <v>6385.5</v>
      </c>
      <c r="Z4873">
        <f t="shared" si="1363"/>
        <v>39737.165125</v>
      </c>
      <c r="AA4873" t="s">
        <v>623</v>
      </c>
      <c r="AB4873">
        <v>2022</v>
      </c>
    </row>
    <row r="4874" spans="1:28" x14ac:dyDescent="0.25">
      <c r="A4874">
        <v>38</v>
      </c>
      <c r="B4874" t="s">
        <v>148</v>
      </c>
      <c r="C4874" t="s">
        <v>103</v>
      </c>
      <c r="D4874" t="s">
        <v>10</v>
      </c>
      <c r="E4874" t="s">
        <v>44</v>
      </c>
      <c r="F4874" t="s">
        <v>84</v>
      </c>
      <c r="G4874">
        <v>40000</v>
      </c>
      <c r="H4874">
        <f t="shared" si="1352"/>
        <v>37636</v>
      </c>
      <c r="I4874">
        <f t="shared" si="1353"/>
        <v>1148</v>
      </c>
      <c r="J4874">
        <f t="shared" si="1354"/>
        <v>2839.9999999999995</v>
      </c>
      <c r="K4874">
        <f t="shared" si="1355"/>
        <v>440.00000000000006</v>
      </c>
      <c r="L4874">
        <f t="shared" si="1356"/>
        <v>1216</v>
      </c>
      <c r="M4874">
        <f t="shared" si="1357"/>
        <v>2836</v>
      </c>
      <c r="N4874">
        <v>0</v>
      </c>
      <c r="O4874">
        <f t="shared" si="1358"/>
        <v>8480</v>
      </c>
      <c r="P4874">
        <v>25</v>
      </c>
      <c r="Q4874">
        <v>0</v>
      </c>
      <c r="R4874">
        <v>1400.01</v>
      </c>
      <c r="S4874">
        <v>0</v>
      </c>
      <c r="T4874">
        <v>100</v>
      </c>
      <c r="U4874">
        <f t="shared" si="1359"/>
        <v>442.64987499999984</v>
      </c>
      <c r="V4874">
        <v>0</v>
      </c>
      <c r="W4874">
        <f t="shared" si="1360"/>
        <v>1967.6598749999998</v>
      </c>
      <c r="X4874">
        <f t="shared" si="1365"/>
        <v>2364</v>
      </c>
      <c r="Y4874">
        <f t="shared" si="1364"/>
        <v>5676</v>
      </c>
      <c r="Z4874">
        <f t="shared" si="1363"/>
        <v>35668.340125000002</v>
      </c>
      <c r="AA4874" t="s">
        <v>623</v>
      </c>
      <c r="AB4874">
        <v>2022</v>
      </c>
    </row>
    <row r="4875" spans="1:28" x14ac:dyDescent="0.25">
      <c r="A4875">
        <v>39</v>
      </c>
      <c r="B4875" t="s">
        <v>149</v>
      </c>
      <c r="C4875" t="s">
        <v>102</v>
      </c>
      <c r="D4875" t="s">
        <v>10</v>
      </c>
      <c r="E4875" t="s">
        <v>43</v>
      </c>
      <c r="F4875" t="s">
        <v>84</v>
      </c>
      <c r="G4875">
        <v>50000</v>
      </c>
      <c r="H4875">
        <f t="shared" si="1352"/>
        <v>45694.879999999997</v>
      </c>
      <c r="I4875">
        <f t="shared" si="1353"/>
        <v>1435</v>
      </c>
      <c r="J4875">
        <f t="shared" si="1354"/>
        <v>3549.9999999999995</v>
      </c>
      <c r="K4875">
        <f t="shared" si="1355"/>
        <v>550</v>
      </c>
      <c r="L4875">
        <f t="shared" si="1356"/>
        <v>1520</v>
      </c>
      <c r="M4875">
        <f t="shared" si="1357"/>
        <v>3545.0000000000005</v>
      </c>
      <c r="N4875">
        <v>1350.12</v>
      </c>
      <c r="O4875">
        <f t="shared" si="1358"/>
        <v>11950.119999999999</v>
      </c>
      <c r="P4875">
        <v>25</v>
      </c>
      <c r="Q4875">
        <v>7246.58</v>
      </c>
      <c r="R4875">
        <v>1330.01</v>
      </c>
      <c r="S4875">
        <v>0</v>
      </c>
      <c r="T4875">
        <v>100</v>
      </c>
      <c r="U4875">
        <f t="shared" si="1359"/>
        <v>1651.4818749999993</v>
      </c>
      <c r="V4875">
        <v>0</v>
      </c>
      <c r="W4875">
        <f t="shared" si="1360"/>
        <v>10353.071875</v>
      </c>
      <c r="X4875">
        <f t="shared" si="1365"/>
        <v>4305.12</v>
      </c>
      <c r="Y4875">
        <f t="shared" si="1364"/>
        <v>7095</v>
      </c>
      <c r="Z4875">
        <f t="shared" si="1363"/>
        <v>35341.808124999996</v>
      </c>
      <c r="AA4875" t="s">
        <v>623</v>
      </c>
      <c r="AB4875">
        <v>2022</v>
      </c>
    </row>
    <row r="4876" spans="1:28" x14ac:dyDescent="0.25">
      <c r="A4876">
        <v>40</v>
      </c>
      <c r="B4876" t="s">
        <v>150</v>
      </c>
      <c r="C4876" t="s">
        <v>102</v>
      </c>
      <c r="D4876" t="s">
        <v>16</v>
      </c>
      <c r="E4876" t="s">
        <v>95</v>
      </c>
      <c r="F4876" t="s">
        <v>84</v>
      </c>
      <c r="G4876">
        <v>32000</v>
      </c>
      <c r="H4876">
        <f t="shared" si="1352"/>
        <v>30108.799999999999</v>
      </c>
      <c r="I4876">
        <f t="shared" si="1353"/>
        <v>918.4</v>
      </c>
      <c r="J4876">
        <f t="shared" si="1354"/>
        <v>2272</v>
      </c>
      <c r="K4876">
        <f t="shared" si="1355"/>
        <v>352.00000000000006</v>
      </c>
      <c r="L4876">
        <f t="shared" si="1356"/>
        <v>972.8</v>
      </c>
      <c r="M4876">
        <f t="shared" si="1357"/>
        <v>2268.8000000000002</v>
      </c>
      <c r="N4876">
        <v>0</v>
      </c>
      <c r="O4876">
        <f t="shared" si="1358"/>
        <v>6784</v>
      </c>
      <c r="P4876">
        <v>25</v>
      </c>
      <c r="Q4876">
        <v>0</v>
      </c>
      <c r="R4876">
        <v>630.01</v>
      </c>
      <c r="S4876">
        <v>336</v>
      </c>
      <c r="T4876">
        <v>100</v>
      </c>
      <c r="U4876">
        <f t="shared" si="1359"/>
        <v>0</v>
      </c>
      <c r="V4876">
        <v>0</v>
      </c>
      <c r="W4876">
        <f t="shared" si="1360"/>
        <v>1091.01</v>
      </c>
      <c r="X4876">
        <f t="shared" si="1365"/>
        <v>1891.1999999999998</v>
      </c>
      <c r="Y4876">
        <f t="shared" si="1364"/>
        <v>4540.8</v>
      </c>
      <c r="Z4876">
        <f t="shared" si="1363"/>
        <v>29017.79</v>
      </c>
      <c r="AA4876" t="s">
        <v>623</v>
      </c>
      <c r="AB4876">
        <v>2022</v>
      </c>
    </row>
    <row r="4877" spans="1:28" x14ac:dyDescent="0.25">
      <c r="A4877">
        <v>41</v>
      </c>
      <c r="B4877" t="s">
        <v>151</v>
      </c>
      <c r="C4877" t="s">
        <v>102</v>
      </c>
      <c r="D4877" t="s">
        <v>14</v>
      </c>
      <c r="E4877" t="s">
        <v>66</v>
      </c>
      <c r="F4877" t="s">
        <v>84</v>
      </c>
      <c r="G4877">
        <v>55000</v>
      </c>
      <c r="H4877">
        <f t="shared" si="1352"/>
        <v>51749.5</v>
      </c>
      <c r="I4877">
        <f t="shared" si="1353"/>
        <v>1578.5</v>
      </c>
      <c r="J4877">
        <f t="shared" si="1354"/>
        <v>3904.9999999999995</v>
      </c>
      <c r="K4877">
        <f t="shared" si="1355"/>
        <v>605.00000000000011</v>
      </c>
      <c r="L4877">
        <f t="shared" si="1356"/>
        <v>1672</v>
      </c>
      <c r="M4877">
        <f t="shared" si="1357"/>
        <v>3899.5000000000005</v>
      </c>
      <c r="N4877">
        <v>0</v>
      </c>
      <c r="O4877">
        <f t="shared" si="1358"/>
        <v>11660</v>
      </c>
      <c r="P4877">
        <v>25</v>
      </c>
      <c r="Q4877">
        <v>0</v>
      </c>
      <c r="R4877">
        <v>0</v>
      </c>
      <c r="S4877">
        <v>0</v>
      </c>
      <c r="T4877">
        <v>100</v>
      </c>
      <c r="U4877">
        <f t="shared" si="1359"/>
        <v>2559.6748749999997</v>
      </c>
      <c r="V4877">
        <v>0</v>
      </c>
      <c r="W4877">
        <f t="shared" si="1360"/>
        <v>2684.6748749999997</v>
      </c>
      <c r="X4877">
        <f t="shared" si="1365"/>
        <v>3250.5</v>
      </c>
      <c r="Y4877">
        <f t="shared" si="1364"/>
        <v>7804.5</v>
      </c>
      <c r="Z4877">
        <f t="shared" si="1363"/>
        <v>49064.825125000003</v>
      </c>
      <c r="AA4877" t="s">
        <v>623</v>
      </c>
      <c r="AB4877">
        <v>2022</v>
      </c>
    </row>
    <row r="4878" spans="1:28" x14ac:dyDescent="0.25">
      <c r="A4878">
        <v>42</v>
      </c>
      <c r="B4878" t="s">
        <v>152</v>
      </c>
      <c r="C4878" t="s">
        <v>103</v>
      </c>
      <c r="D4878" t="s">
        <v>94</v>
      </c>
      <c r="E4878" t="s">
        <v>70</v>
      </c>
      <c r="F4878" t="s">
        <v>84</v>
      </c>
      <c r="G4878">
        <v>50000</v>
      </c>
      <c r="H4878">
        <f t="shared" si="1352"/>
        <v>47045</v>
      </c>
      <c r="I4878">
        <f t="shared" si="1353"/>
        <v>1435</v>
      </c>
      <c r="J4878">
        <f t="shared" si="1354"/>
        <v>3549.9999999999995</v>
      </c>
      <c r="K4878">
        <f t="shared" si="1355"/>
        <v>550</v>
      </c>
      <c r="L4878">
        <f t="shared" si="1356"/>
        <v>1520</v>
      </c>
      <c r="M4878">
        <f t="shared" si="1357"/>
        <v>3545.0000000000005</v>
      </c>
      <c r="N4878">
        <v>0</v>
      </c>
      <c r="O4878">
        <f t="shared" si="1358"/>
        <v>10600</v>
      </c>
      <c r="P4878">
        <v>25</v>
      </c>
      <c r="Q4878">
        <v>500</v>
      </c>
      <c r="R4878">
        <v>1330.01</v>
      </c>
      <c r="S4878">
        <v>0</v>
      </c>
      <c r="T4878">
        <v>100</v>
      </c>
      <c r="U4878">
        <f t="shared" si="1359"/>
        <v>1853.9998749999997</v>
      </c>
      <c r="V4878">
        <v>0</v>
      </c>
      <c r="W4878">
        <f t="shared" si="1360"/>
        <v>3809.0098749999997</v>
      </c>
      <c r="X4878">
        <f t="shared" si="1365"/>
        <v>2955</v>
      </c>
      <c r="Y4878">
        <f t="shared" si="1364"/>
        <v>7095</v>
      </c>
      <c r="Z4878">
        <f t="shared" si="1363"/>
        <v>43235.990124999997</v>
      </c>
      <c r="AA4878" t="s">
        <v>623</v>
      </c>
      <c r="AB4878">
        <v>2022</v>
      </c>
    </row>
    <row r="4879" spans="1:28" x14ac:dyDescent="0.25">
      <c r="A4879">
        <v>43</v>
      </c>
      <c r="B4879" t="s">
        <v>153</v>
      </c>
      <c r="C4879" t="s">
        <v>102</v>
      </c>
      <c r="D4879" t="s">
        <v>17</v>
      </c>
      <c r="E4879" t="s">
        <v>76</v>
      </c>
      <c r="F4879" t="s">
        <v>84</v>
      </c>
      <c r="G4879">
        <v>50000</v>
      </c>
      <c r="H4879">
        <f t="shared" si="1352"/>
        <v>47045</v>
      </c>
      <c r="I4879">
        <f t="shared" si="1353"/>
        <v>1435</v>
      </c>
      <c r="J4879">
        <f t="shared" si="1354"/>
        <v>3549.9999999999995</v>
      </c>
      <c r="K4879">
        <f t="shared" si="1355"/>
        <v>550</v>
      </c>
      <c r="L4879">
        <f t="shared" si="1356"/>
        <v>1520</v>
      </c>
      <c r="M4879">
        <f t="shared" si="1357"/>
        <v>3545.0000000000005</v>
      </c>
      <c r="N4879">
        <v>0</v>
      </c>
      <c r="O4879">
        <f t="shared" si="1358"/>
        <v>10600</v>
      </c>
      <c r="P4879">
        <v>25</v>
      </c>
      <c r="Q4879">
        <v>2467.5300000000002</v>
      </c>
      <c r="R4879">
        <v>980.01</v>
      </c>
      <c r="S4879">
        <v>0</v>
      </c>
      <c r="T4879">
        <v>100</v>
      </c>
      <c r="U4879">
        <f t="shared" si="1359"/>
        <v>1853.9998749999997</v>
      </c>
      <c r="V4879">
        <v>0</v>
      </c>
      <c r="W4879">
        <f t="shared" si="1360"/>
        <v>5426.5398749999995</v>
      </c>
      <c r="X4879">
        <f t="shared" si="1365"/>
        <v>2955</v>
      </c>
      <c r="Y4879">
        <f t="shared" si="1364"/>
        <v>7095</v>
      </c>
      <c r="Z4879">
        <f t="shared" si="1363"/>
        <v>41618.460124999998</v>
      </c>
      <c r="AA4879" t="s">
        <v>623</v>
      </c>
      <c r="AB4879">
        <v>2022</v>
      </c>
    </row>
    <row r="4880" spans="1:28" x14ac:dyDescent="0.25">
      <c r="A4880">
        <v>44</v>
      </c>
      <c r="B4880" t="s">
        <v>154</v>
      </c>
      <c r="C4880" t="s">
        <v>103</v>
      </c>
      <c r="D4880" t="s">
        <v>6</v>
      </c>
      <c r="E4880" t="s">
        <v>83</v>
      </c>
      <c r="F4880" t="s">
        <v>84</v>
      </c>
      <c r="G4880">
        <v>33875</v>
      </c>
      <c r="H4880">
        <f t="shared" si="1352"/>
        <v>31872.987499999999</v>
      </c>
      <c r="I4880">
        <f t="shared" si="1353"/>
        <v>972.21249999999998</v>
      </c>
      <c r="J4880">
        <f t="shared" si="1354"/>
        <v>2405.125</v>
      </c>
      <c r="K4880">
        <f t="shared" si="1355"/>
        <v>372.62500000000006</v>
      </c>
      <c r="L4880">
        <f t="shared" si="1356"/>
        <v>1029.8</v>
      </c>
      <c r="M4880">
        <f t="shared" si="1357"/>
        <v>2401.7375000000002</v>
      </c>
      <c r="N4880">
        <v>0</v>
      </c>
      <c r="O4880">
        <f t="shared" si="1358"/>
        <v>7181.5</v>
      </c>
      <c r="P4880">
        <v>25</v>
      </c>
      <c r="Q4880">
        <v>0</v>
      </c>
      <c r="R4880">
        <v>0</v>
      </c>
      <c r="S4880">
        <v>0</v>
      </c>
      <c r="T4880">
        <v>100</v>
      </c>
      <c r="U4880">
        <f t="shared" si="1359"/>
        <v>0</v>
      </c>
      <c r="V4880">
        <v>0</v>
      </c>
      <c r="W4880">
        <f t="shared" si="1360"/>
        <v>125</v>
      </c>
      <c r="X4880">
        <f t="shared" si="1365"/>
        <v>2002.0124999999998</v>
      </c>
      <c r="Y4880">
        <f t="shared" si="1364"/>
        <v>4806.8625000000002</v>
      </c>
      <c r="Z4880">
        <f t="shared" si="1363"/>
        <v>31747.987499999999</v>
      </c>
      <c r="AA4880" t="s">
        <v>623</v>
      </c>
      <c r="AB4880">
        <v>2022</v>
      </c>
    </row>
    <row r="4881" spans="1:28" x14ac:dyDescent="0.25">
      <c r="A4881">
        <v>45</v>
      </c>
      <c r="B4881" t="s">
        <v>155</v>
      </c>
      <c r="C4881" t="s">
        <v>103</v>
      </c>
      <c r="D4881" t="s">
        <v>14</v>
      </c>
      <c r="E4881" t="s">
        <v>72</v>
      </c>
      <c r="F4881" t="s">
        <v>84</v>
      </c>
      <c r="G4881">
        <v>40000</v>
      </c>
      <c r="H4881">
        <f t="shared" si="1352"/>
        <v>37636</v>
      </c>
      <c r="I4881">
        <f t="shared" si="1353"/>
        <v>1148</v>
      </c>
      <c r="J4881">
        <f t="shared" si="1354"/>
        <v>2839.9999999999995</v>
      </c>
      <c r="K4881">
        <f t="shared" si="1355"/>
        <v>440.00000000000006</v>
      </c>
      <c r="L4881">
        <f t="shared" si="1356"/>
        <v>1216</v>
      </c>
      <c r="M4881">
        <f t="shared" si="1357"/>
        <v>2836</v>
      </c>
      <c r="N4881">
        <v>0</v>
      </c>
      <c r="O4881">
        <f t="shared" si="1358"/>
        <v>8480</v>
      </c>
      <c r="P4881">
        <v>25</v>
      </c>
      <c r="Q4881">
        <v>7189.37</v>
      </c>
      <c r="R4881">
        <v>840.01</v>
      </c>
      <c r="S4881">
        <v>0</v>
      </c>
      <c r="T4881">
        <v>100</v>
      </c>
      <c r="U4881">
        <f t="shared" si="1359"/>
        <v>442.64987499999984</v>
      </c>
      <c r="V4881">
        <v>0</v>
      </c>
      <c r="W4881">
        <f t="shared" si="1360"/>
        <v>8597.0298750000002</v>
      </c>
      <c r="X4881">
        <f t="shared" si="1365"/>
        <v>2364</v>
      </c>
      <c r="Y4881">
        <f t="shared" si="1364"/>
        <v>5676</v>
      </c>
      <c r="Z4881">
        <f t="shared" si="1363"/>
        <v>29038.970125</v>
      </c>
      <c r="AA4881" t="s">
        <v>623</v>
      </c>
      <c r="AB4881">
        <v>2022</v>
      </c>
    </row>
    <row r="4882" spans="1:28" x14ac:dyDescent="0.25">
      <c r="A4882">
        <v>46</v>
      </c>
      <c r="B4882" t="s">
        <v>156</v>
      </c>
      <c r="C4882" t="s">
        <v>102</v>
      </c>
      <c r="D4882" t="s">
        <v>19</v>
      </c>
      <c r="E4882" t="s">
        <v>73</v>
      </c>
      <c r="F4882" t="s">
        <v>84</v>
      </c>
      <c r="G4882">
        <v>40000</v>
      </c>
      <c r="H4882">
        <f t="shared" si="1352"/>
        <v>36285.879999999997</v>
      </c>
      <c r="I4882">
        <f t="shared" si="1353"/>
        <v>1148</v>
      </c>
      <c r="J4882">
        <f t="shared" si="1354"/>
        <v>2839.9999999999995</v>
      </c>
      <c r="K4882">
        <f t="shared" si="1355"/>
        <v>440.00000000000006</v>
      </c>
      <c r="L4882">
        <f t="shared" si="1356"/>
        <v>1216</v>
      </c>
      <c r="M4882">
        <f t="shared" si="1357"/>
        <v>2836</v>
      </c>
      <c r="N4882">
        <v>1350.12</v>
      </c>
      <c r="O4882">
        <f t="shared" si="1358"/>
        <v>9830.119999999999</v>
      </c>
      <c r="P4882">
        <v>25</v>
      </c>
      <c r="Q4882">
        <v>1500</v>
      </c>
      <c r="R4882">
        <v>70</v>
      </c>
      <c r="S4882">
        <v>0</v>
      </c>
      <c r="T4882">
        <v>100</v>
      </c>
      <c r="U4882">
        <f t="shared" si="1359"/>
        <v>240.13187499999913</v>
      </c>
      <c r="V4882">
        <v>0</v>
      </c>
      <c r="W4882">
        <f t="shared" si="1360"/>
        <v>1935.1318749999991</v>
      </c>
      <c r="X4882">
        <f t="shared" si="1365"/>
        <v>3714.12</v>
      </c>
      <c r="Y4882">
        <f t="shared" si="1364"/>
        <v>5676</v>
      </c>
      <c r="Z4882">
        <f t="shared" si="1363"/>
        <v>34350.748124999998</v>
      </c>
      <c r="AA4882" t="s">
        <v>623</v>
      </c>
      <c r="AB4882">
        <v>2022</v>
      </c>
    </row>
    <row r="4883" spans="1:28" x14ac:dyDescent="0.25">
      <c r="A4883">
        <v>47</v>
      </c>
      <c r="B4883" t="s">
        <v>157</v>
      </c>
      <c r="C4883" t="s">
        <v>102</v>
      </c>
      <c r="D4883" t="s">
        <v>10</v>
      </c>
      <c r="E4883" t="s">
        <v>46</v>
      </c>
      <c r="F4883" t="s">
        <v>84</v>
      </c>
      <c r="G4883">
        <v>45000</v>
      </c>
      <c r="H4883">
        <f t="shared" si="1352"/>
        <v>42340.5</v>
      </c>
      <c r="I4883">
        <f t="shared" si="1353"/>
        <v>1291.5</v>
      </c>
      <c r="J4883">
        <f t="shared" si="1354"/>
        <v>3194.9999999999995</v>
      </c>
      <c r="K4883">
        <f t="shared" si="1355"/>
        <v>495.00000000000006</v>
      </c>
      <c r="L4883">
        <f t="shared" si="1356"/>
        <v>1368</v>
      </c>
      <c r="M4883">
        <f t="shared" si="1357"/>
        <v>3190.5</v>
      </c>
      <c r="N4883">
        <f>+N4915*2</f>
        <v>0</v>
      </c>
      <c r="O4883">
        <f t="shared" si="1358"/>
        <v>9540</v>
      </c>
      <c r="P4883">
        <v>25</v>
      </c>
      <c r="Q4883">
        <v>5742.03</v>
      </c>
      <c r="R4883">
        <v>980.01</v>
      </c>
      <c r="S4883">
        <v>0</v>
      </c>
      <c r="T4883">
        <v>100</v>
      </c>
      <c r="U4883">
        <f t="shared" si="1359"/>
        <v>1148.3248749999998</v>
      </c>
      <c r="V4883">
        <v>0</v>
      </c>
      <c r="W4883">
        <f t="shared" si="1360"/>
        <v>7995.3648749999993</v>
      </c>
      <c r="X4883">
        <f t="shared" si="1365"/>
        <v>2659.5</v>
      </c>
      <c r="Y4883">
        <f t="shared" si="1364"/>
        <v>6385.5</v>
      </c>
      <c r="Z4883">
        <f t="shared" si="1363"/>
        <v>34345.135125000001</v>
      </c>
      <c r="AA4883" t="s">
        <v>623</v>
      </c>
      <c r="AB4883">
        <v>2022</v>
      </c>
    </row>
    <row r="4884" spans="1:28" x14ac:dyDescent="0.25">
      <c r="A4884">
        <v>48</v>
      </c>
      <c r="B4884" t="s">
        <v>158</v>
      </c>
      <c r="C4884" t="s">
        <v>102</v>
      </c>
      <c r="D4884" t="s">
        <v>12</v>
      </c>
      <c r="E4884" t="s">
        <v>46</v>
      </c>
      <c r="F4884" t="s">
        <v>84</v>
      </c>
      <c r="G4884">
        <v>32000</v>
      </c>
      <c r="H4884">
        <f t="shared" si="1352"/>
        <v>30108.799999999999</v>
      </c>
      <c r="I4884">
        <f t="shared" si="1353"/>
        <v>918.4</v>
      </c>
      <c r="J4884">
        <f t="shared" si="1354"/>
        <v>2272</v>
      </c>
      <c r="K4884">
        <f t="shared" si="1355"/>
        <v>352.00000000000006</v>
      </c>
      <c r="L4884">
        <f t="shared" si="1356"/>
        <v>972.8</v>
      </c>
      <c r="M4884">
        <f t="shared" si="1357"/>
        <v>2268.8000000000002</v>
      </c>
      <c r="N4884">
        <v>0</v>
      </c>
      <c r="O4884">
        <f t="shared" si="1358"/>
        <v>6784</v>
      </c>
      <c r="P4884">
        <v>25</v>
      </c>
      <c r="Q4884">
        <v>0</v>
      </c>
      <c r="R4884">
        <v>0</v>
      </c>
      <c r="S4884">
        <v>0</v>
      </c>
      <c r="T4884">
        <v>100</v>
      </c>
      <c r="U4884">
        <f t="shared" si="1359"/>
        <v>0</v>
      </c>
      <c r="V4884">
        <v>0</v>
      </c>
      <c r="W4884">
        <f t="shared" si="1360"/>
        <v>125</v>
      </c>
      <c r="X4884">
        <f t="shared" si="1365"/>
        <v>1891.1999999999998</v>
      </c>
      <c r="Y4884">
        <f t="shared" si="1364"/>
        <v>4540.8</v>
      </c>
      <c r="Z4884">
        <f t="shared" si="1363"/>
        <v>29983.8</v>
      </c>
      <c r="AA4884" t="s">
        <v>623</v>
      </c>
      <c r="AB4884">
        <v>2022</v>
      </c>
    </row>
    <row r="4885" spans="1:28" x14ac:dyDescent="0.25">
      <c r="A4885">
        <v>49</v>
      </c>
      <c r="B4885" t="s">
        <v>159</v>
      </c>
      <c r="C4885" t="s">
        <v>103</v>
      </c>
      <c r="D4885" t="s">
        <v>21</v>
      </c>
      <c r="E4885" t="s">
        <v>68</v>
      </c>
      <c r="F4885" t="s">
        <v>84</v>
      </c>
      <c r="G4885">
        <v>46000</v>
      </c>
      <c r="H4885">
        <f t="shared" si="1352"/>
        <v>41931.279999999999</v>
      </c>
      <c r="I4885">
        <f t="shared" si="1353"/>
        <v>1320.2</v>
      </c>
      <c r="J4885">
        <f t="shared" si="1354"/>
        <v>3265.9999999999995</v>
      </c>
      <c r="K4885">
        <f t="shared" si="1355"/>
        <v>506.00000000000006</v>
      </c>
      <c r="L4885">
        <f t="shared" si="1356"/>
        <v>1398.4</v>
      </c>
      <c r="M4885">
        <f t="shared" si="1357"/>
        <v>3261.4</v>
      </c>
      <c r="N4885">
        <v>1350.12</v>
      </c>
      <c r="O4885">
        <f t="shared" si="1358"/>
        <v>11102.119999999999</v>
      </c>
      <c r="P4885">
        <v>25</v>
      </c>
      <c r="Q4885">
        <v>2042.65</v>
      </c>
      <c r="R4885">
        <v>840.01</v>
      </c>
      <c r="S4885">
        <v>0</v>
      </c>
      <c r="T4885">
        <v>100</v>
      </c>
      <c r="U4885">
        <f t="shared" si="1359"/>
        <v>1086.9418749999998</v>
      </c>
      <c r="V4885">
        <v>0</v>
      </c>
      <c r="W4885">
        <f t="shared" si="1360"/>
        <v>4094.6018749999994</v>
      </c>
      <c r="X4885">
        <f t="shared" si="1365"/>
        <v>4068.7200000000003</v>
      </c>
      <c r="Y4885">
        <f t="shared" si="1364"/>
        <v>6527.4</v>
      </c>
      <c r="Z4885">
        <f t="shared" si="1363"/>
        <v>37836.678124999999</v>
      </c>
      <c r="AA4885" t="s">
        <v>623</v>
      </c>
      <c r="AB4885">
        <v>2022</v>
      </c>
    </row>
    <row r="4886" spans="1:28" x14ac:dyDescent="0.25">
      <c r="A4886">
        <v>50</v>
      </c>
      <c r="B4886" t="s">
        <v>160</v>
      </c>
      <c r="C4886" t="s">
        <v>102</v>
      </c>
      <c r="D4886" t="s">
        <v>4</v>
      </c>
      <c r="E4886" t="s">
        <v>93</v>
      </c>
      <c r="F4886" t="s">
        <v>84</v>
      </c>
      <c r="G4886">
        <v>31500</v>
      </c>
      <c r="H4886">
        <f t="shared" si="1352"/>
        <v>28288.23</v>
      </c>
      <c r="I4886">
        <f t="shared" si="1353"/>
        <v>904.05</v>
      </c>
      <c r="J4886">
        <f t="shared" si="1354"/>
        <v>2236.5</v>
      </c>
      <c r="K4886">
        <f t="shared" si="1355"/>
        <v>346.50000000000006</v>
      </c>
      <c r="L4886">
        <f t="shared" si="1356"/>
        <v>957.6</v>
      </c>
      <c r="M4886">
        <f t="shared" si="1357"/>
        <v>2233.3500000000004</v>
      </c>
      <c r="N4886">
        <v>1350.12</v>
      </c>
      <c r="O4886">
        <f t="shared" si="1358"/>
        <v>8028.1200000000008</v>
      </c>
      <c r="P4886">
        <v>25</v>
      </c>
      <c r="Q4886">
        <v>6104.46</v>
      </c>
      <c r="R4886">
        <v>140</v>
      </c>
      <c r="S4886">
        <v>635</v>
      </c>
      <c r="T4886">
        <v>100</v>
      </c>
      <c r="U4886">
        <f t="shared" si="1359"/>
        <v>0</v>
      </c>
      <c r="V4886">
        <v>0</v>
      </c>
      <c r="W4886">
        <f t="shared" si="1360"/>
        <v>7004.46</v>
      </c>
      <c r="X4886">
        <f t="shared" si="1365"/>
        <v>3211.77</v>
      </c>
      <c r="Y4886">
        <f t="shared" si="1364"/>
        <v>4469.8500000000004</v>
      </c>
      <c r="Z4886">
        <f t="shared" si="1363"/>
        <v>21283.77</v>
      </c>
      <c r="AA4886" t="s">
        <v>623</v>
      </c>
      <c r="AB4886">
        <v>2022</v>
      </c>
    </row>
    <row r="4887" spans="1:28" x14ac:dyDescent="0.25">
      <c r="A4887">
        <v>51</v>
      </c>
      <c r="B4887" t="s">
        <v>189</v>
      </c>
      <c r="C4887" t="s">
        <v>102</v>
      </c>
      <c r="D4887" t="s">
        <v>7</v>
      </c>
      <c r="E4887" t="s">
        <v>75</v>
      </c>
      <c r="F4887" t="s">
        <v>99</v>
      </c>
      <c r="G4887">
        <v>65000</v>
      </c>
      <c r="H4887">
        <f>+G4887-(I4887+L4887+N4887)</f>
        <v>61158.5</v>
      </c>
      <c r="I4887">
        <f>IF(G4887&lt;=312000,G4887*2.87%,8954.4)</f>
        <v>1865.5</v>
      </c>
      <c r="J4887">
        <f>IF(G4887&lt;=312000,G4887*7.1%,22152)</f>
        <v>4615</v>
      </c>
      <c r="K4887">
        <f>IF(G4887&lt;=62400,G4887*1.1%,686.4)</f>
        <v>686.4</v>
      </c>
      <c r="L4887">
        <f>IF(G4887&lt;=156000,G4887*3.04%,4742.4)</f>
        <v>1976</v>
      </c>
      <c r="M4887">
        <f>IF(G4887&lt;=156000,G4887*7.09%,11060.4)</f>
        <v>4608.5</v>
      </c>
      <c r="N4887">
        <v>0</v>
      </c>
      <c r="O4887">
        <f>+I4887+J4887+K4887+L4887+M4887+N4887</f>
        <v>13751.4</v>
      </c>
      <c r="P4887">
        <v>25</v>
      </c>
      <c r="Q4887">
        <v>7139.91</v>
      </c>
      <c r="R4887">
        <v>70</v>
      </c>
      <c r="S4887">
        <v>635</v>
      </c>
      <c r="T4887">
        <v>100</v>
      </c>
      <c r="U4887">
        <f>IF((H4887*12)&gt;867123.01,(79776+(((H4887*12)-867123.01)*0.25))/12,IF((H4887*12)&gt;624329.01,(31216+(((H4887*12)-624329.01)*0.2))/12,IF((H4887*12)&gt;416220.01,(((H4887*12)-416220.01)*0.15)/12,0)))</f>
        <v>4427.5498333333335</v>
      </c>
      <c r="V4887">
        <v>0</v>
      </c>
      <c r="W4887">
        <f t="shared" si="1360"/>
        <v>12397.459833333334</v>
      </c>
      <c r="X4887">
        <f t="shared" si="1365"/>
        <v>3841.5</v>
      </c>
      <c r="Y4887">
        <f t="shared" si="1364"/>
        <v>9223.5</v>
      </c>
      <c r="Z4887">
        <f t="shared" si="1363"/>
        <v>48761.040166666666</v>
      </c>
      <c r="AA4887" t="s">
        <v>623</v>
      </c>
      <c r="AB4887">
        <v>2022</v>
      </c>
    </row>
    <row r="4888" spans="1:28" x14ac:dyDescent="0.25">
      <c r="A4888">
        <v>52</v>
      </c>
      <c r="B4888" t="s">
        <v>161</v>
      </c>
      <c r="C4888" t="s">
        <v>102</v>
      </c>
      <c r="D4888" t="s">
        <v>20</v>
      </c>
      <c r="E4888" t="s">
        <v>62</v>
      </c>
      <c r="F4888" t="s">
        <v>99</v>
      </c>
      <c r="G4888">
        <v>110000</v>
      </c>
      <c r="H4888">
        <f t="shared" si="1352"/>
        <v>103499</v>
      </c>
      <c r="I4888">
        <f t="shared" si="1353"/>
        <v>3157</v>
      </c>
      <c r="J4888">
        <f t="shared" si="1354"/>
        <v>7809.9999999999991</v>
      </c>
      <c r="K4888">
        <f t="shared" si="1355"/>
        <v>686.4</v>
      </c>
      <c r="L4888">
        <f t="shared" si="1356"/>
        <v>3344</v>
      </c>
      <c r="M4888">
        <f t="shared" si="1357"/>
        <v>7799.0000000000009</v>
      </c>
      <c r="N4888">
        <v>0</v>
      </c>
      <c r="O4888">
        <f t="shared" si="1358"/>
        <v>22796.400000000001</v>
      </c>
      <c r="P4888">
        <v>25</v>
      </c>
      <c r="Q4888">
        <v>0</v>
      </c>
      <c r="R4888">
        <v>0</v>
      </c>
      <c r="S4888">
        <v>0</v>
      </c>
      <c r="T4888">
        <v>100</v>
      </c>
      <c r="U4888">
        <f t="shared" si="1359"/>
        <v>14457.687291666667</v>
      </c>
      <c r="V4888">
        <v>0</v>
      </c>
      <c r="W4888">
        <f t="shared" si="1360"/>
        <v>14582.687291666667</v>
      </c>
      <c r="X4888">
        <f t="shared" si="1365"/>
        <v>6501</v>
      </c>
      <c r="Y4888">
        <f t="shared" si="1364"/>
        <v>15609</v>
      </c>
      <c r="Z4888">
        <f t="shared" si="1363"/>
        <v>88916.312708333338</v>
      </c>
      <c r="AA4888" t="s">
        <v>623</v>
      </c>
      <c r="AB4888">
        <v>2022</v>
      </c>
    </row>
    <row r="4889" spans="1:28" x14ac:dyDescent="0.25">
      <c r="A4889">
        <v>53</v>
      </c>
      <c r="B4889" t="s">
        <v>162</v>
      </c>
      <c r="C4889" t="s">
        <v>102</v>
      </c>
      <c r="D4889" t="s">
        <v>15</v>
      </c>
      <c r="E4889" t="s">
        <v>92</v>
      </c>
      <c r="F4889" t="s">
        <v>99</v>
      </c>
      <c r="G4889">
        <v>55000</v>
      </c>
      <c r="H4889">
        <f t="shared" si="1352"/>
        <v>51749.5</v>
      </c>
      <c r="I4889">
        <f t="shared" si="1353"/>
        <v>1578.5</v>
      </c>
      <c r="J4889">
        <f t="shared" si="1354"/>
        <v>3904.9999999999995</v>
      </c>
      <c r="K4889">
        <f t="shared" si="1355"/>
        <v>605.00000000000011</v>
      </c>
      <c r="L4889">
        <f t="shared" si="1356"/>
        <v>1672</v>
      </c>
      <c r="M4889">
        <f t="shared" si="1357"/>
        <v>3899.5000000000005</v>
      </c>
      <c r="N4889">
        <f>+N4869*3</f>
        <v>0</v>
      </c>
      <c r="O4889">
        <f t="shared" si="1358"/>
        <v>11660</v>
      </c>
      <c r="P4889">
        <v>25</v>
      </c>
      <c r="Q4889">
        <v>0</v>
      </c>
      <c r="R4889">
        <v>0</v>
      </c>
      <c r="S4889">
        <v>0</v>
      </c>
      <c r="T4889">
        <v>100</v>
      </c>
      <c r="U4889">
        <f t="shared" si="1359"/>
        <v>2559.6748749999997</v>
      </c>
      <c r="V4889">
        <v>0</v>
      </c>
      <c r="W4889">
        <f t="shared" si="1360"/>
        <v>2684.6748749999997</v>
      </c>
      <c r="X4889">
        <f t="shared" si="1365"/>
        <v>3250.5</v>
      </c>
      <c r="Y4889">
        <f t="shared" si="1364"/>
        <v>7804.5</v>
      </c>
      <c r="Z4889">
        <f t="shared" si="1363"/>
        <v>49064.825125000003</v>
      </c>
      <c r="AA4889" t="s">
        <v>623</v>
      </c>
      <c r="AB4889">
        <v>2022</v>
      </c>
    </row>
    <row r="4890" spans="1:28" x14ac:dyDescent="0.25">
      <c r="A4890">
        <v>54</v>
      </c>
      <c r="B4890" t="s">
        <v>163</v>
      </c>
      <c r="C4890" t="s">
        <v>102</v>
      </c>
      <c r="D4890" t="s">
        <v>7</v>
      </c>
      <c r="E4890" t="s">
        <v>30</v>
      </c>
      <c r="F4890" t="s">
        <v>99</v>
      </c>
      <c r="G4890">
        <v>150000</v>
      </c>
      <c r="H4890">
        <f t="shared" si="1352"/>
        <v>141135</v>
      </c>
      <c r="I4890">
        <f t="shared" si="1353"/>
        <v>4305</v>
      </c>
      <c r="J4890">
        <f t="shared" si="1354"/>
        <v>10649.999999999998</v>
      </c>
      <c r="K4890">
        <f t="shared" si="1355"/>
        <v>686.4</v>
      </c>
      <c r="L4890">
        <f t="shared" si="1356"/>
        <v>4560</v>
      </c>
      <c r="M4890">
        <f t="shared" si="1357"/>
        <v>10635</v>
      </c>
      <c r="N4890">
        <v>0</v>
      </c>
      <c r="O4890">
        <f t="shared" si="1358"/>
        <v>30836.399999999998</v>
      </c>
      <c r="P4890">
        <v>25</v>
      </c>
      <c r="Q4890">
        <v>0</v>
      </c>
      <c r="R4890">
        <v>0</v>
      </c>
      <c r="S4890">
        <v>0</v>
      </c>
      <c r="T4890">
        <v>100</v>
      </c>
      <c r="U4890">
        <f t="shared" si="1359"/>
        <v>23866.687291666665</v>
      </c>
      <c r="V4890">
        <v>0</v>
      </c>
      <c r="W4890">
        <f t="shared" si="1360"/>
        <v>23991.687291666665</v>
      </c>
      <c r="X4890">
        <f t="shared" si="1365"/>
        <v>8865</v>
      </c>
      <c r="Y4890">
        <f t="shared" si="1364"/>
        <v>21285</v>
      </c>
      <c r="Z4890">
        <f t="shared" si="1363"/>
        <v>117143.31270833334</v>
      </c>
      <c r="AA4890" t="s">
        <v>623</v>
      </c>
      <c r="AB4890">
        <v>2022</v>
      </c>
    </row>
    <row r="4891" spans="1:28" x14ac:dyDescent="0.25">
      <c r="A4891">
        <v>55</v>
      </c>
      <c r="B4891" t="s">
        <v>164</v>
      </c>
      <c r="C4891" t="s">
        <v>102</v>
      </c>
      <c r="D4891" t="s">
        <v>7</v>
      </c>
      <c r="E4891" t="s">
        <v>30</v>
      </c>
      <c r="F4891" t="s">
        <v>99</v>
      </c>
      <c r="G4891">
        <v>80000</v>
      </c>
      <c r="H4891">
        <f t="shared" si="1352"/>
        <v>73921.88</v>
      </c>
      <c r="I4891">
        <f t="shared" si="1353"/>
        <v>2296</v>
      </c>
      <c r="J4891">
        <f t="shared" si="1354"/>
        <v>5679.9999999999991</v>
      </c>
      <c r="K4891">
        <f t="shared" si="1355"/>
        <v>686.4</v>
      </c>
      <c r="L4891">
        <f t="shared" si="1356"/>
        <v>2432</v>
      </c>
      <c r="M4891">
        <f t="shared" si="1357"/>
        <v>5672</v>
      </c>
      <c r="N4891">
        <v>1350.12</v>
      </c>
      <c r="O4891">
        <f t="shared" si="1358"/>
        <v>18116.52</v>
      </c>
      <c r="P4891">
        <v>25</v>
      </c>
      <c r="Q4891">
        <v>0</v>
      </c>
      <c r="R4891">
        <v>0</v>
      </c>
      <c r="S4891">
        <v>0</v>
      </c>
      <c r="T4891">
        <v>100</v>
      </c>
      <c r="U4891">
        <f t="shared" si="1359"/>
        <v>7063.4072916666673</v>
      </c>
      <c r="V4891">
        <v>0</v>
      </c>
      <c r="W4891">
        <f t="shared" si="1360"/>
        <v>7188.4072916666673</v>
      </c>
      <c r="X4891">
        <f t="shared" si="1365"/>
        <v>6078.12</v>
      </c>
      <c r="Y4891">
        <f t="shared" si="1364"/>
        <v>11352</v>
      </c>
      <c r="Z4891">
        <f t="shared" si="1363"/>
        <v>66733.472708333327</v>
      </c>
      <c r="AA4891" t="s">
        <v>623</v>
      </c>
      <c r="AB4891">
        <v>2022</v>
      </c>
    </row>
    <row r="4892" spans="1:28" x14ac:dyDescent="0.25">
      <c r="A4892">
        <v>56</v>
      </c>
      <c r="B4892" t="s">
        <v>166</v>
      </c>
      <c r="C4892" t="s">
        <v>102</v>
      </c>
      <c r="D4892" t="s">
        <v>94</v>
      </c>
      <c r="E4892" t="s">
        <v>36</v>
      </c>
      <c r="F4892" t="s">
        <v>100</v>
      </c>
      <c r="G4892">
        <v>30000</v>
      </c>
      <c r="H4892">
        <f t="shared" si="1352"/>
        <v>28227</v>
      </c>
      <c r="I4892">
        <f t="shared" si="1353"/>
        <v>861</v>
      </c>
      <c r="J4892">
        <f t="shared" si="1354"/>
        <v>2130</v>
      </c>
      <c r="K4892">
        <f t="shared" si="1355"/>
        <v>330.00000000000006</v>
      </c>
      <c r="L4892">
        <f t="shared" si="1356"/>
        <v>912</v>
      </c>
      <c r="M4892">
        <f t="shared" si="1357"/>
        <v>2127</v>
      </c>
      <c r="N4892">
        <v>0</v>
      </c>
      <c r="O4892">
        <f t="shared" si="1358"/>
        <v>6360</v>
      </c>
      <c r="P4892">
        <v>25</v>
      </c>
      <c r="Q4892">
        <v>0</v>
      </c>
      <c r="R4892">
        <v>0</v>
      </c>
      <c r="S4892">
        <v>0</v>
      </c>
      <c r="T4892">
        <v>100</v>
      </c>
      <c r="U4892">
        <f t="shared" si="1359"/>
        <v>0</v>
      </c>
      <c r="V4892">
        <v>0</v>
      </c>
      <c r="W4892">
        <f t="shared" si="1360"/>
        <v>125</v>
      </c>
      <c r="X4892">
        <f t="shared" si="1365"/>
        <v>1773</v>
      </c>
      <c r="Y4892">
        <f t="shared" si="1364"/>
        <v>4257</v>
      </c>
      <c r="Z4892">
        <f t="shared" si="1363"/>
        <v>28102</v>
      </c>
      <c r="AA4892" t="s">
        <v>623</v>
      </c>
      <c r="AB4892">
        <v>2022</v>
      </c>
    </row>
    <row r="4893" spans="1:28" x14ac:dyDescent="0.25">
      <c r="A4893">
        <v>57</v>
      </c>
      <c r="B4893" t="s">
        <v>167</v>
      </c>
      <c r="C4893" t="s">
        <v>102</v>
      </c>
      <c r="D4893" t="s">
        <v>6</v>
      </c>
      <c r="E4893" t="s">
        <v>36</v>
      </c>
      <c r="F4893" t="s">
        <v>100</v>
      </c>
      <c r="G4893">
        <v>26000</v>
      </c>
      <c r="H4893">
        <f t="shared" si="1352"/>
        <v>24463.4</v>
      </c>
      <c r="I4893">
        <f t="shared" si="1353"/>
        <v>746.2</v>
      </c>
      <c r="J4893">
        <f t="shared" si="1354"/>
        <v>1845.9999999999998</v>
      </c>
      <c r="K4893">
        <f t="shared" si="1355"/>
        <v>286.00000000000006</v>
      </c>
      <c r="L4893">
        <f t="shared" si="1356"/>
        <v>790.4</v>
      </c>
      <c r="M4893">
        <f t="shared" si="1357"/>
        <v>1843.4</v>
      </c>
      <c r="N4893">
        <v>0</v>
      </c>
      <c r="O4893">
        <f t="shared" si="1358"/>
        <v>5512</v>
      </c>
      <c r="P4893">
        <v>25</v>
      </c>
      <c r="Q4893">
        <v>0</v>
      </c>
      <c r="R4893">
        <v>0</v>
      </c>
      <c r="S4893">
        <v>0</v>
      </c>
      <c r="T4893">
        <v>100</v>
      </c>
      <c r="U4893">
        <f t="shared" si="1359"/>
        <v>0</v>
      </c>
      <c r="V4893">
        <v>0</v>
      </c>
      <c r="W4893">
        <f t="shared" si="1360"/>
        <v>125</v>
      </c>
      <c r="X4893">
        <f t="shared" si="1365"/>
        <v>1536.6</v>
      </c>
      <c r="Y4893">
        <f t="shared" ref="Y4893:Y4924" si="1366">+J4893+M4893</f>
        <v>3689.3999999999996</v>
      </c>
      <c r="Z4893">
        <f t="shared" si="1363"/>
        <v>24338.400000000001</v>
      </c>
      <c r="AA4893" t="s">
        <v>623</v>
      </c>
      <c r="AB4893">
        <v>2022</v>
      </c>
    </row>
    <row r="4894" spans="1:28" x14ac:dyDescent="0.25">
      <c r="A4894">
        <v>58</v>
      </c>
      <c r="B4894" t="s">
        <v>168</v>
      </c>
      <c r="C4894" t="s">
        <v>102</v>
      </c>
      <c r="D4894" t="s">
        <v>6</v>
      </c>
      <c r="E4894" t="s">
        <v>36</v>
      </c>
      <c r="F4894" t="s">
        <v>100</v>
      </c>
      <c r="G4894">
        <v>32000</v>
      </c>
      <c r="H4894">
        <f t="shared" si="1352"/>
        <v>30108.799999999999</v>
      </c>
      <c r="I4894">
        <f t="shared" si="1353"/>
        <v>918.4</v>
      </c>
      <c r="J4894">
        <f t="shared" si="1354"/>
        <v>2272</v>
      </c>
      <c r="K4894">
        <f t="shared" si="1355"/>
        <v>352.00000000000006</v>
      </c>
      <c r="L4894">
        <f t="shared" si="1356"/>
        <v>972.8</v>
      </c>
      <c r="M4894">
        <f t="shared" si="1357"/>
        <v>2268.8000000000002</v>
      </c>
      <c r="N4894">
        <v>0</v>
      </c>
      <c r="O4894">
        <f t="shared" si="1358"/>
        <v>6784</v>
      </c>
      <c r="P4894">
        <v>25</v>
      </c>
      <c r="Q4894">
        <v>0</v>
      </c>
      <c r="R4894">
        <v>70</v>
      </c>
      <c r="S4894">
        <v>0</v>
      </c>
      <c r="T4894">
        <v>100</v>
      </c>
      <c r="U4894">
        <f t="shared" si="1359"/>
        <v>0</v>
      </c>
      <c r="V4894">
        <v>0</v>
      </c>
      <c r="W4894">
        <f t="shared" si="1360"/>
        <v>195</v>
      </c>
      <c r="X4894">
        <f t="shared" si="1365"/>
        <v>1891.1999999999998</v>
      </c>
      <c r="Y4894">
        <f t="shared" si="1366"/>
        <v>4540.8</v>
      </c>
      <c r="Z4894">
        <f t="shared" si="1363"/>
        <v>29913.8</v>
      </c>
      <c r="AA4894" t="s">
        <v>623</v>
      </c>
      <c r="AB4894">
        <v>2022</v>
      </c>
    </row>
    <row r="4895" spans="1:28" x14ac:dyDescent="0.25">
      <c r="A4895">
        <v>59</v>
      </c>
      <c r="B4895" t="s">
        <v>169</v>
      </c>
      <c r="C4895" t="s">
        <v>102</v>
      </c>
      <c r="D4895" t="s">
        <v>6</v>
      </c>
      <c r="E4895" t="s">
        <v>36</v>
      </c>
      <c r="F4895" t="s">
        <v>100</v>
      </c>
      <c r="G4895">
        <v>30000</v>
      </c>
      <c r="H4895">
        <f t="shared" si="1352"/>
        <v>28227</v>
      </c>
      <c r="I4895">
        <f t="shared" si="1353"/>
        <v>861</v>
      </c>
      <c r="J4895">
        <f t="shared" si="1354"/>
        <v>2130</v>
      </c>
      <c r="K4895">
        <f t="shared" si="1355"/>
        <v>330.00000000000006</v>
      </c>
      <c r="L4895">
        <f t="shared" si="1356"/>
        <v>912</v>
      </c>
      <c r="M4895">
        <f t="shared" si="1357"/>
        <v>2127</v>
      </c>
      <c r="N4895">
        <v>0</v>
      </c>
      <c r="O4895">
        <f t="shared" si="1358"/>
        <v>6360</v>
      </c>
      <c r="P4895">
        <v>25</v>
      </c>
      <c r="Q4895">
        <v>0</v>
      </c>
      <c r="R4895">
        <v>0</v>
      </c>
      <c r="S4895">
        <v>0</v>
      </c>
      <c r="T4895">
        <v>100</v>
      </c>
      <c r="U4895">
        <f t="shared" si="1359"/>
        <v>0</v>
      </c>
      <c r="V4895">
        <v>0</v>
      </c>
      <c r="W4895">
        <f t="shared" si="1360"/>
        <v>125</v>
      </c>
      <c r="X4895">
        <f t="shared" si="1365"/>
        <v>1773</v>
      </c>
      <c r="Y4895">
        <f t="shared" si="1366"/>
        <v>4257</v>
      </c>
      <c r="Z4895">
        <f t="shared" si="1363"/>
        <v>28102</v>
      </c>
      <c r="AA4895" t="s">
        <v>623</v>
      </c>
      <c r="AB4895">
        <v>2022</v>
      </c>
    </row>
    <row r="4896" spans="1:28" x14ac:dyDescent="0.25">
      <c r="A4896">
        <v>60</v>
      </c>
      <c r="B4896" t="s">
        <v>170</v>
      </c>
      <c r="C4896" t="s">
        <v>102</v>
      </c>
      <c r="D4896" t="s">
        <v>17</v>
      </c>
      <c r="E4896" t="s">
        <v>36</v>
      </c>
      <c r="F4896" t="s">
        <v>100</v>
      </c>
      <c r="G4896">
        <v>32000</v>
      </c>
      <c r="H4896">
        <f t="shared" si="1352"/>
        <v>27408.560000000001</v>
      </c>
      <c r="I4896">
        <f t="shared" si="1353"/>
        <v>918.4</v>
      </c>
      <c r="J4896">
        <f t="shared" si="1354"/>
        <v>2272</v>
      </c>
      <c r="K4896">
        <f t="shared" si="1355"/>
        <v>352.00000000000006</v>
      </c>
      <c r="L4896">
        <f t="shared" si="1356"/>
        <v>972.8</v>
      </c>
      <c r="M4896">
        <f t="shared" si="1357"/>
        <v>2268.8000000000002</v>
      </c>
      <c r="N4896">
        <f>1350.12*2</f>
        <v>2700.24</v>
      </c>
      <c r="O4896">
        <f t="shared" si="1358"/>
        <v>9484.24</v>
      </c>
      <c r="P4896">
        <v>25</v>
      </c>
      <c r="Q4896">
        <v>3875.52</v>
      </c>
      <c r="R4896">
        <v>0</v>
      </c>
      <c r="S4896">
        <v>0</v>
      </c>
      <c r="T4896">
        <v>100</v>
      </c>
      <c r="U4896">
        <f t="shared" si="1359"/>
        <v>0</v>
      </c>
      <c r="V4896">
        <v>0</v>
      </c>
      <c r="W4896">
        <f t="shared" si="1360"/>
        <v>4000.52</v>
      </c>
      <c r="X4896">
        <f t="shared" si="1365"/>
        <v>4591.4399999999996</v>
      </c>
      <c r="Y4896">
        <f t="shared" si="1366"/>
        <v>4540.8</v>
      </c>
      <c r="Z4896">
        <f t="shared" si="1363"/>
        <v>23408.04</v>
      </c>
      <c r="AA4896" t="s">
        <v>623</v>
      </c>
      <c r="AB4896">
        <v>2022</v>
      </c>
    </row>
    <row r="4897" spans="1:28" x14ac:dyDescent="0.25">
      <c r="A4897">
        <v>61</v>
      </c>
      <c r="B4897" t="s">
        <v>171</v>
      </c>
      <c r="C4897" t="s">
        <v>102</v>
      </c>
      <c r="D4897" t="s">
        <v>22</v>
      </c>
      <c r="E4897" t="s">
        <v>36</v>
      </c>
      <c r="F4897" t="s">
        <v>100</v>
      </c>
      <c r="G4897">
        <v>32000</v>
      </c>
      <c r="H4897">
        <f t="shared" si="1352"/>
        <v>30108.799999999999</v>
      </c>
      <c r="I4897">
        <f t="shared" si="1353"/>
        <v>918.4</v>
      </c>
      <c r="J4897">
        <f t="shared" si="1354"/>
        <v>2272</v>
      </c>
      <c r="K4897">
        <f t="shared" si="1355"/>
        <v>352.00000000000006</v>
      </c>
      <c r="L4897">
        <f t="shared" si="1356"/>
        <v>972.8</v>
      </c>
      <c r="M4897">
        <f t="shared" si="1357"/>
        <v>2268.8000000000002</v>
      </c>
      <c r="N4897">
        <v>0</v>
      </c>
      <c r="O4897">
        <f t="shared" si="1358"/>
        <v>6784</v>
      </c>
      <c r="P4897">
        <v>25</v>
      </c>
      <c r="Q4897">
        <v>15421.71</v>
      </c>
      <c r="R4897">
        <v>0</v>
      </c>
      <c r="S4897">
        <v>0</v>
      </c>
      <c r="T4897">
        <v>100</v>
      </c>
      <c r="U4897">
        <f t="shared" si="1359"/>
        <v>0</v>
      </c>
      <c r="V4897">
        <v>0</v>
      </c>
      <c r="W4897">
        <f t="shared" si="1360"/>
        <v>15546.71</v>
      </c>
      <c r="X4897">
        <f t="shared" si="1365"/>
        <v>1891.1999999999998</v>
      </c>
      <c r="Y4897">
        <f t="shared" si="1366"/>
        <v>4540.8</v>
      </c>
      <c r="Z4897">
        <f t="shared" si="1363"/>
        <v>14562.09</v>
      </c>
      <c r="AA4897" t="s">
        <v>623</v>
      </c>
      <c r="AB4897">
        <v>2022</v>
      </c>
    </row>
    <row r="4898" spans="1:28" x14ac:dyDescent="0.25">
      <c r="A4898">
        <v>62</v>
      </c>
      <c r="B4898" t="s">
        <v>172</v>
      </c>
      <c r="C4898" t="s">
        <v>102</v>
      </c>
      <c r="D4898" t="s">
        <v>6</v>
      </c>
      <c r="E4898" t="s">
        <v>26</v>
      </c>
      <c r="F4898" t="s">
        <v>100</v>
      </c>
      <c r="G4898">
        <v>31000</v>
      </c>
      <c r="H4898">
        <f t="shared" si="1352"/>
        <v>29167.9</v>
      </c>
      <c r="I4898">
        <f t="shared" si="1353"/>
        <v>889.7</v>
      </c>
      <c r="J4898">
        <f t="shared" si="1354"/>
        <v>2201</v>
      </c>
      <c r="K4898">
        <f t="shared" si="1355"/>
        <v>341.00000000000006</v>
      </c>
      <c r="L4898">
        <f t="shared" si="1356"/>
        <v>942.4</v>
      </c>
      <c r="M4898">
        <f t="shared" si="1357"/>
        <v>2197.9</v>
      </c>
      <c r="N4898">
        <v>0</v>
      </c>
      <c r="O4898">
        <f t="shared" si="1358"/>
        <v>6572</v>
      </c>
      <c r="P4898">
        <v>25</v>
      </c>
      <c r="Q4898">
        <v>0</v>
      </c>
      <c r="R4898">
        <v>0</v>
      </c>
      <c r="S4898">
        <v>0</v>
      </c>
      <c r="T4898">
        <v>100</v>
      </c>
      <c r="U4898">
        <f t="shared" si="1359"/>
        <v>0</v>
      </c>
      <c r="V4898">
        <v>0</v>
      </c>
      <c r="W4898">
        <f t="shared" si="1360"/>
        <v>125</v>
      </c>
      <c r="X4898">
        <f t="shared" si="1365"/>
        <v>1832.1</v>
      </c>
      <c r="Y4898">
        <f t="shared" si="1366"/>
        <v>4398.8999999999996</v>
      </c>
      <c r="Z4898">
        <f t="shared" si="1363"/>
        <v>29042.9</v>
      </c>
      <c r="AA4898" t="s">
        <v>623</v>
      </c>
      <c r="AB4898">
        <v>2022</v>
      </c>
    </row>
    <row r="4899" spans="1:28" x14ac:dyDescent="0.25">
      <c r="A4899">
        <v>63</v>
      </c>
      <c r="B4899" t="s">
        <v>173</v>
      </c>
      <c r="C4899" t="s">
        <v>102</v>
      </c>
      <c r="D4899" t="s">
        <v>6</v>
      </c>
      <c r="E4899" t="s">
        <v>26</v>
      </c>
      <c r="F4899" t="s">
        <v>100</v>
      </c>
      <c r="G4899">
        <v>22000</v>
      </c>
      <c r="H4899">
        <f t="shared" si="1352"/>
        <v>19349.68</v>
      </c>
      <c r="I4899">
        <f t="shared" si="1353"/>
        <v>631.4</v>
      </c>
      <c r="J4899">
        <f t="shared" si="1354"/>
        <v>1561.9999999999998</v>
      </c>
      <c r="K4899">
        <f t="shared" si="1355"/>
        <v>242.00000000000003</v>
      </c>
      <c r="L4899">
        <f t="shared" si="1356"/>
        <v>668.8</v>
      </c>
      <c r="M4899">
        <f t="shared" si="1357"/>
        <v>1559.8000000000002</v>
      </c>
      <c r="N4899">
        <v>1350.12</v>
      </c>
      <c r="O4899">
        <f t="shared" si="1358"/>
        <v>6014.12</v>
      </c>
      <c r="P4899">
        <v>25</v>
      </c>
      <c r="Q4899">
        <v>0</v>
      </c>
      <c r="R4899">
        <v>0</v>
      </c>
      <c r="S4899">
        <v>0</v>
      </c>
      <c r="T4899">
        <v>100</v>
      </c>
      <c r="U4899">
        <f t="shared" si="1359"/>
        <v>0</v>
      </c>
      <c r="V4899">
        <v>0</v>
      </c>
      <c r="W4899">
        <f t="shared" si="1360"/>
        <v>125</v>
      </c>
      <c r="X4899">
        <f t="shared" si="1365"/>
        <v>2650.3199999999997</v>
      </c>
      <c r="Y4899">
        <f t="shared" si="1366"/>
        <v>3121.8</v>
      </c>
      <c r="Z4899">
        <f t="shared" si="1363"/>
        <v>19224.68</v>
      </c>
      <c r="AA4899" t="s">
        <v>623</v>
      </c>
      <c r="AB4899">
        <v>2022</v>
      </c>
    </row>
    <row r="4900" spans="1:28" x14ac:dyDescent="0.25">
      <c r="A4900">
        <v>64</v>
      </c>
      <c r="B4900" t="s">
        <v>174</v>
      </c>
      <c r="C4900" t="s">
        <v>102</v>
      </c>
      <c r="D4900" t="s">
        <v>6</v>
      </c>
      <c r="E4900" t="s">
        <v>26</v>
      </c>
      <c r="F4900" t="s">
        <v>100</v>
      </c>
      <c r="G4900">
        <v>23100</v>
      </c>
      <c r="H4900">
        <f t="shared" si="1352"/>
        <v>21734.79</v>
      </c>
      <c r="I4900">
        <f t="shared" si="1353"/>
        <v>662.97</v>
      </c>
      <c r="J4900">
        <f t="shared" si="1354"/>
        <v>1640.1</v>
      </c>
      <c r="K4900">
        <f t="shared" si="1355"/>
        <v>254.10000000000002</v>
      </c>
      <c r="L4900">
        <f t="shared" si="1356"/>
        <v>702.24</v>
      </c>
      <c r="M4900">
        <f t="shared" si="1357"/>
        <v>1637.7900000000002</v>
      </c>
      <c r="N4900">
        <v>0</v>
      </c>
      <c r="O4900">
        <f t="shared" si="1358"/>
        <v>4897.2</v>
      </c>
      <c r="P4900">
        <v>25</v>
      </c>
      <c r="Q4900">
        <v>0</v>
      </c>
      <c r="R4900">
        <v>0</v>
      </c>
      <c r="S4900">
        <v>0</v>
      </c>
      <c r="T4900">
        <v>100</v>
      </c>
      <c r="U4900">
        <f t="shared" si="1359"/>
        <v>0</v>
      </c>
      <c r="V4900">
        <v>0</v>
      </c>
      <c r="W4900">
        <f t="shared" si="1360"/>
        <v>125</v>
      </c>
      <c r="X4900">
        <f t="shared" si="1365"/>
        <v>1365.21</v>
      </c>
      <c r="Y4900">
        <f t="shared" si="1366"/>
        <v>3277.8900000000003</v>
      </c>
      <c r="Z4900">
        <f t="shared" si="1363"/>
        <v>21609.79</v>
      </c>
      <c r="AA4900" t="s">
        <v>623</v>
      </c>
      <c r="AB4900">
        <v>2022</v>
      </c>
    </row>
    <row r="4901" spans="1:28" x14ac:dyDescent="0.25">
      <c r="A4901">
        <v>65</v>
      </c>
      <c r="B4901" t="s">
        <v>176</v>
      </c>
      <c r="C4901" t="s">
        <v>102</v>
      </c>
      <c r="D4901" t="s">
        <v>6</v>
      </c>
      <c r="E4901" t="s">
        <v>26</v>
      </c>
      <c r="F4901" t="s">
        <v>100</v>
      </c>
      <c r="G4901">
        <v>32000</v>
      </c>
      <c r="H4901">
        <f t="shared" si="1352"/>
        <v>30108.799999999999</v>
      </c>
      <c r="I4901">
        <f t="shared" si="1353"/>
        <v>918.4</v>
      </c>
      <c r="J4901">
        <f t="shared" si="1354"/>
        <v>2272</v>
      </c>
      <c r="K4901">
        <f t="shared" si="1355"/>
        <v>352.00000000000006</v>
      </c>
      <c r="L4901">
        <f t="shared" si="1356"/>
        <v>972.8</v>
      </c>
      <c r="M4901">
        <f t="shared" si="1357"/>
        <v>2268.8000000000002</v>
      </c>
      <c r="N4901">
        <v>0</v>
      </c>
      <c r="O4901">
        <f t="shared" si="1358"/>
        <v>6784</v>
      </c>
      <c r="P4901">
        <v>25</v>
      </c>
      <c r="Q4901">
        <v>0</v>
      </c>
      <c r="R4901">
        <v>0</v>
      </c>
      <c r="S4901">
        <v>0</v>
      </c>
      <c r="T4901">
        <v>100</v>
      </c>
      <c r="U4901">
        <f t="shared" si="1359"/>
        <v>0</v>
      </c>
      <c r="V4901">
        <v>0</v>
      </c>
      <c r="W4901">
        <f t="shared" si="1360"/>
        <v>125</v>
      </c>
      <c r="X4901">
        <f t="shared" si="1365"/>
        <v>1891.1999999999998</v>
      </c>
      <c r="Y4901">
        <f t="shared" si="1366"/>
        <v>4540.8</v>
      </c>
      <c r="Z4901">
        <f t="shared" si="1363"/>
        <v>29983.8</v>
      </c>
      <c r="AA4901" t="s">
        <v>623</v>
      </c>
      <c r="AB4901">
        <v>2022</v>
      </c>
    </row>
    <row r="4902" spans="1:28" x14ac:dyDescent="0.25">
      <c r="A4902">
        <v>66</v>
      </c>
      <c r="B4902" t="s">
        <v>177</v>
      </c>
      <c r="C4902" t="s">
        <v>102</v>
      </c>
      <c r="D4902" t="s">
        <v>22</v>
      </c>
      <c r="E4902" t="s">
        <v>26</v>
      </c>
      <c r="F4902" t="s">
        <v>100</v>
      </c>
      <c r="G4902">
        <v>25000</v>
      </c>
      <c r="H4902">
        <f t="shared" ref="H4902:H4965" si="1367">+G4902-(I4902+L4902+N4902)</f>
        <v>23522.5</v>
      </c>
      <c r="I4902">
        <f t="shared" ref="I4902:I4965" si="1368">IF(G4902&lt;=312000,G4902*2.87%,8954.4)</f>
        <v>717.5</v>
      </c>
      <c r="J4902">
        <f t="shared" ref="J4902:J4965" si="1369">IF(G4902&lt;=312000,G4902*7.1%,22152)</f>
        <v>1774.9999999999998</v>
      </c>
      <c r="K4902">
        <f t="shared" ref="K4902:K4965" si="1370">IF(G4902&lt;=62400,G4902*1.1%,686.4)</f>
        <v>275</v>
      </c>
      <c r="L4902">
        <f t="shared" ref="L4902:L4965" si="1371">IF(G4902&lt;=156000,G4902*3.04%,4742.4)</f>
        <v>760</v>
      </c>
      <c r="M4902">
        <f t="shared" ref="M4902:M4965" si="1372">IF(G4902&lt;=156000,G4902*7.09%,11060.4)</f>
        <v>1772.5000000000002</v>
      </c>
      <c r="N4902">
        <v>0</v>
      </c>
      <c r="O4902">
        <f t="shared" ref="O4902:O4965" si="1373">+I4902+J4902+K4902+L4902+M4902+N4902</f>
        <v>5300</v>
      </c>
      <c r="P4902">
        <v>25</v>
      </c>
      <c r="Q4902">
        <v>0</v>
      </c>
      <c r="R4902">
        <v>0</v>
      </c>
      <c r="S4902">
        <v>0</v>
      </c>
      <c r="T4902">
        <v>100</v>
      </c>
      <c r="U4902">
        <f t="shared" ref="U4902:U4965" si="1374">IF((H4902*12)&gt;867123.01,(79776+(((H4902*12)-867123.01)*0.25))/12,IF((H4902*12)&gt;624329.01,(31216+(((H4902*12)-624329.01)*0.2))/12,IF((H4902*12)&gt;416220.01,(((H4902*12)-416220.01)*0.15)/12,0)))</f>
        <v>0</v>
      </c>
      <c r="V4902">
        <v>0</v>
      </c>
      <c r="W4902">
        <f t="shared" ref="W4902:W4965" si="1375">P4902+Q4902+R4902+S4902+T4902+U4902</f>
        <v>125</v>
      </c>
      <c r="X4902">
        <f t="shared" si="1365"/>
        <v>1477.5</v>
      </c>
      <c r="Y4902">
        <f t="shared" si="1366"/>
        <v>3547.5</v>
      </c>
      <c r="Z4902">
        <f t="shared" ref="Z4902:Z4965" si="1376">+G4902-(W4902+X4902)</f>
        <v>23397.5</v>
      </c>
      <c r="AA4902" t="s">
        <v>623</v>
      </c>
      <c r="AB4902">
        <v>2022</v>
      </c>
    </row>
    <row r="4903" spans="1:28" x14ac:dyDescent="0.25">
      <c r="A4903">
        <v>67</v>
      </c>
      <c r="B4903" t="s">
        <v>178</v>
      </c>
      <c r="C4903" t="s">
        <v>103</v>
      </c>
      <c r="D4903" t="s">
        <v>6</v>
      </c>
      <c r="E4903" t="s">
        <v>32</v>
      </c>
      <c r="F4903" t="s">
        <v>100</v>
      </c>
      <c r="G4903">
        <v>20000</v>
      </c>
      <c r="H4903">
        <f t="shared" si="1367"/>
        <v>18818</v>
      </c>
      <c r="I4903">
        <f t="shared" si="1368"/>
        <v>574</v>
      </c>
      <c r="J4903">
        <f t="shared" si="1369"/>
        <v>1419.9999999999998</v>
      </c>
      <c r="K4903">
        <f t="shared" si="1370"/>
        <v>220.00000000000003</v>
      </c>
      <c r="L4903">
        <f t="shared" si="1371"/>
        <v>608</v>
      </c>
      <c r="M4903">
        <f t="shared" si="1372"/>
        <v>1418</v>
      </c>
      <c r="N4903">
        <v>0</v>
      </c>
      <c r="O4903">
        <f t="shared" si="1373"/>
        <v>4240</v>
      </c>
      <c r="P4903">
        <v>25</v>
      </c>
      <c r="Q4903">
        <v>0</v>
      </c>
      <c r="R4903">
        <v>0</v>
      </c>
      <c r="S4903">
        <v>0</v>
      </c>
      <c r="T4903">
        <v>100</v>
      </c>
      <c r="U4903">
        <f t="shared" si="1374"/>
        <v>0</v>
      </c>
      <c r="V4903">
        <v>0</v>
      </c>
      <c r="W4903">
        <f t="shared" si="1375"/>
        <v>125</v>
      </c>
      <c r="X4903">
        <f t="shared" si="1365"/>
        <v>1182</v>
      </c>
      <c r="Y4903">
        <f t="shared" si="1366"/>
        <v>2838</v>
      </c>
      <c r="Z4903">
        <f t="shared" si="1376"/>
        <v>18693</v>
      </c>
      <c r="AA4903" t="s">
        <v>623</v>
      </c>
      <c r="AB4903">
        <v>2022</v>
      </c>
    </row>
    <row r="4904" spans="1:28" x14ac:dyDescent="0.25">
      <c r="A4904">
        <v>68</v>
      </c>
      <c r="B4904" t="s">
        <v>179</v>
      </c>
      <c r="C4904" t="s">
        <v>103</v>
      </c>
      <c r="D4904" t="s">
        <v>14</v>
      </c>
      <c r="E4904" t="s">
        <v>32</v>
      </c>
      <c r="F4904" t="s">
        <v>100</v>
      </c>
      <c r="G4904">
        <v>30000</v>
      </c>
      <c r="H4904">
        <f t="shared" si="1367"/>
        <v>28227</v>
      </c>
      <c r="I4904">
        <f t="shared" si="1368"/>
        <v>861</v>
      </c>
      <c r="J4904">
        <f t="shared" si="1369"/>
        <v>2130</v>
      </c>
      <c r="K4904">
        <f t="shared" si="1370"/>
        <v>330.00000000000006</v>
      </c>
      <c r="L4904">
        <f t="shared" si="1371"/>
        <v>912</v>
      </c>
      <c r="M4904">
        <f t="shared" si="1372"/>
        <v>2127</v>
      </c>
      <c r="N4904">
        <v>0</v>
      </c>
      <c r="O4904">
        <f t="shared" si="1373"/>
        <v>6360</v>
      </c>
      <c r="P4904">
        <v>25</v>
      </c>
      <c r="Q4904">
        <v>1000</v>
      </c>
      <c r="R4904">
        <v>0</v>
      </c>
      <c r="S4904">
        <v>0</v>
      </c>
      <c r="T4904">
        <v>100</v>
      </c>
      <c r="U4904">
        <f t="shared" si="1374"/>
        <v>0</v>
      </c>
      <c r="V4904">
        <v>0</v>
      </c>
      <c r="W4904">
        <f t="shared" si="1375"/>
        <v>1125</v>
      </c>
      <c r="X4904">
        <f t="shared" si="1365"/>
        <v>1773</v>
      </c>
      <c r="Y4904">
        <f t="shared" si="1366"/>
        <v>4257</v>
      </c>
      <c r="Z4904">
        <f t="shared" si="1376"/>
        <v>27102</v>
      </c>
      <c r="AA4904" t="s">
        <v>623</v>
      </c>
      <c r="AB4904">
        <v>2022</v>
      </c>
    </row>
    <row r="4905" spans="1:28" x14ac:dyDescent="0.25">
      <c r="A4905">
        <v>69</v>
      </c>
      <c r="B4905" t="s">
        <v>180</v>
      </c>
      <c r="C4905" t="s">
        <v>103</v>
      </c>
      <c r="D4905" t="s">
        <v>22</v>
      </c>
      <c r="E4905" t="s">
        <v>32</v>
      </c>
      <c r="F4905" t="s">
        <v>100</v>
      </c>
      <c r="G4905">
        <v>31000</v>
      </c>
      <c r="H4905">
        <f t="shared" si="1367"/>
        <v>27817.78</v>
      </c>
      <c r="I4905">
        <f t="shared" si="1368"/>
        <v>889.7</v>
      </c>
      <c r="J4905">
        <f t="shared" si="1369"/>
        <v>2201</v>
      </c>
      <c r="K4905">
        <f t="shared" si="1370"/>
        <v>341.00000000000006</v>
      </c>
      <c r="L4905">
        <f t="shared" si="1371"/>
        <v>942.4</v>
      </c>
      <c r="M4905">
        <f t="shared" si="1372"/>
        <v>2197.9</v>
      </c>
      <c r="N4905">
        <v>1350.12</v>
      </c>
      <c r="O4905">
        <f t="shared" si="1373"/>
        <v>7922.12</v>
      </c>
      <c r="P4905">
        <v>25</v>
      </c>
      <c r="Q4905">
        <v>0</v>
      </c>
      <c r="R4905">
        <v>0</v>
      </c>
      <c r="S4905">
        <v>0</v>
      </c>
      <c r="T4905">
        <v>100</v>
      </c>
      <c r="U4905">
        <f t="shared" si="1374"/>
        <v>0</v>
      </c>
      <c r="V4905">
        <v>0</v>
      </c>
      <c r="W4905">
        <f t="shared" si="1375"/>
        <v>125</v>
      </c>
      <c r="X4905">
        <f t="shared" si="1365"/>
        <v>3182.22</v>
      </c>
      <c r="Y4905">
        <f t="shared" si="1366"/>
        <v>4398.8999999999996</v>
      </c>
      <c r="Z4905">
        <f t="shared" si="1376"/>
        <v>27692.78</v>
      </c>
      <c r="AA4905" t="s">
        <v>623</v>
      </c>
      <c r="AB4905">
        <v>2022</v>
      </c>
    </row>
    <row r="4906" spans="1:28" x14ac:dyDescent="0.25">
      <c r="A4906">
        <v>70</v>
      </c>
      <c r="B4906" t="s">
        <v>181</v>
      </c>
      <c r="C4906" t="s">
        <v>103</v>
      </c>
      <c r="D4906" t="s">
        <v>6</v>
      </c>
      <c r="E4906" t="s">
        <v>52</v>
      </c>
      <c r="F4906" t="s">
        <v>100</v>
      </c>
      <c r="G4906">
        <v>22000</v>
      </c>
      <c r="H4906">
        <f t="shared" si="1367"/>
        <v>20699.8</v>
      </c>
      <c r="I4906">
        <f t="shared" si="1368"/>
        <v>631.4</v>
      </c>
      <c r="J4906">
        <f t="shared" si="1369"/>
        <v>1561.9999999999998</v>
      </c>
      <c r="K4906">
        <f t="shared" si="1370"/>
        <v>242.00000000000003</v>
      </c>
      <c r="L4906">
        <f t="shared" si="1371"/>
        <v>668.8</v>
      </c>
      <c r="M4906">
        <f t="shared" si="1372"/>
        <v>1559.8000000000002</v>
      </c>
      <c r="N4906">
        <v>0</v>
      </c>
      <c r="O4906">
        <f t="shared" si="1373"/>
        <v>4664</v>
      </c>
      <c r="P4906">
        <v>25</v>
      </c>
      <c r="Q4906">
        <v>0</v>
      </c>
      <c r="R4906">
        <v>0</v>
      </c>
      <c r="S4906">
        <v>0</v>
      </c>
      <c r="T4906">
        <v>100</v>
      </c>
      <c r="U4906">
        <f t="shared" si="1374"/>
        <v>0</v>
      </c>
      <c r="V4906">
        <v>0</v>
      </c>
      <c r="W4906">
        <f t="shared" si="1375"/>
        <v>125</v>
      </c>
      <c r="X4906">
        <f t="shared" si="1365"/>
        <v>1300.1999999999998</v>
      </c>
      <c r="Y4906">
        <f t="shared" si="1366"/>
        <v>3121.8</v>
      </c>
      <c r="Z4906">
        <f t="shared" si="1376"/>
        <v>20574.8</v>
      </c>
      <c r="AA4906" t="s">
        <v>623</v>
      </c>
      <c r="AB4906">
        <v>2022</v>
      </c>
    </row>
    <row r="4907" spans="1:28" x14ac:dyDescent="0.25">
      <c r="A4907">
        <v>71</v>
      </c>
      <c r="B4907" t="s">
        <v>182</v>
      </c>
      <c r="C4907" t="s">
        <v>103</v>
      </c>
      <c r="D4907" t="s">
        <v>94</v>
      </c>
      <c r="E4907" t="s">
        <v>52</v>
      </c>
      <c r="F4907" t="s">
        <v>100</v>
      </c>
      <c r="G4907">
        <v>20000</v>
      </c>
      <c r="H4907">
        <f t="shared" si="1367"/>
        <v>18818</v>
      </c>
      <c r="I4907">
        <f t="shared" si="1368"/>
        <v>574</v>
      </c>
      <c r="J4907">
        <f t="shared" si="1369"/>
        <v>1419.9999999999998</v>
      </c>
      <c r="K4907">
        <f t="shared" si="1370"/>
        <v>220.00000000000003</v>
      </c>
      <c r="L4907">
        <f t="shared" si="1371"/>
        <v>608</v>
      </c>
      <c r="M4907">
        <f t="shared" si="1372"/>
        <v>1418</v>
      </c>
      <c r="N4907">
        <v>0</v>
      </c>
      <c r="O4907">
        <f t="shared" si="1373"/>
        <v>4240</v>
      </c>
      <c r="P4907">
        <v>25</v>
      </c>
      <c r="Q4907">
        <v>0</v>
      </c>
      <c r="R4907">
        <v>0</v>
      </c>
      <c r="S4907">
        <v>0</v>
      </c>
      <c r="T4907">
        <v>100</v>
      </c>
      <c r="U4907">
        <f t="shared" si="1374"/>
        <v>0</v>
      </c>
      <c r="V4907">
        <v>0</v>
      </c>
      <c r="W4907">
        <f t="shared" si="1375"/>
        <v>125</v>
      </c>
      <c r="X4907">
        <v>1182</v>
      </c>
      <c r="Y4907">
        <f t="shared" si="1366"/>
        <v>2838</v>
      </c>
      <c r="Z4907">
        <f t="shared" si="1376"/>
        <v>18693</v>
      </c>
      <c r="AA4907" t="s">
        <v>623</v>
      </c>
      <c r="AB4907">
        <v>2022</v>
      </c>
    </row>
    <row r="4908" spans="1:28" x14ac:dyDescent="0.25">
      <c r="A4908">
        <v>72</v>
      </c>
      <c r="B4908" t="s">
        <v>183</v>
      </c>
      <c r="C4908" t="s">
        <v>103</v>
      </c>
      <c r="D4908" t="s">
        <v>22</v>
      </c>
      <c r="E4908" t="s">
        <v>52</v>
      </c>
      <c r="F4908" t="s">
        <v>100</v>
      </c>
      <c r="G4908">
        <v>28000</v>
      </c>
      <c r="H4908">
        <f t="shared" si="1367"/>
        <v>26345.200000000001</v>
      </c>
      <c r="I4908">
        <f t="shared" si="1368"/>
        <v>803.6</v>
      </c>
      <c r="J4908">
        <f t="shared" si="1369"/>
        <v>1987.9999999999998</v>
      </c>
      <c r="K4908">
        <f t="shared" si="1370"/>
        <v>308.00000000000006</v>
      </c>
      <c r="L4908">
        <f t="shared" si="1371"/>
        <v>851.2</v>
      </c>
      <c r="M4908">
        <f t="shared" si="1372"/>
        <v>1985.2</v>
      </c>
      <c r="N4908">
        <v>0</v>
      </c>
      <c r="O4908">
        <f t="shared" si="1373"/>
        <v>5936</v>
      </c>
      <c r="P4908">
        <v>25</v>
      </c>
      <c r="Q4908">
        <v>0</v>
      </c>
      <c r="R4908">
        <v>0</v>
      </c>
      <c r="S4908">
        <v>1270</v>
      </c>
      <c r="T4908">
        <v>100</v>
      </c>
      <c r="U4908">
        <f t="shared" si="1374"/>
        <v>0</v>
      </c>
      <c r="V4908">
        <v>0</v>
      </c>
      <c r="W4908">
        <f t="shared" si="1375"/>
        <v>1395</v>
      </c>
      <c r="X4908">
        <f>+I4908+L4908+N4908</f>
        <v>1654.8000000000002</v>
      </c>
      <c r="Y4908">
        <f t="shared" si="1366"/>
        <v>3973.2</v>
      </c>
      <c r="Z4908">
        <f t="shared" si="1376"/>
        <v>24950.2</v>
      </c>
      <c r="AA4908" t="s">
        <v>623</v>
      </c>
      <c r="AB4908">
        <v>2022</v>
      </c>
    </row>
    <row r="4909" spans="1:28" x14ac:dyDescent="0.25">
      <c r="A4909">
        <v>73</v>
      </c>
      <c r="B4909" t="s">
        <v>184</v>
      </c>
      <c r="C4909" t="s">
        <v>103</v>
      </c>
      <c r="D4909" t="s">
        <v>94</v>
      </c>
      <c r="E4909" t="s">
        <v>52</v>
      </c>
      <c r="F4909" t="s">
        <v>100</v>
      </c>
      <c r="G4909">
        <v>20000</v>
      </c>
      <c r="H4909">
        <f t="shared" si="1367"/>
        <v>18818</v>
      </c>
      <c r="I4909">
        <f t="shared" si="1368"/>
        <v>574</v>
      </c>
      <c r="J4909">
        <f t="shared" si="1369"/>
        <v>1419.9999999999998</v>
      </c>
      <c r="K4909">
        <f t="shared" si="1370"/>
        <v>220.00000000000003</v>
      </c>
      <c r="L4909">
        <f t="shared" si="1371"/>
        <v>608</v>
      </c>
      <c r="M4909">
        <f t="shared" si="1372"/>
        <v>1418</v>
      </c>
      <c r="N4909">
        <v>0</v>
      </c>
      <c r="O4909">
        <f t="shared" si="1373"/>
        <v>4240</v>
      </c>
      <c r="P4909">
        <v>25</v>
      </c>
      <c r="Q4909">
        <v>0</v>
      </c>
      <c r="R4909">
        <v>0</v>
      </c>
      <c r="S4909">
        <v>0</v>
      </c>
      <c r="T4909">
        <v>100</v>
      </c>
      <c r="U4909">
        <f t="shared" si="1374"/>
        <v>0</v>
      </c>
      <c r="V4909">
        <v>0</v>
      </c>
      <c r="W4909">
        <f t="shared" si="1375"/>
        <v>125</v>
      </c>
      <c r="X4909">
        <v>1182</v>
      </c>
      <c r="Y4909">
        <f t="shared" si="1366"/>
        <v>2838</v>
      </c>
      <c r="Z4909">
        <f t="shared" si="1376"/>
        <v>18693</v>
      </c>
      <c r="AA4909" t="s">
        <v>623</v>
      </c>
      <c r="AB4909">
        <v>2022</v>
      </c>
    </row>
    <row r="4910" spans="1:28" x14ac:dyDescent="0.25">
      <c r="A4910">
        <v>74</v>
      </c>
      <c r="B4910" t="s">
        <v>185</v>
      </c>
      <c r="C4910" t="s">
        <v>103</v>
      </c>
      <c r="D4910" t="s">
        <v>22</v>
      </c>
      <c r="E4910" t="s">
        <v>78</v>
      </c>
      <c r="F4910" t="s">
        <v>100</v>
      </c>
      <c r="G4910">
        <v>46000</v>
      </c>
      <c r="H4910">
        <f t="shared" si="1367"/>
        <v>43281.4</v>
      </c>
      <c r="I4910">
        <f t="shared" si="1368"/>
        <v>1320.2</v>
      </c>
      <c r="J4910">
        <f t="shared" si="1369"/>
        <v>3265.9999999999995</v>
      </c>
      <c r="K4910">
        <f t="shared" si="1370"/>
        <v>506.00000000000006</v>
      </c>
      <c r="L4910">
        <f t="shared" si="1371"/>
        <v>1398.4</v>
      </c>
      <c r="M4910">
        <f t="shared" si="1372"/>
        <v>3261.4</v>
      </c>
      <c r="N4910">
        <v>0</v>
      </c>
      <c r="O4910">
        <f t="shared" si="1373"/>
        <v>9752</v>
      </c>
      <c r="P4910">
        <v>25</v>
      </c>
      <c r="Q4910">
        <v>200</v>
      </c>
      <c r="R4910">
        <v>0</v>
      </c>
      <c r="S4910">
        <v>0</v>
      </c>
      <c r="T4910">
        <v>100</v>
      </c>
      <c r="U4910">
        <f t="shared" si="1374"/>
        <v>1289.4598750000005</v>
      </c>
      <c r="V4910">
        <v>0</v>
      </c>
      <c r="W4910">
        <f t="shared" si="1375"/>
        <v>1614.4598750000005</v>
      </c>
      <c r="X4910">
        <f t="shared" ref="X4910:X4920" si="1377">+I4910+L4910+N4910</f>
        <v>2718.6000000000004</v>
      </c>
      <c r="Y4910">
        <f t="shared" si="1366"/>
        <v>6527.4</v>
      </c>
      <c r="Z4910">
        <f t="shared" si="1376"/>
        <v>41666.940125000001</v>
      </c>
      <c r="AA4910" t="s">
        <v>623</v>
      </c>
      <c r="AB4910">
        <v>2022</v>
      </c>
    </row>
    <row r="4911" spans="1:28" x14ac:dyDescent="0.25">
      <c r="A4911">
        <v>75</v>
      </c>
      <c r="B4911" t="s">
        <v>186</v>
      </c>
      <c r="C4911" t="s">
        <v>102</v>
      </c>
      <c r="D4911" t="s">
        <v>6</v>
      </c>
      <c r="E4911" t="s">
        <v>42</v>
      </c>
      <c r="F4911" t="s">
        <v>100</v>
      </c>
      <c r="G4911">
        <v>30000</v>
      </c>
      <c r="H4911">
        <f t="shared" si="1367"/>
        <v>28227</v>
      </c>
      <c r="I4911">
        <f t="shared" si="1368"/>
        <v>861</v>
      </c>
      <c r="J4911">
        <f t="shared" si="1369"/>
        <v>2130</v>
      </c>
      <c r="K4911">
        <f t="shared" si="1370"/>
        <v>330.00000000000006</v>
      </c>
      <c r="L4911">
        <f t="shared" si="1371"/>
        <v>912</v>
      </c>
      <c r="M4911">
        <f t="shared" si="1372"/>
        <v>2127</v>
      </c>
      <c r="N4911">
        <v>0</v>
      </c>
      <c r="O4911">
        <f t="shared" si="1373"/>
        <v>6360</v>
      </c>
      <c r="P4911">
        <v>25</v>
      </c>
      <c r="Q4911">
        <v>0</v>
      </c>
      <c r="R4911">
        <v>0</v>
      </c>
      <c r="S4911">
        <v>0</v>
      </c>
      <c r="T4911">
        <v>100</v>
      </c>
      <c r="U4911">
        <f t="shared" si="1374"/>
        <v>0</v>
      </c>
      <c r="V4911">
        <v>0</v>
      </c>
      <c r="W4911">
        <f t="shared" si="1375"/>
        <v>125</v>
      </c>
      <c r="X4911">
        <f t="shared" si="1377"/>
        <v>1773</v>
      </c>
      <c r="Y4911">
        <f t="shared" si="1366"/>
        <v>4257</v>
      </c>
      <c r="Z4911">
        <f t="shared" si="1376"/>
        <v>28102</v>
      </c>
      <c r="AA4911" t="s">
        <v>623</v>
      </c>
      <c r="AB4911">
        <v>2022</v>
      </c>
    </row>
    <row r="4912" spans="1:28" x14ac:dyDescent="0.25">
      <c r="A4912">
        <v>76</v>
      </c>
      <c r="B4912" t="s">
        <v>187</v>
      </c>
      <c r="C4912" t="s">
        <v>103</v>
      </c>
      <c r="D4912" t="s">
        <v>14</v>
      </c>
      <c r="E4912" t="s">
        <v>59</v>
      </c>
      <c r="F4912" t="s">
        <v>100</v>
      </c>
      <c r="G4912">
        <v>30000</v>
      </c>
      <c r="H4912">
        <f t="shared" si="1367"/>
        <v>28227</v>
      </c>
      <c r="I4912">
        <f t="shared" si="1368"/>
        <v>861</v>
      </c>
      <c r="J4912">
        <f t="shared" si="1369"/>
        <v>2130</v>
      </c>
      <c r="K4912">
        <f t="shared" si="1370"/>
        <v>330.00000000000006</v>
      </c>
      <c r="L4912">
        <f t="shared" si="1371"/>
        <v>912</v>
      </c>
      <c r="M4912">
        <f t="shared" si="1372"/>
        <v>2127</v>
      </c>
      <c r="N4912">
        <v>0</v>
      </c>
      <c r="O4912">
        <f t="shared" si="1373"/>
        <v>6360</v>
      </c>
      <c r="P4912">
        <v>25</v>
      </c>
      <c r="Q4912">
        <v>0</v>
      </c>
      <c r="R4912">
        <v>0</v>
      </c>
      <c r="S4912">
        <v>0</v>
      </c>
      <c r="T4912">
        <v>100</v>
      </c>
      <c r="U4912">
        <f t="shared" si="1374"/>
        <v>0</v>
      </c>
      <c r="V4912">
        <v>0</v>
      </c>
      <c r="W4912">
        <f t="shared" si="1375"/>
        <v>125</v>
      </c>
      <c r="X4912">
        <f t="shared" si="1377"/>
        <v>1773</v>
      </c>
      <c r="Y4912">
        <f t="shared" si="1366"/>
        <v>4257</v>
      </c>
      <c r="Z4912">
        <f t="shared" si="1376"/>
        <v>28102</v>
      </c>
      <c r="AA4912" t="s">
        <v>623</v>
      </c>
      <c r="AB4912">
        <v>2022</v>
      </c>
    </row>
    <row r="4913" spans="1:28" x14ac:dyDescent="0.25">
      <c r="A4913">
        <v>77</v>
      </c>
      <c r="B4913" t="s">
        <v>188</v>
      </c>
      <c r="C4913" t="s">
        <v>102</v>
      </c>
      <c r="D4913" t="s">
        <v>10</v>
      </c>
      <c r="E4913" t="s">
        <v>33</v>
      </c>
      <c r="F4913" t="s">
        <v>100</v>
      </c>
      <c r="G4913">
        <v>23100</v>
      </c>
      <c r="H4913">
        <f t="shared" si="1367"/>
        <v>19034.55</v>
      </c>
      <c r="I4913">
        <f t="shared" si="1368"/>
        <v>662.97</v>
      </c>
      <c r="J4913">
        <f t="shared" si="1369"/>
        <v>1640.1</v>
      </c>
      <c r="K4913">
        <f t="shared" si="1370"/>
        <v>254.10000000000002</v>
      </c>
      <c r="L4913">
        <f t="shared" si="1371"/>
        <v>702.24</v>
      </c>
      <c r="M4913">
        <f t="shared" si="1372"/>
        <v>1637.7900000000002</v>
      </c>
      <c r="N4913">
        <f>1350.12*2</f>
        <v>2700.24</v>
      </c>
      <c r="O4913">
        <f t="shared" si="1373"/>
        <v>7597.44</v>
      </c>
      <c r="P4913">
        <v>25</v>
      </c>
      <c r="Q4913">
        <v>500</v>
      </c>
      <c r="R4913">
        <v>0</v>
      </c>
      <c r="S4913">
        <v>0</v>
      </c>
      <c r="T4913">
        <v>100</v>
      </c>
      <c r="U4913">
        <f t="shared" si="1374"/>
        <v>0</v>
      </c>
      <c r="V4913">
        <v>0</v>
      </c>
      <c r="W4913">
        <f t="shared" si="1375"/>
        <v>625</v>
      </c>
      <c r="X4913">
        <f t="shared" si="1377"/>
        <v>4065.45</v>
      </c>
      <c r="Y4913">
        <f t="shared" si="1366"/>
        <v>3277.8900000000003</v>
      </c>
      <c r="Z4913">
        <f t="shared" si="1376"/>
        <v>18409.55</v>
      </c>
      <c r="AA4913" t="s">
        <v>623</v>
      </c>
      <c r="AB4913">
        <v>2022</v>
      </c>
    </row>
    <row r="4914" spans="1:28" x14ac:dyDescent="0.25">
      <c r="A4914">
        <v>78</v>
      </c>
      <c r="B4914" t="s">
        <v>190</v>
      </c>
      <c r="C4914" t="s">
        <v>102</v>
      </c>
      <c r="D4914" t="s">
        <v>14</v>
      </c>
      <c r="E4914" t="s">
        <v>38</v>
      </c>
      <c r="F4914" t="s">
        <v>100</v>
      </c>
      <c r="G4914">
        <v>31000</v>
      </c>
      <c r="H4914">
        <f t="shared" si="1367"/>
        <v>29167.9</v>
      </c>
      <c r="I4914">
        <f t="shared" si="1368"/>
        <v>889.7</v>
      </c>
      <c r="J4914">
        <f t="shared" si="1369"/>
        <v>2201</v>
      </c>
      <c r="K4914">
        <f t="shared" si="1370"/>
        <v>341.00000000000006</v>
      </c>
      <c r="L4914">
        <f t="shared" si="1371"/>
        <v>942.4</v>
      </c>
      <c r="M4914">
        <f t="shared" si="1372"/>
        <v>2197.9</v>
      </c>
      <c r="N4914">
        <v>0</v>
      </c>
      <c r="O4914">
        <f t="shared" si="1373"/>
        <v>6572</v>
      </c>
      <c r="P4914">
        <v>25</v>
      </c>
      <c r="Q4914">
        <v>6490.89</v>
      </c>
      <c r="R4914">
        <v>0</v>
      </c>
      <c r="S4914">
        <v>0</v>
      </c>
      <c r="T4914">
        <v>100</v>
      </c>
      <c r="U4914">
        <f t="shared" si="1374"/>
        <v>0</v>
      </c>
      <c r="V4914">
        <v>0</v>
      </c>
      <c r="W4914">
        <f t="shared" si="1375"/>
        <v>6615.89</v>
      </c>
      <c r="X4914">
        <f t="shared" si="1377"/>
        <v>1832.1</v>
      </c>
      <c r="Y4914">
        <f t="shared" si="1366"/>
        <v>4398.8999999999996</v>
      </c>
      <c r="Z4914">
        <f t="shared" si="1376"/>
        <v>22552.010000000002</v>
      </c>
      <c r="AA4914" t="s">
        <v>623</v>
      </c>
      <c r="AB4914">
        <v>2022</v>
      </c>
    </row>
    <row r="4915" spans="1:28" x14ac:dyDescent="0.25">
      <c r="A4915">
        <v>79</v>
      </c>
      <c r="B4915" t="s">
        <v>191</v>
      </c>
      <c r="C4915" t="s">
        <v>103</v>
      </c>
      <c r="D4915" t="s">
        <v>94</v>
      </c>
      <c r="E4915" t="s">
        <v>51</v>
      </c>
      <c r="F4915" t="s">
        <v>100</v>
      </c>
      <c r="G4915">
        <v>45000</v>
      </c>
      <c r="H4915">
        <f t="shared" si="1367"/>
        <v>42340.5</v>
      </c>
      <c r="I4915">
        <f t="shared" si="1368"/>
        <v>1291.5</v>
      </c>
      <c r="J4915">
        <f t="shared" si="1369"/>
        <v>3194.9999999999995</v>
      </c>
      <c r="K4915">
        <f t="shared" si="1370"/>
        <v>495.00000000000006</v>
      </c>
      <c r="L4915">
        <f t="shared" si="1371"/>
        <v>1368</v>
      </c>
      <c r="M4915">
        <f t="shared" si="1372"/>
        <v>3190.5</v>
      </c>
      <c r="N4915">
        <v>0</v>
      </c>
      <c r="O4915">
        <f t="shared" si="1373"/>
        <v>9540</v>
      </c>
      <c r="P4915">
        <v>25</v>
      </c>
      <c r="Q4915">
        <v>0</v>
      </c>
      <c r="R4915">
        <v>1400.01</v>
      </c>
      <c r="S4915">
        <v>0</v>
      </c>
      <c r="T4915">
        <v>100</v>
      </c>
      <c r="U4915">
        <f t="shared" si="1374"/>
        <v>1148.3248749999998</v>
      </c>
      <c r="V4915">
        <v>0</v>
      </c>
      <c r="W4915">
        <f t="shared" si="1375"/>
        <v>2673.3348749999996</v>
      </c>
      <c r="X4915">
        <f t="shared" si="1377"/>
        <v>2659.5</v>
      </c>
      <c r="Y4915">
        <f t="shared" si="1366"/>
        <v>6385.5</v>
      </c>
      <c r="Z4915">
        <f t="shared" si="1376"/>
        <v>39667.165125</v>
      </c>
      <c r="AA4915" t="s">
        <v>623</v>
      </c>
      <c r="AB4915">
        <v>2022</v>
      </c>
    </row>
    <row r="4916" spans="1:28" x14ac:dyDescent="0.25">
      <c r="A4916">
        <v>80</v>
      </c>
      <c r="B4916" t="s">
        <v>192</v>
      </c>
      <c r="C4916" t="s">
        <v>103</v>
      </c>
      <c r="D4916" t="s">
        <v>7</v>
      </c>
      <c r="E4916" t="s">
        <v>54</v>
      </c>
      <c r="F4916" t="s">
        <v>100</v>
      </c>
      <c r="G4916">
        <v>18000</v>
      </c>
      <c r="H4916">
        <f t="shared" si="1367"/>
        <v>16936.2</v>
      </c>
      <c r="I4916">
        <f t="shared" si="1368"/>
        <v>516.6</v>
      </c>
      <c r="J4916">
        <f t="shared" si="1369"/>
        <v>1277.9999999999998</v>
      </c>
      <c r="K4916">
        <f t="shared" si="1370"/>
        <v>198.00000000000003</v>
      </c>
      <c r="L4916">
        <f t="shared" si="1371"/>
        <v>547.20000000000005</v>
      </c>
      <c r="M4916">
        <f t="shared" si="1372"/>
        <v>1276.2</v>
      </c>
      <c r="N4916">
        <v>0</v>
      </c>
      <c r="O4916">
        <f t="shared" si="1373"/>
        <v>3816</v>
      </c>
      <c r="P4916">
        <v>25</v>
      </c>
      <c r="Q4916">
        <v>500</v>
      </c>
      <c r="R4916">
        <v>0</v>
      </c>
      <c r="S4916">
        <v>0</v>
      </c>
      <c r="T4916">
        <v>100</v>
      </c>
      <c r="U4916">
        <f t="shared" si="1374"/>
        <v>0</v>
      </c>
      <c r="V4916">
        <v>0</v>
      </c>
      <c r="W4916">
        <f t="shared" si="1375"/>
        <v>625</v>
      </c>
      <c r="X4916">
        <f t="shared" si="1377"/>
        <v>1063.8000000000002</v>
      </c>
      <c r="Y4916">
        <f t="shared" si="1366"/>
        <v>2554.1999999999998</v>
      </c>
      <c r="Z4916">
        <f t="shared" si="1376"/>
        <v>16311.2</v>
      </c>
      <c r="AA4916" t="s">
        <v>623</v>
      </c>
      <c r="AB4916">
        <v>2022</v>
      </c>
    </row>
    <row r="4917" spans="1:28" x14ac:dyDescent="0.25">
      <c r="A4917">
        <v>81</v>
      </c>
      <c r="B4917" t="s">
        <v>193</v>
      </c>
      <c r="C4917" t="s">
        <v>103</v>
      </c>
      <c r="D4917" t="s">
        <v>9</v>
      </c>
      <c r="E4917" t="s">
        <v>54</v>
      </c>
      <c r="F4917" t="s">
        <v>100</v>
      </c>
      <c r="G4917">
        <v>28000</v>
      </c>
      <c r="H4917">
        <f t="shared" si="1367"/>
        <v>24995.08</v>
      </c>
      <c r="I4917">
        <f t="shared" si="1368"/>
        <v>803.6</v>
      </c>
      <c r="J4917">
        <f t="shared" si="1369"/>
        <v>1987.9999999999998</v>
      </c>
      <c r="K4917">
        <f t="shared" si="1370"/>
        <v>308.00000000000006</v>
      </c>
      <c r="L4917">
        <f t="shared" si="1371"/>
        <v>851.2</v>
      </c>
      <c r="M4917">
        <f t="shared" si="1372"/>
        <v>1985.2</v>
      </c>
      <c r="N4917">
        <v>1350.12</v>
      </c>
      <c r="O4917">
        <f t="shared" si="1373"/>
        <v>7286.12</v>
      </c>
      <c r="P4917">
        <v>25</v>
      </c>
      <c r="Q4917">
        <v>200</v>
      </c>
      <c r="R4917">
        <v>0</v>
      </c>
      <c r="S4917">
        <v>0</v>
      </c>
      <c r="T4917">
        <v>100</v>
      </c>
      <c r="U4917">
        <f t="shared" si="1374"/>
        <v>0</v>
      </c>
      <c r="V4917">
        <v>0</v>
      </c>
      <c r="W4917">
        <f t="shared" si="1375"/>
        <v>325</v>
      </c>
      <c r="X4917">
        <f t="shared" si="1377"/>
        <v>3004.92</v>
      </c>
      <c r="Y4917">
        <f t="shared" si="1366"/>
        <v>3973.2</v>
      </c>
      <c r="Z4917">
        <f t="shared" si="1376"/>
        <v>24670.080000000002</v>
      </c>
      <c r="AA4917" t="s">
        <v>623</v>
      </c>
      <c r="AB4917">
        <v>2022</v>
      </c>
    </row>
    <row r="4918" spans="1:28" x14ac:dyDescent="0.25">
      <c r="A4918">
        <v>82</v>
      </c>
      <c r="B4918" t="s">
        <v>194</v>
      </c>
      <c r="C4918" t="s">
        <v>103</v>
      </c>
      <c r="D4918" t="s">
        <v>22</v>
      </c>
      <c r="E4918" t="s">
        <v>54</v>
      </c>
      <c r="F4918" t="s">
        <v>100</v>
      </c>
      <c r="G4918">
        <v>25000</v>
      </c>
      <c r="H4918">
        <f t="shared" si="1367"/>
        <v>23522.5</v>
      </c>
      <c r="I4918">
        <f t="shared" si="1368"/>
        <v>717.5</v>
      </c>
      <c r="J4918">
        <f t="shared" si="1369"/>
        <v>1774.9999999999998</v>
      </c>
      <c r="K4918">
        <f t="shared" si="1370"/>
        <v>275</v>
      </c>
      <c r="L4918">
        <f t="shared" si="1371"/>
        <v>760</v>
      </c>
      <c r="M4918">
        <f t="shared" si="1372"/>
        <v>1772.5000000000002</v>
      </c>
      <c r="N4918">
        <v>0</v>
      </c>
      <c r="O4918">
        <f t="shared" si="1373"/>
        <v>5300</v>
      </c>
      <c r="P4918">
        <v>25</v>
      </c>
      <c r="Q4918">
        <v>0</v>
      </c>
      <c r="R4918">
        <v>0</v>
      </c>
      <c r="S4918">
        <v>0</v>
      </c>
      <c r="T4918">
        <v>100</v>
      </c>
      <c r="U4918">
        <f t="shared" si="1374"/>
        <v>0</v>
      </c>
      <c r="V4918">
        <v>0</v>
      </c>
      <c r="W4918">
        <f t="shared" si="1375"/>
        <v>125</v>
      </c>
      <c r="X4918">
        <f t="shared" si="1377"/>
        <v>1477.5</v>
      </c>
      <c r="Y4918">
        <f t="shared" si="1366"/>
        <v>3547.5</v>
      </c>
      <c r="Z4918">
        <f t="shared" si="1376"/>
        <v>23397.5</v>
      </c>
      <c r="AA4918" t="s">
        <v>623</v>
      </c>
      <c r="AB4918">
        <v>2022</v>
      </c>
    </row>
    <row r="4919" spans="1:28" x14ac:dyDescent="0.25">
      <c r="A4919">
        <v>83</v>
      </c>
      <c r="B4919" t="s">
        <v>195</v>
      </c>
      <c r="C4919" t="s">
        <v>103</v>
      </c>
      <c r="D4919" t="s">
        <v>7</v>
      </c>
      <c r="E4919" t="s">
        <v>54</v>
      </c>
      <c r="F4919" t="s">
        <v>99</v>
      </c>
      <c r="G4919">
        <v>45000</v>
      </c>
      <c r="H4919">
        <f t="shared" si="1367"/>
        <v>42340.5</v>
      </c>
      <c r="I4919">
        <f t="shared" si="1368"/>
        <v>1291.5</v>
      </c>
      <c r="J4919">
        <f t="shared" si="1369"/>
        <v>3194.9999999999995</v>
      </c>
      <c r="K4919">
        <f t="shared" si="1370"/>
        <v>495.00000000000006</v>
      </c>
      <c r="L4919">
        <f t="shared" si="1371"/>
        <v>1368</v>
      </c>
      <c r="M4919">
        <f t="shared" si="1372"/>
        <v>3190.5</v>
      </c>
      <c r="N4919">
        <v>0</v>
      </c>
      <c r="O4919">
        <f t="shared" si="1373"/>
        <v>9540</v>
      </c>
      <c r="P4919">
        <v>25</v>
      </c>
      <c r="Q4919">
        <v>0</v>
      </c>
      <c r="R4919">
        <v>0</v>
      </c>
      <c r="S4919">
        <v>0</v>
      </c>
      <c r="T4919">
        <v>100</v>
      </c>
      <c r="U4919">
        <f t="shared" si="1374"/>
        <v>1148.3248749999998</v>
      </c>
      <c r="V4919">
        <v>0</v>
      </c>
      <c r="W4919">
        <f t="shared" si="1375"/>
        <v>1273.3248749999998</v>
      </c>
      <c r="X4919">
        <f t="shared" si="1377"/>
        <v>2659.5</v>
      </c>
      <c r="Y4919">
        <f t="shared" si="1366"/>
        <v>6385.5</v>
      </c>
      <c r="Z4919">
        <f t="shared" si="1376"/>
        <v>41067.175125000002</v>
      </c>
      <c r="AA4919" t="s">
        <v>623</v>
      </c>
      <c r="AB4919">
        <v>2022</v>
      </c>
    </row>
    <row r="4920" spans="1:28" x14ac:dyDescent="0.25">
      <c r="A4920">
        <v>84</v>
      </c>
      <c r="B4920" t="s">
        <v>196</v>
      </c>
      <c r="C4920" t="s">
        <v>103</v>
      </c>
      <c r="D4920" t="s">
        <v>22</v>
      </c>
      <c r="E4920" t="s">
        <v>54</v>
      </c>
      <c r="F4920" t="s">
        <v>100</v>
      </c>
      <c r="G4920">
        <v>20000</v>
      </c>
      <c r="H4920">
        <f t="shared" si="1367"/>
        <v>18818</v>
      </c>
      <c r="I4920">
        <f t="shared" si="1368"/>
        <v>574</v>
      </c>
      <c r="J4920">
        <f t="shared" si="1369"/>
        <v>1419.9999999999998</v>
      </c>
      <c r="K4920">
        <f t="shared" si="1370"/>
        <v>220.00000000000003</v>
      </c>
      <c r="L4920">
        <f t="shared" si="1371"/>
        <v>608</v>
      </c>
      <c r="M4920">
        <f t="shared" si="1372"/>
        <v>1418</v>
      </c>
      <c r="N4920">
        <v>0</v>
      </c>
      <c r="O4920">
        <f t="shared" si="1373"/>
        <v>4240</v>
      </c>
      <c r="P4920">
        <v>25</v>
      </c>
      <c r="Q4920">
        <v>0</v>
      </c>
      <c r="R4920">
        <v>0</v>
      </c>
      <c r="S4920">
        <v>0</v>
      </c>
      <c r="T4920">
        <v>100</v>
      </c>
      <c r="U4920">
        <f t="shared" si="1374"/>
        <v>0</v>
      </c>
      <c r="V4920">
        <v>0</v>
      </c>
      <c r="W4920">
        <f t="shared" si="1375"/>
        <v>125</v>
      </c>
      <c r="X4920">
        <f t="shared" si="1377"/>
        <v>1182</v>
      </c>
      <c r="Y4920">
        <f t="shared" si="1366"/>
        <v>2838</v>
      </c>
      <c r="Z4920">
        <f t="shared" si="1376"/>
        <v>18693</v>
      </c>
      <c r="AA4920" t="s">
        <v>623</v>
      </c>
      <c r="AB4920">
        <v>2022</v>
      </c>
    </row>
    <row r="4921" spans="1:28" x14ac:dyDescent="0.25">
      <c r="A4921">
        <v>85</v>
      </c>
      <c r="B4921" t="s">
        <v>197</v>
      </c>
      <c r="C4921" t="s">
        <v>103</v>
      </c>
      <c r="D4921" t="s">
        <v>94</v>
      </c>
      <c r="E4921" t="s">
        <v>54</v>
      </c>
      <c r="F4921" t="s">
        <v>100</v>
      </c>
      <c r="G4921">
        <v>20000</v>
      </c>
      <c r="H4921">
        <f t="shared" si="1367"/>
        <v>18818</v>
      </c>
      <c r="I4921">
        <f t="shared" si="1368"/>
        <v>574</v>
      </c>
      <c r="J4921">
        <f t="shared" si="1369"/>
        <v>1419.9999999999998</v>
      </c>
      <c r="K4921">
        <f t="shared" si="1370"/>
        <v>220.00000000000003</v>
      </c>
      <c r="L4921">
        <f t="shared" si="1371"/>
        <v>608</v>
      </c>
      <c r="M4921">
        <f t="shared" si="1372"/>
        <v>1418</v>
      </c>
      <c r="N4921">
        <v>0</v>
      </c>
      <c r="O4921">
        <f t="shared" si="1373"/>
        <v>4240</v>
      </c>
      <c r="P4921">
        <v>25</v>
      </c>
      <c r="Q4921">
        <v>0</v>
      </c>
      <c r="R4921">
        <v>0</v>
      </c>
      <c r="S4921">
        <v>0</v>
      </c>
      <c r="T4921">
        <v>100</v>
      </c>
      <c r="U4921">
        <f t="shared" si="1374"/>
        <v>0</v>
      </c>
      <c r="V4921">
        <v>0</v>
      </c>
      <c r="W4921">
        <f t="shared" si="1375"/>
        <v>125</v>
      </c>
      <c r="X4921">
        <v>1182</v>
      </c>
      <c r="Y4921">
        <f t="shared" si="1366"/>
        <v>2838</v>
      </c>
      <c r="Z4921">
        <f t="shared" si="1376"/>
        <v>18693</v>
      </c>
      <c r="AA4921" t="s">
        <v>623</v>
      </c>
      <c r="AB4921">
        <v>2022</v>
      </c>
    </row>
    <row r="4922" spans="1:28" x14ac:dyDescent="0.25">
      <c r="A4922">
        <v>86</v>
      </c>
      <c r="B4922" t="s">
        <v>198</v>
      </c>
      <c r="C4922" t="s">
        <v>103</v>
      </c>
      <c r="D4922" t="s">
        <v>22</v>
      </c>
      <c r="E4922" t="s">
        <v>54</v>
      </c>
      <c r="F4922" t="s">
        <v>100</v>
      </c>
      <c r="G4922">
        <v>28000</v>
      </c>
      <c r="H4922">
        <f t="shared" si="1367"/>
        <v>26345.200000000001</v>
      </c>
      <c r="I4922">
        <f t="shared" si="1368"/>
        <v>803.6</v>
      </c>
      <c r="J4922">
        <f t="shared" si="1369"/>
        <v>1987.9999999999998</v>
      </c>
      <c r="K4922">
        <f t="shared" si="1370"/>
        <v>308.00000000000006</v>
      </c>
      <c r="L4922">
        <f t="shared" si="1371"/>
        <v>851.2</v>
      </c>
      <c r="M4922">
        <f t="shared" si="1372"/>
        <v>1985.2</v>
      </c>
      <c r="N4922">
        <v>0</v>
      </c>
      <c r="O4922">
        <f t="shared" si="1373"/>
        <v>5936</v>
      </c>
      <c r="P4922">
        <v>25</v>
      </c>
      <c r="Q4922">
        <v>0</v>
      </c>
      <c r="R4922">
        <v>0</v>
      </c>
      <c r="S4922">
        <v>0</v>
      </c>
      <c r="T4922">
        <v>100</v>
      </c>
      <c r="U4922">
        <f t="shared" si="1374"/>
        <v>0</v>
      </c>
      <c r="V4922">
        <v>0</v>
      </c>
      <c r="W4922">
        <f t="shared" si="1375"/>
        <v>125</v>
      </c>
      <c r="X4922">
        <f t="shared" ref="X4922:X4953" si="1378">+I4922+L4922+N4922</f>
        <v>1654.8000000000002</v>
      </c>
      <c r="Y4922">
        <f t="shared" si="1366"/>
        <v>3973.2</v>
      </c>
      <c r="Z4922">
        <f t="shared" si="1376"/>
        <v>26220.2</v>
      </c>
      <c r="AA4922" t="s">
        <v>623</v>
      </c>
      <c r="AB4922">
        <v>2022</v>
      </c>
    </row>
    <row r="4923" spans="1:28" x14ac:dyDescent="0.25">
      <c r="A4923">
        <v>87</v>
      </c>
      <c r="B4923" t="s">
        <v>199</v>
      </c>
      <c r="C4923" t="s">
        <v>103</v>
      </c>
      <c r="D4923" t="s">
        <v>10</v>
      </c>
      <c r="E4923" t="s">
        <v>54</v>
      </c>
      <c r="F4923" t="s">
        <v>100</v>
      </c>
      <c r="G4923">
        <v>25000</v>
      </c>
      <c r="H4923">
        <f t="shared" si="1367"/>
        <v>23522.5</v>
      </c>
      <c r="I4923">
        <f t="shared" si="1368"/>
        <v>717.5</v>
      </c>
      <c r="J4923">
        <f t="shared" si="1369"/>
        <v>1774.9999999999998</v>
      </c>
      <c r="K4923">
        <f t="shared" si="1370"/>
        <v>275</v>
      </c>
      <c r="L4923">
        <f t="shared" si="1371"/>
        <v>760</v>
      </c>
      <c r="M4923">
        <f t="shared" si="1372"/>
        <v>1772.5000000000002</v>
      </c>
      <c r="N4923">
        <v>0</v>
      </c>
      <c r="O4923">
        <f t="shared" si="1373"/>
        <v>5300</v>
      </c>
      <c r="P4923">
        <v>25</v>
      </c>
      <c r="Q4923">
        <v>0</v>
      </c>
      <c r="R4923">
        <v>0</v>
      </c>
      <c r="S4923">
        <v>0</v>
      </c>
      <c r="T4923">
        <v>100</v>
      </c>
      <c r="U4923">
        <f t="shared" si="1374"/>
        <v>0</v>
      </c>
      <c r="V4923">
        <v>0</v>
      </c>
      <c r="W4923">
        <f t="shared" si="1375"/>
        <v>125</v>
      </c>
      <c r="X4923">
        <f t="shared" si="1378"/>
        <v>1477.5</v>
      </c>
      <c r="Y4923">
        <f t="shared" si="1366"/>
        <v>3547.5</v>
      </c>
      <c r="Z4923">
        <f t="shared" si="1376"/>
        <v>23397.5</v>
      </c>
      <c r="AA4923" t="s">
        <v>623</v>
      </c>
      <c r="AB4923">
        <v>2022</v>
      </c>
    </row>
    <row r="4924" spans="1:28" x14ac:dyDescent="0.25">
      <c r="A4924">
        <v>88</v>
      </c>
      <c r="B4924" t="s">
        <v>200</v>
      </c>
      <c r="C4924" t="s">
        <v>103</v>
      </c>
      <c r="D4924" t="s">
        <v>19</v>
      </c>
      <c r="E4924" t="s">
        <v>60</v>
      </c>
      <c r="F4924" t="s">
        <v>100</v>
      </c>
      <c r="G4924">
        <v>28000</v>
      </c>
      <c r="H4924">
        <f t="shared" si="1367"/>
        <v>26345.200000000001</v>
      </c>
      <c r="I4924">
        <f t="shared" si="1368"/>
        <v>803.6</v>
      </c>
      <c r="J4924">
        <f t="shared" si="1369"/>
        <v>1987.9999999999998</v>
      </c>
      <c r="K4924">
        <f t="shared" si="1370"/>
        <v>308.00000000000006</v>
      </c>
      <c r="L4924">
        <f t="shared" si="1371"/>
        <v>851.2</v>
      </c>
      <c r="M4924">
        <f t="shared" si="1372"/>
        <v>1985.2</v>
      </c>
      <c r="N4924">
        <v>0</v>
      </c>
      <c r="O4924">
        <f t="shared" si="1373"/>
        <v>5936</v>
      </c>
      <c r="P4924">
        <v>25</v>
      </c>
      <c r="Q4924">
        <v>6303.68</v>
      </c>
      <c r="R4924">
        <v>0</v>
      </c>
      <c r="S4924">
        <v>0</v>
      </c>
      <c r="T4924">
        <v>100</v>
      </c>
      <c r="U4924">
        <f t="shared" si="1374"/>
        <v>0</v>
      </c>
      <c r="V4924">
        <v>0</v>
      </c>
      <c r="W4924">
        <f t="shared" si="1375"/>
        <v>6428.68</v>
      </c>
      <c r="X4924">
        <f t="shared" si="1378"/>
        <v>1654.8000000000002</v>
      </c>
      <c r="Y4924">
        <f t="shared" si="1366"/>
        <v>3973.2</v>
      </c>
      <c r="Z4924">
        <f t="shared" si="1376"/>
        <v>19916.52</v>
      </c>
      <c r="AA4924" t="s">
        <v>623</v>
      </c>
      <c r="AB4924">
        <v>2022</v>
      </c>
    </row>
    <row r="4925" spans="1:28" x14ac:dyDescent="0.25">
      <c r="A4925">
        <v>89</v>
      </c>
      <c r="B4925" t="s">
        <v>201</v>
      </c>
      <c r="C4925" t="s">
        <v>102</v>
      </c>
      <c r="D4925" t="s">
        <v>22</v>
      </c>
      <c r="E4925" t="s">
        <v>37</v>
      </c>
      <c r="F4925" t="s">
        <v>100</v>
      </c>
      <c r="G4925">
        <v>19000</v>
      </c>
      <c r="H4925">
        <f t="shared" si="1367"/>
        <v>17877.099999999999</v>
      </c>
      <c r="I4925">
        <f t="shared" si="1368"/>
        <v>545.29999999999995</v>
      </c>
      <c r="J4925">
        <f t="shared" si="1369"/>
        <v>1348.9999999999998</v>
      </c>
      <c r="K4925">
        <f t="shared" si="1370"/>
        <v>209.00000000000003</v>
      </c>
      <c r="L4925">
        <f t="shared" si="1371"/>
        <v>577.6</v>
      </c>
      <c r="M4925">
        <f t="shared" si="1372"/>
        <v>1347.1000000000001</v>
      </c>
      <c r="N4925">
        <v>0</v>
      </c>
      <c r="O4925">
        <f t="shared" si="1373"/>
        <v>4028</v>
      </c>
      <c r="P4925">
        <v>25</v>
      </c>
      <c r="Q4925">
        <v>2497.7199999999998</v>
      </c>
      <c r="R4925">
        <v>0</v>
      </c>
      <c r="S4925">
        <v>0</v>
      </c>
      <c r="T4925">
        <v>100</v>
      </c>
      <c r="U4925">
        <f t="shared" si="1374"/>
        <v>0</v>
      </c>
      <c r="V4925">
        <v>0</v>
      </c>
      <c r="W4925">
        <f t="shared" si="1375"/>
        <v>2622.72</v>
      </c>
      <c r="X4925">
        <f t="shared" si="1378"/>
        <v>1122.9000000000001</v>
      </c>
      <c r="Y4925">
        <f t="shared" ref="Y4925:Y4956" si="1379">+J4925+M4925</f>
        <v>2696.1</v>
      </c>
      <c r="Z4925">
        <f t="shared" si="1376"/>
        <v>15254.380000000001</v>
      </c>
      <c r="AA4925" t="s">
        <v>623</v>
      </c>
      <c r="AB4925">
        <v>2022</v>
      </c>
    </row>
    <row r="4926" spans="1:28" x14ac:dyDescent="0.25">
      <c r="A4926">
        <v>90</v>
      </c>
      <c r="B4926" t="s">
        <v>202</v>
      </c>
      <c r="C4926" t="s">
        <v>102</v>
      </c>
      <c r="D4926" t="s">
        <v>22</v>
      </c>
      <c r="E4926" t="s">
        <v>37</v>
      </c>
      <c r="F4926" t="s">
        <v>100</v>
      </c>
      <c r="G4926">
        <v>19000</v>
      </c>
      <c r="H4926">
        <f t="shared" si="1367"/>
        <v>17877.099999999999</v>
      </c>
      <c r="I4926">
        <f t="shared" si="1368"/>
        <v>545.29999999999995</v>
      </c>
      <c r="J4926">
        <f t="shared" si="1369"/>
        <v>1348.9999999999998</v>
      </c>
      <c r="K4926">
        <f t="shared" si="1370"/>
        <v>209.00000000000003</v>
      </c>
      <c r="L4926">
        <f t="shared" si="1371"/>
        <v>577.6</v>
      </c>
      <c r="M4926">
        <f t="shared" si="1372"/>
        <v>1347.1000000000001</v>
      </c>
      <c r="N4926">
        <v>0</v>
      </c>
      <c r="O4926">
        <f t="shared" si="1373"/>
        <v>4028</v>
      </c>
      <c r="P4926">
        <v>25</v>
      </c>
      <c r="Q4926">
        <v>500</v>
      </c>
      <c r="R4926">
        <v>0</v>
      </c>
      <c r="S4926">
        <v>1270</v>
      </c>
      <c r="T4926">
        <v>100</v>
      </c>
      <c r="U4926">
        <f t="shared" si="1374"/>
        <v>0</v>
      </c>
      <c r="V4926">
        <v>0</v>
      </c>
      <c r="W4926">
        <f t="shared" si="1375"/>
        <v>1895</v>
      </c>
      <c r="X4926">
        <f t="shared" si="1378"/>
        <v>1122.9000000000001</v>
      </c>
      <c r="Y4926">
        <f t="shared" si="1379"/>
        <v>2696.1</v>
      </c>
      <c r="Z4926">
        <f t="shared" si="1376"/>
        <v>15982.1</v>
      </c>
      <c r="AA4926" t="s">
        <v>623</v>
      </c>
      <c r="AB4926">
        <v>2022</v>
      </c>
    </row>
    <row r="4927" spans="1:28" x14ac:dyDescent="0.25">
      <c r="A4927">
        <v>91</v>
      </c>
      <c r="B4927" t="s">
        <v>203</v>
      </c>
      <c r="C4927" t="s">
        <v>102</v>
      </c>
      <c r="D4927" t="s">
        <v>6</v>
      </c>
      <c r="E4927" t="s">
        <v>37</v>
      </c>
      <c r="F4927" t="s">
        <v>100</v>
      </c>
      <c r="G4927">
        <v>10000</v>
      </c>
      <c r="H4927">
        <f t="shared" si="1367"/>
        <v>9409</v>
      </c>
      <c r="I4927">
        <f t="shared" si="1368"/>
        <v>287</v>
      </c>
      <c r="J4927">
        <f t="shared" si="1369"/>
        <v>709.99999999999989</v>
      </c>
      <c r="K4927">
        <f t="shared" si="1370"/>
        <v>110.00000000000001</v>
      </c>
      <c r="L4927">
        <f t="shared" si="1371"/>
        <v>304</v>
      </c>
      <c r="M4927">
        <f t="shared" si="1372"/>
        <v>709</v>
      </c>
      <c r="N4927">
        <v>0</v>
      </c>
      <c r="O4927">
        <f t="shared" si="1373"/>
        <v>2120</v>
      </c>
      <c r="P4927">
        <v>25</v>
      </c>
      <c r="Q4927">
        <v>500</v>
      </c>
      <c r="R4927">
        <v>0</v>
      </c>
      <c r="S4927">
        <v>0</v>
      </c>
      <c r="T4927">
        <v>100</v>
      </c>
      <c r="U4927">
        <f t="shared" si="1374"/>
        <v>0</v>
      </c>
      <c r="V4927">
        <v>0</v>
      </c>
      <c r="W4927">
        <f t="shared" si="1375"/>
        <v>625</v>
      </c>
      <c r="X4927">
        <f t="shared" si="1378"/>
        <v>591</v>
      </c>
      <c r="Y4927">
        <f t="shared" si="1379"/>
        <v>1419</v>
      </c>
      <c r="Z4927">
        <f t="shared" si="1376"/>
        <v>8784</v>
      </c>
      <c r="AA4927" t="s">
        <v>623</v>
      </c>
      <c r="AB4927">
        <v>2022</v>
      </c>
    </row>
    <row r="4928" spans="1:28" x14ac:dyDescent="0.25">
      <c r="A4928">
        <v>92</v>
      </c>
      <c r="B4928" t="s">
        <v>204</v>
      </c>
      <c r="C4928" t="s">
        <v>102</v>
      </c>
      <c r="D4928" t="s">
        <v>6</v>
      </c>
      <c r="E4928" t="s">
        <v>37</v>
      </c>
      <c r="F4928" t="s">
        <v>100</v>
      </c>
      <c r="G4928">
        <v>10000</v>
      </c>
      <c r="H4928">
        <f t="shared" si="1367"/>
        <v>9409</v>
      </c>
      <c r="I4928">
        <f t="shared" si="1368"/>
        <v>287</v>
      </c>
      <c r="J4928">
        <f t="shared" si="1369"/>
        <v>709.99999999999989</v>
      </c>
      <c r="K4928">
        <f t="shared" si="1370"/>
        <v>110.00000000000001</v>
      </c>
      <c r="L4928">
        <f t="shared" si="1371"/>
        <v>304</v>
      </c>
      <c r="M4928">
        <f t="shared" si="1372"/>
        <v>709</v>
      </c>
      <c r="N4928">
        <v>0</v>
      </c>
      <c r="O4928">
        <f t="shared" si="1373"/>
        <v>2120</v>
      </c>
      <c r="P4928">
        <v>25</v>
      </c>
      <c r="Q4928">
        <v>0</v>
      </c>
      <c r="R4928">
        <v>0</v>
      </c>
      <c r="S4928">
        <v>0</v>
      </c>
      <c r="T4928">
        <v>100</v>
      </c>
      <c r="U4928">
        <f t="shared" si="1374"/>
        <v>0</v>
      </c>
      <c r="V4928">
        <v>0</v>
      </c>
      <c r="W4928">
        <f t="shared" si="1375"/>
        <v>125</v>
      </c>
      <c r="X4928">
        <f t="shared" si="1378"/>
        <v>591</v>
      </c>
      <c r="Y4928">
        <f t="shared" si="1379"/>
        <v>1419</v>
      </c>
      <c r="Z4928">
        <f t="shared" si="1376"/>
        <v>9284</v>
      </c>
      <c r="AA4928" t="s">
        <v>623</v>
      </c>
      <c r="AB4928">
        <v>2022</v>
      </c>
    </row>
    <row r="4929" spans="1:28" x14ac:dyDescent="0.25">
      <c r="A4929">
        <v>93</v>
      </c>
      <c r="B4929" t="s">
        <v>205</v>
      </c>
      <c r="C4929" t="s">
        <v>102</v>
      </c>
      <c r="D4929" t="s">
        <v>6</v>
      </c>
      <c r="E4929" t="s">
        <v>37</v>
      </c>
      <c r="F4929" t="s">
        <v>100</v>
      </c>
      <c r="G4929">
        <v>15000</v>
      </c>
      <c r="H4929">
        <f t="shared" si="1367"/>
        <v>14113.5</v>
      </c>
      <c r="I4929">
        <f t="shared" si="1368"/>
        <v>430.5</v>
      </c>
      <c r="J4929">
        <f t="shared" si="1369"/>
        <v>1065</v>
      </c>
      <c r="K4929">
        <f t="shared" si="1370"/>
        <v>165.00000000000003</v>
      </c>
      <c r="L4929">
        <f t="shared" si="1371"/>
        <v>456</v>
      </c>
      <c r="M4929">
        <f t="shared" si="1372"/>
        <v>1063.5</v>
      </c>
      <c r="N4929">
        <v>0</v>
      </c>
      <c r="O4929">
        <f t="shared" si="1373"/>
        <v>3180</v>
      </c>
      <c r="P4929">
        <v>25</v>
      </c>
      <c r="Q4929">
        <v>2000</v>
      </c>
      <c r="R4929">
        <v>0</v>
      </c>
      <c r="S4929">
        <v>0</v>
      </c>
      <c r="T4929">
        <v>100</v>
      </c>
      <c r="U4929">
        <f t="shared" si="1374"/>
        <v>0</v>
      </c>
      <c r="V4929">
        <v>0</v>
      </c>
      <c r="W4929">
        <f t="shared" si="1375"/>
        <v>2125</v>
      </c>
      <c r="X4929">
        <f t="shared" si="1378"/>
        <v>886.5</v>
      </c>
      <c r="Y4929">
        <f t="shared" si="1379"/>
        <v>2128.5</v>
      </c>
      <c r="Z4929">
        <f t="shared" si="1376"/>
        <v>11988.5</v>
      </c>
      <c r="AA4929" t="s">
        <v>623</v>
      </c>
      <c r="AB4929">
        <v>2022</v>
      </c>
    </row>
    <row r="4930" spans="1:28" x14ac:dyDescent="0.25">
      <c r="A4930">
        <v>94</v>
      </c>
      <c r="B4930" t="s">
        <v>206</v>
      </c>
      <c r="C4930" t="s">
        <v>103</v>
      </c>
      <c r="D4930" t="s">
        <v>22</v>
      </c>
      <c r="E4930" t="s">
        <v>57</v>
      </c>
      <c r="F4930" t="s">
        <v>100</v>
      </c>
      <c r="G4930">
        <v>21500</v>
      </c>
      <c r="H4930">
        <f t="shared" si="1367"/>
        <v>20229.349999999999</v>
      </c>
      <c r="I4930">
        <f t="shared" si="1368"/>
        <v>617.04999999999995</v>
      </c>
      <c r="J4930">
        <f t="shared" si="1369"/>
        <v>1526.4999999999998</v>
      </c>
      <c r="K4930">
        <f t="shared" si="1370"/>
        <v>236.50000000000003</v>
      </c>
      <c r="L4930">
        <f t="shared" si="1371"/>
        <v>653.6</v>
      </c>
      <c r="M4930">
        <f t="shared" si="1372"/>
        <v>1524.3500000000001</v>
      </c>
      <c r="N4930">
        <v>0</v>
      </c>
      <c r="O4930">
        <f t="shared" si="1373"/>
        <v>4558</v>
      </c>
      <c r="P4930">
        <v>25</v>
      </c>
      <c r="Q4930">
        <v>7239.75</v>
      </c>
      <c r="R4930">
        <v>0</v>
      </c>
      <c r="S4930">
        <v>0</v>
      </c>
      <c r="T4930">
        <v>100</v>
      </c>
      <c r="U4930">
        <f t="shared" si="1374"/>
        <v>0</v>
      </c>
      <c r="V4930">
        <v>0</v>
      </c>
      <c r="W4930">
        <f t="shared" si="1375"/>
        <v>7364.75</v>
      </c>
      <c r="X4930">
        <f t="shared" si="1378"/>
        <v>1270.6500000000001</v>
      </c>
      <c r="Y4930">
        <f t="shared" si="1379"/>
        <v>3050.85</v>
      </c>
      <c r="Z4930">
        <f t="shared" si="1376"/>
        <v>12864.6</v>
      </c>
      <c r="AA4930" t="s">
        <v>623</v>
      </c>
      <c r="AB4930">
        <v>2022</v>
      </c>
    </row>
    <row r="4931" spans="1:28" x14ac:dyDescent="0.25">
      <c r="A4931">
        <v>95</v>
      </c>
      <c r="B4931" t="s">
        <v>207</v>
      </c>
      <c r="C4931" t="s">
        <v>103</v>
      </c>
      <c r="D4931" t="s">
        <v>6</v>
      </c>
      <c r="E4931" t="s">
        <v>28</v>
      </c>
      <c r="F4931" t="s">
        <v>100</v>
      </c>
      <c r="G4931">
        <v>21500</v>
      </c>
      <c r="H4931">
        <f t="shared" si="1367"/>
        <v>20229.349999999999</v>
      </c>
      <c r="I4931">
        <f t="shared" si="1368"/>
        <v>617.04999999999995</v>
      </c>
      <c r="J4931">
        <f t="shared" si="1369"/>
        <v>1526.4999999999998</v>
      </c>
      <c r="K4931">
        <f t="shared" si="1370"/>
        <v>236.50000000000003</v>
      </c>
      <c r="L4931">
        <f t="shared" si="1371"/>
        <v>653.6</v>
      </c>
      <c r="M4931">
        <f t="shared" si="1372"/>
        <v>1524.3500000000001</v>
      </c>
      <c r="N4931">
        <v>0</v>
      </c>
      <c r="O4931">
        <f t="shared" si="1373"/>
        <v>4558</v>
      </c>
      <c r="P4931">
        <v>25</v>
      </c>
      <c r="Q4931">
        <v>6277.33</v>
      </c>
      <c r="R4931">
        <v>0</v>
      </c>
      <c r="S4931">
        <v>0</v>
      </c>
      <c r="T4931">
        <v>100</v>
      </c>
      <c r="U4931">
        <f t="shared" si="1374"/>
        <v>0</v>
      </c>
      <c r="V4931">
        <v>0</v>
      </c>
      <c r="W4931">
        <f t="shared" si="1375"/>
        <v>6402.33</v>
      </c>
      <c r="X4931">
        <f t="shared" si="1378"/>
        <v>1270.6500000000001</v>
      </c>
      <c r="Y4931">
        <f t="shared" si="1379"/>
        <v>3050.85</v>
      </c>
      <c r="Z4931">
        <f t="shared" si="1376"/>
        <v>13827.02</v>
      </c>
      <c r="AA4931" t="s">
        <v>623</v>
      </c>
      <c r="AB4931">
        <v>2022</v>
      </c>
    </row>
    <row r="4932" spans="1:28" x14ac:dyDescent="0.25">
      <c r="A4932">
        <v>96</v>
      </c>
      <c r="B4932" t="s">
        <v>208</v>
      </c>
      <c r="C4932" t="s">
        <v>103</v>
      </c>
      <c r="D4932" t="s">
        <v>22</v>
      </c>
      <c r="E4932" t="s">
        <v>41</v>
      </c>
      <c r="F4932" t="s">
        <v>100</v>
      </c>
      <c r="G4932">
        <v>24800</v>
      </c>
      <c r="H4932">
        <f t="shared" si="1367"/>
        <v>23334.32</v>
      </c>
      <c r="I4932">
        <f t="shared" si="1368"/>
        <v>711.76</v>
      </c>
      <c r="J4932">
        <f t="shared" si="1369"/>
        <v>1760.8</v>
      </c>
      <c r="K4932">
        <f t="shared" si="1370"/>
        <v>272.8</v>
      </c>
      <c r="L4932">
        <f t="shared" si="1371"/>
        <v>753.92</v>
      </c>
      <c r="M4932">
        <f t="shared" si="1372"/>
        <v>1758.3200000000002</v>
      </c>
      <c r="N4932">
        <v>0</v>
      </c>
      <c r="O4932">
        <f t="shared" si="1373"/>
        <v>5257.6</v>
      </c>
      <c r="P4932">
        <v>25</v>
      </c>
      <c r="Q4932">
        <v>2636.3</v>
      </c>
      <c r="R4932">
        <v>0</v>
      </c>
      <c r="S4932">
        <v>0</v>
      </c>
      <c r="T4932">
        <v>100</v>
      </c>
      <c r="U4932">
        <f t="shared" si="1374"/>
        <v>0</v>
      </c>
      <c r="V4932">
        <v>0</v>
      </c>
      <c r="W4932">
        <f t="shared" si="1375"/>
        <v>2761.3</v>
      </c>
      <c r="X4932">
        <f t="shared" si="1378"/>
        <v>1465.6799999999998</v>
      </c>
      <c r="Y4932">
        <f t="shared" si="1379"/>
        <v>3519.12</v>
      </c>
      <c r="Z4932">
        <f t="shared" si="1376"/>
        <v>20573.02</v>
      </c>
      <c r="AA4932" t="s">
        <v>623</v>
      </c>
      <c r="AB4932">
        <v>2022</v>
      </c>
    </row>
    <row r="4933" spans="1:28" x14ac:dyDescent="0.25">
      <c r="A4933">
        <v>97</v>
      </c>
      <c r="B4933" t="s">
        <v>109</v>
      </c>
      <c r="C4933" t="s">
        <v>103</v>
      </c>
      <c r="D4933" t="s">
        <v>7</v>
      </c>
      <c r="E4933" t="s">
        <v>27</v>
      </c>
      <c r="F4933" t="s">
        <v>98</v>
      </c>
      <c r="G4933">
        <v>400000</v>
      </c>
      <c r="H4933">
        <f t="shared" si="1367"/>
        <v>386303.2</v>
      </c>
      <c r="I4933">
        <f t="shared" si="1368"/>
        <v>8954.4</v>
      </c>
      <c r="J4933">
        <f t="shared" si="1369"/>
        <v>22152</v>
      </c>
      <c r="K4933">
        <f t="shared" si="1370"/>
        <v>686.4</v>
      </c>
      <c r="L4933">
        <f t="shared" si="1371"/>
        <v>4742.3999999999996</v>
      </c>
      <c r="M4933">
        <f t="shared" si="1372"/>
        <v>11060.4</v>
      </c>
      <c r="N4933">
        <v>0</v>
      </c>
      <c r="O4933">
        <f t="shared" si="1373"/>
        <v>47595.600000000006</v>
      </c>
      <c r="P4933">
        <v>25</v>
      </c>
      <c r="Q4933">
        <v>0</v>
      </c>
      <c r="R4933">
        <v>0</v>
      </c>
      <c r="S4933">
        <v>0</v>
      </c>
      <c r="T4933">
        <v>0</v>
      </c>
      <c r="U4933">
        <f t="shared" si="1374"/>
        <v>85158.737291666679</v>
      </c>
      <c r="V4933">
        <v>0</v>
      </c>
      <c r="W4933">
        <f t="shared" si="1375"/>
        <v>85183.737291666679</v>
      </c>
      <c r="X4933">
        <f t="shared" si="1378"/>
        <v>13696.8</v>
      </c>
      <c r="Y4933">
        <f t="shared" si="1379"/>
        <v>33212.400000000001</v>
      </c>
      <c r="Z4933">
        <f t="shared" si="1376"/>
        <v>301119.46270833333</v>
      </c>
      <c r="AA4933" t="s">
        <v>634</v>
      </c>
      <c r="AB4933">
        <v>2022</v>
      </c>
    </row>
    <row r="4934" spans="1:28" x14ac:dyDescent="0.25">
      <c r="A4934">
        <v>1</v>
      </c>
      <c r="B4934" t="s">
        <v>784</v>
      </c>
      <c r="C4934" t="s">
        <v>102</v>
      </c>
      <c r="D4934" t="s">
        <v>19</v>
      </c>
      <c r="E4934" t="s">
        <v>71</v>
      </c>
      <c r="F4934" t="s">
        <v>98</v>
      </c>
      <c r="G4934">
        <v>300000</v>
      </c>
      <c r="H4934">
        <f t="shared" si="1367"/>
        <v>286647.59999999998</v>
      </c>
      <c r="I4934">
        <f t="shared" si="1368"/>
        <v>8610</v>
      </c>
      <c r="J4934">
        <f t="shared" si="1369"/>
        <v>21299.999999999996</v>
      </c>
      <c r="K4934">
        <f t="shared" si="1370"/>
        <v>686.4</v>
      </c>
      <c r="L4934">
        <f t="shared" si="1371"/>
        <v>4742.3999999999996</v>
      </c>
      <c r="M4934">
        <f t="shared" si="1372"/>
        <v>11060.4</v>
      </c>
      <c r="N4934">
        <v>0</v>
      </c>
      <c r="O4934">
        <f t="shared" si="1373"/>
        <v>46399.199999999997</v>
      </c>
      <c r="P4934">
        <v>25</v>
      </c>
      <c r="Q4934">
        <v>0</v>
      </c>
      <c r="R4934">
        <v>0</v>
      </c>
      <c r="S4934">
        <v>0</v>
      </c>
      <c r="T4934">
        <v>0</v>
      </c>
      <c r="U4934">
        <f t="shared" si="1374"/>
        <v>60244.837291666656</v>
      </c>
      <c r="V4934">
        <v>0</v>
      </c>
      <c r="W4934">
        <f t="shared" si="1375"/>
        <v>60269.837291666656</v>
      </c>
      <c r="X4934">
        <f t="shared" si="1378"/>
        <v>13352.4</v>
      </c>
      <c r="Y4934">
        <f t="shared" si="1379"/>
        <v>32360.399999999994</v>
      </c>
      <c r="Z4934">
        <f t="shared" si="1376"/>
        <v>226377.76270833335</v>
      </c>
      <c r="AA4934" t="s">
        <v>634</v>
      </c>
      <c r="AB4934">
        <v>2022</v>
      </c>
    </row>
    <row r="4935" spans="1:28" x14ac:dyDescent="0.25">
      <c r="A4935">
        <v>2</v>
      </c>
      <c r="B4935" t="s">
        <v>110</v>
      </c>
      <c r="C4935" t="s">
        <v>103</v>
      </c>
      <c r="D4935" t="s">
        <v>10</v>
      </c>
      <c r="E4935" t="s">
        <v>53</v>
      </c>
      <c r="F4935" t="s">
        <v>98</v>
      </c>
      <c r="G4935">
        <v>300000</v>
      </c>
      <c r="H4935">
        <f t="shared" si="1367"/>
        <v>285297.48</v>
      </c>
      <c r="I4935">
        <f t="shared" si="1368"/>
        <v>8610</v>
      </c>
      <c r="J4935">
        <f t="shared" si="1369"/>
        <v>21299.999999999996</v>
      </c>
      <c r="K4935">
        <f t="shared" si="1370"/>
        <v>686.4</v>
      </c>
      <c r="L4935">
        <f t="shared" si="1371"/>
        <v>4742.3999999999996</v>
      </c>
      <c r="M4935">
        <f t="shared" si="1372"/>
        <v>11060.4</v>
      </c>
      <c r="N4935">
        <v>1350.12</v>
      </c>
      <c r="O4935">
        <f t="shared" si="1373"/>
        <v>47749.32</v>
      </c>
      <c r="P4935">
        <v>25</v>
      </c>
      <c r="Q4935">
        <v>0</v>
      </c>
      <c r="R4935">
        <v>0</v>
      </c>
      <c r="S4935">
        <v>0</v>
      </c>
      <c r="T4935">
        <v>0</v>
      </c>
      <c r="U4935">
        <f t="shared" si="1374"/>
        <v>59907.307291666664</v>
      </c>
      <c r="V4935">
        <v>0</v>
      </c>
      <c r="W4935">
        <f t="shared" si="1375"/>
        <v>59932.307291666664</v>
      </c>
      <c r="X4935">
        <f t="shared" si="1378"/>
        <v>14702.52</v>
      </c>
      <c r="Y4935">
        <f t="shared" si="1379"/>
        <v>32360.399999999994</v>
      </c>
      <c r="Z4935">
        <f t="shared" si="1376"/>
        <v>225365.17270833335</v>
      </c>
      <c r="AA4935" t="s">
        <v>634</v>
      </c>
      <c r="AB4935">
        <v>2022</v>
      </c>
    </row>
    <row r="4936" spans="1:28" x14ac:dyDescent="0.25">
      <c r="A4936">
        <v>3</v>
      </c>
      <c r="B4936" t="s">
        <v>111</v>
      </c>
      <c r="C4936" t="s">
        <v>103</v>
      </c>
      <c r="D4936" t="s">
        <v>11</v>
      </c>
      <c r="E4936" t="s">
        <v>34</v>
      </c>
      <c r="F4936" t="s">
        <v>99</v>
      </c>
      <c r="G4936">
        <v>300000</v>
      </c>
      <c r="H4936">
        <f t="shared" si="1367"/>
        <v>285297.48</v>
      </c>
      <c r="I4936">
        <f t="shared" si="1368"/>
        <v>8610</v>
      </c>
      <c r="J4936">
        <f t="shared" si="1369"/>
        <v>21299.999999999996</v>
      </c>
      <c r="K4936">
        <f t="shared" si="1370"/>
        <v>686.4</v>
      </c>
      <c r="L4936">
        <f t="shared" si="1371"/>
        <v>4742.3999999999996</v>
      </c>
      <c r="M4936">
        <f t="shared" si="1372"/>
        <v>11060.4</v>
      </c>
      <c r="N4936">
        <v>1350.12</v>
      </c>
      <c r="O4936">
        <f t="shared" si="1373"/>
        <v>47749.32</v>
      </c>
      <c r="P4936">
        <v>25</v>
      </c>
      <c r="Q4936">
        <v>0</v>
      </c>
      <c r="R4936">
        <v>0</v>
      </c>
      <c r="S4936">
        <v>2440</v>
      </c>
      <c r="T4936">
        <v>100</v>
      </c>
      <c r="U4936">
        <f t="shared" si="1374"/>
        <v>59907.307291666664</v>
      </c>
      <c r="V4936">
        <v>0</v>
      </c>
      <c r="W4936">
        <f t="shared" si="1375"/>
        <v>62472.307291666664</v>
      </c>
      <c r="X4936">
        <f t="shared" si="1378"/>
        <v>14702.52</v>
      </c>
      <c r="Y4936">
        <f t="shared" si="1379"/>
        <v>32360.399999999994</v>
      </c>
      <c r="Z4936">
        <f t="shared" si="1376"/>
        <v>222825.17270833335</v>
      </c>
      <c r="AA4936" t="s">
        <v>634</v>
      </c>
      <c r="AB4936">
        <v>2022</v>
      </c>
    </row>
    <row r="4937" spans="1:28" x14ac:dyDescent="0.25">
      <c r="A4937">
        <v>4</v>
      </c>
      <c r="B4937" t="s">
        <v>112</v>
      </c>
      <c r="C4937" t="s">
        <v>103</v>
      </c>
      <c r="D4937" t="s">
        <v>94</v>
      </c>
      <c r="E4937" t="s">
        <v>56</v>
      </c>
      <c r="F4937" t="s">
        <v>99</v>
      </c>
      <c r="G4937">
        <v>250000</v>
      </c>
      <c r="H4937">
        <f t="shared" si="1367"/>
        <v>238082.6</v>
      </c>
      <c r="I4937">
        <f t="shared" si="1368"/>
        <v>7175</v>
      </c>
      <c r="J4937">
        <f t="shared" si="1369"/>
        <v>17750</v>
      </c>
      <c r="K4937">
        <f t="shared" si="1370"/>
        <v>686.4</v>
      </c>
      <c r="L4937">
        <f t="shared" si="1371"/>
        <v>4742.3999999999996</v>
      </c>
      <c r="M4937">
        <f t="shared" si="1372"/>
        <v>11060.4</v>
      </c>
      <c r="N4937">
        <v>0</v>
      </c>
      <c r="O4937">
        <f t="shared" si="1373"/>
        <v>41414.200000000004</v>
      </c>
      <c r="P4937">
        <v>25</v>
      </c>
      <c r="Q4937">
        <v>0</v>
      </c>
      <c r="R4937">
        <v>0</v>
      </c>
      <c r="S4937">
        <v>0</v>
      </c>
      <c r="T4937">
        <v>0</v>
      </c>
      <c r="U4937">
        <f t="shared" si="1374"/>
        <v>48103.587291666678</v>
      </c>
      <c r="V4937">
        <v>0</v>
      </c>
      <c r="W4937">
        <f t="shared" si="1375"/>
        <v>48128.587291666678</v>
      </c>
      <c r="X4937">
        <f t="shared" si="1378"/>
        <v>11917.4</v>
      </c>
      <c r="Y4937">
        <f t="shared" si="1379"/>
        <v>28810.400000000001</v>
      </c>
      <c r="Z4937">
        <f t="shared" si="1376"/>
        <v>189954.01270833332</v>
      </c>
      <c r="AA4937" t="s">
        <v>634</v>
      </c>
      <c r="AB4937">
        <v>2022</v>
      </c>
    </row>
    <row r="4938" spans="1:28" x14ac:dyDescent="0.25">
      <c r="A4938">
        <v>5</v>
      </c>
      <c r="B4938" t="s">
        <v>113</v>
      </c>
      <c r="C4938" t="s">
        <v>103</v>
      </c>
      <c r="D4938" t="s">
        <v>20</v>
      </c>
      <c r="E4938" t="s">
        <v>77</v>
      </c>
      <c r="F4938" t="s">
        <v>99</v>
      </c>
      <c r="G4938">
        <v>250000</v>
      </c>
      <c r="H4938">
        <f t="shared" si="1367"/>
        <v>238082.6</v>
      </c>
      <c r="I4938">
        <f t="shared" si="1368"/>
        <v>7175</v>
      </c>
      <c r="J4938">
        <f t="shared" si="1369"/>
        <v>17750</v>
      </c>
      <c r="K4938">
        <f t="shared" si="1370"/>
        <v>686.4</v>
      </c>
      <c r="L4938">
        <f t="shared" si="1371"/>
        <v>4742.3999999999996</v>
      </c>
      <c r="M4938">
        <f t="shared" si="1372"/>
        <v>11060.4</v>
      </c>
      <c r="N4938">
        <v>0</v>
      </c>
      <c r="O4938">
        <f t="shared" si="1373"/>
        <v>41414.200000000004</v>
      </c>
      <c r="P4938">
        <v>25</v>
      </c>
      <c r="Q4938">
        <v>0</v>
      </c>
      <c r="R4938">
        <v>0</v>
      </c>
      <c r="S4938">
        <v>0</v>
      </c>
      <c r="T4938">
        <v>0</v>
      </c>
      <c r="U4938">
        <f t="shared" si="1374"/>
        <v>48103.587291666678</v>
      </c>
      <c r="V4938">
        <v>0</v>
      </c>
      <c r="W4938">
        <f t="shared" si="1375"/>
        <v>48128.587291666678</v>
      </c>
      <c r="X4938">
        <f t="shared" si="1378"/>
        <v>11917.4</v>
      </c>
      <c r="Y4938">
        <f t="shared" si="1379"/>
        <v>28810.400000000001</v>
      </c>
      <c r="Z4938">
        <f t="shared" si="1376"/>
        <v>189954.01270833332</v>
      </c>
      <c r="AA4938" t="s">
        <v>634</v>
      </c>
      <c r="AB4938">
        <v>2022</v>
      </c>
    </row>
    <row r="4939" spans="1:28" x14ac:dyDescent="0.25">
      <c r="A4939">
        <v>6</v>
      </c>
      <c r="B4939" t="s">
        <v>115</v>
      </c>
      <c r="C4939" t="s">
        <v>103</v>
      </c>
      <c r="D4939" t="s">
        <v>21</v>
      </c>
      <c r="E4939" t="s">
        <v>81</v>
      </c>
      <c r="F4939" t="s">
        <v>84</v>
      </c>
      <c r="G4939">
        <v>150000</v>
      </c>
      <c r="H4939">
        <f t="shared" si="1367"/>
        <v>137084.64000000001</v>
      </c>
      <c r="I4939">
        <f t="shared" si="1368"/>
        <v>4305</v>
      </c>
      <c r="J4939">
        <f t="shared" si="1369"/>
        <v>10649.999999999998</v>
      </c>
      <c r="K4939">
        <f t="shared" si="1370"/>
        <v>686.4</v>
      </c>
      <c r="L4939">
        <f t="shared" si="1371"/>
        <v>4560</v>
      </c>
      <c r="M4939">
        <f t="shared" si="1372"/>
        <v>10635</v>
      </c>
      <c r="N4939">
        <f>+N4941*3</f>
        <v>4050.3599999999997</v>
      </c>
      <c r="O4939">
        <f t="shared" si="1373"/>
        <v>34886.759999999995</v>
      </c>
      <c r="P4939">
        <v>25</v>
      </c>
      <c r="Q4939">
        <v>10934.9</v>
      </c>
      <c r="R4939">
        <v>1120.01</v>
      </c>
      <c r="S4939">
        <v>0</v>
      </c>
      <c r="T4939">
        <v>100</v>
      </c>
      <c r="U4939">
        <f t="shared" si="1374"/>
        <v>22854.097291666669</v>
      </c>
      <c r="V4939">
        <v>0</v>
      </c>
      <c r="W4939">
        <f t="shared" si="1375"/>
        <v>35034.007291666669</v>
      </c>
      <c r="X4939">
        <f t="shared" si="1378"/>
        <v>12915.36</v>
      </c>
      <c r="Y4939">
        <f t="shared" si="1379"/>
        <v>21285</v>
      </c>
      <c r="Z4939">
        <f t="shared" si="1376"/>
        <v>102050.63270833333</v>
      </c>
      <c r="AA4939" t="s">
        <v>634</v>
      </c>
      <c r="AB4939">
        <v>2022</v>
      </c>
    </row>
    <row r="4940" spans="1:28" x14ac:dyDescent="0.25">
      <c r="A4940">
        <v>7</v>
      </c>
      <c r="B4940" t="s">
        <v>116</v>
      </c>
      <c r="C4940" t="s">
        <v>102</v>
      </c>
      <c r="D4940" t="s">
        <v>4</v>
      </c>
      <c r="E4940" t="s">
        <v>91</v>
      </c>
      <c r="F4940" t="s">
        <v>84</v>
      </c>
      <c r="G4940">
        <v>150000</v>
      </c>
      <c r="H4940">
        <f t="shared" si="1367"/>
        <v>141135</v>
      </c>
      <c r="I4940">
        <f t="shared" si="1368"/>
        <v>4305</v>
      </c>
      <c r="J4940">
        <f t="shared" si="1369"/>
        <v>10649.999999999998</v>
      </c>
      <c r="K4940">
        <f t="shared" si="1370"/>
        <v>686.4</v>
      </c>
      <c r="L4940">
        <f t="shared" si="1371"/>
        <v>4560</v>
      </c>
      <c r="M4940">
        <f t="shared" si="1372"/>
        <v>10635</v>
      </c>
      <c r="N4940">
        <v>0</v>
      </c>
      <c r="O4940">
        <f t="shared" si="1373"/>
        <v>30836.399999999998</v>
      </c>
      <c r="P4940">
        <v>25</v>
      </c>
      <c r="Q4940">
        <v>10684.52</v>
      </c>
      <c r="R4940">
        <v>910.01</v>
      </c>
      <c r="S4940">
        <v>1270</v>
      </c>
      <c r="T4940">
        <v>100</v>
      </c>
      <c r="U4940">
        <f t="shared" si="1374"/>
        <v>23866.687291666665</v>
      </c>
      <c r="V4940">
        <v>0</v>
      </c>
      <c r="W4940">
        <f t="shared" si="1375"/>
        <v>36856.217291666668</v>
      </c>
      <c r="X4940">
        <f t="shared" si="1378"/>
        <v>8865</v>
      </c>
      <c r="Y4940">
        <f t="shared" si="1379"/>
        <v>21285</v>
      </c>
      <c r="Z4940">
        <f t="shared" si="1376"/>
        <v>104278.78270833334</v>
      </c>
      <c r="AA4940" t="s">
        <v>634</v>
      </c>
      <c r="AB4940">
        <v>2022</v>
      </c>
    </row>
    <row r="4941" spans="1:28" x14ac:dyDescent="0.25">
      <c r="A4941">
        <v>8</v>
      </c>
      <c r="B4941" t="s">
        <v>117</v>
      </c>
      <c r="C4941" t="s">
        <v>102</v>
      </c>
      <c r="D4941" t="s">
        <v>14</v>
      </c>
      <c r="E4941" t="s">
        <v>106</v>
      </c>
      <c r="F4941" t="s">
        <v>84</v>
      </c>
      <c r="G4941">
        <v>150000</v>
      </c>
      <c r="H4941">
        <f t="shared" si="1367"/>
        <v>139784.88</v>
      </c>
      <c r="I4941">
        <f t="shared" si="1368"/>
        <v>4305</v>
      </c>
      <c r="J4941">
        <f t="shared" si="1369"/>
        <v>10649.999999999998</v>
      </c>
      <c r="K4941">
        <f t="shared" si="1370"/>
        <v>686.4</v>
      </c>
      <c r="L4941">
        <f t="shared" si="1371"/>
        <v>4560</v>
      </c>
      <c r="M4941">
        <f t="shared" si="1372"/>
        <v>10635</v>
      </c>
      <c r="N4941">
        <v>1350.12</v>
      </c>
      <c r="O4941">
        <f t="shared" si="1373"/>
        <v>32186.519999999997</v>
      </c>
      <c r="P4941">
        <v>25</v>
      </c>
      <c r="Q4941">
        <v>2000</v>
      </c>
      <c r="R4941">
        <v>840.01</v>
      </c>
      <c r="S4941">
        <v>2440</v>
      </c>
      <c r="T4941">
        <v>100</v>
      </c>
      <c r="U4941">
        <f t="shared" si="1374"/>
        <v>23529.157291666666</v>
      </c>
      <c r="V4941">
        <v>0</v>
      </c>
      <c r="W4941">
        <f t="shared" si="1375"/>
        <v>28934.167291666665</v>
      </c>
      <c r="X4941">
        <f t="shared" si="1378"/>
        <v>10215.119999999999</v>
      </c>
      <c r="Y4941">
        <f t="shared" si="1379"/>
        <v>21285</v>
      </c>
      <c r="Z4941">
        <f t="shared" si="1376"/>
        <v>110850.71270833333</v>
      </c>
      <c r="AA4941" t="s">
        <v>634</v>
      </c>
      <c r="AB4941">
        <v>2022</v>
      </c>
    </row>
    <row r="4942" spans="1:28" x14ac:dyDescent="0.25">
      <c r="A4942">
        <v>9</v>
      </c>
      <c r="B4942" t="s">
        <v>118</v>
      </c>
      <c r="C4942" t="s">
        <v>103</v>
      </c>
      <c r="D4942" t="s">
        <v>13</v>
      </c>
      <c r="E4942" t="s">
        <v>90</v>
      </c>
      <c r="F4942" t="s">
        <v>84</v>
      </c>
      <c r="G4942">
        <v>125000</v>
      </c>
      <c r="H4942">
        <f t="shared" si="1367"/>
        <v>114912.26</v>
      </c>
      <c r="I4942">
        <f t="shared" si="1368"/>
        <v>3587.5</v>
      </c>
      <c r="J4942">
        <f t="shared" si="1369"/>
        <v>8875</v>
      </c>
      <c r="K4942">
        <f t="shared" si="1370"/>
        <v>686.4</v>
      </c>
      <c r="L4942">
        <f t="shared" si="1371"/>
        <v>3800</v>
      </c>
      <c r="M4942">
        <f t="shared" si="1372"/>
        <v>8862.5</v>
      </c>
      <c r="N4942">
        <f>+N4941*2</f>
        <v>2700.24</v>
      </c>
      <c r="O4942">
        <f t="shared" si="1373"/>
        <v>28511.64</v>
      </c>
      <c r="P4942">
        <v>25</v>
      </c>
      <c r="Q4942">
        <v>0</v>
      </c>
      <c r="R4942">
        <v>0</v>
      </c>
      <c r="S4942">
        <v>0</v>
      </c>
      <c r="T4942">
        <v>100</v>
      </c>
      <c r="U4942">
        <f t="shared" si="1374"/>
        <v>17311.002291666664</v>
      </c>
      <c r="V4942">
        <v>0</v>
      </c>
      <c r="W4942">
        <f t="shared" si="1375"/>
        <v>17436.002291666664</v>
      </c>
      <c r="X4942">
        <f t="shared" si="1378"/>
        <v>10087.74</v>
      </c>
      <c r="Y4942">
        <f t="shared" si="1379"/>
        <v>17737.5</v>
      </c>
      <c r="Z4942">
        <f t="shared" si="1376"/>
        <v>97476.257708333345</v>
      </c>
      <c r="AA4942" t="s">
        <v>634</v>
      </c>
      <c r="AB4942">
        <v>2022</v>
      </c>
    </row>
    <row r="4943" spans="1:28" x14ac:dyDescent="0.25">
      <c r="A4943">
        <v>10</v>
      </c>
      <c r="B4943" t="s">
        <v>119</v>
      </c>
      <c r="C4943" t="s">
        <v>103</v>
      </c>
      <c r="D4943" t="s">
        <v>10</v>
      </c>
      <c r="E4943" t="s">
        <v>69</v>
      </c>
      <c r="F4943" t="s">
        <v>84</v>
      </c>
      <c r="G4943">
        <v>95000</v>
      </c>
      <c r="H4943">
        <f t="shared" si="1367"/>
        <v>89385.5</v>
      </c>
      <c r="I4943">
        <f t="shared" si="1368"/>
        <v>2726.5</v>
      </c>
      <c r="J4943">
        <f t="shared" si="1369"/>
        <v>6744.9999999999991</v>
      </c>
      <c r="K4943">
        <f t="shared" si="1370"/>
        <v>686.4</v>
      </c>
      <c r="L4943">
        <f t="shared" si="1371"/>
        <v>2888</v>
      </c>
      <c r="M4943">
        <f t="shared" si="1372"/>
        <v>6735.5</v>
      </c>
      <c r="N4943">
        <v>0</v>
      </c>
      <c r="O4943">
        <f t="shared" si="1373"/>
        <v>19781.400000000001</v>
      </c>
      <c r="P4943">
        <v>25</v>
      </c>
      <c r="Q4943">
        <v>12431.68</v>
      </c>
      <c r="R4943">
        <v>0</v>
      </c>
      <c r="S4943">
        <v>1270</v>
      </c>
      <c r="T4943">
        <v>100</v>
      </c>
      <c r="U4943">
        <f t="shared" si="1374"/>
        <v>10929.312291666667</v>
      </c>
      <c r="V4943">
        <v>0</v>
      </c>
      <c r="W4943">
        <f t="shared" si="1375"/>
        <v>24755.992291666669</v>
      </c>
      <c r="X4943">
        <f t="shared" si="1378"/>
        <v>5614.5</v>
      </c>
      <c r="Y4943">
        <f t="shared" si="1379"/>
        <v>13480.5</v>
      </c>
      <c r="Z4943">
        <f t="shared" si="1376"/>
        <v>64629.507708333331</v>
      </c>
      <c r="AA4943" t="s">
        <v>634</v>
      </c>
      <c r="AB4943">
        <v>2022</v>
      </c>
    </row>
    <row r="4944" spans="1:28" x14ac:dyDescent="0.25">
      <c r="A4944">
        <v>11</v>
      </c>
      <c r="B4944" t="s">
        <v>120</v>
      </c>
      <c r="C4944" t="s">
        <v>102</v>
      </c>
      <c r="D4944" t="s">
        <v>17</v>
      </c>
      <c r="E4944" t="s">
        <v>67</v>
      </c>
      <c r="F4944" t="s">
        <v>84</v>
      </c>
      <c r="G4944">
        <v>95000</v>
      </c>
      <c r="H4944">
        <f t="shared" si="1367"/>
        <v>86685.26</v>
      </c>
      <c r="I4944">
        <f t="shared" si="1368"/>
        <v>2726.5</v>
      </c>
      <c r="J4944">
        <f t="shared" si="1369"/>
        <v>6744.9999999999991</v>
      </c>
      <c r="K4944">
        <f t="shared" si="1370"/>
        <v>686.4</v>
      </c>
      <c r="L4944">
        <f t="shared" si="1371"/>
        <v>2888</v>
      </c>
      <c r="M4944">
        <f t="shared" si="1372"/>
        <v>6735.5</v>
      </c>
      <c r="N4944">
        <f>1350.12*2</f>
        <v>2700.24</v>
      </c>
      <c r="O4944">
        <f t="shared" si="1373"/>
        <v>22481.64</v>
      </c>
      <c r="P4944">
        <v>25</v>
      </c>
      <c r="Q4944">
        <v>6978</v>
      </c>
      <c r="R4944">
        <v>560.01</v>
      </c>
      <c r="S4944">
        <v>1905</v>
      </c>
      <c r="T4944">
        <v>100</v>
      </c>
      <c r="U4944">
        <f t="shared" si="1374"/>
        <v>10254.252291666664</v>
      </c>
      <c r="V4944">
        <v>0</v>
      </c>
      <c r="W4944">
        <f t="shared" si="1375"/>
        <v>19822.262291666666</v>
      </c>
      <c r="X4944">
        <f t="shared" si="1378"/>
        <v>8314.74</v>
      </c>
      <c r="Y4944">
        <f t="shared" si="1379"/>
        <v>13480.5</v>
      </c>
      <c r="Z4944">
        <f t="shared" si="1376"/>
        <v>66862.997708333336</v>
      </c>
      <c r="AA4944" t="s">
        <v>634</v>
      </c>
      <c r="AB4944">
        <v>2022</v>
      </c>
    </row>
    <row r="4945" spans="1:28" x14ac:dyDescent="0.25">
      <c r="A4945">
        <v>12</v>
      </c>
      <c r="B4945" t="s">
        <v>121</v>
      </c>
      <c r="C4945" t="s">
        <v>102</v>
      </c>
      <c r="D4945" t="s">
        <v>21</v>
      </c>
      <c r="E4945" t="s">
        <v>48</v>
      </c>
      <c r="F4945" t="s">
        <v>84</v>
      </c>
      <c r="G4945">
        <v>120000</v>
      </c>
      <c r="H4945">
        <f t="shared" si="1367"/>
        <v>111557.88</v>
      </c>
      <c r="I4945">
        <f t="shared" si="1368"/>
        <v>3444</v>
      </c>
      <c r="J4945">
        <f t="shared" si="1369"/>
        <v>8520</v>
      </c>
      <c r="K4945">
        <f t="shared" si="1370"/>
        <v>686.4</v>
      </c>
      <c r="L4945">
        <f t="shared" si="1371"/>
        <v>3648</v>
      </c>
      <c r="M4945">
        <f t="shared" si="1372"/>
        <v>8508</v>
      </c>
      <c r="N4945">
        <v>1350.12</v>
      </c>
      <c r="O4945">
        <f t="shared" si="1373"/>
        <v>26156.52</v>
      </c>
      <c r="P4945">
        <v>25</v>
      </c>
      <c r="Q4945">
        <v>8487.86</v>
      </c>
      <c r="R4945">
        <v>420.01</v>
      </c>
      <c r="S4945">
        <v>0</v>
      </c>
      <c r="T4945">
        <v>100</v>
      </c>
      <c r="U4945">
        <f t="shared" si="1374"/>
        <v>16472.407291666666</v>
      </c>
      <c r="V4945">
        <v>0</v>
      </c>
      <c r="W4945">
        <f t="shared" si="1375"/>
        <v>25505.277291666665</v>
      </c>
      <c r="X4945">
        <f t="shared" si="1378"/>
        <v>8442.119999999999</v>
      </c>
      <c r="Y4945">
        <f t="shared" si="1379"/>
        <v>17028</v>
      </c>
      <c r="Z4945">
        <f t="shared" si="1376"/>
        <v>86052.602708333332</v>
      </c>
      <c r="AA4945" t="s">
        <v>634</v>
      </c>
      <c r="AB4945">
        <v>2022</v>
      </c>
    </row>
    <row r="4946" spans="1:28" x14ac:dyDescent="0.25">
      <c r="A4946">
        <v>13</v>
      </c>
      <c r="B4946" t="s">
        <v>122</v>
      </c>
      <c r="C4946" t="s">
        <v>102</v>
      </c>
      <c r="D4946" t="s">
        <v>4</v>
      </c>
      <c r="E4946" t="s">
        <v>209</v>
      </c>
      <c r="F4946" t="s">
        <v>84</v>
      </c>
      <c r="G4946">
        <v>93000</v>
      </c>
      <c r="H4946">
        <f t="shared" si="1367"/>
        <v>86153.58</v>
      </c>
      <c r="I4946">
        <f t="shared" si="1368"/>
        <v>2669.1</v>
      </c>
      <c r="J4946">
        <f t="shared" si="1369"/>
        <v>6602.9999999999991</v>
      </c>
      <c r="K4946">
        <f t="shared" si="1370"/>
        <v>686.4</v>
      </c>
      <c r="L4946">
        <f t="shared" si="1371"/>
        <v>2827.2</v>
      </c>
      <c r="M4946">
        <f t="shared" si="1372"/>
        <v>6593.7000000000007</v>
      </c>
      <c r="N4946">
        <v>1350.12</v>
      </c>
      <c r="O4946">
        <f t="shared" si="1373"/>
        <v>20729.519999999997</v>
      </c>
      <c r="P4946">
        <v>25</v>
      </c>
      <c r="Q4946">
        <v>1000</v>
      </c>
      <c r="R4946">
        <v>630.01</v>
      </c>
      <c r="S4946">
        <v>0</v>
      </c>
      <c r="T4946">
        <v>100</v>
      </c>
      <c r="U4946">
        <f t="shared" si="1374"/>
        <v>10121.332291666666</v>
      </c>
      <c r="V4946">
        <v>0</v>
      </c>
      <c r="W4946">
        <f t="shared" si="1375"/>
        <v>11876.342291666666</v>
      </c>
      <c r="X4946">
        <f t="shared" si="1378"/>
        <v>6846.4199999999992</v>
      </c>
      <c r="Y4946">
        <f t="shared" si="1379"/>
        <v>13196.7</v>
      </c>
      <c r="Z4946">
        <f t="shared" si="1376"/>
        <v>74277.237708333327</v>
      </c>
      <c r="AA4946" t="s">
        <v>634</v>
      </c>
      <c r="AB4946">
        <v>2022</v>
      </c>
    </row>
    <row r="4947" spans="1:28" x14ac:dyDescent="0.25">
      <c r="A4947">
        <v>14</v>
      </c>
      <c r="B4947" t="s">
        <v>123</v>
      </c>
      <c r="C4947" t="s">
        <v>102</v>
      </c>
      <c r="D4947" t="s">
        <v>10</v>
      </c>
      <c r="E4947" t="s">
        <v>39</v>
      </c>
      <c r="F4947" t="s">
        <v>84</v>
      </c>
      <c r="G4947">
        <v>65000</v>
      </c>
      <c r="H4947">
        <f t="shared" si="1367"/>
        <v>61158.5</v>
      </c>
      <c r="I4947">
        <f t="shared" si="1368"/>
        <v>1865.5</v>
      </c>
      <c r="J4947">
        <f t="shared" si="1369"/>
        <v>4615</v>
      </c>
      <c r="K4947">
        <f t="shared" si="1370"/>
        <v>686.4</v>
      </c>
      <c r="L4947">
        <f t="shared" si="1371"/>
        <v>1976</v>
      </c>
      <c r="M4947">
        <f t="shared" si="1372"/>
        <v>4608.5</v>
      </c>
      <c r="N4947">
        <v>0</v>
      </c>
      <c r="O4947">
        <f t="shared" si="1373"/>
        <v>13751.4</v>
      </c>
      <c r="P4947">
        <v>25</v>
      </c>
      <c r="Q4947">
        <v>6000</v>
      </c>
      <c r="R4947">
        <v>0</v>
      </c>
      <c r="S4947">
        <v>0</v>
      </c>
      <c r="T4947">
        <v>100</v>
      </c>
      <c r="U4947">
        <f t="shared" si="1374"/>
        <v>4427.5498333333335</v>
      </c>
      <c r="V4947">
        <v>0</v>
      </c>
      <c r="W4947">
        <f t="shared" si="1375"/>
        <v>10552.549833333334</v>
      </c>
      <c r="X4947">
        <f t="shared" si="1378"/>
        <v>3841.5</v>
      </c>
      <c r="Y4947">
        <f t="shared" si="1379"/>
        <v>9223.5</v>
      </c>
      <c r="Z4947">
        <f t="shared" si="1376"/>
        <v>50605.950166666662</v>
      </c>
      <c r="AA4947" t="s">
        <v>634</v>
      </c>
      <c r="AB4947">
        <v>2022</v>
      </c>
    </row>
    <row r="4948" spans="1:28" x14ac:dyDescent="0.25">
      <c r="A4948">
        <v>15</v>
      </c>
      <c r="B4948" t="s">
        <v>124</v>
      </c>
      <c r="C4948" t="s">
        <v>103</v>
      </c>
      <c r="D4948" t="s">
        <v>10</v>
      </c>
      <c r="E4948" t="s">
        <v>74</v>
      </c>
      <c r="F4948" t="s">
        <v>84</v>
      </c>
      <c r="G4948">
        <v>36000</v>
      </c>
      <c r="H4948">
        <f t="shared" si="1367"/>
        <v>33872.400000000001</v>
      </c>
      <c r="I4948">
        <f t="shared" si="1368"/>
        <v>1033.2</v>
      </c>
      <c r="J4948">
        <f t="shared" si="1369"/>
        <v>2555.9999999999995</v>
      </c>
      <c r="K4948">
        <f t="shared" si="1370"/>
        <v>396.00000000000006</v>
      </c>
      <c r="L4948">
        <f t="shared" si="1371"/>
        <v>1094.4000000000001</v>
      </c>
      <c r="M4948">
        <f t="shared" si="1372"/>
        <v>2552.4</v>
      </c>
      <c r="N4948">
        <v>0</v>
      </c>
      <c r="O4948">
        <f t="shared" si="1373"/>
        <v>7632</v>
      </c>
      <c r="P4948">
        <v>25</v>
      </c>
      <c r="Q4948">
        <v>0</v>
      </c>
      <c r="R4948">
        <v>280</v>
      </c>
      <c r="S4948">
        <v>0</v>
      </c>
      <c r="T4948">
        <v>100</v>
      </c>
      <c r="U4948">
        <f t="shared" si="1374"/>
        <v>0</v>
      </c>
      <c r="V4948">
        <v>0</v>
      </c>
      <c r="W4948">
        <f t="shared" si="1375"/>
        <v>405</v>
      </c>
      <c r="X4948">
        <f t="shared" si="1378"/>
        <v>2127.6000000000004</v>
      </c>
      <c r="Y4948">
        <f t="shared" si="1379"/>
        <v>5108.3999999999996</v>
      </c>
      <c r="Z4948">
        <f t="shared" si="1376"/>
        <v>33467.4</v>
      </c>
      <c r="AA4948" t="s">
        <v>634</v>
      </c>
      <c r="AB4948">
        <v>2022</v>
      </c>
    </row>
    <row r="4949" spans="1:28" x14ac:dyDescent="0.25">
      <c r="A4949">
        <v>16</v>
      </c>
      <c r="B4949" t="s">
        <v>125</v>
      </c>
      <c r="C4949" t="s">
        <v>102</v>
      </c>
      <c r="D4949" t="s">
        <v>94</v>
      </c>
      <c r="E4949" t="s">
        <v>65</v>
      </c>
      <c r="F4949" t="s">
        <v>85</v>
      </c>
      <c r="G4949">
        <v>50000</v>
      </c>
      <c r="H4949">
        <f t="shared" si="1367"/>
        <v>45694.879999999997</v>
      </c>
      <c r="I4949">
        <f t="shared" si="1368"/>
        <v>1435</v>
      </c>
      <c r="J4949">
        <f t="shared" si="1369"/>
        <v>3549.9999999999995</v>
      </c>
      <c r="K4949">
        <f t="shared" si="1370"/>
        <v>550</v>
      </c>
      <c r="L4949">
        <f t="shared" si="1371"/>
        <v>1520</v>
      </c>
      <c r="M4949">
        <f t="shared" si="1372"/>
        <v>3545.0000000000005</v>
      </c>
      <c r="N4949">
        <v>1350.12</v>
      </c>
      <c r="O4949">
        <f t="shared" si="1373"/>
        <v>11950.119999999999</v>
      </c>
      <c r="P4949">
        <v>25</v>
      </c>
      <c r="Q4949">
        <v>1000</v>
      </c>
      <c r="R4949">
        <v>0</v>
      </c>
      <c r="S4949">
        <v>1220</v>
      </c>
      <c r="T4949">
        <v>100</v>
      </c>
      <c r="U4949">
        <f t="shared" si="1374"/>
        <v>1651.4818749999993</v>
      </c>
      <c r="V4949">
        <v>0</v>
      </c>
      <c r="W4949">
        <f t="shared" si="1375"/>
        <v>3996.4818749999995</v>
      </c>
      <c r="X4949">
        <f t="shared" si="1378"/>
        <v>4305.12</v>
      </c>
      <c r="Y4949">
        <f t="shared" si="1379"/>
        <v>7095</v>
      </c>
      <c r="Z4949">
        <f t="shared" si="1376"/>
        <v>41698.398125</v>
      </c>
      <c r="AA4949" t="s">
        <v>634</v>
      </c>
      <c r="AB4949">
        <v>2022</v>
      </c>
    </row>
    <row r="4950" spans="1:28" x14ac:dyDescent="0.25">
      <c r="A4950">
        <v>17</v>
      </c>
      <c r="B4950" t="s">
        <v>126</v>
      </c>
      <c r="C4950" t="s">
        <v>103</v>
      </c>
      <c r="D4950" t="s">
        <v>94</v>
      </c>
      <c r="E4950" t="s">
        <v>58</v>
      </c>
      <c r="F4950" t="s">
        <v>84</v>
      </c>
      <c r="G4950">
        <v>42000</v>
      </c>
      <c r="H4950">
        <f t="shared" si="1367"/>
        <v>39517.800000000003</v>
      </c>
      <c r="I4950">
        <f t="shared" si="1368"/>
        <v>1205.4000000000001</v>
      </c>
      <c r="J4950">
        <f t="shared" si="1369"/>
        <v>2981.9999999999995</v>
      </c>
      <c r="K4950">
        <f t="shared" si="1370"/>
        <v>462.00000000000006</v>
      </c>
      <c r="L4950">
        <f t="shared" si="1371"/>
        <v>1276.8</v>
      </c>
      <c r="M4950">
        <f t="shared" si="1372"/>
        <v>2977.8</v>
      </c>
      <c r="N4950">
        <v>0</v>
      </c>
      <c r="O4950">
        <f t="shared" si="1373"/>
        <v>8904</v>
      </c>
      <c r="P4950">
        <v>25</v>
      </c>
      <c r="Q4950">
        <v>2996.21</v>
      </c>
      <c r="R4950">
        <v>0</v>
      </c>
      <c r="S4950">
        <v>1008</v>
      </c>
      <c r="T4950">
        <v>100</v>
      </c>
      <c r="U4950">
        <f t="shared" si="1374"/>
        <v>724.91987500000039</v>
      </c>
      <c r="V4950">
        <v>0</v>
      </c>
      <c r="W4950">
        <f t="shared" si="1375"/>
        <v>4854.1298750000005</v>
      </c>
      <c r="X4950">
        <f t="shared" si="1378"/>
        <v>2482.1999999999998</v>
      </c>
      <c r="Y4950">
        <f t="shared" si="1379"/>
        <v>5959.7999999999993</v>
      </c>
      <c r="Z4950">
        <f t="shared" si="1376"/>
        <v>34663.670124999997</v>
      </c>
      <c r="AA4950" t="s">
        <v>634</v>
      </c>
      <c r="AB4950">
        <v>2022</v>
      </c>
    </row>
    <row r="4951" spans="1:28" x14ac:dyDescent="0.25">
      <c r="A4951">
        <v>18</v>
      </c>
      <c r="B4951" t="s">
        <v>127</v>
      </c>
      <c r="C4951" t="s">
        <v>103</v>
      </c>
      <c r="D4951" t="s">
        <v>18</v>
      </c>
      <c r="E4951" t="s">
        <v>55</v>
      </c>
      <c r="F4951" t="s">
        <v>84</v>
      </c>
      <c r="G4951">
        <v>83000</v>
      </c>
      <c r="H4951">
        <f t="shared" si="1367"/>
        <v>76744.58</v>
      </c>
      <c r="I4951">
        <f t="shared" si="1368"/>
        <v>2382.1</v>
      </c>
      <c r="J4951">
        <f t="shared" si="1369"/>
        <v>5892.9999999999991</v>
      </c>
      <c r="K4951">
        <f t="shared" si="1370"/>
        <v>686.4</v>
      </c>
      <c r="L4951">
        <f t="shared" si="1371"/>
        <v>2523.1999999999998</v>
      </c>
      <c r="M4951">
        <f t="shared" si="1372"/>
        <v>5884.7000000000007</v>
      </c>
      <c r="N4951">
        <v>1350.12</v>
      </c>
      <c r="O4951">
        <f t="shared" si="1373"/>
        <v>18719.519999999997</v>
      </c>
      <c r="P4951">
        <v>25</v>
      </c>
      <c r="Q4951">
        <v>16476.740000000002</v>
      </c>
      <c r="R4951">
        <v>1190.01</v>
      </c>
      <c r="S4951">
        <v>0</v>
      </c>
      <c r="T4951">
        <v>100</v>
      </c>
      <c r="U4951">
        <f t="shared" si="1374"/>
        <v>7769.0822916666657</v>
      </c>
      <c r="V4951">
        <v>0</v>
      </c>
      <c r="W4951">
        <f t="shared" si="1375"/>
        <v>25560.832291666666</v>
      </c>
      <c r="X4951">
        <f t="shared" si="1378"/>
        <v>6255.4199999999992</v>
      </c>
      <c r="Y4951">
        <f t="shared" si="1379"/>
        <v>11777.7</v>
      </c>
      <c r="Z4951">
        <f t="shared" si="1376"/>
        <v>51183.747708333336</v>
      </c>
      <c r="AA4951" t="s">
        <v>634</v>
      </c>
      <c r="AB4951">
        <v>2022</v>
      </c>
    </row>
    <row r="4952" spans="1:28" x14ac:dyDescent="0.25">
      <c r="A4952">
        <v>19</v>
      </c>
      <c r="B4952" t="s">
        <v>128</v>
      </c>
      <c r="C4952" t="s">
        <v>102</v>
      </c>
      <c r="D4952" t="s">
        <v>12</v>
      </c>
      <c r="E4952" t="s">
        <v>35</v>
      </c>
      <c r="F4952" t="s">
        <v>84</v>
      </c>
      <c r="G4952">
        <v>85000</v>
      </c>
      <c r="H4952">
        <f t="shared" si="1367"/>
        <v>77276.259999999995</v>
      </c>
      <c r="I4952">
        <f t="shared" si="1368"/>
        <v>2439.5</v>
      </c>
      <c r="J4952">
        <f t="shared" si="1369"/>
        <v>6034.9999999999991</v>
      </c>
      <c r="K4952">
        <f t="shared" si="1370"/>
        <v>686.4</v>
      </c>
      <c r="L4952">
        <f t="shared" si="1371"/>
        <v>2584</v>
      </c>
      <c r="M4952">
        <f t="shared" si="1372"/>
        <v>6026.5</v>
      </c>
      <c r="N4952">
        <f>+N4951*2</f>
        <v>2700.24</v>
      </c>
      <c r="O4952">
        <f t="shared" si="1373"/>
        <v>20471.64</v>
      </c>
      <c r="P4952">
        <v>25</v>
      </c>
      <c r="Q4952">
        <v>0</v>
      </c>
      <c r="R4952">
        <v>0</v>
      </c>
      <c r="S4952">
        <v>0</v>
      </c>
      <c r="T4952">
        <v>100</v>
      </c>
      <c r="U4952">
        <f t="shared" si="1374"/>
        <v>7902.002291666664</v>
      </c>
      <c r="V4952">
        <v>0</v>
      </c>
      <c r="W4952">
        <f t="shared" si="1375"/>
        <v>8027.002291666664</v>
      </c>
      <c r="X4952">
        <f t="shared" si="1378"/>
        <v>7723.74</v>
      </c>
      <c r="Y4952">
        <f t="shared" si="1379"/>
        <v>12061.5</v>
      </c>
      <c r="Z4952">
        <f t="shared" si="1376"/>
        <v>69249.257708333331</v>
      </c>
      <c r="AA4952" t="s">
        <v>634</v>
      </c>
      <c r="AB4952">
        <v>2022</v>
      </c>
    </row>
    <row r="4953" spans="1:28" x14ac:dyDescent="0.25">
      <c r="A4953">
        <v>20</v>
      </c>
      <c r="B4953" t="s">
        <v>114</v>
      </c>
      <c r="C4953" t="s">
        <v>102</v>
      </c>
      <c r="D4953" t="s">
        <v>8</v>
      </c>
      <c r="E4953" t="s">
        <v>64</v>
      </c>
      <c r="F4953" t="s">
        <v>84</v>
      </c>
      <c r="G4953">
        <v>60000</v>
      </c>
      <c r="H4953">
        <f>+G4953-(I4953+L4953+N4953)</f>
        <v>56454</v>
      </c>
      <c r="I4953">
        <f>IF(G4953&lt;=312000,G4953*2.87%,8954.4)</f>
        <v>1722</v>
      </c>
      <c r="J4953">
        <f>IF(G4953&lt;=312000,G4953*7.1%,22152)</f>
        <v>4260</v>
      </c>
      <c r="K4953">
        <f>IF(G4953&lt;=62400,G4953*1.1%,686.4)</f>
        <v>660.00000000000011</v>
      </c>
      <c r="L4953">
        <f>IF(G4953&lt;=156000,G4953*3.04%,4742.4)</f>
        <v>1824</v>
      </c>
      <c r="M4953">
        <f>IF(G4953&lt;=156000,G4953*7.09%,11060.4)</f>
        <v>4254</v>
      </c>
      <c r="N4953">
        <v>0</v>
      </c>
      <c r="O4953">
        <f>+I4953+J4953+K4953+L4953+M4953+N4953</f>
        <v>12720</v>
      </c>
      <c r="P4953">
        <v>25</v>
      </c>
      <c r="Q4953">
        <v>21600.77</v>
      </c>
      <c r="R4953">
        <v>0</v>
      </c>
      <c r="S4953">
        <v>2440</v>
      </c>
      <c r="T4953">
        <v>100</v>
      </c>
      <c r="U4953">
        <f>IF((H4953*12)&gt;867123.01,(79776+(((H4953*12)-867123.01)*0.25))/12,IF((H4953*12)&gt;624329.01,(31216+(((H4953*12)-624329.01)*0.2))/12,IF((H4953*12)&gt;416220.01,(((H4953*12)-416220.01)*0.15)/12,0)))</f>
        <v>3486.6498333333329</v>
      </c>
      <c r="V4953">
        <v>0</v>
      </c>
      <c r="W4953">
        <f t="shared" si="1375"/>
        <v>27652.419833333333</v>
      </c>
      <c r="X4953">
        <f t="shared" si="1378"/>
        <v>3546</v>
      </c>
      <c r="Y4953">
        <f t="shared" si="1379"/>
        <v>8514</v>
      </c>
      <c r="Z4953">
        <f t="shared" si="1376"/>
        <v>28801.580166666667</v>
      </c>
      <c r="AA4953" t="s">
        <v>634</v>
      </c>
      <c r="AB4953">
        <v>2022</v>
      </c>
    </row>
    <row r="4954" spans="1:28" x14ac:dyDescent="0.25">
      <c r="A4954">
        <v>21</v>
      </c>
      <c r="B4954" t="s">
        <v>129</v>
      </c>
      <c r="C4954" t="s">
        <v>102</v>
      </c>
      <c r="D4954" t="s">
        <v>16</v>
      </c>
      <c r="E4954" t="s">
        <v>79</v>
      </c>
      <c r="F4954" t="s">
        <v>84</v>
      </c>
      <c r="G4954">
        <v>54000</v>
      </c>
      <c r="H4954">
        <f t="shared" si="1367"/>
        <v>50808.6</v>
      </c>
      <c r="I4954">
        <f t="shared" si="1368"/>
        <v>1549.8</v>
      </c>
      <c r="J4954">
        <f t="shared" si="1369"/>
        <v>3833.9999999999995</v>
      </c>
      <c r="K4954">
        <f t="shared" si="1370"/>
        <v>594.00000000000011</v>
      </c>
      <c r="L4954">
        <f t="shared" si="1371"/>
        <v>1641.6</v>
      </c>
      <c r="M4954">
        <f t="shared" si="1372"/>
        <v>3828.6000000000004</v>
      </c>
      <c r="N4954">
        <v>0</v>
      </c>
      <c r="O4954">
        <f t="shared" si="1373"/>
        <v>11448</v>
      </c>
      <c r="P4954">
        <v>25</v>
      </c>
      <c r="Q4954">
        <v>500</v>
      </c>
      <c r="R4954">
        <v>350</v>
      </c>
      <c r="S4954">
        <v>0</v>
      </c>
      <c r="T4954">
        <v>100</v>
      </c>
      <c r="U4954">
        <f t="shared" si="1374"/>
        <v>2418.539874999999</v>
      </c>
      <c r="V4954">
        <v>0</v>
      </c>
      <c r="W4954">
        <f t="shared" si="1375"/>
        <v>3393.539874999999</v>
      </c>
      <c r="X4954">
        <f t="shared" ref="X4954:X4985" si="1380">+I4954+L4954+N4954</f>
        <v>3191.3999999999996</v>
      </c>
      <c r="Y4954">
        <f t="shared" si="1379"/>
        <v>7662.6</v>
      </c>
      <c r="Z4954">
        <f t="shared" si="1376"/>
        <v>47415.060125000004</v>
      </c>
      <c r="AA4954" t="s">
        <v>634</v>
      </c>
      <c r="AB4954">
        <v>2022</v>
      </c>
    </row>
    <row r="4955" spans="1:28" x14ac:dyDescent="0.25">
      <c r="A4955">
        <v>22</v>
      </c>
      <c r="B4955" t="s">
        <v>130</v>
      </c>
      <c r="C4955" t="s">
        <v>102</v>
      </c>
      <c r="D4955" t="s">
        <v>16</v>
      </c>
      <c r="E4955" t="s">
        <v>61</v>
      </c>
      <c r="F4955" t="s">
        <v>84</v>
      </c>
      <c r="G4955">
        <v>65000</v>
      </c>
      <c r="H4955">
        <f t="shared" si="1367"/>
        <v>57108.14</v>
      </c>
      <c r="I4955">
        <f t="shared" si="1368"/>
        <v>1865.5</v>
      </c>
      <c r="J4955">
        <f t="shared" si="1369"/>
        <v>4615</v>
      </c>
      <c r="K4955">
        <f t="shared" si="1370"/>
        <v>686.4</v>
      </c>
      <c r="L4955">
        <f t="shared" si="1371"/>
        <v>1976</v>
      </c>
      <c r="M4955">
        <f t="shared" si="1372"/>
        <v>4608.5</v>
      </c>
      <c r="N4955">
        <f>1350.12*3</f>
        <v>4050.3599999999997</v>
      </c>
      <c r="O4955">
        <f t="shared" si="1373"/>
        <v>17801.759999999998</v>
      </c>
      <c r="P4955">
        <v>25</v>
      </c>
      <c r="Q4955">
        <v>1200</v>
      </c>
      <c r="R4955">
        <v>0</v>
      </c>
      <c r="S4955">
        <v>0</v>
      </c>
      <c r="T4955">
        <v>100</v>
      </c>
      <c r="U4955">
        <f t="shared" si="1374"/>
        <v>3617.477833333332</v>
      </c>
      <c r="V4955">
        <v>0</v>
      </c>
      <c r="W4955">
        <f t="shared" si="1375"/>
        <v>4942.4778333333325</v>
      </c>
      <c r="X4955">
        <f t="shared" si="1380"/>
        <v>7891.86</v>
      </c>
      <c r="Y4955">
        <f t="shared" si="1379"/>
        <v>9223.5</v>
      </c>
      <c r="Z4955">
        <f t="shared" si="1376"/>
        <v>52165.662166666669</v>
      </c>
      <c r="AA4955" t="s">
        <v>634</v>
      </c>
      <c r="AB4955">
        <v>2022</v>
      </c>
    </row>
    <row r="4956" spans="1:28" x14ac:dyDescent="0.25">
      <c r="A4956">
        <v>23</v>
      </c>
      <c r="B4956" t="s">
        <v>131</v>
      </c>
      <c r="C4956" t="s">
        <v>102</v>
      </c>
      <c r="D4956" t="s">
        <v>6</v>
      </c>
      <c r="E4956" t="s">
        <v>108</v>
      </c>
      <c r="F4956" t="s">
        <v>84</v>
      </c>
      <c r="G4956">
        <v>70000</v>
      </c>
      <c r="H4956">
        <f t="shared" si="1367"/>
        <v>57762.28</v>
      </c>
      <c r="I4956">
        <f t="shared" si="1368"/>
        <v>2009</v>
      </c>
      <c r="J4956">
        <f t="shared" si="1369"/>
        <v>4970</v>
      </c>
      <c r="K4956">
        <f t="shared" si="1370"/>
        <v>686.4</v>
      </c>
      <c r="L4956">
        <f t="shared" si="1371"/>
        <v>2128</v>
      </c>
      <c r="M4956">
        <f t="shared" si="1372"/>
        <v>4963</v>
      </c>
      <c r="N4956">
        <f>+N4955*2</f>
        <v>8100.7199999999993</v>
      </c>
      <c r="O4956">
        <f t="shared" si="1373"/>
        <v>22857.119999999999</v>
      </c>
      <c r="P4956">
        <v>25</v>
      </c>
      <c r="Q4956">
        <v>0</v>
      </c>
      <c r="R4956">
        <v>210</v>
      </c>
      <c r="S4956">
        <v>4250</v>
      </c>
      <c r="T4956">
        <v>100</v>
      </c>
      <c r="U4956">
        <f t="shared" si="1374"/>
        <v>3748.3058333333333</v>
      </c>
      <c r="V4956">
        <v>0</v>
      </c>
      <c r="W4956">
        <f t="shared" si="1375"/>
        <v>8333.3058333333338</v>
      </c>
      <c r="X4956">
        <f t="shared" si="1380"/>
        <v>12237.72</v>
      </c>
      <c r="Y4956">
        <f t="shared" si="1379"/>
        <v>9933</v>
      </c>
      <c r="Z4956">
        <f t="shared" si="1376"/>
        <v>49428.974166666667</v>
      </c>
      <c r="AA4956" t="s">
        <v>634</v>
      </c>
      <c r="AB4956">
        <v>2022</v>
      </c>
    </row>
    <row r="4957" spans="1:28" x14ac:dyDescent="0.25">
      <c r="A4957">
        <v>24</v>
      </c>
      <c r="B4957" t="s">
        <v>132</v>
      </c>
      <c r="C4957" t="s">
        <v>102</v>
      </c>
      <c r="D4957" t="s">
        <v>4</v>
      </c>
      <c r="E4957" t="s">
        <v>24</v>
      </c>
      <c r="F4957" t="s">
        <v>84</v>
      </c>
      <c r="G4957">
        <v>45000</v>
      </c>
      <c r="H4957">
        <f t="shared" si="1367"/>
        <v>39640.26</v>
      </c>
      <c r="I4957">
        <f t="shared" si="1368"/>
        <v>1291.5</v>
      </c>
      <c r="J4957">
        <f t="shared" si="1369"/>
        <v>3194.9999999999995</v>
      </c>
      <c r="K4957">
        <f t="shared" si="1370"/>
        <v>495.00000000000006</v>
      </c>
      <c r="L4957">
        <f t="shared" si="1371"/>
        <v>1368</v>
      </c>
      <c r="M4957">
        <f t="shared" si="1372"/>
        <v>3190.5</v>
      </c>
      <c r="N4957">
        <f>1350.12*2</f>
        <v>2700.24</v>
      </c>
      <c r="O4957">
        <f t="shared" si="1373"/>
        <v>12240.24</v>
      </c>
      <c r="P4957">
        <v>25</v>
      </c>
      <c r="Q4957">
        <v>7487.3</v>
      </c>
      <c r="R4957">
        <v>0</v>
      </c>
      <c r="S4957">
        <v>0</v>
      </c>
      <c r="T4957">
        <v>100</v>
      </c>
      <c r="U4957">
        <f t="shared" si="1374"/>
        <v>743.28887499999973</v>
      </c>
      <c r="V4957">
        <v>0</v>
      </c>
      <c r="W4957">
        <f t="shared" si="1375"/>
        <v>8355.5888749999995</v>
      </c>
      <c r="X4957">
        <f t="shared" si="1380"/>
        <v>5359.74</v>
      </c>
      <c r="Y4957">
        <f>+J4957++K4957+M4957</f>
        <v>6880.5</v>
      </c>
      <c r="Z4957">
        <f t="shared" si="1376"/>
        <v>31284.671125000001</v>
      </c>
      <c r="AA4957" t="s">
        <v>634</v>
      </c>
      <c r="AB4957">
        <v>2022</v>
      </c>
    </row>
    <row r="4958" spans="1:28" x14ac:dyDescent="0.25">
      <c r="A4958">
        <v>25</v>
      </c>
      <c r="B4958" t="s">
        <v>133</v>
      </c>
      <c r="C4958" t="s">
        <v>103</v>
      </c>
      <c r="D4958" t="s">
        <v>5</v>
      </c>
      <c r="E4958" t="s">
        <v>25</v>
      </c>
      <c r="F4958" t="s">
        <v>84</v>
      </c>
      <c r="G4958">
        <v>80000</v>
      </c>
      <c r="H4958">
        <f t="shared" si="1367"/>
        <v>75272</v>
      </c>
      <c r="I4958">
        <f t="shared" si="1368"/>
        <v>2296</v>
      </c>
      <c r="J4958">
        <f t="shared" si="1369"/>
        <v>5679.9999999999991</v>
      </c>
      <c r="K4958">
        <f t="shared" si="1370"/>
        <v>686.4</v>
      </c>
      <c r="L4958">
        <f t="shared" si="1371"/>
        <v>2432</v>
      </c>
      <c r="M4958">
        <f t="shared" si="1372"/>
        <v>5672</v>
      </c>
      <c r="N4958">
        <v>0</v>
      </c>
      <c r="O4958">
        <f t="shared" si="1373"/>
        <v>16766.400000000001</v>
      </c>
      <c r="P4958">
        <v>25</v>
      </c>
      <c r="Q4958">
        <v>200</v>
      </c>
      <c r="R4958">
        <v>0</v>
      </c>
      <c r="S4958">
        <v>0</v>
      </c>
      <c r="T4958">
        <v>100</v>
      </c>
      <c r="U4958">
        <f t="shared" si="1374"/>
        <v>7400.9372916666662</v>
      </c>
      <c r="V4958">
        <v>0</v>
      </c>
      <c r="W4958">
        <f t="shared" si="1375"/>
        <v>7725.9372916666662</v>
      </c>
      <c r="X4958">
        <f t="shared" si="1380"/>
        <v>4728</v>
      </c>
      <c r="Y4958">
        <f t="shared" ref="Y4958:Y4989" si="1381">+J4958+M4958</f>
        <v>11352</v>
      </c>
      <c r="Z4958">
        <f t="shared" si="1376"/>
        <v>67546.062708333338</v>
      </c>
      <c r="AA4958" t="s">
        <v>634</v>
      </c>
      <c r="AB4958">
        <v>2022</v>
      </c>
    </row>
    <row r="4959" spans="1:28" x14ac:dyDescent="0.25">
      <c r="A4959">
        <v>26</v>
      </c>
      <c r="B4959" t="s">
        <v>134</v>
      </c>
      <c r="C4959" t="s">
        <v>102</v>
      </c>
      <c r="D4959" t="s">
        <v>16</v>
      </c>
      <c r="E4959" t="s">
        <v>45</v>
      </c>
      <c r="F4959" t="s">
        <v>84</v>
      </c>
      <c r="G4959">
        <v>44000</v>
      </c>
      <c r="H4959">
        <f t="shared" si="1367"/>
        <v>40049.480000000003</v>
      </c>
      <c r="I4959">
        <f t="shared" si="1368"/>
        <v>1262.8</v>
      </c>
      <c r="J4959">
        <f t="shared" si="1369"/>
        <v>3123.9999999999995</v>
      </c>
      <c r="K4959">
        <f t="shared" si="1370"/>
        <v>484.00000000000006</v>
      </c>
      <c r="L4959">
        <f t="shared" si="1371"/>
        <v>1337.6</v>
      </c>
      <c r="M4959">
        <f t="shared" si="1372"/>
        <v>3119.6000000000004</v>
      </c>
      <c r="N4959">
        <v>1350.12</v>
      </c>
      <c r="O4959">
        <f t="shared" si="1373"/>
        <v>10678.119999999999</v>
      </c>
      <c r="P4959">
        <v>25</v>
      </c>
      <c r="Q4959">
        <v>0</v>
      </c>
      <c r="R4959">
        <v>1120.01</v>
      </c>
      <c r="S4959">
        <v>0</v>
      </c>
      <c r="T4959">
        <v>100</v>
      </c>
      <c r="U4959">
        <f t="shared" si="1374"/>
        <v>804.671875</v>
      </c>
      <c r="V4959">
        <v>0</v>
      </c>
      <c r="W4959">
        <f t="shared" si="1375"/>
        <v>2049.6818750000002</v>
      </c>
      <c r="X4959">
        <f t="shared" si="1380"/>
        <v>3950.5199999999995</v>
      </c>
      <c r="Y4959">
        <f t="shared" si="1381"/>
        <v>6243.6</v>
      </c>
      <c r="Z4959">
        <f t="shared" si="1376"/>
        <v>37999.798125000001</v>
      </c>
      <c r="AA4959" t="s">
        <v>634</v>
      </c>
      <c r="AB4959">
        <v>2022</v>
      </c>
    </row>
    <row r="4960" spans="1:28" x14ac:dyDescent="0.25">
      <c r="A4960">
        <v>27</v>
      </c>
      <c r="B4960" t="s">
        <v>136</v>
      </c>
      <c r="C4960" t="s">
        <v>103</v>
      </c>
      <c r="D4960" t="s">
        <v>17</v>
      </c>
      <c r="E4960" t="s">
        <v>107</v>
      </c>
      <c r="F4960" t="s">
        <v>99</v>
      </c>
      <c r="G4960">
        <v>150000</v>
      </c>
      <c r="H4960">
        <f t="shared" si="1367"/>
        <v>141135</v>
      </c>
      <c r="I4960">
        <f t="shared" si="1368"/>
        <v>4305</v>
      </c>
      <c r="J4960">
        <f t="shared" si="1369"/>
        <v>10649.999999999998</v>
      </c>
      <c r="K4960">
        <f t="shared" si="1370"/>
        <v>686.4</v>
      </c>
      <c r="L4960">
        <f t="shared" si="1371"/>
        <v>4560</v>
      </c>
      <c r="M4960">
        <f t="shared" si="1372"/>
        <v>10635</v>
      </c>
      <c r="N4960">
        <v>0</v>
      </c>
      <c r="O4960">
        <f t="shared" si="1373"/>
        <v>30836.399999999998</v>
      </c>
      <c r="P4960">
        <v>25</v>
      </c>
      <c r="Q4960">
        <v>0</v>
      </c>
      <c r="R4960">
        <v>0</v>
      </c>
      <c r="S4960">
        <v>0</v>
      </c>
      <c r="T4960">
        <v>100</v>
      </c>
      <c r="U4960">
        <f t="shared" si="1374"/>
        <v>23866.687291666665</v>
      </c>
      <c r="V4960">
        <v>0</v>
      </c>
      <c r="W4960">
        <f t="shared" si="1375"/>
        <v>23991.687291666665</v>
      </c>
      <c r="X4960">
        <f t="shared" si="1380"/>
        <v>8865</v>
      </c>
      <c r="Y4960">
        <f t="shared" si="1381"/>
        <v>21285</v>
      </c>
      <c r="Z4960">
        <f t="shared" si="1376"/>
        <v>117143.31270833334</v>
      </c>
      <c r="AA4960" t="s">
        <v>634</v>
      </c>
      <c r="AB4960">
        <v>2022</v>
      </c>
    </row>
    <row r="4961" spans="1:28" x14ac:dyDescent="0.25">
      <c r="A4961">
        <v>28</v>
      </c>
      <c r="B4961" t="s">
        <v>137</v>
      </c>
      <c r="C4961" t="s">
        <v>102</v>
      </c>
      <c r="D4961" t="s">
        <v>22</v>
      </c>
      <c r="E4961" t="s">
        <v>31</v>
      </c>
      <c r="F4961" t="s">
        <v>99</v>
      </c>
      <c r="G4961">
        <v>145000</v>
      </c>
      <c r="H4961">
        <f t="shared" si="1367"/>
        <v>135080.38</v>
      </c>
      <c r="I4961">
        <f t="shared" si="1368"/>
        <v>4161.5</v>
      </c>
      <c r="J4961">
        <f t="shared" si="1369"/>
        <v>10294.999999999998</v>
      </c>
      <c r="K4961">
        <f t="shared" si="1370"/>
        <v>686.4</v>
      </c>
      <c r="L4961">
        <f t="shared" si="1371"/>
        <v>4408</v>
      </c>
      <c r="M4961">
        <f t="shared" si="1372"/>
        <v>10280.5</v>
      </c>
      <c r="N4961">
        <v>1350.12</v>
      </c>
      <c r="O4961">
        <f t="shared" si="1373"/>
        <v>31181.519999999997</v>
      </c>
      <c r="P4961">
        <v>25</v>
      </c>
      <c r="Q4961">
        <v>1000</v>
      </c>
      <c r="R4961">
        <v>700.01</v>
      </c>
      <c r="S4961">
        <v>0</v>
      </c>
      <c r="T4961">
        <v>100</v>
      </c>
      <c r="U4961">
        <f t="shared" si="1374"/>
        <v>22353.032291666666</v>
      </c>
      <c r="V4961">
        <v>0</v>
      </c>
      <c r="W4961">
        <f t="shared" si="1375"/>
        <v>24178.042291666665</v>
      </c>
      <c r="X4961">
        <f t="shared" si="1380"/>
        <v>9919.619999999999</v>
      </c>
      <c r="Y4961">
        <f t="shared" si="1381"/>
        <v>20575.5</v>
      </c>
      <c r="Z4961">
        <f t="shared" si="1376"/>
        <v>110902.33770833333</v>
      </c>
      <c r="AA4961" t="s">
        <v>634</v>
      </c>
      <c r="AB4961">
        <v>2022</v>
      </c>
    </row>
    <row r="4962" spans="1:28" x14ac:dyDescent="0.25">
      <c r="A4962">
        <v>29</v>
      </c>
      <c r="B4962" t="s">
        <v>138</v>
      </c>
      <c r="C4962" t="s">
        <v>102</v>
      </c>
      <c r="D4962" t="s">
        <v>16</v>
      </c>
      <c r="E4962" t="s">
        <v>31</v>
      </c>
      <c r="F4962" t="s">
        <v>99</v>
      </c>
      <c r="G4962">
        <v>90000</v>
      </c>
      <c r="H4962">
        <f t="shared" si="1367"/>
        <v>84681</v>
      </c>
      <c r="I4962">
        <f t="shared" si="1368"/>
        <v>2583</v>
      </c>
      <c r="J4962">
        <f t="shared" si="1369"/>
        <v>6389.9999999999991</v>
      </c>
      <c r="K4962">
        <f t="shared" si="1370"/>
        <v>686.4</v>
      </c>
      <c r="L4962">
        <f t="shared" si="1371"/>
        <v>2736</v>
      </c>
      <c r="M4962">
        <f t="shared" si="1372"/>
        <v>6381</v>
      </c>
      <c r="N4962">
        <v>0</v>
      </c>
      <c r="O4962">
        <f t="shared" si="1373"/>
        <v>18776.400000000001</v>
      </c>
      <c r="P4962">
        <v>25</v>
      </c>
      <c r="Q4962">
        <v>0</v>
      </c>
      <c r="R4962">
        <v>770.01</v>
      </c>
      <c r="S4962">
        <v>0</v>
      </c>
      <c r="T4962">
        <v>100</v>
      </c>
      <c r="U4962">
        <f t="shared" si="1374"/>
        <v>9753.1872916666671</v>
      </c>
      <c r="V4962">
        <v>0</v>
      </c>
      <c r="W4962">
        <f t="shared" si="1375"/>
        <v>10648.197291666667</v>
      </c>
      <c r="X4962">
        <f t="shared" si="1380"/>
        <v>5319</v>
      </c>
      <c r="Y4962">
        <f t="shared" si="1381"/>
        <v>12771</v>
      </c>
      <c r="Z4962">
        <f t="shared" si="1376"/>
        <v>74032.802708333329</v>
      </c>
      <c r="AA4962" t="s">
        <v>634</v>
      </c>
      <c r="AB4962">
        <v>2022</v>
      </c>
    </row>
    <row r="4963" spans="1:28" x14ac:dyDescent="0.25">
      <c r="A4963">
        <v>30</v>
      </c>
      <c r="B4963" t="s">
        <v>139</v>
      </c>
      <c r="C4963" t="s">
        <v>102</v>
      </c>
      <c r="D4963" t="s">
        <v>23</v>
      </c>
      <c r="E4963" t="s">
        <v>82</v>
      </c>
      <c r="F4963" t="s">
        <v>99</v>
      </c>
      <c r="G4963">
        <v>150000</v>
      </c>
      <c r="H4963">
        <f t="shared" si="1367"/>
        <v>141135</v>
      </c>
      <c r="I4963">
        <f t="shared" si="1368"/>
        <v>4305</v>
      </c>
      <c r="J4963">
        <f t="shared" si="1369"/>
        <v>10649.999999999998</v>
      </c>
      <c r="K4963">
        <f t="shared" si="1370"/>
        <v>686.4</v>
      </c>
      <c r="L4963">
        <f t="shared" si="1371"/>
        <v>4560</v>
      </c>
      <c r="M4963">
        <f t="shared" si="1372"/>
        <v>10635</v>
      </c>
      <c r="N4963">
        <v>0</v>
      </c>
      <c r="O4963">
        <f t="shared" si="1373"/>
        <v>30836.399999999998</v>
      </c>
      <c r="P4963">
        <v>25</v>
      </c>
      <c r="Q4963">
        <v>0</v>
      </c>
      <c r="R4963">
        <v>0</v>
      </c>
      <c r="S4963">
        <v>2125</v>
      </c>
      <c r="T4963">
        <v>100</v>
      </c>
      <c r="U4963">
        <f t="shared" si="1374"/>
        <v>23866.687291666665</v>
      </c>
      <c r="V4963">
        <v>0</v>
      </c>
      <c r="W4963">
        <f t="shared" si="1375"/>
        <v>26116.687291666665</v>
      </c>
      <c r="X4963">
        <f t="shared" si="1380"/>
        <v>8865</v>
      </c>
      <c r="Y4963">
        <f t="shared" si="1381"/>
        <v>21285</v>
      </c>
      <c r="Z4963">
        <f t="shared" si="1376"/>
        <v>115018.31270833334</v>
      </c>
      <c r="AA4963" t="s">
        <v>634</v>
      </c>
      <c r="AB4963">
        <v>2022</v>
      </c>
    </row>
    <row r="4964" spans="1:28" x14ac:dyDescent="0.25">
      <c r="A4964">
        <v>31</v>
      </c>
      <c r="B4964" t="s">
        <v>140</v>
      </c>
      <c r="C4964" t="s">
        <v>102</v>
      </c>
      <c r="D4964" t="s">
        <v>8</v>
      </c>
      <c r="E4964" t="s">
        <v>29</v>
      </c>
      <c r="F4964" t="s">
        <v>99</v>
      </c>
      <c r="G4964">
        <v>130000</v>
      </c>
      <c r="H4964">
        <f t="shared" si="1367"/>
        <v>122317</v>
      </c>
      <c r="I4964">
        <f t="shared" si="1368"/>
        <v>3731</v>
      </c>
      <c r="J4964">
        <f t="shared" si="1369"/>
        <v>9230</v>
      </c>
      <c r="K4964">
        <f t="shared" si="1370"/>
        <v>686.4</v>
      </c>
      <c r="L4964">
        <f t="shared" si="1371"/>
        <v>3952</v>
      </c>
      <c r="M4964">
        <f t="shared" si="1372"/>
        <v>9217</v>
      </c>
      <c r="N4964">
        <v>0</v>
      </c>
      <c r="O4964">
        <f t="shared" si="1373"/>
        <v>26816.400000000001</v>
      </c>
      <c r="P4964">
        <v>25</v>
      </c>
      <c r="Q4964">
        <v>0</v>
      </c>
      <c r="R4964">
        <v>0</v>
      </c>
      <c r="S4964">
        <v>0</v>
      </c>
      <c r="T4964">
        <v>100</v>
      </c>
      <c r="U4964">
        <f t="shared" si="1374"/>
        <v>19162.187291666665</v>
      </c>
      <c r="V4964">
        <v>0</v>
      </c>
      <c r="W4964">
        <f t="shared" si="1375"/>
        <v>19287.187291666665</v>
      </c>
      <c r="X4964">
        <f t="shared" si="1380"/>
        <v>7683</v>
      </c>
      <c r="Y4964">
        <f t="shared" si="1381"/>
        <v>18447</v>
      </c>
      <c r="Z4964">
        <f t="shared" si="1376"/>
        <v>103029.81270833334</v>
      </c>
      <c r="AA4964" t="s">
        <v>634</v>
      </c>
      <c r="AB4964">
        <v>2022</v>
      </c>
    </row>
    <row r="4965" spans="1:28" x14ac:dyDescent="0.25">
      <c r="A4965">
        <v>32</v>
      </c>
      <c r="B4965" t="s">
        <v>141</v>
      </c>
      <c r="C4965" t="s">
        <v>102</v>
      </c>
      <c r="D4965" t="s">
        <v>8</v>
      </c>
      <c r="E4965" t="s">
        <v>63</v>
      </c>
      <c r="F4965" t="s">
        <v>99</v>
      </c>
      <c r="G4965">
        <v>130000</v>
      </c>
      <c r="H4965">
        <f t="shared" si="1367"/>
        <v>122317</v>
      </c>
      <c r="I4965">
        <f t="shared" si="1368"/>
        <v>3731</v>
      </c>
      <c r="J4965">
        <f t="shared" si="1369"/>
        <v>9230</v>
      </c>
      <c r="K4965">
        <f t="shared" si="1370"/>
        <v>686.4</v>
      </c>
      <c r="L4965">
        <f t="shared" si="1371"/>
        <v>3952</v>
      </c>
      <c r="M4965">
        <f t="shared" si="1372"/>
        <v>9217</v>
      </c>
      <c r="N4965">
        <v>0</v>
      </c>
      <c r="O4965">
        <f t="shared" si="1373"/>
        <v>26816.400000000001</v>
      </c>
      <c r="P4965">
        <v>25</v>
      </c>
      <c r="Q4965">
        <v>0</v>
      </c>
      <c r="R4965">
        <v>0</v>
      </c>
      <c r="S4965">
        <v>0</v>
      </c>
      <c r="T4965">
        <v>100</v>
      </c>
      <c r="U4965">
        <f t="shared" si="1374"/>
        <v>19162.187291666665</v>
      </c>
      <c r="V4965">
        <v>0</v>
      </c>
      <c r="W4965">
        <f t="shared" si="1375"/>
        <v>19287.187291666665</v>
      </c>
      <c r="X4965">
        <f t="shared" si="1380"/>
        <v>7683</v>
      </c>
      <c r="Y4965">
        <f t="shared" si="1381"/>
        <v>18447</v>
      </c>
      <c r="Z4965">
        <f t="shared" si="1376"/>
        <v>103029.81270833334</v>
      </c>
      <c r="AA4965" t="s">
        <v>634</v>
      </c>
      <c r="AB4965">
        <v>2022</v>
      </c>
    </row>
    <row r="4966" spans="1:28" x14ac:dyDescent="0.25">
      <c r="A4966">
        <v>33</v>
      </c>
      <c r="B4966" t="s">
        <v>142</v>
      </c>
      <c r="C4966" t="s">
        <v>102</v>
      </c>
      <c r="D4966" t="s">
        <v>7</v>
      </c>
      <c r="E4966" t="s">
        <v>47</v>
      </c>
      <c r="F4966" t="s">
        <v>99</v>
      </c>
      <c r="G4966">
        <v>145000</v>
      </c>
      <c r="H4966">
        <f t="shared" ref="H4966:H5029" si="1382">+G4966-(I4966+L4966+N4966)</f>
        <v>136430.5</v>
      </c>
      <c r="I4966">
        <f t="shared" ref="I4966:I5029" si="1383">IF(G4966&lt;=312000,G4966*2.87%,8954.4)</f>
        <v>4161.5</v>
      </c>
      <c r="J4966">
        <f t="shared" ref="J4966:J5029" si="1384">IF(G4966&lt;=312000,G4966*7.1%,22152)</f>
        <v>10294.999999999998</v>
      </c>
      <c r="K4966">
        <f t="shared" ref="K4966:K5029" si="1385">IF(G4966&lt;=62400,G4966*1.1%,686.4)</f>
        <v>686.4</v>
      </c>
      <c r="L4966">
        <f t="shared" ref="L4966:L5029" si="1386">IF(G4966&lt;=156000,G4966*3.04%,4742.4)</f>
        <v>4408</v>
      </c>
      <c r="M4966">
        <f t="shared" ref="M4966:M5029" si="1387">IF(G4966&lt;=156000,G4966*7.09%,11060.4)</f>
        <v>10280.5</v>
      </c>
      <c r="N4966">
        <v>0</v>
      </c>
      <c r="O4966">
        <f t="shared" ref="O4966:O5029" si="1388">+I4966+J4966+K4966+L4966+M4966+N4966</f>
        <v>29831.399999999998</v>
      </c>
      <c r="P4966">
        <v>25</v>
      </c>
      <c r="Q4966">
        <v>0</v>
      </c>
      <c r="R4966">
        <v>0</v>
      </c>
      <c r="S4966">
        <v>0</v>
      </c>
      <c r="T4966">
        <v>100</v>
      </c>
      <c r="U4966">
        <f t="shared" ref="U4966:U5029" si="1389">IF((H4966*12)&gt;867123.01,(79776+(((H4966*12)-867123.01)*0.25))/12,IF((H4966*12)&gt;624329.01,(31216+(((H4966*12)-624329.01)*0.2))/12,IF((H4966*12)&gt;416220.01,(((H4966*12)-416220.01)*0.15)/12,0)))</f>
        <v>22690.562291666665</v>
      </c>
      <c r="V4966">
        <v>0</v>
      </c>
      <c r="W4966">
        <f t="shared" ref="W4966:W5029" si="1390">P4966+Q4966+R4966+S4966+T4966+U4966</f>
        <v>22815.562291666665</v>
      </c>
      <c r="X4966">
        <f t="shared" si="1380"/>
        <v>8569.5</v>
      </c>
      <c r="Y4966">
        <f t="shared" si="1381"/>
        <v>20575.5</v>
      </c>
      <c r="Z4966">
        <f t="shared" ref="Z4966:Z5029" si="1391">+G4966-(W4966+X4966)</f>
        <v>113614.93770833334</v>
      </c>
      <c r="AA4966" t="s">
        <v>634</v>
      </c>
      <c r="AB4966">
        <v>2022</v>
      </c>
    </row>
    <row r="4967" spans="1:28" x14ac:dyDescent="0.25">
      <c r="A4967">
        <v>34</v>
      </c>
      <c r="B4967" t="s">
        <v>143</v>
      </c>
      <c r="C4967" t="s">
        <v>102</v>
      </c>
      <c r="D4967" t="s">
        <v>7</v>
      </c>
      <c r="E4967" t="s">
        <v>49</v>
      </c>
      <c r="F4967" t="s">
        <v>99</v>
      </c>
      <c r="G4967">
        <v>150000</v>
      </c>
      <c r="H4967">
        <f t="shared" si="1382"/>
        <v>141135</v>
      </c>
      <c r="I4967">
        <f t="shared" si="1383"/>
        <v>4305</v>
      </c>
      <c r="J4967">
        <f t="shared" si="1384"/>
        <v>10649.999999999998</v>
      </c>
      <c r="K4967">
        <f t="shared" si="1385"/>
        <v>686.4</v>
      </c>
      <c r="L4967">
        <f t="shared" si="1386"/>
        <v>4560</v>
      </c>
      <c r="M4967">
        <f t="shared" si="1387"/>
        <v>10635</v>
      </c>
      <c r="N4967">
        <v>0</v>
      </c>
      <c r="O4967">
        <f t="shared" si="1388"/>
        <v>30836.399999999998</v>
      </c>
      <c r="P4967">
        <v>25</v>
      </c>
      <c r="Q4967">
        <v>0</v>
      </c>
      <c r="R4967">
        <v>0</v>
      </c>
      <c r="S4967">
        <v>0</v>
      </c>
      <c r="T4967">
        <v>100</v>
      </c>
      <c r="U4967">
        <f t="shared" si="1389"/>
        <v>23866.687291666665</v>
      </c>
      <c r="V4967">
        <v>0</v>
      </c>
      <c r="W4967">
        <f t="shared" si="1390"/>
        <v>23991.687291666665</v>
      </c>
      <c r="X4967">
        <f t="shared" si="1380"/>
        <v>8865</v>
      </c>
      <c r="Y4967">
        <f t="shared" si="1381"/>
        <v>21285</v>
      </c>
      <c r="Z4967">
        <f t="shared" si="1391"/>
        <v>117143.31270833334</v>
      </c>
      <c r="AA4967" t="s">
        <v>634</v>
      </c>
      <c r="AB4967">
        <v>2022</v>
      </c>
    </row>
    <row r="4968" spans="1:28" x14ac:dyDescent="0.25">
      <c r="A4968">
        <v>35</v>
      </c>
      <c r="B4968" t="s">
        <v>144</v>
      </c>
      <c r="C4968" t="s">
        <v>103</v>
      </c>
      <c r="D4968" t="s">
        <v>10</v>
      </c>
      <c r="E4968" t="s">
        <v>40</v>
      </c>
      <c r="F4968" t="s">
        <v>85</v>
      </c>
      <c r="G4968">
        <v>45000</v>
      </c>
      <c r="H4968">
        <f t="shared" si="1382"/>
        <v>40990.379999999997</v>
      </c>
      <c r="I4968">
        <f t="shared" si="1383"/>
        <v>1291.5</v>
      </c>
      <c r="J4968">
        <f t="shared" si="1384"/>
        <v>3194.9999999999995</v>
      </c>
      <c r="K4968">
        <f t="shared" si="1385"/>
        <v>495.00000000000006</v>
      </c>
      <c r="L4968">
        <f t="shared" si="1386"/>
        <v>1368</v>
      </c>
      <c r="M4968">
        <f t="shared" si="1387"/>
        <v>3190.5</v>
      </c>
      <c r="N4968">
        <v>1350.12</v>
      </c>
      <c r="O4968">
        <f t="shared" si="1388"/>
        <v>10890.119999999999</v>
      </c>
      <c r="P4968">
        <v>25</v>
      </c>
      <c r="Q4968">
        <v>500</v>
      </c>
      <c r="R4968">
        <v>1260.01</v>
      </c>
      <c r="S4968">
        <v>0</v>
      </c>
      <c r="T4968">
        <v>100</v>
      </c>
      <c r="U4968">
        <f t="shared" si="1389"/>
        <v>945.8068749999992</v>
      </c>
      <c r="V4968">
        <v>0</v>
      </c>
      <c r="W4968">
        <f t="shared" si="1390"/>
        <v>2830.8168749999991</v>
      </c>
      <c r="X4968">
        <f t="shared" si="1380"/>
        <v>4009.62</v>
      </c>
      <c r="Y4968">
        <f t="shared" si="1381"/>
        <v>6385.5</v>
      </c>
      <c r="Z4968">
        <f t="shared" si="1391"/>
        <v>38159.563125000001</v>
      </c>
      <c r="AA4968" t="s">
        <v>634</v>
      </c>
      <c r="AB4968">
        <v>2022</v>
      </c>
    </row>
    <row r="4969" spans="1:28" x14ac:dyDescent="0.25">
      <c r="A4969">
        <v>36</v>
      </c>
      <c r="B4969" t="s">
        <v>145</v>
      </c>
      <c r="C4969" t="s">
        <v>102</v>
      </c>
      <c r="D4969" t="s">
        <v>10</v>
      </c>
      <c r="E4969" t="s">
        <v>50</v>
      </c>
      <c r="F4969" t="s">
        <v>84</v>
      </c>
      <c r="G4969">
        <v>50000</v>
      </c>
      <c r="H4969">
        <f t="shared" si="1382"/>
        <v>44344.76</v>
      </c>
      <c r="I4969">
        <f t="shared" si="1383"/>
        <v>1435</v>
      </c>
      <c r="J4969">
        <f t="shared" si="1384"/>
        <v>3549.9999999999995</v>
      </c>
      <c r="K4969">
        <f t="shared" si="1385"/>
        <v>550</v>
      </c>
      <c r="L4969">
        <f t="shared" si="1386"/>
        <v>1520</v>
      </c>
      <c r="M4969">
        <f t="shared" si="1387"/>
        <v>3545.0000000000005</v>
      </c>
      <c r="N4969">
        <f>+N4989*2</f>
        <v>2700.24</v>
      </c>
      <c r="O4969">
        <f t="shared" si="1388"/>
        <v>13300.24</v>
      </c>
      <c r="P4969">
        <v>25</v>
      </c>
      <c r="Q4969">
        <v>0</v>
      </c>
      <c r="R4969">
        <v>0</v>
      </c>
      <c r="S4969">
        <v>0</v>
      </c>
      <c r="T4969">
        <v>100</v>
      </c>
      <c r="U4969">
        <f t="shared" si="1389"/>
        <v>1448.9638749999997</v>
      </c>
      <c r="V4969">
        <v>0</v>
      </c>
      <c r="W4969">
        <f t="shared" si="1390"/>
        <v>1573.9638749999997</v>
      </c>
      <c r="X4969">
        <f t="shared" si="1380"/>
        <v>5655.24</v>
      </c>
      <c r="Y4969">
        <f t="shared" si="1381"/>
        <v>7095</v>
      </c>
      <c r="Z4969">
        <f t="shared" si="1391"/>
        <v>42770.796125000001</v>
      </c>
      <c r="AA4969" t="s">
        <v>634</v>
      </c>
      <c r="AB4969">
        <v>2022</v>
      </c>
    </row>
    <row r="4970" spans="1:28" x14ac:dyDescent="0.25">
      <c r="A4970">
        <v>37</v>
      </c>
      <c r="B4970" t="s">
        <v>146</v>
      </c>
      <c r="C4970" t="s">
        <v>102</v>
      </c>
      <c r="D4970" t="s">
        <v>10</v>
      </c>
      <c r="E4970" t="s">
        <v>44</v>
      </c>
      <c r="F4970" t="s">
        <v>84</v>
      </c>
      <c r="G4970">
        <v>45000</v>
      </c>
      <c r="H4970">
        <f t="shared" si="1382"/>
        <v>42340.5</v>
      </c>
      <c r="I4970">
        <f t="shared" si="1383"/>
        <v>1291.5</v>
      </c>
      <c r="J4970">
        <f t="shared" si="1384"/>
        <v>3194.9999999999995</v>
      </c>
      <c r="K4970">
        <f t="shared" si="1385"/>
        <v>495.00000000000006</v>
      </c>
      <c r="L4970">
        <f t="shared" si="1386"/>
        <v>1368</v>
      </c>
      <c r="M4970">
        <f t="shared" si="1387"/>
        <v>3190.5</v>
      </c>
      <c r="N4970">
        <v>0</v>
      </c>
      <c r="O4970">
        <f t="shared" si="1388"/>
        <v>9540</v>
      </c>
      <c r="P4970">
        <v>25</v>
      </c>
      <c r="Q4970">
        <v>0</v>
      </c>
      <c r="R4970">
        <v>350</v>
      </c>
      <c r="S4970">
        <v>0</v>
      </c>
      <c r="T4970">
        <v>100</v>
      </c>
      <c r="U4970">
        <f t="shared" si="1389"/>
        <v>1148.3248749999998</v>
      </c>
      <c r="V4970">
        <v>0</v>
      </c>
      <c r="W4970">
        <f t="shared" si="1390"/>
        <v>1623.3248749999998</v>
      </c>
      <c r="X4970">
        <f t="shared" si="1380"/>
        <v>2659.5</v>
      </c>
      <c r="Y4970">
        <f t="shared" si="1381"/>
        <v>6385.5</v>
      </c>
      <c r="Z4970">
        <f t="shared" si="1391"/>
        <v>40717.175125000002</v>
      </c>
      <c r="AA4970" t="s">
        <v>634</v>
      </c>
      <c r="AB4970">
        <v>2022</v>
      </c>
    </row>
    <row r="4971" spans="1:28" x14ac:dyDescent="0.25">
      <c r="A4971">
        <v>38</v>
      </c>
      <c r="B4971" t="s">
        <v>147</v>
      </c>
      <c r="C4971" t="s">
        <v>102</v>
      </c>
      <c r="D4971" t="s">
        <v>10</v>
      </c>
      <c r="E4971" t="s">
        <v>44</v>
      </c>
      <c r="F4971" t="s">
        <v>84</v>
      </c>
      <c r="G4971">
        <v>45000</v>
      </c>
      <c r="H4971">
        <f t="shared" si="1382"/>
        <v>42340.5</v>
      </c>
      <c r="I4971">
        <f t="shared" si="1383"/>
        <v>1291.5</v>
      </c>
      <c r="J4971">
        <f t="shared" si="1384"/>
        <v>3194.9999999999995</v>
      </c>
      <c r="K4971">
        <f t="shared" si="1385"/>
        <v>495.00000000000006</v>
      </c>
      <c r="L4971">
        <f t="shared" si="1386"/>
        <v>1368</v>
      </c>
      <c r="M4971">
        <f t="shared" si="1387"/>
        <v>3190.5</v>
      </c>
      <c r="N4971">
        <v>0</v>
      </c>
      <c r="O4971">
        <f t="shared" si="1388"/>
        <v>9540</v>
      </c>
      <c r="P4971">
        <v>25</v>
      </c>
      <c r="Q4971">
        <v>0</v>
      </c>
      <c r="R4971">
        <v>0</v>
      </c>
      <c r="S4971">
        <v>0</v>
      </c>
      <c r="T4971">
        <v>100</v>
      </c>
      <c r="U4971">
        <f t="shared" si="1389"/>
        <v>1148.3248749999998</v>
      </c>
      <c r="V4971">
        <v>0</v>
      </c>
      <c r="W4971">
        <f t="shared" si="1390"/>
        <v>1273.3248749999998</v>
      </c>
      <c r="X4971">
        <f t="shared" si="1380"/>
        <v>2659.5</v>
      </c>
      <c r="Y4971">
        <f t="shared" si="1381"/>
        <v>6385.5</v>
      </c>
      <c r="Z4971">
        <f t="shared" si="1391"/>
        <v>41067.175125000002</v>
      </c>
      <c r="AA4971" t="s">
        <v>634</v>
      </c>
      <c r="AB4971">
        <v>2022</v>
      </c>
    </row>
    <row r="4972" spans="1:28" x14ac:dyDescent="0.25">
      <c r="A4972">
        <v>39</v>
      </c>
      <c r="B4972" t="s">
        <v>148</v>
      </c>
      <c r="C4972" t="s">
        <v>103</v>
      </c>
      <c r="D4972" t="s">
        <v>10</v>
      </c>
      <c r="E4972" t="s">
        <v>44</v>
      </c>
      <c r="F4972" t="s">
        <v>84</v>
      </c>
      <c r="G4972">
        <v>40000</v>
      </c>
      <c r="H4972">
        <f t="shared" si="1382"/>
        <v>37636</v>
      </c>
      <c r="I4972">
        <f t="shared" si="1383"/>
        <v>1148</v>
      </c>
      <c r="J4972">
        <f t="shared" si="1384"/>
        <v>2839.9999999999995</v>
      </c>
      <c r="K4972">
        <f t="shared" si="1385"/>
        <v>440.00000000000006</v>
      </c>
      <c r="L4972">
        <f t="shared" si="1386"/>
        <v>1216</v>
      </c>
      <c r="M4972">
        <f t="shared" si="1387"/>
        <v>2836</v>
      </c>
      <c r="N4972">
        <v>0</v>
      </c>
      <c r="O4972">
        <f t="shared" si="1388"/>
        <v>8480</v>
      </c>
      <c r="P4972">
        <v>25</v>
      </c>
      <c r="Q4972">
        <v>200</v>
      </c>
      <c r="R4972">
        <v>1050.01</v>
      </c>
      <c r="S4972">
        <v>0</v>
      </c>
      <c r="T4972">
        <v>100</v>
      </c>
      <c r="U4972">
        <f t="shared" si="1389"/>
        <v>442.64987499999984</v>
      </c>
      <c r="V4972">
        <v>0</v>
      </c>
      <c r="W4972">
        <f t="shared" si="1390"/>
        <v>1817.6598749999998</v>
      </c>
      <c r="X4972">
        <f t="shared" si="1380"/>
        <v>2364</v>
      </c>
      <c r="Y4972">
        <f t="shared" si="1381"/>
        <v>5676</v>
      </c>
      <c r="Z4972">
        <f t="shared" si="1391"/>
        <v>35818.340125000002</v>
      </c>
      <c r="AA4972" t="s">
        <v>634</v>
      </c>
      <c r="AB4972">
        <v>2022</v>
      </c>
    </row>
    <row r="4973" spans="1:28" x14ac:dyDescent="0.25">
      <c r="A4973">
        <v>40</v>
      </c>
      <c r="B4973" t="s">
        <v>149</v>
      </c>
      <c r="C4973" t="s">
        <v>102</v>
      </c>
      <c r="D4973" t="s">
        <v>10</v>
      </c>
      <c r="E4973" t="s">
        <v>43</v>
      </c>
      <c r="F4973" t="s">
        <v>84</v>
      </c>
      <c r="G4973">
        <v>50000</v>
      </c>
      <c r="H4973">
        <f t="shared" si="1382"/>
        <v>45694.879999999997</v>
      </c>
      <c r="I4973">
        <f t="shared" si="1383"/>
        <v>1435</v>
      </c>
      <c r="J4973">
        <f t="shared" si="1384"/>
        <v>3549.9999999999995</v>
      </c>
      <c r="K4973">
        <f t="shared" si="1385"/>
        <v>550</v>
      </c>
      <c r="L4973">
        <f t="shared" si="1386"/>
        <v>1520</v>
      </c>
      <c r="M4973">
        <f t="shared" si="1387"/>
        <v>3545.0000000000005</v>
      </c>
      <c r="N4973">
        <v>1350.12</v>
      </c>
      <c r="O4973">
        <f t="shared" si="1388"/>
        <v>11950.119999999999</v>
      </c>
      <c r="P4973">
        <v>25</v>
      </c>
      <c r="Q4973">
        <v>7246.58</v>
      </c>
      <c r="R4973">
        <v>350</v>
      </c>
      <c r="S4973">
        <v>0</v>
      </c>
      <c r="T4973">
        <v>100</v>
      </c>
      <c r="U4973">
        <f t="shared" si="1389"/>
        <v>1651.4818749999993</v>
      </c>
      <c r="V4973">
        <v>0</v>
      </c>
      <c r="W4973">
        <f t="shared" si="1390"/>
        <v>9373.0618749999994</v>
      </c>
      <c r="X4973">
        <f t="shared" si="1380"/>
        <v>4305.12</v>
      </c>
      <c r="Y4973">
        <f t="shared" si="1381"/>
        <v>7095</v>
      </c>
      <c r="Z4973">
        <f t="shared" si="1391"/>
        <v>36321.818125000005</v>
      </c>
      <c r="AA4973" t="s">
        <v>634</v>
      </c>
      <c r="AB4973">
        <v>2022</v>
      </c>
    </row>
    <row r="4974" spans="1:28" x14ac:dyDescent="0.25">
      <c r="A4974">
        <v>41</v>
      </c>
      <c r="B4974" t="s">
        <v>150</v>
      </c>
      <c r="C4974" t="s">
        <v>102</v>
      </c>
      <c r="D4974" t="s">
        <v>16</v>
      </c>
      <c r="E4974" t="s">
        <v>95</v>
      </c>
      <c r="F4974" t="s">
        <v>84</v>
      </c>
      <c r="G4974">
        <v>32000</v>
      </c>
      <c r="H4974">
        <f t="shared" si="1382"/>
        <v>30108.799999999999</v>
      </c>
      <c r="I4974">
        <f t="shared" si="1383"/>
        <v>918.4</v>
      </c>
      <c r="J4974">
        <f t="shared" si="1384"/>
        <v>2272</v>
      </c>
      <c r="K4974">
        <f t="shared" si="1385"/>
        <v>352.00000000000006</v>
      </c>
      <c r="L4974">
        <f t="shared" si="1386"/>
        <v>972.8</v>
      </c>
      <c r="M4974">
        <f t="shared" si="1387"/>
        <v>2268.8000000000002</v>
      </c>
      <c r="N4974">
        <v>0</v>
      </c>
      <c r="O4974">
        <f t="shared" si="1388"/>
        <v>6784</v>
      </c>
      <c r="P4974">
        <v>25</v>
      </c>
      <c r="Q4974">
        <v>0</v>
      </c>
      <c r="R4974">
        <v>70</v>
      </c>
      <c r="S4974">
        <v>336</v>
      </c>
      <c r="T4974">
        <v>100</v>
      </c>
      <c r="U4974">
        <f t="shared" si="1389"/>
        <v>0</v>
      </c>
      <c r="V4974">
        <v>0</v>
      </c>
      <c r="W4974">
        <f t="shared" si="1390"/>
        <v>531</v>
      </c>
      <c r="X4974">
        <f t="shared" si="1380"/>
        <v>1891.1999999999998</v>
      </c>
      <c r="Y4974">
        <f t="shared" si="1381"/>
        <v>4540.8</v>
      </c>
      <c r="Z4974">
        <f t="shared" si="1391"/>
        <v>29577.8</v>
      </c>
      <c r="AA4974" t="s">
        <v>634</v>
      </c>
      <c r="AB4974">
        <v>2022</v>
      </c>
    </row>
    <row r="4975" spans="1:28" x14ac:dyDescent="0.25">
      <c r="A4975">
        <v>42</v>
      </c>
      <c r="B4975" t="s">
        <v>151</v>
      </c>
      <c r="C4975" t="s">
        <v>102</v>
      </c>
      <c r="D4975" t="s">
        <v>14</v>
      </c>
      <c r="E4975" t="s">
        <v>66</v>
      </c>
      <c r="F4975" t="s">
        <v>84</v>
      </c>
      <c r="G4975">
        <v>55000</v>
      </c>
      <c r="H4975">
        <f t="shared" si="1382"/>
        <v>51749.5</v>
      </c>
      <c r="I4975">
        <f t="shared" si="1383"/>
        <v>1578.5</v>
      </c>
      <c r="J4975">
        <f t="shared" si="1384"/>
        <v>3904.9999999999995</v>
      </c>
      <c r="K4975">
        <f t="shared" si="1385"/>
        <v>605.00000000000011</v>
      </c>
      <c r="L4975">
        <f t="shared" si="1386"/>
        <v>1672</v>
      </c>
      <c r="M4975">
        <f t="shared" si="1387"/>
        <v>3899.5000000000005</v>
      </c>
      <c r="N4975">
        <v>0</v>
      </c>
      <c r="O4975">
        <f t="shared" si="1388"/>
        <v>11660</v>
      </c>
      <c r="P4975">
        <v>25</v>
      </c>
      <c r="Q4975">
        <v>0</v>
      </c>
      <c r="R4975">
        <v>0</v>
      </c>
      <c r="S4975">
        <v>0</v>
      </c>
      <c r="T4975">
        <v>100</v>
      </c>
      <c r="U4975">
        <f t="shared" si="1389"/>
        <v>2559.6748749999997</v>
      </c>
      <c r="V4975">
        <v>0</v>
      </c>
      <c r="W4975">
        <f t="shared" si="1390"/>
        <v>2684.6748749999997</v>
      </c>
      <c r="X4975">
        <f t="shared" si="1380"/>
        <v>3250.5</v>
      </c>
      <c r="Y4975">
        <f t="shared" si="1381"/>
        <v>7804.5</v>
      </c>
      <c r="Z4975">
        <f t="shared" si="1391"/>
        <v>49064.825125000003</v>
      </c>
      <c r="AA4975" t="s">
        <v>634</v>
      </c>
      <c r="AB4975">
        <v>2022</v>
      </c>
    </row>
    <row r="4976" spans="1:28" x14ac:dyDescent="0.25">
      <c r="A4976">
        <v>43</v>
      </c>
      <c r="B4976" t="s">
        <v>152</v>
      </c>
      <c r="C4976" t="s">
        <v>103</v>
      </c>
      <c r="D4976" t="s">
        <v>94</v>
      </c>
      <c r="E4976" t="s">
        <v>70</v>
      </c>
      <c r="F4976" t="s">
        <v>84</v>
      </c>
      <c r="G4976">
        <v>50000</v>
      </c>
      <c r="H4976">
        <f t="shared" si="1382"/>
        <v>47045</v>
      </c>
      <c r="I4976">
        <f t="shared" si="1383"/>
        <v>1435</v>
      </c>
      <c r="J4976">
        <f t="shared" si="1384"/>
        <v>3549.9999999999995</v>
      </c>
      <c r="K4976">
        <f t="shared" si="1385"/>
        <v>550</v>
      </c>
      <c r="L4976">
        <f t="shared" si="1386"/>
        <v>1520</v>
      </c>
      <c r="M4976">
        <f t="shared" si="1387"/>
        <v>3545.0000000000005</v>
      </c>
      <c r="N4976">
        <v>0</v>
      </c>
      <c r="O4976">
        <f t="shared" si="1388"/>
        <v>10600</v>
      </c>
      <c r="P4976">
        <v>25</v>
      </c>
      <c r="Q4976">
        <v>500</v>
      </c>
      <c r="R4976">
        <v>910.01</v>
      </c>
      <c r="S4976">
        <v>0</v>
      </c>
      <c r="T4976">
        <v>100</v>
      </c>
      <c r="U4976">
        <f t="shared" si="1389"/>
        <v>1853.9998749999997</v>
      </c>
      <c r="V4976">
        <v>0</v>
      </c>
      <c r="W4976">
        <f t="shared" si="1390"/>
        <v>3389.0098749999997</v>
      </c>
      <c r="X4976">
        <f t="shared" si="1380"/>
        <v>2955</v>
      </c>
      <c r="Y4976">
        <f t="shared" si="1381"/>
        <v>7095</v>
      </c>
      <c r="Z4976">
        <f t="shared" si="1391"/>
        <v>43655.990124999997</v>
      </c>
      <c r="AA4976" t="s">
        <v>634</v>
      </c>
      <c r="AB4976">
        <v>2022</v>
      </c>
    </row>
    <row r="4977" spans="1:28" x14ac:dyDescent="0.25">
      <c r="A4977">
        <v>44</v>
      </c>
      <c r="B4977" t="s">
        <v>153</v>
      </c>
      <c r="C4977" t="s">
        <v>102</v>
      </c>
      <c r="D4977" t="s">
        <v>17</v>
      </c>
      <c r="E4977" t="s">
        <v>76</v>
      </c>
      <c r="F4977" t="s">
        <v>84</v>
      </c>
      <c r="G4977">
        <v>50000</v>
      </c>
      <c r="H4977">
        <f t="shared" si="1382"/>
        <v>47045</v>
      </c>
      <c r="I4977">
        <f t="shared" si="1383"/>
        <v>1435</v>
      </c>
      <c r="J4977">
        <f t="shared" si="1384"/>
        <v>3549.9999999999995</v>
      </c>
      <c r="K4977">
        <f t="shared" si="1385"/>
        <v>550</v>
      </c>
      <c r="L4977">
        <f t="shared" si="1386"/>
        <v>1520</v>
      </c>
      <c r="M4977">
        <f t="shared" si="1387"/>
        <v>3545.0000000000005</v>
      </c>
      <c r="N4977">
        <v>0</v>
      </c>
      <c r="O4977">
        <f t="shared" si="1388"/>
        <v>10600</v>
      </c>
      <c r="P4977">
        <v>25</v>
      </c>
      <c r="Q4977">
        <v>2467.5300000000002</v>
      </c>
      <c r="R4977">
        <v>840.01</v>
      </c>
      <c r="S4977">
        <v>0</v>
      </c>
      <c r="T4977">
        <v>100</v>
      </c>
      <c r="U4977">
        <f t="shared" si="1389"/>
        <v>1853.9998749999997</v>
      </c>
      <c r="V4977">
        <v>0</v>
      </c>
      <c r="W4977">
        <f t="shared" si="1390"/>
        <v>5286.5398749999995</v>
      </c>
      <c r="X4977">
        <f t="shared" si="1380"/>
        <v>2955</v>
      </c>
      <c r="Y4977">
        <f t="shared" si="1381"/>
        <v>7095</v>
      </c>
      <c r="Z4977">
        <f t="shared" si="1391"/>
        <v>41758.460124999998</v>
      </c>
      <c r="AA4977" t="s">
        <v>634</v>
      </c>
      <c r="AB4977">
        <v>2022</v>
      </c>
    </row>
    <row r="4978" spans="1:28" x14ac:dyDescent="0.25">
      <c r="A4978">
        <v>45</v>
      </c>
      <c r="B4978" t="s">
        <v>154</v>
      </c>
      <c r="C4978" t="s">
        <v>103</v>
      </c>
      <c r="D4978" t="s">
        <v>6</v>
      </c>
      <c r="E4978" t="s">
        <v>83</v>
      </c>
      <c r="F4978" t="s">
        <v>84</v>
      </c>
      <c r="G4978">
        <v>33875</v>
      </c>
      <c r="H4978">
        <f t="shared" si="1382"/>
        <v>31872.987499999999</v>
      </c>
      <c r="I4978">
        <f t="shared" si="1383"/>
        <v>972.21249999999998</v>
      </c>
      <c r="J4978">
        <f t="shared" si="1384"/>
        <v>2405.125</v>
      </c>
      <c r="K4978">
        <f t="shared" si="1385"/>
        <v>372.62500000000006</v>
      </c>
      <c r="L4978">
        <f t="shared" si="1386"/>
        <v>1029.8</v>
      </c>
      <c r="M4978">
        <f t="shared" si="1387"/>
        <v>2401.7375000000002</v>
      </c>
      <c r="N4978">
        <v>0</v>
      </c>
      <c r="O4978">
        <f t="shared" si="1388"/>
        <v>7181.5</v>
      </c>
      <c r="P4978">
        <v>25</v>
      </c>
      <c r="Q4978">
        <v>0</v>
      </c>
      <c r="R4978">
        <v>0</v>
      </c>
      <c r="S4978">
        <v>0</v>
      </c>
      <c r="T4978">
        <v>100</v>
      </c>
      <c r="U4978">
        <f t="shared" si="1389"/>
        <v>0</v>
      </c>
      <c r="V4978">
        <v>0</v>
      </c>
      <c r="W4978">
        <f t="shared" si="1390"/>
        <v>125</v>
      </c>
      <c r="X4978">
        <f t="shared" si="1380"/>
        <v>2002.0124999999998</v>
      </c>
      <c r="Y4978">
        <f t="shared" si="1381"/>
        <v>4806.8625000000002</v>
      </c>
      <c r="Z4978">
        <f t="shared" si="1391"/>
        <v>31747.987499999999</v>
      </c>
      <c r="AA4978" t="s">
        <v>634</v>
      </c>
      <c r="AB4978">
        <v>2022</v>
      </c>
    </row>
    <row r="4979" spans="1:28" x14ac:dyDescent="0.25">
      <c r="A4979">
        <v>46</v>
      </c>
      <c r="B4979" t="s">
        <v>155</v>
      </c>
      <c r="C4979" t="s">
        <v>103</v>
      </c>
      <c r="D4979" t="s">
        <v>14</v>
      </c>
      <c r="E4979" t="s">
        <v>72</v>
      </c>
      <c r="F4979" t="s">
        <v>84</v>
      </c>
      <c r="G4979">
        <v>40000</v>
      </c>
      <c r="H4979">
        <f t="shared" si="1382"/>
        <v>37636</v>
      </c>
      <c r="I4979">
        <f t="shared" si="1383"/>
        <v>1148</v>
      </c>
      <c r="J4979">
        <f t="shared" si="1384"/>
        <v>2839.9999999999995</v>
      </c>
      <c r="K4979">
        <f t="shared" si="1385"/>
        <v>440.00000000000006</v>
      </c>
      <c r="L4979">
        <f t="shared" si="1386"/>
        <v>1216</v>
      </c>
      <c r="M4979">
        <f t="shared" si="1387"/>
        <v>2836</v>
      </c>
      <c r="N4979">
        <v>0</v>
      </c>
      <c r="O4979">
        <f t="shared" si="1388"/>
        <v>8480</v>
      </c>
      <c r="P4979">
        <v>25</v>
      </c>
      <c r="Q4979">
        <v>7189.37</v>
      </c>
      <c r="R4979">
        <v>700</v>
      </c>
      <c r="S4979">
        <v>0</v>
      </c>
      <c r="T4979">
        <v>100</v>
      </c>
      <c r="U4979">
        <f t="shared" si="1389"/>
        <v>442.64987499999984</v>
      </c>
      <c r="V4979">
        <v>0</v>
      </c>
      <c r="W4979">
        <f t="shared" si="1390"/>
        <v>8457.019875</v>
      </c>
      <c r="X4979">
        <f t="shared" si="1380"/>
        <v>2364</v>
      </c>
      <c r="Y4979">
        <f t="shared" si="1381"/>
        <v>5676</v>
      </c>
      <c r="Z4979">
        <f t="shared" si="1391"/>
        <v>29178.980125000002</v>
      </c>
      <c r="AA4979" t="s">
        <v>634</v>
      </c>
      <c r="AB4979">
        <v>2022</v>
      </c>
    </row>
    <row r="4980" spans="1:28" x14ac:dyDescent="0.25">
      <c r="A4980">
        <v>47</v>
      </c>
      <c r="B4980" t="s">
        <v>156</v>
      </c>
      <c r="C4980" t="s">
        <v>102</v>
      </c>
      <c r="D4980" t="s">
        <v>19</v>
      </c>
      <c r="E4980" t="s">
        <v>73</v>
      </c>
      <c r="F4980" t="s">
        <v>84</v>
      </c>
      <c r="G4980">
        <v>40000</v>
      </c>
      <c r="H4980">
        <f t="shared" si="1382"/>
        <v>36285.879999999997</v>
      </c>
      <c r="I4980">
        <f t="shared" si="1383"/>
        <v>1148</v>
      </c>
      <c r="J4980">
        <f t="shared" si="1384"/>
        <v>2839.9999999999995</v>
      </c>
      <c r="K4980">
        <f t="shared" si="1385"/>
        <v>440.00000000000006</v>
      </c>
      <c r="L4980">
        <f t="shared" si="1386"/>
        <v>1216</v>
      </c>
      <c r="M4980">
        <f t="shared" si="1387"/>
        <v>2836</v>
      </c>
      <c r="N4980">
        <v>1350.12</v>
      </c>
      <c r="O4980">
        <f t="shared" si="1388"/>
        <v>9830.119999999999</v>
      </c>
      <c r="P4980">
        <v>25</v>
      </c>
      <c r="Q4980">
        <v>1500</v>
      </c>
      <c r="R4980">
        <v>0</v>
      </c>
      <c r="S4980">
        <v>0</v>
      </c>
      <c r="T4980">
        <v>100</v>
      </c>
      <c r="U4980">
        <f t="shared" si="1389"/>
        <v>240.13187499999913</v>
      </c>
      <c r="V4980">
        <v>0</v>
      </c>
      <c r="W4980">
        <f t="shared" si="1390"/>
        <v>1865.1318749999991</v>
      </c>
      <c r="X4980">
        <f t="shared" si="1380"/>
        <v>3714.12</v>
      </c>
      <c r="Y4980">
        <f t="shared" si="1381"/>
        <v>5676</v>
      </c>
      <c r="Z4980">
        <f t="shared" si="1391"/>
        <v>34420.748124999998</v>
      </c>
      <c r="AA4980" t="s">
        <v>634</v>
      </c>
      <c r="AB4980">
        <v>2022</v>
      </c>
    </row>
    <row r="4981" spans="1:28" x14ac:dyDescent="0.25">
      <c r="A4981">
        <v>48</v>
      </c>
      <c r="B4981" t="s">
        <v>157</v>
      </c>
      <c r="C4981" t="s">
        <v>102</v>
      </c>
      <c r="D4981" t="s">
        <v>10</v>
      </c>
      <c r="E4981" t="s">
        <v>46</v>
      </c>
      <c r="F4981" t="s">
        <v>84</v>
      </c>
      <c r="G4981">
        <v>45000</v>
      </c>
      <c r="H4981">
        <f t="shared" si="1382"/>
        <v>42340.5</v>
      </c>
      <c r="I4981">
        <f t="shared" si="1383"/>
        <v>1291.5</v>
      </c>
      <c r="J4981">
        <f t="shared" si="1384"/>
        <v>3194.9999999999995</v>
      </c>
      <c r="K4981">
        <f t="shared" si="1385"/>
        <v>495.00000000000006</v>
      </c>
      <c r="L4981">
        <f t="shared" si="1386"/>
        <v>1368</v>
      </c>
      <c r="M4981">
        <f t="shared" si="1387"/>
        <v>3190.5</v>
      </c>
      <c r="N4981">
        <f>+N5014*2</f>
        <v>0</v>
      </c>
      <c r="O4981">
        <f t="shared" si="1388"/>
        <v>9540</v>
      </c>
      <c r="P4981">
        <v>25</v>
      </c>
      <c r="Q4981">
        <v>5742.03</v>
      </c>
      <c r="R4981">
        <v>280</v>
      </c>
      <c r="S4981">
        <v>0</v>
      </c>
      <c r="T4981">
        <v>100</v>
      </c>
      <c r="U4981">
        <f t="shared" si="1389"/>
        <v>1148.3248749999998</v>
      </c>
      <c r="V4981">
        <v>0</v>
      </c>
      <c r="W4981">
        <f t="shared" si="1390"/>
        <v>7295.3548749999991</v>
      </c>
      <c r="X4981">
        <f t="shared" si="1380"/>
        <v>2659.5</v>
      </c>
      <c r="Y4981">
        <f t="shared" si="1381"/>
        <v>6385.5</v>
      </c>
      <c r="Z4981">
        <f t="shared" si="1391"/>
        <v>35045.145125000003</v>
      </c>
      <c r="AA4981" t="s">
        <v>634</v>
      </c>
      <c r="AB4981">
        <v>2022</v>
      </c>
    </row>
    <row r="4982" spans="1:28" x14ac:dyDescent="0.25">
      <c r="A4982">
        <v>49</v>
      </c>
      <c r="B4982" t="s">
        <v>158</v>
      </c>
      <c r="C4982" t="s">
        <v>102</v>
      </c>
      <c r="D4982" t="s">
        <v>12</v>
      </c>
      <c r="E4982" t="s">
        <v>46</v>
      </c>
      <c r="F4982" t="s">
        <v>84</v>
      </c>
      <c r="G4982">
        <v>32000</v>
      </c>
      <c r="H4982">
        <f t="shared" si="1382"/>
        <v>30108.799999999999</v>
      </c>
      <c r="I4982">
        <f t="shared" si="1383"/>
        <v>918.4</v>
      </c>
      <c r="J4982">
        <f t="shared" si="1384"/>
        <v>2272</v>
      </c>
      <c r="K4982">
        <f t="shared" si="1385"/>
        <v>352.00000000000006</v>
      </c>
      <c r="L4982">
        <f t="shared" si="1386"/>
        <v>972.8</v>
      </c>
      <c r="M4982">
        <f t="shared" si="1387"/>
        <v>2268.8000000000002</v>
      </c>
      <c r="N4982">
        <v>0</v>
      </c>
      <c r="O4982">
        <f t="shared" si="1388"/>
        <v>6784</v>
      </c>
      <c r="P4982">
        <v>25</v>
      </c>
      <c r="Q4982">
        <v>0</v>
      </c>
      <c r="R4982">
        <v>0</v>
      </c>
      <c r="S4982">
        <v>0</v>
      </c>
      <c r="T4982">
        <v>100</v>
      </c>
      <c r="U4982">
        <f t="shared" si="1389"/>
        <v>0</v>
      </c>
      <c r="V4982">
        <v>0</v>
      </c>
      <c r="W4982">
        <f t="shared" si="1390"/>
        <v>125</v>
      </c>
      <c r="X4982">
        <f t="shared" si="1380"/>
        <v>1891.1999999999998</v>
      </c>
      <c r="Y4982">
        <f t="shared" si="1381"/>
        <v>4540.8</v>
      </c>
      <c r="Z4982">
        <f t="shared" si="1391"/>
        <v>29983.8</v>
      </c>
      <c r="AA4982" t="s">
        <v>634</v>
      </c>
      <c r="AB4982">
        <v>2022</v>
      </c>
    </row>
    <row r="4983" spans="1:28" x14ac:dyDescent="0.25">
      <c r="A4983">
        <v>50</v>
      </c>
      <c r="B4983" t="s">
        <v>159</v>
      </c>
      <c r="C4983" t="s">
        <v>103</v>
      </c>
      <c r="D4983" t="s">
        <v>21</v>
      </c>
      <c r="E4983" t="s">
        <v>68</v>
      </c>
      <c r="F4983" t="s">
        <v>84</v>
      </c>
      <c r="G4983">
        <v>46000</v>
      </c>
      <c r="H4983">
        <f t="shared" si="1382"/>
        <v>41931.279999999999</v>
      </c>
      <c r="I4983">
        <f t="shared" si="1383"/>
        <v>1320.2</v>
      </c>
      <c r="J4983">
        <f t="shared" si="1384"/>
        <v>3265.9999999999995</v>
      </c>
      <c r="K4983">
        <f t="shared" si="1385"/>
        <v>506.00000000000006</v>
      </c>
      <c r="L4983">
        <f t="shared" si="1386"/>
        <v>1398.4</v>
      </c>
      <c r="M4983">
        <f t="shared" si="1387"/>
        <v>3261.4</v>
      </c>
      <c r="N4983">
        <v>1350.12</v>
      </c>
      <c r="O4983">
        <f t="shared" si="1388"/>
        <v>11102.119999999999</v>
      </c>
      <c r="P4983">
        <v>25</v>
      </c>
      <c r="Q4983">
        <v>2042.65</v>
      </c>
      <c r="R4983">
        <v>700.01</v>
      </c>
      <c r="S4983">
        <v>0</v>
      </c>
      <c r="T4983">
        <v>100</v>
      </c>
      <c r="U4983">
        <f t="shared" si="1389"/>
        <v>1086.9418749999998</v>
      </c>
      <c r="V4983">
        <v>0</v>
      </c>
      <c r="W4983">
        <f t="shared" si="1390"/>
        <v>3954.6018749999994</v>
      </c>
      <c r="X4983">
        <f t="shared" si="1380"/>
        <v>4068.7200000000003</v>
      </c>
      <c r="Y4983">
        <f t="shared" si="1381"/>
        <v>6527.4</v>
      </c>
      <c r="Z4983">
        <f t="shared" si="1391"/>
        <v>37976.678124999999</v>
      </c>
      <c r="AA4983" t="s">
        <v>634</v>
      </c>
      <c r="AB4983">
        <v>2022</v>
      </c>
    </row>
    <row r="4984" spans="1:28" x14ac:dyDescent="0.25">
      <c r="A4984">
        <v>51</v>
      </c>
      <c r="B4984" t="s">
        <v>160</v>
      </c>
      <c r="C4984" t="s">
        <v>102</v>
      </c>
      <c r="D4984" t="s">
        <v>4</v>
      </c>
      <c r="E4984" t="s">
        <v>93</v>
      </c>
      <c r="F4984" t="s">
        <v>84</v>
      </c>
      <c r="G4984">
        <v>31500</v>
      </c>
      <c r="H4984">
        <f t="shared" si="1382"/>
        <v>28288.23</v>
      </c>
      <c r="I4984">
        <f t="shared" si="1383"/>
        <v>904.05</v>
      </c>
      <c r="J4984">
        <f t="shared" si="1384"/>
        <v>2236.5</v>
      </c>
      <c r="K4984">
        <f t="shared" si="1385"/>
        <v>346.50000000000006</v>
      </c>
      <c r="L4984">
        <f t="shared" si="1386"/>
        <v>957.6</v>
      </c>
      <c r="M4984">
        <f t="shared" si="1387"/>
        <v>2233.3500000000004</v>
      </c>
      <c r="N4984">
        <v>1350.12</v>
      </c>
      <c r="O4984">
        <f t="shared" si="1388"/>
        <v>8028.1200000000008</v>
      </c>
      <c r="P4984">
        <v>25</v>
      </c>
      <c r="Q4984">
        <v>6104.46</v>
      </c>
      <c r="R4984">
        <v>280</v>
      </c>
      <c r="S4984">
        <v>635</v>
      </c>
      <c r="T4984">
        <v>100</v>
      </c>
      <c r="U4984">
        <f t="shared" si="1389"/>
        <v>0</v>
      </c>
      <c r="V4984">
        <v>0</v>
      </c>
      <c r="W4984">
        <f t="shared" si="1390"/>
        <v>7144.46</v>
      </c>
      <c r="X4984">
        <f t="shared" si="1380"/>
        <v>3211.77</v>
      </c>
      <c r="Y4984">
        <f t="shared" si="1381"/>
        <v>4469.8500000000004</v>
      </c>
      <c r="Z4984">
        <f t="shared" si="1391"/>
        <v>21143.77</v>
      </c>
      <c r="AA4984" t="s">
        <v>634</v>
      </c>
      <c r="AB4984">
        <v>2022</v>
      </c>
    </row>
    <row r="4985" spans="1:28" x14ac:dyDescent="0.25">
      <c r="A4985">
        <v>52</v>
      </c>
      <c r="B4985" t="s">
        <v>189</v>
      </c>
      <c r="C4985" t="s">
        <v>102</v>
      </c>
      <c r="D4985" t="s">
        <v>7</v>
      </c>
      <c r="E4985" t="s">
        <v>75</v>
      </c>
      <c r="F4985" t="s">
        <v>99</v>
      </c>
      <c r="G4985">
        <v>65000</v>
      </c>
      <c r="H4985">
        <f>+G4985-(I4985+L4985+N4985)</f>
        <v>61158.5</v>
      </c>
      <c r="I4985">
        <f>IF(G4985&lt;=312000,G4985*2.87%,8954.4)</f>
        <v>1865.5</v>
      </c>
      <c r="J4985">
        <f>IF(G4985&lt;=312000,G4985*7.1%,22152)</f>
        <v>4615</v>
      </c>
      <c r="K4985">
        <f>IF(G4985&lt;=62400,G4985*1.1%,686.4)</f>
        <v>686.4</v>
      </c>
      <c r="L4985">
        <f>IF(G4985&lt;=156000,G4985*3.04%,4742.4)</f>
        <v>1976</v>
      </c>
      <c r="M4985">
        <f>IF(G4985&lt;=156000,G4985*7.09%,11060.4)</f>
        <v>4608.5</v>
      </c>
      <c r="N4985">
        <v>0</v>
      </c>
      <c r="O4985">
        <f>+I4985+J4985+K4985+L4985+M4985+N4985</f>
        <v>13751.4</v>
      </c>
      <c r="P4985">
        <v>25</v>
      </c>
      <c r="Q4985">
        <v>7139.91</v>
      </c>
      <c r="R4985">
        <v>140</v>
      </c>
      <c r="S4985">
        <v>635</v>
      </c>
      <c r="T4985">
        <v>100</v>
      </c>
      <c r="U4985">
        <f>IF((H4985*12)&gt;867123.01,(79776+(((H4985*12)-867123.01)*0.25))/12,IF((H4985*12)&gt;624329.01,(31216+(((H4985*12)-624329.01)*0.2))/12,IF((H4985*12)&gt;416220.01,(((H4985*12)-416220.01)*0.15)/12,0)))</f>
        <v>4427.5498333333335</v>
      </c>
      <c r="V4985">
        <v>0</v>
      </c>
      <c r="W4985">
        <f t="shared" si="1390"/>
        <v>12467.459833333334</v>
      </c>
      <c r="X4985">
        <f t="shared" si="1380"/>
        <v>3841.5</v>
      </c>
      <c r="Y4985">
        <f t="shared" si="1381"/>
        <v>9223.5</v>
      </c>
      <c r="Z4985">
        <f t="shared" si="1391"/>
        <v>48691.040166666666</v>
      </c>
      <c r="AA4985" t="s">
        <v>634</v>
      </c>
      <c r="AB4985">
        <v>2022</v>
      </c>
    </row>
    <row r="4986" spans="1:28" x14ac:dyDescent="0.25">
      <c r="A4986">
        <v>53</v>
      </c>
      <c r="B4986" t="s">
        <v>161</v>
      </c>
      <c r="C4986" t="s">
        <v>102</v>
      </c>
      <c r="D4986" t="s">
        <v>20</v>
      </c>
      <c r="E4986" t="s">
        <v>62</v>
      </c>
      <c r="F4986" t="s">
        <v>99</v>
      </c>
      <c r="G4986">
        <v>110000</v>
      </c>
      <c r="H4986">
        <f t="shared" si="1382"/>
        <v>103499</v>
      </c>
      <c r="I4986">
        <f t="shared" si="1383"/>
        <v>3157</v>
      </c>
      <c r="J4986">
        <f t="shared" si="1384"/>
        <v>7809.9999999999991</v>
      </c>
      <c r="K4986">
        <f t="shared" si="1385"/>
        <v>686.4</v>
      </c>
      <c r="L4986">
        <f t="shared" si="1386"/>
        <v>3344</v>
      </c>
      <c r="M4986">
        <f t="shared" si="1387"/>
        <v>7799.0000000000009</v>
      </c>
      <c r="N4986">
        <v>0</v>
      </c>
      <c r="O4986">
        <f t="shared" si="1388"/>
        <v>22796.400000000001</v>
      </c>
      <c r="P4986">
        <v>25</v>
      </c>
      <c r="Q4986">
        <v>0</v>
      </c>
      <c r="R4986">
        <v>0</v>
      </c>
      <c r="S4986">
        <v>0</v>
      </c>
      <c r="T4986">
        <v>100</v>
      </c>
      <c r="U4986">
        <f t="shared" si="1389"/>
        <v>14457.687291666667</v>
      </c>
      <c r="V4986">
        <v>0</v>
      </c>
      <c r="W4986">
        <f t="shared" si="1390"/>
        <v>14582.687291666667</v>
      </c>
      <c r="X4986">
        <f t="shared" ref="X4986:X5005" si="1392">+I4986+L4986+N4986</f>
        <v>6501</v>
      </c>
      <c r="Y4986">
        <f t="shared" si="1381"/>
        <v>15609</v>
      </c>
      <c r="Z4986">
        <f t="shared" si="1391"/>
        <v>88916.312708333338</v>
      </c>
      <c r="AA4986" t="s">
        <v>634</v>
      </c>
      <c r="AB4986">
        <v>2022</v>
      </c>
    </row>
    <row r="4987" spans="1:28" x14ac:dyDescent="0.25">
      <c r="A4987">
        <v>54</v>
      </c>
      <c r="B4987" t="s">
        <v>162</v>
      </c>
      <c r="C4987" t="s">
        <v>102</v>
      </c>
      <c r="D4987" t="s">
        <v>15</v>
      </c>
      <c r="E4987" t="s">
        <v>92</v>
      </c>
      <c r="F4987" t="s">
        <v>99</v>
      </c>
      <c r="G4987">
        <v>55000</v>
      </c>
      <c r="H4987">
        <f t="shared" si="1382"/>
        <v>51749.5</v>
      </c>
      <c r="I4987">
        <f t="shared" si="1383"/>
        <v>1578.5</v>
      </c>
      <c r="J4987">
        <f t="shared" si="1384"/>
        <v>3904.9999999999995</v>
      </c>
      <c r="K4987">
        <f t="shared" si="1385"/>
        <v>605.00000000000011</v>
      </c>
      <c r="L4987">
        <f t="shared" si="1386"/>
        <v>1672</v>
      </c>
      <c r="M4987">
        <f t="shared" si="1387"/>
        <v>3899.5000000000005</v>
      </c>
      <c r="N4987">
        <f>+N4967*3</f>
        <v>0</v>
      </c>
      <c r="O4987">
        <f t="shared" si="1388"/>
        <v>11660</v>
      </c>
      <c r="P4987">
        <v>25</v>
      </c>
      <c r="Q4987">
        <v>0</v>
      </c>
      <c r="R4987">
        <v>0</v>
      </c>
      <c r="S4987">
        <v>0</v>
      </c>
      <c r="T4987">
        <v>100</v>
      </c>
      <c r="U4987">
        <f t="shared" si="1389"/>
        <v>2559.6748749999997</v>
      </c>
      <c r="V4987">
        <v>0</v>
      </c>
      <c r="W4987">
        <f t="shared" si="1390"/>
        <v>2684.6748749999997</v>
      </c>
      <c r="X4987">
        <f t="shared" si="1392"/>
        <v>3250.5</v>
      </c>
      <c r="Y4987">
        <f t="shared" si="1381"/>
        <v>7804.5</v>
      </c>
      <c r="Z4987">
        <f t="shared" si="1391"/>
        <v>49064.825125000003</v>
      </c>
      <c r="AA4987" t="s">
        <v>634</v>
      </c>
      <c r="AB4987">
        <v>2022</v>
      </c>
    </row>
    <row r="4988" spans="1:28" x14ac:dyDescent="0.25">
      <c r="A4988">
        <v>55</v>
      </c>
      <c r="B4988" t="s">
        <v>163</v>
      </c>
      <c r="C4988" t="s">
        <v>102</v>
      </c>
      <c r="D4988" t="s">
        <v>7</v>
      </c>
      <c r="E4988" t="s">
        <v>30</v>
      </c>
      <c r="F4988" t="s">
        <v>99</v>
      </c>
      <c r="G4988">
        <v>150000</v>
      </c>
      <c r="H4988">
        <f t="shared" si="1382"/>
        <v>141135</v>
      </c>
      <c r="I4988">
        <f t="shared" si="1383"/>
        <v>4305</v>
      </c>
      <c r="J4988">
        <f t="shared" si="1384"/>
        <v>10649.999999999998</v>
      </c>
      <c r="K4988">
        <f t="shared" si="1385"/>
        <v>686.4</v>
      </c>
      <c r="L4988">
        <f t="shared" si="1386"/>
        <v>4560</v>
      </c>
      <c r="M4988">
        <f t="shared" si="1387"/>
        <v>10635</v>
      </c>
      <c r="N4988">
        <v>0</v>
      </c>
      <c r="O4988">
        <f t="shared" si="1388"/>
        <v>30836.399999999998</v>
      </c>
      <c r="P4988">
        <v>25</v>
      </c>
      <c r="Q4988">
        <v>0</v>
      </c>
      <c r="R4988">
        <v>0</v>
      </c>
      <c r="S4988">
        <v>0</v>
      </c>
      <c r="T4988">
        <v>100</v>
      </c>
      <c r="U4988">
        <f t="shared" si="1389"/>
        <v>23866.687291666665</v>
      </c>
      <c r="V4988">
        <v>0</v>
      </c>
      <c r="W4988">
        <f t="shared" si="1390"/>
        <v>23991.687291666665</v>
      </c>
      <c r="X4988">
        <f t="shared" si="1392"/>
        <v>8865</v>
      </c>
      <c r="Y4988">
        <f t="shared" si="1381"/>
        <v>21285</v>
      </c>
      <c r="Z4988">
        <f t="shared" si="1391"/>
        <v>117143.31270833334</v>
      </c>
      <c r="AA4988" t="s">
        <v>634</v>
      </c>
      <c r="AB4988">
        <v>2022</v>
      </c>
    </row>
    <row r="4989" spans="1:28" x14ac:dyDescent="0.25">
      <c r="A4989">
        <v>56</v>
      </c>
      <c r="B4989" t="s">
        <v>164</v>
      </c>
      <c r="C4989" t="s">
        <v>102</v>
      </c>
      <c r="D4989" t="s">
        <v>7</v>
      </c>
      <c r="E4989" t="s">
        <v>30</v>
      </c>
      <c r="F4989" t="s">
        <v>99</v>
      </c>
      <c r="G4989">
        <v>80000</v>
      </c>
      <c r="H4989">
        <f t="shared" si="1382"/>
        <v>73921.88</v>
      </c>
      <c r="I4989">
        <f t="shared" si="1383"/>
        <v>2296</v>
      </c>
      <c r="J4989">
        <f t="shared" si="1384"/>
        <v>5679.9999999999991</v>
      </c>
      <c r="K4989">
        <f t="shared" si="1385"/>
        <v>686.4</v>
      </c>
      <c r="L4989">
        <f t="shared" si="1386"/>
        <v>2432</v>
      </c>
      <c r="M4989">
        <f t="shared" si="1387"/>
        <v>5672</v>
      </c>
      <c r="N4989">
        <v>1350.12</v>
      </c>
      <c r="O4989">
        <f t="shared" si="1388"/>
        <v>18116.52</v>
      </c>
      <c r="P4989">
        <v>25</v>
      </c>
      <c r="Q4989">
        <v>0</v>
      </c>
      <c r="R4989">
        <v>0</v>
      </c>
      <c r="S4989">
        <v>0</v>
      </c>
      <c r="T4989">
        <v>100</v>
      </c>
      <c r="U4989">
        <f t="shared" si="1389"/>
        <v>7063.4072916666673</v>
      </c>
      <c r="V4989">
        <v>0</v>
      </c>
      <c r="W4989">
        <f t="shared" si="1390"/>
        <v>7188.4072916666673</v>
      </c>
      <c r="X4989">
        <f t="shared" si="1392"/>
        <v>6078.12</v>
      </c>
      <c r="Y4989">
        <f t="shared" si="1381"/>
        <v>11352</v>
      </c>
      <c r="Z4989">
        <f t="shared" si="1391"/>
        <v>66733.472708333327</v>
      </c>
      <c r="AA4989" t="s">
        <v>634</v>
      </c>
      <c r="AB4989">
        <v>2022</v>
      </c>
    </row>
    <row r="4990" spans="1:28" x14ac:dyDescent="0.25">
      <c r="A4990">
        <v>57</v>
      </c>
      <c r="B4990" t="s">
        <v>166</v>
      </c>
      <c r="C4990" t="s">
        <v>102</v>
      </c>
      <c r="D4990" t="s">
        <v>94</v>
      </c>
      <c r="E4990" t="s">
        <v>36</v>
      </c>
      <c r="F4990" t="s">
        <v>100</v>
      </c>
      <c r="G4990">
        <v>30000</v>
      </c>
      <c r="H4990">
        <f t="shared" si="1382"/>
        <v>28227</v>
      </c>
      <c r="I4990">
        <f t="shared" si="1383"/>
        <v>861</v>
      </c>
      <c r="J4990">
        <f t="shared" si="1384"/>
        <v>2130</v>
      </c>
      <c r="K4990">
        <f t="shared" si="1385"/>
        <v>330.00000000000006</v>
      </c>
      <c r="L4990">
        <f t="shared" si="1386"/>
        <v>912</v>
      </c>
      <c r="M4990">
        <f t="shared" si="1387"/>
        <v>2127</v>
      </c>
      <c r="N4990">
        <v>0</v>
      </c>
      <c r="O4990">
        <f t="shared" si="1388"/>
        <v>6360</v>
      </c>
      <c r="P4990">
        <v>25</v>
      </c>
      <c r="Q4990">
        <v>0</v>
      </c>
      <c r="R4990">
        <v>0</v>
      </c>
      <c r="S4990">
        <v>0</v>
      </c>
      <c r="T4990">
        <v>100</v>
      </c>
      <c r="U4990">
        <f t="shared" si="1389"/>
        <v>0</v>
      </c>
      <c r="V4990">
        <v>0</v>
      </c>
      <c r="W4990">
        <f t="shared" si="1390"/>
        <v>125</v>
      </c>
      <c r="X4990">
        <f t="shared" si="1392"/>
        <v>1773</v>
      </c>
      <c r="Y4990">
        <f t="shared" ref="Y4990:Y5021" si="1393">+J4990+M4990</f>
        <v>4257</v>
      </c>
      <c r="Z4990">
        <f t="shared" si="1391"/>
        <v>28102</v>
      </c>
      <c r="AA4990" t="s">
        <v>634</v>
      </c>
      <c r="AB4990">
        <v>2022</v>
      </c>
    </row>
    <row r="4991" spans="1:28" x14ac:dyDescent="0.25">
      <c r="A4991">
        <v>58</v>
      </c>
      <c r="B4991" t="s">
        <v>167</v>
      </c>
      <c r="C4991" t="s">
        <v>102</v>
      </c>
      <c r="D4991" t="s">
        <v>6</v>
      </c>
      <c r="E4991" t="s">
        <v>36</v>
      </c>
      <c r="F4991" t="s">
        <v>100</v>
      </c>
      <c r="G4991">
        <v>26000</v>
      </c>
      <c r="H4991">
        <f t="shared" si="1382"/>
        <v>24463.4</v>
      </c>
      <c r="I4991">
        <f t="shared" si="1383"/>
        <v>746.2</v>
      </c>
      <c r="J4991">
        <f t="shared" si="1384"/>
        <v>1845.9999999999998</v>
      </c>
      <c r="K4991">
        <f t="shared" si="1385"/>
        <v>286.00000000000006</v>
      </c>
      <c r="L4991">
        <f t="shared" si="1386"/>
        <v>790.4</v>
      </c>
      <c r="M4991">
        <f t="shared" si="1387"/>
        <v>1843.4</v>
      </c>
      <c r="N4991">
        <v>0</v>
      </c>
      <c r="O4991">
        <f t="shared" si="1388"/>
        <v>5512</v>
      </c>
      <c r="P4991">
        <v>25</v>
      </c>
      <c r="Q4991">
        <v>0</v>
      </c>
      <c r="R4991">
        <v>0</v>
      </c>
      <c r="S4991">
        <v>0</v>
      </c>
      <c r="T4991">
        <v>100</v>
      </c>
      <c r="U4991">
        <f t="shared" si="1389"/>
        <v>0</v>
      </c>
      <c r="V4991">
        <v>0</v>
      </c>
      <c r="W4991">
        <f t="shared" si="1390"/>
        <v>125</v>
      </c>
      <c r="X4991">
        <f t="shared" si="1392"/>
        <v>1536.6</v>
      </c>
      <c r="Y4991">
        <f t="shared" si="1393"/>
        <v>3689.3999999999996</v>
      </c>
      <c r="Z4991">
        <f t="shared" si="1391"/>
        <v>24338.400000000001</v>
      </c>
      <c r="AA4991" t="s">
        <v>634</v>
      </c>
      <c r="AB4991">
        <v>2022</v>
      </c>
    </row>
    <row r="4992" spans="1:28" x14ac:dyDescent="0.25">
      <c r="A4992">
        <v>59</v>
      </c>
      <c r="B4992" t="s">
        <v>168</v>
      </c>
      <c r="C4992" t="s">
        <v>102</v>
      </c>
      <c r="D4992" t="s">
        <v>6</v>
      </c>
      <c r="E4992" t="s">
        <v>36</v>
      </c>
      <c r="F4992" t="s">
        <v>100</v>
      </c>
      <c r="G4992">
        <v>32000</v>
      </c>
      <c r="H4992">
        <f t="shared" si="1382"/>
        <v>30108.799999999999</v>
      </c>
      <c r="I4992">
        <f t="shared" si="1383"/>
        <v>918.4</v>
      </c>
      <c r="J4992">
        <f t="shared" si="1384"/>
        <v>2272</v>
      </c>
      <c r="K4992">
        <f t="shared" si="1385"/>
        <v>352.00000000000006</v>
      </c>
      <c r="L4992">
        <f t="shared" si="1386"/>
        <v>972.8</v>
      </c>
      <c r="M4992">
        <f t="shared" si="1387"/>
        <v>2268.8000000000002</v>
      </c>
      <c r="N4992">
        <v>0</v>
      </c>
      <c r="O4992">
        <f t="shared" si="1388"/>
        <v>6784</v>
      </c>
      <c r="P4992">
        <v>25</v>
      </c>
      <c r="Q4992">
        <v>0</v>
      </c>
      <c r="R4992">
        <v>0</v>
      </c>
      <c r="S4992">
        <v>0</v>
      </c>
      <c r="T4992">
        <v>100</v>
      </c>
      <c r="U4992">
        <f t="shared" si="1389"/>
        <v>0</v>
      </c>
      <c r="V4992">
        <v>0</v>
      </c>
      <c r="W4992">
        <f t="shared" si="1390"/>
        <v>125</v>
      </c>
      <c r="X4992">
        <f t="shared" si="1392"/>
        <v>1891.1999999999998</v>
      </c>
      <c r="Y4992">
        <f t="shared" si="1393"/>
        <v>4540.8</v>
      </c>
      <c r="Z4992">
        <f t="shared" si="1391"/>
        <v>29983.8</v>
      </c>
      <c r="AA4992" t="s">
        <v>634</v>
      </c>
      <c r="AB4992">
        <v>2022</v>
      </c>
    </row>
    <row r="4993" spans="1:28" x14ac:dyDescent="0.25">
      <c r="A4993">
        <v>60</v>
      </c>
      <c r="B4993" t="s">
        <v>169</v>
      </c>
      <c r="C4993" t="s">
        <v>102</v>
      </c>
      <c r="D4993" t="s">
        <v>6</v>
      </c>
      <c r="E4993" t="s">
        <v>36</v>
      </c>
      <c r="F4993" t="s">
        <v>100</v>
      </c>
      <c r="G4993">
        <v>30000</v>
      </c>
      <c r="H4993">
        <f t="shared" si="1382"/>
        <v>28227</v>
      </c>
      <c r="I4993">
        <f t="shared" si="1383"/>
        <v>861</v>
      </c>
      <c r="J4993">
        <f t="shared" si="1384"/>
        <v>2130</v>
      </c>
      <c r="K4993">
        <f t="shared" si="1385"/>
        <v>330.00000000000006</v>
      </c>
      <c r="L4993">
        <f t="shared" si="1386"/>
        <v>912</v>
      </c>
      <c r="M4993">
        <f t="shared" si="1387"/>
        <v>2127</v>
      </c>
      <c r="N4993">
        <v>0</v>
      </c>
      <c r="O4993">
        <f t="shared" si="1388"/>
        <v>6360</v>
      </c>
      <c r="P4993">
        <v>25</v>
      </c>
      <c r="Q4993">
        <v>0</v>
      </c>
      <c r="R4993">
        <v>0</v>
      </c>
      <c r="S4993">
        <v>0</v>
      </c>
      <c r="T4993">
        <v>100</v>
      </c>
      <c r="U4993">
        <f t="shared" si="1389"/>
        <v>0</v>
      </c>
      <c r="V4993">
        <v>0</v>
      </c>
      <c r="W4993">
        <f t="shared" si="1390"/>
        <v>125</v>
      </c>
      <c r="X4993">
        <f t="shared" si="1392"/>
        <v>1773</v>
      </c>
      <c r="Y4993">
        <f t="shared" si="1393"/>
        <v>4257</v>
      </c>
      <c r="Z4993">
        <f t="shared" si="1391"/>
        <v>28102</v>
      </c>
      <c r="AA4993" t="s">
        <v>634</v>
      </c>
      <c r="AB4993">
        <v>2022</v>
      </c>
    </row>
    <row r="4994" spans="1:28" x14ac:dyDescent="0.25">
      <c r="A4994">
        <v>61</v>
      </c>
      <c r="B4994" t="s">
        <v>170</v>
      </c>
      <c r="C4994" t="s">
        <v>102</v>
      </c>
      <c r="D4994" t="s">
        <v>17</v>
      </c>
      <c r="E4994" t="s">
        <v>36</v>
      </c>
      <c r="F4994" t="s">
        <v>100</v>
      </c>
      <c r="G4994">
        <v>32000</v>
      </c>
      <c r="H4994">
        <f t="shared" si="1382"/>
        <v>27408.560000000001</v>
      </c>
      <c r="I4994">
        <f t="shared" si="1383"/>
        <v>918.4</v>
      </c>
      <c r="J4994">
        <f t="shared" si="1384"/>
        <v>2272</v>
      </c>
      <c r="K4994">
        <f t="shared" si="1385"/>
        <v>352.00000000000006</v>
      </c>
      <c r="L4994">
        <f t="shared" si="1386"/>
        <v>972.8</v>
      </c>
      <c r="M4994">
        <f t="shared" si="1387"/>
        <v>2268.8000000000002</v>
      </c>
      <c r="N4994">
        <f>1350.12*2</f>
        <v>2700.24</v>
      </c>
      <c r="O4994">
        <f t="shared" si="1388"/>
        <v>9484.24</v>
      </c>
      <c r="P4994">
        <v>25</v>
      </c>
      <c r="Q4994">
        <v>3875.52</v>
      </c>
      <c r="R4994">
        <v>0</v>
      </c>
      <c r="S4994">
        <v>0</v>
      </c>
      <c r="T4994">
        <v>100</v>
      </c>
      <c r="U4994">
        <f t="shared" si="1389"/>
        <v>0</v>
      </c>
      <c r="V4994">
        <v>0</v>
      </c>
      <c r="W4994">
        <f t="shared" si="1390"/>
        <v>4000.52</v>
      </c>
      <c r="X4994">
        <f t="shared" si="1392"/>
        <v>4591.4399999999996</v>
      </c>
      <c r="Y4994">
        <f t="shared" si="1393"/>
        <v>4540.8</v>
      </c>
      <c r="Z4994">
        <f t="shared" si="1391"/>
        <v>23408.04</v>
      </c>
      <c r="AA4994" t="s">
        <v>634</v>
      </c>
      <c r="AB4994">
        <v>2022</v>
      </c>
    </row>
    <row r="4995" spans="1:28" x14ac:dyDescent="0.25">
      <c r="A4995">
        <v>62</v>
      </c>
      <c r="B4995" t="s">
        <v>171</v>
      </c>
      <c r="C4995" t="s">
        <v>102</v>
      </c>
      <c r="D4995" t="s">
        <v>22</v>
      </c>
      <c r="E4995" t="s">
        <v>36</v>
      </c>
      <c r="F4995" t="s">
        <v>100</v>
      </c>
      <c r="G4995">
        <v>32000</v>
      </c>
      <c r="H4995">
        <f t="shared" si="1382"/>
        <v>30108.799999999999</v>
      </c>
      <c r="I4995">
        <f t="shared" si="1383"/>
        <v>918.4</v>
      </c>
      <c r="J4995">
        <f t="shared" si="1384"/>
        <v>2272</v>
      </c>
      <c r="K4995">
        <f t="shared" si="1385"/>
        <v>352.00000000000006</v>
      </c>
      <c r="L4995">
        <f t="shared" si="1386"/>
        <v>972.8</v>
      </c>
      <c r="M4995">
        <f t="shared" si="1387"/>
        <v>2268.8000000000002</v>
      </c>
      <c r="N4995">
        <v>0</v>
      </c>
      <c r="O4995">
        <f t="shared" si="1388"/>
        <v>6784</v>
      </c>
      <c r="P4995">
        <v>25</v>
      </c>
      <c r="Q4995">
        <v>15421.71</v>
      </c>
      <c r="R4995">
        <v>0</v>
      </c>
      <c r="S4995">
        <v>0</v>
      </c>
      <c r="T4995">
        <v>100</v>
      </c>
      <c r="U4995">
        <f t="shared" si="1389"/>
        <v>0</v>
      </c>
      <c r="V4995">
        <v>0</v>
      </c>
      <c r="W4995">
        <f t="shared" si="1390"/>
        <v>15546.71</v>
      </c>
      <c r="X4995">
        <f t="shared" si="1392"/>
        <v>1891.1999999999998</v>
      </c>
      <c r="Y4995">
        <f t="shared" si="1393"/>
        <v>4540.8</v>
      </c>
      <c r="Z4995">
        <f t="shared" si="1391"/>
        <v>14562.09</v>
      </c>
      <c r="AA4995" t="s">
        <v>634</v>
      </c>
      <c r="AB4995">
        <v>2022</v>
      </c>
    </row>
    <row r="4996" spans="1:28" x14ac:dyDescent="0.25">
      <c r="A4996">
        <v>63</v>
      </c>
      <c r="B4996" t="s">
        <v>172</v>
      </c>
      <c r="C4996" t="s">
        <v>102</v>
      </c>
      <c r="D4996" t="s">
        <v>6</v>
      </c>
      <c r="E4996" t="s">
        <v>26</v>
      </c>
      <c r="F4996" t="s">
        <v>100</v>
      </c>
      <c r="G4996">
        <v>31000</v>
      </c>
      <c r="H4996">
        <f t="shared" si="1382"/>
        <v>29167.9</v>
      </c>
      <c r="I4996">
        <f t="shared" si="1383"/>
        <v>889.7</v>
      </c>
      <c r="J4996">
        <f t="shared" si="1384"/>
        <v>2201</v>
      </c>
      <c r="K4996">
        <f t="shared" si="1385"/>
        <v>341.00000000000006</v>
      </c>
      <c r="L4996">
        <f t="shared" si="1386"/>
        <v>942.4</v>
      </c>
      <c r="M4996">
        <f t="shared" si="1387"/>
        <v>2197.9</v>
      </c>
      <c r="N4996">
        <v>0</v>
      </c>
      <c r="O4996">
        <f t="shared" si="1388"/>
        <v>6572</v>
      </c>
      <c r="P4996">
        <v>25</v>
      </c>
      <c r="Q4996">
        <v>0</v>
      </c>
      <c r="R4996">
        <v>0</v>
      </c>
      <c r="S4996">
        <v>0</v>
      </c>
      <c r="T4996">
        <v>100</v>
      </c>
      <c r="U4996">
        <f t="shared" si="1389"/>
        <v>0</v>
      </c>
      <c r="V4996">
        <v>0</v>
      </c>
      <c r="W4996">
        <f t="shared" si="1390"/>
        <v>125</v>
      </c>
      <c r="X4996">
        <f t="shared" si="1392"/>
        <v>1832.1</v>
      </c>
      <c r="Y4996">
        <f t="shared" si="1393"/>
        <v>4398.8999999999996</v>
      </c>
      <c r="Z4996">
        <f t="shared" si="1391"/>
        <v>29042.9</v>
      </c>
      <c r="AA4996" t="s">
        <v>634</v>
      </c>
      <c r="AB4996">
        <v>2022</v>
      </c>
    </row>
    <row r="4997" spans="1:28" x14ac:dyDescent="0.25">
      <c r="A4997">
        <v>64</v>
      </c>
      <c r="B4997" t="s">
        <v>173</v>
      </c>
      <c r="C4997" t="s">
        <v>102</v>
      </c>
      <c r="D4997" t="s">
        <v>6</v>
      </c>
      <c r="E4997" t="s">
        <v>26</v>
      </c>
      <c r="F4997" t="s">
        <v>100</v>
      </c>
      <c r="G4997">
        <v>22000</v>
      </c>
      <c r="H4997">
        <f t="shared" si="1382"/>
        <v>19349.68</v>
      </c>
      <c r="I4997">
        <f t="shared" si="1383"/>
        <v>631.4</v>
      </c>
      <c r="J4997">
        <f t="shared" si="1384"/>
        <v>1561.9999999999998</v>
      </c>
      <c r="K4997">
        <f t="shared" si="1385"/>
        <v>242.00000000000003</v>
      </c>
      <c r="L4997">
        <f t="shared" si="1386"/>
        <v>668.8</v>
      </c>
      <c r="M4997">
        <f t="shared" si="1387"/>
        <v>1559.8000000000002</v>
      </c>
      <c r="N4997">
        <v>1350.12</v>
      </c>
      <c r="O4997">
        <f t="shared" si="1388"/>
        <v>6014.12</v>
      </c>
      <c r="P4997">
        <v>25</v>
      </c>
      <c r="Q4997">
        <v>0</v>
      </c>
      <c r="R4997">
        <v>0</v>
      </c>
      <c r="S4997">
        <v>0</v>
      </c>
      <c r="T4997">
        <v>100</v>
      </c>
      <c r="U4997">
        <f t="shared" si="1389"/>
        <v>0</v>
      </c>
      <c r="V4997">
        <v>0</v>
      </c>
      <c r="W4997">
        <f t="shared" si="1390"/>
        <v>125</v>
      </c>
      <c r="X4997">
        <f t="shared" si="1392"/>
        <v>2650.3199999999997</v>
      </c>
      <c r="Y4997">
        <f t="shared" si="1393"/>
        <v>3121.8</v>
      </c>
      <c r="Z4997">
        <f t="shared" si="1391"/>
        <v>19224.68</v>
      </c>
      <c r="AA4997" t="s">
        <v>634</v>
      </c>
      <c r="AB4997">
        <v>2022</v>
      </c>
    </row>
    <row r="4998" spans="1:28" x14ac:dyDescent="0.25">
      <c r="A4998">
        <v>65</v>
      </c>
      <c r="B4998" t="s">
        <v>174</v>
      </c>
      <c r="C4998" t="s">
        <v>102</v>
      </c>
      <c r="D4998" t="s">
        <v>6</v>
      </c>
      <c r="E4998" t="s">
        <v>26</v>
      </c>
      <c r="F4998" t="s">
        <v>100</v>
      </c>
      <c r="G4998">
        <v>23100</v>
      </c>
      <c r="H4998">
        <f t="shared" si="1382"/>
        <v>21734.79</v>
      </c>
      <c r="I4998">
        <f t="shared" si="1383"/>
        <v>662.97</v>
      </c>
      <c r="J4998">
        <f t="shared" si="1384"/>
        <v>1640.1</v>
      </c>
      <c r="K4998">
        <f t="shared" si="1385"/>
        <v>254.10000000000002</v>
      </c>
      <c r="L4998">
        <f t="shared" si="1386"/>
        <v>702.24</v>
      </c>
      <c r="M4998">
        <f t="shared" si="1387"/>
        <v>1637.7900000000002</v>
      </c>
      <c r="N4998">
        <v>0</v>
      </c>
      <c r="O4998">
        <f t="shared" si="1388"/>
        <v>4897.2</v>
      </c>
      <c r="P4998">
        <v>25</v>
      </c>
      <c r="Q4998">
        <v>0</v>
      </c>
      <c r="R4998">
        <v>0</v>
      </c>
      <c r="S4998">
        <v>0</v>
      </c>
      <c r="T4998">
        <v>100</v>
      </c>
      <c r="U4998">
        <f t="shared" si="1389"/>
        <v>0</v>
      </c>
      <c r="V4998">
        <v>0</v>
      </c>
      <c r="W4998">
        <f t="shared" si="1390"/>
        <v>125</v>
      </c>
      <c r="X4998">
        <f t="shared" si="1392"/>
        <v>1365.21</v>
      </c>
      <c r="Y4998">
        <f t="shared" si="1393"/>
        <v>3277.8900000000003</v>
      </c>
      <c r="Z4998">
        <f t="shared" si="1391"/>
        <v>21609.79</v>
      </c>
      <c r="AA4998" t="s">
        <v>634</v>
      </c>
      <c r="AB4998">
        <v>2022</v>
      </c>
    </row>
    <row r="4999" spans="1:28" x14ac:dyDescent="0.25">
      <c r="A4999">
        <v>66</v>
      </c>
      <c r="B4999" t="s">
        <v>175</v>
      </c>
      <c r="C4999" t="s">
        <v>103</v>
      </c>
      <c r="D4999" t="s">
        <v>6</v>
      </c>
      <c r="E4999" t="s">
        <v>26</v>
      </c>
      <c r="F4999" t="s">
        <v>100</v>
      </c>
      <c r="G4999">
        <v>22000</v>
      </c>
      <c r="H4999">
        <f t="shared" si="1382"/>
        <v>19349.68</v>
      </c>
      <c r="I4999">
        <f t="shared" si="1383"/>
        <v>631.4</v>
      </c>
      <c r="J4999">
        <f t="shared" si="1384"/>
        <v>1561.9999999999998</v>
      </c>
      <c r="K4999">
        <f t="shared" si="1385"/>
        <v>242.00000000000003</v>
      </c>
      <c r="L4999">
        <f t="shared" si="1386"/>
        <v>668.8</v>
      </c>
      <c r="M4999">
        <f t="shared" si="1387"/>
        <v>1559.8000000000002</v>
      </c>
      <c r="N4999">
        <v>1350.12</v>
      </c>
      <c r="O4999">
        <f t="shared" si="1388"/>
        <v>6014.12</v>
      </c>
      <c r="P4999">
        <v>25</v>
      </c>
      <c r="Q4999">
        <v>0</v>
      </c>
      <c r="R4999">
        <v>0</v>
      </c>
      <c r="S4999">
        <v>0</v>
      </c>
      <c r="T4999">
        <v>100</v>
      </c>
      <c r="U4999">
        <f t="shared" si="1389"/>
        <v>0</v>
      </c>
      <c r="V4999">
        <v>0</v>
      </c>
      <c r="W4999">
        <f t="shared" si="1390"/>
        <v>125</v>
      </c>
      <c r="X4999">
        <f t="shared" si="1392"/>
        <v>2650.3199999999997</v>
      </c>
      <c r="Y4999">
        <f t="shared" si="1393"/>
        <v>3121.8</v>
      </c>
      <c r="Z4999">
        <f t="shared" si="1391"/>
        <v>19224.68</v>
      </c>
      <c r="AA4999" t="s">
        <v>634</v>
      </c>
      <c r="AB4999">
        <v>2022</v>
      </c>
    </row>
    <row r="5000" spans="1:28" x14ac:dyDescent="0.25">
      <c r="A5000">
        <v>67</v>
      </c>
      <c r="B5000" t="s">
        <v>176</v>
      </c>
      <c r="C5000" t="s">
        <v>102</v>
      </c>
      <c r="D5000" t="s">
        <v>6</v>
      </c>
      <c r="E5000" t="s">
        <v>26</v>
      </c>
      <c r="F5000" t="s">
        <v>100</v>
      </c>
      <c r="G5000">
        <v>32000</v>
      </c>
      <c r="H5000">
        <f t="shared" si="1382"/>
        <v>30108.799999999999</v>
      </c>
      <c r="I5000">
        <f t="shared" si="1383"/>
        <v>918.4</v>
      </c>
      <c r="J5000">
        <f t="shared" si="1384"/>
        <v>2272</v>
      </c>
      <c r="K5000">
        <f t="shared" si="1385"/>
        <v>352.00000000000006</v>
      </c>
      <c r="L5000">
        <f t="shared" si="1386"/>
        <v>972.8</v>
      </c>
      <c r="M5000">
        <f t="shared" si="1387"/>
        <v>2268.8000000000002</v>
      </c>
      <c r="N5000">
        <v>0</v>
      </c>
      <c r="O5000">
        <f t="shared" si="1388"/>
        <v>6784</v>
      </c>
      <c r="P5000">
        <v>25</v>
      </c>
      <c r="Q5000">
        <v>0</v>
      </c>
      <c r="R5000">
        <v>0</v>
      </c>
      <c r="S5000">
        <v>0</v>
      </c>
      <c r="T5000">
        <v>100</v>
      </c>
      <c r="U5000">
        <f t="shared" si="1389"/>
        <v>0</v>
      </c>
      <c r="V5000">
        <v>0</v>
      </c>
      <c r="W5000">
        <f t="shared" si="1390"/>
        <v>125</v>
      </c>
      <c r="X5000">
        <f t="shared" si="1392"/>
        <v>1891.1999999999998</v>
      </c>
      <c r="Y5000">
        <f t="shared" si="1393"/>
        <v>4540.8</v>
      </c>
      <c r="Z5000">
        <f t="shared" si="1391"/>
        <v>29983.8</v>
      </c>
      <c r="AA5000" t="s">
        <v>634</v>
      </c>
      <c r="AB5000">
        <v>2022</v>
      </c>
    </row>
    <row r="5001" spans="1:28" x14ac:dyDescent="0.25">
      <c r="A5001">
        <v>68</v>
      </c>
      <c r="B5001" t="s">
        <v>177</v>
      </c>
      <c r="C5001" t="s">
        <v>102</v>
      </c>
      <c r="D5001" t="s">
        <v>22</v>
      </c>
      <c r="E5001" t="s">
        <v>26</v>
      </c>
      <c r="F5001" t="s">
        <v>100</v>
      </c>
      <c r="G5001">
        <v>25000</v>
      </c>
      <c r="H5001">
        <f t="shared" si="1382"/>
        <v>23522.5</v>
      </c>
      <c r="I5001">
        <f t="shared" si="1383"/>
        <v>717.5</v>
      </c>
      <c r="J5001">
        <f t="shared" si="1384"/>
        <v>1774.9999999999998</v>
      </c>
      <c r="K5001">
        <f t="shared" si="1385"/>
        <v>275</v>
      </c>
      <c r="L5001">
        <f t="shared" si="1386"/>
        <v>760</v>
      </c>
      <c r="M5001">
        <f t="shared" si="1387"/>
        <v>1772.5000000000002</v>
      </c>
      <c r="N5001">
        <v>0</v>
      </c>
      <c r="O5001">
        <f t="shared" si="1388"/>
        <v>5300</v>
      </c>
      <c r="P5001">
        <v>25</v>
      </c>
      <c r="Q5001">
        <v>0</v>
      </c>
      <c r="R5001">
        <v>0</v>
      </c>
      <c r="S5001">
        <v>0</v>
      </c>
      <c r="T5001">
        <v>100</v>
      </c>
      <c r="U5001">
        <f t="shared" si="1389"/>
        <v>0</v>
      </c>
      <c r="V5001">
        <v>0</v>
      </c>
      <c r="W5001">
        <f t="shared" si="1390"/>
        <v>125</v>
      </c>
      <c r="X5001">
        <f t="shared" si="1392"/>
        <v>1477.5</v>
      </c>
      <c r="Y5001">
        <f t="shared" si="1393"/>
        <v>3547.5</v>
      </c>
      <c r="Z5001">
        <f t="shared" si="1391"/>
        <v>23397.5</v>
      </c>
      <c r="AA5001" t="s">
        <v>634</v>
      </c>
      <c r="AB5001">
        <v>2022</v>
      </c>
    </row>
    <row r="5002" spans="1:28" x14ac:dyDescent="0.25">
      <c r="A5002">
        <v>69</v>
      </c>
      <c r="B5002" t="s">
        <v>178</v>
      </c>
      <c r="C5002" t="s">
        <v>103</v>
      </c>
      <c r="D5002" t="s">
        <v>6</v>
      </c>
      <c r="E5002" t="s">
        <v>32</v>
      </c>
      <c r="F5002" t="s">
        <v>100</v>
      </c>
      <c r="G5002">
        <v>20000</v>
      </c>
      <c r="H5002">
        <f t="shared" si="1382"/>
        <v>18818</v>
      </c>
      <c r="I5002">
        <f t="shared" si="1383"/>
        <v>574</v>
      </c>
      <c r="J5002">
        <f t="shared" si="1384"/>
        <v>1419.9999999999998</v>
      </c>
      <c r="K5002">
        <f t="shared" si="1385"/>
        <v>220.00000000000003</v>
      </c>
      <c r="L5002">
        <f t="shared" si="1386"/>
        <v>608</v>
      </c>
      <c r="M5002">
        <f t="shared" si="1387"/>
        <v>1418</v>
      </c>
      <c r="N5002">
        <v>0</v>
      </c>
      <c r="O5002">
        <f t="shared" si="1388"/>
        <v>4240</v>
      </c>
      <c r="P5002">
        <v>25</v>
      </c>
      <c r="Q5002">
        <v>0</v>
      </c>
      <c r="R5002">
        <v>0</v>
      </c>
      <c r="S5002">
        <v>0</v>
      </c>
      <c r="T5002">
        <v>100</v>
      </c>
      <c r="U5002">
        <f t="shared" si="1389"/>
        <v>0</v>
      </c>
      <c r="V5002">
        <v>0</v>
      </c>
      <c r="W5002">
        <f t="shared" si="1390"/>
        <v>125</v>
      </c>
      <c r="X5002">
        <f t="shared" si="1392"/>
        <v>1182</v>
      </c>
      <c r="Y5002">
        <f t="shared" si="1393"/>
        <v>2838</v>
      </c>
      <c r="Z5002">
        <f t="shared" si="1391"/>
        <v>18693</v>
      </c>
      <c r="AA5002" t="s">
        <v>634</v>
      </c>
      <c r="AB5002">
        <v>2022</v>
      </c>
    </row>
    <row r="5003" spans="1:28" x14ac:dyDescent="0.25">
      <c r="A5003">
        <v>70</v>
      </c>
      <c r="B5003" t="s">
        <v>179</v>
      </c>
      <c r="C5003" t="s">
        <v>103</v>
      </c>
      <c r="D5003" t="s">
        <v>14</v>
      </c>
      <c r="E5003" t="s">
        <v>32</v>
      </c>
      <c r="F5003" t="s">
        <v>100</v>
      </c>
      <c r="G5003">
        <v>30000</v>
      </c>
      <c r="H5003">
        <f t="shared" si="1382"/>
        <v>28227</v>
      </c>
      <c r="I5003">
        <f t="shared" si="1383"/>
        <v>861</v>
      </c>
      <c r="J5003">
        <f t="shared" si="1384"/>
        <v>2130</v>
      </c>
      <c r="K5003">
        <f t="shared" si="1385"/>
        <v>330.00000000000006</v>
      </c>
      <c r="L5003">
        <f t="shared" si="1386"/>
        <v>912</v>
      </c>
      <c r="M5003">
        <f t="shared" si="1387"/>
        <v>2127</v>
      </c>
      <c r="N5003">
        <v>0</v>
      </c>
      <c r="O5003">
        <f t="shared" si="1388"/>
        <v>6360</v>
      </c>
      <c r="P5003">
        <v>25</v>
      </c>
      <c r="Q5003">
        <v>1000</v>
      </c>
      <c r="R5003">
        <v>0</v>
      </c>
      <c r="S5003">
        <v>0</v>
      </c>
      <c r="T5003">
        <v>100</v>
      </c>
      <c r="U5003">
        <f t="shared" si="1389"/>
        <v>0</v>
      </c>
      <c r="V5003">
        <v>0</v>
      </c>
      <c r="W5003">
        <f t="shared" si="1390"/>
        <v>1125</v>
      </c>
      <c r="X5003">
        <f t="shared" si="1392"/>
        <v>1773</v>
      </c>
      <c r="Y5003">
        <f t="shared" si="1393"/>
        <v>4257</v>
      </c>
      <c r="Z5003">
        <f t="shared" si="1391"/>
        <v>27102</v>
      </c>
      <c r="AA5003" t="s">
        <v>634</v>
      </c>
      <c r="AB5003">
        <v>2022</v>
      </c>
    </row>
    <row r="5004" spans="1:28" x14ac:dyDescent="0.25">
      <c r="A5004">
        <v>71</v>
      </c>
      <c r="B5004" t="s">
        <v>180</v>
      </c>
      <c r="C5004" t="s">
        <v>103</v>
      </c>
      <c r="D5004" t="s">
        <v>22</v>
      </c>
      <c r="E5004" t="s">
        <v>32</v>
      </c>
      <c r="F5004" t="s">
        <v>100</v>
      </c>
      <c r="G5004">
        <v>31000</v>
      </c>
      <c r="H5004">
        <f t="shared" si="1382"/>
        <v>27817.78</v>
      </c>
      <c r="I5004">
        <f t="shared" si="1383"/>
        <v>889.7</v>
      </c>
      <c r="J5004">
        <f t="shared" si="1384"/>
        <v>2201</v>
      </c>
      <c r="K5004">
        <f t="shared" si="1385"/>
        <v>341.00000000000006</v>
      </c>
      <c r="L5004">
        <f t="shared" si="1386"/>
        <v>942.4</v>
      </c>
      <c r="M5004">
        <f t="shared" si="1387"/>
        <v>2197.9</v>
      </c>
      <c r="N5004">
        <v>1350.12</v>
      </c>
      <c r="O5004">
        <f t="shared" si="1388"/>
        <v>7922.12</v>
      </c>
      <c r="P5004">
        <v>25</v>
      </c>
      <c r="Q5004">
        <v>0</v>
      </c>
      <c r="R5004">
        <v>0</v>
      </c>
      <c r="S5004">
        <v>0</v>
      </c>
      <c r="T5004">
        <v>100</v>
      </c>
      <c r="U5004">
        <f t="shared" si="1389"/>
        <v>0</v>
      </c>
      <c r="V5004">
        <v>0</v>
      </c>
      <c r="W5004">
        <f t="shared" si="1390"/>
        <v>125</v>
      </c>
      <c r="X5004">
        <f t="shared" si="1392"/>
        <v>3182.22</v>
      </c>
      <c r="Y5004">
        <f t="shared" si="1393"/>
        <v>4398.8999999999996</v>
      </c>
      <c r="Z5004">
        <f t="shared" si="1391"/>
        <v>27692.78</v>
      </c>
      <c r="AA5004" t="s">
        <v>634</v>
      </c>
      <c r="AB5004">
        <v>2022</v>
      </c>
    </row>
    <row r="5005" spans="1:28" x14ac:dyDescent="0.25">
      <c r="A5005">
        <v>72</v>
      </c>
      <c r="B5005" t="s">
        <v>181</v>
      </c>
      <c r="C5005" t="s">
        <v>103</v>
      </c>
      <c r="D5005" t="s">
        <v>6</v>
      </c>
      <c r="E5005" t="s">
        <v>52</v>
      </c>
      <c r="F5005" t="s">
        <v>100</v>
      </c>
      <c r="G5005">
        <v>22000</v>
      </c>
      <c r="H5005">
        <f t="shared" si="1382"/>
        <v>20699.8</v>
      </c>
      <c r="I5005">
        <f t="shared" si="1383"/>
        <v>631.4</v>
      </c>
      <c r="J5005">
        <f t="shared" si="1384"/>
        <v>1561.9999999999998</v>
      </c>
      <c r="K5005">
        <f t="shared" si="1385"/>
        <v>242.00000000000003</v>
      </c>
      <c r="L5005">
        <f t="shared" si="1386"/>
        <v>668.8</v>
      </c>
      <c r="M5005">
        <f t="shared" si="1387"/>
        <v>1559.8000000000002</v>
      </c>
      <c r="N5005">
        <v>0</v>
      </c>
      <c r="O5005">
        <f t="shared" si="1388"/>
        <v>4664</v>
      </c>
      <c r="P5005">
        <v>25</v>
      </c>
      <c r="Q5005">
        <v>0</v>
      </c>
      <c r="R5005">
        <v>0</v>
      </c>
      <c r="S5005">
        <v>0</v>
      </c>
      <c r="T5005">
        <v>100</v>
      </c>
      <c r="U5005">
        <f t="shared" si="1389"/>
        <v>0</v>
      </c>
      <c r="V5005">
        <v>0</v>
      </c>
      <c r="W5005">
        <f t="shared" si="1390"/>
        <v>125</v>
      </c>
      <c r="X5005">
        <f t="shared" si="1392"/>
        <v>1300.1999999999998</v>
      </c>
      <c r="Y5005">
        <f t="shared" si="1393"/>
        <v>3121.8</v>
      </c>
      <c r="Z5005">
        <f t="shared" si="1391"/>
        <v>20574.8</v>
      </c>
      <c r="AA5005" t="s">
        <v>634</v>
      </c>
      <c r="AB5005">
        <v>2022</v>
      </c>
    </row>
    <row r="5006" spans="1:28" x14ac:dyDescent="0.25">
      <c r="A5006">
        <v>73</v>
      </c>
      <c r="B5006" t="s">
        <v>182</v>
      </c>
      <c r="C5006" t="s">
        <v>103</v>
      </c>
      <c r="D5006" t="s">
        <v>94</v>
      </c>
      <c r="E5006" t="s">
        <v>52</v>
      </c>
      <c r="F5006" t="s">
        <v>100</v>
      </c>
      <c r="G5006">
        <v>20000</v>
      </c>
      <c r="H5006">
        <f t="shared" si="1382"/>
        <v>18818</v>
      </c>
      <c r="I5006">
        <f t="shared" si="1383"/>
        <v>574</v>
      </c>
      <c r="J5006">
        <f t="shared" si="1384"/>
        <v>1419.9999999999998</v>
      </c>
      <c r="K5006">
        <f t="shared" si="1385"/>
        <v>220.00000000000003</v>
      </c>
      <c r="L5006">
        <f t="shared" si="1386"/>
        <v>608</v>
      </c>
      <c r="M5006">
        <f t="shared" si="1387"/>
        <v>1418</v>
      </c>
      <c r="N5006">
        <v>0</v>
      </c>
      <c r="O5006">
        <f t="shared" si="1388"/>
        <v>4240</v>
      </c>
      <c r="P5006">
        <v>25</v>
      </c>
      <c r="Q5006">
        <v>0</v>
      </c>
      <c r="R5006">
        <v>0</v>
      </c>
      <c r="S5006">
        <v>0</v>
      </c>
      <c r="T5006">
        <v>100</v>
      </c>
      <c r="U5006">
        <f t="shared" si="1389"/>
        <v>0</v>
      </c>
      <c r="V5006">
        <v>0</v>
      </c>
      <c r="W5006">
        <f t="shared" si="1390"/>
        <v>125</v>
      </c>
      <c r="X5006">
        <v>1182</v>
      </c>
      <c r="Y5006">
        <f t="shared" si="1393"/>
        <v>2838</v>
      </c>
      <c r="Z5006">
        <f t="shared" si="1391"/>
        <v>18693</v>
      </c>
      <c r="AA5006" t="s">
        <v>634</v>
      </c>
      <c r="AB5006">
        <v>2022</v>
      </c>
    </row>
    <row r="5007" spans="1:28" x14ac:dyDescent="0.25">
      <c r="A5007">
        <v>74</v>
      </c>
      <c r="B5007" t="s">
        <v>183</v>
      </c>
      <c r="C5007" t="s">
        <v>103</v>
      </c>
      <c r="D5007" t="s">
        <v>22</v>
      </c>
      <c r="E5007" t="s">
        <v>52</v>
      </c>
      <c r="F5007" t="s">
        <v>100</v>
      </c>
      <c r="G5007">
        <v>28000</v>
      </c>
      <c r="H5007">
        <f t="shared" si="1382"/>
        <v>26345.200000000001</v>
      </c>
      <c r="I5007">
        <f t="shared" si="1383"/>
        <v>803.6</v>
      </c>
      <c r="J5007">
        <f t="shared" si="1384"/>
        <v>1987.9999999999998</v>
      </c>
      <c r="K5007">
        <f t="shared" si="1385"/>
        <v>308.00000000000006</v>
      </c>
      <c r="L5007">
        <f t="shared" si="1386"/>
        <v>851.2</v>
      </c>
      <c r="M5007">
        <f t="shared" si="1387"/>
        <v>1985.2</v>
      </c>
      <c r="N5007">
        <v>0</v>
      </c>
      <c r="O5007">
        <f t="shared" si="1388"/>
        <v>5936</v>
      </c>
      <c r="P5007">
        <v>25</v>
      </c>
      <c r="Q5007">
        <v>0</v>
      </c>
      <c r="R5007">
        <v>0</v>
      </c>
      <c r="S5007">
        <v>1270</v>
      </c>
      <c r="T5007">
        <v>100</v>
      </c>
      <c r="U5007">
        <f t="shared" si="1389"/>
        <v>0</v>
      </c>
      <c r="V5007">
        <v>0</v>
      </c>
      <c r="W5007">
        <f t="shared" si="1390"/>
        <v>1395</v>
      </c>
      <c r="X5007">
        <f>+I5007+L5007+N5007</f>
        <v>1654.8000000000002</v>
      </c>
      <c r="Y5007">
        <f t="shared" si="1393"/>
        <v>3973.2</v>
      </c>
      <c r="Z5007">
        <f t="shared" si="1391"/>
        <v>24950.2</v>
      </c>
      <c r="AA5007" t="s">
        <v>634</v>
      </c>
      <c r="AB5007">
        <v>2022</v>
      </c>
    </row>
    <row r="5008" spans="1:28" x14ac:dyDescent="0.25">
      <c r="A5008">
        <v>75</v>
      </c>
      <c r="B5008" t="s">
        <v>184</v>
      </c>
      <c r="C5008" t="s">
        <v>103</v>
      </c>
      <c r="D5008" t="s">
        <v>94</v>
      </c>
      <c r="E5008" t="s">
        <v>52</v>
      </c>
      <c r="F5008" t="s">
        <v>100</v>
      </c>
      <c r="G5008">
        <v>20000</v>
      </c>
      <c r="H5008">
        <f t="shared" si="1382"/>
        <v>18818</v>
      </c>
      <c r="I5008">
        <f t="shared" si="1383"/>
        <v>574</v>
      </c>
      <c r="J5008">
        <f t="shared" si="1384"/>
        <v>1419.9999999999998</v>
      </c>
      <c r="K5008">
        <f t="shared" si="1385"/>
        <v>220.00000000000003</v>
      </c>
      <c r="L5008">
        <f t="shared" si="1386"/>
        <v>608</v>
      </c>
      <c r="M5008">
        <f t="shared" si="1387"/>
        <v>1418</v>
      </c>
      <c r="N5008">
        <v>0</v>
      </c>
      <c r="O5008">
        <f t="shared" si="1388"/>
        <v>4240</v>
      </c>
      <c r="P5008">
        <v>25</v>
      </c>
      <c r="Q5008">
        <v>0</v>
      </c>
      <c r="R5008">
        <v>0</v>
      </c>
      <c r="S5008">
        <v>0</v>
      </c>
      <c r="T5008">
        <v>100</v>
      </c>
      <c r="U5008">
        <f t="shared" si="1389"/>
        <v>0</v>
      </c>
      <c r="V5008">
        <v>0</v>
      </c>
      <c r="W5008">
        <f t="shared" si="1390"/>
        <v>125</v>
      </c>
      <c r="X5008">
        <v>1182</v>
      </c>
      <c r="Y5008">
        <f t="shared" si="1393"/>
        <v>2838</v>
      </c>
      <c r="Z5008">
        <f t="shared" si="1391"/>
        <v>18693</v>
      </c>
      <c r="AA5008" t="s">
        <v>634</v>
      </c>
      <c r="AB5008">
        <v>2022</v>
      </c>
    </row>
    <row r="5009" spans="1:28" x14ac:dyDescent="0.25">
      <c r="A5009">
        <v>76</v>
      </c>
      <c r="B5009" t="s">
        <v>185</v>
      </c>
      <c r="C5009" t="s">
        <v>103</v>
      </c>
      <c r="D5009" t="s">
        <v>22</v>
      </c>
      <c r="E5009" t="s">
        <v>78</v>
      </c>
      <c r="F5009" t="s">
        <v>100</v>
      </c>
      <c r="G5009">
        <v>46000</v>
      </c>
      <c r="H5009">
        <f t="shared" si="1382"/>
        <v>43281.4</v>
      </c>
      <c r="I5009">
        <f t="shared" si="1383"/>
        <v>1320.2</v>
      </c>
      <c r="J5009">
        <f t="shared" si="1384"/>
        <v>3265.9999999999995</v>
      </c>
      <c r="K5009">
        <f t="shared" si="1385"/>
        <v>506.00000000000006</v>
      </c>
      <c r="L5009">
        <f t="shared" si="1386"/>
        <v>1398.4</v>
      </c>
      <c r="M5009">
        <f t="shared" si="1387"/>
        <v>3261.4</v>
      </c>
      <c r="N5009">
        <v>0</v>
      </c>
      <c r="O5009">
        <f t="shared" si="1388"/>
        <v>9752</v>
      </c>
      <c r="P5009">
        <v>25</v>
      </c>
      <c r="Q5009">
        <v>200</v>
      </c>
      <c r="R5009">
        <v>0</v>
      </c>
      <c r="S5009">
        <v>0</v>
      </c>
      <c r="T5009">
        <v>100</v>
      </c>
      <c r="U5009">
        <f t="shared" si="1389"/>
        <v>1289.4598750000005</v>
      </c>
      <c r="V5009">
        <v>0</v>
      </c>
      <c r="W5009">
        <f t="shared" si="1390"/>
        <v>1614.4598750000005</v>
      </c>
      <c r="X5009">
        <f t="shared" ref="X5009:X5019" si="1394">+I5009+L5009+N5009</f>
        <v>2718.6000000000004</v>
      </c>
      <c r="Y5009">
        <f t="shared" si="1393"/>
        <v>6527.4</v>
      </c>
      <c r="Z5009">
        <f t="shared" si="1391"/>
        <v>41666.940125000001</v>
      </c>
      <c r="AA5009" t="s">
        <v>634</v>
      </c>
      <c r="AB5009">
        <v>2022</v>
      </c>
    </row>
    <row r="5010" spans="1:28" x14ac:dyDescent="0.25">
      <c r="A5010">
        <v>77</v>
      </c>
      <c r="B5010" t="s">
        <v>186</v>
      </c>
      <c r="C5010" t="s">
        <v>102</v>
      </c>
      <c r="D5010" t="s">
        <v>6</v>
      </c>
      <c r="E5010" t="s">
        <v>42</v>
      </c>
      <c r="F5010" t="s">
        <v>100</v>
      </c>
      <c r="G5010">
        <v>30000</v>
      </c>
      <c r="H5010">
        <f t="shared" si="1382"/>
        <v>28227</v>
      </c>
      <c r="I5010">
        <f t="shared" si="1383"/>
        <v>861</v>
      </c>
      <c r="J5010">
        <f t="shared" si="1384"/>
        <v>2130</v>
      </c>
      <c r="K5010">
        <f t="shared" si="1385"/>
        <v>330.00000000000006</v>
      </c>
      <c r="L5010">
        <f t="shared" si="1386"/>
        <v>912</v>
      </c>
      <c r="M5010">
        <f t="shared" si="1387"/>
        <v>2127</v>
      </c>
      <c r="N5010">
        <v>0</v>
      </c>
      <c r="O5010">
        <f t="shared" si="1388"/>
        <v>6360</v>
      </c>
      <c r="P5010">
        <v>25</v>
      </c>
      <c r="Q5010">
        <v>0</v>
      </c>
      <c r="R5010">
        <v>0</v>
      </c>
      <c r="S5010">
        <v>0</v>
      </c>
      <c r="T5010">
        <v>100</v>
      </c>
      <c r="U5010">
        <f t="shared" si="1389"/>
        <v>0</v>
      </c>
      <c r="V5010">
        <v>0</v>
      </c>
      <c r="W5010">
        <f t="shared" si="1390"/>
        <v>125</v>
      </c>
      <c r="X5010">
        <f t="shared" si="1394"/>
        <v>1773</v>
      </c>
      <c r="Y5010">
        <f t="shared" si="1393"/>
        <v>4257</v>
      </c>
      <c r="Z5010">
        <f t="shared" si="1391"/>
        <v>28102</v>
      </c>
      <c r="AA5010" t="s">
        <v>634</v>
      </c>
      <c r="AB5010">
        <v>2022</v>
      </c>
    </row>
    <row r="5011" spans="1:28" x14ac:dyDescent="0.25">
      <c r="A5011">
        <v>78</v>
      </c>
      <c r="B5011" t="s">
        <v>187</v>
      </c>
      <c r="C5011" t="s">
        <v>103</v>
      </c>
      <c r="D5011" t="s">
        <v>14</v>
      </c>
      <c r="E5011" t="s">
        <v>59</v>
      </c>
      <c r="F5011" t="s">
        <v>100</v>
      </c>
      <c r="G5011">
        <v>30000</v>
      </c>
      <c r="H5011">
        <f t="shared" si="1382"/>
        <v>28227</v>
      </c>
      <c r="I5011">
        <f t="shared" si="1383"/>
        <v>861</v>
      </c>
      <c r="J5011">
        <f t="shared" si="1384"/>
        <v>2130</v>
      </c>
      <c r="K5011">
        <f t="shared" si="1385"/>
        <v>330.00000000000006</v>
      </c>
      <c r="L5011">
        <f t="shared" si="1386"/>
        <v>912</v>
      </c>
      <c r="M5011">
        <f t="shared" si="1387"/>
        <v>2127</v>
      </c>
      <c r="N5011">
        <v>0</v>
      </c>
      <c r="O5011">
        <f t="shared" si="1388"/>
        <v>6360</v>
      </c>
      <c r="P5011">
        <v>25</v>
      </c>
      <c r="Q5011">
        <v>0</v>
      </c>
      <c r="R5011">
        <v>0</v>
      </c>
      <c r="S5011">
        <v>0</v>
      </c>
      <c r="T5011">
        <v>100</v>
      </c>
      <c r="U5011">
        <f t="shared" si="1389"/>
        <v>0</v>
      </c>
      <c r="V5011">
        <v>0</v>
      </c>
      <c r="W5011">
        <f t="shared" si="1390"/>
        <v>125</v>
      </c>
      <c r="X5011">
        <f t="shared" si="1394"/>
        <v>1773</v>
      </c>
      <c r="Y5011">
        <f t="shared" si="1393"/>
        <v>4257</v>
      </c>
      <c r="Z5011">
        <f t="shared" si="1391"/>
        <v>28102</v>
      </c>
      <c r="AA5011" t="s">
        <v>634</v>
      </c>
      <c r="AB5011">
        <v>2022</v>
      </c>
    </row>
    <row r="5012" spans="1:28" x14ac:dyDescent="0.25">
      <c r="A5012">
        <v>79</v>
      </c>
      <c r="B5012" t="s">
        <v>188</v>
      </c>
      <c r="C5012" t="s">
        <v>102</v>
      </c>
      <c r="D5012" t="s">
        <v>10</v>
      </c>
      <c r="E5012" t="s">
        <v>33</v>
      </c>
      <c r="F5012" t="s">
        <v>100</v>
      </c>
      <c r="G5012">
        <v>23100</v>
      </c>
      <c r="H5012">
        <f t="shared" si="1382"/>
        <v>19034.55</v>
      </c>
      <c r="I5012">
        <f t="shared" si="1383"/>
        <v>662.97</v>
      </c>
      <c r="J5012">
        <f t="shared" si="1384"/>
        <v>1640.1</v>
      </c>
      <c r="K5012">
        <f t="shared" si="1385"/>
        <v>254.10000000000002</v>
      </c>
      <c r="L5012">
        <f t="shared" si="1386"/>
        <v>702.24</v>
      </c>
      <c r="M5012">
        <f t="shared" si="1387"/>
        <v>1637.7900000000002</v>
      </c>
      <c r="N5012">
        <f>1350.12*2</f>
        <v>2700.24</v>
      </c>
      <c r="O5012">
        <f t="shared" si="1388"/>
        <v>7597.44</v>
      </c>
      <c r="P5012">
        <v>25</v>
      </c>
      <c r="Q5012">
        <v>500</v>
      </c>
      <c r="R5012">
        <v>0</v>
      </c>
      <c r="S5012">
        <v>0</v>
      </c>
      <c r="T5012">
        <v>100</v>
      </c>
      <c r="U5012">
        <f t="shared" si="1389"/>
        <v>0</v>
      </c>
      <c r="V5012">
        <v>0</v>
      </c>
      <c r="W5012">
        <f t="shared" si="1390"/>
        <v>625</v>
      </c>
      <c r="X5012">
        <f t="shared" si="1394"/>
        <v>4065.45</v>
      </c>
      <c r="Y5012">
        <f t="shared" si="1393"/>
        <v>3277.8900000000003</v>
      </c>
      <c r="Z5012">
        <f t="shared" si="1391"/>
        <v>18409.55</v>
      </c>
      <c r="AA5012" t="s">
        <v>634</v>
      </c>
      <c r="AB5012">
        <v>2022</v>
      </c>
    </row>
    <row r="5013" spans="1:28" x14ac:dyDescent="0.25">
      <c r="A5013">
        <v>80</v>
      </c>
      <c r="B5013" t="s">
        <v>190</v>
      </c>
      <c r="C5013" t="s">
        <v>102</v>
      </c>
      <c r="D5013" t="s">
        <v>14</v>
      </c>
      <c r="E5013" t="s">
        <v>38</v>
      </c>
      <c r="F5013" t="s">
        <v>100</v>
      </c>
      <c r="G5013">
        <v>31000</v>
      </c>
      <c r="H5013">
        <f t="shared" si="1382"/>
        <v>29167.9</v>
      </c>
      <c r="I5013">
        <f t="shared" si="1383"/>
        <v>889.7</v>
      </c>
      <c r="J5013">
        <f t="shared" si="1384"/>
        <v>2201</v>
      </c>
      <c r="K5013">
        <f t="shared" si="1385"/>
        <v>341.00000000000006</v>
      </c>
      <c r="L5013">
        <f t="shared" si="1386"/>
        <v>942.4</v>
      </c>
      <c r="M5013">
        <f t="shared" si="1387"/>
        <v>2197.9</v>
      </c>
      <c r="N5013">
        <v>0</v>
      </c>
      <c r="O5013">
        <f t="shared" si="1388"/>
        <v>6572</v>
      </c>
      <c r="P5013">
        <v>25</v>
      </c>
      <c r="Q5013">
        <v>6490.89</v>
      </c>
      <c r="R5013">
        <v>0</v>
      </c>
      <c r="S5013">
        <v>0</v>
      </c>
      <c r="T5013">
        <v>100</v>
      </c>
      <c r="U5013">
        <f t="shared" si="1389"/>
        <v>0</v>
      </c>
      <c r="V5013">
        <v>0</v>
      </c>
      <c r="W5013">
        <f t="shared" si="1390"/>
        <v>6615.89</v>
      </c>
      <c r="X5013">
        <f t="shared" si="1394"/>
        <v>1832.1</v>
      </c>
      <c r="Y5013">
        <f t="shared" si="1393"/>
        <v>4398.8999999999996</v>
      </c>
      <c r="Z5013">
        <f t="shared" si="1391"/>
        <v>22552.010000000002</v>
      </c>
      <c r="AA5013" t="s">
        <v>634</v>
      </c>
      <c r="AB5013">
        <v>2022</v>
      </c>
    </row>
    <row r="5014" spans="1:28" x14ac:dyDescent="0.25">
      <c r="A5014">
        <v>81</v>
      </c>
      <c r="B5014" t="s">
        <v>191</v>
      </c>
      <c r="C5014" t="s">
        <v>103</v>
      </c>
      <c r="D5014" t="s">
        <v>94</v>
      </c>
      <c r="E5014" t="s">
        <v>51</v>
      </c>
      <c r="F5014" t="s">
        <v>100</v>
      </c>
      <c r="G5014">
        <v>45000</v>
      </c>
      <c r="H5014">
        <f t="shared" si="1382"/>
        <v>42340.5</v>
      </c>
      <c r="I5014">
        <f t="shared" si="1383"/>
        <v>1291.5</v>
      </c>
      <c r="J5014">
        <f t="shared" si="1384"/>
        <v>3194.9999999999995</v>
      </c>
      <c r="K5014">
        <f t="shared" si="1385"/>
        <v>495.00000000000006</v>
      </c>
      <c r="L5014">
        <f t="shared" si="1386"/>
        <v>1368</v>
      </c>
      <c r="M5014">
        <f t="shared" si="1387"/>
        <v>3190.5</v>
      </c>
      <c r="N5014">
        <v>0</v>
      </c>
      <c r="O5014">
        <f t="shared" si="1388"/>
        <v>9540</v>
      </c>
      <c r="P5014">
        <v>25</v>
      </c>
      <c r="Q5014">
        <v>0</v>
      </c>
      <c r="R5014">
        <v>1260.01</v>
      </c>
      <c r="S5014">
        <v>0</v>
      </c>
      <c r="T5014">
        <v>100</v>
      </c>
      <c r="U5014">
        <f t="shared" si="1389"/>
        <v>1148.3248749999998</v>
      </c>
      <c r="V5014">
        <v>0</v>
      </c>
      <c r="W5014">
        <f t="shared" si="1390"/>
        <v>2533.3348749999996</v>
      </c>
      <c r="X5014">
        <f t="shared" si="1394"/>
        <v>2659.5</v>
      </c>
      <c r="Y5014">
        <f t="shared" si="1393"/>
        <v>6385.5</v>
      </c>
      <c r="Z5014">
        <f t="shared" si="1391"/>
        <v>39807.165125</v>
      </c>
      <c r="AA5014" t="s">
        <v>634</v>
      </c>
      <c r="AB5014">
        <v>2022</v>
      </c>
    </row>
    <row r="5015" spans="1:28" x14ac:dyDescent="0.25">
      <c r="A5015">
        <v>82</v>
      </c>
      <c r="B5015" t="s">
        <v>192</v>
      </c>
      <c r="C5015" t="s">
        <v>103</v>
      </c>
      <c r="D5015" t="s">
        <v>7</v>
      </c>
      <c r="E5015" t="s">
        <v>54</v>
      </c>
      <c r="F5015" t="s">
        <v>100</v>
      </c>
      <c r="G5015">
        <v>18000</v>
      </c>
      <c r="H5015">
        <f t="shared" si="1382"/>
        <v>16936.2</v>
      </c>
      <c r="I5015">
        <f t="shared" si="1383"/>
        <v>516.6</v>
      </c>
      <c r="J5015">
        <f t="shared" si="1384"/>
        <v>1277.9999999999998</v>
      </c>
      <c r="K5015">
        <f t="shared" si="1385"/>
        <v>198.00000000000003</v>
      </c>
      <c r="L5015">
        <f t="shared" si="1386"/>
        <v>547.20000000000005</v>
      </c>
      <c r="M5015">
        <f t="shared" si="1387"/>
        <v>1276.2</v>
      </c>
      <c r="N5015">
        <v>0</v>
      </c>
      <c r="O5015">
        <f t="shared" si="1388"/>
        <v>3816</v>
      </c>
      <c r="P5015">
        <v>25</v>
      </c>
      <c r="Q5015">
        <v>500</v>
      </c>
      <c r="R5015">
        <v>0</v>
      </c>
      <c r="S5015">
        <v>0</v>
      </c>
      <c r="T5015">
        <v>100</v>
      </c>
      <c r="U5015">
        <f t="shared" si="1389"/>
        <v>0</v>
      </c>
      <c r="V5015">
        <v>0</v>
      </c>
      <c r="W5015">
        <f t="shared" si="1390"/>
        <v>625</v>
      </c>
      <c r="X5015">
        <f t="shared" si="1394"/>
        <v>1063.8000000000002</v>
      </c>
      <c r="Y5015">
        <f t="shared" si="1393"/>
        <v>2554.1999999999998</v>
      </c>
      <c r="Z5015">
        <f t="shared" si="1391"/>
        <v>16311.2</v>
      </c>
      <c r="AA5015" t="s">
        <v>634</v>
      </c>
      <c r="AB5015">
        <v>2022</v>
      </c>
    </row>
    <row r="5016" spans="1:28" x14ac:dyDescent="0.25">
      <c r="A5016">
        <v>83</v>
      </c>
      <c r="B5016" t="s">
        <v>193</v>
      </c>
      <c r="C5016" t="s">
        <v>103</v>
      </c>
      <c r="D5016" t="s">
        <v>9</v>
      </c>
      <c r="E5016" t="s">
        <v>54</v>
      </c>
      <c r="F5016" t="s">
        <v>100</v>
      </c>
      <c r="G5016">
        <v>28000</v>
      </c>
      <c r="H5016">
        <f t="shared" si="1382"/>
        <v>24995.08</v>
      </c>
      <c r="I5016">
        <f t="shared" si="1383"/>
        <v>803.6</v>
      </c>
      <c r="J5016">
        <f t="shared" si="1384"/>
        <v>1987.9999999999998</v>
      </c>
      <c r="K5016">
        <f t="shared" si="1385"/>
        <v>308.00000000000006</v>
      </c>
      <c r="L5016">
        <f t="shared" si="1386"/>
        <v>851.2</v>
      </c>
      <c r="M5016">
        <f t="shared" si="1387"/>
        <v>1985.2</v>
      </c>
      <c r="N5016">
        <v>1350.12</v>
      </c>
      <c r="O5016">
        <f t="shared" si="1388"/>
        <v>7286.12</v>
      </c>
      <c r="P5016">
        <v>25</v>
      </c>
      <c r="Q5016">
        <v>200</v>
      </c>
      <c r="R5016">
        <v>0</v>
      </c>
      <c r="S5016">
        <v>0</v>
      </c>
      <c r="T5016">
        <v>100</v>
      </c>
      <c r="U5016">
        <f t="shared" si="1389"/>
        <v>0</v>
      </c>
      <c r="V5016">
        <v>0</v>
      </c>
      <c r="W5016">
        <f t="shared" si="1390"/>
        <v>325</v>
      </c>
      <c r="X5016">
        <f t="shared" si="1394"/>
        <v>3004.92</v>
      </c>
      <c r="Y5016">
        <f t="shared" si="1393"/>
        <v>3973.2</v>
      </c>
      <c r="Z5016">
        <f t="shared" si="1391"/>
        <v>24670.080000000002</v>
      </c>
      <c r="AA5016" t="s">
        <v>634</v>
      </c>
      <c r="AB5016">
        <v>2022</v>
      </c>
    </row>
    <row r="5017" spans="1:28" x14ac:dyDescent="0.25">
      <c r="A5017">
        <v>84</v>
      </c>
      <c r="B5017" t="s">
        <v>194</v>
      </c>
      <c r="C5017" t="s">
        <v>103</v>
      </c>
      <c r="D5017" t="s">
        <v>22</v>
      </c>
      <c r="E5017" t="s">
        <v>54</v>
      </c>
      <c r="F5017" t="s">
        <v>100</v>
      </c>
      <c r="G5017">
        <v>25000</v>
      </c>
      <c r="H5017">
        <f t="shared" si="1382"/>
        <v>23522.5</v>
      </c>
      <c r="I5017">
        <f t="shared" si="1383"/>
        <v>717.5</v>
      </c>
      <c r="J5017">
        <f t="shared" si="1384"/>
        <v>1774.9999999999998</v>
      </c>
      <c r="K5017">
        <f t="shared" si="1385"/>
        <v>275</v>
      </c>
      <c r="L5017">
        <f t="shared" si="1386"/>
        <v>760</v>
      </c>
      <c r="M5017">
        <f t="shared" si="1387"/>
        <v>1772.5000000000002</v>
      </c>
      <c r="N5017">
        <v>0</v>
      </c>
      <c r="O5017">
        <f t="shared" si="1388"/>
        <v>5300</v>
      </c>
      <c r="P5017">
        <v>25</v>
      </c>
      <c r="Q5017">
        <v>0</v>
      </c>
      <c r="R5017">
        <v>0</v>
      </c>
      <c r="S5017">
        <v>0</v>
      </c>
      <c r="T5017">
        <v>100</v>
      </c>
      <c r="U5017">
        <f t="shared" si="1389"/>
        <v>0</v>
      </c>
      <c r="V5017">
        <v>0</v>
      </c>
      <c r="W5017">
        <f t="shared" si="1390"/>
        <v>125</v>
      </c>
      <c r="X5017">
        <f t="shared" si="1394"/>
        <v>1477.5</v>
      </c>
      <c r="Y5017">
        <f t="shared" si="1393"/>
        <v>3547.5</v>
      </c>
      <c r="Z5017">
        <f t="shared" si="1391"/>
        <v>23397.5</v>
      </c>
      <c r="AA5017" t="s">
        <v>634</v>
      </c>
      <c r="AB5017">
        <v>2022</v>
      </c>
    </row>
    <row r="5018" spans="1:28" x14ac:dyDescent="0.25">
      <c r="A5018">
        <v>85</v>
      </c>
      <c r="B5018" t="s">
        <v>195</v>
      </c>
      <c r="C5018" t="s">
        <v>103</v>
      </c>
      <c r="D5018" t="s">
        <v>7</v>
      </c>
      <c r="E5018" t="s">
        <v>54</v>
      </c>
      <c r="F5018" t="s">
        <v>99</v>
      </c>
      <c r="G5018">
        <v>45000</v>
      </c>
      <c r="H5018">
        <f t="shared" si="1382"/>
        <v>42340.5</v>
      </c>
      <c r="I5018">
        <f t="shared" si="1383"/>
        <v>1291.5</v>
      </c>
      <c r="J5018">
        <f t="shared" si="1384"/>
        <v>3194.9999999999995</v>
      </c>
      <c r="K5018">
        <f t="shared" si="1385"/>
        <v>495.00000000000006</v>
      </c>
      <c r="L5018">
        <f t="shared" si="1386"/>
        <v>1368</v>
      </c>
      <c r="M5018">
        <f t="shared" si="1387"/>
        <v>3190.5</v>
      </c>
      <c r="N5018">
        <v>0</v>
      </c>
      <c r="O5018">
        <f t="shared" si="1388"/>
        <v>9540</v>
      </c>
      <c r="P5018">
        <v>25</v>
      </c>
      <c r="Q5018">
        <v>0</v>
      </c>
      <c r="R5018">
        <v>0</v>
      </c>
      <c r="S5018">
        <v>0</v>
      </c>
      <c r="T5018">
        <v>100</v>
      </c>
      <c r="U5018">
        <f t="shared" si="1389"/>
        <v>1148.3248749999998</v>
      </c>
      <c r="V5018">
        <v>0</v>
      </c>
      <c r="W5018">
        <f t="shared" si="1390"/>
        <v>1273.3248749999998</v>
      </c>
      <c r="X5018">
        <f t="shared" si="1394"/>
        <v>2659.5</v>
      </c>
      <c r="Y5018">
        <f t="shared" si="1393"/>
        <v>6385.5</v>
      </c>
      <c r="Z5018">
        <f t="shared" si="1391"/>
        <v>41067.175125000002</v>
      </c>
      <c r="AA5018" t="s">
        <v>634</v>
      </c>
      <c r="AB5018">
        <v>2022</v>
      </c>
    </row>
    <row r="5019" spans="1:28" x14ac:dyDescent="0.25">
      <c r="A5019">
        <v>86</v>
      </c>
      <c r="B5019" t="s">
        <v>196</v>
      </c>
      <c r="C5019" t="s">
        <v>103</v>
      </c>
      <c r="D5019" t="s">
        <v>22</v>
      </c>
      <c r="E5019" t="s">
        <v>54</v>
      </c>
      <c r="F5019" t="s">
        <v>100</v>
      </c>
      <c r="G5019">
        <v>20000</v>
      </c>
      <c r="H5019">
        <f t="shared" si="1382"/>
        <v>18818</v>
      </c>
      <c r="I5019">
        <f t="shared" si="1383"/>
        <v>574</v>
      </c>
      <c r="J5019">
        <f t="shared" si="1384"/>
        <v>1419.9999999999998</v>
      </c>
      <c r="K5019">
        <f t="shared" si="1385"/>
        <v>220.00000000000003</v>
      </c>
      <c r="L5019">
        <f t="shared" si="1386"/>
        <v>608</v>
      </c>
      <c r="M5019">
        <f t="shared" si="1387"/>
        <v>1418</v>
      </c>
      <c r="N5019">
        <v>0</v>
      </c>
      <c r="O5019">
        <f t="shared" si="1388"/>
        <v>4240</v>
      </c>
      <c r="P5019">
        <v>25</v>
      </c>
      <c r="Q5019">
        <v>0</v>
      </c>
      <c r="R5019">
        <v>0</v>
      </c>
      <c r="S5019">
        <v>0</v>
      </c>
      <c r="T5019">
        <v>100</v>
      </c>
      <c r="U5019">
        <f t="shared" si="1389"/>
        <v>0</v>
      </c>
      <c r="V5019">
        <v>0</v>
      </c>
      <c r="W5019">
        <f t="shared" si="1390"/>
        <v>125</v>
      </c>
      <c r="X5019">
        <f t="shared" si="1394"/>
        <v>1182</v>
      </c>
      <c r="Y5019">
        <f t="shared" si="1393"/>
        <v>2838</v>
      </c>
      <c r="Z5019">
        <f t="shared" si="1391"/>
        <v>18693</v>
      </c>
      <c r="AA5019" t="s">
        <v>634</v>
      </c>
      <c r="AB5019">
        <v>2022</v>
      </c>
    </row>
    <row r="5020" spans="1:28" x14ac:dyDescent="0.25">
      <c r="A5020">
        <v>87</v>
      </c>
      <c r="B5020" t="s">
        <v>197</v>
      </c>
      <c r="C5020" t="s">
        <v>103</v>
      </c>
      <c r="D5020" t="s">
        <v>94</v>
      </c>
      <c r="E5020" t="s">
        <v>54</v>
      </c>
      <c r="F5020" t="s">
        <v>100</v>
      </c>
      <c r="G5020">
        <v>20000</v>
      </c>
      <c r="H5020">
        <f t="shared" si="1382"/>
        <v>18818</v>
      </c>
      <c r="I5020">
        <f t="shared" si="1383"/>
        <v>574</v>
      </c>
      <c r="J5020">
        <f t="shared" si="1384"/>
        <v>1419.9999999999998</v>
      </c>
      <c r="K5020">
        <f t="shared" si="1385"/>
        <v>220.00000000000003</v>
      </c>
      <c r="L5020">
        <f t="shared" si="1386"/>
        <v>608</v>
      </c>
      <c r="M5020">
        <f t="shared" si="1387"/>
        <v>1418</v>
      </c>
      <c r="N5020">
        <v>0</v>
      </c>
      <c r="O5020">
        <f t="shared" si="1388"/>
        <v>4240</v>
      </c>
      <c r="P5020">
        <v>25</v>
      </c>
      <c r="Q5020">
        <v>0</v>
      </c>
      <c r="R5020">
        <v>0</v>
      </c>
      <c r="S5020">
        <v>0</v>
      </c>
      <c r="T5020">
        <v>100</v>
      </c>
      <c r="U5020">
        <f t="shared" si="1389"/>
        <v>0</v>
      </c>
      <c r="V5020">
        <v>0</v>
      </c>
      <c r="W5020">
        <f t="shared" si="1390"/>
        <v>125</v>
      </c>
      <c r="X5020">
        <v>1182</v>
      </c>
      <c r="Y5020">
        <f t="shared" si="1393"/>
        <v>2838</v>
      </c>
      <c r="Z5020">
        <f t="shared" si="1391"/>
        <v>18693</v>
      </c>
      <c r="AA5020" t="s">
        <v>634</v>
      </c>
      <c r="AB5020">
        <v>2022</v>
      </c>
    </row>
    <row r="5021" spans="1:28" x14ac:dyDescent="0.25">
      <c r="A5021">
        <v>88</v>
      </c>
      <c r="B5021" t="s">
        <v>198</v>
      </c>
      <c r="C5021" t="s">
        <v>103</v>
      </c>
      <c r="D5021" t="s">
        <v>22</v>
      </c>
      <c r="E5021" t="s">
        <v>54</v>
      </c>
      <c r="F5021" t="s">
        <v>100</v>
      </c>
      <c r="G5021">
        <v>28000</v>
      </c>
      <c r="H5021">
        <f t="shared" si="1382"/>
        <v>26345.200000000001</v>
      </c>
      <c r="I5021">
        <f t="shared" si="1383"/>
        <v>803.6</v>
      </c>
      <c r="J5021">
        <f t="shared" si="1384"/>
        <v>1987.9999999999998</v>
      </c>
      <c r="K5021">
        <f t="shared" si="1385"/>
        <v>308.00000000000006</v>
      </c>
      <c r="L5021">
        <f t="shared" si="1386"/>
        <v>851.2</v>
      </c>
      <c r="M5021">
        <f t="shared" si="1387"/>
        <v>1985.2</v>
      </c>
      <c r="N5021">
        <v>0</v>
      </c>
      <c r="O5021">
        <f t="shared" si="1388"/>
        <v>5936</v>
      </c>
      <c r="P5021">
        <v>25</v>
      </c>
      <c r="Q5021">
        <v>0</v>
      </c>
      <c r="R5021">
        <v>0</v>
      </c>
      <c r="S5021">
        <v>0</v>
      </c>
      <c r="T5021">
        <v>100</v>
      </c>
      <c r="U5021">
        <f t="shared" si="1389"/>
        <v>0</v>
      </c>
      <c r="V5021">
        <v>0</v>
      </c>
      <c r="W5021">
        <f t="shared" si="1390"/>
        <v>125</v>
      </c>
      <c r="X5021">
        <f t="shared" ref="X5021:X5052" si="1395">+I5021+L5021+N5021</f>
        <v>1654.8000000000002</v>
      </c>
      <c r="Y5021">
        <f t="shared" si="1393"/>
        <v>3973.2</v>
      </c>
      <c r="Z5021">
        <f t="shared" si="1391"/>
        <v>26220.2</v>
      </c>
      <c r="AA5021" t="s">
        <v>634</v>
      </c>
      <c r="AB5021">
        <v>2022</v>
      </c>
    </row>
    <row r="5022" spans="1:28" x14ac:dyDescent="0.25">
      <c r="A5022">
        <v>89</v>
      </c>
      <c r="B5022" t="s">
        <v>199</v>
      </c>
      <c r="C5022" t="s">
        <v>103</v>
      </c>
      <c r="D5022" t="s">
        <v>10</v>
      </c>
      <c r="E5022" t="s">
        <v>54</v>
      </c>
      <c r="F5022" t="s">
        <v>100</v>
      </c>
      <c r="G5022">
        <v>25000</v>
      </c>
      <c r="H5022">
        <f t="shared" si="1382"/>
        <v>23522.5</v>
      </c>
      <c r="I5022">
        <f t="shared" si="1383"/>
        <v>717.5</v>
      </c>
      <c r="J5022">
        <f t="shared" si="1384"/>
        <v>1774.9999999999998</v>
      </c>
      <c r="K5022">
        <f t="shared" si="1385"/>
        <v>275</v>
      </c>
      <c r="L5022">
        <f t="shared" si="1386"/>
        <v>760</v>
      </c>
      <c r="M5022">
        <f t="shared" si="1387"/>
        <v>1772.5000000000002</v>
      </c>
      <c r="N5022">
        <v>0</v>
      </c>
      <c r="O5022">
        <f t="shared" si="1388"/>
        <v>5300</v>
      </c>
      <c r="P5022">
        <v>25</v>
      </c>
      <c r="Q5022">
        <v>0</v>
      </c>
      <c r="R5022">
        <v>0</v>
      </c>
      <c r="S5022">
        <v>0</v>
      </c>
      <c r="T5022">
        <v>100</v>
      </c>
      <c r="U5022">
        <f t="shared" si="1389"/>
        <v>0</v>
      </c>
      <c r="V5022">
        <v>0</v>
      </c>
      <c r="W5022">
        <f t="shared" si="1390"/>
        <v>125</v>
      </c>
      <c r="X5022">
        <f t="shared" si="1395"/>
        <v>1477.5</v>
      </c>
      <c r="Y5022">
        <f t="shared" ref="Y5022:Y5055" si="1396">+J5022+M5022</f>
        <v>3547.5</v>
      </c>
      <c r="Z5022">
        <f t="shared" si="1391"/>
        <v>23397.5</v>
      </c>
      <c r="AA5022" t="s">
        <v>634</v>
      </c>
      <c r="AB5022">
        <v>2022</v>
      </c>
    </row>
    <row r="5023" spans="1:28" x14ac:dyDescent="0.25">
      <c r="A5023">
        <v>90</v>
      </c>
      <c r="B5023" t="s">
        <v>200</v>
      </c>
      <c r="C5023" t="s">
        <v>103</v>
      </c>
      <c r="D5023" t="s">
        <v>19</v>
      </c>
      <c r="E5023" t="s">
        <v>60</v>
      </c>
      <c r="F5023" t="s">
        <v>100</v>
      </c>
      <c r="G5023">
        <v>28000</v>
      </c>
      <c r="H5023">
        <f t="shared" si="1382"/>
        <v>26345.200000000001</v>
      </c>
      <c r="I5023">
        <f t="shared" si="1383"/>
        <v>803.6</v>
      </c>
      <c r="J5023">
        <f t="shared" si="1384"/>
        <v>1987.9999999999998</v>
      </c>
      <c r="K5023">
        <f t="shared" si="1385"/>
        <v>308.00000000000006</v>
      </c>
      <c r="L5023">
        <f t="shared" si="1386"/>
        <v>851.2</v>
      </c>
      <c r="M5023">
        <f t="shared" si="1387"/>
        <v>1985.2</v>
      </c>
      <c r="N5023">
        <v>0</v>
      </c>
      <c r="O5023">
        <f t="shared" si="1388"/>
        <v>5936</v>
      </c>
      <c r="P5023">
        <v>25</v>
      </c>
      <c r="Q5023">
        <v>6303.68</v>
      </c>
      <c r="R5023">
        <v>0</v>
      </c>
      <c r="S5023">
        <v>0</v>
      </c>
      <c r="T5023">
        <v>100</v>
      </c>
      <c r="U5023">
        <f t="shared" si="1389"/>
        <v>0</v>
      </c>
      <c r="V5023">
        <v>0</v>
      </c>
      <c r="W5023">
        <f t="shared" si="1390"/>
        <v>6428.68</v>
      </c>
      <c r="X5023">
        <f t="shared" si="1395"/>
        <v>1654.8000000000002</v>
      </c>
      <c r="Y5023">
        <f t="shared" si="1396"/>
        <v>3973.2</v>
      </c>
      <c r="Z5023">
        <f t="shared" si="1391"/>
        <v>19916.52</v>
      </c>
      <c r="AA5023" t="s">
        <v>634</v>
      </c>
      <c r="AB5023">
        <v>2022</v>
      </c>
    </row>
    <row r="5024" spans="1:28" x14ac:dyDescent="0.25">
      <c r="A5024">
        <v>91</v>
      </c>
      <c r="B5024" t="s">
        <v>201</v>
      </c>
      <c r="C5024" t="s">
        <v>102</v>
      </c>
      <c r="D5024" t="s">
        <v>22</v>
      </c>
      <c r="E5024" t="s">
        <v>37</v>
      </c>
      <c r="F5024" t="s">
        <v>100</v>
      </c>
      <c r="G5024">
        <v>19000</v>
      </c>
      <c r="H5024">
        <f t="shared" si="1382"/>
        <v>17877.099999999999</v>
      </c>
      <c r="I5024">
        <f t="shared" si="1383"/>
        <v>545.29999999999995</v>
      </c>
      <c r="J5024">
        <f t="shared" si="1384"/>
        <v>1348.9999999999998</v>
      </c>
      <c r="K5024">
        <f t="shared" si="1385"/>
        <v>209.00000000000003</v>
      </c>
      <c r="L5024">
        <f t="shared" si="1386"/>
        <v>577.6</v>
      </c>
      <c r="M5024">
        <f t="shared" si="1387"/>
        <v>1347.1000000000001</v>
      </c>
      <c r="N5024">
        <v>0</v>
      </c>
      <c r="O5024">
        <f t="shared" si="1388"/>
        <v>4028</v>
      </c>
      <c r="P5024">
        <v>25</v>
      </c>
      <c r="Q5024">
        <v>2497.7199999999998</v>
      </c>
      <c r="R5024">
        <v>0</v>
      </c>
      <c r="S5024">
        <v>0</v>
      </c>
      <c r="T5024">
        <v>100</v>
      </c>
      <c r="U5024">
        <f t="shared" si="1389"/>
        <v>0</v>
      </c>
      <c r="V5024">
        <v>0</v>
      </c>
      <c r="W5024">
        <f t="shared" si="1390"/>
        <v>2622.72</v>
      </c>
      <c r="X5024">
        <f t="shared" si="1395"/>
        <v>1122.9000000000001</v>
      </c>
      <c r="Y5024">
        <f t="shared" si="1396"/>
        <v>2696.1</v>
      </c>
      <c r="Z5024">
        <f t="shared" si="1391"/>
        <v>15254.380000000001</v>
      </c>
      <c r="AA5024" t="s">
        <v>634</v>
      </c>
      <c r="AB5024">
        <v>2022</v>
      </c>
    </row>
    <row r="5025" spans="1:28" x14ac:dyDescent="0.25">
      <c r="A5025">
        <v>92</v>
      </c>
      <c r="B5025" t="s">
        <v>202</v>
      </c>
      <c r="C5025" t="s">
        <v>102</v>
      </c>
      <c r="D5025" t="s">
        <v>22</v>
      </c>
      <c r="E5025" t="s">
        <v>37</v>
      </c>
      <c r="F5025" t="s">
        <v>100</v>
      </c>
      <c r="G5025">
        <v>19000</v>
      </c>
      <c r="H5025">
        <f t="shared" si="1382"/>
        <v>17877.099999999999</v>
      </c>
      <c r="I5025">
        <f t="shared" si="1383"/>
        <v>545.29999999999995</v>
      </c>
      <c r="J5025">
        <f t="shared" si="1384"/>
        <v>1348.9999999999998</v>
      </c>
      <c r="K5025">
        <f t="shared" si="1385"/>
        <v>209.00000000000003</v>
      </c>
      <c r="L5025">
        <f t="shared" si="1386"/>
        <v>577.6</v>
      </c>
      <c r="M5025">
        <f t="shared" si="1387"/>
        <v>1347.1000000000001</v>
      </c>
      <c r="N5025">
        <v>0</v>
      </c>
      <c r="O5025">
        <f t="shared" si="1388"/>
        <v>4028</v>
      </c>
      <c r="P5025">
        <v>25</v>
      </c>
      <c r="Q5025">
        <v>500</v>
      </c>
      <c r="R5025">
        <v>0</v>
      </c>
      <c r="S5025">
        <v>1270</v>
      </c>
      <c r="T5025">
        <v>100</v>
      </c>
      <c r="U5025">
        <f t="shared" si="1389"/>
        <v>0</v>
      </c>
      <c r="V5025">
        <v>0</v>
      </c>
      <c r="W5025">
        <f t="shared" si="1390"/>
        <v>1895</v>
      </c>
      <c r="X5025">
        <f t="shared" si="1395"/>
        <v>1122.9000000000001</v>
      </c>
      <c r="Y5025">
        <f t="shared" si="1396"/>
        <v>2696.1</v>
      </c>
      <c r="Z5025">
        <f t="shared" si="1391"/>
        <v>15982.1</v>
      </c>
      <c r="AA5025" t="s">
        <v>634</v>
      </c>
      <c r="AB5025">
        <v>2022</v>
      </c>
    </row>
    <row r="5026" spans="1:28" x14ac:dyDescent="0.25">
      <c r="A5026">
        <v>93</v>
      </c>
      <c r="B5026" t="s">
        <v>203</v>
      </c>
      <c r="C5026" t="s">
        <v>102</v>
      </c>
      <c r="D5026" t="s">
        <v>6</v>
      </c>
      <c r="E5026" t="s">
        <v>37</v>
      </c>
      <c r="F5026" t="s">
        <v>100</v>
      </c>
      <c r="G5026">
        <v>10000</v>
      </c>
      <c r="H5026">
        <f t="shared" si="1382"/>
        <v>9409</v>
      </c>
      <c r="I5026">
        <f t="shared" si="1383"/>
        <v>287</v>
      </c>
      <c r="J5026">
        <f t="shared" si="1384"/>
        <v>709.99999999999989</v>
      </c>
      <c r="K5026">
        <f t="shared" si="1385"/>
        <v>110.00000000000001</v>
      </c>
      <c r="L5026">
        <f t="shared" si="1386"/>
        <v>304</v>
      </c>
      <c r="M5026">
        <f t="shared" si="1387"/>
        <v>709</v>
      </c>
      <c r="N5026">
        <v>0</v>
      </c>
      <c r="O5026">
        <f t="shared" si="1388"/>
        <v>2120</v>
      </c>
      <c r="P5026">
        <v>25</v>
      </c>
      <c r="Q5026">
        <v>500</v>
      </c>
      <c r="R5026">
        <v>0</v>
      </c>
      <c r="S5026">
        <v>0</v>
      </c>
      <c r="T5026">
        <v>100</v>
      </c>
      <c r="U5026">
        <f t="shared" si="1389"/>
        <v>0</v>
      </c>
      <c r="V5026">
        <v>0</v>
      </c>
      <c r="W5026">
        <f t="shared" si="1390"/>
        <v>625</v>
      </c>
      <c r="X5026">
        <f t="shared" si="1395"/>
        <v>591</v>
      </c>
      <c r="Y5026">
        <f t="shared" si="1396"/>
        <v>1419</v>
      </c>
      <c r="Z5026">
        <f t="shared" si="1391"/>
        <v>8784</v>
      </c>
      <c r="AA5026" t="s">
        <v>634</v>
      </c>
      <c r="AB5026">
        <v>2022</v>
      </c>
    </row>
    <row r="5027" spans="1:28" x14ac:dyDescent="0.25">
      <c r="A5027">
        <v>94</v>
      </c>
      <c r="B5027" t="s">
        <v>204</v>
      </c>
      <c r="C5027" t="s">
        <v>102</v>
      </c>
      <c r="D5027" t="s">
        <v>6</v>
      </c>
      <c r="E5027" t="s">
        <v>37</v>
      </c>
      <c r="F5027" t="s">
        <v>100</v>
      </c>
      <c r="G5027">
        <v>10000</v>
      </c>
      <c r="H5027">
        <f t="shared" si="1382"/>
        <v>9409</v>
      </c>
      <c r="I5027">
        <f t="shared" si="1383"/>
        <v>287</v>
      </c>
      <c r="J5027">
        <f t="shared" si="1384"/>
        <v>709.99999999999989</v>
      </c>
      <c r="K5027">
        <f t="shared" si="1385"/>
        <v>110.00000000000001</v>
      </c>
      <c r="L5027">
        <f t="shared" si="1386"/>
        <v>304</v>
      </c>
      <c r="M5027">
        <f t="shared" si="1387"/>
        <v>709</v>
      </c>
      <c r="N5027">
        <v>0</v>
      </c>
      <c r="O5027">
        <f t="shared" si="1388"/>
        <v>2120</v>
      </c>
      <c r="P5027">
        <v>25</v>
      </c>
      <c r="Q5027">
        <v>0</v>
      </c>
      <c r="R5027">
        <v>0</v>
      </c>
      <c r="S5027">
        <v>0</v>
      </c>
      <c r="T5027">
        <v>100</v>
      </c>
      <c r="U5027">
        <f t="shared" si="1389"/>
        <v>0</v>
      </c>
      <c r="V5027">
        <v>0</v>
      </c>
      <c r="W5027">
        <f t="shared" si="1390"/>
        <v>125</v>
      </c>
      <c r="X5027">
        <f t="shared" si="1395"/>
        <v>591</v>
      </c>
      <c r="Y5027">
        <f t="shared" si="1396"/>
        <v>1419</v>
      </c>
      <c r="Z5027">
        <f t="shared" si="1391"/>
        <v>9284</v>
      </c>
      <c r="AA5027" t="s">
        <v>634</v>
      </c>
      <c r="AB5027">
        <v>2022</v>
      </c>
    </row>
    <row r="5028" spans="1:28" x14ac:dyDescent="0.25">
      <c r="A5028">
        <v>95</v>
      </c>
      <c r="B5028" t="s">
        <v>205</v>
      </c>
      <c r="C5028" t="s">
        <v>102</v>
      </c>
      <c r="D5028" t="s">
        <v>6</v>
      </c>
      <c r="E5028" t="s">
        <v>37</v>
      </c>
      <c r="F5028" t="s">
        <v>100</v>
      </c>
      <c r="G5028">
        <v>15000</v>
      </c>
      <c r="H5028">
        <f t="shared" si="1382"/>
        <v>14113.5</v>
      </c>
      <c r="I5028">
        <f t="shared" si="1383"/>
        <v>430.5</v>
      </c>
      <c r="J5028">
        <f t="shared" si="1384"/>
        <v>1065</v>
      </c>
      <c r="K5028">
        <f t="shared" si="1385"/>
        <v>165.00000000000003</v>
      </c>
      <c r="L5028">
        <f t="shared" si="1386"/>
        <v>456</v>
      </c>
      <c r="M5028">
        <f t="shared" si="1387"/>
        <v>1063.5</v>
      </c>
      <c r="N5028">
        <v>0</v>
      </c>
      <c r="O5028">
        <f t="shared" si="1388"/>
        <v>3180</v>
      </c>
      <c r="P5028">
        <v>25</v>
      </c>
      <c r="Q5028">
        <v>2000</v>
      </c>
      <c r="R5028">
        <v>0</v>
      </c>
      <c r="S5028">
        <v>0</v>
      </c>
      <c r="T5028">
        <v>100</v>
      </c>
      <c r="U5028">
        <f t="shared" si="1389"/>
        <v>0</v>
      </c>
      <c r="V5028">
        <v>0</v>
      </c>
      <c r="W5028">
        <f t="shared" si="1390"/>
        <v>2125</v>
      </c>
      <c r="X5028">
        <f t="shared" si="1395"/>
        <v>886.5</v>
      </c>
      <c r="Y5028">
        <f t="shared" si="1396"/>
        <v>2128.5</v>
      </c>
      <c r="Z5028">
        <f t="shared" si="1391"/>
        <v>11988.5</v>
      </c>
      <c r="AA5028" t="s">
        <v>634</v>
      </c>
      <c r="AB5028">
        <v>2022</v>
      </c>
    </row>
    <row r="5029" spans="1:28" x14ac:dyDescent="0.25">
      <c r="A5029">
        <v>96</v>
      </c>
      <c r="B5029" t="s">
        <v>206</v>
      </c>
      <c r="C5029" t="s">
        <v>103</v>
      </c>
      <c r="D5029" t="s">
        <v>22</v>
      </c>
      <c r="E5029" t="s">
        <v>57</v>
      </c>
      <c r="F5029" t="s">
        <v>100</v>
      </c>
      <c r="G5029">
        <v>21500</v>
      </c>
      <c r="H5029">
        <f t="shared" si="1382"/>
        <v>20229.349999999999</v>
      </c>
      <c r="I5029">
        <f t="shared" si="1383"/>
        <v>617.04999999999995</v>
      </c>
      <c r="J5029">
        <f t="shared" si="1384"/>
        <v>1526.4999999999998</v>
      </c>
      <c r="K5029">
        <f t="shared" si="1385"/>
        <v>236.50000000000003</v>
      </c>
      <c r="L5029">
        <f t="shared" si="1386"/>
        <v>653.6</v>
      </c>
      <c r="M5029">
        <f t="shared" si="1387"/>
        <v>1524.3500000000001</v>
      </c>
      <c r="N5029">
        <v>0</v>
      </c>
      <c r="O5029">
        <f t="shared" si="1388"/>
        <v>4558</v>
      </c>
      <c r="P5029">
        <v>25</v>
      </c>
      <c r="Q5029">
        <v>7239.75</v>
      </c>
      <c r="R5029">
        <v>0</v>
      </c>
      <c r="S5029">
        <v>0</v>
      </c>
      <c r="T5029">
        <v>100</v>
      </c>
      <c r="U5029">
        <f t="shared" si="1389"/>
        <v>0</v>
      </c>
      <c r="V5029">
        <v>0</v>
      </c>
      <c r="W5029">
        <f t="shared" si="1390"/>
        <v>7364.75</v>
      </c>
      <c r="X5029">
        <f t="shared" si="1395"/>
        <v>1270.6500000000001</v>
      </c>
      <c r="Y5029">
        <f t="shared" si="1396"/>
        <v>3050.85</v>
      </c>
      <c r="Z5029">
        <f t="shared" si="1391"/>
        <v>12864.6</v>
      </c>
      <c r="AA5029" t="s">
        <v>634</v>
      </c>
      <c r="AB5029">
        <v>2022</v>
      </c>
    </row>
    <row r="5030" spans="1:28" x14ac:dyDescent="0.25">
      <c r="A5030">
        <v>97</v>
      </c>
      <c r="B5030" t="s">
        <v>207</v>
      </c>
      <c r="C5030" t="s">
        <v>103</v>
      </c>
      <c r="D5030" t="s">
        <v>6</v>
      </c>
      <c r="E5030" t="s">
        <v>28</v>
      </c>
      <c r="F5030" t="s">
        <v>100</v>
      </c>
      <c r="G5030">
        <v>21500</v>
      </c>
      <c r="H5030">
        <f t="shared" ref="H5030:H5093" si="1397">+G5030-(I5030+L5030+N5030)</f>
        <v>20229.349999999999</v>
      </c>
      <c r="I5030">
        <f t="shared" ref="I5030:I5093" si="1398">IF(G5030&lt;=312000,G5030*2.87%,8954.4)</f>
        <v>617.04999999999995</v>
      </c>
      <c r="J5030">
        <f t="shared" ref="J5030:J5093" si="1399">IF(G5030&lt;=312000,G5030*7.1%,22152)</f>
        <v>1526.4999999999998</v>
      </c>
      <c r="K5030">
        <f t="shared" ref="K5030:K5093" si="1400">IF(G5030&lt;=62400,G5030*1.1%,686.4)</f>
        <v>236.50000000000003</v>
      </c>
      <c r="L5030">
        <f t="shared" ref="L5030:L5093" si="1401">IF(G5030&lt;=156000,G5030*3.04%,4742.4)</f>
        <v>653.6</v>
      </c>
      <c r="M5030">
        <f t="shared" ref="M5030:M5093" si="1402">IF(G5030&lt;=156000,G5030*7.09%,11060.4)</f>
        <v>1524.3500000000001</v>
      </c>
      <c r="N5030">
        <v>0</v>
      </c>
      <c r="O5030">
        <f t="shared" ref="O5030:O5093" si="1403">+I5030+J5030+K5030+L5030+M5030+N5030</f>
        <v>4558</v>
      </c>
      <c r="P5030">
        <v>25</v>
      </c>
      <c r="Q5030">
        <v>6277.33</v>
      </c>
      <c r="R5030">
        <v>0</v>
      </c>
      <c r="S5030">
        <v>0</v>
      </c>
      <c r="T5030">
        <v>100</v>
      </c>
      <c r="U5030">
        <f t="shared" ref="U5030:U5093" si="1404">IF((H5030*12)&gt;867123.01,(79776+(((H5030*12)-867123.01)*0.25))/12,IF((H5030*12)&gt;624329.01,(31216+(((H5030*12)-624329.01)*0.2))/12,IF((H5030*12)&gt;416220.01,(((H5030*12)-416220.01)*0.15)/12,0)))</f>
        <v>0</v>
      </c>
      <c r="V5030">
        <v>0</v>
      </c>
      <c r="W5030">
        <f t="shared" ref="W5030:W5093" si="1405">P5030+Q5030+R5030+S5030+T5030+U5030</f>
        <v>6402.33</v>
      </c>
      <c r="X5030">
        <f t="shared" si="1395"/>
        <v>1270.6500000000001</v>
      </c>
      <c r="Y5030">
        <f t="shared" si="1396"/>
        <v>3050.85</v>
      </c>
      <c r="Z5030">
        <f t="shared" ref="Z5030:Z5093" si="1406">+G5030-(W5030+X5030)</f>
        <v>13827.02</v>
      </c>
      <c r="AA5030" t="s">
        <v>634</v>
      </c>
      <c r="AB5030">
        <v>2022</v>
      </c>
    </row>
    <row r="5031" spans="1:28" x14ac:dyDescent="0.25">
      <c r="A5031">
        <v>98</v>
      </c>
      <c r="B5031" t="s">
        <v>208</v>
      </c>
      <c r="C5031" t="s">
        <v>103</v>
      </c>
      <c r="D5031" t="s">
        <v>22</v>
      </c>
      <c r="E5031" t="s">
        <v>41</v>
      </c>
      <c r="F5031" t="s">
        <v>100</v>
      </c>
      <c r="G5031">
        <v>24800</v>
      </c>
      <c r="H5031">
        <f t="shared" si="1397"/>
        <v>23334.32</v>
      </c>
      <c r="I5031">
        <f t="shared" si="1398"/>
        <v>711.76</v>
      </c>
      <c r="J5031">
        <f t="shared" si="1399"/>
        <v>1760.8</v>
      </c>
      <c r="K5031">
        <f t="shared" si="1400"/>
        <v>272.8</v>
      </c>
      <c r="L5031">
        <f t="shared" si="1401"/>
        <v>753.92</v>
      </c>
      <c r="M5031">
        <f t="shared" si="1402"/>
        <v>1758.3200000000002</v>
      </c>
      <c r="N5031">
        <v>0</v>
      </c>
      <c r="O5031">
        <f t="shared" si="1403"/>
        <v>5257.6</v>
      </c>
      <c r="P5031">
        <v>25</v>
      </c>
      <c r="Q5031">
        <v>2636.3</v>
      </c>
      <c r="R5031">
        <v>0</v>
      </c>
      <c r="S5031">
        <v>0</v>
      </c>
      <c r="T5031">
        <v>100</v>
      </c>
      <c r="U5031">
        <f t="shared" si="1404"/>
        <v>0</v>
      </c>
      <c r="V5031">
        <v>0</v>
      </c>
      <c r="W5031">
        <f t="shared" si="1405"/>
        <v>2761.3</v>
      </c>
      <c r="X5031">
        <f t="shared" si="1395"/>
        <v>1465.6799999999998</v>
      </c>
      <c r="Y5031">
        <f t="shared" si="1396"/>
        <v>3519.12</v>
      </c>
      <c r="Z5031">
        <f t="shared" si="1406"/>
        <v>20573.02</v>
      </c>
      <c r="AA5031" t="s">
        <v>634</v>
      </c>
      <c r="AB5031">
        <v>2022</v>
      </c>
    </row>
    <row r="5032" spans="1:28" x14ac:dyDescent="0.25">
      <c r="A5032">
        <v>99</v>
      </c>
      <c r="B5032" t="s">
        <v>109</v>
      </c>
      <c r="C5032" t="s">
        <v>103</v>
      </c>
      <c r="D5032" t="s">
        <v>7</v>
      </c>
      <c r="E5032" t="s">
        <v>27</v>
      </c>
      <c r="F5032" t="s">
        <v>98</v>
      </c>
      <c r="G5032">
        <v>400000</v>
      </c>
      <c r="H5032">
        <f t="shared" si="1397"/>
        <v>386303.2</v>
      </c>
      <c r="I5032">
        <f t="shared" si="1398"/>
        <v>8954.4</v>
      </c>
      <c r="J5032">
        <f t="shared" si="1399"/>
        <v>22152</v>
      </c>
      <c r="K5032">
        <f t="shared" si="1400"/>
        <v>686.4</v>
      </c>
      <c r="L5032">
        <f t="shared" si="1401"/>
        <v>4742.3999999999996</v>
      </c>
      <c r="M5032">
        <f t="shared" si="1402"/>
        <v>11060.4</v>
      </c>
      <c r="N5032">
        <v>0</v>
      </c>
      <c r="O5032">
        <f t="shared" si="1403"/>
        <v>47595.600000000006</v>
      </c>
      <c r="P5032">
        <v>25</v>
      </c>
      <c r="Q5032">
        <v>0</v>
      </c>
      <c r="R5032">
        <v>0</v>
      </c>
      <c r="S5032">
        <v>0</v>
      </c>
      <c r="T5032">
        <v>0</v>
      </c>
      <c r="U5032">
        <f t="shared" si="1404"/>
        <v>85158.737291666679</v>
      </c>
      <c r="V5032">
        <v>0</v>
      </c>
      <c r="W5032">
        <f t="shared" si="1405"/>
        <v>85183.737291666679</v>
      </c>
      <c r="X5032">
        <f t="shared" si="1395"/>
        <v>13696.8</v>
      </c>
      <c r="Y5032">
        <f t="shared" si="1396"/>
        <v>33212.400000000001</v>
      </c>
      <c r="Z5032">
        <f t="shared" si="1406"/>
        <v>301119.46270833333</v>
      </c>
      <c r="AA5032" t="s">
        <v>644</v>
      </c>
      <c r="AB5032">
        <v>2022</v>
      </c>
    </row>
    <row r="5033" spans="1:28" x14ac:dyDescent="0.25">
      <c r="A5033">
        <v>1</v>
      </c>
      <c r="B5033" t="s">
        <v>784</v>
      </c>
      <c r="C5033" t="s">
        <v>102</v>
      </c>
      <c r="D5033" t="s">
        <v>19</v>
      </c>
      <c r="E5033" t="s">
        <v>71</v>
      </c>
      <c r="F5033" t="s">
        <v>98</v>
      </c>
      <c r="G5033">
        <v>300000</v>
      </c>
      <c r="H5033">
        <f t="shared" si="1397"/>
        <v>286647.59999999998</v>
      </c>
      <c r="I5033">
        <f t="shared" si="1398"/>
        <v>8610</v>
      </c>
      <c r="J5033">
        <f t="shared" si="1399"/>
        <v>21299.999999999996</v>
      </c>
      <c r="K5033">
        <f t="shared" si="1400"/>
        <v>686.4</v>
      </c>
      <c r="L5033">
        <f t="shared" si="1401"/>
        <v>4742.3999999999996</v>
      </c>
      <c r="M5033">
        <f t="shared" si="1402"/>
        <v>11060.4</v>
      </c>
      <c r="N5033">
        <v>0</v>
      </c>
      <c r="O5033">
        <f t="shared" si="1403"/>
        <v>46399.199999999997</v>
      </c>
      <c r="P5033">
        <v>25</v>
      </c>
      <c r="Q5033">
        <v>0</v>
      </c>
      <c r="R5033">
        <v>0</v>
      </c>
      <c r="S5033">
        <v>0</v>
      </c>
      <c r="T5033">
        <v>0</v>
      </c>
      <c r="U5033">
        <f t="shared" si="1404"/>
        <v>60244.837291666656</v>
      </c>
      <c r="V5033">
        <v>0</v>
      </c>
      <c r="W5033">
        <f t="shared" si="1405"/>
        <v>60269.837291666656</v>
      </c>
      <c r="X5033">
        <f t="shared" si="1395"/>
        <v>13352.4</v>
      </c>
      <c r="Y5033">
        <f t="shared" si="1396"/>
        <v>32360.399999999994</v>
      </c>
      <c r="Z5033">
        <f t="shared" si="1406"/>
        <v>226377.76270833335</v>
      </c>
      <c r="AA5033" t="s">
        <v>644</v>
      </c>
      <c r="AB5033">
        <v>2022</v>
      </c>
    </row>
    <row r="5034" spans="1:28" x14ac:dyDescent="0.25">
      <c r="A5034">
        <v>2</v>
      </c>
      <c r="B5034" t="s">
        <v>110</v>
      </c>
      <c r="C5034" t="s">
        <v>103</v>
      </c>
      <c r="D5034" t="s">
        <v>10</v>
      </c>
      <c r="E5034" t="s">
        <v>53</v>
      </c>
      <c r="F5034" t="s">
        <v>98</v>
      </c>
      <c r="G5034">
        <v>300000</v>
      </c>
      <c r="H5034">
        <f t="shared" si="1397"/>
        <v>285297.48</v>
      </c>
      <c r="I5034">
        <f t="shared" si="1398"/>
        <v>8610</v>
      </c>
      <c r="J5034">
        <f t="shared" si="1399"/>
        <v>21299.999999999996</v>
      </c>
      <c r="K5034">
        <f t="shared" si="1400"/>
        <v>686.4</v>
      </c>
      <c r="L5034">
        <f t="shared" si="1401"/>
        <v>4742.3999999999996</v>
      </c>
      <c r="M5034">
        <f t="shared" si="1402"/>
        <v>11060.4</v>
      </c>
      <c r="N5034">
        <v>1350.12</v>
      </c>
      <c r="O5034">
        <f t="shared" si="1403"/>
        <v>47749.32</v>
      </c>
      <c r="P5034">
        <v>25</v>
      </c>
      <c r="Q5034">
        <v>0</v>
      </c>
      <c r="R5034">
        <v>0</v>
      </c>
      <c r="S5034">
        <v>0</v>
      </c>
      <c r="T5034">
        <v>0</v>
      </c>
      <c r="U5034">
        <f t="shared" si="1404"/>
        <v>59907.307291666664</v>
      </c>
      <c r="V5034">
        <v>0</v>
      </c>
      <c r="W5034">
        <f t="shared" si="1405"/>
        <v>59932.307291666664</v>
      </c>
      <c r="X5034">
        <f t="shared" si="1395"/>
        <v>14702.52</v>
      </c>
      <c r="Y5034">
        <f t="shared" si="1396"/>
        <v>32360.399999999994</v>
      </c>
      <c r="Z5034">
        <f t="shared" si="1406"/>
        <v>225365.17270833335</v>
      </c>
      <c r="AA5034" t="s">
        <v>644</v>
      </c>
      <c r="AB5034">
        <v>2022</v>
      </c>
    </row>
    <row r="5035" spans="1:28" x14ac:dyDescent="0.25">
      <c r="A5035">
        <v>3</v>
      </c>
      <c r="B5035" t="s">
        <v>111</v>
      </c>
      <c r="C5035" t="s">
        <v>103</v>
      </c>
      <c r="D5035" t="s">
        <v>11</v>
      </c>
      <c r="E5035" t="s">
        <v>34</v>
      </c>
      <c r="F5035" t="s">
        <v>99</v>
      </c>
      <c r="G5035">
        <v>300000</v>
      </c>
      <c r="H5035">
        <f t="shared" si="1397"/>
        <v>285297.48</v>
      </c>
      <c r="I5035">
        <f t="shared" si="1398"/>
        <v>8610</v>
      </c>
      <c r="J5035">
        <f t="shared" si="1399"/>
        <v>21299.999999999996</v>
      </c>
      <c r="K5035">
        <f t="shared" si="1400"/>
        <v>686.4</v>
      </c>
      <c r="L5035">
        <f t="shared" si="1401"/>
        <v>4742.3999999999996</v>
      </c>
      <c r="M5035">
        <f t="shared" si="1402"/>
        <v>11060.4</v>
      </c>
      <c r="N5035">
        <v>1350.12</v>
      </c>
      <c r="O5035">
        <f t="shared" si="1403"/>
        <v>47749.32</v>
      </c>
      <c r="P5035">
        <v>25</v>
      </c>
      <c r="Q5035">
        <v>0</v>
      </c>
      <c r="R5035">
        <v>0</v>
      </c>
      <c r="S5035">
        <v>2440</v>
      </c>
      <c r="T5035">
        <v>100</v>
      </c>
      <c r="U5035">
        <f t="shared" si="1404"/>
        <v>59907.307291666664</v>
      </c>
      <c r="V5035">
        <v>0</v>
      </c>
      <c r="W5035">
        <f t="shared" si="1405"/>
        <v>62472.307291666664</v>
      </c>
      <c r="X5035">
        <f t="shared" si="1395"/>
        <v>14702.52</v>
      </c>
      <c r="Y5035">
        <f t="shared" si="1396"/>
        <v>32360.399999999994</v>
      </c>
      <c r="Z5035">
        <f t="shared" si="1406"/>
        <v>222825.17270833335</v>
      </c>
      <c r="AA5035" t="s">
        <v>644</v>
      </c>
      <c r="AB5035">
        <v>2022</v>
      </c>
    </row>
    <row r="5036" spans="1:28" x14ac:dyDescent="0.25">
      <c r="A5036">
        <v>4</v>
      </c>
      <c r="B5036" t="s">
        <v>112</v>
      </c>
      <c r="C5036" t="s">
        <v>103</v>
      </c>
      <c r="D5036" t="s">
        <v>94</v>
      </c>
      <c r="E5036" t="s">
        <v>56</v>
      </c>
      <c r="F5036" t="s">
        <v>99</v>
      </c>
      <c r="G5036">
        <v>250000</v>
      </c>
      <c r="H5036">
        <f t="shared" si="1397"/>
        <v>238082.6</v>
      </c>
      <c r="I5036">
        <f t="shared" si="1398"/>
        <v>7175</v>
      </c>
      <c r="J5036">
        <f t="shared" si="1399"/>
        <v>17750</v>
      </c>
      <c r="K5036">
        <f t="shared" si="1400"/>
        <v>686.4</v>
      </c>
      <c r="L5036">
        <f t="shared" si="1401"/>
        <v>4742.3999999999996</v>
      </c>
      <c r="M5036">
        <f t="shared" si="1402"/>
        <v>11060.4</v>
      </c>
      <c r="N5036">
        <v>0</v>
      </c>
      <c r="O5036">
        <f t="shared" si="1403"/>
        <v>41414.200000000004</v>
      </c>
      <c r="P5036">
        <v>25</v>
      </c>
      <c r="Q5036">
        <v>0</v>
      </c>
      <c r="R5036">
        <v>0</v>
      </c>
      <c r="S5036">
        <v>0</v>
      </c>
      <c r="T5036">
        <v>0</v>
      </c>
      <c r="U5036">
        <f t="shared" si="1404"/>
        <v>48103.587291666678</v>
      </c>
      <c r="V5036">
        <v>0</v>
      </c>
      <c r="W5036">
        <f t="shared" si="1405"/>
        <v>48128.587291666678</v>
      </c>
      <c r="X5036">
        <f t="shared" si="1395"/>
        <v>11917.4</v>
      </c>
      <c r="Y5036">
        <f t="shared" si="1396"/>
        <v>28810.400000000001</v>
      </c>
      <c r="Z5036">
        <f t="shared" si="1406"/>
        <v>189954.01270833332</v>
      </c>
      <c r="AA5036" t="s">
        <v>644</v>
      </c>
      <c r="AB5036">
        <v>2022</v>
      </c>
    </row>
    <row r="5037" spans="1:28" x14ac:dyDescent="0.25">
      <c r="A5037">
        <v>5</v>
      </c>
      <c r="B5037" t="s">
        <v>113</v>
      </c>
      <c r="C5037" t="s">
        <v>103</v>
      </c>
      <c r="D5037" t="s">
        <v>20</v>
      </c>
      <c r="E5037" t="s">
        <v>77</v>
      </c>
      <c r="F5037" t="s">
        <v>99</v>
      </c>
      <c r="G5037">
        <v>250000</v>
      </c>
      <c r="H5037">
        <f t="shared" si="1397"/>
        <v>238082.6</v>
      </c>
      <c r="I5037">
        <f t="shared" si="1398"/>
        <v>7175</v>
      </c>
      <c r="J5037">
        <f t="shared" si="1399"/>
        <v>17750</v>
      </c>
      <c r="K5037">
        <f t="shared" si="1400"/>
        <v>686.4</v>
      </c>
      <c r="L5037">
        <f t="shared" si="1401"/>
        <v>4742.3999999999996</v>
      </c>
      <c r="M5037">
        <f t="shared" si="1402"/>
        <v>11060.4</v>
      </c>
      <c r="N5037">
        <v>0</v>
      </c>
      <c r="O5037">
        <f t="shared" si="1403"/>
        <v>41414.200000000004</v>
      </c>
      <c r="P5037">
        <v>25</v>
      </c>
      <c r="Q5037">
        <v>0</v>
      </c>
      <c r="R5037">
        <v>0</v>
      </c>
      <c r="S5037">
        <v>0</v>
      </c>
      <c r="T5037">
        <v>0</v>
      </c>
      <c r="U5037">
        <f t="shared" si="1404"/>
        <v>48103.587291666678</v>
      </c>
      <c r="V5037">
        <v>0</v>
      </c>
      <c r="W5037">
        <f t="shared" si="1405"/>
        <v>48128.587291666678</v>
      </c>
      <c r="X5037">
        <f t="shared" si="1395"/>
        <v>11917.4</v>
      </c>
      <c r="Y5037">
        <f t="shared" si="1396"/>
        <v>28810.400000000001</v>
      </c>
      <c r="Z5037">
        <f t="shared" si="1406"/>
        <v>189954.01270833332</v>
      </c>
      <c r="AA5037" t="s">
        <v>644</v>
      </c>
      <c r="AB5037">
        <v>2022</v>
      </c>
    </row>
    <row r="5038" spans="1:28" x14ac:dyDescent="0.25">
      <c r="A5038">
        <v>6</v>
      </c>
      <c r="B5038" t="s">
        <v>115</v>
      </c>
      <c r="C5038" t="s">
        <v>103</v>
      </c>
      <c r="D5038" t="s">
        <v>21</v>
      </c>
      <c r="E5038" t="s">
        <v>81</v>
      </c>
      <c r="F5038" t="s">
        <v>84</v>
      </c>
      <c r="G5038">
        <v>150000</v>
      </c>
      <c r="H5038">
        <f t="shared" si="1397"/>
        <v>137084.64000000001</v>
      </c>
      <c r="I5038">
        <f t="shared" si="1398"/>
        <v>4305</v>
      </c>
      <c r="J5038">
        <f t="shared" si="1399"/>
        <v>10649.999999999998</v>
      </c>
      <c r="K5038">
        <f t="shared" si="1400"/>
        <v>686.4</v>
      </c>
      <c r="L5038">
        <f t="shared" si="1401"/>
        <v>4560</v>
      </c>
      <c r="M5038">
        <f t="shared" si="1402"/>
        <v>10635</v>
      </c>
      <c r="N5038">
        <f>+N5040*3</f>
        <v>4050.3599999999997</v>
      </c>
      <c r="O5038">
        <f t="shared" si="1403"/>
        <v>34886.759999999995</v>
      </c>
      <c r="P5038">
        <v>25</v>
      </c>
      <c r="Q5038">
        <v>10934.9</v>
      </c>
      <c r="R5038">
        <v>770.01</v>
      </c>
      <c r="S5038">
        <v>0</v>
      </c>
      <c r="T5038">
        <v>100</v>
      </c>
      <c r="U5038">
        <f t="shared" si="1404"/>
        <v>22854.097291666669</v>
      </c>
      <c r="V5038">
        <v>0</v>
      </c>
      <c r="W5038">
        <f t="shared" si="1405"/>
        <v>34684.007291666669</v>
      </c>
      <c r="X5038">
        <f t="shared" si="1395"/>
        <v>12915.36</v>
      </c>
      <c r="Y5038">
        <f t="shared" si="1396"/>
        <v>21285</v>
      </c>
      <c r="Z5038">
        <f t="shared" si="1406"/>
        <v>102400.63270833333</v>
      </c>
      <c r="AA5038" t="s">
        <v>644</v>
      </c>
      <c r="AB5038">
        <v>2022</v>
      </c>
    </row>
    <row r="5039" spans="1:28" x14ac:dyDescent="0.25">
      <c r="A5039">
        <v>7</v>
      </c>
      <c r="B5039" t="s">
        <v>116</v>
      </c>
      <c r="C5039" t="s">
        <v>102</v>
      </c>
      <c r="D5039" t="s">
        <v>4</v>
      </c>
      <c r="E5039" t="s">
        <v>91</v>
      </c>
      <c r="F5039" t="s">
        <v>84</v>
      </c>
      <c r="G5039">
        <v>150000</v>
      </c>
      <c r="H5039">
        <f t="shared" si="1397"/>
        <v>141135</v>
      </c>
      <c r="I5039">
        <f t="shared" si="1398"/>
        <v>4305</v>
      </c>
      <c r="J5039">
        <f t="shared" si="1399"/>
        <v>10649.999999999998</v>
      </c>
      <c r="K5039">
        <f t="shared" si="1400"/>
        <v>686.4</v>
      </c>
      <c r="L5039">
        <f t="shared" si="1401"/>
        <v>4560</v>
      </c>
      <c r="M5039">
        <f t="shared" si="1402"/>
        <v>10635</v>
      </c>
      <c r="N5039">
        <v>0</v>
      </c>
      <c r="O5039">
        <f t="shared" si="1403"/>
        <v>30836.399999999998</v>
      </c>
      <c r="P5039">
        <v>25</v>
      </c>
      <c r="Q5039">
        <v>10684.52</v>
      </c>
      <c r="R5039">
        <v>630.1</v>
      </c>
      <c r="S5039">
        <v>1270</v>
      </c>
      <c r="T5039">
        <v>100</v>
      </c>
      <c r="U5039">
        <f t="shared" si="1404"/>
        <v>23866.687291666665</v>
      </c>
      <c r="V5039">
        <v>0</v>
      </c>
      <c r="W5039">
        <f t="shared" si="1405"/>
        <v>36576.307291666664</v>
      </c>
      <c r="X5039">
        <f t="shared" si="1395"/>
        <v>8865</v>
      </c>
      <c r="Y5039">
        <f t="shared" si="1396"/>
        <v>21285</v>
      </c>
      <c r="Z5039">
        <f t="shared" si="1406"/>
        <v>104558.69270833334</v>
      </c>
      <c r="AA5039" t="s">
        <v>644</v>
      </c>
      <c r="AB5039">
        <v>2022</v>
      </c>
    </row>
    <row r="5040" spans="1:28" x14ac:dyDescent="0.25">
      <c r="A5040">
        <v>8</v>
      </c>
      <c r="B5040" t="s">
        <v>117</v>
      </c>
      <c r="C5040" t="s">
        <v>102</v>
      </c>
      <c r="D5040" t="s">
        <v>14</v>
      </c>
      <c r="E5040" t="s">
        <v>106</v>
      </c>
      <c r="F5040" t="s">
        <v>84</v>
      </c>
      <c r="G5040">
        <v>150000</v>
      </c>
      <c r="H5040">
        <f t="shared" si="1397"/>
        <v>139784.88</v>
      </c>
      <c r="I5040">
        <f t="shared" si="1398"/>
        <v>4305</v>
      </c>
      <c r="J5040">
        <f t="shared" si="1399"/>
        <v>10649.999999999998</v>
      </c>
      <c r="K5040">
        <f t="shared" si="1400"/>
        <v>686.4</v>
      </c>
      <c r="L5040">
        <f t="shared" si="1401"/>
        <v>4560</v>
      </c>
      <c r="M5040">
        <f t="shared" si="1402"/>
        <v>10635</v>
      </c>
      <c r="N5040">
        <v>1350.12</v>
      </c>
      <c r="O5040">
        <f t="shared" si="1403"/>
        <v>32186.519999999997</v>
      </c>
      <c r="P5040">
        <v>25</v>
      </c>
      <c r="Q5040">
        <v>2000</v>
      </c>
      <c r="R5040">
        <v>630.01</v>
      </c>
      <c r="S5040">
        <v>2440</v>
      </c>
      <c r="T5040">
        <v>100</v>
      </c>
      <c r="U5040">
        <f t="shared" si="1404"/>
        <v>23529.157291666666</v>
      </c>
      <c r="V5040">
        <v>0</v>
      </c>
      <c r="W5040">
        <f t="shared" si="1405"/>
        <v>28724.167291666665</v>
      </c>
      <c r="X5040">
        <f t="shared" si="1395"/>
        <v>10215.119999999999</v>
      </c>
      <c r="Y5040">
        <f t="shared" si="1396"/>
        <v>21285</v>
      </c>
      <c r="Z5040">
        <f t="shared" si="1406"/>
        <v>111060.71270833333</v>
      </c>
      <c r="AA5040" t="s">
        <v>644</v>
      </c>
      <c r="AB5040">
        <v>2022</v>
      </c>
    </row>
    <row r="5041" spans="1:28" x14ac:dyDescent="0.25">
      <c r="A5041">
        <v>9</v>
      </c>
      <c r="B5041" t="s">
        <v>118</v>
      </c>
      <c r="C5041" t="s">
        <v>103</v>
      </c>
      <c r="D5041" t="s">
        <v>13</v>
      </c>
      <c r="E5041" t="s">
        <v>90</v>
      </c>
      <c r="F5041" t="s">
        <v>84</v>
      </c>
      <c r="G5041">
        <v>125000</v>
      </c>
      <c r="H5041">
        <f t="shared" si="1397"/>
        <v>114912.26</v>
      </c>
      <c r="I5041">
        <f t="shared" si="1398"/>
        <v>3587.5</v>
      </c>
      <c r="J5041">
        <f t="shared" si="1399"/>
        <v>8875</v>
      </c>
      <c r="K5041">
        <f t="shared" si="1400"/>
        <v>686.4</v>
      </c>
      <c r="L5041">
        <f t="shared" si="1401"/>
        <v>3800</v>
      </c>
      <c r="M5041">
        <f t="shared" si="1402"/>
        <v>8862.5</v>
      </c>
      <c r="N5041">
        <f>+N5040*2</f>
        <v>2700.24</v>
      </c>
      <c r="O5041">
        <f t="shared" si="1403"/>
        <v>28511.64</v>
      </c>
      <c r="P5041">
        <v>25</v>
      </c>
      <c r="Q5041">
        <v>0</v>
      </c>
      <c r="R5041">
        <v>0</v>
      </c>
      <c r="S5041">
        <v>0</v>
      </c>
      <c r="T5041">
        <v>100</v>
      </c>
      <c r="U5041">
        <f t="shared" si="1404"/>
        <v>17311.002291666664</v>
      </c>
      <c r="V5041">
        <v>0</v>
      </c>
      <c r="W5041">
        <f t="shared" si="1405"/>
        <v>17436.002291666664</v>
      </c>
      <c r="X5041">
        <f t="shared" si="1395"/>
        <v>10087.74</v>
      </c>
      <c r="Y5041">
        <f t="shared" si="1396"/>
        <v>17737.5</v>
      </c>
      <c r="Z5041">
        <f t="shared" si="1406"/>
        <v>97476.257708333345</v>
      </c>
      <c r="AA5041" t="s">
        <v>644</v>
      </c>
      <c r="AB5041">
        <v>2022</v>
      </c>
    </row>
    <row r="5042" spans="1:28" x14ac:dyDescent="0.25">
      <c r="A5042">
        <v>10</v>
      </c>
      <c r="B5042" t="s">
        <v>119</v>
      </c>
      <c r="C5042" t="s">
        <v>103</v>
      </c>
      <c r="D5042" t="s">
        <v>10</v>
      </c>
      <c r="E5042" t="s">
        <v>69</v>
      </c>
      <c r="F5042" t="s">
        <v>84</v>
      </c>
      <c r="G5042">
        <v>95000</v>
      </c>
      <c r="H5042">
        <f t="shared" si="1397"/>
        <v>89385.5</v>
      </c>
      <c r="I5042">
        <f t="shared" si="1398"/>
        <v>2726.5</v>
      </c>
      <c r="J5042">
        <f t="shared" si="1399"/>
        <v>6744.9999999999991</v>
      </c>
      <c r="K5042">
        <f t="shared" si="1400"/>
        <v>686.4</v>
      </c>
      <c r="L5042">
        <f t="shared" si="1401"/>
        <v>2888</v>
      </c>
      <c r="M5042">
        <f t="shared" si="1402"/>
        <v>6735.5</v>
      </c>
      <c r="N5042">
        <v>0</v>
      </c>
      <c r="O5042">
        <f t="shared" si="1403"/>
        <v>19781.400000000001</v>
      </c>
      <c r="P5042">
        <v>25</v>
      </c>
      <c r="Q5042">
        <v>11802.09</v>
      </c>
      <c r="R5042">
        <v>840.01</v>
      </c>
      <c r="S5042">
        <v>1270</v>
      </c>
      <c r="T5042">
        <v>100</v>
      </c>
      <c r="U5042">
        <f t="shared" si="1404"/>
        <v>10929.312291666667</v>
      </c>
      <c r="V5042">
        <v>0</v>
      </c>
      <c r="W5042">
        <f t="shared" si="1405"/>
        <v>24966.412291666667</v>
      </c>
      <c r="X5042">
        <f t="shared" si="1395"/>
        <v>5614.5</v>
      </c>
      <c r="Y5042">
        <f t="shared" si="1396"/>
        <v>13480.5</v>
      </c>
      <c r="Z5042">
        <f t="shared" si="1406"/>
        <v>64419.087708333333</v>
      </c>
      <c r="AA5042" t="s">
        <v>644</v>
      </c>
      <c r="AB5042">
        <v>2022</v>
      </c>
    </row>
    <row r="5043" spans="1:28" x14ac:dyDescent="0.25">
      <c r="A5043">
        <v>11</v>
      </c>
      <c r="B5043" t="s">
        <v>120</v>
      </c>
      <c r="C5043" t="s">
        <v>102</v>
      </c>
      <c r="D5043" t="s">
        <v>17</v>
      </c>
      <c r="E5043" t="s">
        <v>67</v>
      </c>
      <c r="F5043" t="s">
        <v>84</v>
      </c>
      <c r="G5043">
        <v>95000</v>
      </c>
      <c r="H5043">
        <f t="shared" si="1397"/>
        <v>86685.26</v>
      </c>
      <c r="I5043">
        <f t="shared" si="1398"/>
        <v>2726.5</v>
      </c>
      <c r="J5043">
        <f t="shared" si="1399"/>
        <v>6744.9999999999991</v>
      </c>
      <c r="K5043">
        <f t="shared" si="1400"/>
        <v>686.4</v>
      </c>
      <c r="L5043">
        <f t="shared" si="1401"/>
        <v>2888</v>
      </c>
      <c r="M5043">
        <f t="shared" si="1402"/>
        <v>6735.5</v>
      </c>
      <c r="N5043">
        <f>1350.12*2</f>
        <v>2700.24</v>
      </c>
      <c r="O5043">
        <f t="shared" si="1403"/>
        <v>22481.64</v>
      </c>
      <c r="P5043">
        <v>25</v>
      </c>
      <c r="Q5043">
        <v>6978</v>
      </c>
      <c r="R5043">
        <v>700.01</v>
      </c>
      <c r="S5043">
        <v>1905</v>
      </c>
      <c r="T5043">
        <v>100</v>
      </c>
      <c r="U5043">
        <f t="shared" si="1404"/>
        <v>10254.252291666664</v>
      </c>
      <c r="V5043">
        <v>0</v>
      </c>
      <c r="W5043">
        <f t="shared" si="1405"/>
        <v>19962.262291666666</v>
      </c>
      <c r="X5043">
        <f t="shared" si="1395"/>
        <v>8314.74</v>
      </c>
      <c r="Y5043">
        <f t="shared" si="1396"/>
        <v>13480.5</v>
      </c>
      <c r="Z5043">
        <f t="shared" si="1406"/>
        <v>66722.997708333336</v>
      </c>
      <c r="AA5043" t="s">
        <v>644</v>
      </c>
      <c r="AB5043">
        <v>2022</v>
      </c>
    </row>
    <row r="5044" spans="1:28" x14ac:dyDescent="0.25">
      <c r="A5044">
        <v>12</v>
      </c>
      <c r="B5044" t="s">
        <v>121</v>
      </c>
      <c r="C5044" t="s">
        <v>102</v>
      </c>
      <c r="D5044" t="s">
        <v>21</v>
      </c>
      <c r="E5044" t="s">
        <v>48</v>
      </c>
      <c r="F5044" t="s">
        <v>84</v>
      </c>
      <c r="G5044">
        <v>120000</v>
      </c>
      <c r="H5044">
        <f t="shared" si="1397"/>
        <v>111557.88</v>
      </c>
      <c r="I5044">
        <f t="shared" si="1398"/>
        <v>3444</v>
      </c>
      <c r="J5044">
        <f t="shared" si="1399"/>
        <v>8520</v>
      </c>
      <c r="K5044">
        <f t="shared" si="1400"/>
        <v>686.4</v>
      </c>
      <c r="L5044">
        <f t="shared" si="1401"/>
        <v>3648</v>
      </c>
      <c r="M5044">
        <f t="shared" si="1402"/>
        <v>8508</v>
      </c>
      <c r="N5044">
        <v>1350.12</v>
      </c>
      <c r="O5044">
        <f t="shared" si="1403"/>
        <v>26156.52</v>
      </c>
      <c r="P5044">
        <v>25</v>
      </c>
      <c r="Q5044">
        <v>8487.86</v>
      </c>
      <c r="R5044">
        <v>420.01</v>
      </c>
      <c r="S5044">
        <v>0</v>
      </c>
      <c r="T5044">
        <v>100</v>
      </c>
      <c r="U5044">
        <f t="shared" si="1404"/>
        <v>16472.407291666666</v>
      </c>
      <c r="V5044">
        <v>0</v>
      </c>
      <c r="W5044">
        <f t="shared" si="1405"/>
        <v>25505.277291666665</v>
      </c>
      <c r="X5044">
        <f t="shared" si="1395"/>
        <v>8442.119999999999</v>
      </c>
      <c r="Y5044">
        <f t="shared" si="1396"/>
        <v>17028</v>
      </c>
      <c r="Z5044">
        <f t="shared" si="1406"/>
        <v>86052.602708333332</v>
      </c>
      <c r="AA5044" t="s">
        <v>644</v>
      </c>
      <c r="AB5044">
        <v>2022</v>
      </c>
    </row>
    <row r="5045" spans="1:28" x14ac:dyDescent="0.25">
      <c r="A5045">
        <v>13</v>
      </c>
      <c r="B5045" t="s">
        <v>122</v>
      </c>
      <c r="C5045" t="s">
        <v>102</v>
      </c>
      <c r="D5045" t="s">
        <v>4</v>
      </c>
      <c r="E5045" t="s">
        <v>209</v>
      </c>
      <c r="F5045" t="s">
        <v>84</v>
      </c>
      <c r="G5045">
        <v>93000</v>
      </c>
      <c r="H5045">
        <f t="shared" si="1397"/>
        <v>86153.58</v>
      </c>
      <c r="I5045">
        <f t="shared" si="1398"/>
        <v>2669.1</v>
      </c>
      <c r="J5045">
        <f t="shared" si="1399"/>
        <v>6602.9999999999991</v>
      </c>
      <c r="K5045">
        <f t="shared" si="1400"/>
        <v>686.4</v>
      </c>
      <c r="L5045">
        <f t="shared" si="1401"/>
        <v>2827.2</v>
      </c>
      <c r="M5045">
        <f t="shared" si="1402"/>
        <v>6593.7000000000007</v>
      </c>
      <c r="N5045">
        <v>1350.12</v>
      </c>
      <c r="O5045">
        <f t="shared" si="1403"/>
        <v>20729.519999999997</v>
      </c>
      <c r="P5045">
        <v>25</v>
      </c>
      <c r="Q5045">
        <v>1000</v>
      </c>
      <c r="R5045">
        <v>910.01</v>
      </c>
      <c r="S5045">
        <v>0</v>
      </c>
      <c r="T5045">
        <v>100</v>
      </c>
      <c r="U5045">
        <f t="shared" si="1404"/>
        <v>10121.332291666666</v>
      </c>
      <c r="V5045">
        <v>0</v>
      </c>
      <c r="W5045">
        <f t="shared" si="1405"/>
        <v>12156.342291666666</v>
      </c>
      <c r="X5045">
        <f t="shared" si="1395"/>
        <v>6846.4199999999992</v>
      </c>
      <c r="Y5045">
        <f t="shared" si="1396"/>
        <v>13196.7</v>
      </c>
      <c r="Z5045">
        <f t="shared" si="1406"/>
        <v>73997.237708333327</v>
      </c>
      <c r="AA5045" t="s">
        <v>644</v>
      </c>
      <c r="AB5045">
        <v>2022</v>
      </c>
    </row>
    <row r="5046" spans="1:28" x14ac:dyDescent="0.25">
      <c r="A5046">
        <v>14</v>
      </c>
      <c r="B5046" t="s">
        <v>123</v>
      </c>
      <c r="C5046" t="s">
        <v>102</v>
      </c>
      <c r="D5046" t="s">
        <v>10</v>
      </c>
      <c r="E5046" t="s">
        <v>39</v>
      </c>
      <c r="F5046" t="s">
        <v>84</v>
      </c>
      <c r="G5046">
        <v>65000</v>
      </c>
      <c r="H5046">
        <f t="shared" si="1397"/>
        <v>61158.5</v>
      </c>
      <c r="I5046">
        <f t="shared" si="1398"/>
        <v>1865.5</v>
      </c>
      <c r="J5046">
        <f t="shared" si="1399"/>
        <v>4615</v>
      </c>
      <c r="K5046">
        <f t="shared" si="1400"/>
        <v>686.4</v>
      </c>
      <c r="L5046">
        <f t="shared" si="1401"/>
        <v>1976</v>
      </c>
      <c r="M5046">
        <f t="shared" si="1402"/>
        <v>4608.5</v>
      </c>
      <c r="N5046">
        <v>0</v>
      </c>
      <c r="O5046">
        <f t="shared" si="1403"/>
        <v>13751.4</v>
      </c>
      <c r="P5046">
        <v>25</v>
      </c>
      <c r="Q5046">
        <v>6000</v>
      </c>
      <c r="R5046">
        <v>210</v>
      </c>
      <c r="S5046">
        <v>0</v>
      </c>
      <c r="T5046">
        <v>100</v>
      </c>
      <c r="U5046">
        <f t="shared" si="1404"/>
        <v>4427.5498333333335</v>
      </c>
      <c r="V5046">
        <v>0</v>
      </c>
      <c r="W5046">
        <f t="shared" si="1405"/>
        <v>10762.549833333334</v>
      </c>
      <c r="X5046">
        <f t="shared" si="1395"/>
        <v>3841.5</v>
      </c>
      <c r="Y5046">
        <f t="shared" si="1396"/>
        <v>9223.5</v>
      </c>
      <c r="Z5046">
        <f t="shared" si="1406"/>
        <v>50395.950166666662</v>
      </c>
      <c r="AA5046" t="s">
        <v>644</v>
      </c>
      <c r="AB5046">
        <v>2022</v>
      </c>
    </row>
    <row r="5047" spans="1:28" x14ac:dyDescent="0.25">
      <c r="A5047">
        <v>15</v>
      </c>
      <c r="B5047" t="s">
        <v>124</v>
      </c>
      <c r="C5047" t="s">
        <v>103</v>
      </c>
      <c r="D5047" t="s">
        <v>10</v>
      </c>
      <c r="E5047" t="s">
        <v>74</v>
      </c>
      <c r="F5047" t="s">
        <v>84</v>
      </c>
      <c r="G5047">
        <v>36000</v>
      </c>
      <c r="H5047">
        <f t="shared" si="1397"/>
        <v>33872.400000000001</v>
      </c>
      <c r="I5047">
        <f t="shared" si="1398"/>
        <v>1033.2</v>
      </c>
      <c r="J5047">
        <f t="shared" si="1399"/>
        <v>2555.9999999999995</v>
      </c>
      <c r="K5047">
        <f t="shared" si="1400"/>
        <v>396.00000000000006</v>
      </c>
      <c r="L5047">
        <f t="shared" si="1401"/>
        <v>1094.4000000000001</v>
      </c>
      <c r="M5047">
        <f t="shared" si="1402"/>
        <v>2552.4</v>
      </c>
      <c r="N5047">
        <v>0</v>
      </c>
      <c r="O5047">
        <f t="shared" si="1403"/>
        <v>7632</v>
      </c>
      <c r="P5047">
        <v>25</v>
      </c>
      <c r="Q5047">
        <v>0</v>
      </c>
      <c r="R5047">
        <v>980.01</v>
      </c>
      <c r="S5047">
        <v>0</v>
      </c>
      <c r="T5047">
        <v>100</v>
      </c>
      <c r="U5047">
        <f t="shared" si="1404"/>
        <v>0</v>
      </c>
      <c r="V5047">
        <v>0</v>
      </c>
      <c r="W5047">
        <f t="shared" si="1405"/>
        <v>1105.01</v>
      </c>
      <c r="X5047">
        <f t="shared" si="1395"/>
        <v>2127.6000000000004</v>
      </c>
      <c r="Y5047">
        <f t="shared" si="1396"/>
        <v>5108.3999999999996</v>
      </c>
      <c r="Z5047">
        <f t="shared" si="1406"/>
        <v>32767.39</v>
      </c>
      <c r="AA5047" t="s">
        <v>644</v>
      </c>
      <c r="AB5047">
        <v>2022</v>
      </c>
    </row>
    <row r="5048" spans="1:28" x14ac:dyDescent="0.25">
      <c r="A5048">
        <v>16</v>
      </c>
      <c r="B5048" t="s">
        <v>125</v>
      </c>
      <c r="C5048" t="s">
        <v>102</v>
      </c>
      <c r="D5048" t="s">
        <v>94</v>
      </c>
      <c r="E5048" t="s">
        <v>65</v>
      </c>
      <c r="F5048" t="s">
        <v>85</v>
      </c>
      <c r="G5048">
        <v>50000</v>
      </c>
      <c r="H5048">
        <f t="shared" si="1397"/>
        <v>45694.879999999997</v>
      </c>
      <c r="I5048">
        <f t="shared" si="1398"/>
        <v>1435</v>
      </c>
      <c r="J5048">
        <f t="shared" si="1399"/>
        <v>3549.9999999999995</v>
      </c>
      <c r="K5048">
        <f t="shared" si="1400"/>
        <v>550</v>
      </c>
      <c r="L5048">
        <f t="shared" si="1401"/>
        <v>1520</v>
      </c>
      <c r="M5048">
        <f t="shared" si="1402"/>
        <v>3545.0000000000005</v>
      </c>
      <c r="N5048">
        <v>1350.12</v>
      </c>
      <c r="O5048">
        <f t="shared" si="1403"/>
        <v>11950.119999999999</v>
      </c>
      <c r="P5048">
        <v>25</v>
      </c>
      <c r="Q5048">
        <v>1000</v>
      </c>
      <c r="R5048">
        <v>0</v>
      </c>
      <c r="S5048">
        <v>1220</v>
      </c>
      <c r="T5048">
        <v>100</v>
      </c>
      <c r="U5048">
        <f t="shared" si="1404"/>
        <v>1651.4818749999993</v>
      </c>
      <c r="V5048">
        <v>0</v>
      </c>
      <c r="W5048">
        <f t="shared" si="1405"/>
        <v>3996.4818749999995</v>
      </c>
      <c r="X5048">
        <f t="shared" si="1395"/>
        <v>4305.12</v>
      </c>
      <c r="Y5048">
        <f t="shared" si="1396"/>
        <v>7095</v>
      </c>
      <c r="Z5048">
        <f t="shared" si="1406"/>
        <v>41698.398125</v>
      </c>
      <c r="AA5048" t="s">
        <v>644</v>
      </c>
      <c r="AB5048">
        <v>2022</v>
      </c>
    </row>
    <row r="5049" spans="1:28" x14ac:dyDescent="0.25">
      <c r="A5049">
        <v>17</v>
      </c>
      <c r="B5049" t="s">
        <v>126</v>
      </c>
      <c r="C5049" t="s">
        <v>103</v>
      </c>
      <c r="D5049" t="s">
        <v>94</v>
      </c>
      <c r="E5049" t="s">
        <v>58</v>
      </c>
      <c r="F5049" t="s">
        <v>84</v>
      </c>
      <c r="G5049">
        <v>42000</v>
      </c>
      <c r="H5049">
        <f t="shared" si="1397"/>
        <v>39517.800000000003</v>
      </c>
      <c r="I5049">
        <f t="shared" si="1398"/>
        <v>1205.4000000000001</v>
      </c>
      <c r="J5049">
        <f t="shared" si="1399"/>
        <v>2981.9999999999995</v>
      </c>
      <c r="K5049">
        <f t="shared" si="1400"/>
        <v>462.00000000000006</v>
      </c>
      <c r="L5049">
        <f t="shared" si="1401"/>
        <v>1276.8</v>
      </c>
      <c r="M5049">
        <f t="shared" si="1402"/>
        <v>2977.8</v>
      </c>
      <c r="N5049">
        <v>0</v>
      </c>
      <c r="O5049">
        <f t="shared" si="1403"/>
        <v>8904</v>
      </c>
      <c r="P5049">
        <v>25</v>
      </c>
      <c r="Q5049">
        <v>2996.21</v>
      </c>
      <c r="R5049">
        <v>0</v>
      </c>
      <c r="S5049">
        <v>1008</v>
      </c>
      <c r="T5049">
        <v>100</v>
      </c>
      <c r="U5049">
        <f t="shared" si="1404"/>
        <v>724.91987500000039</v>
      </c>
      <c r="V5049">
        <v>0</v>
      </c>
      <c r="W5049">
        <f t="shared" si="1405"/>
        <v>4854.1298750000005</v>
      </c>
      <c r="X5049">
        <f t="shared" si="1395"/>
        <v>2482.1999999999998</v>
      </c>
      <c r="Y5049">
        <f t="shared" si="1396"/>
        <v>5959.7999999999993</v>
      </c>
      <c r="Z5049">
        <f t="shared" si="1406"/>
        <v>34663.670124999997</v>
      </c>
      <c r="AA5049" t="s">
        <v>644</v>
      </c>
      <c r="AB5049">
        <v>2022</v>
      </c>
    </row>
    <row r="5050" spans="1:28" x14ac:dyDescent="0.25">
      <c r="A5050">
        <v>18</v>
      </c>
      <c r="B5050" t="s">
        <v>127</v>
      </c>
      <c r="C5050" t="s">
        <v>103</v>
      </c>
      <c r="D5050" t="s">
        <v>18</v>
      </c>
      <c r="E5050" t="s">
        <v>55</v>
      </c>
      <c r="F5050" t="s">
        <v>84</v>
      </c>
      <c r="G5050">
        <v>83000</v>
      </c>
      <c r="H5050">
        <f t="shared" si="1397"/>
        <v>76744.58</v>
      </c>
      <c r="I5050">
        <f t="shared" si="1398"/>
        <v>2382.1</v>
      </c>
      <c r="J5050">
        <f t="shared" si="1399"/>
        <v>5892.9999999999991</v>
      </c>
      <c r="K5050">
        <f t="shared" si="1400"/>
        <v>686.4</v>
      </c>
      <c r="L5050">
        <f t="shared" si="1401"/>
        <v>2523.1999999999998</v>
      </c>
      <c r="M5050">
        <f t="shared" si="1402"/>
        <v>5884.7000000000007</v>
      </c>
      <c r="N5050">
        <v>1350.12</v>
      </c>
      <c r="O5050">
        <f t="shared" si="1403"/>
        <v>18719.519999999997</v>
      </c>
      <c r="P5050">
        <v>25</v>
      </c>
      <c r="Q5050">
        <v>16476.740000000002</v>
      </c>
      <c r="R5050">
        <v>840.01</v>
      </c>
      <c r="S5050">
        <v>0</v>
      </c>
      <c r="T5050">
        <v>100</v>
      </c>
      <c r="U5050">
        <f t="shared" si="1404"/>
        <v>7769.0822916666657</v>
      </c>
      <c r="V5050">
        <v>0</v>
      </c>
      <c r="W5050">
        <f t="shared" si="1405"/>
        <v>25210.832291666666</v>
      </c>
      <c r="X5050">
        <f t="shared" si="1395"/>
        <v>6255.4199999999992</v>
      </c>
      <c r="Y5050">
        <f t="shared" si="1396"/>
        <v>11777.7</v>
      </c>
      <c r="Z5050">
        <f t="shared" si="1406"/>
        <v>51533.747708333336</v>
      </c>
      <c r="AA5050" t="s">
        <v>644</v>
      </c>
      <c r="AB5050">
        <v>2022</v>
      </c>
    </row>
    <row r="5051" spans="1:28" x14ac:dyDescent="0.25">
      <c r="A5051">
        <v>19</v>
      </c>
      <c r="B5051" t="s">
        <v>128</v>
      </c>
      <c r="C5051" t="s">
        <v>102</v>
      </c>
      <c r="D5051" t="s">
        <v>12</v>
      </c>
      <c r="E5051" t="s">
        <v>35</v>
      </c>
      <c r="F5051" t="s">
        <v>84</v>
      </c>
      <c r="G5051">
        <v>85000</v>
      </c>
      <c r="H5051">
        <f t="shared" si="1397"/>
        <v>77276.259999999995</v>
      </c>
      <c r="I5051">
        <f t="shared" si="1398"/>
        <v>2439.5</v>
      </c>
      <c r="J5051">
        <f t="shared" si="1399"/>
        <v>6034.9999999999991</v>
      </c>
      <c r="K5051">
        <f t="shared" si="1400"/>
        <v>686.4</v>
      </c>
      <c r="L5051">
        <f t="shared" si="1401"/>
        <v>2584</v>
      </c>
      <c r="M5051">
        <f t="shared" si="1402"/>
        <v>6026.5</v>
      </c>
      <c r="N5051">
        <f>+N5050*2</f>
        <v>2700.24</v>
      </c>
      <c r="O5051">
        <f t="shared" si="1403"/>
        <v>20471.64</v>
      </c>
      <c r="P5051">
        <v>25</v>
      </c>
      <c r="Q5051">
        <v>0</v>
      </c>
      <c r="R5051">
        <v>0</v>
      </c>
      <c r="S5051">
        <v>0</v>
      </c>
      <c r="T5051">
        <v>100</v>
      </c>
      <c r="U5051">
        <f t="shared" si="1404"/>
        <v>7902.002291666664</v>
      </c>
      <c r="V5051">
        <v>0</v>
      </c>
      <c r="W5051">
        <f t="shared" si="1405"/>
        <v>8027.002291666664</v>
      </c>
      <c r="X5051">
        <f t="shared" si="1395"/>
        <v>7723.74</v>
      </c>
      <c r="Y5051">
        <f t="shared" si="1396"/>
        <v>12061.5</v>
      </c>
      <c r="Z5051">
        <f t="shared" si="1406"/>
        <v>69249.257708333331</v>
      </c>
      <c r="AA5051" t="s">
        <v>644</v>
      </c>
      <c r="AB5051">
        <v>2021</v>
      </c>
    </row>
    <row r="5052" spans="1:28" x14ac:dyDescent="0.25">
      <c r="A5052">
        <v>20</v>
      </c>
      <c r="B5052" t="s">
        <v>114</v>
      </c>
      <c r="C5052" t="s">
        <v>102</v>
      </c>
      <c r="D5052" t="s">
        <v>8</v>
      </c>
      <c r="E5052" t="s">
        <v>64</v>
      </c>
      <c r="F5052" t="s">
        <v>84</v>
      </c>
      <c r="G5052">
        <v>60000</v>
      </c>
      <c r="H5052">
        <f>+G5052-(I5052+L5052+N5052)</f>
        <v>56454</v>
      </c>
      <c r="I5052">
        <f>IF(G5052&lt;=312000,G5052*2.87%,8954.4)</f>
        <v>1722</v>
      </c>
      <c r="J5052">
        <f>IF(G5052&lt;=312000,G5052*7.1%,22152)</f>
        <v>4260</v>
      </c>
      <c r="K5052">
        <f>IF(G5052&lt;=62400,G5052*1.1%,686.4)</f>
        <v>660.00000000000011</v>
      </c>
      <c r="L5052">
        <f>IF(G5052&lt;=156000,G5052*3.04%,4742.4)</f>
        <v>1824</v>
      </c>
      <c r="M5052">
        <f>IF(G5052&lt;=156000,G5052*7.09%,11060.4)</f>
        <v>4254</v>
      </c>
      <c r="N5052">
        <v>0</v>
      </c>
      <c r="O5052">
        <f>+I5052+J5052+K5052+L5052+M5052+N5052</f>
        <v>12720</v>
      </c>
      <c r="P5052">
        <v>25</v>
      </c>
      <c r="Q5052">
        <v>21600.77</v>
      </c>
      <c r="R5052">
        <v>0</v>
      </c>
      <c r="S5052">
        <v>1220</v>
      </c>
      <c r="T5052">
        <v>100</v>
      </c>
      <c r="U5052">
        <f>IF((H5052*12)&gt;867123.01,(79776+(((H5052*12)-867123.01)*0.25))/12,IF((H5052*12)&gt;624329.01,(31216+(((H5052*12)-624329.01)*0.2))/12,IF((H5052*12)&gt;416220.01,(((H5052*12)-416220.01)*0.15)/12,0)))</f>
        <v>3486.6498333333329</v>
      </c>
      <c r="V5052">
        <v>0</v>
      </c>
      <c r="W5052">
        <f t="shared" si="1405"/>
        <v>26432.419833333333</v>
      </c>
      <c r="X5052">
        <f t="shared" si="1395"/>
        <v>3546</v>
      </c>
      <c r="Y5052">
        <f t="shared" si="1396"/>
        <v>8514</v>
      </c>
      <c r="Z5052">
        <f t="shared" si="1406"/>
        <v>30021.580166666667</v>
      </c>
      <c r="AA5052" t="s">
        <v>644</v>
      </c>
      <c r="AB5052">
        <v>2021</v>
      </c>
    </row>
    <row r="5053" spans="1:28" x14ac:dyDescent="0.25">
      <c r="A5053">
        <v>21</v>
      </c>
      <c r="B5053" t="s">
        <v>129</v>
      </c>
      <c r="C5053" t="s">
        <v>102</v>
      </c>
      <c r="D5053" t="s">
        <v>16</v>
      </c>
      <c r="E5053" t="s">
        <v>79</v>
      </c>
      <c r="F5053" t="s">
        <v>84</v>
      </c>
      <c r="G5053">
        <v>54000</v>
      </c>
      <c r="H5053">
        <f t="shared" si="1397"/>
        <v>50808.6</v>
      </c>
      <c r="I5053">
        <f t="shared" si="1398"/>
        <v>1549.8</v>
      </c>
      <c r="J5053">
        <f t="shared" si="1399"/>
        <v>3833.9999999999995</v>
      </c>
      <c r="K5053">
        <f t="shared" si="1400"/>
        <v>594.00000000000011</v>
      </c>
      <c r="L5053">
        <f t="shared" si="1401"/>
        <v>1641.6</v>
      </c>
      <c r="M5053">
        <f t="shared" si="1402"/>
        <v>3828.6000000000004</v>
      </c>
      <c r="N5053">
        <v>0</v>
      </c>
      <c r="O5053">
        <f t="shared" si="1403"/>
        <v>11448</v>
      </c>
      <c r="P5053">
        <v>25</v>
      </c>
      <c r="Q5053">
        <v>500</v>
      </c>
      <c r="R5053">
        <v>980.1</v>
      </c>
      <c r="S5053">
        <v>0</v>
      </c>
      <c r="T5053">
        <v>100</v>
      </c>
      <c r="U5053">
        <f t="shared" si="1404"/>
        <v>2418.539874999999</v>
      </c>
      <c r="V5053">
        <v>0</v>
      </c>
      <c r="W5053">
        <f t="shared" si="1405"/>
        <v>4023.6398749999989</v>
      </c>
      <c r="X5053">
        <f t="shared" ref="X5053:X5084" si="1407">+I5053+L5053+N5053</f>
        <v>3191.3999999999996</v>
      </c>
      <c r="Y5053">
        <f t="shared" si="1396"/>
        <v>7662.6</v>
      </c>
      <c r="Z5053">
        <f t="shared" si="1406"/>
        <v>46784.960124999998</v>
      </c>
      <c r="AA5053" t="s">
        <v>644</v>
      </c>
      <c r="AB5053">
        <v>2021</v>
      </c>
    </row>
    <row r="5054" spans="1:28" x14ac:dyDescent="0.25">
      <c r="A5054">
        <v>22</v>
      </c>
      <c r="B5054" t="s">
        <v>130</v>
      </c>
      <c r="C5054" t="s">
        <v>102</v>
      </c>
      <c r="D5054" t="s">
        <v>16</v>
      </c>
      <c r="E5054" t="s">
        <v>61</v>
      </c>
      <c r="F5054" t="s">
        <v>84</v>
      </c>
      <c r="G5054">
        <v>65000</v>
      </c>
      <c r="H5054">
        <f t="shared" si="1397"/>
        <v>57108.14</v>
      </c>
      <c r="I5054">
        <f t="shared" si="1398"/>
        <v>1865.5</v>
      </c>
      <c r="J5054">
        <f t="shared" si="1399"/>
        <v>4615</v>
      </c>
      <c r="K5054">
        <f t="shared" si="1400"/>
        <v>686.4</v>
      </c>
      <c r="L5054">
        <f t="shared" si="1401"/>
        <v>1976</v>
      </c>
      <c r="M5054">
        <f t="shared" si="1402"/>
        <v>4608.5</v>
      </c>
      <c r="N5054">
        <f>1350.12*3</f>
        <v>4050.3599999999997</v>
      </c>
      <c r="O5054">
        <f t="shared" si="1403"/>
        <v>17801.759999999998</v>
      </c>
      <c r="P5054">
        <v>25</v>
      </c>
      <c r="Q5054">
        <v>1200</v>
      </c>
      <c r="R5054">
        <v>350</v>
      </c>
      <c r="S5054">
        <v>0</v>
      </c>
      <c r="T5054">
        <v>100</v>
      </c>
      <c r="U5054">
        <f t="shared" si="1404"/>
        <v>3617.477833333332</v>
      </c>
      <c r="V5054">
        <v>0</v>
      </c>
      <c r="W5054">
        <f t="shared" si="1405"/>
        <v>5292.4778333333325</v>
      </c>
      <c r="X5054">
        <f t="shared" si="1407"/>
        <v>7891.86</v>
      </c>
      <c r="Y5054">
        <f t="shared" si="1396"/>
        <v>9223.5</v>
      </c>
      <c r="Z5054">
        <f t="shared" si="1406"/>
        <v>51815.662166666669</v>
      </c>
      <c r="AA5054" t="s">
        <v>644</v>
      </c>
      <c r="AB5054">
        <v>2021</v>
      </c>
    </row>
    <row r="5055" spans="1:28" x14ac:dyDescent="0.25">
      <c r="A5055">
        <v>23</v>
      </c>
      <c r="B5055" t="s">
        <v>131</v>
      </c>
      <c r="C5055" t="s">
        <v>102</v>
      </c>
      <c r="D5055" t="s">
        <v>6</v>
      </c>
      <c r="E5055" t="s">
        <v>108</v>
      </c>
      <c r="F5055" t="s">
        <v>84</v>
      </c>
      <c r="G5055">
        <v>70000</v>
      </c>
      <c r="H5055">
        <f t="shared" si="1397"/>
        <v>57762.28</v>
      </c>
      <c r="I5055">
        <f t="shared" si="1398"/>
        <v>2009</v>
      </c>
      <c r="J5055">
        <f t="shared" si="1399"/>
        <v>4970</v>
      </c>
      <c r="K5055">
        <f t="shared" si="1400"/>
        <v>686.4</v>
      </c>
      <c r="L5055">
        <f t="shared" si="1401"/>
        <v>2128</v>
      </c>
      <c r="M5055">
        <f t="shared" si="1402"/>
        <v>4963</v>
      </c>
      <c r="N5055">
        <f>+N5054*2</f>
        <v>8100.7199999999993</v>
      </c>
      <c r="O5055">
        <f t="shared" si="1403"/>
        <v>22857.119999999999</v>
      </c>
      <c r="P5055">
        <v>25</v>
      </c>
      <c r="Q5055">
        <v>0</v>
      </c>
      <c r="R5055">
        <v>420</v>
      </c>
      <c r="S5055">
        <v>4250</v>
      </c>
      <c r="T5055">
        <v>100</v>
      </c>
      <c r="U5055">
        <f t="shared" si="1404"/>
        <v>3748.3058333333333</v>
      </c>
      <c r="V5055">
        <v>0</v>
      </c>
      <c r="W5055">
        <f t="shared" si="1405"/>
        <v>8543.3058333333338</v>
      </c>
      <c r="X5055">
        <f t="shared" si="1407"/>
        <v>12237.72</v>
      </c>
      <c r="Y5055">
        <f t="shared" si="1396"/>
        <v>9933</v>
      </c>
      <c r="Z5055">
        <f t="shared" si="1406"/>
        <v>49218.974166666667</v>
      </c>
      <c r="AA5055" t="s">
        <v>644</v>
      </c>
      <c r="AB5055">
        <v>2021</v>
      </c>
    </row>
    <row r="5056" spans="1:28" x14ac:dyDescent="0.25">
      <c r="A5056">
        <v>24</v>
      </c>
      <c r="B5056" t="s">
        <v>132</v>
      </c>
      <c r="C5056" t="s">
        <v>102</v>
      </c>
      <c r="D5056" t="s">
        <v>4</v>
      </c>
      <c r="E5056" t="s">
        <v>24</v>
      </c>
      <c r="F5056" t="s">
        <v>84</v>
      </c>
      <c r="G5056">
        <v>45000</v>
      </c>
      <c r="H5056">
        <f t="shared" si="1397"/>
        <v>39640.26</v>
      </c>
      <c r="I5056">
        <f t="shared" si="1398"/>
        <v>1291.5</v>
      </c>
      <c r="J5056">
        <f t="shared" si="1399"/>
        <v>3194.9999999999995</v>
      </c>
      <c r="K5056">
        <f t="shared" si="1400"/>
        <v>495.00000000000006</v>
      </c>
      <c r="L5056">
        <f t="shared" si="1401"/>
        <v>1368</v>
      </c>
      <c r="M5056">
        <f t="shared" si="1402"/>
        <v>3190.5</v>
      </c>
      <c r="N5056">
        <f>1350.12*2</f>
        <v>2700.24</v>
      </c>
      <c r="O5056">
        <f t="shared" si="1403"/>
        <v>12240.24</v>
      </c>
      <c r="P5056">
        <v>25</v>
      </c>
      <c r="Q5056">
        <v>7487.3</v>
      </c>
      <c r="R5056">
        <v>630.01</v>
      </c>
      <c r="S5056">
        <v>0</v>
      </c>
      <c r="T5056">
        <v>100</v>
      </c>
      <c r="U5056">
        <f t="shared" si="1404"/>
        <v>743.28887499999973</v>
      </c>
      <c r="V5056">
        <v>0</v>
      </c>
      <c r="W5056">
        <f t="shared" si="1405"/>
        <v>8985.5988750000015</v>
      </c>
      <c r="X5056">
        <f t="shared" si="1407"/>
        <v>5359.74</v>
      </c>
      <c r="Y5056">
        <f>+J5056++K5056+M5056</f>
        <v>6880.5</v>
      </c>
      <c r="Z5056">
        <f t="shared" si="1406"/>
        <v>30654.661124999999</v>
      </c>
      <c r="AA5056" t="s">
        <v>644</v>
      </c>
      <c r="AB5056">
        <v>2021</v>
      </c>
    </row>
    <row r="5057" spans="1:28" x14ac:dyDescent="0.25">
      <c r="A5057">
        <v>25</v>
      </c>
      <c r="B5057" t="s">
        <v>133</v>
      </c>
      <c r="C5057" t="s">
        <v>103</v>
      </c>
      <c r="D5057" t="s">
        <v>5</v>
      </c>
      <c r="E5057" t="s">
        <v>25</v>
      </c>
      <c r="F5057" t="s">
        <v>84</v>
      </c>
      <c r="G5057">
        <v>80000</v>
      </c>
      <c r="H5057">
        <f t="shared" si="1397"/>
        <v>75272</v>
      </c>
      <c r="I5057">
        <f t="shared" si="1398"/>
        <v>2296</v>
      </c>
      <c r="J5057">
        <f t="shared" si="1399"/>
        <v>5679.9999999999991</v>
      </c>
      <c r="K5057">
        <f t="shared" si="1400"/>
        <v>686.4</v>
      </c>
      <c r="L5057">
        <f t="shared" si="1401"/>
        <v>2432</v>
      </c>
      <c r="M5057">
        <f t="shared" si="1402"/>
        <v>5672</v>
      </c>
      <c r="N5057">
        <v>0</v>
      </c>
      <c r="O5057">
        <f t="shared" si="1403"/>
        <v>16766.400000000001</v>
      </c>
      <c r="P5057">
        <v>25</v>
      </c>
      <c r="Q5057">
        <v>200</v>
      </c>
      <c r="R5057">
        <v>70</v>
      </c>
      <c r="S5057">
        <v>0</v>
      </c>
      <c r="T5057">
        <v>100</v>
      </c>
      <c r="U5057">
        <f t="shared" si="1404"/>
        <v>7400.9372916666662</v>
      </c>
      <c r="V5057">
        <v>0</v>
      </c>
      <c r="W5057">
        <f t="shared" si="1405"/>
        <v>7795.9372916666662</v>
      </c>
      <c r="X5057">
        <f t="shared" si="1407"/>
        <v>4728</v>
      </c>
      <c r="Y5057">
        <f t="shared" ref="Y5057:Y5088" si="1408">+J5057+M5057</f>
        <v>11352</v>
      </c>
      <c r="Z5057">
        <f t="shared" si="1406"/>
        <v>67476.062708333338</v>
      </c>
      <c r="AA5057" t="s">
        <v>644</v>
      </c>
      <c r="AB5057">
        <v>2021</v>
      </c>
    </row>
    <row r="5058" spans="1:28" x14ac:dyDescent="0.25">
      <c r="A5058">
        <v>26</v>
      </c>
      <c r="B5058" t="s">
        <v>134</v>
      </c>
      <c r="C5058" t="s">
        <v>102</v>
      </c>
      <c r="D5058" t="s">
        <v>16</v>
      </c>
      <c r="E5058" t="s">
        <v>45</v>
      </c>
      <c r="F5058" t="s">
        <v>84</v>
      </c>
      <c r="G5058">
        <v>44000</v>
      </c>
      <c r="H5058">
        <f t="shared" si="1397"/>
        <v>40049.480000000003</v>
      </c>
      <c r="I5058">
        <f t="shared" si="1398"/>
        <v>1262.8</v>
      </c>
      <c r="J5058">
        <f t="shared" si="1399"/>
        <v>3123.9999999999995</v>
      </c>
      <c r="K5058">
        <f t="shared" si="1400"/>
        <v>484.00000000000006</v>
      </c>
      <c r="L5058">
        <f t="shared" si="1401"/>
        <v>1337.6</v>
      </c>
      <c r="M5058">
        <f t="shared" si="1402"/>
        <v>3119.6000000000004</v>
      </c>
      <c r="N5058">
        <v>1350.12</v>
      </c>
      <c r="O5058">
        <f t="shared" si="1403"/>
        <v>10678.119999999999</v>
      </c>
      <c r="P5058">
        <v>25</v>
      </c>
      <c r="Q5058">
        <v>0</v>
      </c>
      <c r="R5058">
        <v>630.01</v>
      </c>
      <c r="S5058">
        <v>0</v>
      </c>
      <c r="T5058">
        <v>100</v>
      </c>
      <c r="U5058">
        <f t="shared" si="1404"/>
        <v>804.671875</v>
      </c>
      <c r="V5058">
        <v>0</v>
      </c>
      <c r="W5058">
        <f t="shared" si="1405"/>
        <v>1559.681875</v>
      </c>
      <c r="X5058">
        <f t="shared" si="1407"/>
        <v>3950.5199999999995</v>
      </c>
      <c r="Y5058">
        <f t="shared" si="1408"/>
        <v>6243.6</v>
      </c>
      <c r="Z5058">
        <f t="shared" si="1406"/>
        <v>38489.798125000001</v>
      </c>
      <c r="AA5058" t="s">
        <v>644</v>
      </c>
      <c r="AB5058">
        <v>2021</v>
      </c>
    </row>
    <row r="5059" spans="1:28" x14ac:dyDescent="0.25">
      <c r="A5059">
        <v>27</v>
      </c>
      <c r="B5059" t="s">
        <v>136</v>
      </c>
      <c r="C5059" t="s">
        <v>103</v>
      </c>
      <c r="D5059" t="s">
        <v>17</v>
      </c>
      <c r="E5059" t="s">
        <v>107</v>
      </c>
      <c r="F5059" t="s">
        <v>99</v>
      </c>
      <c r="G5059">
        <v>150000</v>
      </c>
      <c r="H5059">
        <f t="shared" si="1397"/>
        <v>141135</v>
      </c>
      <c r="I5059">
        <f t="shared" si="1398"/>
        <v>4305</v>
      </c>
      <c r="J5059">
        <f t="shared" si="1399"/>
        <v>10649.999999999998</v>
      </c>
      <c r="K5059">
        <f t="shared" si="1400"/>
        <v>686.4</v>
      </c>
      <c r="L5059">
        <f t="shared" si="1401"/>
        <v>4560</v>
      </c>
      <c r="M5059">
        <f t="shared" si="1402"/>
        <v>10635</v>
      </c>
      <c r="N5059">
        <v>0</v>
      </c>
      <c r="O5059">
        <f t="shared" si="1403"/>
        <v>30836.399999999998</v>
      </c>
      <c r="P5059">
        <v>25</v>
      </c>
      <c r="Q5059">
        <v>0</v>
      </c>
      <c r="R5059">
        <v>0</v>
      </c>
      <c r="S5059">
        <v>0</v>
      </c>
      <c r="T5059">
        <v>100</v>
      </c>
      <c r="U5059">
        <f t="shared" si="1404"/>
        <v>23866.687291666665</v>
      </c>
      <c r="V5059">
        <v>0</v>
      </c>
      <c r="W5059">
        <f t="shared" si="1405"/>
        <v>23991.687291666665</v>
      </c>
      <c r="X5059">
        <f t="shared" si="1407"/>
        <v>8865</v>
      </c>
      <c r="Y5059">
        <f t="shared" si="1408"/>
        <v>21285</v>
      </c>
      <c r="Z5059">
        <f t="shared" si="1406"/>
        <v>117143.31270833334</v>
      </c>
      <c r="AA5059" t="s">
        <v>644</v>
      </c>
      <c r="AB5059">
        <v>2021</v>
      </c>
    </row>
    <row r="5060" spans="1:28" x14ac:dyDescent="0.25">
      <c r="A5060">
        <v>28</v>
      </c>
      <c r="B5060" t="s">
        <v>137</v>
      </c>
      <c r="C5060" t="s">
        <v>102</v>
      </c>
      <c r="D5060" t="s">
        <v>22</v>
      </c>
      <c r="E5060" t="s">
        <v>31</v>
      </c>
      <c r="F5060" t="s">
        <v>99</v>
      </c>
      <c r="G5060">
        <v>145000</v>
      </c>
      <c r="H5060">
        <f t="shared" si="1397"/>
        <v>135080.38</v>
      </c>
      <c r="I5060">
        <f t="shared" si="1398"/>
        <v>4161.5</v>
      </c>
      <c r="J5060">
        <f t="shared" si="1399"/>
        <v>10294.999999999998</v>
      </c>
      <c r="K5060">
        <f t="shared" si="1400"/>
        <v>686.4</v>
      </c>
      <c r="L5060">
        <f t="shared" si="1401"/>
        <v>4408</v>
      </c>
      <c r="M5060">
        <f t="shared" si="1402"/>
        <v>10280.5</v>
      </c>
      <c r="N5060">
        <v>1350.12</v>
      </c>
      <c r="O5060">
        <f t="shared" si="1403"/>
        <v>31181.519999999997</v>
      </c>
      <c r="P5060">
        <v>25</v>
      </c>
      <c r="Q5060">
        <v>1000</v>
      </c>
      <c r="R5060">
        <v>980.01</v>
      </c>
      <c r="S5060">
        <v>0</v>
      </c>
      <c r="T5060">
        <v>100</v>
      </c>
      <c r="U5060">
        <f t="shared" si="1404"/>
        <v>22353.032291666666</v>
      </c>
      <c r="V5060">
        <v>0</v>
      </c>
      <c r="W5060">
        <f t="shared" si="1405"/>
        <v>24458.042291666665</v>
      </c>
      <c r="X5060">
        <f t="shared" si="1407"/>
        <v>9919.619999999999</v>
      </c>
      <c r="Y5060">
        <f t="shared" si="1408"/>
        <v>20575.5</v>
      </c>
      <c r="Z5060">
        <f t="shared" si="1406"/>
        <v>110622.33770833333</v>
      </c>
      <c r="AA5060" t="s">
        <v>644</v>
      </c>
      <c r="AB5060">
        <v>2021</v>
      </c>
    </row>
    <row r="5061" spans="1:28" x14ac:dyDescent="0.25">
      <c r="A5061">
        <v>29</v>
      </c>
      <c r="B5061" t="s">
        <v>138</v>
      </c>
      <c r="C5061" t="s">
        <v>102</v>
      </c>
      <c r="D5061" t="s">
        <v>16</v>
      </c>
      <c r="E5061" t="s">
        <v>31</v>
      </c>
      <c r="F5061" t="s">
        <v>99</v>
      </c>
      <c r="G5061">
        <v>90000</v>
      </c>
      <c r="H5061">
        <f t="shared" si="1397"/>
        <v>84681</v>
      </c>
      <c r="I5061">
        <f t="shared" si="1398"/>
        <v>2583</v>
      </c>
      <c r="J5061">
        <f t="shared" si="1399"/>
        <v>6389.9999999999991</v>
      </c>
      <c r="K5061">
        <f t="shared" si="1400"/>
        <v>686.4</v>
      </c>
      <c r="L5061">
        <f t="shared" si="1401"/>
        <v>2736</v>
      </c>
      <c r="M5061">
        <f t="shared" si="1402"/>
        <v>6381</v>
      </c>
      <c r="N5061">
        <v>0</v>
      </c>
      <c r="O5061">
        <f t="shared" si="1403"/>
        <v>18776.400000000001</v>
      </c>
      <c r="P5061">
        <v>25</v>
      </c>
      <c r="Q5061">
        <v>0</v>
      </c>
      <c r="R5061">
        <v>0</v>
      </c>
      <c r="S5061">
        <v>0</v>
      </c>
      <c r="T5061">
        <v>100</v>
      </c>
      <c r="U5061">
        <f t="shared" si="1404"/>
        <v>9753.1872916666671</v>
      </c>
      <c r="V5061">
        <v>0</v>
      </c>
      <c r="W5061">
        <f t="shared" si="1405"/>
        <v>9878.1872916666671</v>
      </c>
      <c r="X5061">
        <f t="shared" si="1407"/>
        <v>5319</v>
      </c>
      <c r="Y5061">
        <f t="shared" si="1408"/>
        <v>12771</v>
      </c>
      <c r="Z5061">
        <f t="shared" si="1406"/>
        <v>74802.812708333338</v>
      </c>
      <c r="AA5061" t="s">
        <v>644</v>
      </c>
      <c r="AB5061">
        <v>2021</v>
      </c>
    </row>
    <row r="5062" spans="1:28" x14ac:dyDescent="0.25">
      <c r="A5062">
        <v>30</v>
      </c>
      <c r="B5062" t="s">
        <v>139</v>
      </c>
      <c r="C5062" t="s">
        <v>102</v>
      </c>
      <c r="D5062" t="s">
        <v>23</v>
      </c>
      <c r="E5062" t="s">
        <v>82</v>
      </c>
      <c r="F5062" t="s">
        <v>99</v>
      </c>
      <c r="G5062">
        <v>150000</v>
      </c>
      <c r="H5062">
        <f t="shared" si="1397"/>
        <v>141135</v>
      </c>
      <c r="I5062">
        <f t="shared" si="1398"/>
        <v>4305</v>
      </c>
      <c r="J5062">
        <f t="shared" si="1399"/>
        <v>10649.999999999998</v>
      </c>
      <c r="K5062">
        <f t="shared" si="1400"/>
        <v>686.4</v>
      </c>
      <c r="L5062">
        <f t="shared" si="1401"/>
        <v>4560</v>
      </c>
      <c r="M5062">
        <f t="shared" si="1402"/>
        <v>10635</v>
      </c>
      <c r="N5062">
        <v>0</v>
      </c>
      <c r="O5062">
        <f t="shared" si="1403"/>
        <v>30836.399999999998</v>
      </c>
      <c r="P5062">
        <v>25</v>
      </c>
      <c r="Q5062">
        <v>0</v>
      </c>
      <c r="R5062">
        <v>0</v>
      </c>
      <c r="S5062">
        <v>2125</v>
      </c>
      <c r="T5062">
        <v>100</v>
      </c>
      <c r="U5062">
        <f t="shared" si="1404"/>
        <v>23866.687291666665</v>
      </c>
      <c r="V5062">
        <v>0</v>
      </c>
      <c r="W5062">
        <f t="shared" si="1405"/>
        <v>26116.687291666665</v>
      </c>
      <c r="X5062">
        <f t="shared" si="1407"/>
        <v>8865</v>
      </c>
      <c r="Y5062">
        <f t="shared" si="1408"/>
        <v>21285</v>
      </c>
      <c r="Z5062">
        <f t="shared" si="1406"/>
        <v>115018.31270833334</v>
      </c>
      <c r="AA5062" t="s">
        <v>644</v>
      </c>
      <c r="AB5062">
        <v>2021</v>
      </c>
    </row>
    <row r="5063" spans="1:28" x14ac:dyDescent="0.25">
      <c r="A5063">
        <v>31</v>
      </c>
      <c r="B5063" t="s">
        <v>140</v>
      </c>
      <c r="C5063" t="s">
        <v>102</v>
      </c>
      <c r="D5063" t="s">
        <v>8</v>
      </c>
      <c r="E5063" t="s">
        <v>29</v>
      </c>
      <c r="F5063" t="s">
        <v>99</v>
      </c>
      <c r="G5063">
        <v>130000</v>
      </c>
      <c r="H5063">
        <f t="shared" si="1397"/>
        <v>122317</v>
      </c>
      <c r="I5063">
        <f t="shared" si="1398"/>
        <v>3731</v>
      </c>
      <c r="J5063">
        <f t="shared" si="1399"/>
        <v>9230</v>
      </c>
      <c r="K5063">
        <f t="shared" si="1400"/>
        <v>686.4</v>
      </c>
      <c r="L5063">
        <f t="shared" si="1401"/>
        <v>3952</v>
      </c>
      <c r="M5063">
        <f t="shared" si="1402"/>
        <v>9217</v>
      </c>
      <c r="N5063">
        <v>0</v>
      </c>
      <c r="O5063">
        <f t="shared" si="1403"/>
        <v>26816.400000000001</v>
      </c>
      <c r="P5063">
        <v>25</v>
      </c>
      <c r="Q5063">
        <v>0</v>
      </c>
      <c r="R5063">
        <v>0</v>
      </c>
      <c r="S5063">
        <v>0</v>
      </c>
      <c r="T5063">
        <v>100</v>
      </c>
      <c r="U5063">
        <f t="shared" si="1404"/>
        <v>19162.187291666665</v>
      </c>
      <c r="V5063">
        <v>0</v>
      </c>
      <c r="W5063">
        <f t="shared" si="1405"/>
        <v>19287.187291666665</v>
      </c>
      <c r="X5063">
        <f t="shared" si="1407"/>
        <v>7683</v>
      </c>
      <c r="Y5063">
        <f t="shared" si="1408"/>
        <v>18447</v>
      </c>
      <c r="Z5063">
        <f t="shared" si="1406"/>
        <v>103029.81270833334</v>
      </c>
      <c r="AA5063" t="s">
        <v>644</v>
      </c>
      <c r="AB5063">
        <v>2021</v>
      </c>
    </row>
    <row r="5064" spans="1:28" x14ac:dyDescent="0.25">
      <c r="A5064">
        <v>32</v>
      </c>
      <c r="B5064" t="s">
        <v>141</v>
      </c>
      <c r="C5064" t="s">
        <v>102</v>
      </c>
      <c r="D5064" t="s">
        <v>8</v>
      </c>
      <c r="E5064" t="s">
        <v>63</v>
      </c>
      <c r="F5064" t="s">
        <v>99</v>
      </c>
      <c r="G5064">
        <v>130000</v>
      </c>
      <c r="H5064">
        <f t="shared" si="1397"/>
        <v>122317</v>
      </c>
      <c r="I5064">
        <f t="shared" si="1398"/>
        <v>3731</v>
      </c>
      <c r="J5064">
        <f t="shared" si="1399"/>
        <v>9230</v>
      </c>
      <c r="K5064">
        <f t="shared" si="1400"/>
        <v>686.4</v>
      </c>
      <c r="L5064">
        <f t="shared" si="1401"/>
        <v>3952</v>
      </c>
      <c r="M5064">
        <f t="shared" si="1402"/>
        <v>9217</v>
      </c>
      <c r="N5064">
        <v>0</v>
      </c>
      <c r="O5064">
        <f t="shared" si="1403"/>
        <v>26816.400000000001</v>
      </c>
      <c r="P5064">
        <v>25</v>
      </c>
      <c r="Q5064">
        <v>0</v>
      </c>
      <c r="R5064">
        <v>0</v>
      </c>
      <c r="S5064">
        <v>0</v>
      </c>
      <c r="T5064">
        <v>100</v>
      </c>
      <c r="U5064">
        <f t="shared" si="1404"/>
        <v>19162.187291666665</v>
      </c>
      <c r="V5064">
        <v>0</v>
      </c>
      <c r="W5064">
        <f t="shared" si="1405"/>
        <v>19287.187291666665</v>
      </c>
      <c r="X5064">
        <f t="shared" si="1407"/>
        <v>7683</v>
      </c>
      <c r="Y5064">
        <f t="shared" si="1408"/>
        <v>18447</v>
      </c>
      <c r="Z5064">
        <f t="shared" si="1406"/>
        <v>103029.81270833334</v>
      </c>
      <c r="AA5064" t="s">
        <v>644</v>
      </c>
      <c r="AB5064">
        <v>2021</v>
      </c>
    </row>
    <row r="5065" spans="1:28" x14ac:dyDescent="0.25">
      <c r="A5065">
        <v>33</v>
      </c>
      <c r="B5065" t="s">
        <v>142</v>
      </c>
      <c r="C5065" t="s">
        <v>102</v>
      </c>
      <c r="D5065" t="s">
        <v>7</v>
      </c>
      <c r="E5065" t="s">
        <v>47</v>
      </c>
      <c r="F5065" t="s">
        <v>99</v>
      </c>
      <c r="G5065">
        <v>145000</v>
      </c>
      <c r="H5065">
        <f t="shared" si="1397"/>
        <v>136430.5</v>
      </c>
      <c r="I5065">
        <f t="shared" si="1398"/>
        <v>4161.5</v>
      </c>
      <c r="J5065">
        <f t="shared" si="1399"/>
        <v>10294.999999999998</v>
      </c>
      <c r="K5065">
        <f t="shared" si="1400"/>
        <v>686.4</v>
      </c>
      <c r="L5065">
        <f t="shared" si="1401"/>
        <v>4408</v>
      </c>
      <c r="M5065">
        <f t="shared" si="1402"/>
        <v>10280.5</v>
      </c>
      <c r="N5065">
        <v>0</v>
      </c>
      <c r="O5065">
        <f t="shared" si="1403"/>
        <v>29831.399999999998</v>
      </c>
      <c r="P5065">
        <v>25</v>
      </c>
      <c r="Q5065">
        <v>0</v>
      </c>
      <c r="R5065">
        <v>0</v>
      </c>
      <c r="S5065">
        <v>0</v>
      </c>
      <c r="T5065">
        <v>100</v>
      </c>
      <c r="U5065">
        <f t="shared" si="1404"/>
        <v>22690.562291666665</v>
      </c>
      <c r="V5065">
        <v>0</v>
      </c>
      <c r="W5065">
        <f t="shared" si="1405"/>
        <v>22815.562291666665</v>
      </c>
      <c r="X5065">
        <f t="shared" si="1407"/>
        <v>8569.5</v>
      </c>
      <c r="Y5065">
        <f t="shared" si="1408"/>
        <v>20575.5</v>
      </c>
      <c r="Z5065">
        <f t="shared" si="1406"/>
        <v>113614.93770833334</v>
      </c>
      <c r="AA5065" t="s">
        <v>644</v>
      </c>
      <c r="AB5065">
        <v>2021</v>
      </c>
    </row>
    <row r="5066" spans="1:28" x14ac:dyDescent="0.25">
      <c r="A5066">
        <v>34</v>
      </c>
      <c r="B5066" t="s">
        <v>143</v>
      </c>
      <c r="C5066" t="s">
        <v>102</v>
      </c>
      <c r="D5066" t="s">
        <v>7</v>
      </c>
      <c r="E5066" t="s">
        <v>49</v>
      </c>
      <c r="F5066" t="s">
        <v>99</v>
      </c>
      <c r="G5066">
        <v>150000</v>
      </c>
      <c r="H5066">
        <f t="shared" si="1397"/>
        <v>141135</v>
      </c>
      <c r="I5066">
        <f t="shared" si="1398"/>
        <v>4305</v>
      </c>
      <c r="J5066">
        <f t="shared" si="1399"/>
        <v>10649.999999999998</v>
      </c>
      <c r="K5066">
        <f t="shared" si="1400"/>
        <v>686.4</v>
      </c>
      <c r="L5066">
        <f t="shared" si="1401"/>
        <v>4560</v>
      </c>
      <c r="M5066">
        <f t="shared" si="1402"/>
        <v>10635</v>
      </c>
      <c r="N5066">
        <v>0</v>
      </c>
      <c r="O5066">
        <f t="shared" si="1403"/>
        <v>30836.399999999998</v>
      </c>
      <c r="P5066">
        <v>25</v>
      </c>
      <c r="Q5066">
        <v>0</v>
      </c>
      <c r="R5066">
        <v>0</v>
      </c>
      <c r="S5066">
        <v>0</v>
      </c>
      <c r="T5066">
        <v>100</v>
      </c>
      <c r="U5066">
        <f t="shared" si="1404"/>
        <v>23866.687291666665</v>
      </c>
      <c r="V5066">
        <v>0</v>
      </c>
      <c r="W5066">
        <f t="shared" si="1405"/>
        <v>23991.687291666665</v>
      </c>
      <c r="X5066">
        <f t="shared" si="1407"/>
        <v>8865</v>
      </c>
      <c r="Y5066">
        <f t="shared" si="1408"/>
        <v>21285</v>
      </c>
      <c r="Z5066">
        <f t="shared" si="1406"/>
        <v>117143.31270833334</v>
      </c>
      <c r="AA5066" t="s">
        <v>644</v>
      </c>
      <c r="AB5066">
        <v>2021</v>
      </c>
    </row>
    <row r="5067" spans="1:28" x14ac:dyDescent="0.25">
      <c r="A5067">
        <v>35</v>
      </c>
      <c r="B5067" t="s">
        <v>144</v>
      </c>
      <c r="C5067" t="s">
        <v>103</v>
      </c>
      <c r="D5067" t="s">
        <v>10</v>
      </c>
      <c r="E5067" t="s">
        <v>40</v>
      </c>
      <c r="F5067" t="s">
        <v>85</v>
      </c>
      <c r="G5067">
        <v>45000</v>
      </c>
      <c r="H5067">
        <f t="shared" si="1397"/>
        <v>40990.379999999997</v>
      </c>
      <c r="I5067">
        <f t="shared" si="1398"/>
        <v>1291.5</v>
      </c>
      <c r="J5067">
        <f t="shared" si="1399"/>
        <v>3194.9999999999995</v>
      </c>
      <c r="K5067">
        <f t="shared" si="1400"/>
        <v>495.00000000000006</v>
      </c>
      <c r="L5067">
        <f t="shared" si="1401"/>
        <v>1368</v>
      </c>
      <c r="M5067">
        <f t="shared" si="1402"/>
        <v>3190.5</v>
      </c>
      <c r="N5067">
        <v>1350.12</v>
      </c>
      <c r="O5067">
        <f t="shared" si="1403"/>
        <v>10890.119999999999</v>
      </c>
      <c r="P5067">
        <v>25</v>
      </c>
      <c r="Q5067">
        <v>500</v>
      </c>
      <c r="R5067">
        <v>980.01</v>
      </c>
      <c r="S5067">
        <v>0</v>
      </c>
      <c r="T5067">
        <v>100</v>
      </c>
      <c r="U5067">
        <f t="shared" si="1404"/>
        <v>945.8068749999992</v>
      </c>
      <c r="V5067">
        <v>0</v>
      </c>
      <c r="W5067">
        <f t="shared" si="1405"/>
        <v>2550.8168749999991</v>
      </c>
      <c r="X5067">
        <f t="shared" si="1407"/>
        <v>4009.62</v>
      </c>
      <c r="Y5067">
        <f t="shared" si="1408"/>
        <v>6385.5</v>
      </c>
      <c r="Z5067">
        <f t="shared" si="1406"/>
        <v>38439.563125000001</v>
      </c>
      <c r="AA5067" t="s">
        <v>644</v>
      </c>
      <c r="AB5067">
        <v>2021</v>
      </c>
    </row>
    <row r="5068" spans="1:28" x14ac:dyDescent="0.25">
      <c r="A5068">
        <v>36</v>
      </c>
      <c r="B5068" t="s">
        <v>145</v>
      </c>
      <c r="C5068" t="s">
        <v>102</v>
      </c>
      <c r="D5068" t="s">
        <v>10</v>
      </c>
      <c r="E5068" t="s">
        <v>50</v>
      </c>
      <c r="F5068" t="s">
        <v>84</v>
      </c>
      <c r="G5068">
        <v>50000</v>
      </c>
      <c r="H5068">
        <f t="shared" si="1397"/>
        <v>44344.76</v>
      </c>
      <c r="I5068">
        <f t="shared" si="1398"/>
        <v>1435</v>
      </c>
      <c r="J5068">
        <f t="shared" si="1399"/>
        <v>3549.9999999999995</v>
      </c>
      <c r="K5068">
        <f t="shared" si="1400"/>
        <v>550</v>
      </c>
      <c r="L5068">
        <f t="shared" si="1401"/>
        <v>1520</v>
      </c>
      <c r="M5068">
        <f t="shared" si="1402"/>
        <v>3545.0000000000005</v>
      </c>
      <c r="N5068">
        <f>+N5088*2</f>
        <v>2700.24</v>
      </c>
      <c r="O5068">
        <f t="shared" si="1403"/>
        <v>13300.24</v>
      </c>
      <c r="P5068">
        <v>25</v>
      </c>
      <c r="Q5068">
        <v>0</v>
      </c>
      <c r="R5068">
        <v>560.01</v>
      </c>
      <c r="S5068">
        <v>0</v>
      </c>
      <c r="T5068">
        <v>100</v>
      </c>
      <c r="U5068">
        <f t="shared" si="1404"/>
        <v>1448.9638749999997</v>
      </c>
      <c r="V5068">
        <v>0</v>
      </c>
      <c r="W5068">
        <f t="shared" si="1405"/>
        <v>2133.9738749999997</v>
      </c>
      <c r="X5068">
        <f t="shared" si="1407"/>
        <v>5655.24</v>
      </c>
      <c r="Y5068">
        <f t="shared" si="1408"/>
        <v>7095</v>
      </c>
      <c r="Z5068">
        <f t="shared" si="1406"/>
        <v>42210.786124999999</v>
      </c>
      <c r="AA5068" t="s">
        <v>644</v>
      </c>
      <c r="AB5068">
        <v>2021</v>
      </c>
    </row>
    <row r="5069" spans="1:28" x14ac:dyDescent="0.25">
      <c r="A5069">
        <v>37</v>
      </c>
      <c r="B5069" t="s">
        <v>146</v>
      </c>
      <c r="C5069" t="s">
        <v>102</v>
      </c>
      <c r="D5069" t="s">
        <v>10</v>
      </c>
      <c r="E5069" t="s">
        <v>44</v>
      </c>
      <c r="F5069" t="s">
        <v>84</v>
      </c>
      <c r="G5069">
        <v>45000</v>
      </c>
      <c r="H5069">
        <f t="shared" si="1397"/>
        <v>42340.5</v>
      </c>
      <c r="I5069">
        <f t="shared" si="1398"/>
        <v>1291.5</v>
      </c>
      <c r="J5069">
        <f t="shared" si="1399"/>
        <v>3194.9999999999995</v>
      </c>
      <c r="K5069">
        <f t="shared" si="1400"/>
        <v>495.00000000000006</v>
      </c>
      <c r="L5069">
        <f t="shared" si="1401"/>
        <v>1368</v>
      </c>
      <c r="M5069">
        <f t="shared" si="1402"/>
        <v>3190.5</v>
      </c>
      <c r="N5069">
        <v>0</v>
      </c>
      <c r="O5069">
        <f t="shared" si="1403"/>
        <v>9540</v>
      </c>
      <c r="P5069">
        <v>25</v>
      </c>
      <c r="Q5069">
        <v>0</v>
      </c>
      <c r="R5069">
        <v>910.01</v>
      </c>
      <c r="S5069">
        <v>0</v>
      </c>
      <c r="T5069">
        <v>100</v>
      </c>
      <c r="U5069">
        <f t="shared" si="1404"/>
        <v>1148.3248749999998</v>
      </c>
      <c r="V5069">
        <v>0</v>
      </c>
      <c r="W5069">
        <f t="shared" si="1405"/>
        <v>2183.3348749999996</v>
      </c>
      <c r="X5069">
        <f t="shared" si="1407"/>
        <v>2659.5</v>
      </c>
      <c r="Y5069">
        <f t="shared" si="1408"/>
        <v>6385.5</v>
      </c>
      <c r="Z5069">
        <f t="shared" si="1406"/>
        <v>40157.165125</v>
      </c>
      <c r="AA5069" t="s">
        <v>644</v>
      </c>
      <c r="AB5069">
        <v>2021</v>
      </c>
    </row>
    <row r="5070" spans="1:28" x14ac:dyDescent="0.25">
      <c r="A5070">
        <v>38</v>
      </c>
      <c r="B5070" t="s">
        <v>147</v>
      </c>
      <c r="C5070" t="s">
        <v>102</v>
      </c>
      <c r="D5070" t="s">
        <v>10</v>
      </c>
      <c r="E5070" t="s">
        <v>44</v>
      </c>
      <c r="F5070" t="s">
        <v>84</v>
      </c>
      <c r="G5070">
        <v>45000</v>
      </c>
      <c r="H5070">
        <f t="shared" si="1397"/>
        <v>42340.5</v>
      </c>
      <c r="I5070">
        <f t="shared" si="1398"/>
        <v>1291.5</v>
      </c>
      <c r="J5070">
        <f t="shared" si="1399"/>
        <v>3194.9999999999995</v>
      </c>
      <c r="K5070">
        <f t="shared" si="1400"/>
        <v>495.00000000000006</v>
      </c>
      <c r="L5070">
        <f t="shared" si="1401"/>
        <v>1368</v>
      </c>
      <c r="M5070">
        <f t="shared" si="1402"/>
        <v>3190.5</v>
      </c>
      <c r="N5070">
        <v>0</v>
      </c>
      <c r="O5070">
        <f t="shared" si="1403"/>
        <v>9540</v>
      </c>
      <c r="P5070">
        <v>25</v>
      </c>
      <c r="Q5070">
        <v>0</v>
      </c>
      <c r="R5070">
        <v>910.01</v>
      </c>
      <c r="S5070">
        <v>0</v>
      </c>
      <c r="T5070">
        <v>100</v>
      </c>
      <c r="U5070">
        <f t="shared" si="1404"/>
        <v>1148.3248749999998</v>
      </c>
      <c r="V5070">
        <v>0</v>
      </c>
      <c r="W5070">
        <f t="shared" si="1405"/>
        <v>2183.3348749999996</v>
      </c>
      <c r="X5070">
        <f t="shared" si="1407"/>
        <v>2659.5</v>
      </c>
      <c r="Y5070">
        <f t="shared" si="1408"/>
        <v>6385.5</v>
      </c>
      <c r="Z5070">
        <f t="shared" si="1406"/>
        <v>40157.165125</v>
      </c>
      <c r="AA5070" t="s">
        <v>644</v>
      </c>
      <c r="AB5070">
        <v>2021</v>
      </c>
    </row>
    <row r="5071" spans="1:28" x14ac:dyDescent="0.25">
      <c r="A5071">
        <v>39</v>
      </c>
      <c r="B5071" t="s">
        <v>148</v>
      </c>
      <c r="C5071" t="s">
        <v>103</v>
      </c>
      <c r="D5071" t="s">
        <v>10</v>
      </c>
      <c r="E5071" t="s">
        <v>44</v>
      </c>
      <c r="F5071" t="s">
        <v>84</v>
      </c>
      <c r="G5071">
        <v>40000</v>
      </c>
      <c r="H5071">
        <f t="shared" si="1397"/>
        <v>37636</v>
      </c>
      <c r="I5071">
        <f t="shared" si="1398"/>
        <v>1148</v>
      </c>
      <c r="J5071">
        <f t="shared" si="1399"/>
        <v>2839.9999999999995</v>
      </c>
      <c r="K5071">
        <f t="shared" si="1400"/>
        <v>440.00000000000006</v>
      </c>
      <c r="L5071">
        <f t="shared" si="1401"/>
        <v>1216</v>
      </c>
      <c r="M5071">
        <f t="shared" si="1402"/>
        <v>2836</v>
      </c>
      <c r="N5071">
        <v>0</v>
      </c>
      <c r="O5071">
        <f t="shared" si="1403"/>
        <v>8480</v>
      </c>
      <c r="P5071">
        <v>25</v>
      </c>
      <c r="Q5071">
        <v>200</v>
      </c>
      <c r="R5071">
        <v>980.01</v>
      </c>
      <c r="S5071">
        <v>0</v>
      </c>
      <c r="T5071">
        <v>100</v>
      </c>
      <c r="U5071">
        <f t="shared" si="1404"/>
        <v>442.64987499999984</v>
      </c>
      <c r="V5071">
        <v>0</v>
      </c>
      <c r="W5071">
        <f t="shared" si="1405"/>
        <v>1747.6598749999998</v>
      </c>
      <c r="X5071">
        <f t="shared" si="1407"/>
        <v>2364</v>
      </c>
      <c r="Y5071">
        <f t="shared" si="1408"/>
        <v>5676</v>
      </c>
      <c r="Z5071">
        <f t="shared" si="1406"/>
        <v>35888.340125000002</v>
      </c>
      <c r="AA5071" t="s">
        <v>644</v>
      </c>
      <c r="AB5071">
        <v>2021</v>
      </c>
    </row>
    <row r="5072" spans="1:28" x14ac:dyDescent="0.25">
      <c r="A5072">
        <v>40</v>
      </c>
      <c r="B5072" t="s">
        <v>149</v>
      </c>
      <c r="C5072" t="s">
        <v>102</v>
      </c>
      <c r="D5072" t="s">
        <v>10</v>
      </c>
      <c r="E5072" t="s">
        <v>43</v>
      </c>
      <c r="F5072" t="s">
        <v>84</v>
      </c>
      <c r="G5072">
        <v>50000</v>
      </c>
      <c r="H5072">
        <f t="shared" si="1397"/>
        <v>45694.879999999997</v>
      </c>
      <c r="I5072">
        <f t="shared" si="1398"/>
        <v>1435</v>
      </c>
      <c r="J5072">
        <f t="shared" si="1399"/>
        <v>3549.9999999999995</v>
      </c>
      <c r="K5072">
        <f t="shared" si="1400"/>
        <v>550</v>
      </c>
      <c r="L5072">
        <f t="shared" si="1401"/>
        <v>1520</v>
      </c>
      <c r="M5072">
        <f t="shared" si="1402"/>
        <v>3545.0000000000005</v>
      </c>
      <c r="N5072">
        <v>1350.12</v>
      </c>
      <c r="O5072">
        <f t="shared" si="1403"/>
        <v>11950.119999999999</v>
      </c>
      <c r="P5072">
        <v>25</v>
      </c>
      <c r="Q5072">
        <v>7246.58</v>
      </c>
      <c r="R5072">
        <v>910.01</v>
      </c>
      <c r="S5072">
        <v>0</v>
      </c>
      <c r="T5072">
        <v>100</v>
      </c>
      <c r="U5072">
        <f t="shared" si="1404"/>
        <v>1651.4818749999993</v>
      </c>
      <c r="V5072">
        <v>0</v>
      </c>
      <c r="W5072">
        <f t="shared" si="1405"/>
        <v>9933.0718749999996</v>
      </c>
      <c r="X5072">
        <f t="shared" si="1407"/>
        <v>4305.12</v>
      </c>
      <c r="Y5072">
        <f t="shared" si="1408"/>
        <v>7095</v>
      </c>
      <c r="Z5072">
        <f t="shared" si="1406"/>
        <v>35761.808124999996</v>
      </c>
      <c r="AA5072" t="s">
        <v>644</v>
      </c>
      <c r="AB5072">
        <v>2021</v>
      </c>
    </row>
    <row r="5073" spans="1:28" x14ac:dyDescent="0.25">
      <c r="A5073">
        <v>41</v>
      </c>
      <c r="B5073" t="s">
        <v>150</v>
      </c>
      <c r="C5073" t="s">
        <v>102</v>
      </c>
      <c r="D5073" t="s">
        <v>16</v>
      </c>
      <c r="E5073" t="s">
        <v>95</v>
      </c>
      <c r="F5073" t="s">
        <v>84</v>
      </c>
      <c r="G5073">
        <v>32000</v>
      </c>
      <c r="H5073">
        <f t="shared" si="1397"/>
        <v>30108.799999999999</v>
      </c>
      <c r="I5073">
        <f t="shared" si="1398"/>
        <v>918.4</v>
      </c>
      <c r="J5073">
        <f t="shared" si="1399"/>
        <v>2272</v>
      </c>
      <c r="K5073">
        <f t="shared" si="1400"/>
        <v>352.00000000000006</v>
      </c>
      <c r="L5073">
        <f t="shared" si="1401"/>
        <v>972.8</v>
      </c>
      <c r="M5073">
        <f t="shared" si="1402"/>
        <v>2268.8000000000002</v>
      </c>
      <c r="N5073">
        <v>0</v>
      </c>
      <c r="O5073">
        <f t="shared" si="1403"/>
        <v>6784</v>
      </c>
      <c r="P5073">
        <v>25</v>
      </c>
      <c r="Q5073">
        <v>0</v>
      </c>
      <c r="R5073">
        <v>0</v>
      </c>
      <c r="S5073">
        <v>336</v>
      </c>
      <c r="T5073">
        <v>100</v>
      </c>
      <c r="U5073">
        <f t="shared" si="1404"/>
        <v>0</v>
      </c>
      <c r="V5073">
        <v>0</v>
      </c>
      <c r="W5073">
        <f t="shared" si="1405"/>
        <v>461</v>
      </c>
      <c r="X5073">
        <f t="shared" si="1407"/>
        <v>1891.1999999999998</v>
      </c>
      <c r="Y5073">
        <f t="shared" si="1408"/>
        <v>4540.8</v>
      </c>
      <c r="Z5073">
        <f t="shared" si="1406"/>
        <v>29647.8</v>
      </c>
      <c r="AA5073" t="s">
        <v>644</v>
      </c>
      <c r="AB5073">
        <v>2021</v>
      </c>
    </row>
    <row r="5074" spans="1:28" x14ac:dyDescent="0.25">
      <c r="A5074">
        <v>42</v>
      </c>
      <c r="B5074" t="s">
        <v>151</v>
      </c>
      <c r="C5074" t="s">
        <v>102</v>
      </c>
      <c r="D5074" t="s">
        <v>14</v>
      </c>
      <c r="E5074" t="s">
        <v>66</v>
      </c>
      <c r="F5074" t="s">
        <v>84</v>
      </c>
      <c r="G5074">
        <v>55000</v>
      </c>
      <c r="H5074">
        <f t="shared" si="1397"/>
        <v>51749.5</v>
      </c>
      <c r="I5074">
        <f t="shared" si="1398"/>
        <v>1578.5</v>
      </c>
      <c r="J5074">
        <f t="shared" si="1399"/>
        <v>3904.9999999999995</v>
      </c>
      <c r="K5074">
        <f t="shared" si="1400"/>
        <v>605.00000000000011</v>
      </c>
      <c r="L5074">
        <f t="shared" si="1401"/>
        <v>1672</v>
      </c>
      <c r="M5074">
        <f t="shared" si="1402"/>
        <v>3899.5000000000005</v>
      </c>
      <c r="N5074">
        <v>0</v>
      </c>
      <c r="O5074">
        <f t="shared" si="1403"/>
        <v>11660</v>
      </c>
      <c r="P5074">
        <v>25</v>
      </c>
      <c r="Q5074">
        <v>0</v>
      </c>
      <c r="R5074">
        <v>0</v>
      </c>
      <c r="S5074">
        <v>0</v>
      </c>
      <c r="T5074">
        <v>100</v>
      </c>
      <c r="U5074">
        <f t="shared" si="1404"/>
        <v>2559.6748749999997</v>
      </c>
      <c r="V5074">
        <v>0</v>
      </c>
      <c r="W5074">
        <f t="shared" si="1405"/>
        <v>2684.6748749999997</v>
      </c>
      <c r="X5074">
        <f t="shared" si="1407"/>
        <v>3250.5</v>
      </c>
      <c r="Y5074">
        <f t="shared" si="1408"/>
        <v>7804.5</v>
      </c>
      <c r="Z5074">
        <f t="shared" si="1406"/>
        <v>49064.825125000003</v>
      </c>
      <c r="AA5074" t="s">
        <v>644</v>
      </c>
      <c r="AB5074">
        <v>2021</v>
      </c>
    </row>
    <row r="5075" spans="1:28" x14ac:dyDescent="0.25">
      <c r="A5075">
        <v>43</v>
      </c>
      <c r="B5075" t="s">
        <v>152</v>
      </c>
      <c r="C5075" t="s">
        <v>103</v>
      </c>
      <c r="D5075" t="s">
        <v>94</v>
      </c>
      <c r="E5075" t="s">
        <v>70</v>
      </c>
      <c r="F5075" t="s">
        <v>84</v>
      </c>
      <c r="G5075">
        <v>50000</v>
      </c>
      <c r="H5075">
        <f t="shared" si="1397"/>
        <v>47045</v>
      </c>
      <c r="I5075">
        <f t="shared" si="1398"/>
        <v>1435</v>
      </c>
      <c r="J5075">
        <f t="shared" si="1399"/>
        <v>3549.9999999999995</v>
      </c>
      <c r="K5075">
        <f t="shared" si="1400"/>
        <v>550</v>
      </c>
      <c r="L5075">
        <f t="shared" si="1401"/>
        <v>1520</v>
      </c>
      <c r="M5075">
        <f t="shared" si="1402"/>
        <v>3545.0000000000005</v>
      </c>
      <c r="N5075">
        <v>0</v>
      </c>
      <c r="O5075">
        <f t="shared" si="1403"/>
        <v>10600</v>
      </c>
      <c r="P5075">
        <v>25</v>
      </c>
      <c r="Q5075">
        <v>500</v>
      </c>
      <c r="R5075">
        <v>840.01</v>
      </c>
      <c r="S5075">
        <v>0</v>
      </c>
      <c r="T5075">
        <v>100</v>
      </c>
      <c r="U5075">
        <f t="shared" si="1404"/>
        <v>1853.9998749999997</v>
      </c>
      <c r="V5075">
        <v>0</v>
      </c>
      <c r="W5075">
        <f t="shared" si="1405"/>
        <v>3319.0098749999997</v>
      </c>
      <c r="X5075">
        <f t="shared" si="1407"/>
        <v>2955</v>
      </c>
      <c r="Y5075">
        <f t="shared" si="1408"/>
        <v>7095</v>
      </c>
      <c r="Z5075">
        <f t="shared" si="1406"/>
        <v>43725.990124999997</v>
      </c>
      <c r="AA5075" t="s">
        <v>644</v>
      </c>
      <c r="AB5075">
        <v>2021</v>
      </c>
    </row>
    <row r="5076" spans="1:28" x14ac:dyDescent="0.25">
      <c r="A5076">
        <v>44</v>
      </c>
      <c r="B5076" t="s">
        <v>153</v>
      </c>
      <c r="C5076" t="s">
        <v>102</v>
      </c>
      <c r="D5076" t="s">
        <v>17</v>
      </c>
      <c r="E5076" t="s">
        <v>76</v>
      </c>
      <c r="F5076" t="s">
        <v>84</v>
      </c>
      <c r="G5076">
        <v>50000</v>
      </c>
      <c r="H5076">
        <f t="shared" si="1397"/>
        <v>47045</v>
      </c>
      <c r="I5076">
        <f t="shared" si="1398"/>
        <v>1435</v>
      </c>
      <c r="J5076">
        <f t="shared" si="1399"/>
        <v>3549.9999999999995</v>
      </c>
      <c r="K5076">
        <f t="shared" si="1400"/>
        <v>550</v>
      </c>
      <c r="L5076">
        <f t="shared" si="1401"/>
        <v>1520</v>
      </c>
      <c r="M5076">
        <f t="shared" si="1402"/>
        <v>3545.0000000000005</v>
      </c>
      <c r="N5076">
        <v>0</v>
      </c>
      <c r="O5076">
        <f t="shared" si="1403"/>
        <v>10600</v>
      </c>
      <c r="P5076">
        <v>25</v>
      </c>
      <c r="Q5076">
        <v>2467.5300000000002</v>
      </c>
      <c r="R5076">
        <v>980.01</v>
      </c>
      <c r="S5076">
        <v>0</v>
      </c>
      <c r="T5076">
        <v>100</v>
      </c>
      <c r="U5076">
        <f t="shared" si="1404"/>
        <v>1853.9998749999997</v>
      </c>
      <c r="V5076">
        <v>0</v>
      </c>
      <c r="W5076">
        <f t="shared" si="1405"/>
        <v>5426.5398749999995</v>
      </c>
      <c r="X5076">
        <f t="shared" si="1407"/>
        <v>2955</v>
      </c>
      <c r="Y5076">
        <f t="shared" si="1408"/>
        <v>7095</v>
      </c>
      <c r="Z5076">
        <f t="shared" si="1406"/>
        <v>41618.460124999998</v>
      </c>
      <c r="AA5076" t="s">
        <v>644</v>
      </c>
      <c r="AB5076">
        <v>2021</v>
      </c>
    </row>
    <row r="5077" spans="1:28" x14ac:dyDescent="0.25">
      <c r="A5077">
        <v>45</v>
      </c>
      <c r="B5077" t="s">
        <v>154</v>
      </c>
      <c r="C5077" t="s">
        <v>103</v>
      </c>
      <c r="D5077" t="s">
        <v>6</v>
      </c>
      <c r="E5077" t="s">
        <v>83</v>
      </c>
      <c r="F5077" t="s">
        <v>84</v>
      </c>
      <c r="G5077">
        <v>33875</v>
      </c>
      <c r="H5077">
        <f t="shared" si="1397"/>
        <v>31872.987499999999</v>
      </c>
      <c r="I5077">
        <f t="shared" si="1398"/>
        <v>972.21249999999998</v>
      </c>
      <c r="J5077">
        <f t="shared" si="1399"/>
        <v>2405.125</v>
      </c>
      <c r="K5077">
        <f t="shared" si="1400"/>
        <v>372.62500000000006</v>
      </c>
      <c r="L5077">
        <f t="shared" si="1401"/>
        <v>1029.8</v>
      </c>
      <c r="M5077">
        <f t="shared" si="1402"/>
        <v>2401.7375000000002</v>
      </c>
      <c r="N5077">
        <v>0</v>
      </c>
      <c r="O5077">
        <f t="shared" si="1403"/>
        <v>7181.5</v>
      </c>
      <c r="P5077">
        <v>25</v>
      </c>
      <c r="Q5077">
        <v>0</v>
      </c>
      <c r="R5077">
        <v>0</v>
      </c>
      <c r="S5077">
        <v>0</v>
      </c>
      <c r="T5077">
        <v>100</v>
      </c>
      <c r="U5077">
        <f t="shared" si="1404"/>
        <v>0</v>
      </c>
      <c r="V5077">
        <v>0</v>
      </c>
      <c r="W5077">
        <f t="shared" si="1405"/>
        <v>125</v>
      </c>
      <c r="X5077">
        <f t="shared" si="1407"/>
        <v>2002.0124999999998</v>
      </c>
      <c r="Y5077">
        <f t="shared" si="1408"/>
        <v>4806.8625000000002</v>
      </c>
      <c r="Z5077">
        <f t="shared" si="1406"/>
        <v>31747.987499999999</v>
      </c>
      <c r="AA5077" t="s">
        <v>644</v>
      </c>
      <c r="AB5077">
        <v>2021</v>
      </c>
    </row>
    <row r="5078" spans="1:28" x14ac:dyDescent="0.25">
      <c r="A5078">
        <v>46</v>
      </c>
      <c r="B5078" t="s">
        <v>155</v>
      </c>
      <c r="C5078" t="s">
        <v>103</v>
      </c>
      <c r="D5078" t="s">
        <v>14</v>
      </c>
      <c r="E5078" t="s">
        <v>72</v>
      </c>
      <c r="F5078" t="s">
        <v>84</v>
      </c>
      <c r="G5078">
        <v>40000</v>
      </c>
      <c r="H5078">
        <f t="shared" si="1397"/>
        <v>37636</v>
      </c>
      <c r="I5078">
        <f t="shared" si="1398"/>
        <v>1148</v>
      </c>
      <c r="J5078">
        <f t="shared" si="1399"/>
        <v>2839.9999999999995</v>
      </c>
      <c r="K5078">
        <f t="shared" si="1400"/>
        <v>440.00000000000006</v>
      </c>
      <c r="L5078">
        <f t="shared" si="1401"/>
        <v>1216</v>
      </c>
      <c r="M5078">
        <f t="shared" si="1402"/>
        <v>2836</v>
      </c>
      <c r="N5078">
        <v>0</v>
      </c>
      <c r="O5078">
        <f t="shared" si="1403"/>
        <v>8480</v>
      </c>
      <c r="P5078">
        <v>25</v>
      </c>
      <c r="Q5078">
        <v>7189.37</v>
      </c>
      <c r="R5078">
        <v>700.01</v>
      </c>
      <c r="S5078">
        <v>0</v>
      </c>
      <c r="T5078">
        <v>100</v>
      </c>
      <c r="U5078">
        <f t="shared" si="1404"/>
        <v>442.64987499999984</v>
      </c>
      <c r="V5078">
        <v>0</v>
      </c>
      <c r="W5078">
        <f t="shared" si="1405"/>
        <v>8457.0298750000002</v>
      </c>
      <c r="X5078">
        <f t="shared" si="1407"/>
        <v>2364</v>
      </c>
      <c r="Y5078">
        <f t="shared" si="1408"/>
        <v>5676</v>
      </c>
      <c r="Z5078">
        <f t="shared" si="1406"/>
        <v>29178.970125</v>
      </c>
      <c r="AA5078" t="s">
        <v>644</v>
      </c>
      <c r="AB5078">
        <v>2021</v>
      </c>
    </row>
    <row r="5079" spans="1:28" x14ac:dyDescent="0.25">
      <c r="A5079">
        <v>47</v>
      </c>
      <c r="B5079" t="s">
        <v>156</v>
      </c>
      <c r="C5079" t="s">
        <v>102</v>
      </c>
      <c r="D5079" t="s">
        <v>19</v>
      </c>
      <c r="E5079" t="s">
        <v>73</v>
      </c>
      <c r="F5079" t="s">
        <v>84</v>
      </c>
      <c r="G5079">
        <v>40000</v>
      </c>
      <c r="H5079">
        <f t="shared" si="1397"/>
        <v>37636</v>
      </c>
      <c r="I5079">
        <f t="shared" si="1398"/>
        <v>1148</v>
      </c>
      <c r="J5079">
        <f t="shared" si="1399"/>
        <v>2839.9999999999995</v>
      </c>
      <c r="K5079">
        <f t="shared" si="1400"/>
        <v>440.00000000000006</v>
      </c>
      <c r="L5079">
        <f t="shared" si="1401"/>
        <v>1216</v>
      </c>
      <c r="M5079">
        <f t="shared" si="1402"/>
        <v>2836</v>
      </c>
      <c r="N5079">
        <v>0</v>
      </c>
      <c r="O5079">
        <f t="shared" si="1403"/>
        <v>8480</v>
      </c>
      <c r="P5079">
        <v>25</v>
      </c>
      <c r="Q5079">
        <v>1500</v>
      </c>
      <c r="R5079">
        <v>0</v>
      </c>
      <c r="S5079">
        <v>0</v>
      </c>
      <c r="T5079">
        <v>100</v>
      </c>
      <c r="U5079">
        <f t="shared" si="1404"/>
        <v>442.64987499999984</v>
      </c>
      <c r="V5079">
        <v>0</v>
      </c>
      <c r="W5079">
        <f t="shared" si="1405"/>
        <v>2067.6498750000001</v>
      </c>
      <c r="X5079">
        <f t="shared" si="1407"/>
        <v>2364</v>
      </c>
      <c r="Y5079">
        <f t="shared" si="1408"/>
        <v>5676</v>
      </c>
      <c r="Z5079">
        <f t="shared" si="1406"/>
        <v>35568.350124999997</v>
      </c>
      <c r="AA5079" t="s">
        <v>644</v>
      </c>
      <c r="AB5079">
        <v>2021</v>
      </c>
    </row>
    <row r="5080" spans="1:28" x14ac:dyDescent="0.25">
      <c r="A5080">
        <v>48</v>
      </c>
      <c r="B5080" t="s">
        <v>157</v>
      </c>
      <c r="C5080" t="s">
        <v>102</v>
      </c>
      <c r="D5080" t="s">
        <v>10</v>
      </c>
      <c r="E5080" t="s">
        <v>46</v>
      </c>
      <c r="F5080" t="s">
        <v>84</v>
      </c>
      <c r="G5080">
        <v>45000</v>
      </c>
      <c r="H5080">
        <f t="shared" si="1397"/>
        <v>42340.5</v>
      </c>
      <c r="I5080">
        <f t="shared" si="1398"/>
        <v>1291.5</v>
      </c>
      <c r="J5080">
        <f t="shared" si="1399"/>
        <v>3194.9999999999995</v>
      </c>
      <c r="K5080">
        <f t="shared" si="1400"/>
        <v>495.00000000000006</v>
      </c>
      <c r="L5080">
        <f t="shared" si="1401"/>
        <v>1368</v>
      </c>
      <c r="M5080">
        <f t="shared" si="1402"/>
        <v>3190.5</v>
      </c>
      <c r="N5080">
        <f>+N5114*2</f>
        <v>0</v>
      </c>
      <c r="O5080">
        <f t="shared" si="1403"/>
        <v>9540</v>
      </c>
      <c r="P5080">
        <v>25</v>
      </c>
      <c r="Q5080">
        <v>5742.03</v>
      </c>
      <c r="R5080">
        <v>980.01</v>
      </c>
      <c r="S5080">
        <v>0</v>
      </c>
      <c r="T5080">
        <v>100</v>
      </c>
      <c r="U5080">
        <f t="shared" si="1404"/>
        <v>1148.3248749999998</v>
      </c>
      <c r="V5080">
        <v>0</v>
      </c>
      <c r="W5080">
        <f t="shared" si="1405"/>
        <v>7995.3648749999993</v>
      </c>
      <c r="X5080">
        <f t="shared" si="1407"/>
        <v>2659.5</v>
      </c>
      <c r="Y5080">
        <f t="shared" si="1408"/>
        <v>6385.5</v>
      </c>
      <c r="Z5080">
        <f t="shared" si="1406"/>
        <v>34345.135125000001</v>
      </c>
      <c r="AA5080" t="s">
        <v>644</v>
      </c>
      <c r="AB5080">
        <v>2021</v>
      </c>
    </row>
    <row r="5081" spans="1:28" x14ac:dyDescent="0.25">
      <c r="A5081">
        <v>49</v>
      </c>
      <c r="B5081" t="s">
        <v>158</v>
      </c>
      <c r="C5081" t="s">
        <v>102</v>
      </c>
      <c r="D5081" t="s">
        <v>12</v>
      </c>
      <c r="E5081" t="s">
        <v>46</v>
      </c>
      <c r="F5081" t="s">
        <v>84</v>
      </c>
      <c r="G5081">
        <v>32000</v>
      </c>
      <c r="H5081">
        <f t="shared" si="1397"/>
        <v>30108.799999999999</v>
      </c>
      <c r="I5081">
        <f t="shared" si="1398"/>
        <v>918.4</v>
      </c>
      <c r="J5081">
        <f t="shared" si="1399"/>
        <v>2272</v>
      </c>
      <c r="K5081">
        <f t="shared" si="1400"/>
        <v>352.00000000000006</v>
      </c>
      <c r="L5081">
        <f t="shared" si="1401"/>
        <v>972.8</v>
      </c>
      <c r="M5081">
        <f t="shared" si="1402"/>
        <v>2268.8000000000002</v>
      </c>
      <c r="N5081">
        <v>0</v>
      </c>
      <c r="O5081">
        <f t="shared" si="1403"/>
        <v>6784</v>
      </c>
      <c r="P5081">
        <v>25</v>
      </c>
      <c r="Q5081">
        <v>0</v>
      </c>
      <c r="R5081">
        <v>0</v>
      </c>
      <c r="S5081">
        <v>0</v>
      </c>
      <c r="T5081">
        <v>100</v>
      </c>
      <c r="U5081">
        <f t="shared" si="1404"/>
        <v>0</v>
      </c>
      <c r="V5081">
        <v>0</v>
      </c>
      <c r="W5081">
        <f t="shared" si="1405"/>
        <v>125</v>
      </c>
      <c r="X5081">
        <f t="shared" si="1407"/>
        <v>1891.1999999999998</v>
      </c>
      <c r="Y5081">
        <f t="shared" si="1408"/>
        <v>4540.8</v>
      </c>
      <c r="Z5081">
        <f t="shared" si="1406"/>
        <v>29983.8</v>
      </c>
      <c r="AA5081" t="s">
        <v>644</v>
      </c>
      <c r="AB5081">
        <v>2021</v>
      </c>
    </row>
    <row r="5082" spans="1:28" x14ac:dyDescent="0.25">
      <c r="A5082">
        <v>50</v>
      </c>
      <c r="B5082" t="s">
        <v>159</v>
      </c>
      <c r="C5082" t="s">
        <v>103</v>
      </c>
      <c r="D5082" t="s">
        <v>21</v>
      </c>
      <c r="E5082" t="s">
        <v>68</v>
      </c>
      <c r="F5082" t="s">
        <v>84</v>
      </c>
      <c r="G5082">
        <v>46000</v>
      </c>
      <c r="H5082">
        <f t="shared" si="1397"/>
        <v>41931.279999999999</v>
      </c>
      <c r="I5082">
        <f t="shared" si="1398"/>
        <v>1320.2</v>
      </c>
      <c r="J5082">
        <f t="shared" si="1399"/>
        <v>3265.9999999999995</v>
      </c>
      <c r="K5082">
        <f t="shared" si="1400"/>
        <v>506.00000000000006</v>
      </c>
      <c r="L5082">
        <f t="shared" si="1401"/>
        <v>1398.4</v>
      </c>
      <c r="M5082">
        <f t="shared" si="1402"/>
        <v>3261.4</v>
      </c>
      <c r="N5082">
        <v>1350.12</v>
      </c>
      <c r="O5082">
        <f t="shared" si="1403"/>
        <v>11102.119999999999</v>
      </c>
      <c r="P5082">
        <v>25</v>
      </c>
      <c r="Q5082">
        <v>2042.65</v>
      </c>
      <c r="R5082">
        <v>700</v>
      </c>
      <c r="S5082">
        <v>0</v>
      </c>
      <c r="T5082">
        <v>100</v>
      </c>
      <c r="U5082">
        <f t="shared" si="1404"/>
        <v>1086.9418749999998</v>
      </c>
      <c r="V5082">
        <v>0</v>
      </c>
      <c r="W5082">
        <f t="shared" si="1405"/>
        <v>3954.5918750000001</v>
      </c>
      <c r="X5082">
        <f t="shared" si="1407"/>
        <v>4068.7200000000003</v>
      </c>
      <c r="Y5082">
        <f t="shared" si="1408"/>
        <v>6527.4</v>
      </c>
      <c r="Z5082">
        <f t="shared" si="1406"/>
        <v>37976.688125000001</v>
      </c>
      <c r="AA5082" t="s">
        <v>644</v>
      </c>
      <c r="AB5082">
        <v>2021</v>
      </c>
    </row>
    <row r="5083" spans="1:28" x14ac:dyDescent="0.25">
      <c r="A5083">
        <v>51</v>
      </c>
      <c r="B5083" t="s">
        <v>160</v>
      </c>
      <c r="C5083" t="s">
        <v>102</v>
      </c>
      <c r="D5083" t="s">
        <v>4</v>
      </c>
      <c r="E5083" t="s">
        <v>93</v>
      </c>
      <c r="F5083" t="s">
        <v>84</v>
      </c>
      <c r="G5083">
        <v>31500</v>
      </c>
      <c r="H5083">
        <f t="shared" si="1397"/>
        <v>28288.23</v>
      </c>
      <c r="I5083">
        <f t="shared" si="1398"/>
        <v>904.05</v>
      </c>
      <c r="J5083">
        <f t="shared" si="1399"/>
        <v>2236.5</v>
      </c>
      <c r="K5083">
        <f t="shared" si="1400"/>
        <v>346.50000000000006</v>
      </c>
      <c r="L5083">
        <f t="shared" si="1401"/>
        <v>957.6</v>
      </c>
      <c r="M5083">
        <f t="shared" si="1402"/>
        <v>2233.3500000000004</v>
      </c>
      <c r="N5083">
        <v>1350.12</v>
      </c>
      <c r="O5083">
        <f t="shared" si="1403"/>
        <v>8028.1200000000008</v>
      </c>
      <c r="P5083">
        <v>25</v>
      </c>
      <c r="Q5083">
        <v>6104.46</v>
      </c>
      <c r="R5083">
        <v>280</v>
      </c>
      <c r="S5083">
        <v>635</v>
      </c>
      <c r="T5083">
        <v>100</v>
      </c>
      <c r="U5083">
        <f t="shared" si="1404"/>
        <v>0</v>
      </c>
      <c r="V5083">
        <v>0</v>
      </c>
      <c r="W5083">
        <f t="shared" si="1405"/>
        <v>7144.46</v>
      </c>
      <c r="X5083">
        <f t="shared" si="1407"/>
        <v>3211.77</v>
      </c>
      <c r="Y5083">
        <f t="shared" si="1408"/>
        <v>4469.8500000000004</v>
      </c>
      <c r="Z5083">
        <f t="shared" si="1406"/>
        <v>21143.77</v>
      </c>
      <c r="AA5083" t="s">
        <v>644</v>
      </c>
      <c r="AB5083">
        <v>2021</v>
      </c>
    </row>
    <row r="5084" spans="1:28" x14ac:dyDescent="0.25">
      <c r="A5084">
        <v>52</v>
      </c>
      <c r="B5084" t="s">
        <v>189</v>
      </c>
      <c r="C5084" t="s">
        <v>102</v>
      </c>
      <c r="D5084" t="s">
        <v>7</v>
      </c>
      <c r="E5084" t="s">
        <v>75</v>
      </c>
      <c r="F5084" t="s">
        <v>99</v>
      </c>
      <c r="G5084">
        <v>65000</v>
      </c>
      <c r="H5084">
        <f>+G5084-(I5084+L5084+N5084)</f>
        <v>61158.5</v>
      </c>
      <c r="I5084">
        <f>IF(G5084&lt;=312000,G5084*2.87%,8954.4)</f>
        <v>1865.5</v>
      </c>
      <c r="J5084">
        <f>IF(G5084&lt;=312000,G5084*7.1%,22152)</f>
        <v>4615</v>
      </c>
      <c r="K5084">
        <f>IF(G5084&lt;=62400,G5084*1.1%,686.4)</f>
        <v>686.4</v>
      </c>
      <c r="L5084">
        <f>IF(G5084&lt;=156000,G5084*3.04%,4742.4)</f>
        <v>1976</v>
      </c>
      <c r="M5084">
        <f>IF(G5084&lt;=156000,G5084*7.09%,11060.4)</f>
        <v>4608.5</v>
      </c>
      <c r="N5084">
        <v>0</v>
      </c>
      <c r="O5084">
        <f>+I5084+J5084+K5084+L5084+M5084+N5084</f>
        <v>13751.4</v>
      </c>
      <c r="P5084">
        <v>25</v>
      </c>
      <c r="Q5084">
        <v>7139.91</v>
      </c>
      <c r="R5084">
        <v>490.01</v>
      </c>
      <c r="S5084">
        <v>635</v>
      </c>
      <c r="T5084">
        <v>100</v>
      </c>
      <c r="U5084">
        <f>IF((H5084*12)&gt;867123.01,(79776+(((H5084*12)-867123.01)*0.25))/12,IF((H5084*12)&gt;624329.01,(31216+(((H5084*12)-624329.01)*0.2))/12,IF((H5084*12)&gt;416220.01,(((H5084*12)-416220.01)*0.15)/12,0)))</f>
        <v>4427.5498333333335</v>
      </c>
      <c r="V5084">
        <v>0</v>
      </c>
      <c r="W5084">
        <f t="shared" si="1405"/>
        <v>12817.469833333333</v>
      </c>
      <c r="X5084">
        <f t="shared" si="1407"/>
        <v>3841.5</v>
      </c>
      <c r="Y5084">
        <f t="shared" si="1408"/>
        <v>9223.5</v>
      </c>
      <c r="Z5084">
        <f t="shared" si="1406"/>
        <v>48341.030166666664</v>
      </c>
      <c r="AA5084" t="s">
        <v>644</v>
      </c>
      <c r="AB5084">
        <v>2021</v>
      </c>
    </row>
    <row r="5085" spans="1:28" x14ac:dyDescent="0.25">
      <c r="A5085">
        <v>53</v>
      </c>
      <c r="B5085" t="s">
        <v>161</v>
      </c>
      <c r="C5085" t="s">
        <v>102</v>
      </c>
      <c r="D5085" t="s">
        <v>20</v>
      </c>
      <c r="E5085" t="s">
        <v>62</v>
      </c>
      <c r="F5085" t="s">
        <v>99</v>
      </c>
      <c r="G5085">
        <v>110000</v>
      </c>
      <c r="H5085">
        <f t="shared" si="1397"/>
        <v>103499</v>
      </c>
      <c r="I5085">
        <f t="shared" si="1398"/>
        <v>3157</v>
      </c>
      <c r="J5085">
        <f t="shared" si="1399"/>
        <v>7809.9999999999991</v>
      </c>
      <c r="K5085">
        <f t="shared" si="1400"/>
        <v>686.4</v>
      </c>
      <c r="L5085">
        <f t="shared" si="1401"/>
        <v>3344</v>
      </c>
      <c r="M5085">
        <f t="shared" si="1402"/>
        <v>7799.0000000000009</v>
      </c>
      <c r="N5085">
        <v>0</v>
      </c>
      <c r="O5085">
        <f t="shared" si="1403"/>
        <v>22796.400000000001</v>
      </c>
      <c r="P5085">
        <v>25</v>
      </c>
      <c r="Q5085">
        <v>0</v>
      </c>
      <c r="R5085">
        <v>0</v>
      </c>
      <c r="S5085">
        <v>0</v>
      </c>
      <c r="T5085">
        <v>100</v>
      </c>
      <c r="U5085">
        <f t="shared" si="1404"/>
        <v>14457.687291666667</v>
      </c>
      <c r="V5085">
        <v>0</v>
      </c>
      <c r="W5085">
        <f t="shared" si="1405"/>
        <v>14582.687291666667</v>
      </c>
      <c r="X5085">
        <f t="shared" ref="X5085:X5105" si="1409">+I5085+L5085+N5085</f>
        <v>6501</v>
      </c>
      <c r="Y5085">
        <f t="shared" si="1408"/>
        <v>15609</v>
      </c>
      <c r="Z5085">
        <f t="shared" si="1406"/>
        <v>88916.312708333338</v>
      </c>
      <c r="AA5085" t="s">
        <v>644</v>
      </c>
      <c r="AB5085">
        <v>2021</v>
      </c>
    </row>
    <row r="5086" spans="1:28" x14ac:dyDescent="0.25">
      <c r="A5086">
        <v>54</v>
      </c>
      <c r="B5086" t="s">
        <v>162</v>
      </c>
      <c r="C5086" t="s">
        <v>102</v>
      </c>
      <c r="D5086" t="s">
        <v>15</v>
      </c>
      <c r="E5086" t="s">
        <v>92</v>
      </c>
      <c r="F5086" t="s">
        <v>99</v>
      </c>
      <c r="G5086">
        <v>55000</v>
      </c>
      <c r="H5086">
        <f t="shared" si="1397"/>
        <v>51749.5</v>
      </c>
      <c r="I5086">
        <f t="shared" si="1398"/>
        <v>1578.5</v>
      </c>
      <c r="J5086">
        <f t="shared" si="1399"/>
        <v>3904.9999999999995</v>
      </c>
      <c r="K5086">
        <f t="shared" si="1400"/>
        <v>605.00000000000011</v>
      </c>
      <c r="L5086">
        <f t="shared" si="1401"/>
        <v>1672</v>
      </c>
      <c r="M5086">
        <f t="shared" si="1402"/>
        <v>3899.5000000000005</v>
      </c>
      <c r="N5086">
        <f>+N5066*3</f>
        <v>0</v>
      </c>
      <c r="O5086">
        <f t="shared" si="1403"/>
        <v>11660</v>
      </c>
      <c r="P5086">
        <v>25</v>
      </c>
      <c r="Q5086">
        <v>0</v>
      </c>
      <c r="R5086">
        <v>0</v>
      </c>
      <c r="S5086">
        <v>0</v>
      </c>
      <c r="T5086">
        <v>100</v>
      </c>
      <c r="U5086">
        <f t="shared" si="1404"/>
        <v>2559.6748749999997</v>
      </c>
      <c r="V5086">
        <v>0</v>
      </c>
      <c r="W5086">
        <f t="shared" si="1405"/>
        <v>2684.6748749999997</v>
      </c>
      <c r="X5086">
        <f t="shared" si="1409"/>
        <v>3250.5</v>
      </c>
      <c r="Y5086">
        <f t="shared" si="1408"/>
        <v>7804.5</v>
      </c>
      <c r="Z5086">
        <f t="shared" si="1406"/>
        <v>49064.825125000003</v>
      </c>
      <c r="AA5086" t="s">
        <v>644</v>
      </c>
      <c r="AB5086">
        <v>2021</v>
      </c>
    </row>
    <row r="5087" spans="1:28" x14ac:dyDescent="0.25">
      <c r="A5087">
        <v>55</v>
      </c>
      <c r="B5087" t="s">
        <v>163</v>
      </c>
      <c r="C5087" t="s">
        <v>102</v>
      </c>
      <c r="D5087" t="s">
        <v>7</v>
      </c>
      <c r="E5087" t="s">
        <v>30</v>
      </c>
      <c r="F5087" t="s">
        <v>99</v>
      </c>
      <c r="G5087">
        <v>150000</v>
      </c>
      <c r="H5087">
        <f t="shared" si="1397"/>
        <v>141135</v>
      </c>
      <c r="I5087">
        <f t="shared" si="1398"/>
        <v>4305</v>
      </c>
      <c r="J5087">
        <f t="shared" si="1399"/>
        <v>10649.999999999998</v>
      </c>
      <c r="K5087">
        <f t="shared" si="1400"/>
        <v>686.4</v>
      </c>
      <c r="L5087">
        <f t="shared" si="1401"/>
        <v>4560</v>
      </c>
      <c r="M5087">
        <f t="shared" si="1402"/>
        <v>10635</v>
      </c>
      <c r="N5087">
        <v>0</v>
      </c>
      <c r="O5087">
        <f t="shared" si="1403"/>
        <v>30836.399999999998</v>
      </c>
      <c r="P5087">
        <v>25</v>
      </c>
      <c r="Q5087">
        <v>0</v>
      </c>
      <c r="R5087">
        <v>0</v>
      </c>
      <c r="S5087">
        <v>0</v>
      </c>
      <c r="T5087">
        <v>100</v>
      </c>
      <c r="U5087">
        <f t="shared" si="1404"/>
        <v>23866.687291666665</v>
      </c>
      <c r="V5087">
        <v>0</v>
      </c>
      <c r="W5087">
        <f t="shared" si="1405"/>
        <v>23991.687291666665</v>
      </c>
      <c r="X5087">
        <f t="shared" si="1409"/>
        <v>8865</v>
      </c>
      <c r="Y5087">
        <f t="shared" si="1408"/>
        <v>21285</v>
      </c>
      <c r="Z5087">
        <f t="shared" si="1406"/>
        <v>117143.31270833334</v>
      </c>
      <c r="AA5087" t="s">
        <v>644</v>
      </c>
      <c r="AB5087">
        <v>2021</v>
      </c>
    </row>
    <row r="5088" spans="1:28" x14ac:dyDescent="0.25">
      <c r="A5088">
        <v>56</v>
      </c>
      <c r="B5088" t="s">
        <v>164</v>
      </c>
      <c r="C5088" t="s">
        <v>102</v>
      </c>
      <c r="D5088" t="s">
        <v>7</v>
      </c>
      <c r="E5088" t="s">
        <v>30</v>
      </c>
      <c r="F5088" t="s">
        <v>99</v>
      </c>
      <c r="G5088">
        <v>80000</v>
      </c>
      <c r="H5088">
        <f t="shared" si="1397"/>
        <v>73921.88</v>
      </c>
      <c r="I5088">
        <f t="shared" si="1398"/>
        <v>2296</v>
      </c>
      <c r="J5088">
        <f t="shared" si="1399"/>
        <v>5679.9999999999991</v>
      </c>
      <c r="K5088">
        <f t="shared" si="1400"/>
        <v>686.4</v>
      </c>
      <c r="L5088">
        <f t="shared" si="1401"/>
        <v>2432</v>
      </c>
      <c r="M5088">
        <f t="shared" si="1402"/>
        <v>5672</v>
      </c>
      <c r="N5088">
        <v>1350.12</v>
      </c>
      <c r="O5088">
        <f t="shared" si="1403"/>
        <v>18116.52</v>
      </c>
      <c r="P5088">
        <v>25</v>
      </c>
      <c r="Q5088">
        <v>0</v>
      </c>
      <c r="R5088">
        <v>0</v>
      </c>
      <c r="S5088">
        <v>0</v>
      </c>
      <c r="T5088">
        <v>100</v>
      </c>
      <c r="U5088">
        <f t="shared" si="1404"/>
        <v>7063.4072916666673</v>
      </c>
      <c r="V5088">
        <v>0</v>
      </c>
      <c r="W5088">
        <f t="shared" si="1405"/>
        <v>7188.4072916666673</v>
      </c>
      <c r="X5088">
        <f t="shared" si="1409"/>
        <v>6078.12</v>
      </c>
      <c r="Y5088">
        <f t="shared" si="1408"/>
        <v>11352</v>
      </c>
      <c r="Z5088">
        <f t="shared" si="1406"/>
        <v>66733.472708333327</v>
      </c>
      <c r="AA5088" t="s">
        <v>644</v>
      </c>
      <c r="AB5088">
        <v>2021</v>
      </c>
    </row>
    <row r="5089" spans="1:28" x14ac:dyDescent="0.25">
      <c r="A5089">
        <v>57</v>
      </c>
      <c r="B5089" t="s">
        <v>165</v>
      </c>
      <c r="C5089" t="s">
        <v>102</v>
      </c>
      <c r="D5089" t="s">
        <v>6</v>
      </c>
      <c r="E5089" t="s">
        <v>36</v>
      </c>
      <c r="F5089" t="s">
        <v>100</v>
      </c>
      <c r="G5089">
        <v>7000</v>
      </c>
      <c r="H5089">
        <f t="shared" si="1397"/>
        <v>5236.18</v>
      </c>
      <c r="I5089">
        <f t="shared" si="1398"/>
        <v>200.9</v>
      </c>
      <c r="J5089">
        <f t="shared" si="1399"/>
        <v>496.99999999999994</v>
      </c>
      <c r="K5089">
        <f t="shared" si="1400"/>
        <v>77.000000000000014</v>
      </c>
      <c r="L5089">
        <f t="shared" si="1401"/>
        <v>212.8</v>
      </c>
      <c r="M5089">
        <f t="shared" si="1402"/>
        <v>496.3</v>
      </c>
      <c r="N5089">
        <v>1350.12</v>
      </c>
      <c r="O5089">
        <f t="shared" si="1403"/>
        <v>2834.12</v>
      </c>
      <c r="P5089">
        <v>25</v>
      </c>
      <c r="Q5089">
        <v>0</v>
      </c>
      <c r="R5089">
        <v>0</v>
      </c>
      <c r="S5089">
        <v>0</v>
      </c>
      <c r="T5089">
        <v>100</v>
      </c>
      <c r="U5089">
        <f t="shared" si="1404"/>
        <v>0</v>
      </c>
      <c r="V5089">
        <v>0</v>
      </c>
      <c r="W5089">
        <f t="shared" si="1405"/>
        <v>125</v>
      </c>
      <c r="X5089">
        <f t="shared" si="1409"/>
        <v>1763.82</v>
      </c>
      <c r="Y5089">
        <f t="shared" ref="Y5089:Y5120" si="1410">+J5089+M5089</f>
        <v>993.3</v>
      </c>
      <c r="Z5089">
        <f t="shared" si="1406"/>
        <v>5111.18</v>
      </c>
      <c r="AA5089" t="s">
        <v>644</v>
      </c>
      <c r="AB5089">
        <v>2021</v>
      </c>
    </row>
    <row r="5090" spans="1:28" x14ac:dyDescent="0.25">
      <c r="A5090">
        <v>58</v>
      </c>
      <c r="B5090" t="s">
        <v>166</v>
      </c>
      <c r="C5090" t="s">
        <v>102</v>
      </c>
      <c r="D5090" t="s">
        <v>94</v>
      </c>
      <c r="E5090" t="s">
        <v>36</v>
      </c>
      <c r="F5090" t="s">
        <v>100</v>
      </c>
      <c r="G5090">
        <v>30000</v>
      </c>
      <c r="H5090">
        <f t="shared" si="1397"/>
        <v>28227</v>
      </c>
      <c r="I5090">
        <f t="shared" si="1398"/>
        <v>861</v>
      </c>
      <c r="J5090">
        <f t="shared" si="1399"/>
        <v>2130</v>
      </c>
      <c r="K5090">
        <f t="shared" si="1400"/>
        <v>330.00000000000006</v>
      </c>
      <c r="L5090">
        <f t="shared" si="1401"/>
        <v>912</v>
      </c>
      <c r="M5090">
        <f t="shared" si="1402"/>
        <v>2127</v>
      </c>
      <c r="N5090">
        <v>0</v>
      </c>
      <c r="O5090">
        <f t="shared" si="1403"/>
        <v>6360</v>
      </c>
      <c r="P5090">
        <v>25</v>
      </c>
      <c r="Q5090">
        <v>0</v>
      </c>
      <c r="R5090">
        <v>0</v>
      </c>
      <c r="S5090">
        <v>0</v>
      </c>
      <c r="T5090">
        <v>100</v>
      </c>
      <c r="U5090">
        <f t="shared" si="1404"/>
        <v>0</v>
      </c>
      <c r="V5090">
        <v>0</v>
      </c>
      <c r="W5090">
        <f t="shared" si="1405"/>
        <v>125</v>
      </c>
      <c r="X5090">
        <f t="shared" si="1409"/>
        <v>1773</v>
      </c>
      <c r="Y5090">
        <f t="shared" si="1410"/>
        <v>4257</v>
      </c>
      <c r="Z5090">
        <f t="shared" si="1406"/>
        <v>28102</v>
      </c>
      <c r="AA5090" t="s">
        <v>644</v>
      </c>
      <c r="AB5090">
        <v>2021</v>
      </c>
    </row>
    <row r="5091" spans="1:28" x14ac:dyDescent="0.25">
      <c r="A5091">
        <v>59</v>
      </c>
      <c r="B5091" t="s">
        <v>167</v>
      </c>
      <c r="C5091" t="s">
        <v>102</v>
      </c>
      <c r="D5091" t="s">
        <v>6</v>
      </c>
      <c r="E5091" t="s">
        <v>36</v>
      </c>
      <c r="F5091" t="s">
        <v>100</v>
      </c>
      <c r="G5091">
        <v>26000</v>
      </c>
      <c r="H5091">
        <f t="shared" si="1397"/>
        <v>24463.4</v>
      </c>
      <c r="I5091">
        <f t="shared" si="1398"/>
        <v>746.2</v>
      </c>
      <c r="J5091">
        <f t="shared" si="1399"/>
        <v>1845.9999999999998</v>
      </c>
      <c r="K5091">
        <f t="shared" si="1400"/>
        <v>286.00000000000006</v>
      </c>
      <c r="L5091">
        <f t="shared" si="1401"/>
        <v>790.4</v>
      </c>
      <c r="M5091">
        <f t="shared" si="1402"/>
        <v>1843.4</v>
      </c>
      <c r="N5091">
        <v>0</v>
      </c>
      <c r="O5091">
        <f t="shared" si="1403"/>
        <v>5512</v>
      </c>
      <c r="P5091">
        <v>25</v>
      </c>
      <c r="Q5091">
        <v>0</v>
      </c>
      <c r="R5091">
        <v>0</v>
      </c>
      <c r="S5091">
        <v>0</v>
      </c>
      <c r="T5091">
        <v>100</v>
      </c>
      <c r="U5091">
        <f t="shared" si="1404"/>
        <v>0</v>
      </c>
      <c r="V5091">
        <v>0</v>
      </c>
      <c r="W5091">
        <f t="shared" si="1405"/>
        <v>125</v>
      </c>
      <c r="X5091">
        <f t="shared" si="1409"/>
        <v>1536.6</v>
      </c>
      <c r="Y5091">
        <f t="shared" si="1410"/>
        <v>3689.3999999999996</v>
      </c>
      <c r="Z5091">
        <f t="shared" si="1406"/>
        <v>24338.400000000001</v>
      </c>
      <c r="AA5091" t="s">
        <v>644</v>
      </c>
      <c r="AB5091">
        <v>2021</v>
      </c>
    </row>
    <row r="5092" spans="1:28" x14ac:dyDescent="0.25">
      <c r="A5092">
        <v>60</v>
      </c>
      <c r="B5092" t="s">
        <v>168</v>
      </c>
      <c r="C5092" t="s">
        <v>102</v>
      </c>
      <c r="D5092" t="s">
        <v>6</v>
      </c>
      <c r="E5092" t="s">
        <v>36</v>
      </c>
      <c r="F5092" t="s">
        <v>100</v>
      </c>
      <c r="G5092">
        <v>32000</v>
      </c>
      <c r="H5092">
        <f t="shared" si="1397"/>
        <v>30108.799999999999</v>
      </c>
      <c r="I5092">
        <f t="shared" si="1398"/>
        <v>918.4</v>
      </c>
      <c r="J5092">
        <f t="shared" si="1399"/>
        <v>2272</v>
      </c>
      <c r="K5092">
        <f t="shared" si="1400"/>
        <v>352.00000000000006</v>
      </c>
      <c r="L5092">
        <f t="shared" si="1401"/>
        <v>972.8</v>
      </c>
      <c r="M5092">
        <f t="shared" si="1402"/>
        <v>2268.8000000000002</v>
      </c>
      <c r="N5092">
        <v>0</v>
      </c>
      <c r="O5092">
        <f t="shared" si="1403"/>
        <v>6784</v>
      </c>
      <c r="P5092">
        <v>25</v>
      </c>
      <c r="Q5092">
        <v>0</v>
      </c>
      <c r="R5092">
        <v>0</v>
      </c>
      <c r="S5092">
        <v>0</v>
      </c>
      <c r="T5092">
        <v>100</v>
      </c>
      <c r="U5092">
        <f t="shared" si="1404"/>
        <v>0</v>
      </c>
      <c r="V5092">
        <v>0</v>
      </c>
      <c r="W5092">
        <f t="shared" si="1405"/>
        <v>125</v>
      </c>
      <c r="X5092">
        <f t="shared" si="1409"/>
        <v>1891.1999999999998</v>
      </c>
      <c r="Y5092">
        <f t="shared" si="1410"/>
        <v>4540.8</v>
      </c>
      <c r="Z5092">
        <f t="shared" si="1406"/>
        <v>29983.8</v>
      </c>
      <c r="AA5092" t="s">
        <v>644</v>
      </c>
      <c r="AB5092">
        <v>2021</v>
      </c>
    </row>
    <row r="5093" spans="1:28" x14ac:dyDescent="0.25">
      <c r="A5093">
        <v>61</v>
      </c>
      <c r="B5093" t="s">
        <v>169</v>
      </c>
      <c r="C5093" t="s">
        <v>102</v>
      </c>
      <c r="D5093" t="s">
        <v>6</v>
      </c>
      <c r="E5093" t="s">
        <v>36</v>
      </c>
      <c r="F5093" t="s">
        <v>100</v>
      </c>
      <c r="G5093">
        <v>30000</v>
      </c>
      <c r="H5093">
        <f t="shared" si="1397"/>
        <v>28227</v>
      </c>
      <c r="I5093">
        <f t="shared" si="1398"/>
        <v>861</v>
      </c>
      <c r="J5093">
        <f t="shared" si="1399"/>
        <v>2130</v>
      </c>
      <c r="K5093">
        <f t="shared" si="1400"/>
        <v>330.00000000000006</v>
      </c>
      <c r="L5093">
        <f t="shared" si="1401"/>
        <v>912</v>
      </c>
      <c r="M5093">
        <f t="shared" si="1402"/>
        <v>2127</v>
      </c>
      <c r="N5093">
        <v>0</v>
      </c>
      <c r="O5093">
        <f t="shared" si="1403"/>
        <v>6360</v>
      </c>
      <c r="P5093">
        <v>25</v>
      </c>
      <c r="Q5093">
        <v>0</v>
      </c>
      <c r="R5093">
        <v>0</v>
      </c>
      <c r="S5093">
        <v>0</v>
      </c>
      <c r="T5093">
        <v>100</v>
      </c>
      <c r="U5093">
        <f t="shared" si="1404"/>
        <v>0</v>
      </c>
      <c r="V5093">
        <v>0</v>
      </c>
      <c r="W5093">
        <f t="shared" si="1405"/>
        <v>125</v>
      </c>
      <c r="X5093">
        <f t="shared" si="1409"/>
        <v>1773</v>
      </c>
      <c r="Y5093">
        <f t="shared" si="1410"/>
        <v>4257</v>
      </c>
      <c r="Z5093">
        <f t="shared" si="1406"/>
        <v>28102</v>
      </c>
      <c r="AA5093" t="s">
        <v>644</v>
      </c>
      <c r="AB5093">
        <v>2021</v>
      </c>
    </row>
    <row r="5094" spans="1:28" x14ac:dyDescent="0.25">
      <c r="A5094">
        <v>62</v>
      </c>
      <c r="B5094" t="s">
        <v>170</v>
      </c>
      <c r="C5094" t="s">
        <v>102</v>
      </c>
      <c r="D5094" t="s">
        <v>17</v>
      </c>
      <c r="E5094" t="s">
        <v>36</v>
      </c>
      <c r="F5094" t="s">
        <v>100</v>
      </c>
      <c r="G5094">
        <v>32000</v>
      </c>
      <c r="H5094">
        <f t="shared" ref="H5094:H5131" si="1411">+G5094-(I5094+L5094+N5094)</f>
        <v>27408.560000000001</v>
      </c>
      <c r="I5094">
        <f t="shared" ref="I5094:I5157" si="1412">IF(G5094&lt;=312000,G5094*2.87%,8954.4)</f>
        <v>918.4</v>
      </c>
      <c r="J5094">
        <f t="shared" ref="J5094:J5157" si="1413">IF(G5094&lt;=312000,G5094*7.1%,22152)</f>
        <v>2272</v>
      </c>
      <c r="K5094">
        <f t="shared" ref="K5094:K5157" si="1414">IF(G5094&lt;=62400,G5094*1.1%,686.4)</f>
        <v>352.00000000000006</v>
      </c>
      <c r="L5094">
        <f t="shared" ref="L5094:L5157" si="1415">IF(G5094&lt;=156000,G5094*3.04%,4742.4)</f>
        <v>972.8</v>
      </c>
      <c r="M5094">
        <f t="shared" ref="M5094:M5157" si="1416">IF(G5094&lt;=156000,G5094*7.09%,11060.4)</f>
        <v>2268.8000000000002</v>
      </c>
      <c r="N5094">
        <f>1350.12*2</f>
        <v>2700.24</v>
      </c>
      <c r="O5094">
        <f t="shared" ref="O5094:O5131" si="1417">+I5094+J5094+K5094+L5094+M5094+N5094</f>
        <v>9484.24</v>
      </c>
      <c r="P5094">
        <v>25</v>
      </c>
      <c r="Q5094">
        <v>3875.52</v>
      </c>
      <c r="R5094">
        <v>0</v>
      </c>
      <c r="S5094">
        <v>0</v>
      </c>
      <c r="T5094">
        <v>100</v>
      </c>
      <c r="U5094">
        <f t="shared" ref="U5094:U5157" si="1418">IF((H5094*12)&gt;867123.01,(79776+(((H5094*12)-867123.01)*0.25))/12,IF((H5094*12)&gt;624329.01,(31216+(((H5094*12)-624329.01)*0.2))/12,IF((H5094*12)&gt;416220.01,(((H5094*12)-416220.01)*0.15)/12,0)))</f>
        <v>0</v>
      </c>
      <c r="V5094">
        <v>0</v>
      </c>
      <c r="W5094">
        <f t="shared" ref="W5094:W5157" si="1419">P5094+Q5094+R5094+S5094+T5094+U5094</f>
        <v>4000.52</v>
      </c>
      <c r="X5094">
        <f t="shared" si="1409"/>
        <v>4591.4399999999996</v>
      </c>
      <c r="Y5094">
        <f t="shared" si="1410"/>
        <v>4540.8</v>
      </c>
      <c r="Z5094">
        <f t="shared" ref="Z5094:Z5157" si="1420">+G5094-(W5094+X5094)</f>
        <v>23408.04</v>
      </c>
      <c r="AA5094" t="s">
        <v>644</v>
      </c>
      <c r="AB5094">
        <v>2021</v>
      </c>
    </row>
    <row r="5095" spans="1:28" x14ac:dyDescent="0.25">
      <c r="A5095">
        <v>63</v>
      </c>
      <c r="B5095" t="s">
        <v>171</v>
      </c>
      <c r="C5095" t="s">
        <v>102</v>
      </c>
      <c r="D5095" t="s">
        <v>22</v>
      </c>
      <c r="E5095" t="s">
        <v>36</v>
      </c>
      <c r="F5095" t="s">
        <v>100</v>
      </c>
      <c r="G5095">
        <v>32000</v>
      </c>
      <c r="H5095">
        <f t="shared" si="1411"/>
        <v>30108.799999999999</v>
      </c>
      <c r="I5095">
        <f t="shared" si="1412"/>
        <v>918.4</v>
      </c>
      <c r="J5095">
        <f t="shared" si="1413"/>
        <v>2272</v>
      </c>
      <c r="K5095">
        <f t="shared" si="1414"/>
        <v>352.00000000000006</v>
      </c>
      <c r="L5095">
        <f t="shared" si="1415"/>
        <v>972.8</v>
      </c>
      <c r="M5095">
        <f t="shared" si="1416"/>
        <v>2268.8000000000002</v>
      </c>
      <c r="N5095">
        <v>0</v>
      </c>
      <c r="O5095">
        <f t="shared" si="1417"/>
        <v>6784</v>
      </c>
      <c r="P5095">
        <v>25</v>
      </c>
      <c r="Q5095">
        <v>10000</v>
      </c>
      <c r="R5095">
        <v>0</v>
      </c>
      <c r="S5095">
        <v>0</v>
      </c>
      <c r="T5095">
        <v>100</v>
      </c>
      <c r="U5095">
        <f t="shared" si="1418"/>
        <v>0</v>
      </c>
      <c r="V5095">
        <v>0</v>
      </c>
      <c r="W5095">
        <f t="shared" si="1419"/>
        <v>10125</v>
      </c>
      <c r="X5095">
        <f t="shared" si="1409"/>
        <v>1891.1999999999998</v>
      </c>
      <c r="Y5095">
        <f t="shared" si="1410"/>
        <v>4540.8</v>
      </c>
      <c r="Z5095">
        <f t="shared" si="1420"/>
        <v>19983.8</v>
      </c>
      <c r="AA5095" t="s">
        <v>644</v>
      </c>
      <c r="AB5095">
        <v>2021</v>
      </c>
    </row>
    <row r="5096" spans="1:28" x14ac:dyDescent="0.25">
      <c r="A5096">
        <v>64</v>
      </c>
      <c r="B5096" t="s">
        <v>172</v>
      </c>
      <c r="C5096" t="s">
        <v>102</v>
      </c>
      <c r="D5096" t="s">
        <v>6</v>
      </c>
      <c r="E5096" t="s">
        <v>26</v>
      </c>
      <c r="F5096" t="s">
        <v>100</v>
      </c>
      <c r="G5096">
        <v>31000</v>
      </c>
      <c r="H5096">
        <f t="shared" si="1411"/>
        <v>29167.9</v>
      </c>
      <c r="I5096">
        <f t="shared" si="1412"/>
        <v>889.7</v>
      </c>
      <c r="J5096">
        <f t="shared" si="1413"/>
        <v>2201</v>
      </c>
      <c r="K5096">
        <f t="shared" si="1414"/>
        <v>341.00000000000006</v>
      </c>
      <c r="L5096">
        <f t="shared" si="1415"/>
        <v>942.4</v>
      </c>
      <c r="M5096">
        <f t="shared" si="1416"/>
        <v>2197.9</v>
      </c>
      <c r="N5096">
        <v>0</v>
      </c>
      <c r="O5096">
        <f t="shared" si="1417"/>
        <v>6572</v>
      </c>
      <c r="P5096">
        <v>25</v>
      </c>
      <c r="Q5096">
        <v>0</v>
      </c>
      <c r="R5096">
        <v>0</v>
      </c>
      <c r="S5096">
        <v>0</v>
      </c>
      <c r="T5096">
        <v>100</v>
      </c>
      <c r="U5096">
        <f t="shared" si="1418"/>
        <v>0</v>
      </c>
      <c r="V5096">
        <v>0</v>
      </c>
      <c r="W5096">
        <f t="shared" si="1419"/>
        <v>125</v>
      </c>
      <c r="X5096">
        <f t="shared" si="1409"/>
        <v>1832.1</v>
      </c>
      <c r="Y5096">
        <f t="shared" si="1410"/>
        <v>4398.8999999999996</v>
      </c>
      <c r="Z5096">
        <f t="shared" si="1420"/>
        <v>29042.9</v>
      </c>
      <c r="AA5096" t="s">
        <v>644</v>
      </c>
      <c r="AB5096">
        <v>2021</v>
      </c>
    </row>
    <row r="5097" spans="1:28" x14ac:dyDescent="0.25">
      <c r="A5097">
        <v>65</v>
      </c>
      <c r="B5097" t="s">
        <v>173</v>
      </c>
      <c r="C5097" t="s">
        <v>102</v>
      </c>
      <c r="D5097" t="s">
        <v>6</v>
      </c>
      <c r="E5097" t="s">
        <v>26</v>
      </c>
      <c r="F5097" t="s">
        <v>100</v>
      </c>
      <c r="G5097">
        <v>22000</v>
      </c>
      <c r="H5097">
        <f t="shared" si="1411"/>
        <v>19349.68</v>
      </c>
      <c r="I5097">
        <f t="shared" si="1412"/>
        <v>631.4</v>
      </c>
      <c r="J5097">
        <f t="shared" si="1413"/>
        <v>1561.9999999999998</v>
      </c>
      <c r="K5097">
        <f t="shared" si="1414"/>
        <v>242.00000000000003</v>
      </c>
      <c r="L5097">
        <f t="shared" si="1415"/>
        <v>668.8</v>
      </c>
      <c r="M5097">
        <f t="shared" si="1416"/>
        <v>1559.8000000000002</v>
      </c>
      <c r="N5097">
        <v>1350.12</v>
      </c>
      <c r="O5097">
        <f t="shared" si="1417"/>
        <v>6014.12</v>
      </c>
      <c r="P5097">
        <v>25</v>
      </c>
      <c r="Q5097">
        <v>0</v>
      </c>
      <c r="R5097">
        <v>0</v>
      </c>
      <c r="S5097">
        <v>0</v>
      </c>
      <c r="T5097">
        <v>100</v>
      </c>
      <c r="U5097">
        <f t="shared" si="1418"/>
        <v>0</v>
      </c>
      <c r="V5097">
        <v>0</v>
      </c>
      <c r="W5097">
        <f t="shared" si="1419"/>
        <v>125</v>
      </c>
      <c r="X5097">
        <f t="shared" si="1409"/>
        <v>2650.3199999999997</v>
      </c>
      <c r="Y5097">
        <f t="shared" si="1410"/>
        <v>3121.8</v>
      </c>
      <c r="Z5097">
        <f t="shared" si="1420"/>
        <v>19224.68</v>
      </c>
      <c r="AA5097" t="s">
        <v>644</v>
      </c>
      <c r="AB5097">
        <v>2021</v>
      </c>
    </row>
    <row r="5098" spans="1:28" x14ac:dyDescent="0.25">
      <c r="A5098">
        <v>66</v>
      </c>
      <c r="B5098" t="s">
        <v>174</v>
      </c>
      <c r="C5098" t="s">
        <v>102</v>
      </c>
      <c r="D5098" t="s">
        <v>6</v>
      </c>
      <c r="E5098" t="s">
        <v>26</v>
      </c>
      <c r="F5098" t="s">
        <v>100</v>
      </c>
      <c r="G5098">
        <v>23100</v>
      </c>
      <c r="H5098">
        <f t="shared" si="1411"/>
        <v>21734.79</v>
      </c>
      <c r="I5098">
        <f t="shared" si="1412"/>
        <v>662.97</v>
      </c>
      <c r="J5098">
        <f t="shared" si="1413"/>
        <v>1640.1</v>
      </c>
      <c r="K5098">
        <f t="shared" si="1414"/>
        <v>254.10000000000002</v>
      </c>
      <c r="L5098">
        <f t="shared" si="1415"/>
        <v>702.24</v>
      </c>
      <c r="M5098">
        <f t="shared" si="1416"/>
        <v>1637.7900000000002</v>
      </c>
      <c r="N5098">
        <v>0</v>
      </c>
      <c r="O5098">
        <f t="shared" si="1417"/>
        <v>4897.2</v>
      </c>
      <c r="P5098">
        <v>25</v>
      </c>
      <c r="Q5098">
        <v>0</v>
      </c>
      <c r="R5098">
        <v>0</v>
      </c>
      <c r="S5098">
        <v>0</v>
      </c>
      <c r="T5098">
        <v>100</v>
      </c>
      <c r="U5098">
        <f t="shared" si="1418"/>
        <v>0</v>
      </c>
      <c r="V5098">
        <v>0</v>
      </c>
      <c r="W5098">
        <f t="shared" si="1419"/>
        <v>125</v>
      </c>
      <c r="X5098">
        <f t="shared" si="1409"/>
        <v>1365.21</v>
      </c>
      <c r="Y5098">
        <f t="shared" si="1410"/>
        <v>3277.8900000000003</v>
      </c>
      <c r="Z5098">
        <f t="shared" si="1420"/>
        <v>21609.79</v>
      </c>
      <c r="AA5098" t="s">
        <v>644</v>
      </c>
      <c r="AB5098">
        <v>2021</v>
      </c>
    </row>
    <row r="5099" spans="1:28" x14ac:dyDescent="0.25">
      <c r="A5099">
        <v>67</v>
      </c>
      <c r="B5099" t="s">
        <v>175</v>
      </c>
      <c r="C5099" t="s">
        <v>103</v>
      </c>
      <c r="D5099" t="s">
        <v>6</v>
      </c>
      <c r="E5099" t="s">
        <v>26</v>
      </c>
      <c r="F5099" t="s">
        <v>100</v>
      </c>
      <c r="G5099">
        <v>22000</v>
      </c>
      <c r="H5099">
        <f t="shared" si="1411"/>
        <v>19349.68</v>
      </c>
      <c r="I5099">
        <f t="shared" si="1412"/>
        <v>631.4</v>
      </c>
      <c r="J5099">
        <f t="shared" si="1413"/>
        <v>1561.9999999999998</v>
      </c>
      <c r="K5099">
        <f t="shared" si="1414"/>
        <v>242.00000000000003</v>
      </c>
      <c r="L5099">
        <f t="shared" si="1415"/>
        <v>668.8</v>
      </c>
      <c r="M5099">
        <f t="shared" si="1416"/>
        <v>1559.8000000000002</v>
      </c>
      <c r="N5099">
        <v>1350.12</v>
      </c>
      <c r="O5099">
        <f t="shared" si="1417"/>
        <v>6014.12</v>
      </c>
      <c r="P5099">
        <v>25</v>
      </c>
      <c r="Q5099">
        <v>0</v>
      </c>
      <c r="R5099">
        <v>0</v>
      </c>
      <c r="S5099">
        <v>0</v>
      </c>
      <c r="T5099">
        <v>100</v>
      </c>
      <c r="U5099">
        <f t="shared" si="1418"/>
        <v>0</v>
      </c>
      <c r="V5099">
        <v>0</v>
      </c>
      <c r="W5099">
        <f t="shared" si="1419"/>
        <v>125</v>
      </c>
      <c r="X5099">
        <f t="shared" si="1409"/>
        <v>2650.3199999999997</v>
      </c>
      <c r="Y5099">
        <f t="shared" si="1410"/>
        <v>3121.8</v>
      </c>
      <c r="Z5099">
        <f t="shared" si="1420"/>
        <v>19224.68</v>
      </c>
      <c r="AA5099" t="s">
        <v>644</v>
      </c>
      <c r="AB5099">
        <v>2021</v>
      </c>
    </row>
    <row r="5100" spans="1:28" x14ac:dyDescent="0.25">
      <c r="A5100">
        <v>68</v>
      </c>
      <c r="B5100" t="s">
        <v>176</v>
      </c>
      <c r="C5100" t="s">
        <v>102</v>
      </c>
      <c r="D5100" t="s">
        <v>6</v>
      </c>
      <c r="E5100" t="s">
        <v>26</v>
      </c>
      <c r="F5100" t="s">
        <v>100</v>
      </c>
      <c r="G5100">
        <v>32000</v>
      </c>
      <c r="H5100">
        <f t="shared" si="1411"/>
        <v>30108.799999999999</v>
      </c>
      <c r="I5100">
        <f t="shared" si="1412"/>
        <v>918.4</v>
      </c>
      <c r="J5100">
        <f t="shared" si="1413"/>
        <v>2272</v>
      </c>
      <c r="K5100">
        <f t="shared" si="1414"/>
        <v>352.00000000000006</v>
      </c>
      <c r="L5100">
        <f t="shared" si="1415"/>
        <v>972.8</v>
      </c>
      <c r="M5100">
        <f t="shared" si="1416"/>
        <v>2268.8000000000002</v>
      </c>
      <c r="N5100">
        <v>0</v>
      </c>
      <c r="O5100">
        <f t="shared" si="1417"/>
        <v>6784</v>
      </c>
      <c r="P5100">
        <v>25</v>
      </c>
      <c r="Q5100">
        <v>0</v>
      </c>
      <c r="R5100">
        <v>0</v>
      </c>
      <c r="S5100">
        <v>0</v>
      </c>
      <c r="T5100">
        <v>100</v>
      </c>
      <c r="U5100">
        <f t="shared" si="1418"/>
        <v>0</v>
      </c>
      <c r="V5100">
        <v>0</v>
      </c>
      <c r="W5100">
        <f t="shared" si="1419"/>
        <v>125</v>
      </c>
      <c r="X5100">
        <f t="shared" si="1409"/>
        <v>1891.1999999999998</v>
      </c>
      <c r="Y5100">
        <f t="shared" si="1410"/>
        <v>4540.8</v>
      </c>
      <c r="Z5100">
        <f t="shared" si="1420"/>
        <v>29983.8</v>
      </c>
      <c r="AA5100" t="s">
        <v>644</v>
      </c>
      <c r="AB5100">
        <v>2021</v>
      </c>
    </row>
    <row r="5101" spans="1:28" x14ac:dyDescent="0.25">
      <c r="A5101">
        <v>69</v>
      </c>
      <c r="B5101" t="s">
        <v>177</v>
      </c>
      <c r="C5101" t="s">
        <v>102</v>
      </c>
      <c r="D5101" t="s">
        <v>22</v>
      </c>
      <c r="E5101" t="s">
        <v>26</v>
      </c>
      <c r="F5101" t="s">
        <v>100</v>
      </c>
      <c r="G5101">
        <v>25000</v>
      </c>
      <c r="H5101">
        <f t="shared" si="1411"/>
        <v>23522.5</v>
      </c>
      <c r="I5101">
        <f t="shared" si="1412"/>
        <v>717.5</v>
      </c>
      <c r="J5101">
        <f t="shared" si="1413"/>
        <v>1774.9999999999998</v>
      </c>
      <c r="K5101">
        <f t="shared" si="1414"/>
        <v>275</v>
      </c>
      <c r="L5101">
        <f t="shared" si="1415"/>
        <v>760</v>
      </c>
      <c r="M5101">
        <f t="shared" si="1416"/>
        <v>1772.5000000000002</v>
      </c>
      <c r="N5101">
        <v>0</v>
      </c>
      <c r="O5101">
        <f t="shared" si="1417"/>
        <v>5300</v>
      </c>
      <c r="P5101">
        <v>25</v>
      </c>
      <c r="Q5101">
        <v>0</v>
      </c>
      <c r="R5101">
        <v>0</v>
      </c>
      <c r="S5101">
        <v>0</v>
      </c>
      <c r="T5101">
        <v>100</v>
      </c>
      <c r="U5101">
        <f t="shared" si="1418"/>
        <v>0</v>
      </c>
      <c r="V5101">
        <v>0</v>
      </c>
      <c r="W5101">
        <f t="shared" si="1419"/>
        <v>125</v>
      </c>
      <c r="X5101">
        <f t="shared" si="1409"/>
        <v>1477.5</v>
      </c>
      <c r="Y5101">
        <f t="shared" si="1410"/>
        <v>3547.5</v>
      </c>
      <c r="Z5101">
        <f t="shared" si="1420"/>
        <v>23397.5</v>
      </c>
      <c r="AA5101" t="s">
        <v>644</v>
      </c>
      <c r="AB5101">
        <v>2021</v>
      </c>
    </row>
    <row r="5102" spans="1:28" x14ac:dyDescent="0.25">
      <c r="A5102">
        <v>70</v>
      </c>
      <c r="B5102" t="s">
        <v>178</v>
      </c>
      <c r="C5102" t="s">
        <v>103</v>
      </c>
      <c r="D5102" t="s">
        <v>6</v>
      </c>
      <c r="E5102" t="s">
        <v>32</v>
      </c>
      <c r="F5102" t="s">
        <v>100</v>
      </c>
      <c r="G5102">
        <v>20000</v>
      </c>
      <c r="H5102">
        <f t="shared" si="1411"/>
        <v>18818</v>
      </c>
      <c r="I5102">
        <f t="shared" si="1412"/>
        <v>574</v>
      </c>
      <c r="J5102">
        <f t="shared" si="1413"/>
        <v>1419.9999999999998</v>
      </c>
      <c r="K5102">
        <f t="shared" si="1414"/>
        <v>220.00000000000003</v>
      </c>
      <c r="L5102">
        <f t="shared" si="1415"/>
        <v>608</v>
      </c>
      <c r="M5102">
        <f t="shared" si="1416"/>
        <v>1418</v>
      </c>
      <c r="N5102">
        <v>0</v>
      </c>
      <c r="O5102">
        <f t="shared" si="1417"/>
        <v>4240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si="1418"/>
        <v>0</v>
      </c>
      <c r="V5102">
        <v>0</v>
      </c>
      <c r="W5102">
        <f t="shared" si="1419"/>
        <v>125</v>
      </c>
      <c r="X5102">
        <f t="shared" si="1409"/>
        <v>1182</v>
      </c>
      <c r="Y5102">
        <f t="shared" si="1410"/>
        <v>2838</v>
      </c>
      <c r="Z5102">
        <f t="shared" si="1420"/>
        <v>18693</v>
      </c>
      <c r="AA5102" t="s">
        <v>644</v>
      </c>
      <c r="AB5102">
        <v>2021</v>
      </c>
    </row>
    <row r="5103" spans="1:28" x14ac:dyDescent="0.25">
      <c r="A5103">
        <v>71</v>
      </c>
      <c r="B5103" t="s">
        <v>179</v>
      </c>
      <c r="C5103" t="s">
        <v>103</v>
      </c>
      <c r="D5103" t="s">
        <v>14</v>
      </c>
      <c r="E5103" t="s">
        <v>32</v>
      </c>
      <c r="F5103" t="s">
        <v>100</v>
      </c>
      <c r="G5103">
        <v>30000</v>
      </c>
      <c r="H5103">
        <f t="shared" si="1411"/>
        <v>28227</v>
      </c>
      <c r="I5103">
        <f t="shared" si="1412"/>
        <v>861</v>
      </c>
      <c r="J5103">
        <f t="shared" si="1413"/>
        <v>2130</v>
      </c>
      <c r="K5103">
        <f t="shared" si="1414"/>
        <v>330.00000000000006</v>
      </c>
      <c r="L5103">
        <f t="shared" si="1415"/>
        <v>912</v>
      </c>
      <c r="M5103">
        <f t="shared" si="1416"/>
        <v>2127</v>
      </c>
      <c r="N5103">
        <v>0</v>
      </c>
      <c r="O5103">
        <f t="shared" si="1417"/>
        <v>6360</v>
      </c>
      <c r="P5103">
        <v>25</v>
      </c>
      <c r="Q5103">
        <v>1000</v>
      </c>
      <c r="R5103">
        <v>0</v>
      </c>
      <c r="S5103">
        <v>0</v>
      </c>
      <c r="T5103">
        <v>100</v>
      </c>
      <c r="U5103">
        <f t="shared" si="1418"/>
        <v>0</v>
      </c>
      <c r="V5103">
        <v>0</v>
      </c>
      <c r="W5103">
        <f t="shared" si="1419"/>
        <v>1125</v>
      </c>
      <c r="X5103">
        <f t="shared" si="1409"/>
        <v>1773</v>
      </c>
      <c r="Y5103">
        <f t="shared" si="1410"/>
        <v>4257</v>
      </c>
      <c r="Z5103">
        <f t="shared" si="1420"/>
        <v>27102</v>
      </c>
      <c r="AA5103" t="s">
        <v>644</v>
      </c>
      <c r="AB5103">
        <v>2021</v>
      </c>
    </row>
    <row r="5104" spans="1:28" x14ac:dyDescent="0.25">
      <c r="A5104">
        <v>72</v>
      </c>
      <c r="B5104" t="s">
        <v>180</v>
      </c>
      <c r="C5104" t="s">
        <v>103</v>
      </c>
      <c r="D5104" t="s">
        <v>22</v>
      </c>
      <c r="E5104" t="s">
        <v>32</v>
      </c>
      <c r="F5104" t="s">
        <v>100</v>
      </c>
      <c r="G5104">
        <v>31000</v>
      </c>
      <c r="H5104">
        <f t="shared" si="1411"/>
        <v>27817.78</v>
      </c>
      <c r="I5104">
        <f t="shared" si="1412"/>
        <v>889.7</v>
      </c>
      <c r="J5104">
        <f t="shared" si="1413"/>
        <v>2201</v>
      </c>
      <c r="K5104">
        <f t="shared" si="1414"/>
        <v>341.00000000000006</v>
      </c>
      <c r="L5104">
        <f t="shared" si="1415"/>
        <v>942.4</v>
      </c>
      <c r="M5104">
        <f t="shared" si="1416"/>
        <v>2197.9</v>
      </c>
      <c r="N5104">
        <v>1350.12</v>
      </c>
      <c r="O5104">
        <f t="shared" si="1417"/>
        <v>7922.12</v>
      </c>
      <c r="P5104">
        <v>25</v>
      </c>
      <c r="Q5104">
        <v>0</v>
      </c>
      <c r="R5104">
        <v>0</v>
      </c>
      <c r="S5104">
        <v>0</v>
      </c>
      <c r="T5104">
        <v>100</v>
      </c>
      <c r="U5104">
        <f t="shared" si="1418"/>
        <v>0</v>
      </c>
      <c r="V5104">
        <v>0</v>
      </c>
      <c r="W5104">
        <f t="shared" si="1419"/>
        <v>125</v>
      </c>
      <c r="X5104">
        <f t="shared" si="1409"/>
        <v>3182.22</v>
      </c>
      <c r="Y5104">
        <f t="shared" si="1410"/>
        <v>4398.8999999999996</v>
      </c>
      <c r="Z5104">
        <f t="shared" si="1420"/>
        <v>27692.78</v>
      </c>
      <c r="AA5104" t="s">
        <v>644</v>
      </c>
      <c r="AB5104">
        <v>2021</v>
      </c>
    </row>
    <row r="5105" spans="1:28" x14ac:dyDescent="0.25">
      <c r="A5105">
        <v>73</v>
      </c>
      <c r="B5105" t="s">
        <v>181</v>
      </c>
      <c r="C5105" t="s">
        <v>103</v>
      </c>
      <c r="D5105" t="s">
        <v>6</v>
      </c>
      <c r="E5105" t="s">
        <v>52</v>
      </c>
      <c r="F5105" t="s">
        <v>100</v>
      </c>
      <c r="G5105">
        <v>22000</v>
      </c>
      <c r="H5105">
        <f t="shared" si="1411"/>
        <v>20699.8</v>
      </c>
      <c r="I5105">
        <f t="shared" si="1412"/>
        <v>631.4</v>
      </c>
      <c r="J5105">
        <f t="shared" si="1413"/>
        <v>1561.9999999999998</v>
      </c>
      <c r="K5105">
        <f t="shared" si="1414"/>
        <v>242.00000000000003</v>
      </c>
      <c r="L5105">
        <f t="shared" si="1415"/>
        <v>668.8</v>
      </c>
      <c r="M5105">
        <f t="shared" si="1416"/>
        <v>1559.8000000000002</v>
      </c>
      <c r="N5105">
        <v>0</v>
      </c>
      <c r="O5105">
        <f t="shared" si="1417"/>
        <v>4664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418"/>
        <v>0</v>
      </c>
      <c r="V5105">
        <v>0</v>
      </c>
      <c r="W5105">
        <f t="shared" si="1419"/>
        <v>125</v>
      </c>
      <c r="X5105">
        <f t="shared" si="1409"/>
        <v>1300.1999999999998</v>
      </c>
      <c r="Y5105">
        <f t="shared" si="1410"/>
        <v>3121.8</v>
      </c>
      <c r="Z5105">
        <f t="shared" si="1420"/>
        <v>20574.8</v>
      </c>
      <c r="AA5105" t="s">
        <v>644</v>
      </c>
      <c r="AB5105">
        <v>2021</v>
      </c>
    </row>
    <row r="5106" spans="1:28" x14ac:dyDescent="0.25">
      <c r="A5106">
        <v>74</v>
      </c>
      <c r="B5106" t="s">
        <v>182</v>
      </c>
      <c r="C5106" t="s">
        <v>103</v>
      </c>
      <c r="D5106" t="s">
        <v>94</v>
      </c>
      <c r="E5106" t="s">
        <v>52</v>
      </c>
      <c r="F5106" t="s">
        <v>100</v>
      </c>
      <c r="G5106">
        <v>20000</v>
      </c>
      <c r="H5106">
        <f t="shared" si="1411"/>
        <v>18818</v>
      </c>
      <c r="I5106">
        <f t="shared" si="1412"/>
        <v>574</v>
      </c>
      <c r="J5106">
        <f t="shared" si="1413"/>
        <v>1419.9999999999998</v>
      </c>
      <c r="K5106">
        <f t="shared" si="1414"/>
        <v>220.00000000000003</v>
      </c>
      <c r="L5106">
        <f t="shared" si="1415"/>
        <v>608</v>
      </c>
      <c r="M5106">
        <f t="shared" si="1416"/>
        <v>1418</v>
      </c>
      <c r="N5106">
        <v>0</v>
      </c>
      <c r="O5106">
        <f t="shared" si="1417"/>
        <v>4240</v>
      </c>
      <c r="P5106">
        <v>25</v>
      </c>
      <c r="Q5106">
        <v>0</v>
      </c>
      <c r="R5106">
        <v>0</v>
      </c>
      <c r="S5106">
        <v>0</v>
      </c>
      <c r="T5106">
        <v>100</v>
      </c>
      <c r="U5106">
        <f t="shared" si="1418"/>
        <v>0</v>
      </c>
      <c r="V5106">
        <v>0</v>
      </c>
      <c r="W5106">
        <f t="shared" si="1419"/>
        <v>125</v>
      </c>
      <c r="X5106">
        <v>1182</v>
      </c>
      <c r="Y5106">
        <f t="shared" si="1410"/>
        <v>2838</v>
      </c>
      <c r="Z5106">
        <f t="shared" si="1420"/>
        <v>18693</v>
      </c>
      <c r="AA5106" t="s">
        <v>644</v>
      </c>
      <c r="AB5106">
        <v>2021</v>
      </c>
    </row>
    <row r="5107" spans="1:28" x14ac:dyDescent="0.25">
      <c r="A5107">
        <v>75</v>
      </c>
      <c r="B5107" t="s">
        <v>183</v>
      </c>
      <c r="C5107" t="s">
        <v>103</v>
      </c>
      <c r="D5107" t="s">
        <v>22</v>
      </c>
      <c r="E5107" t="s">
        <v>52</v>
      </c>
      <c r="F5107" t="s">
        <v>100</v>
      </c>
      <c r="G5107">
        <v>28000</v>
      </c>
      <c r="H5107">
        <f t="shared" si="1411"/>
        <v>26345.200000000001</v>
      </c>
      <c r="I5107">
        <f t="shared" si="1412"/>
        <v>803.6</v>
      </c>
      <c r="J5107">
        <f t="shared" si="1413"/>
        <v>1987.9999999999998</v>
      </c>
      <c r="K5107">
        <f t="shared" si="1414"/>
        <v>308.00000000000006</v>
      </c>
      <c r="L5107">
        <f t="shared" si="1415"/>
        <v>851.2</v>
      </c>
      <c r="M5107">
        <f t="shared" si="1416"/>
        <v>1985.2</v>
      </c>
      <c r="N5107">
        <v>0</v>
      </c>
      <c r="O5107">
        <f t="shared" si="1417"/>
        <v>5936</v>
      </c>
      <c r="P5107">
        <v>25</v>
      </c>
      <c r="Q5107">
        <v>0</v>
      </c>
      <c r="R5107">
        <v>0</v>
      </c>
      <c r="S5107">
        <v>1270</v>
      </c>
      <c r="T5107">
        <v>100</v>
      </c>
      <c r="U5107">
        <f t="shared" si="1418"/>
        <v>0</v>
      </c>
      <c r="V5107">
        <v>0</v>
      </c>
      <c r="W5107">
        <f t="shared" si="1419"/>
        <v>1395</v>
      </c>
      <c r="X5107">
        <f>+I5107+L5107+N5107</f>
        <v>1654.8000000000002</v>
      </c>
      <c r="Y5107">
        <f t="shared" si="1410"/>
        <v>3973.2</v>
      </c>
      <c r="Z5107">
        <f t="shared" si="1420"/>
        <v>24950.2</v>
      </c>
      <c r="AA5107" t="s">
        <v>644</v>
      </c>
      <c r="AB5107">
        <v>2021</v>
      </c>
    </row>
    <row r="5108" spans="1:28" x14ac:dyDescent="0.25">
      <c r="A5108">
        <v>76</v>
      </c>
      <c r="B5108" t="s">
        <v>184</v>
      </c>
      <c r="C5108" t="s">
        <v>103</v>
      </c>
      <c r="D5108" t="s">
        <v>94</v>
      </c>
      <c r="E5108" t="s">
        <v>52</v>
      </c>
      <c r="F5108" t="s">
        <v>100</v>
      </c>
      <c r="G5108">
        <v>20000</v>
      </c>
      <c r="H5108">
        <f t="shared" si="1411"/>
        <v>18818</v>
      </c>
      <c r="I5108">
        <f t="shared" si="1412"/>
        <v>574</v>
      </c>
      <c r="J5108">
        <f t="shared" si="1413"/>
        <v>1419.9999999999998</v>
      </c>
      <c r="K5108">
        <f t="shared" si="1414"/>
        <v>220.00000000000003</v>
      </c>
      <c r="L5108">
        <f t="shared" si="1415"/>
        <v>608</v>
      </c>
      <c r="M5108">
        <f t="shared" si="1416"/>
        <v>1418</v>
      </c>
      <c r="N5108">
        <v>0</v>
      </c>
      <c r="O5108">
        <f t="shared" si="1417"/>
        <v>4240</v>
      </c>
      <c r="P5108">
        <v>25</v>
      </c>
      <c r="Q5108">
        <v>0</v>
      </c>
      <c r="R5108">
        <v>0</v>
      </c>
      <c r="S5108">
        <v>0</v>
      </c>
      <c r="T5108">
        <v>100</v>
      </c>
      <c r="U5108">
        <f t="shared" si="1418"/>
        <v>0</v>
      </c>
      <c r="V5108">
        <v>0</v>
      </c>
      <c r="W5108">
        <f t="shared" si="1419"/>
        <v>125</v>
      </c>
      <c r="X5108">
        <v>1182</v>
      </c>
      <c r="Y5108">
        <f t="shared" si="1410"/>
        <v>2838</v>
      </c>
      <c r="Z5108">
        <f t="shared" si="1420"/>
        <v>18693</v>
      </c>
      <c r="AA5108" t="s">
        <v>644</v>
      </c>
      <c r="AB5108">
        <v>2021</v>
      </c>
    </row>
    <row r="5109" spans="1:28" x14ac:dyDescent="0.25">
      <c r="A5109">
        <v>77</v>
      </c>
      <c r="B5109" t="s">
        <v>185</v>
      </c>
      <c r="C5109" t="s">
        <v>103</v>
      </c>
      <c r="D5109" t="s">
        <v>22</v>
      </c>
      <c r="E5109" t="s">
        <v>78</v>
      </c>
      <c r="F5109" t="s">
        <v>100</v>
      </c>
      <c r="G5109">
        <v>46000</v>
      </c>
      <c r="H5109">
        <f t="shared" si="1411"/>
        <v>43281.4</v>
      </c>
      <c r="I5109">
        <f t="shared" si="1412"/>
        <v>1320.2</v>
      </c>
      <c r="J5109">
        <f t="shared" si="1413"/>
        <v>3265.9999999999995</v>
      </c>
      <c r="K5109">
        <f t="shared" si="1414"/>
        <v>506.00000000000006</v>
      </c>
      <c r="L5109">
        <f t="shared" si="1415"/>
        <v>1398.4</v>
      </c>
      <c r="M5109">
        <f t="shared" si="1416"/>
        <v>3261.4</v>
      </c>
      <c r="N5109">
        <v>0</v>
      </c>
      <c r="O5109">
        <f t="shared" si="1417"/>
        <v>9752</v>
      </c>
      <c r="P5109">
        <v>25</v>
      </c>
      <c r="Q5109">
        <v>200</v>
      </c>
      <c r="R5109">
        <v>0</v>
      </c>
      <c r="S5109">
        <v>0</v>
      </c>
      <c r="T5109">
        <v>100</v>
      </c>
      <c r="U5109">
        <f t="shared" si="1418"/>
        <v>1289.4598750000005</v>
      </c>
      <c r="V5109">
        <v>0</v>
      </c>
      <c r="W5109">
        <f t="shared" si="1419"/>
        <v>1614.4598750000005</v>
      </c>
      <c r="X5109">
        <f t="shared" ref="X5109:X5119" si="1421">+I5109+L5109+N5109</f>
        <v>2718.6000000000004</v>
      </c>
      <c r="Y5109">
        <f t="shared" si="1410"/>
        <v>6527.4</v>
      </c>
      <c r="Z5109">
        <f t="shared" si="1420"/>
        <v>41666.940125000001</v>
      </c>
      <c r="AA5109" t="s">
        <v>644</v>
      </c>
      <c r="AB5109">
        <v>2021</v>
      </c>
    </row>
    <row r="5110" spans="1:28" x14ac:dyDescent="0.25">
      <c r="A5110">
        <v>78</v>
      </c>
      <c r="B5110" t="s">
        <v>186</v>
      </c>
      <c r="C5110" t="s">
        <v>102</v>
      </c>
      <c r="D5110" t="s">
        <v>6</v>
      </c>
      <c r="E5110" t="s">
        <v>42</v>
      </c>
      <c r="F5110" t="s">
        <v>100</v>
      </c>
      <c r="G5110">
        <v>30000</v>
      </c>
      <c r="H5110">
        <f t="shared" si="1411"/>
        <v>28227</v>
      </c>
      <c r="I5110">
        <f t="shared" si="1412"/>
        <v>861</v>
      </c>
      <c r="J5110">
        <f t="shared" si="1413"/>
        <v>2130</v>
      </c>
      <c r="K5110">
        <f t="shared" si="1414"/>
        <v>330.00000000000006</v>
      </c>
      <c r="L5110">
        <f t="shared" si="1415"/>
        <v>912</v>
      </c>
      <c r="M5110">
        <f t="shared" si="1416"/>
        <v>2127</v>
      </c>
      <c r="N5110">
        <v>0</v>
      </c>
      <c r="O5110">
        <f t="shared" si="1417"/>
        <v>6360</v>
      </c>
      <c r="P5110">
        <v>25</v>
      </c>
      <c r="Q5110">
        <v>0</v>
      </c>
      <c r="R5110">
        <v>0</v>
      </c>
      <c r="S5110">
        <v>0</v>
      </c>
      <c r="T5110">
        <v>100</v>
      </c>
      <c r="U5110">
        <f t="shared" si="1418"/>
        <v>0</v>
      </c>
      <c r="V5110">
        <v>0</v>
      </c>
      <c r="W5110">
        <f t="shared" si="1419"/>
        <v>125</v>
      </c>
      <c r="X5110">
        <f t="shared" si="1421"/>
        <v>1773</v>
      </c>
      <c r="Y5110">
        <f t="shared" si="1410"/>
        <v>4257</v>
      </c>
      <c r="Z5110">
        <f t="shared" si="1420"/>
        <v>28102</v>
      </c>
      <c r="AA5110" t="s">
        <v>644</v>
      </c>
      <c r="AB5110">
        <v>2021</v>
      </c>
    </row>
    <row r="5111" spans="1:28" x14ac:dyDescent="0.25">
      <c r="A5111">
        <v>79</v>
      </c>
      <c r="B5111" t="s">
        <v>187</v>
      </c>
      <c r="C5111" t="s">
        <v>103</v>
      </c>
      <c r="D5111" t="s">
        <v>14</v>
      </c>
      <c r="E5111" t="s">
        <v>59</v>
      </c>
      <c r="F5111" t="s">
        <v>100</v>
      </c>
      <c r="G5111">
        <v>30000</v>
      </c>
      <c r="H5111">
        <f t="shared" si="1411"/>
        <v>28227</v>
      </c>
      <c r="I5111">
        <f t="shared" si="1412"/>
        <v>861</v>
      </c>
      <c r="J5111">
        <f t="shared" si="1413"/>
        <v>2130</v>
      </c>
      <c r="K5111">
        <f t="shared" si="1414"/>
        <v>330.00000000000006</v>
      </c>
      <c r="L5111">
        <f t="shared" si="1415"/>
        <v>912</v>
      </c>
      <c r="M5111">
        <f t="shared" si="1416"/>
        <v>2127</v>
      </c>
      <c r="N5111">
        <v>0</v>
      </c>
      <c r="O5111">
        <f t="shared" si="1417"/>
        <v>6360</v>
      </c>
      <c r="P5111">
        <v>25</v>
      </c>
      <c r="Q5111">
        <v>0</v>
      </c>
      <c r="R5111">
        <v>0</v>
      </c>
      <c r="S5111">
        <v>0</v>
      </c>
      <c r="T5111">
        <v>100</v>
      </c>
      <c r="U5111">
        <f t="shared" si="1418"/>
        <v>0</v>
      </c>
      <c r="V5111">
        <v>0</v>
      </c>
      <c r="W5111">
        <f t="shared" si="1419"/>
        <v>125</v>
      </c>
      <c r="X5111">
        <f t="shared" si="1421"/>
        <v>1773</v>
      </c>
      <c r="Y5111">
        <f t="shared" si="1410"/>
        <v>4257</v>
      </c>
      <c r="Z5111">
        <f t="shared" si="1420"/>
        <v>28102</v>
      </c>
      <c r="AA5111" t="s">
        <v>644</v>
      </c>
      <c r="AB5111">
        <v>2021</v>
      </c>
    </row>
    <row r="5112" spans="1:28" x14ac:dyDescent="0.25">
      <c r="A5112">
        <v>80</v>
      </c>
      <c r="B5112" t="s">
        <v>188</v>
      </c>
      <c r="C5112" t="s">
        <v>102</v>
      </c>
      <c r="D5112" t="s">
        <v>10</v>
      </c>
      <c r="E5112" t="s">
        <v>33</v>
      </c>
      <c r="F5112" t="s">
        <v>100</v>
      </c>
      <c r="G5112">
        <v>23100</v>
      </c>
      <c r="H5112">
        <f t="shared" si="1411"/>
        <v>19034.55</v>
      </c>
      <c r="I5112">
        <f t="shared" si="1412"/>
        <v>662.97</v>
      </c>
      <c r="J5112">
        <f t="shared" si="1413"/>
        <v>1640.1</v>
      </c>
      <c r="K5112">
        <f t="shared" si="1414"/>
        <v>254.10000000000002</v>
      </c>
      <c r="L5112">
        <f t="shared" si="1415"/>
        <v>702.24</v>
      </c>
      <c r="M5112">
        <f t="shared" si="1416"/>
        <v>1637.7900000000002</v>
      </c>
      <c r="N5112">
        <f>1350.12*2</f>
        <v>2700.24</v>
      </c>
      <c r="O5112">
        <f t="shared" si="1417"/>
        <v>7597.44</v>
      </c>
      <c r="P5112">
        <v>25</v>
      </c>
      <c r="Q5112">
        <v>500</v>
      </c>
      <c r="R5112">
        <v>0</v>
      </c>
      <c r="S5112">
        <v>0</v>
      </c>
      <c r="T5112">
        <v>100</v>
      </c>
      <c r="U5112">
        <f t="shared" si="1418"/>
        <v>0</v>
      </c>
      <c r="V5112">
        <v>0</v>
      </c>
      <c r="W5112">
        <f t="shared" si="1419"/>
        <v>625</v>
      </c>
      <c r="X5112">
        <f t="shared" si="1421"/>
        <v>4065.45</v>
      </c>
      <c r="Y5112">
        <f t="shared" si="1410"/>
        <v>3277.8900000000003</v>
      </c>
      <c r="Z5112">
        <f t="shared" si="1420"/>
        <v>18409.55</v>
      </c>
      <c r="AA5112" t="s">
        <v>644</v>
      </c>
      <c r="AB5112">
        <v>2021</v>
      </c>
    </row>
    <row r="5113" spans="1:28" x14ac:dyDescent="0.25">
      <c r="A5113">
        <v>81</v>
      </c>
      <c r="B5113" t="s">
        <v>190</v>
      </c>
      <c r="C5113" t="s">
        <v>102</v>
      </c>
      <c r="D5113" t="s">
        <v>14</v>
      </c>
      <c r="E5113" t="s">
        <v>38</v>
      </c>
      <c r="F5113" t="s">
        <v>100</v>
      </c>
      <c r="G5113">
        <v>31000</v>
      </c>
      <c r="H5113">
        <f t="shared" si="1411"/>
        <v>29167.9</v>
      </c>
      <c r="I5113">
        <f t="shared" si="1412"/>
        <v>889.7</v>
      </c>
      <c r="J5113">
        <f t="shared" si="1413"/>
        <v>2201</v>
      </c>
      <c r="K5113">
        <f t="shared" si="1414"/>
        <v>341.00000000000006</v>
      </c>
      <c r="L5113">
        <f t="shared" si="1415"/>
        <v>942.4</v>
      </c>
      <c r="M5113">
        <f t="shared" si="1416"/>
        <v>2197.9</v>
      </c>
      <c r="N5113">
        <v>0</v>
      </c>
      <c r="O5113">
        <f t="shared" si="1417"/>
        <v>6572</v>
      </c>
      <c r="P5113">
        <v>25</v>
      </c>
      <c r="Q5113">
        <v>6490.89</v>
      </c>
      <c r="R5113">
        <v>0</v>
      </c>
      <c r="S5113">
        <v>0</v>
      </c>
      <c r="T5113">
        <v>100</v>
      </c>
      <c r="U5113">
        <f t="shared" si="1418"/>
        <v>0</v>
      </c>
      <c r="V5113">
        <v>0</v>
      </c>
      <c r="W5113">
        <f t="shared" si="1419"/>
        <v>6615.89</v>
      </c>
      <c r="X5113">
        <f t="shared" si="1421"/>
        <v>1832.1</v>
      </c>
      <c r="Y5113">
        <f t="shared" si="1410"/>
        <v>4398.8999999999996</v>
      </c>
      <c r="Z5113">
        <f t="shared" si="1420"/>
        <v>22552.010000000002</v>
      </c>
      <c r="AA5113" t="s">
        <v>644</v>
      </c>
      <c r="AB5113">
        <v>2021</v>
      </c>
    </row>
    <row r="5114" spans="1:28" x14ac:dyDescent="0.25">
      <c r="A5114">
        <v>82</v>
      </c>
      <c r="B5114" t="s">
        <v>191</v>
      </c>
      <c r="C5114" t="s">
        <v>103</v>
      </c>
      <c r="D5114" t="s">
        <v>94</v>
      </c>
      <c r="E5114" t="s">
        <v>51</v>
      </c>
      <c r="F5114" t="s">
        <v>100</v>
      </c>
      <c r="G5114">
        <v>45000</v>
      </c>
      <c r="H5114">
        <f t="shared" si="1411"/>
        <v>42340.5</v>
      </c>
      <c r="I5114">
        <f t="shared" si="1412"/>
        <v>1291.5</v>
      </c>
      <c r="J5114">
        <f t="shared" si="1413"/>
        <v>3194.9999999999995</v>
      </c>
      <c r="K5114">
        <f t="shared" si="1414"/>
        <v>495.00000000000006</v>
      </c>
      <c r="L5114">
        <f t="shared" si="1415"/>
        <v>1368</v>
      </c>
      <c r="M5114">
        <f t="shared" si="1416"/>
        <v>3190.5</v>
      </c>
      <c r="N5114">
        <v>0</v>
      </c>
      <c r="O5114">
        <f t="shared" si="1417"/>
        <v>9540</v>
      </c>
      <c r="P5114">
        <v>25</v>
      </c>
      <c r="Q5114">
        <v>0</v>
      </c>
      <c r="R5114">
        <v>980.01</v>
      </c>
      <c r="S5114">
        <v>0</v>
      </c>
      <c r="T5114">
        <v>100</v>
      </c>
      <c r="U5114">
        <f t="shared" si="1418"/>
        <v>1148.3248749999998</v>
      </c>
      <c r="V5114">
        <v>0</v>
      </c>
      <c r="W5114">
        <f t="shared" si="1419"/>
        <v>2253.3348749999996</v>
      </c>
      <c r="X5114">
        <f t="shared" si="1421"/>
        <v>2659.5</v>
      </c>
      <c r="Y5114">
        <f t="shared" si="1410"/>
        <v>6385.5</v>
      </c>
      <c r="Z5114">
        <f t="shared" si="1420"/>
        <v>40087.165125</v>
      </c>
      <c r="AA5114" t="s">
        <v>644</v>
      </c>
      <c r="AB5114">
        <v>2021</v>
      </c>
    </row>
    <row r="5115" spans="1:28" x14ac:dyDescent="0.25">
      <c r="A5115">
        <v>83</v>
      </c>
      <c r="B5115" t="s">
        <v>192</v>
      </c>
      <c r="C5115" t="s">
        <v>103</v>
      </c>
      <c r="D5115" t="s">
        <v>7</v>
      </c>
      <c r="E5115" t="s">
        <v>54</v>
      </c>
      <c r="F5115" t="s">
        <v>100</v>
      </c>
      <c r="G5115">
        <v>18000</v>
      </c>
      <c r="H5115">
        <f t="shared" si="1411"/>
        <v>16936.2</v>
      </c>
      <c r="I5115">
        <f t="shared" si="1412"/>
        <v>516.6</v>
      </c>
      <c r="J5115">
        <f t="shared" si="1413"/>
        <v>1277.9999999999998</v>
      </c>
      <c r="K5115">
        <f t="shared" si="1414"/>
        <v>198.00000000000003</v>
      </c>
      <c r="L5115">
        <f t="shared" si="1415"/>
        <v>547.20000000000005</v>
      </c>
      <c r="M5115">
        <f t="shared" si="1416"/>
        <v>1276.2</v>
      </c>
      <c r="N5115">
        <v>0</v>
      </c>
      <c r="O5115">
        <f t="shared" si="1417"/>
        <v>3816</v>
      </c>
      <c r="P5115">
        <v>25</v>
      </c>
      <c r="Q5115">
        <v>500</v>
      </c>
      <c r="R5115">
        <v>0</v>
      </c>
      <c r="S5115">
        <v>0</v>
      </c>
      <c r="T5115">
        <v>100</v>
      </c>
      <c r="U5115">
        <f t="shared" si="1418"/>
        <v>0</v>
      </c>
      <c r="V5115">
        <v>0</v>
      </c>
      <c r="W5115">
        <f t="shared" si="1419"/>
        <v>625</v>
      </c>
      <c r="X5115">
        <f t="shared" si="1421"/>
        <v>1063.8000000000002</v>
      </c>
      <c r="Y5115">
        <f t="shared" si="1410"/>
        <v>2554.1999999999998</v>
      </c>
      <c r="Z5115">
        <f t="shared" si="1420"/>
        <v>16311.2</v>
      </c>
      <c r="AA5115" t="s">
        <v>644</v>
      </c>
      <c r="AB5115">
        <v>2021</v>
      </c>
    </row>
    <row r="5116" spans="1:28" x14ac:dyDescent="0.25">
      <c r="A5116">
        <v>84</v>
      </c>
      <c r="B5116" t="s">
        <v>193</v>
      </c>
      <c r="C5116" t="s">
        <v>103</v>
      </c>
      <c r="D5116" t="s">
        <v>9</v>
      </c>
      <c r="E5116" t="s">
        <v>54</v>
      </c>
      <c r="F5116" t="s">
        <v>100</v>
      </c>
      <c r="G5116">
        <v>28000</v>
      </c>
      <c r="H5116">
        <f t="shared" si="1411"/>
        <v>24995.08</v>
      </c>
      <c r="I5116">
        <f t="shared" si="1412"/>
        <v>803.6</v>
      </c>
      <c r="J5116">
        <f t="shared" si="1413"/>
        <v>1987.9999999999998</v>
      </c>
      <c r="K5116">
        <f t="shared" si="1414"/>
        <v>308.00000000000006</v>
      </c>
      <c r="L5116">
        <f t="shared" si="1415"/>
        <v>851.2</v>
      </c>
      <c r="M5116">
        <f t="shared" si="1416"/>
        <v>1985.2</v>
      </c>
      <c r="N5116">
        <v>1350.12</v>
      </c>
      <c r="O5116">
        <f t="shared" si="1417"/>
        <v>7286.12</v>
      </c>
      <c r="P5116">
        <v>25</v>
      </c>
      <c r="Q5116">
        <v>200</v>
      </c>
      <c r="R5116">
        <v>0</v>
      </c>
      <c r="S5116">
        <v>0</v>
      </c>
      <c r="T5116">
        <v>100</v>
      </c>
      <c r="U5116">
        <f t="shared" si="1418"/>
        <v>0</v>
      </c>
      <c r="V5116">
        <v>0</v>
      </c>
      <c r="W5116">
        <f t="shared" si="1419"/>
        <v>325</v>
      </c>
      <c r="X5116">
        <f t="shared" si="1421"/>
        <v>3004.92</v>
      </c>
      <c r="Y5116">
        <f t="shared" si="1410"/>
        <v>3973.2</v>
      </c>
      <c r="Z5116">
        <f t="shared" si="1420"/>
        <v>24670.080000000002</v>
      </c>
      <c r="AA5116" t="s">
        <v>644</v>
      </c>
      <c r="AB5116">
        <v>2021</v>
      </c>
    </row>
    <row r="5117" spans="1:28" x14ac:dyDescent="0.25">
      <c r="A5117">
        <v>85</v>
      </c>
      <c r="B5117" t="s">
        <v>194</v>
      </c>
      <c r="C5117" t="s">
        <v>103</v>
      </c>
      <c r="D5117" t="s">
        <v>22</v>
      </c>
      <c r="E5117" t="s">
        <v>54</v>
      </c>
      <c r="F5117" t="s">
        <v>100</v>
      </c>
      <c r="G5117">
        <v>25000</v>
      </c>
      <c r="H5117">
        <f t="shared" si="1411"/>
        <v>23522.5</v>
      </c>
      <c r="I5117">
        <f t="shared" si="1412"/>
        <v>717.5</v>
      </c>
      <c r="J5117">
        <f t="shared" si="1413"/>
        <v>1774.9999999999998</v>
      </c>
      <c r="K5117">
        <f t="shared" si="1414"/>
        <v>275</v>
      </c>
      <c r="L5117">
        <f t="shared" si="1415"/>
        <v>760</v>
      </c>
      <c r="M5117">
        <f t="shared" si="1416"/>
        <v>1772.5000000000002</v>
      </c>
      <c r="N5117">
        <v>0</v>
      </c>
      <c r="O5117">
        <f t="shared" si="1417"/>
        <v>5300</v>
      </c>
      <c r="P5117">
        <v>25</v>
      </c>
      <c r="Q5117">
        <v>0</v>
      </c>
      <c r="R5117">
        <v>0</v>
      </c>
      <c r="S5117">
        <v>0</v>
      </c>
      <c r="T5117">
        <v>100</v>
      </c>
      <c r="U5117">
        <f t="shared" si="1418"/>
        <v>0</v>
      </c>
      <c r="V5117">
        <v>0</v>
      </c>
      <c r="W5117">
        <f t="shared" si="1419"/>
        <v>125</v>
      </c>
      <c r="X5117">
        <f t="shared" si="1421"/>
        <v>1477.5</v>
      </c>
      <c r="Y5117">
        <f t="shared" si="1410"/>
        <v>3547.5</v>
      </c>
      <c r="Z5117">
        <f t="shared" si="1420"/>
        <v>23397.5</v>
      </c>
      <c r="AA5117" t="s">
        <v>644</v>
      </c>
      <c r="AB5117">
        <v>2021</v>
      </c>
    </row>
    <row r="5118" spans="1:28" x14ac:dyDescent="0.25">
      <c r="A5118">
        <v>86</v>
      </c>
      <c r="B5118" t="s">
        <v>195</v>
      </c>
      <c r="C5118" t="s">
        <v>103</v>
      </c>
      <c r="D5118" t="s">
        <v>7</v>
      </c>
      <c r="E5118" t="s">
        <v>54</v>
      </c>
      <c r="F5118" t="s">
        <v>99</v>
      </c>
      <c r="G5118">
        <v>45000</v>
      </c>
      <c r="H5118">
        <f t="shared" si="1411"/>
        <v>42340.5</v>
      </c>
      <c r="I5118">
        <f t="shared" si="1412"/>
        <v>1291.5</v>
      </c>
      <c r="J5118">
        <f t="shared" si="1413"/>
        <v>3194.9999999999995</v>
      </c>
      <c r="K5118">
        <f t="shared" si="1414"/>
        <v>495.00000000000006</v>
      </c>
      <c r="L5118">
        <f t="shared" si="1415"/>
        <v>1368</v>
      </c>
      <c r="M5118">
        <f t="shared" si="1416"/>
        <v>3190.5</v>
      </c>
      <c r="N5118">
        <v>0</v>
      </c>
      <c r="O5118">
        <f t="shared" si="1417"/>
        <v>9540</v>
      </c>
      <c r="P5118">
        <v>25</v>
      </c>
      <c r="Q5118">
        <v>0</v>
      </c>
      <c r="R5118">
        <v>0</v>
      </c>
      <c r="S5118">
        <v>0</v>
      </c>
      <c r="T5118">
        <v>100</v>
      </c>
      <c r="U5118">
        <f t="shared" si="1418"/>
        <v>1148.3248749999998</v>
      </c>
      <c r="V5118">
        <v>0</v>
      </c>
      <c r="W5118">
        <f t="shared" si="1419"/>
        <v>1273.3248749999998</v>
      </c>
      <c r="X5118">
        <f t="shared" si="1421"/>
        <v>2659.5</v>
      </c>
      <c r="Y5118">
        <f t="shared" si="1410"/>
        <v>6385.5</v>
      </c>
      <c r="Z5118">
        <f t="shared" si="1420"/>
        <v>41067.175125000002</v>
      </c>
      <c r="AA5118" t="s">
        <v>644</v>
      </c>
      <c r="AB5118">
        <v>2021</v>
      </c>
    </row>
    <row r="5119" spans="1:28" x14ac:dyDescent="0.25">
      <c r="A5119">
        <v>87</v>
      </c>
      <c r="B5119" t="s">
        <v>196</v>
      </c>
      <c r="C5119" t="s">
        <v>103</v>
      </c>
      <c r="D5119" t="s">
        <v>22</v>
      </c>
      <c r="E5119" t="s">
        <v>54</v>
      </c>
      <c r="F5119" t="s">
        <v>100</v>
      </c>
      <c r="G5119">
        <v>20000</v>
      </c>
      <c r="H5119">
        <f t="shared" si="1411"/>
        <v>18818</v>
      </c>
      <c r="I5119">
        <f t="shared" si="1412"/>
        <v>574</v>
      </c>
      <c r="J5119">
        <f t="shared" si="1413"/>
        <v>1419.9999999999998</v>
      </c>
      <c r="K5119">
        <f t="shared" si="1414"/>
        <v>220.00000000000003</v>
      </c>
      <c r="L5119">
        <f t="shared" si="1415"/>
        <v>608</v>
      </c>
      <c r="M5119">
        <f t="shared" si="1416"/>
        <v>1418</v>
      </c>
      <c r="N5119">
        <v>0</v>
      </c>
      <c r="O5119">
        <f t="shared" si="1417"/>
        <v>4240</v>
      </c>
      <c r="P5119">
        <v>25</v>
      </c>
      <c r="Q5119">
        <v>0</v>
      </c>
      <c r="R5119">
        <v>0</v>
      </c>
      <c r="S5119">
        <v>0</v>
      </c>
      <c r="T5119">
        <v>100</v>
      </c>
      <c r="U5119">
        <f t="shared" si="1418"/>
        <v>0</v>
      </c>
      <c r="V5119">
        <v>0</v>
      </c>
      <c r="W5119">
        <f t="shared" si="1419"/>
        <v>125</v>
      </c>
      <c r="X5119">
        <f t="shared" si="1421"/>
        <v>1182</v>
      </c>
      <c r="Y5119">
        <f t="shared" si="1410"/>
        <v>2838</v>
      </c>
      <c r="Z5119">
        <f t="shared" si="1420"/>
        <v>18693</v>
      </c>
      <c r="AA5119" t="s">
        <v>644</v>
      </c>
      <c r="AB5119">
        <v>2021</v>
      </c>
    </row>
    <row r="5120" spans="1:28" x14ac:dyDescent="0.25">
      <c r="A5120">
        <v>88</v>
      </c>
      <c r="B5120" t="s">
        <v>197</v>
      </c>
      <c r="C5120" t="s">
        <v>103</v>
      </c>
      <c r="D5120" t="s">
        <v>94</v>
      </c>
      <c r="E5120" t="s">
        <v>54</v>
      </c>
      <c r="F5120" t="s">
        <v>100</v>
      </c>
      <c r="G5120">
        <v>20000</v>
      </c>
      <c r="H5120">
        <f t="shared" si="1411"/>
        <v>18818</v>
      </c>
      <c r="I5120">
        <f t="shared" si="1412"/>
        <v>574</v>
      </c>
      <c r="J5120">
        <f t="shared" si="1413"/>
        <v>1419.9999999999998</v>
      </c>
      <c r="K5120">
        <f t="shared" si="1414"/>
        <v>220.00000000000003</v>
      </c>
      <c r="L5120">
        <f t="shared" si="1415"/>
        <v>608</v>
      </c>
      <c r="M5120">
        <f t="shared" si="1416"/>
        <v>1418</v>
      </c>
      <c r="N5120">
        <v>0</v>
      </c>
      <c r="O5120">
        <f t="shared" si="1417"/>
        <v>4240</v>
      </c>
      <c r="P5120">
        <v>25</v>
      </c>
      <c r="Q5120">
        <v>0</v>
      </c>
      <c r="R5120">
        <v>0</v>
      </c>
      <c r="S5120">
        <v>0</v>
      </c>
      <c r="T5120">
        <v>100</v>
      </c>
      <c r="U5120">
        <f t="shared" si="1418"/>
        <v>0</v>
      </c>
      <c r="V5120">
        <v>0</v>
      </c>
      <c r="W5120">
        <f t="shared" si="1419"/>
        <v>125</v>
      </c>
      <c r="X5120">
        <v>1182</v>
      </c>
      <c r="Y5120">
        <f t="shared" si="1410"/>
        <v>2838</v>
      </c>
      <c r="Z5120">
        <f t="shared" si="1420"/>
        <v>18693</v>
      </c>
      <c r="AA5120" t="s">
        <v>644</v>
      </c>
      <c r="AB5120">
        <v>2021</v>
      </c>
    </row>
    <row r="5121" spans="1:28" x14ac:dyDescent="0.25">
      <c r="A5121">
        <v>89</v>
      </c>
      <c r="B5121" t="s">
        <v>198</v>
      </c>
      <c r="C5121" t="s">
        <v>103</v>
      </c>
      <c r="D5121" t="s">
        <v>22</v>
      </c>
      <c r="E5121" t="s">
        <v>54</v>
      </c>
      <c r="F5121" t="s">
        <v>100</v>
      </c>
      <c r="G5121">
        <v>28000</v>
      </c>
      <c r="H5121">
        <f t="shared" si="1411"/>
        <v>26345.200000000001</v>
      </c>
      <c r="I5121">
        <f t="shared" si="1412"/>
        <v>803.6</v>
      </c>
      <c r="J5121">
        <f t="shared" si="1413"/>
        <v>1987.9999999999998</v>
      </c>
      <c r="K5121">
        <f t="shared" si="1414"/>
        <v>308.00000000000006</v>
      </c>
      <c r="L5121">
        <f t="shared" si="1415"/>
        <v>851.2</v>
      </c>
      <c r="M5121">
        <f t="shared" si="1416"/>
        <v>1985.2</v>
      </c>
      <c r="N5121">
        <v>0</v>
      </c>
      <c r="O5121">
        <f t="shared" si="1417"/>
        <v>5936</v>
      </c>
      <c r="P5121">
        <v>25</v>
      </c>
      <c r="Q5121">
        <v>0</v>
      </c>
      <c r="R5121">
        <v>0</v>
      </c>
      <c r="S5121">
        <v>0</v>
      </c>
      <c r="T5121">
        <v>100</v>
      </c>
      <c r="U5121">
        <f t="shared" si="1418"/>
        <v>0</v>
      </c>
      <c r="V5121">
        <v>0</v>
      </c>
      <c r="W5121">
        <f t="shared" si="1419"/>
        <v>125</v>
      </c>
      <c r="X5121">
        <f t="shared" ref="X5121:X5152" si="1422">+I5121+L5121+N5121</f>
        <v>1654.8000000000002</v>
      </c>
      <c r="Y5121">
        <f t="shared" ref="Y5121:Y5155" si="1423">+J5121+M5121</f>
        <v>3973.2</v>
      </c>
      <c r="Z5121">
        <f t="shared" si="1420"/>
        <v>26220.2</v>
      </c>
      <c r="AA5121" t="s">
        <v>644</v>
      </c>
      <c r="AB5121">
        <v>2021</v>
      </c>
    </row>
    <row r="5122" spans="1:28" x14ac:dyDescent="0.25">
      <c r="A5122">
        <v>90</v>
      </c>
      <c r="B5122" t="s">
        <v>199</v>
      </c>
      <c r="C5122" t="s">
        <v>103</v>
      </c>
      <c r="D5122" t="s">
        <v>10</v>
      </c>
      <c r="E5122" t="s">
        <v>54</v>
      </c>
      <c r="F5122" t="s">
        <v>100</v>
      </c>
      <c r="G5122">
        <v>25000</v>
      </c>
      <c r="H5122">
        <f t="shared" si="1411"/>
        <v>23522.5</v>
      </c>
      <c r="I5122">
        <f t="shared" si="1412"/>
        <v>717.5</v>
      </c>
      <c r="J5122">
        <f t="shared" si="1413"/>
        <v>1774.9999999999998</v>
      </c>
      <c r="K5122">
        <f t="shared" si="1414"/>
        <v>275</v>
      </c>
      <c r="L5122">
        <f t="shared" si="1415"/>
        <v>760</v>
      </c>
      <c r="M5122">
        <f t="shared" si="1416"/>
        <v>1772.5000000000002</v>
      </c>
      <c r="N5122">
        <v>0</v>
      </c>
      <c r="O5122">
        <f t="shared" si="1417"/>
        <v>5300</v>
      </c>
      <c r="P5122">
        <v>25</v>
      </c>
      <c r="Q5122">
        <v>0</v>
      </c>
      <c r="R5122">
        <v>0</v>
      </c>
      <c r="S5122">
        <v>0</v>
      </c>
      <c r="T5122">
        <v>100</v>
      </c>
      <c r="U5122">
        <f t="shared" si="1418"/>
        <v>0</v>
      </c>
      <c r="V5122">
        <v>0</v>
      </c>
      <c r="W5122">
        <f t="shared" si="1419"/>
        <v>125</v>
      </c>
      <c r="X5122">
        <f t="shared" si="1422"/>
        <v>1477.5</v>
      </c>
      <c r="Y5122">
        <f t="shared" si="1423"/>
        <v>3547.5</v>
      </c>
      <c r="Z5122">
        <f t="shared" si="1420"/>
        <v>23397.5</v>
      </c>
      <c r="AA5122" t="s">
        <v>644</v>
      </c>
      <c r="AB5122">
        <v>2021</v>
      </c>
    </row>
    <row r="5123" spans="1:28" x14ac:dyDescent="0.25">
      <c r="A5123">
        <v>91</v>
      </c>
      <c r="B5123" t="s">
        <v>200</v>
      </c>
      <c r="C5123" t="s">
        <v>103</v>
      </c>
      <c r="D5123" t="s">
        <v>19</v>
      </c>
      <c r="E5123" t="s">
        <v>60</v>
      </c>
      <c r="F5123" t="s">
        <v>100</v>
      </c>
      <c r="G5123">
        <v>28000</v>
      </c>
      <c r="H5123">
        <f t="shared" si="1411"/>
        <v>26345.200000000001</v>
      </c>
      <c r="I5123">
        <f t="shared" si="1412"/>
        <v>803.6</v>
      </c>
      <c r="J5123">
        <f t="shared" si="1413"/>
        <v>1987.9999999999998</v>
      </c>
      <c r="K5123">
        <f t="shared" si="1414"/>
        <v>308.00000000000006</v>
      </c>
      <c r="L5123">
        <f t="shared" si="1415"/>
        <v>851.2</v>
      </c>
      <c r="M5123">
        <f t="shared" si="1416"/>
        <v>1985.2</v>
      </c>
      <c r="N5123">
        <v>0</v>
      </c>
      <c r="O5123">
        <f t="shared" si="1417"/>
        <v>5936</v>
      </c>
      <c r="P5123">
        <v>25</v>
      </c>
      <c r="Q5123">
        <v>6191.35</v>
      </c>
      <c r="R5123">
        <v>0</v>
      </c>
      <c r="S5123">
        <v>0</v>
      </c>
      <c r="T5123">
        <v>100</v>
      </c>
      <c r="U5123">
        <f t="shared" si="1418"/>
        <v>0</v>
      </c>
      <c r="V5123">
        <v>0</v>
      </c>
      <c r="W5123">
        <f t="shared" si="1419"/>
        <v>6316.35</v>
      </c>
      <c r="X5123">
        <f t="shared" si="1422"/>
        <v>1654.8000000000002</v>
      </c>
      <c r="Y5123">
        <f t="shared" si="1423"/>
        <v>3973.2</v>
      </c>
      <c r="Z5123">
        <f t="shared" si="1420"/>
        <v>20028.849999999999</v>
      </c>
      <c r="AA5123" t="s">
        <v>644</v>
      </c>
      <c r="AB5123">
        <v>2021</v>
      </c>
    </row>
    <row r="5124" spans="1:28" x14ac:dyDescent="0.25">
      <c r="A5124">
        <v>92</v>
      </c>
      <c r="B5124" t="s">
        <v>201</v>
      </c>
      <c r="C5124" t="s">
        <v>102</v>
      </c>
      <c r="D5124" t="s">
        <v>22</v>
      </c>
      <c r="E5124" t="s">
        <v>37</v>
      </c>
      <c r="F5124" t="s">
        <v>100</v>
      </c>
      <c r="G5124">
        <v>19000</v>
      </c>
      <c r="H5124">
        <f t="shared" si="1411"/>
        <v>17877.099999999999</v>
      </c>
      <c r="I5124">
        <f t="shared" si="1412"/>
        <v>545.29999999999995</v>
      </c>
      <c r="J5124">
        <f t="shared" si="1413"/>
        <v>1348.9999999999998</v>
      </c>
      <c r="K5124">
        <f t="shared" si="1414"/>
        <v>209.00000000000003</v>
      </c>
      <c r="L5124">
        <f t="shared" si="1415"/>
        <v>577.6</v>
      </c>
      <c r="M5124">
        <f t="shared" si="1416"/>
        <v>1347.1000000000001</v>
      </c>
      <c r="N5124">
        <v>0</v>
      </c>
      <c r="O5124">
        <f t="shared" si="1417"/>
        <v>4028</v>
      </c>
      <c r="P5124">
        <v>25</v>
      </c>
      <c r="Q5124">
        <v>2497.7199999999998</v>
      </c>
      <c r="R5124">
        <v>0</v>
      </c>
      <c r="S5124">
        <v>0</v>
      </c>
      <c r="T5124">
        <v>100</v>
      </c>
      <c r="U5124">
        <f t="shared" si="1418"/>
        <v>0</v>
      </c>
      <c r="V5124">
        <v>0</v>
      </c>
      <c r="W5124">
        <f t="shared" si="1419"/>
        <v>2622.72</v>
      </c>
      <c r="X5124">
        <f t="shared" si="1422"/>
        <v>1122.9000000000001</v>
      </c>
      <c r="Y5124">
        <f t="shared" si="1423"/>
        <v>2696.1</v>
      </c>
      <c r="Z5124">
        <f t="shared" si="1420"/>
        <v>15254.380000000001</v>
      </c>
      <c r="AA5124" t="s">
        <v>644</v>
      </c>
      <c r="AB5124">
        <v>2021</v>
      </c>
    </row>
    <row r="5125" spans="1:28" x14ac:dyDescent="0.25">
      <c r="A5125">
        <v>93</v>
      </c>
      <c r="B5125" t="s">
        <v>202</v>
      </c>
      <c r="C5125" t="s">
        <v>102</v>
      </c>
      <c r="D5125" t="s">
        <v>22</v>
      </c>
      <c r="E5125" t="s">
        <v>37</v>
      </c>
      <c r="F5125" t="s">
        <v>100</v>
      </c>
      <c r="G5125">
        <v>19000</v>
      </c>
      <c r="H5125">
        <f t="shared" si="1411"/>
        <v>17877.099999999999</v>
      </c>
      <c r="I5125">
        <f t="shared" si="1412"/>
        <v>545.29999999999995</v>
      </c>
      <c r="J5125">
        <f t="shared" si="1413"/>
        <v>1348.9999999999998</v>
      </c>
      <c r="K5125">
        <f t="shared" si="1414"/>
        <v>209.00000000000003</v>
      </c>
      <c r="L5125">
        <f t="shared" si="1415"/>
        <v>577.6</v>
      </c>
      <c r="M5125">
        <f t="shared" si="1416"/>
        <v>1347.1000000000001</v>
      </c>
      <c r="N5125">
        <v>0</v>
      </c>
      <c r="O5125">
        <f t="shared" si="1417"/>
        <v>4028</v>
      </c>
      <c r="P5125">
        <v>25</v>
      </c>
      <c r="Q5125">
        <v>500</v>
      </c>
      <c r="R5125">
        <v>0</v>
      </c>
      <c r="S5125">
        <v>1270</v>
      </c>
      <c r="T5125">
        <v>100</v>
      </c>
      <c r="U5125">
        <f t="shared" si="1418"/>
        <v>0</v>
      </c>
      <c r="V5125">
        <v>0</v>
      </c>
      <c r="W5125">
        <f t="shared" si="1419"/>
        <v>1895</v>
      </c>
      <c r="X5125">
        <f t="shared" si="1422"/>
        <v>1122.9000000000001</v>
      </c>
      <c r="Y5125">
        <f t="shared" si="1423"/>
        <v>2696.1</v>
      </c>
      <c r="Z5125">
        <f t="shared" si="1420"/>
        <v>15982.1</v>
      </c>
      <c r="AA5125" t="s">
        <v>644</v>
      </c>
      <c r="AB5125">
        <v>2021</v>
      </c>
    </row>
    <row r="5126" spans="1:28" x14ac:dyDescent="0.25">
      <c r="A5126">
        <v>94</v>
      </c>
      <c r="B5126" t="s">
        <v>203</v>
      </c>
      <c r="C5126" t="s">
        <v>102</v>
      </c>
      <c r="D5126" t="s">
        <v>6</v>
      </c>
      <c r="E5126" t="s">
        <v>37</v>
      </c>
      <c r="F5126" t="s">
        <v>100</v>
      </c>
      <c r="G5126">
        <v>10000</v>
      </c>
      <c r="H5126">
        <f t="shared" si="1411"/>
        <v>9409</v>
      </c>
      <c r="I5126">
        <f t="shared" si="1412"/>
        <v>287</v>
      </c>
      <c r="J5126">
        <f t="shared" si="1413"/>
        <v>709.99999999999989</v>
      </c>
      <c r="K5126">
        <f t="shared" si="1414"/>
        <v>110.00000000000001</v>
      </c>
      <c r="L5126">
        <f t="shared" si="1415"/>
        <v>304</v>
      </c>
      <c r="M5126">
        <f t="shared" si="1416"/>
        <v>709</v>
      </c>
      <c r="N5126">
        <v>0</v>
      </c>
      <c r="O5126">
        <f t="shared" si="1417"/>
        <v>2120</v>
      </c>
      <c r="P5126">
        <v>25</v>
      </c>
      <c r="Q5126">
        <v>500</v>
      </c>
      <c r="R5126">
        <v>0</v>
      </c>
      <c r="S5126">
        <v>0</v>
      </c>
      <c r="T5126">
        <v>100</v>
      </c>
      <c r="U5126">
        <f t="shared" si="1418"/>
        <v>0</v>
      </c>
      <c r="V5126">
        <v>0</v>
      </c>
      <c r="W5126">
        <f t="shared" si="1419"/>
        <v>625</v>
      </c>
      <c r="X5126">
        <f t="shared" si="1422"/>
        <v>591</v>
      </c>
      <c r="Y5126">
        <f t="shared" si="1423"/>
        <v>1419</v>
      </c>
      <c r="Z5126">
        <f t="shared" si="1420"/>
        <v>8784</v>
      </c>
      <c r="AA5126" t="s">
        <v>644</v>
      </c>
      <c r="AB5126">
        <v>2021</v>
      </c>
    </row>
    <row r="5127" spans="1:28" x14ac:dyDescent="0.25">
      <c r="A5127">
        <v>95</v>
      </c>
      <c r="B5127" t="s">
        <v>204</v>
      </c>
      <c r="C5127" t="s">
        <v>102</v>
      </c>
      <c r="D5127" t="s">
        <v>6</v>
      </c>
      <c r="E5127" t="s">
        <v>37</v>
      </c>
      <c r="F5127" t="s">
        <v>100</v>
      </c>
      <c r="G5127">
        <v>10000</v>
      </c>
      <c r="H5127">
        <f t="shared" si="1411"/>
        <v>9409</v>
      </c>
      <c r="I5127">
        <f t="shared" si="1412"/>
        <v>287</v>
      </c>
      <c r="J5127">
        <f t="shared" si="1413"/>
        <v>709.99999999999989</v>
      </c>
      <c r="K5127">
        <f t="shared" si="1414"/>
        <v>110.00000000000001</v>
      </c>
      <c r="L5127">
        <f t="shared" si="1415"/>
        <v>304</v>
      </c>
      <c r="M5127">
        <f t="shared" si="1416"/>
        <v>709</v>
      </c>
      <c r="N5127">
        <v>0</v>
      </c>
      <c r="O5127">
        <f t="shared" si="1417"/>
        <v>2120</v>
      </c>
      <c r="P5127">
        <v>25</v>
      </c>
      <c r="Q5127">
        <v>0</v>
      </c>
      <c r="R5127">
        <v>0</v>
      </c>
      <c r="S5127">
        <v>0</v>
      </c>
      <c r="T5127">
        <v>100</v>
      </c>
      <c r="U5127">
        <f t="shared" si="1418"/>
        <v>0</v>
      </c>
      <c r="V5127">
        <v>0</v>
      </c>
      <c r="W5127">
        <f t="shared" si="1419"/>
        <v>125</v>
      </c>
      <c r="X5127">
        <f t="shared" si="1422"/>
        <v>591</v>
      </c>
      <c r="Y5127">
        <f t="shared" si="1423"/>
        <v>1419</v>
      </c>
      <c r="Z5127">
        <f t="shared" si="1420"/>
        <v>9284</v>
      </c>
      <c r="AA5127" t="s">
        <v>644</v>
      </c>
      <c r="AB5127">
        <v>2021</v>
      </c>
    </row>
    <row r="5128" spans="1:28" x14ac:dyDescent="0.25">
      <c r="A5128">
        <v>96</v>
      </c>
      <c r="B5128" t="s">
        <v>205</v>
      </c>
      <c r="C5128" t="s">
        <v>102</v>
      </c>
      <c r="D5128" t="s">
        <v>6</v>
      </c>
      <c r="E5128" t="s">
        <v>37</v>
      </c>
      <c r="F5128" t="s">
        <v>100</v>
      </c>
      <c r="G5128">
        <v>15000</v>
      </c>
      <c r="H5128">
        <f t="shared" si="1411"/>
        <v>14113.5</v>
      </c>
      <c r="I5128">
        <f t="shared" si="1412"/>
        <v>430.5</v>
      </c>
      <c r="J5128">
        <f t="shared" si="1413"/>
        <v>1065</v>
      </c>
      <c r="K5128">
        <f t="shared" si="1414"/>
        <v>165.00000000000003</v>
      </c>
      <c r="L5128">
        <f t="shared" si="1415"/>
        <v>456</v>
      </c>
      <c r="M5128">
        <f t="shared" si="1416"/>
        <v>1063.5</v>
      </c>
      <c r="N5128">
        <v>0</v>
      </c>
      <c r="O5128">
        <f t="shared" si="1417"/>
        <v>3180</v>
      </c>
      <c r="P5128">
        <v>25</v>
      </c>
      <c r="Q5128">
        <v>2000</v>
      </c>
      <c r="R5128">
        <v>0</v>
      </c>
      <c r="S5128">
        <v>0</v>
      </c>
      <c r="T5128">
        <v>100</v>
      </c>
      <c r="U5128">
        <f t="shared" si="1418"/>
        <v>0</v>
      </c>
      <c r="V5128">
        <v>0</v>
      </c>
      <c r="W5128">
        <f t="shared" si="1419"/>
        <v>2125</v>
      </c>
      <c r="X5128">
        <f t="shared" si="1422"/>
        <v>886.5</v>
      </c>
      <c r="Y5128">
        <f t="shared" si="1423"/>
        <v>2128.5</v>
      </c>
      <c r="Z5128">
        <f t="shared" si="1420"/>
        <v>11988.5</v>
      </c>
      <c r="AA5128" t="s">
        <v>644</v>
      </c>
      <c r="AB5128">
        <v>2021</v>
      </c>
    </row>
    <row r="5129" spans="1:28" x14ac:dyDescent="0.25">
      <c r="A5129">
        <v>97</v>
      </c>
      <c r="B5129" t="s">
        <v>206</v>
      </c>
      <c r="C5129" t="s">
        <v>103</v>
      </c>
      <c r="D5129" t="s">
        <v>22</v>
      </c>
      <c r="E5129" t="s">
        <v>57</v>
      </c>
      <c r="F5129" t="s">
        <v>100</v>
      </c>
      <c r="G5129">
        <v>21500</v>
      </c>
      <c r="H5129">
        <f t="shared" si="1411"/>
        <v>20229.349999999999</v>
      </c>
      <c r="I5129">
        <f t="shared" si="1412"/>
        <v>617.04999999999995</v>
      </c>
      <c r="J5129">
        <f t="shared" si="1413"/>
        <v>1526.4999999999998</v>
      </c>
      <c r="K5129">
        <f t="shared" si="1414"/>
        <v>236.50000000000003</v>
      </c>
      <c r="L5129">
        <f t="shared" si="1415"/>
        <v>653.6</v>
      </c>
      <c r="M5129">
        <f t="shared" si="1416"/>
        <v>1524.3500000000001</v>
      </c>
      <c r="N5129">
        <v>0</v>
      </c>
      <c r="O5129">
        <f t="shared" si="1417"/>
        <v>4558</v>
      </c>
      <c r="P5129">
        <v>25</v>
      </c>
      <c r="Q5129">
        <v>7239.75</v>
      </c>
      <c r="R5129">
        <v>0</v>
      </c>
      <c r="S5129">
        <v>0</v>
      </c>
      <c r="T5129">
        <v>100</v>
      </c>
      <c r="U5129">
        <f t="shared" si="1418"/>
        <v>0</v>
      </c>
      <c r="V5129">
        <v>0</v>
      </c>
      <c r="W5129">
        <f t="shared" si="1419"/>
        <v>7364.75</v>
      </c>
      <c r="X5129">
        <f t="shared" si="1422"/>
        <v>1270.6500000000001</v>
      </c>
      <c r="Y5129">
        <f t="shared" si="1423"/>
        <v>3050.85</v>
      </c>
      <c r="Z5129">
        <f t="shared" si="1420"/>
        <v>12864.6</v>
      </c>
      <c r="AA5129" t="s">
        <v>644</v>
      </c>
      <c r="AB5129">
        <v>2021</v>
      </c>
    </row>
    <row r="5130" spans="1:28" x14ac:dyDescent="0.25">
      <c r="A5130">
        <v>98</v>
      </c>
      <c r="B5130" t="s">
        <v>207</v>
      </c>
      <c r="C5130" t="s">
        <v>103</v>
      </c>
      <c r="D5130" t="s">
        <v>6</v>
      </c>
      <c r="E5130" t="s">
        <v>28</v>
      </c>
      <c r="F5130" t="s">
        <v>100</v>
      </c>
      <c r="G5130">
        <v>21500</v>
      </c>
      <c r="H5130">
        <f t="shared" si="1411"/>
        <v>20229.349999999999</v>
      </c>
      <c r="I5130">
        <f t="shared" si="1412"/>
        <v>617.04999999999995</v>
      </c>
      <c r="J5130">
        <f t="shared" si="1413"/>
        <v>1526.4999999999998</v>
      </c>
      <c r="K5130">
        <f t="shared" si="1414"/>
        <v>236.50000000000003</v>
      </c>
      <c r="L5130">
        <f t="shared" si="1415"/>
        <v>653.6</v>
      </c>
      <c r="M5130">
        <f t="shared" si="1416"/>
        <v>1524.3500000000001</v>
      </c>
      <c r="N5130">
        <v>0</v>
      </c>
      <c r="O5130">
        <f t="shared" si="1417"/>
        <v>4558</v>
      </c>
      <c r="P5130">
        <v>25</v>
      </c>
      <c r="Q5130">
        <v>6277.33</v>
      </c>
      <c r="R5130">
        <v>0</v>
      </c>
      <c r="S5130">
        <v>0</v>
      </c>
      <c r="T5130">
        <v>100</v>
      </c>
      <c r="U5130">
        <f t="shared" si="1418"/>
        <v>0</v>
      </c>
      <c r="V5130">
        <v>0</v>
      </c>
      <c r="W5130">
        <f t="shared" si="1419"/>
        <v>6402.33</v>
      </c>
      <c r="X5130">
        <f t="shared" si="1422"/>
        <v>1270.6500000000001</v>
      </c>
      <c r="Y5130">
        <f t="shared" si="1423"/>
        <v>3050.85</v>
      </c>
      <c r="Z5130">
        <f t="shared" si="1420"/>
        <v>13827.02</v>
      </c>
      <c r="AA5130" t="s">
        <v>644</v>
      </c>
      <c r="AB5130">
        <v>2021</v>
      </c>
    </row>
    <row r="5131" spans="1:28" x14ac:dyDescent="0.25">
      <c r="A5131">
        <v>99</v>
      </c>
      <c r="B5131" t="s">
        <v>208</v>
      </c>
      <c r="C5131" t="s">
        <v>103</v>
      </c>
      <c r="D5131" t="s">
        <v>22</v>
      </c>
      <c r="E5131" t="s">
        <v>41</v>
      </c>
      <c r="F5131" t="s">
        <v>100</v>
      </c>
      <c r="G5131">
        <v>24800</v>
      </c>
      <c r="H5131">
        <f t="shared" si="1411"/>
        <v>23334.32</v>
      </c>
      <c r="I5131">
        <f t="shared" si="1412"/>
        <v>711.76</v>
      </c>
      <c r="J5131">
        <f t="shared" si="1413"/>
        <v>1760.8</v>
      </c>
      <c r="K5131">
        <f t="shared" si="1414"/>
        <v>272.8</v>
      </c>
      <c r="L5131">
        <f t="shared" si="1415"/>
        <v>753.92</v>
      </c>
      <c r="M5131">
        <f t="shared" si="1416"/>
        <v>1758.3200000000002</v>
      </c>
      <c r="N5131">
        <v>0</v>
      </c>
      <c r="O5131">
        <f t="shared" si="1417"/>
        <v>5257.6</v>
      </c>
      <c r="P5131">
        <v>25</v>
      </c>
      <c r="Q5131">
        <v>2636.3</v>
      </c>
      <c r="R5131">
        <v>0</v>
      </c>
      <c r="S5131">
        <v>0</v>
      </c>
      <c r="T5131">
        <v>100</v>
      </c>
      <c r="U5131">
        <f t="shared" si="1418"/>
        <v>0</v>
      </c>
      <c r="V5131">
        <v>0</v>
      </c>
      <c r="W5131">
        <f t="shared" si="1419"/>
        <v>2761.3</v>
      </c>
      <c r="X5131">
        <f t="shared" si="1422"/>
        <v>1465.6799999999998</v>
      </c>
      <c r="Y5131">
        <f t="shared" si="1423"/>
        <v>3519.12</v>
      </c>
      <c r="Z5131">
        <f t="shared" si="1420"/>
        <v>20573.02</v>
      </c>
      <c r="AA5131" t="s">
        <v>644</v>
      </c>
      <c r="AB5131">
        <v>2021</v>
      </c>
    </row>
    <row r="5132" spans="1:28" x14ac:dyDescent="0.25">
      <c r="A5132">
        <v>100</v>
      </c>
      <c r="B5132" t="s">
        <v>109</v>
      </c>
      <c r="C5132" t="s">
        <v>103</v>
      </c>
      <c r="D5132" t="s">
        <v>7</v>
      </c>
      <c r="E5132" t="s">
        <v>27</v>
      </c>
      <c r="F5132" t="s">
        <v>98</v>
      </c>
      <c r="G5132">
        <v>400000</v>
      </c>
      <c r="H5132">
        <f>+G5132-(I5132+L5132+N5132)</f>
        <v>386303.2</v>
      </c>
      <c r="I5132">
        <f t="shared" si="1412"/>
        <v>8954.4</v>
      </c>
      <c r="J5132">
        <f t="shared" si="1413"/>
        <v>22152</v>
      </c>
      <c r="K5132">
        <f t="shared" si="1414"/>
        <v>686.4</v>
      </c>
      <c r="L5132">
        <f t="shared" si="1415"/>
        <v>4742.3999999999996</v>
      </c>
      <c r="M5132">
        <f t="shared" si="1416"/>
        <v>11060.4</v>
      </c>
      <c r="N5132">
        <v>0</v>
      </c>
      <c r="O5132">
        <f>+I5132+J5132+K5132+L5132+M5132+N5132</f>
        <v>47595.600000000006</v>
      </c>
      <c r="P5132">
        <v>25</v>
      </c>
      <c r="Q5132">
        <v>0</v>
      </c>
      <c r="R5132">
        <v>0</v>
      </c>
      <c r="S5132">
        <v>0</v>
      </c>
      <c r="T5132">
        <v>0</v>
      </c>
      <c r="U5132">
        <f t="shared" si="1418"/>
        <v>85158.737291666679</v>
      </c>
      <c r="V5132">
        <v>0</v>
      </c>
      <c r="W5132">
        <f t="shared" si="1419"/>
        <v>85183.737291666679</v>
      </c>
      <c r="X5132">
        <f t="shared" si="1422"/>
        <v>13696.8</v>
      </c>
      <c r="Y5132">
        <f t="shared" si="1423"/>
        <v>33212.400000000001</v>
      </c>
      <c r="Z5132">
        <f t="shared" si="1420"/>
        <v>301119.46270833333</v>
      </c>
      <c r="AA5132" t="s">
        <v>222</v>
      </c>
      <c r="AB5132">
        <v>2021</v>
      </c>
    </row>
    <row r="5133" spans="1:28" x14ac:dyDescent="0.25">
      <c r="A5133">
        <v>1</v>
      </c>
      <c r="B5133" t="s">
        <v>228</v>
      </c>
      <c r="C5133" t="s">
        <v>102</v>
      </c>
      <c r="D5133" t="s">
        <v>19</v>
      </c>
      <c r="E5133" t="s">
        <v>71</v>
      </c>
      <c r="F5133" t="s">
        <v>98</v>
      </c>
      <c r="G5133">
        <v>300000</v>
      </c>
      <c r="H5133">
        <f t="shared" ref="H5133:H5196" si="1424">+G5133-(I5133+L5133+N5133)</f>
        <v>286647.59999999998</v>
      </c>
      <c r="I5133">
        <f t="shared" si="1412"/>
        <v>8610</v>
      </c>
      <c r="J5133">
        <f t="shared" si="1413"/>
        <v>21299.999999999996</v>
      </c>
      <c r="K5133">
        <f t="shared" si="1414"/>
        <v>686.4</v>
      </c>
      <c r="L5133">
        <f t="shared" si="1415"/>
        <v>4742.3999999999996</v>
      </c>
      <c r="M5133">
        <f t="shared" si="1416"/>
        <v>11060.4</v>
      </c>
      <c r="N5133">
        <v>0</v>
      </c>
      <c r="O5133">
        <f t="shared" ref="O5133:O5196" si="1425">+I5133+J5133+K5133+L5133+M5133+N5133</f>
        <v>46399.199999999997</v>
      </c>
      <c r="P5133">
        <v>25</v>
      </c>
      <c r="Q5133">
        <v>0</v>
      </c>
      <c r="R5133">
        <v>0</v>
      </c>
      <c r="S5133">
        <v>0</v>
      </c>
      <c r="T5133">
        <v>0</v>
      </c>
      <c r="U5133">
        <f t="shared" si="1418"/>
        <v>60244.837291666656</v>
      </c>
      <c r="V5133">
        <v>0</v>
      </c>
      <c r="W5133">
        <f t="shared" si="1419"/>
        <v>60269.837291666656</v>
      </c>
      <c r="X5133">
        <f t="shared" si="1422"/>
        <v>13352.4</v>
      </c>
      <c r="Y5133">
        <f t="shared" si="1423"/>
        <v>32360.399999999994</v>
      </c>
      <c r="Z5133">
        <f t="shared" si="1420"/>
        <v>226377.76270833335</v>
      </c>
      <c r="AA5133" t="s">
        <v>222</v>
      </c>
      <c r="AB5133">
        <v>2021</v>
      </c>
    </row>
    <row r="5134" spans="1:28" x14ac:dyDescent="0.25">
      <c r="A5134">
        <v>2</v>
      </c>
      <c r="B5134" t="s">
        <v>110</v>
      </c>
      <c r="C5134" t="s">
        <v>103</v>
      </c>
      <c r="D5134" t="s">
        <v>10</v>
      </c>
      <c r="E5134" t="s">
        <v>53</v>
      </c>
      <c r="F5134" t="s">
        <v>98</v>
      </c>
      <c r="G5134">
        <v>300000</v>
      </c>
      <c r="H5134">
        <f t="shared" si="1424"/>
        <v>285297.48</v>
      </c>
      <c r="I5134">
        <f t="shared" si="1412"/>
        <v>8610</v>
      </c>
      <c r="J5134">
        <f t="shared" si="1413"/>
        <v>21299.999999999996</v>
      </c>
      <c r="K5134">
        <f t="shared" si="1414"/>
        <v>686.4</v>
      </c>
      <c r="L5134">
        <f t="shared" si="1415"/>
        <v>4742.3999999999996</v>
      </c>
      <c r="M5134">
        <f t="shared" si="1416"/>
        <v>11060.4</v>
      </c>
      <c r="N5134">
        <v>1350.12</v>
      </c>
      <c r="O5134">
        <f t="shared" si="1425"/>
        <v>47749.32</v>
      </c>
      <c r="P5134">
        <v>25</v>
      </c>
      <c r="Q5134">
        <v>0</v>
      </c>
      <c r="R5134">
        <v>0</v>
      </c>
      <c r="S5134">
        <v>0</v>
      </c>
      <c r="T5134">
        <v>0</v>
      </c>
      <c r="U5134">
        <f t="shared" si="1418"/>
        <v>59907.307291666664</v>
      </c>
      <c r="V5134">
        <v>0</v>
      </c>
      <c r="W5134">
        <f t="shared" si="1419"/>
        <v>59932.307291666664</v>
      </c>
      <c r="X5134">
        <f t="shared" si="1422"/>
        <v>14702.52</v>
      </c>
      <c r="Y5134">
        <f t="shared" si="1423"/>
        <v>32360.399999999994</v>
      </c>
      <c r="Z5134">
        <f t="shared" si="1420"/>
        <v>225365.17270833335</v>
      </c>
      <c r="AA5134" t="s">
        <v>222</v>
      </c>
      <c r="AB5134">
        <v>2021</v>
      </c>
    </row>
    <row r="5135" spans="1:28" x14ac:dyDescent="0.25">
      <c r="A5135">
        <v>3</v>
      </c>
      <c r="B5135" t="s">
        <v>111</v>
      </c>
      <c r="C5135" t="s">
        <v>103</v>
      </c>
      <c r="D5135" t="s">
        <v>11</v>
      </c>
      <c r="E5135" t="s">
        <v>34</v>
      </c>
      <c r="F5135" t="s">
        <v>99</v>
      </c>
      <c r="G5135">
        <v>300000</v>
      </c>
      <c r="H5135">
        <f t="shared" si="1424"/>
        <v>285297.48</v>
      </c>
      <c r="I5135">
        <f t="shared" si="1412"/>
        <v>8610</v>
      </c>
      <c r="J5135">
        <f t="shared" si="1413"/>
        <v>21299.999999999996</v>
      </c>
      <c r="K5135">
        <f t="shared" si="1414"/>
        <v>686.4</v>
      </c>
      <c r="L5135">
        <f t="shared" si="1415"/>
        <v>4742.3999999999996</v>
      </c>
      <c r="M5135">
        <f t="shared" si="1416"/>
        <v>11060.4</v>
      </c>
      <c r="N5135">
        <v>1350.12</v>
      </c>
      <c r="O5135">
        <f t="shared" si="1425"/>
        <v>47749.32</v>
      </c>
      <c r="P5135">
        <v>25</v>
      </c>
      <c r="Q5135">
        <v>0</v>
      </c>
      <c r="R5135">
        <v>0</v>
      </c>
      <c r="S5135">
        <v>2440</v>
      </c>
      <c r="T5135">
        <v>100</v>
      </c>
      <c r="U5135">
        <f t="shared" si="1418"/>
        <v>59907.307291666664</v>
      </c>
      <c r="V5135">
        <v>0</v>
      </c>
      <c r="W5135">
        <f t="shared" si="1419"/>
        <v>62472.307291666664</v>
      </c>
      <c r="X5135">
        <f t="shared" si="1422"/>
        <v>14702.52</v>
      </c>
      <c r="Y5135">
        <f t="shared" si="1423"/>
        <v>32360.399999999994</v>
      </c>
      <c r="Z5135">
        <f t="shared" si="1420"/>
        <v>222825.17270833335</v>
      </c>
      <c r="AA5135" t="s">
        <v>222</v>
      </c>
      <c r="AB5135">
        <v>2021</v>
      </c>
    </row>
    <row r="5136" spans="1:28" x14ac:dyDescent="0.25">
      <c r="A5136">
        <v>4</v>
      </c>
      <c r="B5136" t="s">
        <v>112</v>
      </c>
      <c r="C5136" t="s">
        <v>103</v>
      </c>
      <c r="D5136" t="s">
        <v>94</v>
      </c>
      <c r="E5136" t="s">
        <v>56</v>
      </c>
      <c r="F5136" t="s">
        <v>99</v>
      </c>
      <c r="G5136">
        <v>250000</v>
      </c>
      <c r="H5136">
        <f t="shared" si="1424"/>
        <v>238082.6</v>
      </c>
      <c r="I5136">
        <f t="shared" si="1412"/>
        <v>7175</v>
      </c>
      <c r="J5136">
        <f t="shared" si="1413"/>
        <v>17750</v>
      </c>
      <c r="K5136">
        <f t="shared" si="1414"/>
        <v>686.4</v>
      </c>
      <c r="L5136">
        <f t="shared" si="1415"/>
        <v>4742.3999999999996</v>
      </c>
      <c r="M5136">
        <f t="shared" si="1416"/>
        <v>11060.4</v>
      </c>
      <c r="N5136">
        <v>0</v>
      </c>
      <c r="O5136">
        <f t="shared" si="1425"/>
        <v>41414.200000000004</v>
      </c>
      <c r="P5136">
        <v>25</v>
      </c>
      <c r="Q5136">
        <v>0</v>
      </c>
      <c r="R5136">
        <v>0</v>
      </c>
      <c r="S5136">
        <v>0</v>
      </c>
      <c r="T5136">
        <v>0</v>
      </c>
      <c r="U5136">
        <f t="shared" si="1418"/>
        <v>48103.587291666678</v>
      </c>
      <c r="V5136">
        <v>0</v>
      </c>
      <c r="W5136">
        <f t="shared" si="1419"/>
        <v>48128.587291666678</v>
      </c>
      <c r="X5136">
        <f t="shared" si="1422"/>
        <v>11917.4</v>
      </c>
      <c r="Y5136">
        <f t="shared" si="1423"/>
        <v>28810.400000000001</v>
      </c>
      <c r="Z5136">
        <f t="shared" si="1420"/>
        <v>189954.01270833332</v>
      </c>
      <c r="AA5136" t="s">
        <v>222</v>
      </c>
      <c r="AB5136">
        <v>2021</v>
      </c>
    </row>
    <row r="5137" spans="1:28" x14ac:dyDescent="0.25">
      <c r="A5137">
        <v>5</v>
      </c>
      <c r="B5137" t="s">
        <v>113</v>
      </c>
      <c r="C5137" t="s">
        <v>103</v>
      </c>
      <c r="D5137" t="s">
        <v>20</v>
      </c>
      <c r="E5137" t="s">
        <v>77</v>
      </c>
      <c r="F5137" t="s">
        <v>99</v>
      </c>
      <c r="G5137">
        <v>250000</v>
      </c>
      <c r="H5137">
        <f t="shared" si="1424"/>
        <v>238082.6</v>
      </c>
      <c r="I5137">
        <f t="shared" si="1412"/>
        <v>7175</v>
      </c>
      <c r="J5137">
        <f t="shared" si="1413"/>
        <v>17750</v>
      </c>
      <c r="K5137">
        <f t="shared" si="1414"/>
        <v>686.4</v>
      </c>
      <c r="L5137">
        <f t="shared" si="1415"/>
        <v>4742.3999999999996</v>
      </c>
      <c r="M5137">
        <f t="shared" si="1416"/>
        <v>11060.4</v>
      </c>
      <c r="N5137">
        <v>0</v>
      </c>
      <c r="O5137">
        <f t="shared" si="1425"/>
        <v>41414.200000000004</v>
      </c>
      <c r="P5137">
        <v>25</v>
      </c>
      <c r="Q5137">
        <v>0</v>
      </c>
      <c r="R5137">
        <v>0</v>
      </c>
      <c r="S5137">
        <v>0</v>
      </c>
      <c r="T5137">
        <v>0</v>
      </c>
      <c r="U5137">
        <f t="shared" si="1418"/>
        <v>48103.587291666678</v>
      </c>
      <c r="V5137">
        <v>0</v>
      </c>
      <c r="W5137">
        <f t="shared" si="1419"/>
        <v>48128.587291666678</v>
      </c>
      <c r="X5137">
        <f t="shared" si="1422"/>
        <v>11917.4</v>
      </c>
      <c r="Y5137">
        <f t="shared" si="1423"/>
        <v>28810.400000000001</v>
      </c>
      <c r="Z5137">
        <f t="shared" si="1420"/>
        <v>189954.01270833332</v>
      </c>
      <c r="AA5137" t="s">
        <v>222</v>
      </c>
      <c r="AB5137">
        <v>2021</v>
      </c>
    </row>
    <row r="5138" spans="1:28" x14ac:dyDescent="0.25">
      <c r="A5138">
        <v>6</v>
      </c>
      <c r="B5138" t="s">
        <v>115</v>
      </c>
      <c r="C5138" t="s">
        <v>103</v>
      </c>
      <c r="D5138" t="s">
        <v>21</v>
      </c>
      <c r="E5138" t="s">
        <v>81</v>
      </c>
      <c r="F5138" t="s">
        <v>84</v>
      </c>
      <c r="G5138">
        <v>150000</v>
      </c>
      <c r="H5138">
        <f t="shared" si="1424"/>
        <v>137084.64000000001</v>
      </c>
      <c r="I5138">
        <f t="shared" si="1412"/>
        <v>4305</v>
      </c>
      <c r="J5138">
        <f t="shared" si="1413"/>
        <v>10649.999999999998</v>
      </c>
      <c r="K5138">
        <f t="shared" si="1414"/>
        <v>686.4</v>
      </c>
      <c r="L5138">
        <f t="shared" si="1415"/>
        <v>4560</v>
      </c>
      <c r="M5138">
        <f t="shared" si="1416"/>
        <v>10635</v>
      </c>
      <c r="N5138">
        <f>+N5140*3</f>
        <v>4050.3599999999997</v>
      </c>
      <c r="O5138">
        <f t="shared" si="1425"/>
        <v>34886.759999999995</v>
      </c>
      <c r="P5138">
        <v>25</v>
      </c>
      <c r="Q5138">
        <v>10934.9</v>
      </c>
      <c r="R5138">
        <v>650.03</v>
      </c>
      <c r="S5138">
        <v>0</v>
      </c>
      <c r="T5138">
        <v>100</v>
      </c>
      <c r="U5138">
        <f t="shared" si="1418"/>
        <v>22854.097291666669</v>
      </c>
      <c r="V5138">
        <v>0</v>
      </c>
      <c r="W5138">
        <f t="shared" si="1419"/>
        <v>34564.027291666673</v>
      </c>
      <c r="X5138">
        <f t="shared" si="1422"/>
        <v>12915.36</v>
      </c>
      <c r="Y5138">
        <f t="shared" si="1423"/>
        <v>21285</v>
      </c>
      <c r="Z5138">
        <f t="shared" si="1420"/>
        <v>102520.61270833333</v>
      </c>
      <c r="AA5138" t="s">
        <v>222</v>
      </c>
      <c r="AB5138">
        <v>2021</v>
      </c>
    </row>
    <row r="5139" spans="1:28" x14ac:dyDescent="0.25">
      <c r="A5139">
        <v>7</v>
      </c>
      <c r="B5139" t="s">
        <v>116</v>
      </c>
      <c r="C5139" t="s">
        <v>102</v>
      </c>
      <c r="D5139" t="s">
        <v>4</v>
      </c>
      <c r="E5139" t="s">
        <v>91</v>
      </c>
      <c r="F5139" t="s">
        <v>84</v>
      </c>
      <c r="G5139">
        <v>150000</v>
      </c>
      <c r="H5139">
        <f t="shared" si="1424"/>
        <v>141135</v>
      </c>
      <c r="I5139">
        <f t="shared" si="1412"/>
        <v>4305</v>
      </c>
      <c r="J5139">
        <f t="shared" si="1413"/>
        <v>10649.999999999998</v>
      </c>
      <c r="K5139">
        <f t="shared" si="1414"/>
        <v>686.4</v>
      </c>
      <c r="L5139">
        <f t="shared" si="1415"/>
        <v>4560</v>
      </c>
      <c r="M5139">
        <f t="shared" si="1416"/>
        <v>10635</v>
      </c>
      <c r="N5139">
        <v>0</v>
      </c>
      <c r="O5139">
        <f t="shared" si="1425"/>
        <v>30836.399999999998</v>
      </c>
      <c r="P5139">
        <v>25</v>
      </c>
      <c r="Q5139">
        <v>10684.52</v>
      </c>
      <c r="R5139">
        <v>1050.05</v>
      </c>
      <c r="S5139">
        <v>1270</v>
      </c>
      <c r="T5139">
        <v>100</v>
      </c>
      <c r="U5139">
        <f t="shared" si="1418"/>
        <v>23866.687291666665</v>
      </c>
      <c r="V5139">
        <v>0</v>
      </c>
      <c r="W5139">
        <f t="shared" si="1419"/>
        <v>36996.257291666669</v>
      </c>
      <c r="X5139">
        <f t="shared" si="1422"/>
        <v>8865</v>
      </c>
      <c r="Y5139">
        <f t="shared" si="1423"/>
        <v>21285</v>
      </c>
      <c r="Z5139">
        <f t="shared" si="1420"/>
        <v>104138.74270833333</v>
      </c>
      <c r="AA5139" t="s">
        <v>222</v>
      </c>
      <c r="AB5139">
        <v>2021</v>
      </c>
    </row>
    <row r="5140" spans="1:28" x14ac:dyDescent="0.25">
      <c r="A5140">
        <v>8</v>
      </c>
      <c r="B5140" t="s">
        <v>117</v>
      </c>
      <c r="C5140" t="s">
        <v>102</v>
      </c>
      <c r="D5140" t="s">
        <v>14</v>
      </c>
      <c r="E5140" t="s">
        <v>106</v>
      </c>
      <c r="F5140" t="s">
        <v>84</v>
      </c>
      <c r="G5140">
        <v>150000</v>
      </c>
      <c r="H5140">
        <f t="shared" si="1424"/>
        <v>139784.88</v>
      </c>
      <c r="I5140">
        <f t="shared" si="1412"/>
        <v>4305</v>
      </c>
      <c r="J5140">
        <f t="shared" si="1413"/>
        <v>10649.999999999998</v>
      </c>
      <c r="K5140">
        <f t="shared" si="1414"/>
        <v>686.4</v>
      </c>
      <c r="L5140">
        <f t="shared" si="1415"/>
        <v>4560</v>
      </c>
      <c r="M5140">
        <f t="shared" si="1416"/>
        <v>10635</v>
      </c>
      <c r="N5140">
        <v>1350.12</v>
      </c>
      <c r="O5140">
        <f t="shared" si="1425"/>
        <v>32186.519999999997</v>
      </c>
      <c r="P5140">
        <v>25</v>
      </c>
      <c r="Q5140">
        <v>2000</v>
      </c>
      <c r="R5140">
        <v>0</v>
      </c>
      <c r="S5140">
        <v>2240</v>
      </c>
      <c r="T5140">
        <v>100</v>
      </c>
      <c r="U5140">
        <f t="shared" si="1418"/>
        <v>23529.157291666666</v>
      </c>
      <c r="V5140">
        <v>0</v>
      </c>
      <c r="W5140">
        <f t="shared" si="1419"/>
        <v>27894.157291666666</v>
      </c>
      <c r="X5140">
        <f t="shared" si="1422"/>
        <v>10215.119999999999</v>
      </c>
      <c r="Y5140">
        <f t="shared" si="1423"/>
        <v>21285</v>
      </c>
      <c r="Z5140">
        <f t="shared" si="1420"/>
        <v>111890.72270833334</v>
      </c>
      <c r="AA5140" t="s">
        <v>222</v>
      </c>
      <c r="AB5140">
        <v>2021</v>
      </c>
    </row>
    <row r="5141" spans="1:28" x14ac:dyDescent="0.25">
      <c r="A5141">
        <v>9</v>
      </c>
      <c r="B5141" t="s">
        <v>118</v>
      </c>
      <c r="C5141" t="s">
        <v>103</v>
      </c>
      <c r="D5141" t="s">
        <v>13</v>
      </c>
      <c r="E5141" t="s">
        <v>90</v>
      </c>
      <c r="F5141" t="s">
        <v>84</v>
      </c>
      <c r="G5141">
        <v>125000</v>
      </c>
      <c r="H5141">
        <f t="shared" si="1424"/>
        <v>114912.26</v>
      </c>
      <c r="I5141">
        <f t="shared" si="1412"/>
        <v>3587.5</v>
      </c>
      <c r="J5141">
        <f t="shared" si="1413"/>
        <v>8875</v>
      </c>
      <c r="K5141">
        <f t="shared" si="1414"/>
        <v>686.4</v>
      </c>
      <c r="L5141">
        <f t="shared" si="1415"/>
        <v>3800</v>
      </c>
      <c r="M5141">
        <f t="shared" si="1416"/>
        <v>8862.5</v>
      </c>
      <c r="N5141">
        <f>+N5140*2</f>
        <v>2700.24</v>
      </c>
      <c r="O5141">
        <f t="shared" si="1425"/>
        <v>28511.64</v>
      </c>
      <c r="P5141">
        <v>25</v>
      </c>
      <c r="Q5141">
        <v>0</v>
      </c>
      <c r="R5141">
        <v>0</v>
      </c>
      <c r="S5141">
        <v>0</v>
      </c>
      <c r="T5141">
        <v>100</v>
      </c>
      <c r="U5141">
        <f t="shared" si="1418"/>
        <v>17311.002291666664</v>
      </c>
      <c r="V5141">
        <v>0</v>
      </c>
      <c r="W5141">
        <f t="shared" si="1419"/>
        <v>17436.002291666664</v>
      </c>
      <c r="X5141">
        <f t="shared" si="1422"/>
        <v>10087.74</v>
      </c>
      <c r="Y5141">
        <f t="shared" si="1423"/>
        <v>17737.5</v>
      </c>
      <c r="Z5141">
        <f t="shared" si="1420"/>
        <v>97476.257708333345</v>
      </c>
      <c r="AA5141" t="s">
        <v>222</v>
      </c>
      <c r="AB5141">
        <v>2021</v>
      </c>
    </row>
    <row r="5142" spans="1:28" x14ac:dyDescent="0.25">
      <c r="A5142">
        <v>10</v>
      </c>
      <c r="B5142" t="s">
        <v>119</v>
      </c>
      <c r="C5142" t="s">
        <v>103</v>
      </c>
      <c r="D5142" t="s">
        <v>10</v>
      </c>
      <c r="E5142" t="s">
        <v>69</v>
      </c>
      <c r="F5142" t="s">
        <v>84</v>
      </c>
      <c r="G5142">
        <v>95000</v>
      </c>
      <c r="H5142">
        <f t="shared" si="1424"/>
        <v>89385.5</v>
      </c>
      <c r="I5142">
        <f t="shared" si="1412"/>
        <v>2726.5</v>
      </c>
      <c r="J5142">
        <f t="shared" si="1413"/>
        <v>6744.9999999999991</v>
      </c>
      <c r="K5142">
        <f t="shared" si="1414"/>
        <v>686.4</v>
      </c>
      <c r="L5142">
        <f t="shared" si="1415"/>
        <v>2888</v>
      </c>
      <c r="M5142">
        <f t="shared" si="1416"/>
        <v>6735.5</v>
      </c>
      <c r="N5142">
        <v>0</v>
      </c>
      <c r="O5142">
        <f t="shared" si="1425"/>
        <v>19781.400000000001</v>
      </c>
      <c r="P5142">
        <v>25</v>
      </c>
      <c r="Q5142">
        <v>11802.09</v>
      </c>
      <c r="R5142">
        <v>1100.06</v>
      </c>
      <c r="S5142">
        <v>1270</v>
      </c>
      <c r="T5142">
        <v>100</v>
      </c>
      <c r="U5142">
        <f t="shared" si="1418"/>
        <v>10929.312291666667</v>
      </c>
      <c r="V5142">
        <v>0</v>
      </c>
      <c r="W5142">
        <f t="shared" si="1419"/>
        <v>25226.462291666667</v>
      </c>
      <c r="X5142">
        <f t="shared" si="1422"/>
        <v>5614.5</v>
      </c>
      <c r="Y5142">
        <f t="shared" si="1423"/>
        <v>13480.5</v>
      </c>
      <c r="Z5142">
        <f t="shared" si="1420"/>
        <v>64159.03770833333</v>
      </c>
      <c r="AA5142" t="s">
        <v>222</v>
      </c>
      <c r="AB5142">
        <v>2021</v>
      </c>
    </row>
    <row r="5143" spans="1:28" x14ac:dyDescent="0.25">
      <c r="A5143">
        <v>11</v>
      </c>
      <c r="B5143" t="s">
        <v>120</v>
      </c>
      <c r="C5143" t="s">
        <v>102</v>
      </c>
      <c r="D5143" t="s">
        <v>17</v>
      </c>
      <c r="E5143" t="s">
        <v>67</v>
      </c>
      <c r="F5143" t="s">
        <v>84</v>
      </c>
      <c r="G5143">
        <v>95000</v>
      </c>
      <c r="H5143">
        <f t="shared" si="1424"/>
        <v>86685.26</v>
      </c>
      <c r="I5143">
        <f t="shared" si="1412"/>
        <v>2726.5</v>
      </c>
      <c r="J5143">
        <f t="shared" si="1413"/>
        <v>6744.9999999999991</v>
      </c>
      <c r="K5143">
        <f t="shared" si="1414"/>
        <v>686.4</v>
      </c>
      <c r="L5143">
        <f t="shared" si="1415"/>
        <v>2888</v>
      </c>
      <c r="M5143">
        <f t="shared" si="1416"/>
        <v>6735.5</v>
      </c>
      <c r="N5143">
        <f>1350.12*2</f>
        <v>2700.24</v>
      </c>
      <c r="O5143">
        <f t="shared" si="1425"/>
        <v>22481.64</v>
      </c>
      <c r="P5143">
        <v>25</v>
      </c>
      <c r="Q5143">
        <v>6978</v>
      </c>
      <c r="R5143">
        <v>650.03</v>
      </c>
      <c r="S5143">
        <v>1905</v>
      </c>
      <c r="T5143">
        <v>100</v>
      </c>
      <c r="U5143">
        <f t="shared" si="1418"/>
        <v>10254.252291666664</v>
      </c>
      <c r="V5143">
        <v>0</v>
      </c>
      <c r="W5143">
        <f t="shared" si="1419"/>
        <v>19912.282291666663</v>
      </c>
      <c r="X5143">
        <f t="shared" si="1422"/>
        <v>8314.74</v>
      </c>
      <c r="Y5143">
        <f t="shared" si="1423"/>
        <v>13480.5</v>
      </c>
      <c r="Z5143">
        <f t="shared" si="1420"/>
        <v>66772.977708333347</v>
      </c>
      <c r="AA5143" t="s">
        <v>222</v>
      </c>
      <c r="AB5143">
        <v>2021</v>
      </c>
    </row>
    <row r="5144" spans="1:28" x14ac:dyDescent="0.25">
      <c r="A5144">
        <v>12</v>
      </c>
      <c r="B5144" t="s">
        <v>121</v>
      </c>
      <c r="C5144" t="s">
        <v>102</v>
      </c>
      <c r="D5144" t="s">
        <v>21</v>
      </c>
      <c r="E5144" t="s">
        <v>48</v>
      </c>
      <c r="F5144" t="s">
        <v>84</v>
      </c>
      <c r="G5144">
        <v>120000</v>
      </c>
      <c r="H5144">
        <f t="shared" si="1424"/>
        <v>111557.88</v>
      </c>
      <c r="I5144">
        <f t="shared" si="1412"/>
        <v>3444</v>
      </c>
      <c r="J5144">
        <f t="shared" si="1413"/>
        <v>8520</v>
      </c>
      <c r="K5144">
        <f t="shared" si="1414"/>
        <v>686.4</v>
      </c>
      <c r="L5144">
        <f t="shared" si="1415"/>
        <v>3648</v>
      </c>
      <c r="M5144">
        <f t="shared" si="1416"/>
        <v>8508</v>
      </c>
      <c r="N5144">
        <v>1350.12</v>
      </c>
      <c r="O5144">
        <f t="shared" si="1425"/>
        <v>26156.52</v>
      </c>
      <c r="P5144">
        <v>25</v>
      </c>
      <c r="Q5144">
        <v>8487.86</v>
      </c>
      <c r="R5144">
        <v>1100.06</v>
      </c>
      <c r="S5144">
        <v>0</v>
      </c>
      <c r="T5144">
        <v>100</v>
      </c>
      <c r="U5144">
        <f t="shared" si="1418"/>
        <v>16472.407291666666</v>
      </c>
      <c r="V5144">
        <v>0</v>
      </c>
      <c r="W5144">
        <f t="shared" si="1419"/>
        <v>26185.327291666668</v>
      </c>
      <c r="X5144">
        <f t="shared" si="1422"/>
        <v>8442.119999999999</v>
      </c>
      <c r="Y5144">
        <f t="shared" si="1423"/>
        <v>17028</v>
      </c>
      <c r="Z5144">
        <f t="shared" si="1420"/>
        <v>85372.552708333329</v>
      </c>
      <c r="AA5144" t="s">
        <v>222</v>
      </c>
      <c r="AB5144">
        <v>2021</v>
      </c>
    </row>
    <row r="5145" spans="1:28" x14ac:dyDescent="0.25">
      <c r="A5145">
        <v>13</v>
      </c>
      <c r="B5145" t="s">
        <v>122</v>
      </c>
      <c r="C5145" t="s">
        <v>102</v>
      </c>
      <c r="D5145" t="s">
        <v>4</v>
      </c>
      <c r="E5145" t="s">
        <v>209</v>
      </c>
      <c r="F5145" t="s">
        <v>84</v>
      </c>
      <c r="G5145">
        <v>93000</v>
      </c>
      <c r="H5145">
        <f t="shared" si="1424"/>
        <v>86153.58</v>
      </c>
      <c r="I5145">
        <f t="shared" si="1412"/>
        <v>2669.1</v>
      </c>
      <c r="J5145">
        <f t="shared" si="1413"/>
        <v>6602.9999999999991</v>
      </c>
      <c r="K5145">
        <f t="shared" si="1414"/>
        <v>686.4</v>
      </c>
      <c r="L5145">
        <f t="shared" si="1415"/>
        <v>2827.2</v>
      </c>
      <c r="M5145">
        <f t="shared" si="1416"/>
        <v>6593.7000000000007</v>
      </c>
      <c r="N5145">
        <v>1350.12</v>
      </c>
      <c r="O5145">
        <f t="shared" si="1425"/>
        <v>20729.519999999997</v>
      </c>
      <c r="P5145">
        <v>25</v>
      </c>
      <c r="Q5145">
        <v>1000</v>
      </c>
      <c r="R5145">
        <v>400.02</v>
      </c>
      <c r="S5145">
        <v>0</v>
      </c>
      <c r="T5145">
        <v>100</v>
      </c>
      <c r="U5145">
        <f t="shared" si="1418"/>
        <v>10121.332291666666</v>
      </c>
      <c r="V5145">
        <v>0</v>
      </c>
      <c r="W5145">
        <f t="shared" si="1419"/>
        <v>11646.352291666666</v>
      </c>
      <c r="X5145">
        <f t="shared" si="1422"/>
        <v>6846.4199999999992</v>
      </c>
      <c r="Y5145">
        <f t="shared" si="1423"/>
        <v>13196.7</v>
      </c>
      <c r="Z5145">
        <f t="shared" si="1420"/>
        <v>74507.227708333332</v>
      </c>
      <c r="AA5145" t="s">
        <v>222</v>
      </c>
      <c r="AB5145">
        <v>2021</v>
      </c>
    </row>
    <row r="5146" spans="1:28" x14ac:dyDescent="0.25">
      <c r="A5146">
        <v>14</v>
      </c>
      <c r="B5146" t="s">
        <v>123</v>
      </c>
      <c r="C5146" t="s">
        <v>102</v>
      </c>
      <c r="D5146" t="s">
        <v>10</v>
      </c>
      <c r="E5146" t="s">
        <v>39</v>
      </c>
      <c r="F5146" t="s">
        <v>84</v>
      </c>
      <c r="G5146">
        <v>65000</v>
      </c>
      <c r="H5146">
        <f t="shared" si="1424"/>
        <v>61158.5</v>
      </c>
      <c r="I5146">
        <f t="shared" si="1412"/>
        <v>1865.5</v>
      </c>
      <c r="J5146">
        <f t="shared" si="1413"/>
        <v>4615</v>
      </c>
      <c r="K5146">
        <f t="shared" si="1414"/>
        <v>686.4</v>
      </c>
      <c r="L5146">
        <f t="shared" si="1415"/>
        <v>1976</v>
      </c>
      <c r="M5146">
        <f t="shared" si="1416"/>
        <v>4608.5</v>
      </c>
      <c r="N5146">
        <v>0</v>
      </c>
      <c r="O5146">
        <f t="shared" si="1425"/>
        <v>13751.4</v>
      </c>
      <c r="P5146">
        <v>25</v>
      </c>
      <c r="Q5146">
        <v>6000</v>
      </c>
      <c r="R5146">
        <v>500.03</v>
      </c>
      <c r="S5146">
        <v>0</v>
      </c>
      <c r="T5146">
        <v>100</v>
      </c>
      <c r="U5146">
        <f t="shared" si="1418"/>
        <v>4427.5498333333335</v>
      </c>
      <c r="V5146">
        <v>0</v>
      </c>
      <c r="W5146">
        <f t="shared" si="1419"/>
        <v>11052.579833333333</v>
      </c>
      <c r="X5146">
        <f t="shared" si="1422"/>
        <v>3841.5</v>
      </c>
      <c r="Y5146">
        <f t="shared" si="1423"/>
        <v>9223.5</v>
      </c>
      <c r="Z5146">
        <f t="shared" si="1420"/>
        <v>50105.920166666663</v>
      </c>
      <c r="AA5146" t="s">
        <v>222</v>
      </c>
      <c r="AB5146">
        <v>2021</v>
      </c>
    </row>
    <row r="5147" spans="1:28" x14ac:dyDescent="0.25">
      <c r="A5147">
        <v>15</v>
      </c>
      <c r="B5147" t="s">
        <v>124</v>
      </c>
      <c r="C5147" t="s">
        <v>103</v>
      </c>
      <c r="D5147" t="s">
        <v>10</v>
      </c>
      <c r="E5147" t="s">
        <v>74</v>
      </c>
      <c r="F5147" t="s">
        <v>84</v>
      </c>
      <c r="G5147">
        <v>36000</v>
      </c>
      <c r="H5147">
        <f t="shared" si="1424"/>
        <v>33872.400000000001</v>
      </c>
      <c r="I5147">
        <f t="shared" si="1412"/>
        <v>1033.2</v>
      </c>
      <c r="J5147">
        <f t="shared" si="1413"/>
        <v>2555.9999999999995</v>
      </c>
      <c r="K5147">
        <f t="shared" si="1414"/>
        <v>396.00000000000006</v>
      </c>
      <c r="L5147">
        <f t="shared" si="1415"/>
        <v>1094.4000000000001</v>
      </c>
      <c r="M5147">
        <f t="shared" si="1416"/>
        <v>2552.4</v>
      </c>
      <c r="N5147">
        <v>0</v>
      </c>
      <c r="O5147">
        <f t="shared" si="1425"/>
        <v>7632</v>
      </c>
      <c r="P5147">
        <v>25</v>
      </c>
      <c r="Q5147">
        <v>0</v>
      </c>
      <c r="R5147">
        <v>1100.06</v>
      </c>
      <c r="S5147">
        <v>0</v>
      </c>
      <c r="T5147">
        <v>100</v>
      </c>
      <c r="U5147">
        <f t="shared" si="1418"/>
        <v>0</v>
      </c>
      <c r="V5147">
        <v>0</v>
      </c>
      <c r="W5147">
        <f t="shared" si="1419"/>
        <v>1225.06</v>
      </c>
      <c r="X5147">
        <f t="shared" si="1422"/>
        <v>2127.6000000000004</v>
      </c>
      <c r="Y5147">
        <f t="shared" si="1423"/>
        <v>5108.3999999999996</v>
      </c>
      <c r="Z5147">
        <f t="shared" si="1420"/>
        <v>32647.34</v>
      </c>
      <c r="AA5147" t="s">
        <v>222</v>
      </c>
      <c r="AB5147">
        <v>2021</v>
      </c>
    </row>
    <row r="5148" spans="1:28" x14ac:dyDescent="0.25">
      <c r="A5148">
        <v>16</v>
      </c>
      <c r="B5148" t="s">
        <v>125</v>
      </c>
      <c r="C5148" t="s">
        <v>102</v>
      </c>
      <c r="D5148" t="s">
        <v>94</v>
      </c>
      <c r="E5148" t="s">
        <v>65</v>
      </c>
      <c r="F5148" t="s">
        <v>85</v>
      </c>
      <c r="G5148">
        <v>50000</v>
      </c>
      <c r="H5148">
        <f t="shared" si="1424"/>
        <v>47045</v>
      </c>
      <c r="I5148">
        <f t="shared" si="1412"/>
        <v>1435</v>
      </c>
      <c r="J5148">
        <f t="shared" si="1413"/>
        <v>3549.9999999999995</v>
      </c>
      <c r="K5148">
        <f t="shared" si="1414"/>
        <v>550</v>
      </c>
      <c r="L5148">
        <f t="shared" si="1415"/>
        <v>1520</v>
      </c>
      <c r="M5148">
        <f t="shared" si="1416"/>
        <v>3545.0000000000005</v>
      </c>
      <c r="N5148">
        <v>0</v>
      </c>
      <c r="O5148">
        <f t="shared" si="1425"/>
        <v>10600</v>
      </c>
      <c r="P5148">
        <v>25</v>
      </c>
      <c r="Q5148">
        <v>1000</v>
      </c>
      <c r="R5148">
        <v>0</v>
      </c>
      <c r="S5148">
        <v>1220</v>
      </c>
      <c r="T5148">
        <v>100</v>
      </c>
      <c r="U5148">
        <f t="shared" si="1418"/>
        <v>1853.9998749999997</v>
      </c>
      <c r="V5148">
        <v>0</v>
      </c>
      <c r="W5148">
        <f t="shared" si="1419"/>
        <v>4198.9998749999995</v>
      </c>
      <c r="X5148">
        <f t="shared" si="1422"/>
        <v>2955</v>
      </c>
      <c r="Y5148">
        <f t="shared" si="1423"/>
        <v>7095</v>
      </c>
      <c r="Z5148">
        <f t="shared" si="1420"/>
        <v>42846.000124999999</v>
      </c>
      <c r="AA5148" t="s">
        <v>222</v>
      </c>
      <c r="AB5148">
        <v>2021</v>
      </c>
    </row>
    <row r="5149" spans="1:28" x14ac:dyDescent="0.25">
      <c r="A5149">
        <v>17</v>
      </c>
      <c r="B5149" t="s">
        <v>126</v>
      </c>
      <c r="C5149" t="s">
        <v>103</v>
      </c>
      <c r="D5149" t="s">
        <v>94</v>
      </c>
      <c r="E5149" t="s">
        <v>58</v>
      </c>
      <c r="F5149" t="s">
        <v>84</v>
      </c>
      <c r="G5149">
        <v>42000</v>
      </c>
      <c r="H5149">
        <f t="shared" si="1424"/>
        <v>39517.800000000003</v>
      </c>
      <c r="I5149">
        <f t="shared" si="1412"/>
        <v>1205.4000000000001</v>
      </c>
      <c r="J5149">
        <f t="shared" si="1413"/>
        <v>2981.9999999999995</v>
      </c>
      <c r="K5149">
        <f t="shared" si="1414"/>
        <v>462.00000000000006</v>
      </c>
      <c r="L5149">
        <f t="shared" si="1415"/>
        <v>1276.8</v>
      </c>
      <c r="M5149">
        <f t="shared" si="1416"/>
        <v>2977.8</v>
      </c>
      <c r="N5149">
        <v>0</v>
      </c>
      <c r="O5149">
        <f t="shared" si="1425"/>
        <v>8904</v>
      </c>
      <c r="P5149">
        <v>25</v>
      </c>
      <c r="Q5149">
        <v>0</v>
      </c>
      <c r="R5149">
        <v>0</v>
      </c>
      <c r="S5149">
        <v>1008</v>
      </c>
      <c r="T5149">
        <v>100</v>
      </c>
      <c r="U5149">
        <f t="shared" si="1418"/>
        <v>724.91987500000039</v>
      </c>
      <c r="V5149">
        <v>0</v>
      </c>
      <c r="W5149">
        <f t="shared" si="1419"/>
        <v>1857.9198750000005</v>
      </c>
      <c r="X5149">
        <f t="shared" si="1422"/>
        <v>2482.1999999999998</v>
      </c>
      <c r="Y5149">
        <f t="shared" si="1423"/>
        <v>5959.7999999999993</v>
      </c>
      <c r="Z5149">
        <f t="shared" si="1420"/>
        <v>37659.880124999996</v>
      </c>
      <c r="AA5149" t="s">
        <v>222</v>
      </c>
      <c r="AB5149">
        <v>2021</v>
      </c>
    </row>
    <row r="5150" spans="1:28" x14ac:dyDescent="0.25">
      <c r="A5150">
        <v>18</v>
      </c>
      <c r="B5150" t="s">
        <v>127</v>
      </c>
      <c r="C5150" t="s">
        <v>103</v>
      </c>
      <c r="D5150" t="s">
        <v>18</v>
      </c>
      <c r="E5150" t="s">
        <v>55</v>
      </c>
      <c r="F5150" t="s">
        <v>84</v>
      </c>
      <c r="G5150">
        <v>83000</v>
      </c>
      <c r="H5150">
        <f t="shared" si="1424"/>
        <v>76744.58</v>
      </c>
      <c r="I5150">
        <f t="shared" si="1412"/>
        <v>2382.1</v>
      </c>
      <c r="J5150">
        <f t="shared" si="1413"/>
        <v>5892.9999999999991</v>
      </c>
      <c r="K5150">
        <f t="shared" si="1414"/>
        <v>686.4</v>
      </c>
      <c r="L5150">
        <f t="shared" si="1415"/>
        <v>2523.1999999999998</v>
      </c>
      <c r="M5150">
        <f t="shared" si="1416"/>
        <v>5884.7000000000007</v>
      </c>
      <c r="N5150">
        <v>1350.12</v>
      </c>
      <c r="O5150">
        <f t="shared" si="1425"/>
        <v>18719.519999999997</v>
      </c>
      <c r="P5150">
        <v>25</v>
      </c>
      <c r="Q5150">
        <v>16476.740000000002</v>
      </c>
      <c r="R5150">
        <v>250.01</v>
      </c>
      <c r="S5150">
        <v>0</v>
      </c>
      <c r="T5150">
        <v>100</v>
      </c>
      <c r="U5150">
        <f t="shared" si="1418"/>
        <v>7769.0822916666657</v>
      </c>
      <c r="V5150">
        <v>0</v>
      </c>
      <c r="W5150">
        <f t="shared" si="1419"/>
        <v>24620.832291666666</v>
      </c>
      <c r="X5150">
        <f t="shared" si="1422"/>
        <v>6255.4199999999992</v>
      </c>
      <c r="Y5150">
        <f t="shared" si="1423"/>
        <v>11777.7</v>
      </c>
      <c r="Z5150">
        <f t="shared" si="1420"/>
        <v>52123.747708333336</v>
      </c>
      <c r="AA5150" t="s">
        <v>222</v>
      </c>
      <c r="AB5150">
        <v>2021</v>
      </c>
    </row>
    <row r="5151" spans="1:28" x14ac:dyDescent="0.25">
      <c r="A5151">
        <v>19</v>
      </c>
      <c r="B5151" t="s">
        <v>128</v>
      </c>
      <c r="C5151" t="s">
        <v>102</v>
      </c>
      <c r="D5151" t="s">
        <v>12</v>
      </c>
      <c r="E5151" t="s">
        <v>35</v>
      </c>
      <c r="F5151" t="s">
        <v>84</v>
      </c>
      <c r="G5151">
        <v>85000</v>
      </c>
      <c r="H5151">
        <f t="shared" si="1424"/>
        <v>77276.259999999995</v>
      </c>
      <c r="I5151">
        <f t="shared" si="1412"/>
        <v>2439.5</v>
      </c>
      <c r="J5151">
        <f t="shared" si="1413"/>
        <v>6034.9999999999991</v>
      </c>
      <c r="K5151">
        <f t="shared" si="1414"/>
        <v>686.4</v>
      </c>
      <c r="L5151">
        <f t="shared" si="1415"/>
        <v>2584</v>
      </c>
      <c r="M5151">
        <f t="shared" si="1416"/>
        <v>6026.5</v>
      </c>
      <c r="N5151">
        <f>+N5150*2</f>
        <v>2700.24</v>
      </c>
      <c r="O5151">
        <f t="shared" si="1425"/>
        <v>20471.64</v>
      </c>
      <c r="P5151">
        <v>25</v>
      </c>
      <c r="Q5151">
        <v>0</v>
      </c>
      <c r="R5151">
        <v>0</v>
      </c>
      <c r="S5151">
        <v>0</v>
      </c>
      <c r="T5151">
        <v>100</v>
      </c>
      <c r="U5151">
        <f t="shared" si="1418"/>
        <v>7902.002291666664</v>
      </c>
      <c r="V5151">
        <v>0</v>
      </c>
      <c r="W5151">
        <f t="shared" si="1419"/>
        <v>8027.002291666664</v>
      </c>
      <c r="X5151">
        <f t="shared" si="1422"/>
        <v>7723.74</v>
      </c>
      <c r="Y5151">
        <f t="shared" si="1423"/>
        <v>12061.5</v>
      </c>
      <c r="Z5151">
        <f t="shared" si="1420"/>
        <v>69249.257708333331</v>
      </c>
      <c r="AA5151" t="s">
        <v>222</v>
      </c>
      <c r="AB5151">
        <v>2021</v>
      </c>
    </row>
    <row r="5152" spans="1:28" x14ac:dyDescent="0.25">
      <c r="A5152">
        <v>20</v>
      </c>
      <c r="B5152" t="s">
        <v>114</v>
      </c>
      <c r="C5152" t="s">
        <v>102</v>
      </c>
      <c r="D5152" t="s">
        <v>8</v>
      </c>
      <c r="E5152" t="s">
        <v>64</v>
      </c>
      <c r="F5152" t="s">
        <v>84</v>
      </c>
      <c r="G5152">
        <v>60000</v>
      </c>
      <c r="H5152">
        <f>+G5152-(I5152+L5152+N5152)</f>
        <v>56454</v>
      </c>
      <c r="I5152">
        <f>IF(G5152&lt;=312000,G5152*2.87%,8954.4)</f>
        <v>1722</v>
      </c>
      <c r="J5152">
        <f>IF(G5152&lt;=312000,G5152*7.1%,22152)</f>
        <v>4260</v>
      </c>
      <c r="K5152">
        <f>IF(G5152&lt;=62400,G5152*1.1%,686.4)</f>
        <v>660.00000000000011</v>
      </c>
      <c r="L5152">
        <f>IF(G5152&lt;=156000,G5152*3.04%,4742.4)</f>
        <v>1824</v>
      </c>
      <c r="M5152">
        <f>IF(G5152&lt;=156000,G5152*7.09%,11060.4)</f>
        <v>4254</v>
      </c>
      <c r="N5152">
        <v>0</v>
      </c>
      <c r="O5152">
        <f>+I5152+J5152+K5152+L5152+M5152+N5152</f>
        <v>12720</v>
      </c>
      <c r="P5152">
        <v>25</v>
      </c>
      <c r="Q5152">
        <v>21600.77</v>
      </c>
      <c r="R5152">
        <v>0</v>
      </c>
      <c r="S5152">
        <v>1220</v>
      </c>
      <c r="T5152">
        <v>100</v>
      </c>
      <c r="U5152">
        <f>IF((H5152*12)&gt;867123.01,(79776+(((H5152*12)-867123.01)*0.25))/12,IF((H5152*12)&gt;624329.01,(31216+(((H5152*12)-624329.01)*0.2))/12,IF((H5152*12)&gt;416220.01,(((H5152*12)-416220.01)*0.15)/12,0)))</f>
        <v>3486.6498333333329</v>
      </c>
      <c r="V5152">
        <v>0</v>
      </c>
      <c r="W5152">
        <f t="shared" si="1419"/>
        <v>26432.419833333333</v>
      </c>
      <c r="X5152">
        <f t="shared" si="1422"/>
        <v>3546</v>
      </c>
      <c r="Y5152">
        <f t="shared" si="1423"/>
        <v>8514</v>
      </c>
      <c r="Z5152">
        <f t="shared" si="1420"/>
        <v>30021.580166666667</v>
      </c>
      <c r="AA5152" t="s">
        <v>222</v>
      </c>
      <c r="AB5152">
        <v>2021</v>
      </c>
    </row>
    <row r="5153" spans="1:28" x14ac:dyDescent="0.25">
      <c r="A5153">
        <v>21</v>
      </c>
      <c r="B5153" t="s">
        <v>129</v>
      </c>
      <c r="C5153" t="s">
        <v>102</v>
      </c>
      <c r="D5153" t="s">
        <v>16</v>
      </c>
      <c r="E5153" t="s">
        <v>79</v>
      </c>
      <c r="F5153" t="s">
        <v>84</v>
      </c>
      <c r="G5153">
        <v>54000</v>
      </c>
      <c r="H5153">
        <f t="shared" si="1424"/>
        <v>50808.6</v>
      </c>
      <c r="I5153">
        <f t="shared" si="1412"/>
        <v>1549.8</v>
      </c>
      <c r="J5153">
        <f t="shared" si="1413"/>
        <v>3833.9999999999995</v>
      </c>
      <c r="K5153">
        <f t="shared" si="1414"/>
        <v>594.00000000000011</v>
      </c>
      <c r="L5153">
        <f t="shared" si="1415"/>
        <v>1641.6</v>
      </c>
      <c r="M5153">
        <f t="shared" si="1416"/>
        <v>3828.6000000000004</v>
      </c>
      <c r="N5153">
        <v>0</v>
      </c>
      <c r="O5153">
        <f t="shared" si="1425"/>
        <v>11448</v>
      </c>
      <c r="P5153">
        <v>25</v>
      </c>
      <c r="Q5153">
        <v>500</v>
      </c>
      <c r="R5153">
        <v>600.03</v>
      </c>
      <c r="S5153">
        <v>0</v>
      </c>
      <c r="T5153">
        <v>100</v>
      </c>
      <c r="U5153">
        <f t="shared" si="1418"/>
        <v>2418.539874999999</v>
      </c>
      <c r="V5153">
        <v>0</v>
      </c>
      <c r="W5153">
        <f t="shared" si="1419"/>
        <v>3643.5698749999992</v>
      </c>
      <c r="X5153">
        <f t="shared" ref="X5153:X5184" si="1426">+I5153+L5153+N5153</f>
        <v>3191.3999999999996</v>
      </c>
      <c r="Y5153">
        <f t="shared" si="1423"/>
        <v>7662.6</v>
      </c>
      <c r="Z5153">
        <f t="shared" si="1420"/>
        <v>47165.030125000005</v>
      </c>
      <c r="AA5153" t="s">
        <v>222</v>
      </c>
      <c r="AB5153">
        <v>2021</v>
      </c>
    </row>
    <row r="5154" spans="1:28" x14ac:dyDescent="0.25">
      <c r="A5154">
        <v>22</v>
      </c>
      <c r="B5154" t="s">
        <v>130</v>
      </c>
      <c r="C5154" t="s">
        <v>102</v>
      </c>
      <c r="D5154" t="s">
        <v>16</v>
      </c>
      <c r="E5154" t="s">
        <v>61</v>
      </c>
      <c r="F5154" t="s">
        <v>84</v>
      </c>
      <c r="G5154">
        <v>65000</v>
      </c>
      <c r="H5154">
        <f t="shared" si="1424"/>
        <v>57108.14</v>
      </c>
      <c r="I5154">
        <f t="shared" si="1412"/>
        <v>1865.5</v>
      </c>
      <c r="J5154">
        <f t="shared" si="1413"/>
        <v>4615</v>
      </c>
      <c r="K5154">
        <f t="shared" si="1414"/>
        <v>686.4</v>
      </c>
      <c r="L5154">
        <f t="shared" si="1415"/>
        <v>1976</v>
      </c>
      <c r="M5154">
        <f t="shared" si="1416"/>
        <v>4608.5</v>
      </c>
      <c r="N5154">
        <f>1350.12*3</f>
        <v>4050.3599999999997</v>
      </c>
      <c r="O5154">
        <f t="shared" si="1425"/>
        <v>17801.759999999998</v>
      </c>
      <c r="P5154">
        <v>25</v>
      </c>
      <c r="Q5154">
        <v>1200</v>
      </c>
      <c r="R5154">
        <v>500.03</v>
      </c>
      <c r="S5154">
        <v>0</v>
      </c>
      <c r="T5154">
        <v>100</v>
      </c>
      <c r="U5154">
        <f t="shared" si="1418"/>
        <v>3617.477833333332</v>
      </c>
      <c r="V5154">
        <v>0</v>
      </c>
      <c r="W5154">
        <f t="shared" si="1419"/>
        <v>5442.5078333333322</v>
      </c>
      <c r="X5154">
        <f t="shared" si="1426"/>
        <v>7891.86</v>
      </c>
      <c r="Y5154">
        <f t="shared" si="1423"/>
        <v>9223.5</v>
      </c>
      <c r="Z5154">
        <f t="shared" si="1420"/>
        <v>51665.63216666667</v>
      </c>
      <c r="AA5154" t="s">
        <v>222</v>
      </c>
      <c r="AB5154">
        <v>2021</v>
      </c>
    </row>
    <row r="5155" spans="1:28" x14ac:dyDescent="0.25">
      <c r="A5155">
        <v>23</v>
      </c>
      <c r="B5155" t="s">
        <v>131</v>
      </c>
      <c r="C5155" t="s">
        <v>102</v>
      </c>
      <c r="D5155" t="s">
        <v>6</v>
      </c>
      <c r="E5155" t="s">
        <v>108</v>
      </c>
      <c r="F5155" t="s">
        <v>84</v>
      </c>
      <c r="G5155">
        <v>70000</v>
      </c>
      <c r="H5155">
        <f t="shared" si="1424"/>
        <v>57762.28</v>
      </c>
      <c r="I5155">
        <f t="shared" si="1412"/>
        <v>2009</v>
      </c>
      <c r="J5155">
        <f t="shared" si="1413"/>
        <v>4970</v>
      </c>
      <c r="K5155">
        <f t="shared" si="1414"/>
        <v>686.4</v>
      </c>
      <c r="L5155">
        <f t="shared" si="1415"/>
        <v>2128</v>
      </c>
      <c r="M5155">
        <f t="shared" si="1416"/>
        <v>4963</v>
      </c>
      <c r="N5155">
        <f>+N5154*2</f>
        <v>8100.7199999999993</v>
      </c>
      <c r="O5155">
        <f t="shared" si="1425"/>
        <v>22857.119999999999</v>
      </c>
      <c r="P5155">
        <v>25</v>
      </c>
      <c r="Q5155">
        <v>0</v>
      </c>
      <c r="R5155">
        <v>250.01</v>
      </c>
      <c r="S5155">
        <v>4250</v>
      </c>
      <c r="T5155">
        <v>100</v>
      </c>
      <c r="U5155">
        <f t="shared" si="1418"/>
        <v>3748.3058333333333</v>
      </c>
      <c r="V5155">
        <v>0</v>
      </c>
      <c r="W5155">
        <f t="shared" si="1419"/>
        <v>8373.315833333334</v>
      </c>
      <c r="X5155">
        <f t="shared" si="1426"/>
        <v>12237.72</v>
      </c>
      <c r="Y5155">
        <f t="shared" si="1423"/>
        <v>9933</v>
      </c>
      <c r="Z5155">
        <f t="shared" si="1420"/>
        <v>49388.964166666665</v>
      </c>
      <c r="AA5155" t="s">
        <v>222</v>
      </c>
      <c r="AB5155">
        <v>2021</v>
      </c>
    </row>
    <row r="5156" spans="1:28" x14ac:dyDescent="0.25">
      <c r="A5156">
        <v>24</v>
      </c>
      <c r="B5156" t="s">
        <v>132</v>
      </c>
      <c r="C5156" t="s">
        <v>102</v>
      </c>
      <c r="D5156" t="s">
        <v>4</v>
      </c>
      <c r="E5156" t="s">
        <v>24</v>
      </c>
      <c r="F5156" t="s">
        <v>84</v>
      </c>
      <c r="G5156">
        <v>45000</v>
      </c>
      <c r="H5156">
        <f t="shared" si="1424"/>
        <v>39640.26</v>
      </c>
      <c r="I5156">
        <f t="shared" si="1412"/>
        <v>1291.5</v>
      </c>
      <c r="J5156">
        <f t="shared" si="1413"/>
        <v>3194.9999999999995</v>
      </c>
      <c r="K5156">
        <f t="shared" si="1414"/>
        <v>495.00000000000006</v>
      </c>
      <c r="L5156">
        <f t="shared" si="1415"/>
        <v>1368</v>
      </c>
      <c r="M5156">
        <f t="shared" si="1416"/>
        <v>3190.5</v>
      </c>
      <c r="N5156">
        <f>1350.12*2</f>
        <v>2700.24</v>
      </c>
      <c r="O5156">
        <f t="shared" si="1425"/>
        <v>12240.24</v>
      </c>
      <c r="P5156">
        <v>25</v>
      </c>
      <c r="Q5156">
        <v>7487.3</v>
      </c>
      <c r="R5156">
        <v>0</v>
      </c>
      <c r="S5156">
        <v>0</v>
      </c>
      <c r="T5156">
        <v>100</v>
      </c>
      <c r="U5156">
        <f t="shared" si="1418"/>
        <v>743.28887499999973</v>
      </c>
      <c r="V5156">
        <v>0</v>
      </c>
      <c r="W5156">
        <f t="shared" si="1419"/>
        <v>8355.5888749999995</v>
      </c>
      <c r="X5156">
        <f t="shared" si="1426"/>
        <v>5359.74</v>
      </c>
      <c r="Y5156">
        <f>+J5156++K5156+M5156</f>
        <v>6880.5</v>
      </c>
      <c r="Z5156">
        <f t="shared" si="1420"/>
        <v>31284.671125000001</v>
      </c>
      <c r="AA5156" t="s">
        <v>222</v>
      </c>
      <c r="AB5156">
        <v>2021</v>
      </c>
    </row>
    <row r="5157" spans="1:28" x14ac:dyDescent="0.25">
      <c r="A5157">
        <v>25</v>
      </c>
      <c r="B5157" t="s">
        <v>133</v>
      </c>
      <c r="C5157" t="s">
        <v>103</v>
      </c>
      <c r="D5157" t="s">
        <v>5</v>
      </c>
      <c r="E5157" t="s">
        <v>25</v>
      </c>
      <c r="F5157" t="s">
        <v>84</v>
      </c>
      <c r="G5157">
        <v>80000</v>
      </c>
      <c r="H5157">
        <f t="shared" si="1424"/>
        <v>75272</v>
      </c>
      <c r="I5157">
        <f t="shared" si="1412"/>
        <v>2296</v>
      </c>
      <c r="J5157">
        <f t="shared" si="1413"/>
        <v>5679.9999999999991</v>
      </c>
      <c r="K5157">
        <f t="shared" si="1414"/>
        <v>686.4</v>
      </c>
      <c r="L5157">
        <f t="shared" si="1415"/>
        <v>2432</v>
      </c>
      <c r="M5157">
        <f t="shared" si="1416"/>
        <v>5672</v>
      </c>
      <c r="N5157">
        <v>0</v>
      </c>
      <c r="O5157">
        <f t="shared" si="1425"/>
        <v>16766.400000000001</v>
      </c>
      <c r="P5157">
        <v>25</v>
      </c>
      <c r="Q5157">
        <v>200</v>
      </c>
      <c r="R5157">
        <v>0</v>
      </c>
      <c r="S5157">
        <v>0</v>
      </c>
      <c r="T5157">
        <v>100</v>
      </c>
      <c r="U5157">
        <f t="shared" si="1418"/>
        <v>7400.9372916666662</v>
      </c>
      <c r="V5157">
        <v>0</v>
      </c>
      <c r="W5157">
        <f t="shared" si="1419"/>
        <v>7725.9372916666662</v>
      </c>
      <c r="X5157">
        <f t="shared" si="1426"/>
        <v>4728</v>
      </c>
      <c r="Y5157">
        <f t="shared" ref="Y5157:Y5188" si="1427">+J5157+M5157</f>
        <v>11352</v>
      </c>
      <c r="Z5157">
        <f t="shared" si="1420"/>
        <v>67546.062708333338</v>
      </c>
      <c r="AA5157" t="s">
        <v>222</v>
      </c>
      <c r="AB5157">
        <v>2021</v>
      </c>
    </row>
    <row r="5158" spans="1:28" x14ac:dyDescent="0.25">
      <c r="A5158">
        <v>26</v>
      </c>
      <c r="B5158" t="s">
        <v>134</v>
      </c>
      <c r="C5158" t="s">
        <v>102</v>
      </c>
      <c r="D5158" t="s">
        <v>16</v>
      </c>
      <c r="E5158" t="s">
        <v>45</v>
      </c>
      <c r="F5158" t="s">
        <v>84</v>
      </c>
      <c r="G5158">
        <v>44000</v>
      </c>
      <c r="H5158">
        <f t="shared" si="1424"/>
        <v>40049.480000000003</v>
      </c>
      <c r="I5158">
        <f t="shared" ref="I5158:I5221" si="1428">IF(G5158&lt;=312000,G5158*2.87%,8954.4)</f>
        <v>1262.8</v>
      </c>
      <c r="J5158">
        <f t="shared" ref="J5158:J5221" si="1429">IF(G5158&lt;=312000,G5158*7.1%,22152)</f>
        <v>3123.9999999999995</v>
      </c>
      <c r="K5158">
        <f t="shared" ref="K5158:K5221" si="1430">IF(G5158&lt;=62400,G5158*1.1%,686.4)</f>
        <v>484.00000000000006</v>
      </c>
      <c r="L5158">
        <f t="shared" ref="L5158:L5221" si="1431">IF(G5158&lt;=156000,G5158*3.04%,4742.4)</f>
        <v>1337.6</v>
      </c>
      <c r="M5158">
        <f t="shared" ref="M5158:M5221" si="1432">IF(G5158&lt;=156000,G5158*7.09%,11060.4)</f>
        <v>3119.6000000000004</v>
      </c>
      <c r="N5158">
        <v>1350.12</v>
      </c>
      <c r="O5158">
        <f t="shared" si="1425"/>
        <v>10678.119999999999</v>
      </c>
      <c r="P5158">
        <v>25</v>
      </c>
      <c r="Q5158">
        <v>0</v>
      </c>
      <c r="R5158">
        <v>1100.06</v>
      </c>
      <c r="S5158">
        <v>0</v>
      </c>
      <c r="T5158">
        <v>100</v>
      </c>
      <c r="U5158">
        <f t="shared" ref="U5158:U5221" si="1433">IF((H5158*12)&gt;867123.01,(79776+(((H5158*12)-867123.01)*0.25))/12,IF((H5158*12)&gt;624329.01,(31216+(((H5158*12)-624329.01)*0.2))/12,IF((H5158*12)&gt;416220.01,(((H5158*12)-416220.01)*0.15)/12,0)))</f>
        <v>804.671875</v>
      </c>
      <c r="V5158">
        <v>0</v>
      </c>
      <c r="W5158">
        <f t="shared" ref="W5158:W5221" si="1434">P5158+Q5158+R5158+S5158+T5158+U5158</f>
        <v>2029.7318749999999</v>
      </c>
      <c r="X5158">
        <f t="shared" si="1426"/>
        <v>3950.5199999999995</v>
      </c>
      <c r="Y5158">
        <f t="shared" si="1427"/>
        <v>6243.6</v>
      </c>
      <c r="Z5158">
        <f t="shared" ref="Z5158:Z5221" si="1435">+G5158-(W5158+X5158)</f>
        <v>38019.748124999998</v>
      </c>
      <c r="AA5158" t="s">
        <v>222</v>
      </c>
      <c r="AB5158">
        <v>2021</v>
      </c>
    </row>
    <row r="5159" spans="1:28" x14ac:dyDescent="0.25">
      <c r="A5159">
        <v>27</v>
      </c>
      <c r="B5159" t="s">
        <v>135</v>
      </c>
      <c r="C5159" t="s">
        <v>103</v>
      </c>
      <c r="D5159" t="s">
        <v>94</v>
      </c>
      <c r="E5159" t="s">
        <v>80</v>
      </c>
      <c r="F5159" t="s">
        <v>99</v>
      </c>
      <c r="G5159">
        <v>150000</v>
      </c>
      <c r="H5159">
        <f t="shared" si="1424"/>
        <v>141135</v>
      </c>
      <c r="I5159">
        <f t="shared" si="1428"/>
        <v>4305</v>
      </c>
      <c r="J5159">
        <f t="shared" si="1429"/>
        <v>10649.999999999998</v>
      </c>
      <c r="K5159">
        <f t="shared" si="1430"/>
        <v>686.4</v>
      </c>
      <c r="L5159">
        <f t="shared" si="1431"/>
        <v>4560</v>
      </c>
      <c r="M5159">
        <f t="shared" si="1432"/>
        <v>10635</v>
      </c>
      <c r="N5159">
        <v>0</v>
      </c>
      <c r="O5159">
        <f t="shared" si="1425"/>
        <v>30836.399999999998</v>
      </c>
      <c r="P5159">
        <v>25</v>
      </c>
      <c r="Q5159">
        <v>0</v>
      </c>
      <c r="R5159">
        <v>0</v>
      </c>
      <c r="S5159">
        <v>0</v>
      </c>
      <c r="T5159">
        <v>100</v>
      </c>
      <c r="U5159">
        <f t="shared" si="1433"/>
        <v>23866.687291666665</v>
      </c>
      <c r="V5159">
        <v>0</v>
      </c>
      <c r="W5159">
        <f t="shared" si="1434"/>
        <v>23991.687291666665</v>
      </c>
      <c r="X5159">
        <f t="shared" si="1426"/>
        <v>8865</v>
      </c>
      <c r="Y5159">
        <f t="shared" si="1427"/>
        <v>21285</v>
      </c>
      <c r="Z5159">
        <f t="shared" si="1435"/>
        <v>117143.31270833334</v>
      </c>
      <c r="AA5159" t="s">
        <v>222</v>
      </c>
      <c r="AB5159">
        <v>2021</v>
      </c>
    </row>
    <row r="5160" spans="1:28" x14ac:dyDescent="0.25">
      <c r="A5160">
        <v>28</v>
      </c>
      <c r="B5160" t="s">
        <v>136</v>
      </c>
      <c r="C5160" t="s">
        <v>103</v>
      </c>
      <c r="D5160" t="s">
        <v>17</v>
      </c>
      <c r="E5160" t="s">
        <v>107</v>
      </c>
      <c r="F5160" t="s">
        <v>99</v>
      </c>
      <c r="G5160">
        <v>150000</v>
      </c>
      <c r="H5160">
        <f t="shared" si="1424"/>
        <v>141135</v>
      </c>
      <c r="I5160">
        <f t="shared" si="1428"/>
        <v>4305</v>
      </c>
      <c r="J5160">
        <f t="shared" si="1429"/>
        <v>10649.999999999998</v>
      </c>
      <c r="K5160">
        <f t="shared" si="1430"/>
        <v>686.4</v>
      </c>
      <c r="L5160">
        <f t="shared" si="1431"/>
        <v>4560</v>
      </c>
      <c r="M5160">
        <f t="shared" si="1432"/>
        <v>10635</v>
      </c>
      <c r="N5160">
        <v>0</v>
      </c>
      <c r="O5160">
        <f t="shared" si="1425"/>
        <v>30836.399999999998</v>
      </c>
      <c r="P5160">
        <v>25</v>
      </c>
      <c r="Q5160">
        <v>0</v>
      </c>
      <c r="R5160">
        <v>0</v>
      </c>
      <c r="S5160">
        <v>0</v>
      </c>
      <c r="T5160">
        <v>100</v>
      </c>
      <c r="U5160">
        <f t="shared" si="1433"/>
        <v>23866.687291666665</v>
      </c>
      <c r="V5160">
        <v>0</v>
      </c>
      <c r="W5160">
        <f t="shared" si="1434"/>
        <v>23991.687291666665</v>
      </c>
      <c r="X5160">
        <f t="shared" si="1426"/>
        <v>8865</v>
      </c>
      <c r="Y5160">
        <f t="shared" si="1427"/>
        <v>21285</v>
      </c>
      <c r="Z5160">
        <f t="shared" si="1435"/>
        <v>117143.31270833334</v>
      </c>
      <c r="AA5160" t="s">
        <v>222</v>
      </c>
      <c r="AB5160">
        <v>2021</v>
      </c>
    </row>
    <row r="5161" spans="1:28" x14ac:dyDescent="0.25">
      <c r="A5161">
        <v>29</v>
      </c>
      <c r="B5161" t="s">
        <v>137</v>
      </c>
      <c r="C5161" t="s">
        <v>102</v>
      </c>
      <c r="D5161" t="s">
        <v>22</v>
      </c>
      <c r="E5161" t="s">
        <v>31</v>
      </c>
      <c r="F5161" t="s">
        <v>99</v>
      </c>
      <c r="G5161">
        <v>145000</v>
      </c>
      <c r="H5161">
        <f t="shared" si="1424"/>
        <v>135080.38</v>
      </c>
      <c r="I5161">
        <f t="shared" si="1428"/>
        <v>4161.5</v>
      </c>
      <c r="J5161">
        <f t="shared" si="1429"/>
        <v>10294.999999999998</v>
      </c>
      <c r="K5161">
        <f t="shared" si="1430"/>
        <v>686.4</v>
      </c>
      <c r="L5161">
        <f t="shared" si="1431"/>
        <v>4408</v>
      </c>
      <c r="M5161">
        <f t="shared" si="1432"/>
        <v>10280.5</v>
      </c>
      <c r="N5161">
        <v>1350.12</v>
      </c>
      <c r="O5161">
        <f t="shared" si="1425"/>
        <v>31181.519999999997</v>
      </c>
      <c r="P5161">
        <v>25</v>
      </c>
      <c r="Q5161">
        <v>1000</v>
      </c>
      <c r="R5161">
        <v>800.04</v>
      </c>
      <c r="S5161">
        <v>0</v>
      </c>
      <c r="T5161">
        <v>100</v>
      </c>
      <c r="U5161">
        <f t="shared" si="1433"/>
        <v>22353.032291666666</v>
      </c>
      <c r="V5161">
        <v>0</v>
      </c>
      <c r="W5161">
        <f t="shared" si="1434"/>
        <v>24278.072291666667</v>
      </c>
      <c r="X5161">
        <f t="shared" si="1426"/>
        <v>9919.619999999999</v>
      </c>
      <c r="Y5161">
        <f t="shared" si="1427"/>
        <v>20575.5</v>
      </c>
      <c r="Z5161">
        <f t="shared" si="1435"/>
        <v>110802.30770833333</v>
      </c>
      <c r="AA5161" t="s">
        <v>222</v>
      </c>
      <c r="AB5161">
        <v>2021</v>
      </c>
    </row>
    <row r="5162" spans="1:28" x14ac:dyDescent="0.25">
      <c r="A5162">
        <v>30</v>
      </c>
      <c r="B5162" t="s">
        <v>138</v>
      </c>
      <c r="C5162" t="s">
        <v>102</v>
      </c>
      <c r="D5162" t="s">
        <v>16</v>
      </c>
      <c r="E5162" t="s">
        <v>31</v>
      </c>
      <c r="F5162" t="s">
        <v>99</v>
      </c>
      <c r="G5162">
        <v>90000</v>
      </c>
      <c r="H5162">
        <f t="shared" si="1424"/>
        <v>84681</v>
      </c>
      <c r="I5162">
        <f t="shared" si="1428"/>
        <v>2583</v>
      </c>
      <c r="J5162">
        <f t="shared" si="1429"/>
        <v>6389.9999999999991</v>
      </c>
      <c r="K5162">
        <f t="shared" si="1430"/>
        <v>686.4</v>
      </c>
      <c r="L5162">
        <f t="shared" si="1431"/>
        <v>2736</v>
      </c>
      <c r="M5162">
        <f t="shared" si="1432"/>
        <v>6381</v>
      </c>
      <c r="N5162">
        <v>0</v>
      </c>
      <c r="O5162">
        <f t="shared" si="1425"/>
        <v>18776.400000000001</v>
      </c>
      <c r="P5162">
        <v>25</v>
      </c>
      <c r="Q5162">
        <v>0</v>
      </c>
      <c r="R5162">
        <v>0</v>
      </c>
      <c r="S5162">
        <v>0</v>
      </c>
      <c r="T5162">
        <v>100</v>
      </c>
      <c r="U5162">
        <f t="shared" si="1433"/>
        <v>9753.1872916666671</v>
      </c>
      <c r="V5162">
        <v>0</v>
      </c>
      <c r="W5162">
        <f t="shared" si="1434"/>
        <v>9878.1872916666671</v>
      </c>
      <c r="X5162">
        <f t="shared" si="1426"/>
        <v>5319</v>
      </c>
      <c r="Y5162">
        <f t="shared" si="1427"/>
        <v>12771</v>
      </c>
      <c r="Z5162">
        <f t="shared" si="1435"/>
        <v>74802.812708333338</v>
      </c>
      <c r="AA5162" t="s">
        <v>222</v>
      </c>
      <c r="AB5162">
        <v>2021</v>
      </c>
    </row>
    <row r="5163" spans="1:28" x14ac:dyDescent="0.25">
      <c r="A5163">
        <v>31</v>
      </c>
      <c r="B5163" t="s">
        <v>139</v>
      </c>
      <c r="C5163" t="s">
        <v>102</v>
      </c>
      <c r="D5163" t="s">
        <v>23</v>
      </c>
      <c r="E5163" t="s">
        <v>82</v>
      </c>
      <c r="F5163" t="s">
        <v>99</v>
      </c>
      <c r="G5163">
        <v>150000</v>
      </c>
      <c r="H5163">
        <f t="shared" si="1424"/>
        <v>141135</v>
      </c>
      <c r="I5163">
        <f t="shared" si="1428"/>
        <v>4305</v>
      </c>
      <c r="J5163">
        <f t="shared" si="1429"/>
        <v>10649.999999999998</v>
      </c>
      <c r="K5163">
        <f t="shared" si="1430"/>
        <v>686.4</v>
      </c>
      <c r="L5163">
        <f t="shared" si="1431"/>
        <v>4560</v>
      </c>
      <c r="M5163">
        <f t="shared" si="1432"/>
        <v>10635</v>
      </c>
      <c r="N5163">
        <v>0</v>
      </c>
      <c r="O5163">
        <f t="shared" si="1425"/>
        <v>30836.399999999998</v>
      </c>
      <c r="P5163">
        <v>25</v>
      </c>
      <c r="Q5163">
        <v>0</v>
      </c>
      <c r="R5163">
        <v>0</v>
      </c>
      <c r="S5163">
        <v>2125</v>
      </c>
      <c r="T5163">
        <v>100</v>
      </c>
      <c r="U5163">
        <f t="shared" si="1433"/>
        <v>23866.687291666665</v>
      </c>
      <c r="V5163">
        <v>0</v>
      </c>
      <c r="W5163">
        <f t="shared" si="1434"/>
        <v>26116.687291666665</v>
      </c>
      <c r="X5163">
        <f t="shared" si="1426"/>
        <v>8865</v>
      </c>
      <c r="Y5163">
        <f t="shared" si="1427"/>
        <v>21285</v>
      </c>
      <c r="Z5163">
        <f t="shared" si="1435"/>
        <v>115018.31270833334</v>
      </c>
      <c r="AA5163" t="s">
        <v>222</v>
      </c>
      <c r="AB5163">
        <v>2021</v>
      </c>
    </row>
    <row r="5164" spans="1:28" x14ac:dyDescent="0.25">
      <c r="A5164">
        <v>32</v>
      </c>
      <c r="B5164" t="s">
        <v>140</v>
      </c>
      <c r="C5164" t="s">
        <v>102</v>
      </c>
      <c r="D5164" t="s">
        <v>8</v>
      </c>
      <c r="E5164" t="s">
        <v>29</v>
      </c>
      <c r="F5164" t="s">
        <v>99</v>
      </c>
      <c r="G5164">
        <v>130000</v>
      </c>
      <c r="H5164">
        <f t="shared" si="1424"/>
        <v>122317</v>
      </c>
      <c r="I5164">
        <f t="shared" si="1428"/>
        <v>3731</v>
      </c>
      <c r="J5164">
        <f t="shared" si="1429"/>
        <v>9230</v>
      </c>
      <c r="K5164">
        <f t="shared" si="1430"/>
        <v>686.4</v>
      </c>
      <c r="L5164">
        <f t="shared" si="1431"/>
        <v>3952</v>
      </c>
      <c r="M5164">
        <f t="shared" si="1432"/>
        <v>9217</v>
      </c>
      <c r="N5164">
        <v>0</v>
      </c>
      <c r="O5164">
        <f t="shared" si="1425"/>
        <v>26816.400000000001</v>
      </c>
      <c r="P5164">
        <v>25</v>
      </c>
      <c r="Q5164">
        <v>0</v>
      </c>
      <c r="R5164">
        <v>0</v>
      </c>
      <c r="S5164">
        <v>0</v>
      </c>
      <c r="T5164">
        <v>100</v>
      </c>
      <c r="U5164">
        <f t="shared" si="1433"/>
        <v>19162.187291666665</v>
      </c>
      <c r="V5164">
        <v>0</v>
      </c>
      <c r="W5164">
        <f t="shared" si="1434"/>
        <v>19287.187291666665</v>
      </c>
      <c r="X5164">
        <f t="shared" si="1426"/>
        <v>7683</v>
      </c>
      <c r="Y5164">
        <f t="shared" si="1427"/>
        <v>18447</v>
      </c>
      <c r="Z5164">
        <f t="shared" si="1435"/>
        <v>103029.81270833334</v>
      </c>
      <c r="AA5164" t="s">
        <v>222</v>
      </c>
      <c r="AB5164">
        <v>2021</v>
      </c>
    </row>
    <row r="5165" spans="1:28" x14ac:dyDescent="0.25">
      <c r="A5165">
        <v>33</v>
      </c>
      <c r="B5165" t="s">
        <v>141</v>
      </c>
      <c r="C5165" t="s">
        <v>102</v>
      </c>
      <c r="D5165" t="s">
        <v>8</v>
      </c>
      <c r="E5165" t="s">
        <v>63</v>
      </c>
      <c r="F5165" t="s">
        <v>99</v>
      </c>
      <c r="G5165">
        <v>130000</v>
      </c>
      <c r="H5165">
        <f t="shared" si="1424"/>
        <v>122317</v>
      </c>
      <c r="I5165">
        <f t="shared" si="1428"/>
        <v>3731</v>
      </c>
      <c r="J5165">
        <f t="shared" si="1429"/>
        <v>9230</v>
      </c>
      <c r="K5165">
        <f t="shared" si="1430"/>
        <v>686.4</v>
      </c>
      <c r="L5165">
        <f t="shared" si="1431"/>
        <v>3952</v>
      </c>
      <c r="M5165">
        <f t="shared" si="1432"/>
        <v>9217</v>
      </c>
      <c r="N5165">
        <v>0</v>
      </c>
      <c r="O5165">
        <f t="shared" si="1425"/>
        <v>26816.400000000001</v>
      </c>
      <c r="P5165">
        <v>25</v>
      </c>
      <c r="Q5165">
        <v>0</v>
      </c>
      <c r="R5165">
        <v>0</v>
      </c>
      <c r="S5165">
        <v>0</v>
      </c>
      <c r="T5165">
        <v>100</v>
      </c>
      <c r="U5165">
        <f t="shared" si="1433"/>
        <v>19162.187291666665</v>
      </c>
      <c r="V5165">
        <v>0</v>
      </c>
      <c r="W5165">
        <f t="shared" si="1434"/>
        <v>19287.187291666665</v>
      </c>
      <c r="X5165">
        <f t="shared" si="1426"/>
        <v>7683</v>
      </c>
      <c r="Y5165">
        <f t="shared" si="1427"/>
        <v>18447</v>
      </c>
      <c r="Z5165">
        <f t="shared" si="1435"/>
        <v>103029.81270833334</v>
      </c>
      <c r="AA5165" t="s">
        <v>222</v>
      </c>
      <c r="AB5165">
        <v>2021</v>
      </c>
    </row>
    <row r="5166" spans="1:28" x14ac:dyDescent="0.25">
      <c r="A5166">
        <v>34</v>
      </c>
      <c r="B5166" t="s">
        <v>142</v>
      </c>
      <c r="C5166" t="s">
        <v>102</v>
      </c>
      <c r="D5166" t="s">
        <v>7</v>
      </c>
      <c r="E5166" t="s">
        <v>47</v>
      </c>
      <c r="F5166" t="s">
        <v>99</v>
      </c>
      <c r="G5166">
        <v>145000</v>
      </c>
      <c r="H5166">
        <f t="shared" si="1424"/>
        <v>136430.5</v>
      </c>
      <c r="I5166">
        <f t="shared" si="1428"/>
        <v>4161.5</v>
      </c>
      <c r="J5166">
        <f t="shared" si="1429"/>
        <v>10294.999999999998</v>
      </c>
      <c r="K5166">
        <f t="shared" si="1430"/>
        <v>686.4</v>
      </c>
      <c r="L5166">
        <f t="shared" si="1431"/>
        <v>4408</v>
      </c>
      <c r="M5166">
        <f t="shared" si="1432"/>
        <v>10280.5</v>
      </c>
      <c r="N5166">
        <v>0</v>
      </c>
      <c r="O5166">
        <f t="shared" si="1425"/>
        <v>29831.399999999998</v>
      </c>
      <c r="P5166">
        <v>25</v>
      </c>
      <c r="Q5166">
        <v>0</v>
      </c>
      <c r="R5166">
        <v>0</v>
      </c>
      <c r="S5166">
        <v>0</v>
      </c>
      <c r="T5166">
        <v>100</v>
      </c>
      <c r="U5166">
        <f t="shared" si="1433"/>
        <v>22690.562291666665</v>
      </c>
      <c r="V5166">
        <v>0</v>
      </c>
      <c r="W5166">
        <f t="shared" si="1434"/>
        <v>22815.562291666665</v>
      </c>
      <c r="X5166">
        <f t="shared" si="1426"/>
        <v>8569.5</v>
      </c>
      <c r="Y5166">
        <f t="shared" si="1427"/>
        <v>20575.5</v>
      </c>
      <c r="Z5166">
        <f t="shared" si="1435"/>
        <v>113614.93770833334</v>
      </c>
      <c r="AA5166" t="s">
        <v>222</v>
      </c>
      <c r="AB5166">
        <v>2021</v>
      </c>
    </row>
    <row r="5167" spans="1:28" x14ac:dyDescent="0.25">
      <c r="A5167">
        <v>35</v>
      </c>
      <c r="B5167" t="s">
        <v>143</v>
      </c>
      <c r="C5167" t="s">
        <v>102</v>
      </c>
      <c r="D5167" t="s">
        <v>7</v>
      </c>
      <c r="E5167" t="s">
        <v>49</v>
      </c>
      <c r="F5167" t="s">
        <v>99</v>
      </c>
      <c r="G5167">
        <v>150000</v>
      </c>
      <c r="H5167">
        <f t="shared" si="1424"/>
        <v>141135</v>
      </c>
      <c r="I5167">
        <f t="shared" si="1428"/>
        <v>4305</v>
      </c>
      <c r="J5167">
        <f t="shared" si="1429"/>
        <v>10649.999999999998</v>
      </c>
      <c r="K5167">
        <f t="shared" si="1430"/>
        <v>686.4</v>
      </c>
      <c r="L5167">
        <f t="shared" si="1431"/>
        <v>4560</v>
      </c>
      <c r="M5167">
        <f t="shared" si="1432"/>
        <v>10635</v>
      </c>
      <c r="N5167">
        <v>0</v>
      </c>
      <c r="O5167">
        <f t="shared" si="1425"/>
        <v>30836.399999999998</v>
      </c>
      <c r="P5167">
        <v>25</v>
      </c>
      <c r="Q5167">
        <v>0</v>
      </c>
      <c r="R5167">
        <v>0</v>
      </c>
      <c r="S5167">
        <v>0</v>
      </c>
      <c r="T5167">
        <v>100</v>
      </c>
      <c r="U5167">
        <f t="shared" si="1433"/>
        <v>23866.687291666665</v>
      </c>
      <c r="V5167">
        <v>0</v>
      </c>
      <c r="W5167">
        <f t="shared" si="1434"/>
        <v>23991.687291666665</v>
      </c>
      <c r="X5167">
        <f t="shared" si="1426"/>
        <v>8865</v>
      </c>
      <c r="Y5167">
        <f t="shared" si="1427"/>
        <v>21285</v>
      </c>
      <c r="Z5167">
        <f t="shared" si="1435"/>
        <v>117143.31270833334</v>
      </c>
      <c r="AA5167" t="s">
        <v>222</v>
      </c>
      <c r="AB5167">
        <v>2021</v>
      </c>
    </row>
    <row r="5168" spans="1:28" x14ac:dyDescent="0.25">
      <c r="A5168">
        <v>36</v>
      </c>
      <c r="B5168" t="s">
        <v>144</v>
      </c>
      <c r="C5168" t="s">
        <v>103</v>
      </c>
      <c r="D5168" t="s">
        <v>10</v>
      </c>
      <c r="E5168" t="s">
        <v>40</v>
      </c>
      <c r="F5168" t="s">
        <v>85</v>
      </c>
      <c r="G5168">
        <v>45000</v>
      </c>
      <c r="H5168">
        <f t="shared" si="1424"/>
        <v>40990.379999999997</v>
      </c>
      <c r="I5168">
        <f t="shared" si="1428"/>
        <v>1291.5</v>
      </c>
      <c r="J5168">
        <f t="shared" si="1429"/>
        <v>3194.9999999999995</v>
      </c>
      <c r="K5168">
        <f t="shared" si="1430"/>
        <v>495.00000000000006</v>
      </c>
      <c r="L5168">
        <f t="shared" si="1431"/>
        <v>1368</v>
      </c>
      <c r="M5168">
        <f t="shared" si="1432"/>
        <v>3190.5</v>
      </c>
      <c r="N5168">
        <v>1350.12</v>
      </c>
      <c r="O5168">
        <f t="shared" si="1425"/>
        <v>10890.119999999999</v>
      </c>
      <c r="P5168">
        <v>25</v>
      </c>
      <c r="Q5168">
        <v>500</v>
      </c>
      <c r="R5168">
        <v>100.01</v>
      </c>
      <c r="S5168">
        <v>0</v>
      </c>
      <c r="T5168">
        <v>100</v>
      </c>
      <c r="U5168">
        <f t="shared" si="1433"/>
        <v>945.8068749999992</v>
      </c>
      <c r="V5168">
        <v>0</v>
      </c>
      <c r="W5168">
        <f t="shared" si="1434"/>
        <v>1670.8168749999991</v>
      </c>
      <c r="X5168">
        <f t="shared" si="1426"/>
        <v>4009.62</v>
      </c>
      <c r="Y5168">
        <f t="shared" si="1427"/>
        <v>6385.5</v>
      </c>
      <c r="Z5168">
        <f t="shared" si="1435"/>
        <v>39319.563125000001</v>
      </c>
      <c r="AA5168" t="s">
        <v>222</v>
      </c>
      <c r="AB5168">
        <v>2021</v>
      </c>
    </row>
    <row r="5169" spans="1:28" x14ac:dyDescent="0.25">
      <c r="A5169">
        <v>37</v>
      </c>
      <c r="B5169" t="s">
        <v>145</v>
      </c>
      <c r="C5169" t="s">
        <v>102</v>
      </c>
      <c r="D5169" t="s">
        <v>10</v>
      </c>
      <c r="E5169" t="s">
        <v>50</v>
      </c>
      <c r="F5169" t="s">
        <v>84</v>
      </c>
      <c r="G5169">
        <v>50000</v>
      </c>
      <c r="H5169">
        <f t="shared" si="1424"/>
        <v>44344.76</v>
      </c>
      <c r="I5169">
        <f t="shared" si="1428"/>
        <v>1435</v>
      </c>
      <c r="J5169">
        <f t="shared" si="1429"/>
        <v>3549.9999999999995</v>
      </c>
      <c r="K5169">
        <f t="shared" si="1430"/>
        <v>550</v>
      </c>
      <c r="L5169">
        <f t="shared" si="1431"/>
        <v>1520</v>
      </c>
      <c r="M5169">
        <f t="shared" si="1432"/>
        <v>3545.0000000000005</v>
      </c>
      <c r="N5169">
        <f>+N5189*2</f>
        <v>2700.24</v>
      </c>
      <c r="O5169">
        <f t="shared" si="1425"/>
        <v>13300.24</v>
      </c>
      <c r="P5169">
        <v>25</v>
      </c>
      <c r="Q5169">
        <v>0</v>
      </c>
      <c r="R5169">
        <v>150.01</v>
      </c>
      <c r="S5169">
        <v>0</v>
      </c>
      <c r="T5169">
        <v>100</v>
      </c>
      <c r="U5169">
        <f t="shared" si="1433"/>
        <v>1448.9638749999997</v>
      </c>
      <c r="V5169">
        <v>0</v>
      </c>
      <c r="W5169">
        <f t="shared" si="1434"/>
        <v>1723.9738749999997</v>
      </c>
      <c r="X5169">
        <f t="shared" si="1426"/>
        <v>5655.24</v>
      </c>
      <c r="Y5169">
        <f t="shared" si="1427"/>
        <v>7095</v>
      </c>
      <c r="Z5169">
        <f t="shared" si="1435"/>
        <v>42620.786124999999</v>
      </c>
      <c r="AA5169" t="s">
        <v>222</v>
      </c>
      <c r="AB5169">
        <v>2021</v>
      </c>
    </row>
    <row r="5170" spans="1:28" x14ac:dyDescent="0.25">
      <c r="A5170">
        <v>38</v>
      </c>
      <c r="B5170" t="s">
        <v>146</v>
      </c>
      <c r="C5170" t="s">
        <v>102</v>
      </c>
      <c r="D5170" t="s">
        <v>10</v>
      </c>
      <c r="E5170" t="s">
        <v>44</v>
      </c>
      <c r="F5170" t="s">
        <v>84</v>
      </c>
      <c r="G5170">
        <v>45000</v>
      </c>
      <c r="H5170">
        <f t="shared" si="1424"/>
        <v>42340.5</v>
      </c>
      <c r="I5170">
        <f t="shared" si="1428"/>
        <v>1291.5</v>
      </c>
      <c r="J5170">
        <f t="shared" si="1429"/>
        <v>3194.9999999999995</v>
      </c>
      <c r="K5170">
        <f t="shared" si="1430"/>
        <v>495.00000000000006</v>
      </c>
      <c r="L5170">
        <f t="shared" si="1431"/>
        <v>1368</v>
      </c>
      <c r="M5170">
        <f t="shared" si="1432"/>
        <v>3190.5</v>
      </c>
      <c r="N5170">
        <v>0</v>
      </c>
      <c r="O5170">
        <f t="shared" si="1425"/>
        <v>9540</v>
      </c>
      <c r="P5170">
        <v>25</v>
      </c>
      <c r="Q5170">
        <v>0</v>
      </c>
      <c r="R5170">
        <v>0</v>
      </c>
      <c r="S5170">
        <v>0</v>
      </c>
      <c r="T5170">
        <v>100</v>
      </c>
      <c r="U5170">
        <f t="shared" si="1433"/>
        <v>1148.3248749999998</v>
      </c>
      <c r="V5170">
        <v>0</v>
      </c>
      <c r="W5170">
        <f t="shared" si="1434"/>
        <v>1273.3248749999998</v>
      </c>
      <c r="X5170">
        <f t="shared" si="1426"/>
        <v>2659.5</v>
      </c>
      <c r="Y5170">
        <f t="shared" si="1427"/>
        <v>6385.5</v>
      </c>
      <c r="Z5170">
        <f t="shared" si="1435"/>
        <v>41067.175125000002</v>
      </c>
      <c r="AA5170" t="s">
        <v>222</v>
      </c>
      <c r="AB5170">
        <v>2021</v>
      </c>
    </row>
    <row r="5171" spans="1:28" x14ac:dyDescent="0.25">
      <c r="A5171">
        <v>39</v>
      </c>
      <c r="B5171" t="s">
        <v>147</v>
      </c>
      <c r="C5171" t="s">
        <v>102</v>
      </c>
      <c r="D5171" t="s">
        <v>10</v>
      </c>
      <c r="E5171" t="s">
        <v>44</v>
      </c>
      <c r="F5171" t="s">
        <v>84</v>
      </c>
      <c r="G5171">
        <v>45000</v>
      </c>
      <c r="H5171">
        <f t="shared" si="1424"/>
        <v>42340.5</v>
      </c>
      <c r="I5171">
        <f t="shared" si="1428"/>
        <v>1291.5</v>
      </c>
      <c r="J5171">
        <f t="shared" si="1429"/>
        <v>3194.9999999999995</v>
      </c>
      <c r="K5171">
        <f t="shared" si="1430"/>
        <v>495.00000000000006</v>
      </c>
      <c r="L5171">
        <f t="shared" si="1431"/>
        <v>1368</v>
      </c>
      <c r="M5171">
        <f t="shared" si="1432"/>
        <v>3190.5</v>
      </c>
      <c r="N5171">
        <v>0</v>
      </c>
      <c r="O5171">
        <f t="shared" si="1425"/>
        <v>9540</v>
      </c>
      <c r="P5171">
        <v>25</v>
      </c>
      <c r="Q5171">
        <v>0</v>
      </c>
      <c r="R5171">
        <v>0</v>
      </c>
      <c r="S5171">
        <v>0</v>
      </c>
      <c r="T5171">
        <v>100</v>
      </c>
      <c r="U5171">
        <f t="shared" si="1433"/>
        <v>1148.3248749999998</v>
      </c>
      <c r="V5171">
        <v>0</v>
      </c>
      <c r="W5171">
        <f t="shared" si="1434"/>
        <v>1273.3248749999998</v>
      </c>
      <c r="X5171">
        <f t="shared" si="1426"/>
        <v>2659.5</v>
      </c>
      <c r="Y5171">
        <f t="shared" si="1427"/>
        <v>6385.5</v>
      </c>
      <c r="Z5171">
        <f t="shared" si="1435"/>
        <v>41067.175125000002</v>
      </c>
      <c r="AA5171" t="s">
        <v>222</v>
      </c>
      <c r="AB5171">
        <v>2021</v>
      </c>
    </row>
    <row r="5172" spans="1:28" x14ac:dyDescent="0.25">
      <c r="A5172">
        <v>40</v>
      </c>
      <c r="B5172" t="s">
        <v>148</v>
      </c>
      <c r="C5172" t="s">
        <v>103</v>
      </c>
      <c r="D5172" t="s">
        <v>10</v>
      </c>
      <c r="E5172" t="s">
        <v>44</v>
      </c>
      <c r="F5172" t="s">
        <v>84</v>
      </c>
      <c r="G5172">
        <v>40000</v>
      </c>
      <c r="H5172">
        <f t="shared" si="1424"/>
        <v>37636</v>
      </c>
      <c r="I5172">
        <f t="shared" si="1428"/>
        <v>1148</v>
      </c>
      <c r="J5172">
        <f t="shared" si="1429"/>
        <v>2839.9999999999995</v>
      </c>
      <c r="K5172">
        <f t="shared" si="1430"/>
        <v>440.00000000000006</v>
      </c>
      <c r="L5172">
        <f t="shared" si="1431"/>
        <v>1216</v>
      </c>
      <c r="M5172">
        <f t="shared" si="1432"/>
        <v>2836</v>
      </c>
      <c r="N5172">
        <v>0</v>
      </c>
      <c r="O5172">
        <f t="shared" si="1425"/>
        <v>8480</v>
      </c>
      <c r="P5172">
        <v>25</v>
      </c>
      <c r="Q5172">
        <v>6690.13</v>
      </c>
      <c r="R5172">
        <v>850.04</v>
      </c>
      <c r="S5172">
        <v>0</v>
      </c>
      <c r="T5172">
        <v>100</v>
      </c>
      <c r="U5172">
        <f t="shared" si="1433"/>
        <v>442.64987499999984</v>
      </c>
      <c r="V5172">
        <v>0</v>
      </c>
      <c r="W5172">
        <f t="shared" si="1434"/>
        <v>8107.8198750000001</v>
      </c>
      <c r="X5172">
        <f t="shared" si="1426"/>
        <v>2364</v>
      </c>
      <c r="Y5172">
        <f t="shared" si="1427"/>
        <v>5676</v>
      </c>
      <c r="Z5172">
        <f t="shared" si="1435"/>
        <v>29528.180124999999</v>
      </c>
      <c r="AA5172" t="s">
        <v>222</v>
      </c>
      <c r="AB5172">
        <v>2021</v>
      </c>
    </row>
    <row r="5173" spans="1:28" x14ac:dyDescent="0.25">
      <c r="A5173">
        <v>41</v>
      </c>
      <c r="B5173" t="s">
        <v>149</v>
      </c>
      <c r="C5173" t="s">
        <v>102</v>
      </c>
      <c r="D5173" t="s">
        <v>10</v>
      </c>
      <c r="E5173" t="s">
        <v>43</v>
      </c>
      <c r="F5173" t="s">
        <v>84</v>
      </c>
      <c r="G5173">
        <v>50000</v>
      </c>
      <c r="H5173">
        <f t="shared" si="1424"/>
        <v>45694.879999999997</v>
      </c>
      <c r="I5173">
        <f t="shared" si="1428"/>
        <v>1435</v>
      </c>
      <c r="J5173">
        <f t="shared" si="1429"/>
        <v>3549.9999999999995</v>
      </c>
      <c r="K5173">
        <f t="shared" si="1430"/>
        <v>550</v>
      </c>
      <c r="L5173">
        <f t="shared" si="1431"/>
        <v>1520</v>
      </c>
      <c r="M5173">
        <f t="shared" si="1432"/>
        <v>3545.0000000000005</v>
      </c>
      <c r="N5173">
        <v>1350.12</v>
      </c>
      <c r="O5173">
        <f t="shared" si="1425"/>
        <v>11950.119999999999</v>
      </c>
      <c r="P5173">
        <v>25</v>
      </c>
      <c r="Q5173">
        <v>7246.58</v>
      </c>
      <c r="R5173">
        <v>350.02</v>
      </c>
      <c r="S5173">
        <v>0</v>
      </c>
      <c r="T5173">
        <v>100</v>
      </c>
      <c r="U5173">
        <f t="shared" si="1433"/>
        <v>1651.4818749999993</v>
      </c>
      <c r="V5173">
        <v>0</v>
      </c>
      <c r="W5173">
        <f t="shared" si="1434"/>
        <v>9373.0818749999999</v>
      </c>
      <c r="X5173">
        <f t="shared" si="1426"/>
        <v>4305.12</v>
      </c>
      <c r="Y5173">
        <f t="shared" si="1427"/>
        <v>7095</v>
      </c>
      <c r="Z5173">
        <f t="shared" si="1435"/>
        <v>36321.798125000001</v>
      </c>
      <c r="AA5173" t="s">
        <v>222</v>
      </c>
      <c r="AB5173">
        <v>2021</v>
      </c>
    </row>
    <row r="5174" spans="1:28" x14ac:dyDescent="0.25">
      <c r="A5174">
        <v>42</v>
      </c>
      <c r="B5174" t="s">
        <v>150</v>
      </c>
      <c r="C5174" t="s">
        <v>102</v>
      </c>
      <c r="D5174" t="s">
        <v>16</v>
      </c>
      <c r="E5174" t="s">
        <v>95</v>
      </c>
      <c r="F5174" t="s">
        <v>84</v>
      </c>
      <c r="G5174">
        <v>32000</v>
      </c>
      <c r="H5174">
        <f t="shared" si="1424"/>
        <v>30108.799999999999</v>
      </c>
      <c r="I5174">
        <f t="shared" si="1428"/>
        <v>918.4</v>
      </c>
      <c r="J5174">
        <f t="shared" si="1429"/>
        <v>2272</v>
      </c>
      <c r="K5174">
        <f t="shared" si="1430"/>
        <v>352.00000000000006</v>
      </c>
      <c r="L5174">
        <f t="shared" si="1431"/>
        <v>972.8</v>
      </c>
      <c r="M5174">
        <f t="shared" si="1432"/>
        <v>2268.8000000000002</v>
      </c>
      <c r="N5174">
        <v>0</v>
      </c>
      <c r="O5174">
        <f t="shared" si="1425"/>
        <v>6784</v>
      </c>
      <c r="P5174">
        <v>25</v>
      </c>
      <c r="Q5174">
        <v>0</v>
      </c>
      <c r="R5174">
        <v>0</v>
      </c>
      <c r="S5174">
        <v>336</v>
      </c>
      <c r="T5174">
        <v>100</v>
      </c>
      <c r="U5174">
        <f t="shared" si="1433"/>
        <v>0</v>
      </c>
      <c r="V5174">
        <v>0</v>
      </c>
      <c r="W5174">
        <f t="shared" si="1434"/>
        <v>461</v>
      </c>
      <c r="X5174">
        <f t="shared" si="1426"/>
        <v>1891.1999999999998</v>
      </c>
      <c r="Y5174">
        <f t="shared" si="1427"/>
        <v>4540.8</v>
      </c>
      <c r="Z5174">
        <f t="shared" si="1435"/>
        <v>29647.8</v>
      </c>
      <c r="AA5174" t="s">
        <v>222</v>
      </c>
      <c r="AB5174">
        <v>2021</v>
      </c>
    </row>
    <row r="5175" spans="1:28" x14ac:dyDescent="0.25">
      <c r="A5175">
        <v>43</v>
      </c>
      <c r="B5175" t="s">
        <v>151</v>
      </c>
      <c r="C5175" t="s">
        <v>102</v>
      </c>
      <c r="D5175" t="s">
        <v>14</v>
      </c>
      <c r="E5175" t="s">
        <v>66</v>
      </c>
      <c r="F5175" t="s">
        <v>84</v>
      </c>
      <c r="G5175">
        <v>55000</v>
      </c>
      <c r="H5175">
        <f t="shared" si="1424"/>
        <v>51749.5</v>
      </c>
      <c r="I5175">
        <f t="shared" si="1428"/>
        <v>1578.5</v>
      </c>
      <c r="J5175">
        <f t="shared" si="1429"/>
        <v>3904.9999999999995</v>
      </c>
      <c r="K5175">
        <f t="shared" si="1430"/>
        <v>605.00000000000011</v>
      </c>
      <c r="L5175">
        <f t="shared" si="1431"/>
        <v>1672</v>
      </c>
      <c r="M5175">
        <f t="shared" si="1432"/>
        <v>3899.5000000000005</v>
      </c>
      <c r="N5175">
        <v>0</v>
      </c>
      <c r="O5175">
        <f t="shared" si="1425"/>
        <v>11660</v>
      </c>
      <c r="P5175">
        <v>25</v>
      </c>
      <c r="Q5175">
        <v>0</v>
      </c>
      <c r="R5175">
        <v>0</v>
      </c>
      <c r="S5175">
        <v>0</v>
      </c>
      <c r="T5175">
        <v>100</v>
      </c>
      <c r="U5175">
        <f t="shared" si="1433"/>
        <v>2559.6748749999997</v>
      </c>
      <c r="V5175">
        <v>0</v>
      </c>
      <c r="W5175">
        <f t="shared" si="1434"/>
        <v>2684.6748749999997</v>
      </c>
      <c r="X5175">
        <f t="shared" si="1426"/>
        <v>3250.5</v>
      </c>
      <c r="Y5175">
        <f t="shared" si="1427"/>
        <v>7804.5</v>
      </c>
      <c r="Z5175">
        <f t="shared" si="1435"/>
        <v>49064.825125000003</v>
      </c>
      <c r="AA5175" t="s">
        <v>222</v>
      </c>
      <c r="AB5175">
        <v>2021</v>
      </c>
    </row>
    <row r="5176" spans="1:28" x14ac:dyDescent="0.25">
      <c r="A5176">
        <v>44</v>
      </c>
      <c r="B5176" t="s">
        <v>152</v>
      </c>
      <c r="C5176" t="s">
        <v>103</v>
      </c>
      <c r="D5176" t="s">
        <v>94</v>
      </c>
      <c r="E5176" t="s">
        <v>70</v>
      </c>
      <c r="F5176" t="s">
        <v>84</v>
      </c>
      <c r="G5176">
        <v>50000</v>
      </c>
      <c r="H5176">
        <f t="shared" si="1424"/>
        <v>47045</v>
      </c>
      <c r="I5176">
        <f t="shared" si="1428"/>
        <v>1435</v>
      </c>
      <c r="J5176">
        <f t="shared" si="1429"/>
        <v>3549.9999999999995</v>
      </c>
      <c r="K5176">
        <f t="shared" si="1430"/>
        <v>550</v>
      </c>
      <c r="L5176">
        <f t="shared" si="1431"/>
        <v>1520</v>
      </c>
      <c r="M5176">
        <f t="shared" si="1432"/>
        <v>3545.0000000000005</v>
      </c>
      <c r="N5176">
        <v>0</v>
      </c>
      <c r="O5176">
        <f t="shared" si="1425"/>
        <v>10600</v>
      </c>
      <c r="P5176">
        <v>25</v>
      </c>
      <c r="Q5176">
        <v>500</v>
      </c>
      <c r="R5176">
        <v>900.05</v>
      </c>
      <c r="S5176">
        <v>0</v>
      </c>
      <c r="T5176">
        <v>100</v>
      </c>
      <c r="U5176">
        <f t="shared" si="1433"/>
        <v>1853.9998749999997</v>
      </c>
      <c r="V5176">
        <v>0</v>
      </c>
      <c r="W5176">
        <f t="shared" si="1434"/>
        <v>3379.0498749999997</v>
      </c>
      <c r="X5176">
        <f t="shared" si="1426"/>
        <v>2955</v>
      </c>
      <c r="Y5176">
        <f t="shared" si="1427"/>
        <v>7095</v>
      </c>
      <c r="Z5176">
        <f t="shared" si="1435"/>
        <v>43665.950125000003</v>
      </c>
      <c r="AA5176" t="s">
        <v>222</v>
      </c>
      <c r="AB5176">
        <v>2021</v>
      </c>
    </row>
    <row r="5177" spans="1:28" x14ac:dyDescent="0.25">
      <c r="A5177">
        <v>45</v>
      </c>
      <c r="B5177" t="s">
        <v>153</v>
      </c>
      <c r="C5177" t="s">
        <v>102</v>
      </c>
      <c r="D5177" t="s">
        <v>17</v>
      </c>
      <c r="E5177" t="s">
        <v>76</v>
      </c>
      <c r="F5177" t="s">
        <v>84</v>
      </c>
      <c r="G5177">
        <v>50000</v>
      </c>
      <c r="H5177">
        <f t="shared" si="1424"/>
        <v>47045</v>
      </c>
      <c r="I5177">
        <f t="shared" si="1428"/>
        <v>1435</v>
      </c>
      <c r="J5177">
        <f t="shared" si="1429"/>
        <v>3549.9999999999995</v>
      </c>
      <c r="K5177">
        <f t="shared" si="1430"/>
        <v>550</v>
      </c>
      <c r="L5177">
        <f t="shared" si="1431"/>
        <v>1520</v>
      </c>
      <c r="M5177">
        <f t="shared" si="1432"/>
        <v>3545.0000000000005</v>
      </c>
      <c r="N5177">
        <v>0</v>
      </c>
      <c r="O5177">
        <f t="shared" si="1425"/>
        <v>10600</v>
      </c>
      <c r="P5177">
        <v>25</v>
      </c>
      <c r="Q5177">
        <v>2467.5300000000002</v>
      </c>
      <c r="R5177">
        <v>600</v>
      </c>
      <c r="S5177">
        <v>0</v>
      </c>
      <c r="T5177">
        <v>100</v>
      </c>
      <c r="U5177">
        <f t="shared" si="1433"/>
        <v>1853.9998749999997</v>
      </c>
      <c r="V5177">
        <v>0</v>
      </c>
      <c r="W5177">
        <f t="shared" si="1434"/>
        <v>5046.5298750000002</v>
      </c>
      <c r="X5177">
        <f t="shared" si="1426"/>
        <v>2955</v>
      </c>
      <c r="Y5177">
        <f t="shared" si="1427"/>
        <v>7095</v>
      </c>
      <c r="Z5177">
        <f t="shared" si="1435"/>
        <v>41998.470125</v>
      </c>
      <c r="AA5177" t="s">
        <v>222</v>
      </c>
      <c r="AB5177">
        <v>2021</v>
      </c>
    </row>
    <row r="5178" spans="1:28" x14ac:dyDescent="0.25">
      <c r="A5178">
        <v>46</v>
      </c>
      <c r="B5178" t="s">
        <v>154</v>
      </c>
      <c r="C5178" t="s">
        <v>103</v>
      </c>
      <c r="D5178" t="s">
        <v>6</v>
      </c>
      <c r="E5178" t="s">
        <v>83</v>
      </c>
      <c r="F5178" t="s">
        <v>84</v>
      </c>
      <c r="G5178">
        <v>33875</v>
      </c>
      <c r="H5178">
        <f t="shared" si="1424"/>
        <v>31872.987499999999</v>
      </c>
      <c r="I5178">
        <f t="shared" si="1428"/>
        <v>972.21249999999998</v>
      </c>
      <c r="J5178">
        <f t="shared" si="1429"/>
        <v>2405.125</v>
      </c>
      <c r="K5178">
        <f t="shared" si="1430"/>
        <v>372.62500000000006</v>
      </c>
      <c r="L5178">
        <f t="shared" si="1431"/>
        <v>1029.8</v>
      </c>
      <c r="M5178">
        <f t="shared" si="1432"/>
        <v>2401.7375000000002</v>
      </c>
      <c r="N5178">
        <v>0</v>
      </c>
      <c r="O5178">
        <f t="shared" si="1425"/>
        <v>7181.5</v>
      </c>
      <c r="P5178">
        <v>25</v>
      </c>
      <c r="Q5178">
        <v>0</v>
      </c>
      <c r="R5178">
        <v>0</v>
      </c>
      <c r="S5178">
        <v>0</v>
      </c>
      <c r="T5178">
        <v>100</v>
      </c>
      <c r="U5178">
        <f t="shared" si="1433"/>
        <v>0</v>
      </c>
      <c r="V5178">
        <v>0</v>
      </c>
      <c r="W5178">
        <f t="shared" si="1434"/>
        <v>125</v>
      </c>
      <c r="X5178">
        <f t="shared" si="1426"/>
        <v>2002.0124999999998</v>
      </c>
      <c r="Y5178">
        <f t="shared" si="1427"/>
        <v>4806.8625000000002</v>
      </c>
      <c r="Z5178">
        <f t="shared" si="1435"/>
        <v>31747.987499999999</v>
      </c>
      <c r="AA5178" t="s">
        <v>222</v>
      </c>
      <c r="AB5178">
        <v>2021</v>
      </c>
    </row>
    <row r="5179" spans="1:28" x14ac:dyDescent="0.25">
      <c r="A5179">
        <v>47</v>
      </c>
      <c r="B5179" t="s">
        <v>155</v>
      </c>
      <c r="C5179" t="s">
        <v>103</v>
      </c>
      <c r="D5179" t="s">
        <v>14</v>
      </c>
      <c r="E5179" t="s">
        <v>72</v>
      </c>
      <c r="F5179" t="s">
        <v>84</v>
      </c>
      <c r="G5179">
        <v>40000</v>
      </c>
      <c r="H5179">
        <f t="shared" si="1424"/>
        <v>37636</v>
      </c>
      <c r="I5179">
        <f t="shared" si="1428"/>
        <v>1148</v>
      </c>
      <c r="J5179">
        <f t="shared" si="1429"/>
        <v>2839.9999999999995</v>
      </c>
      <c r="K5179">
        <f t="shared" si="1430"/>
        <v>440.00000000000006</v>
      </c>
      <c r="L5179">
        <f t="shared" si="1431"/>
        <v>1216</v>
      </c>
      <c r="M5179">
        <f t="shared" si="1432"/>
        <v>2836</v>
      </c>
      <c r="N5179">
        <v>0</v>
      </c>
      <c r="O5179">
        <f t="shared" si="1425"/>
        <v>8480</v>
      </c>
      <c r="P5179">
        <v>25</v>
      </c>
      <c r="Q5179">
        <v>7189.37</v>
      </c>
      <c r="R5179">
        <v>700.04</v>
      </c>
      <c r="S5179">
        <v>0</v>
      </c>
      <c r="T5179">
        <v>100</v>
      </c>
      <c r="U5179">
        <f t="shared" si="1433"/>
        <v>442.64987499999984</v>
      </c>
      <c r="V5179">
        <v>0</v>
      </c>
      <c r="W5179">
        <f t="shared" si="1434"/>
        <v>8457.059874999999</v>
      </c>
      <c r="X5179">
        <f t="shared" si="1426"/>
        <v>2364</v>
      </c>
      <c r="Y5179">
        <f t="shared" si="1427"/>
        <v>5676</v>
      </c>
      <c r="Z5179">
        <f t="shared" si="1435"/>
        <v>29178.940125000001</v>
      </c>
      <c r="AA5179" t="s">
        <v>222</v>
      </c>
      <c r="AB5179">
        <v>2021</v>
      </c>
    </row>
    <row r="5180" spans="1:28" x14ac:dyDescent="0.25">
      <c r="A5180">
        <v>48</v>
      </c>
      <c r="B5180" t="s">
        <v>156</v>
      </c>
      <c r="C5180" t="s">
        <v>102</v>
      </c>
      <c r="D5180" t="s">
        <v>19</v>
      </c>
      <c r="E5180" t="s">
        <v>73</v>
      </c>
      <c r="F5180" t="s">
        <v>84</v>
      </c>
      <c r="G5180">
        <v>40000</v>
      </c>
      <c r="H5180">
        <f t="shared" si="1424"/>
        <v>37636</v>
      </c>
      <c r="I5180">
        <f t="shared" si="1428"/>
        <v>1148</v>
      </c>
      <c r="J5180">
        <f t="shared" si="1429"/>
        <v>2839.9999999999995</v>
      </c>
      <c r="K5180">
        <f t="shared" si="1430"/>
        <v>440.00000000000006</v>
      </c>
      <c r="L5180">
        <f t="shared" si="1431"/>
        <v>1216</v>
      </c>
      <c r="M5180">
        <f t="shared" si="1432"/>
        <v>2836</v>
      </c>
      <c r="N5180">
        <v>0</v>
      </c>
      <c r="O5180">
        <f t="shared" si="1425"/>
        <v>8480</v>
      </c>
      <c r="P5180">
        <v>25</v>
      </c>
      <c r="Q5180">
        <v>1500</v>
      </c>
      <c r="R5180">
        <v>0</v>
      </c>
      <c r="S5180">
        <v>0</v>
      </c>
      <c r="T5180">
        <v>100</v>
      </c>
      <c r="U5180">
        <f t="shared" si="1433"/>
        <v>442.64987499999984</v>
      </c>
      <c r="V5180">
        <v>0</v>
      </c>
      <c r="W5180">
        <f t="shared" si="1434"/>
        <v>2067.6498750000001</v>
      </c>
      <c r="X5180">
        <f t="shared" si="1426"/>
        <v>2364</v>
      </c>
      <c r="Y5180">
        <f t="shared" si="1427"/>
        <v>5676</v>
      </c>
      <c r="Z5180">
        <f t="shared" si="1435"/>
        <v>35568.350124999997</v>
      </c>
      <c r="AA5180" t="s">
        <v>222</v>
      </c>
      <c r="AB5180">
        <v>2021</v>
      </c>
    </row>
    <row r="5181" spans="1:28" x14ac:dyDescent="0.25">
      <c r="A5181">
        <v>49</v>
      </c>
      <c r="B5181" t="s">
        <v>157</v>
      </c>
      <c r="C5181" t="s">
        <v>102</v>
      </c>
      <c r="D5181" t="s">
        <v>10</v>
      </c>
      <c r="E5181" t="s">
        <v>46</v>
      </c>
      <c r="F5181" t="s">
        <v>84</v>
      </c>
      <c r="G5181">
        <v>45000</v>
      </c>
      <c r="H5181">
        <f t="shared" si="1424"/>
        <v>42340.5</v>
      </c>
      <c r="I5181">
        <f t="shared" si="1428"/>
        <v>1291.5</v>
      </c>
      <c r="J5181">
        <f t="shared" si="1429"/>
        <v>3194.9999999999995</v>
      </c>
      <c r="K5181">
        <f t="shared" si="1430"/>
        <v>495.00000000000006</v>
      </c>
      <c r="L5181">
        <f t="shared" si="1431"/>
        <v>1368</v>
      </c>
      <c r="M5181">
        <f t="shared" si="1432"/>
        <v>3190.5</v>
      </c>
      <c r="N5181">
        <f>+N5215*2</f>
        <v>0</v>
      </c>
      <c r="O5181">
        <f t="shared" si="1425"/>
        <v>9540</v>
      </c>
      <c r="P5181">
        <v>25</v>
      </c>
      <c r="Q5181">
        <v>5742.03</v>
      </c>
      <c r="R5181">
        <v>1100.06</v>
      </c>
      <c r="S5181">
        <v>0</v>
      </c>
      <c r="T5181">
        <v>100</v>
      </c>
      <c r="U5181">
        <f t="shared" si="1433"/>
        <v>1148.3248749999998</v>
      </c>
      <c r="V5181">
        <v>0</v>
      </c>
      <c r="W5181">
        <f t="shared" si="1434"/>
        <v>8115.4148750000004</v>
      </c>
      <c r="X5181">
        <f t="shared" si="1426"/>
        <v>2659.5</v>
      </c>
      <c r="Y5181">
        <f t="shared" si="1427"/>
        <v>6385.5</v>
      </c>
      <c r="Z5181">
        <f t="shared" si="1435"/>
        <v>34225.085124999998</v>
      </c>
      <c r="AA5181" t="s">
        <v>222</v>
      </c>
      <c r="AB5181">
        <v>2021</v>
      </c>
    </row>
    <row r="5182" spans="1:28" x14ac:dyDescent="0.25">
      <c r="A5182">
        <v>50</v>
      </c>
      <c r="B5182" t="s">
        <v>158</v>
      </c>
      <c r="C5182" t="s">
        <v>102</v>
      </c>
      <c r="D5182" t="s">
        <v>12</v>
      </c>
      <c r="E5182" t="s">
        <v>46</v>
      </c>
      <c r="F5182" t="s">
        <v>84</v>
      </c>
      <c r="G5182">
        <v>32000</v>
      </c>
      <c r="H5182">
        <f t="shared" si="1424"/>
        <v>30108.799999999999</v>
      </c>
      <c r="I5182">
        <f t="shared" si="1428"/>
        <v>918.4</v>
      </c>
      <c r="J5182">
        <f t="shared" si="1429"/>
        <v>2272</v>
      </c>
      <c r="K5182">
        <f t="shared" si="1430"/>
        <v>352.00000000000006</v>
      </c>
      <c r="L5182">
        <f t="shared" si="1431"/>
        <v>972.8</v>
      </c>
      <c r="M5182">
        <f t="shared" si="1432"/>
        <v>2268.8000000000002</v>
      </c>
      <c r="N5182">
        <v>0</v>
      </c>
      <c r="O5182">
        <f t="shared" si="1425"/>
        <v>6784</v>
      </c>
      <c r="P5182">
        <v>25</v>
      </c>
      <c r="Q5182">
        <v>0</v>
      </c>
      <c r="R5182">
        <v>0</v>
      </c>
      <c r="S5182">
        <v>0</v>
      </c>
      <c r="T5182">
        <v>100</v>
      </c>
      <c r="U5182">
        <f t="shared" si="1433"/>
        <v>0</v>
      </c>
      <c r="V5182">
        <v>0</v>
      </c>
      <c r="W5182">
        <f t="shared" si="1434"/>
        <v>125</v>
      </c>
      <c r="X5182">
        <f t="shared" si="1426"/>
        <v>1891.1999999999998</v>
      </c>
      <c r="Y5182">
        <f t="shared" si="1427"/>
        <v>4540.8</v>
      </c>
      <c r="Z5182">
        <f t="shared" si="1435"/>
        <v>29983.8</v>
      </c>
      <c r="AA5182" t="s">
        <v>222</v>
      </c>
      <c r="AB5182">
        <v>2021</v>
      </c>
    </row>
    <row r="5183" spans="1:28" x14ac:dyDescent="0.25">
      <c r="A5183">
        <v>51</v>
      </c>
      <c r="B5183" t="s">
        <v>159</v>
      </c>
      <c r="C5183" t="s">
        <v>103</v>
      </c>
      <c r="D5183" t="s">
        <v>21</v>
      </c>
      <c r="E5183" t="s">
        <v>68</v>
      </c>
      <c r="F5183" t="s">
        <v>84</v>
      </c>
      <c r="G5183">
        <v>46000</v>
      </c>
      <c r="H5183">
        <f t="shared" si="1424"/>
        <v>41931.279999999999</v>
      </c>
      <c r="I5183">
        <f t="shared" si="1428"/>
        <v>1320.2</v>
      </c>
      <c r="J5183">
        <f t="shared" si="1429"/>
        <v>3265.9999999999995</v>
      </c>
      <c r="K5183">
        <f t="shared" si="1430"/>
        <v>506.00000000000006</v>
      </c>
      <c r="L5183">
        <f t="shared" si="1431"/>
        <v>1398.4</v>
      </c>
      <c r="M5183">
        <f t="shared" si="1432"/>
        <v>3261.4</v>
      </c>
      <c r="N5183">
        <v>1350.12</v>
      </c>
      <c r="O5183">
        <f t="shared" si="1425"/>
        <v>11102.119999999999</v>
      </c>
      <c r="P5183">
        <v>25</v>
      </c>
      <c r="Q5183">
        <v>2042.65</v>
      </c>
      <c r="R5183">
        <v>500.03</v>
      </c>
      <c r="S5183">
        <v>0</v>
      </c>
      <c r="T5183">
        <v>100</v>
      </c>
      <c r="U5183">
        <f t="shared" si="1433"/>
        <v>1086.9418749999998</v>
      </c>
      <c r="V5183">
        <v>0</v>
      </c>
      <c r="W5183">
        <f t="shared" si="1434"/>
        <v>3754.6218749999998</v>
      </c>
      <c r="X5183">
        <f t="shared" si="1426"/>
        <v>4068.7200000000003</v>
      </c>
      <c r="Y5183">
        <f t="shared" si="1427"/>
        <v>6527.4</v>
      </c>
      <c r="Z5183">
        <f t="shared" si="1435"/>
        <v>38176.658125000002</v>
      </c>
      <c r="AA5183" t="s">
        <v>222</v>
      </c>
      <c r="AB5183">
        <v>2021</v>
      </c>
    </row>
    <row r="5184" spans="1:28" x14ac:dyDescent="0.25">
      <c r="A5184">
        <v>52</v>
      </c>
      <c r="B5184" t="s">
        <v>160</v>
      </c>
      <c r="C5184" t="s">
        <v>102</v>
      </c>
      <c r="D5184" t="s">
        <v>4</v>
      </c>
      <c r="E5184" t="s">
        <v>93</v>
      </c>
      <c r="F5184" t="s">
        <v>84</v>
      </c>
      <c r="G5184">
        <v>31500</v>
      </c>
      <c r="H5184">
        <f t="shared" si="1424"/>
        <v>28288.23</v>
      </c>
      <c r="I5184">
        <f t="shared" si="1428"/>
        <v>904.05</v>
      </c>
      <c r="J5184">
        <f t="shared" si="1429"/>
        <v>2236.5</v>
      </c>
      <c r="K5184">
        <f t="shared" si="1430"/>
        <v>346.50000000000006</v>
      </c>
      <c r="L5184">
        <f t="shared" si="1431"/>
        <v>957.6</v>
      </c>
      <c r="M5184">
        <f t="shared" si="1432"/>
        <v>2233.3500000000004</v>
      </c>
      <c r="N5184">
        <v>1350.12</v>
      </c>
      <c r="O5184">
        <f t="shared" si="1425"/>
        <v>8028.1200000000008</v>
      </c>
      <c r="P5184">
        <v>25</v>
      </c>
      <c r="Q5184">
        <v>6104.46</v>
      </c>
      <c r="R5184">
        <v>150.01</v>
      </c>
      <c r="S5184">
        <v>635</v>
      </c>
      <c r="T5184">
        <v>100</v>
      </c>
      <c r="U5184">
        <f t="shared" si="1433"/>
        <v>0</v>
      </c>
      <c r="V5184">
        <v>0</v>
      </c>
      <c r="W5184">
        <f t="shared" si="1434"/>
        <v>7014.47</v>
      </c>
      <c r="X5184">
        <f t="shared" si="1426"/>
        <v>3211.77</v>
      </c>
      <c r="Y5184">
        <f t="shared" si="1427"/>
        <v>4469.8500000000004</v>
      </c>
      <c r="Z5184">
        <f t="shared" si="1435"/>
        <v>21273.760000000002</v>
      </c>
      <c r="AA5184" t="s">
        <v>222</v>
      </c>
      <c r="AB5184">
        <v>2021</v>
      </c>
    </row>
    <row r="5185" spans="1:28" x14ac:dyDescent="0.25">
      <c r="A5185">
        <v>53</v>
      </c>
      <c r="B5185" t="s">
        <v>189</v>
      </c>
      <c r="C5185" t="s">
        <v>102</v>
      </c>
      <c r="D5185" t="s">
        <v>7</v>
      </c>
      <c r="E5185" t="s">
        <v>75</v>
      </c>
      <c r="F5185" t="s">
        <v>99</v>
      </c>
      <c r="G5185">
        <v>65000</v>
      </c>
      <c r="H5185">
        <f>+G5185-(I5185+L5185+N5185)</f>
        <v>61158.5</v>
      </c>
      <c r="I5185">
        <f>IF(G5185&lt;=312000,G5185*2.87%,8954.4)</f>
        <v>1865.5</v>
      </c>
      <c r="J5185">
        <f>IF(G5185&lt;=312000,G5185*7.1%,22152)</f>
        <v>4615</v>
      </c>
      <c r="K5185">
        <f>IF(G5185&lt;=62400,G5185*1.1%,686.4)</f>
        <v>686.4</v>
      </c>
      <c r="L5185">
        <f>IF(G5185&lt;=156000,G5185*3.04%,4742.4)</f>
        <v>1976</v>
      </c>
      <c r="M5185">
        <f>IF(G5185&lt;=156000,G5185*7.09%,11060.4)</f>
        <v>4608.5</v>
      </c>
      <c r="N5185">
        <v>0</v>
      </c>
      <c r="O5185">
        <f>+I5185+J5185+K5185+L5185+M5185+N5185</f>
        <v>13751.4</v>
      </c>
      <c r="P5185">
        <v>25</v>
      </c>
      <c r="Q5185">
        <v>7139.91</v>
      </c>
      <c r="R5185">
        <v>700.04</v>
      </c>
      <c r="S5185">
        <v>1270</v>
      </c>
      <c r="T5185">
        <v>100</v>
      </c>
      <c r="U5185">
        <f>IF((H5185*12)&gt;867123.01,(79776+(((H5185*12)-867123.01)*0.25))/12,IF((H5185*12)&gt;624329.01,(31216+(((H5185*12)-624329.01)*0.2))/12,IF((H5185*12)&gt;416220.01,(((H5185*12)-416220.01)*0.15)/12,0)))</f>
        <v>4427.5498333333335</v>
      </c>
      <c r="V5185">
        <v>0</v>
      </c>
      <c r="W5185">
        <f t="shared" si="1434"/>
        <v>13662.499833333335</v>
      </c>
      <c r="X5185">
        <f t="shared" ref="X5185:X5206" si="1436">+I5185+L5185+N5185</f>
        <v>3841.5</v>
      </c>
      <c r="Y5185">
        <f t="shared" si="1427"/>
        <v>9223.5</v>
      </c>
      <c r="Z5185">
        <f t="shared" si="1435"/>
        <v>47496.000166666665</v>
      </c>
      <c r="AA5185" t="s">
        <v>222</v>
      </c>
      <c r="AB5185">
        <v>2021</v>
      </c>
    </row>
    <row r="5186" spans="1:28" x14ac:dyDescent="0.25">
      <c r="A5186">
        <v>54</v>
      </c>
      <c r="B5186" t="s">
        <v>161</v>
      </c>
      <c r="C5186" t="s">
        <v>102</v>
      </c>
      <c r="D5186" t="s">
        <v>20</v>
      </c>
      <c r="E5186" t="s">
        <v>62</v>
      </c>
      <c r="F5186" t="s">
        <v>99</v>
      </c>
      <c r="G5186">
        <v>110000</v>
      </c>
      <c r="H5186">
        <f t="shared" si="1424"/>
        <v>103499</v>
      </c>
      <c r="I5186">
        <f t="shared" si="1428"/>
        <v>3157</v>
      </c>
      <c r="J5186">
        <f t="shared" si="1429"/>
        <v>7809.9999999999991</v>
      </c>
      <c r="K5186">
        <f t="shared" si="1430"/>
        <v>686.4</v>
      </c>
      <c r="L5186">
        <f t="shared" si="1431"/>
        <v>3344</v>
      </c>
      <c r="M5186">
        <f t="shared" si="1432"/>
        <v>7799.0000000000009</v>
      </c>
      <c r="N5186">
        <v>0</v>
      </c>
      <c r="O5186">
        <f t="shared" si="1425"/>
        <v>22796.400000000001</v>
      </c>
      <c r="P5186">
        <v>25</v>
      </c>
      <c r="Q5186">
        <v>0</v>
      </c>
      <c r="R5186">
        <v>0</v>
      </c>
      <c r="S5186">
        <v>0</v>
      </c>
      <c r="T5186">
        <v>100</v>
      </c>
      <c r="U5186">
        <f t="shared" si="1433"/>
        <v>14457.687291666667</v>
      </c>
      <c r="V5186">
        <v>0</v>
      </c>
      <c r="W5186">
        <f t="shared" si="1434"/>
        <v>14582.687291666667</v>
      </c>
      <c r="X5186">
        <f t="shared" si="1436"/>
        <v>6501</v>
      </c>
      <c r="Y5186">
        <f t="shared" si="1427"/>
        <v>15609</v>
      </c>
      <c r="Z5186">
        <f t="shared" si="1435"/>
        <v>88916.312708333338</v>
      </c>
      <c r="AA5186" t="s">
        <v>222</v>
      </c>
      <c r="AB5186">
        <v>2021</v>
      </c>
    </row>
    <row r="5187" spans="1:28" x14ac:dyDescent="0.25">
      <c r="A5187">
        <v>55</v>
      </c>
      <c r="B5187" t="s">
        <v>162</v>
      </c>
      <c r="C5187" t="s">
        <v>102</v>
      </c>
      <c r="D5187" t="s">
        <v>15</v>
      </c>
      <c r="E5187" t="s">
        <v>92</v>
      </c>
      <c r="F5187" t="s">
        <v>99</v>
      </c>
      <c r="G5187">
        <v>55000</v>
      </c>
      <c r="H5187">
        <f t="shared" si="1424"/>
        <v>51749.5</v>
      </c>
      <c r="I5187">
        <f t="shared" si="1428"/>
        <v>1578.5</v>
      </c>
      <c r="J5187">
        <f t="shared" si="1429"/>
        <v>3904.9999999999995</v>
      </c>
      <c r="K5187">
        <f t="shared" si="1430"/>
        <v>605.00000000000011</v>
      </c>
      <c r="L5187">
        <f t="shared" si="1431"/>
        <v>1672</v>
      </c>
      <c r="M5187">
        <f t="shared" si="1432"/>
        <v>3899.5000000000005</v>
      </c>
      <c r="N5187">
        <f>+N5167*3</f>
        <v>0</v>
      </c>
      <c r="O5187">
        <f t="shared" si="1425"/>
        <v>11660</v>
      </c>
      <c r="P5187">
        <v>25</v>
      </c>
      <c r="Q5187">
        <v>0</v>
      </c>
      <c r="R5187">
        <v>0</v>
      </c>
      <c r="S5187">
        <v>0</v>
      </c>
      <c r="T5187">
        <v>100</v>
      </c>
      <c r="U5187">
        <f t="shared" si="1433"/>
        <v>2559.6748749999997</v>
      </c>
      <c r="V5187">
        <v>0</v>
      </c>
      <c r="W5187">
        <f t="shared" si="1434"/>
        <v>2684.6748749999997</v>
      </c>
      <c r="X5187">
        <f t="shared" si="1436"/>
        <v>3250.5</v>
      </c>
      <c r="Y5187">
        <f t="shared" si="1427"/>
        <v>7804.5</v>
      </c>
      <c r="Z5187">
        <f t="shared" si="1435"/>
        <v>49064.825125000003</v>
      </c>
      <c r="AA5187" t="s">
        <v>222</v>
      </c>
      <c r="AB5187">
        <v>2021</v>
      </c>
    </row>
    <row r="5188" spans="1:28" x14ac:dyDescent="0.25">
      <c r="A5188">
        <v>56</v>
      </c>
      <c r="B5188" t="s">
        <v>163</v>
      </c>
      <c r="C5188" t="s">
        <v>102</v>
      </c>
      <c r="D5188" t="s">
        <v>7</v>
      </c>
      <c r="E5188" t="s">
        <v>30</v>
      </c>
      <c r="F5188" t="s">
        <v>99</v>
      </c>
      <c r="G5188">
        <v>150000</v>
      </c>
      <c r="H5188">
        <f t="shared" si="1424"/>
        <v>141135</v>
      </c>
      <c r="I5188">
        <f t="shared" si="1428"/>
        <v>4305</v>
      </c>
      <c r="J5188">
        <f t="shared" si="1429"/>
        <v>10649.999999999998</v>
      </c>
      <c r="K5188">
        <f t="shared" si="1430"/>
        <v>686.4</v>
      </c>
      <c r="L5188">
        <f t="shared" si="1431"/>
        <v>4560</v>
      </c>
      <c r="M5188">
        <f t="shared" si="1432"/>
        <v>10635</v>
      </c>
      <c r="N5188">
        <v>0</v>
      </c>
      <c r="O5188">
        <f t="shared" si="1425"/>
        <v>30836.399999999998</v>
      </c>
      <c r="P5188">
        <v>25</v>
      </c>
      <c r="Q5188">
        <v>0</v>
      </c>
      <c r="R5188">
        <v>0</v>
      </c>
      <c r="S5188">
        <v>0</v>
      </c>
      <c r="T5188">
        <v>100</v>
      </c>
      <c r="U5188">
        <f t="shared" si="1433"/>
        <v>23866.687291666665</v>
      </c>
      <c r="V5188">
        <v>0</v>
      </c>
      <c r="W5188">
        <f t="shared" si="1434"/>
        <v>23991.687291666665</v>
      </c>
      <c r="X5188">
        <f t="shared" si="1436"/>
        <v>8865</v>
      </c>
      <c r="Y5188">
        <f t="shared" si="1427"/>
        <v>21285</v>
      </c>
      <c r="Z5188">
        <f t="shared" si="1435"/>
        <v>117143.31270833334</v>
      </c>
      <c r="AA5188" t="s">
        <v>222</v>
      </c>
      <c r="AB5188">
        <v>2021</v>
      </c>
    </row>
    <row r="5189" spans="1:28" x14ac:dyDescent="0.25">
      <c r="A5189">
        <v>57</v>
      </c>
      <c r="B5189" t="s">
        <v>164</v>
      </c>
      <c r="C5189" t="s">
        <v>102</v>
      </c>
      <c r="D5189" t="s">
        <v>7</v>
      </c>
      <c r="E5189" t="s">
        <v>30</v>
      </c>
      <c r="F5189" t="s">
        <v>99</v>
      </c>
      <c r="G5189">
        <v>80000</v>
      </c>
      <c r="H5189">
        <f t="shared" si="1424"/>
        <v>73921.88</v>
      </c>
      <c r="I5189">
        <f t="shared" si="1428"/>
        <v>2296</v>
      </c>
      <c r="J5189">
        <f t="shared" si="1429"/>
        <v>5679.9999999999991</v>
      </c>
      <c r="K5189">
        <f t="shared" si="1430"/>
        <v>686.4</v>
      </c>
      <c r="L5189">
        <f t="shared" si="1431"/>
        <v>2432</v>
      </c>
      <c r="M5189">
        <f t="shared" si="1432"/>
        <v>5672</v>
      </c>
      <c r="N5189">
        <v>1350.12</v>
      </c>
      <c r="O5189">
        <f t="shared" si="1425"/>
        <v>18116.52</v>
      </c>
      <c r="P5189">
        <v>25</v>
      </c>
      <c r="Q5189">
        <v>0</v>
      </c>
      <c r="R5189">
        <v>0</v>
      </c>
      <c r="S5189">
        <v>0</v>
      </c>
      <c r="T5189">
        <v>100</v>
      </c>
      <c r="U5189">
        <f t="shared" si="1433"/>
        <v>7063.4072916666673</v>
      </c>
      <c r="V5189">
        <v>0</v>
      </c>
      <c r="W5189">
        <f t="shared" si="1434"/>
        <v>7188.4072916666673</v>
      </c>
      <c r="X5189">
        <f t="shared" si="1436"/>
        <v>6078.12</v>
      </c>
      <c r="Y5189">
        <f t="shared" ref="Y5189:Y5220" si="1437">+J5189+M5189</f>
        <v>11352</v>
      </c>
      <c r="Z5189">
        <f t="shared" si="1435"/>
        <v>66733.472708333327</v>
      </c>
      <c r="AA5189" t="s">
        <v>222</v>
      </c>
      <c r="AB5189">
        <v>2021</v>
      </c>
    </row>
    <row r="5190" spans="1:28" x14ac:dyDescent="0.25">
      <c r="A5190">
        <v>58</v>
      </c>
      <c r="B5190" t="s">
        <v>165</v>
      </c>
      <c r="C5190" t="s">
        <v>102</v>
      </c>
      <c r="D5190" t="s">
        <v>6</v>
      </c>
      <c r="E5190" t="s">
        <v>36</v>
      </c>
      <c r="F5190" t="s">
        <v>100</v>
      </c>
      <c r="G5190">
        <v>30000</v>
      </c>
      <c r="H5190">
        <f t="shared" si="1424"/>
        <v>26876.880000000001</v>
      </c>
      <c r="I5190">
        <f t="shared" si="1428"/>
        <v>861</v>
      </c>
      <c r="J5190">
        <f t="shared" si="1429"/>
        <v>2130</v>
      </c>
      <c r="K5190">
        <f t="shared" si="1430"/>
        <v>330.00000000000006</v>
      </c>
      <c r="L5190">
        <f t="shared" si="1431"/>
        <v>912</v>
      </c>
      <c r="M5190">
        <f t="shared" si="1432"/>
        <v>2127</v>
      </c>
      <c r="N5190">
        <v>1350.12</v>
      </c>
      <c r="O5190">
        <f t="shared" si="1425"/>
        <v>7710.12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33"/>
        <v>0</v>
      </c>
      <c r="V5190">
        <v>0</v>
      </c>
      <c r="W5190">
        <f t="shared" si="1434"/>
        <v>125</v>
      </c>
      <c r="X5190">
        <f t="shared" si="1436"/>
        <v>3123.12</v>
      </c>
      <c r="Y5190">
        <f t="shared" si="1437"/>
        <v>4257</v>
      </c>
      <c r="Z5190">
        <f t="shared" si="1435"/>
        <v>26751.88</v>
      </c>
      <c r="AA5190" t="s">
        <v>222</v>
      </c>
      <c r="AB5190">
        <v>2021</v>
      </c>
    </row>
    <row r="5191" spans="1:28" x14ac:dyDescent="0.25">
      <c r="A5191">
        <v>59</v>
      </c>
      <c r="B5191" t="s">
        <v>166</v>
      </c>
      <c r="C5191" t="s">
        <v>102</v>
      </c>
      <c r="D5191" t="s">
        <v>94</v>
      </c>
      <c r="E5191" t="s">
        <v>36</v>
      </c>
      <c r="F5191" t="s">
        <v>100</v>
      </c>
      <c r="G5191">
        <v>30000</v>
      </c>
      <c r="H5191">
        <f t="shared" si="1424"/>
        <v>28227</v>
      </c>
      <c r="I5191">
        <f t="shared" si="1428"/>
        <v>861</v>
      </c>
      <c r="J5191">
        <f t="shared" si="1429"/>
        <v>2130</v>
      </c>
      <c r="K5191">
        <f t="shared" si="1430"/>
        <v>330.00000000000006</v>
      </c>
      <c r="L5191">
        <f t="shared" si="1431"/>
        <v>912</v>
      </c>
      <c r="M5191">
        <f t="shared" si="1432"/>
        <v>2127</v>
      </c>
      <c r="N5191">
        <v>0</v>
      </c>
      <c r="O5191">
        <f t="shared" si="1425"/>
        <v>6360</v>
      </c>
      <c r="P5191">
        <v>25</v>
      </c>
      <c r="Q5191">
        <v>0</v>
      </c>
      <c r="R5191">
        <v>0</v>
      </c>
      <c r="S5191">
        <v>0</v>
      </c>
      <c r="T5191">
        <v>100</v>
      </c>
      <c r="U5191">
        <f t="shared" si="1433"/>
        <v>0</v>
      </c>
      <c r="V5191">
        <v>0</v>
      </c>
      <c r="W5191">
        <f t="shared" si="1434"/>
        <v>125</v>
      </c>
      <c r="X5191">
        <f t="shared" si="1436"/>
        <v>1773</v>
      </c>
      <c r="Y5191">
        <f t="shared" si="1437"/>
        <v>4257</v>
      </c>
      <c r="Z5191">
        <f t="shared" si="1435"/>
        <v>28102</v>
      </c>
      <c r="AA5191" t="s">
        <v>222</v>
      </c>
      <c r="AB5191">
        <v>2021</v>
      </c>
    </row>
    <row r="5192" spans="1:28" x14ac:dyDescent="0.25">
      <c r="A5192">
        <v>60</v>
      </c>
      <c r="B5192" t="s">
        <v>167</v>
      </c>
      <c r="C5192" t="s">
        <v>102</v>
      </c>
      <c r="D5192" t="s">
        <v>6</v>
      </c>
      <c r="E5192" t="s">
        <v>36</v>
      </c>
      <c r="F5192" t="s">
        <v>100</v>
      </c>
      <c r="G5192">
        <v>26000</v>
      </c>
      <c r="H5192">
        <f t="shared" si="1424"/>
        <v>24463.4</v>
      </c>
      <c r="I5192">
        <f t="shared" si="1428"/>
        <v>746.2</v>
      </c>
      <c r="J5192">
        <f t="shared" si="1429"/>
        <v>1845.9999999999998</v>
      </c>
      <c r="K5192">
        <f t="shared" si="1430"/>
        <v>286.00000000000006</v>
      </c>
      <c r="L5192">
        <f t="shared" si="1431"/>
        <v>790.4</v>
      </c>
      <c r="M5192">
        <f t="shared" si="1432"/>
        <v>1843.4</v>
      </c>
      <c r="N5192">
        <v>0</v>
      </c>
      <c r="O5192">
        <f t="shared" si="1425"/>
        <v>5512</v>
      </c>
      <c r="P5192">
        <v>25</v>
      </c>
      <c r="Q5192">
        <v>0</v>
      </c>
      <c r="R5192">
        <v>0</v>
      </c>
      <c r="S5192">
        <v>0</v>
      </c>
      <c r="T5192">
        <v>100</v>
      </c>
      <c r="U5192">
        <f t="shared" si="1433"/>
        <v>0</v>
      </c>
      <c r="V5192">
        <v>0</v>
      </c>
      <c r="W5192">
        <f t="shared" si="1434"/>
        <v>125</v>
      </c>
      <c r="X5192">
        <f t="shared" si="1436"/>
        <v>1536.6</v>
      </c>
      <c r="Y5192">
        <f t="shared" si="1437"/>
        <v>3689.3999999999996</v>
      </c>
      <c r="Z5192">
        <f t="shared" si="1435"/>
        <v>24338.400000000001</v>
      </c>
      <c r="AA5192" t="s">
        <v>222</v>
      </c>
      <c r="AB5192">
        <v>2021</v>
      </c>
    </row>
    <row r="5193" spans="1:28" x14ac:dyDescent="0.25">
      <c r="A5193">
        <v>61</v>
      </c>
      <c r="B5193" t="s">
        <v>168</v>
      </c>
      <c r="C5193" t="s">
        <v>102</v>
      </c>
      <c r="D5193" t="s">
        <v>6</v>
      </c>
      <c r="E5193" t="s">
        <v>36</v>
      </c>
      <c r="F5193" t="s">
        <v>100</v>
      </c>
      <c r="G5193">
        <v>32000</v>
      </c>
      <c r="H5193">
        <f t="shared" si="1424"/>
        <v>30108.799999999999</v>
      </c>
      <c r="I5193">
        <f t="shared" si="1428"/>
        <v>918.4</v>
      </c>
      <c r="J5193">
        <f t="shared" si="1429"/>
        <v>2272</v>
      </c>
      <c r="K5193">
        <f t="shared" si="1430"/>
        <v>352.00000000000006</v>
      </c>
      <c r="L5193">
        <f t="shared" si="1431"/>
        <v>972.8</v>
      </c>
      <c r="M5193">
        <f t="shared" si="1432"/>
        <v>2268.8000000000002</v>
      </c>
      <c r="N5193">
        <v>0</v>
      </c>
      <c r="O5193">
        <f t="shared" si="1425"/>
        <v>6784</v>
      </c>
      <c r="P5193">
        <v>25</v>
      </c>
      <c r="Q5193">
        <v>0</v>
      </c>
      <c r="R5193">
        <v>0</v>
      </c>
      <c r="S5193">
        <v>0</v>
      </c>
      <c r="T5193">
        <v>100</v>
      </c>
      <c r="U5193">
        <f t="shared" si="1433"/>
        <v>0</v>
      </c>
      <c r="V5193">
        <v>0</v>
      </c>
      <c r="W5193">
        <f t="shared" si="1434"/>
        <v>125</v>
      </c>
      <c r="X5193">
        <f t="shared" si="1436"/>
        <v>1891.1999999999998</v>
      </c>
      <c r="Y5193">
        <f t="shared" si="1437"/>
        <v>4540.8</v>
      </c>
      <c r="Z5193">
        <f t="shared" si="1435"/>
        <v>29983.8</v>
      </c>
      <c r="AA5193" t="s">
        <v>222</v>
      </c>
      <c r="AB5193">
        <v>2021</v>
      </c>
    </row>
    <row r="5194" spans="1:28" x14ac:dyDescent="0.25">
      <c r="A5194">
        <v>62</v>
      </c>
      <c r="B5194" t="s">
        <v>169</v>
      </c>
      <c r="C5194" t="s">
        <v>102</v>
      </c>
      <c r="D5194" t="s">
        <v>6</v>
      </c>
      <c r="E5194" t="s">
        <v>36</v>
      </c>
      <c r="F5194" t="s">
        <v>100</v>
      </c>
      <c r="G5194">
        <v>30000</v>
      </c>
      <c r="H5194">
        <f t="shared" si="1424"/>
        <v>28227</v>
      </c>
      <c r="I5194">
        <f t="shared" si="1428"/>
        <v>861</v>
      </c>
      <c r="J5194">
        <f t="shared" si="1429"/>
        <v>2130</v>
      </c>
      <c r="K5194">
        <f t="shared" si="1430"/>
        <v>330.00000000000006</v>
      </c>
      <c r="L5194">
        <f t="shared" si="1431"/>
        <v>912</v>
      </c>
      <c r="M5194">
        <f t="shared" si="1432"/>
        <v>2127</v>
      </c>
      <c r="N5194">
        <v>0</v>
      </c>
      <c r="O5194">
        <f t="shared" si="1425"/>
        <v>6360</v>
      </c>
      <c r="P5194">
        <v>25</v>
      </c>
      <c r="Q5194">
        <v>0</v>
      </c>
      <c r="R5194">
        <v>0</v>
      </c>
      <c r="S5194">
        <v>0</v>
      </c>
      <c r="T5194">
        <v>100</v>
      </c>
      <c r="U5194">
        <f t="shared" si="1433"/>
        <v>0</v>
      </c>
      <c r="V5194">
        <v>0</v>
      </c>
      <c r="W5194">
        <f t="shared" si="1434"/>
        <v>125</v>
      </c>
      <c r="X5194">
        <f t="shared" si="1436"/>
        <v>1773</v>
      </c>
      <c r="Y5194">
        <f t="shared" si="1437"/>
        <v>4257</v>
      </c>
      <c r="Z5194">
        <f t="shared" si="1435"/>
        <v>28102</v>
      </c>
      <c r="AA5194" t="s">
        <v>222</v>
      </c>
      <c r="AB5194">
        <v>2021</v>
      </c>
    </row>
    <row r="5195" spans="1:28" x14ac:dyDescent="0.25">
      <c r="A5195">
        <v>63</v>
      </c>
      <c r="B5195" t="s">
        <v>170</v>
      </c>
      <c r="C5195" t="s">
        <v>102</v>
      </c>
      <c r="D5195" t="s">
        <v>17</v>
      </c>
      <c r="E5195" t="s">
        <v>36</v>
      </c>
      <c r="F5195" t="s">
        <v>100</v>
      </c>
      <c r="G5195">
        <v>32000</v>
      </c>
      <c r="H5195">
        <f t="shared" si="1424"/>
        <v>27408.560000000001</v>
      </c>
      <c r="I5195">
        <f t="shared" si="1428"/>
        <v>918.4</v>
      </c>
      <c r="J5195">
        <f t="shared" si="1429"/>
        <v>2272</v>
      </c>
      <c r="K5195">
        <f t="shared" si="1430"/>
        <v>352.00000000000006</v>
      </c>
      <c r="L5195">
        <f t="shared" si="1431"/>
        <v>972.8</v>
      </c>
      <c r="M5195">
        <f t="shared" si="1432"/>
        <v>2268.8000000000002</v>
      </c>
      <c r="N5195">
        <f>1350.12*2</f>
        <v>2700.24</v>
      </c>
      <c r="O5195">
        <f t="shared" si="1425"/>
        <v>9484.24</v>
      </c>
      <c r="P5195">
        <v>25</v>
      </c>
      <c r="Q5195">
        <v>3875.52</v>
      </c>
      <c r="R5195">
        <v>0</v>
      </c>
      <c r="S5195">
        <v>0</v>
      </c>
      <c r="T5195">
        <v>100</v>
      </c>
      <c r="U5195">
        <f t="shared" si="1433"/>
        <v>0</v>
      </c>
      <c r="V5195">
        <v>0</v>
      </c>
      <c r="W5195">
        <f t="shared" si="1434"/>
        <v>4000.52</v>
      </c>
      <c r="X5195">
        <f t="shared" si="1436"/>
        <v>4591.4399999999996</v>
      </c>
      <c r="Y5195">
        <f t="shared" si="1437"/>
        <v>4540.8</v>
      </c>
      <c r="Z5195">
        <f t="shared" si="1435"/>
        <v>23408.04</v>
      </c>
      <c r="AA5195" t="s">
        <v>222</v>
      </c>
      <c r="AB5195">
        <v>2021</v>
      </c>
    </row>
    <row r="5196" spans="1:28" x14ac:dyDescent="0.25">
      <c r="A5196">
        <v>64</v>
      </c>
      <c r="B5196" t="s">
        <v>171</v>
      </c>
      <c r="C5196" t="s">
        <v>102</v>
      </c>
      <c r="D5196" t="s">
        <v>22</v>
      </c>
      <c r="E5196" t="s">
        <v>36</v>
      </c>
      <c r="F5196" t="s">
        <v>100</v>
      </c>
      <c r="G5196">
        <v>32000</v>
      </c>
      <c r="H5196">
        <f t="shared" si="1424"/>
        <v>30108.799999999999</v>
      </c>
      <c r="I5196">
        <f t="shared" si="1428"/>
        <v>918.4</v>
      </c>
      <c r="J5196">
        <f t="shared" si="1429"/>
        <v>2272</v>
      </c>
      <c r="K5196">
        <f t="shared" si="1430"/>
        <v>352.00000000000006</v>
      </c>
      <c r="L5196">
        <f t="shared" si="1431"/>
        <v>972.8</v>
      </c>
      <c r="M5196">
        <f t="shared" si="1432"/>
        <v>2268.8000000000002</v>
      </c>
      <c r="N5196">
        <v>0</v>
      </c>
      <c r="O5196">
        <f t="shared" si="1425"/>
        <v>6784</v>
      </c>
      <c r="P5196">
        <v>25</v>
      </c>
      <c r="Q5196">
        <v>10000</v>
      </c>
      <c r="R5196">
        <v>0</v>
      </c>
      <c r="S5196">
        <v>0</v>
      </c>
      <c r="T5196">
        <v>100</v>
      </c>
      <c r="U5196">
        <f t="shared" si="1433"/>
        <v>0</v>
      </c>
      <c r="V5196">
        <v>0</v>
      </c>
      <c r="W5196">
        <f t="shared" si="1434"/>
        <v>10125</v>
      </c>
      <c r="X5196">
        <f t="shared" si="1436"/>
        <v>1891.1999999999998</v>
      </c>
      <c r="Y5196">
        <f t="shared" si="1437"/>
        <v>4540.8</v>
      </c>
      <c r="Z5196">
        <f t="shared" si="1435"/>
        <v>19983.8</v>
      </c>
      <c r="AA5196" t="s">
        <v>222</v>
      </c>
      <c r="AB5196">
        <v>2021</v>
      </c>
    </row>
    <row r="5197" spans="1:28" x14ac:dyDescent="0.25">
      <c r="A5197">
        <v>65</v>
      </c>
      <c r="B5197" t="s">
        <v>172</v>
      </c>
      <c r="C5197" t="s">
        <v>102</v>
      </c>
      <c r="D5197" t="s">
        <v>6</v>
      </c>
      <c r="E5197" t="s">
        <v>26</v>
      </c>
      <c r="F5197" t="s">
        <v>100</v>
      </c>
      <c r="G5197">
        <v>31000</v>
      </c>
      <c r="H5197">
        <f t="shared" ref="H5197:H5232" si="1438">+G5197-(I5197+L5197+N5197)</f>
        <v>29167.9</v>
      </c>
      <c r="I5197">
        <f t="shared" si="1428"/>
        <v>889.7</v>
      </c>
      <c r="J5197">
        <f t="shared" si="1429"/>
        <v>2201</v>
      </c>
      <c r="K5197">
        <f t="shared" si="1430"/>
        <v>341.00000000000006</v>
      </c>
      <c r="L5197">
        <f t="shared" si="1431"/>
        <v>942.4</v>
      </c>
      <c r="M5197">
        <f t="shared" si="1432"/>
        <v>2197.9</v>
      </c>
      <c r="N5197">
        <v>0</v>
      </c>
      <c r="O5197">
        <f t="shared" ref="O5197:O5232" si="1439">+I5197+J5197+K5197+L5197+M5197+N5197</f>
        <v>6572</v>
      </c>
      <c r="P5197">
        <v>25</v>
      </c>
      <c r="Q5197">
        <v>0</v>
      </c>
      <c r="R5197">
        <v>0</v>
      </c>
      <c r="S5197">
        <v>0</v>
      </c>
      <c r="T5197">
        <v>100</v>
      </c>
      <c r="U5197">
        <f t="shared" si="1433"/>
        <v>0</v>
      </c>
      <c r="V5197">
        <v>0</v>
      </c>
      <c r="W5197">
        <f t="shared" si="1434"/>
        <v>125</v>
      </c>
      <c r="X5197">
        <f t="shared" si="1436"/>
        <v>1832.1</v>
      </c>
      <c r="Y5197">
        <f t="shared" si="1437"/>
        <v>4398.8999999999996</v>
      </c>
      <c r="Z5197">
        <f t="shared" si="1435"/>
        <v>29042.9</v>
      </c>
      <c r="AA5197" t="s">
        <v>222</v>
      </c>
      <c r="AB5197">
        <v>2021</v>
      </c>
    </row>
    <row r="5198" spans="1:28" x14ac:dyDescent="0.25">
      <c r="A5198">
        <v>66</v>
      </c>
      <c r="B5198" t="s">
        <v>173</v>
      </c>
      <c r="C5198" t="s">
        <v>102</v>
      </c>
      <c r="D5198" t="s">
        <v>6</v>
      </c>
      <c r="E5198" t="s">
        <v>26</v>
      </c>
      <c r="F5198" t="s">
        <v>100</v>
      </c>
      <c r="G5198">
        <v>22000</v>
      </c>
      <c r="H5198">
        <f t="shared" si="1438"/>
        <v>19349.68</v>
      </c>
      <c r="I5198">
        <f t="shared" si="1428"/>
        <v>631.4</v>
      </c>
      <c r="J5198">
        <f t="shared" si="1429"/>
        <v>1561.9999999999998</v>
      </c>
      <c r="K5198">
        <f t="shared" si="1430"/>
        <v>242.00000000000003</v>
      </c>
      <c r="L5198">
        <f t="shared" si="1431"/>
        <v>668.8</v>
      </c>
      <c r="M5198">
        <f t="shared" si="1432"/>
        <v>1559.8000000000002</v>
      </c>
      <c r="N5198">
        <v>1350.12</v>
      </c>
      <c r="O5198">
        <f t="shared" si="1439"/>
        <v>6014.12</v>
      </c>
      <c r="P5198">
        <v>25</v>
      </c>
      <c r="Q5198">
        <v>0</v>
      </c>
      <c r="R5198">
        <v>0</v>
      </c>
      <c r="S5198">
        <v>0</v>
      </c>
      <c r="T5198">
        <v>100</v>
      </c>
      <c r="U5198">
        <f t="shared" si="1433"/>
        <v>0</v>
      </c>
      <c r="V5198">
        <v>0</v>
      </c>
      <c r="W5198">
        <f t="shared" si="1434"/>
        <v>125</v>
      </c>
      <c r="X5198">
        <f t="shared" si="1436"/>
        <v>2650.3199999999997</v>
      </c>
      <c r="Y5198">
        <f t="shared" si="1437"/>
        <v>3121.8</v>
      </c>
      <c r="Z5198">
        <f t="shared" si="1435"/>
        <v>19224.68</v>
      </c>
      <c r="AA5198" t="s">
        <v>222</v>
      </c>
      <c r="AB5198">
        <v>2021</v>
      </c>
    </row>
    <row r="5199" spans="1:28" x14ac:dyDescent="0.25">
      <c r="A5199">
        <v>67</v>
      </c>
      <c r="B5199" t="s">
        <v>174</v>
      </c>
      <c r="C5199" t="s">
        <v>102</v>
      </c>
      <c r="D5199" t="s">
        <v>6</v>
      </c>
      <c r="E5199" t="s">
        <v>26</v>
      </c>
      <c r="F5199" t="s">
        <v>100</v>
      </c>
      <c r="G5199">
        <v>23100</v>
      </c>
      <c r="H5199">
        <f t="shared" si="1438"/>
        <v>21734.79</v>
      </c>
      <c r="I5199">
        <f t="shared" si="1428"/>
        <v>662.97</v>
      </c>
      <c r="J5199">
        <f t="shared" si="1429"/>
        <v>1640.1</v>
      </c>
      <c r="K5199">
        <f t="shared" si="1430"/>
        <v>254.10000000000002</v>
      </c>
      <c r="L5199">
        <f t="shared" si="1431"/>
        <v>702.24</v>
      </c>
      <c r="M5199">
        <f t="shared" si="1432"/>
        <v>1637.7900000000002</v>
      </c>
      <c r="N5199">
        <v>0</v>
      </c>
      <c r="O5199">
        <f t="shared" si="1439"/>
        <v>4897.2</v>
      </c>
      <c r="P5199">
        <v>25</v>
      </c>
      <c r="Q5199">
        <v>0</v>
      </c>
      <c r="R5199">
        <v>0</v>
      </c>
      <c r="S5199">
        <v>0</v>
      </c>
      <c r="T5199">
        <v>100</v>
      </c>
      <c r="U5199">
        <f t="shared" si="1433"/>
        <v>0</v>
      </c>
      <c r="V5199">
        <v>0</v>
      </c>
      <c r="W5199">
        <f t="shared" si="1434"/>
        <v>125</v>
      </c>
      <c r="X5199">
        <f t="shared" si="1436"/>
        <v>1365.21</v>
      </c>
      <c r="Y5199">
        <f t="shared" si="1437"/>
        <v>3277.8900000000003</v>
      </c>
      <c r="Z5199">
        <f t="shared" si="1435"/>
        <v>21609.79</v>
      </c>
      <c r="AA5199" t="s">
        <v>222</v>
      </c>
      <c r="AB5199">
        <v>2021</v>
      </c>
    </row>
    <row r="5200" spans="1:28" x14ac:dyDescent="0.25">
      <c r="A5200">
        <v>68</v>
      </c>
      <c r="B5200" t="s">
        <v>175</v>
      </c>
      <c r="C5200" t="s">
        <v>103</v>
      </c>
      <c r="D5200" t="s">
        <v>6</v>
      </c>
      <c r="E5200" t="s">
        <v>26</v>
      </c>
      <c r="F5200" t="s">
        <v>100</v>
      </c>
      <c r="G5200">
        <v>22000</v>
      </c>
      <c r="H5200">
        <f t="shared" si="1438"/>
        <v>19349.68</v>
      </c>
      <c r="I5200">
        <f t="shared" si="1428"/>
        <v>631.4</v>
      </c>
      <c r="J5200">
        <f t="shared" si="1429"/>
        <v>1561.9999999999998</v>
      </c>
      <c r="K5200">
        <f t="shared" si="1430"/>
        <v>242.00000000000003</v>
      </c>
      <c r="L5200">
        <f t="shared" si="1431"/>
        <v>668.8</v>
      </c>
      <c r="M5200">
        <f t="shared" si="1432"/>
        <v>1559.8000000000002</v>
      </c>
      <c r="N5200">
        <v>1350.12</v>
      </c>
      <c r="O5200">
        <f t="shared" si="1439"/>
        <v>6014.12</v>
      </c>
      <c r="P5200">
        <v>25</v>
      </c>
      <c r="Q5200">
        <v>0</v>
      </c>
      <c r="R5200">
        <v>0</v>
      </c>
      <c r="S5200">
        <v>0</v>
      </c>
      <c r="T5200">
        <v>100</v>
      </c>
      <c r="U5200">
        <f t="shared" si="1433"/>
        <v>0</v>
      </c>
      <c r="V5200">
        <v>0</v>
      </c>
      <c r="W5200">
        <f t="shared" si="1434"/>
        <v>125</v>
      </c>
      <c r="X5200">
        <f t="shared" si="1436"/>
        <v>2650.3199999999997</v>
      </c>
      <c r="Y5200">
        <f t="shared" si="1437"/>
        <v>3121.8</v>
      </c>
      <c r="Z5200">
        <f t="shared" si="1435"/>
        <v>19224.68</v>
      </c>
      <c r="AA5200" t="s">
        <v>222</v>
      </c>
      <c r="AB5200">
        <v>2021</v>
      </c>
    </row>
    <row r="5201" spans="1:28" x14ac:dyDescent="0.25">
      <c r="A5201">
        <v>69</v>
      </c>
      <c r="B5201" t="s">
        <v>176</v>
      </c>
      <c r="C5201" t="s">
        <v>102</v>
      </c>
      <c r="D5201" t="s">
        <v>6</v>
      </c>
      <c r="E5201" t="s">
        <v>26</v>
      </c>
      <c r="F5201" t="s">
        <v>100</v>
      </c>
      <c r="G5201">
        <v>32000</v>
      </c>
      <c r="H5201">
        <f t="shared" si="1438"/>
        <v>30108.799999999999</v>
      </c>
      <c r="I5201">
        <f t="shared" si="1428"/>
        <v>918.4</v>
      </c>
      <c r="J5201">
        <f t="shared" si="1429"/>
        <v>2272</v>
      </c>
      <c r="K5201">
        <f t="shared" si="1430"/>
        <v>352.00000000000006</v>
      </c>
      <c r="L5201">
        <f t="shared" si="1431"/>
        <v>972.8</v>
      </c>
      <c r="M5201">
        <f t="shared" si="1432"/>
        <v>2268.8000000000002</v>
      </c>
      <c r="N5201">
        <v>0</v>
      </c>
      <c r="O5201">
        <f t="shared" si="1439"/>
        <v>6784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si="1433"/>
        <v>0</v>
      </c>
      <c r="V5201">
        <v>0</v>
      </c>
      <c r="W5201">
        <f t="shared" si="1434"/>
        <v>125</v>
      </c>
      <c r="X5201">
        <f t="shared" si="1436"/>
        <v>1891.1999999999998</v>
      </c>
      <c r="Y5201">
        <f t="shared" si="1437"/>
        <v>4540.8</v>
      </c>
      <c r="Z5201">
        <f t="shared" si="1435"/>
        <v>29983.8</v>
      </c>
      <c r="AA5201" t="s">
        <v>222</v>
      </c>
      <c r="AB5201">
        <v>2021</v>
      </c>
    </row>
    <row r="5202" spans="1:28" x14ac:dyDescent="0.25">
      <c r="A5202">
        <v>70</v>
      </c>
      <c r="B5202" t="s">
        <v>177</v>
      </c>
      <c r="C5202" t="s">
        <v>102</v>
      </c>
      <c r="D5202" t="s">
        <v>22</v>
      </c>
      <c r="E5202" t="s">
        <v>26</v>
      </c>
      <c r="F5202" t="s">
        <v>100</v>
      </c>
      <c r="G5202">
        <v>25000</v>
      </c>
      <c r="H5202">
        <f t="shared" si="1438"/>
        <v>23522.5</v>
      </c>
      <c r="I5202">
        <f t="shared" si="1428"/>
        <v>717.5</v>
      </c>
      <c r="J5202">
        <f t="shared" si="1429"/>
        <v>1774.9999999999998</v>
      </c>
      <c r="K5202">
        <f t="shared" si="1430"/>
        <v>275</v>
      </c>
      <c r="L5202">
        <f t="shared" si="1431"/>
        <v>760</v>
      </c>
      <c r="M5202">
        <f t="shared" si="1432"/>
        <v>1772.5000000000002</v>
      </c>
      <c r="N5202">
        <v>0</v>
      </c>
      <c r="O5202">
        <f t="shared" si="1439"/>
        <v>5300</v>
      </c>
      <c r="P5202">
        <v>25</v>
      </c>
      <c r="Q5202">
        <v>0</v>
      </c>
      <c r="R5202">
        <v>0</v>
      </c>
      <c r="S5202">
        <v>0</v>
      </c>
      <c r="T5202">
        <v>100</v>
      </c>
      <c r="U5202">
        <f t="shared" si="1433"/>
        <v>0</v>
      </c>
      <c r="V5202">
        <v>0</v>
      </c>
      <c r="W5202">
        <f t="shared" si="1434"/>
        <v>125</v>
      </c>
      <c r="X5202">
        <f t="shared" si="1436"/>
        <v>1477.5</v>
      </c>
      <c r="Y5202">
        <f t="shared" si="1437"/>
        <v>3547.5</v>
      </c>
      <c r="Z5202">
        <f t="shared" si="1435"/>
        <v>23397.5</v>
      </c>
      <c r="AA5202" t="s">
        <v>222</v>
      </c>
      <c r="AB5202">
        <v>2021</v>
      </c>
    </row>
    <row r="5203" spans="1:28" x14ac:dyDescent="0.25">
      <c r="A5203">
        <v>71</v>
      </c>
      <c r="B5203" t="s">
        <v>178</v>
      </c>
      <c r="C5203" t="s">
        <v>103</v>
      </c>
      <c r="D5203" t="s">
        <v>6</v>
      </c>
      <c r="E5203" t="s">
        <v>32</v>
      </c>
      <c r="F5203" t="s">
        <v>100</v>
      </c>
      <c r="G5203">
        <v>20000</v>
      </c>
      <c r="H5203">
        <f t="shared" si="1438"/>
        <v>18818</v>
      </c>
      <c r="I5203">
        <f t="shared" si="1428"/>
        <v>574</v>
      </c>
      <c r="J5203">
        <f t="shared" si="1429"/>
        <v>1419.9999999999998</v>
      </c>
      <c r="K5203">
        <f t="shared" si="1430"/>
        <v>220.00000000000003</v>
      </c>
      <c r="L5203">
        <f t="shared" si="1431"/>
        <v>608</v>
      </c>
      <c r="M5203">
        <f t="shared" si="1432"/>
        <v>1418</v>
      </c>
      <c r="N5203">
        <v>0</v>
      </c>
      <c r="O5203">
        <f t="shared" si="1439"/>
        <v>4240</v>
      </c>
      <c r="P5203">
        <v>25</v>
      </c>
      <c r="Q5203">
        <v>0</v>
      </c>
      <c r="R5203">
        <v>0</v>
      </c>
      <c r="S5203">
        <v>0</v>
      </c>
      <c r="T5203">
        <v>100</v>
      </c>
      <c r="U5203">
        <f t="shared" si="1433"/>
        <v>0</v>
      </c>
      <c r="V5203">
        <v>0</v>
      </c>
      <c r="W5203">
        <f t="shared" si="1434"/>
        <v>125</v>
      </c>
      <c r="X5203">
        <f t="shared" si="1436"/>
        <v>1182</v>
      </c>
      <c r="Y5203">
        <f t="shared" si="1437"/>
        <v>2838</v>
      </c>
      <c r="Z5203">
        <f t="shared" si="1435"/>
        <v>18693</v>
      </c>
      <c r="AA5203" t="s">
        <v>222</v>
      </c>
      <c r="AB5203">
        <v>2021</v>
      </c>
    </row>
    <row r="5204" spans="1:28" x14ac:dyDescent="0.25">
      <c r="A5204">
        <v>72</v>
      </c>
      <c r="B5204" t="s">
        <v>179</v>
      </c>
      <c r="C5204" t="s">
        <v>103</v>
      </c>
      <c r="D5204" t="s">
        <v>14</v>
      </c>
      <c r="E5204" t="s">
        <v>32</v>
      </c>
      <c r="F5204" t="s">
        <v>100</v>
      </c>
      <c r="G5204">
        <v>30000</v>
      </c>
      <c r="H5204">
        <f t="shared" si="1438"/>
        <v>28227</v>
      </c>
      <c r="I5204">
        <f t="shared" si="1428"/>
        <v>861</v>
      </c>
      <c r="J5204">
        <f t="shared" si="1429"/>
        <v>2130</v>
      </c>
      <c r="K5204">
        <f t="shared" si="1430"/>
        <v>330.00000000000006</v>
      </c>
      <c r="L5204">
        <f t="shared" si="1431"/>
        <v>912</v>
      </c>
      <c r="M5204">
        <f t="shared" si="1432"/>
        <v>2127</v>
      </c>
      <c r="N5204">
        <v>0</v>
      </c>
      <c r="O5204">
        <f t="shared" si="1439"/>
        <v>6360</v>
      </c>
      <c r="P5204">
        <v>25</v>
      </c>
      <c r="Q5204">
        <v>1000</v>
      </c>
      <c r="R5204">
        <v>0</v>
      </c>
      <c r="S5204">
        <v>0</v>
      </c>
      <c r="T5204">
        <v>100</v>
      </c>
      <c r="U5204">
        <f t="shared" si="1433"/>
        <v>0</v>
      </c>
      <c r="V5204">
        <v>0</v>
      </c>
      <c r="W5204">
        <f t="shared" si="1434"/>
        <v>1125</v>
      </c>
      <c r="X5204">
        <f t="shared" si="1436"/>
        <v>1773</v>
      </c>
      <c r="Y5204">
        <f t="shared" si="1437"/>
        <v>4257</v>
      </c>
      <c r="Z5204">
        <f t="shared" si="1435"/>
        <v>27102</v>
      </c>
      <c r="AA5204" t="s">
        <v>222</v>
      </c>
      <c r="AB5204">
        <v>2021</v>
      </c>
    </row>
    <row r="5205" spans="1:28" x14ac:dyDescent="0.25">
      <c r="A5205">
        <v>73</v>
      </c>
      <c r="B5205" t="s">
        <v>180</v>
      </c>
      <c r="C5205" t="s">
        <v>103</v>
      </c>
      <c r="D5205" t="s">
        <v>22</v>
      </c>
      <c r="E5205" t="s">
        <v>32</v>
      </c>
      <c r="F5205" t="s">
        <v>100</v>
      </c>
      <c r="G5205">
        <v>31000</v>
      </c>
      <c r="H5205">
        <f t="shared" si="1438"/>
        <v>27817.78</v>
      </c>
      <c r="I5205">
        <f t="shared" si="1428"/>
        <v>889.7</v>
      </c>
      <c r="J5205">
        <f t="shared" si="1429"/>
        <v>2201</v>
      </c>
      <c r="K5205">
        <f t="shared" si="1430"/>
        <v>341.00000000000006</v>
      </c>
      <c r="L5205">
        <f t="shared" si="1431"/>
        <v>942.4</v>
      </c>
      <c r="M5205">
        <f t="shared" si="1432"/>
        <v>2197.9</v>
      </c>
      <c r="N5205">
        <v>1350.12</v>
      </c>
      <c r="O5205">
        <f t="shared" si="1439"/>
        <v>7922.12</v>
      </c>
      <c r="P5205">
        <v>25</v>
      </c>
      <c r="Q5205">
        <v>0</v>
      </c>
      <c r="R5205">
        <v>0</v>
      </c>
      <c r="S5205">
        <v>0</v>
      </c>
      <c r="T5205">
        <v>100</v>
      </c>
      <c r="U5205">
        <f t="shared" si="1433"/>
        <v>0</v>
      </c>
      <c r="V5205">
        <v>0</v>
      </c>
      <c r="W5205">
        <f t="shared" si="1434"/>
        <v>125</v>
      </c>
      <c r="X5205">
        <f t="shared" si="1436"/>
        <v>3182.22</v>
      </c>
      <c r="Y5205">
        <f t="shared" si="1437"/>
        <v>4398.8999999999996</v>
      </c>
      <c r="Z5205">
        <f t="shared" si="1435"/>
        <v>27692.78</v>
      </c>
      <c r="AA5205" t="s">
        <v>222</v>
      </c>
      <c r="AB5205">
        <v>2021</v>
      </c>
    </row>
    <row r="5206" spans="1:28" x14ac:dyDescent="0.25">
      <c r="A5206">
        <v>74</v>
      </c>
      <c r="B5206" t="s">
        <v>181</v>
      </c>
      <c r="C5206" t="s">
        <v>103</v>
      </c>
      <c r="D5206" t="s">
        <v>6</v>
      </c>
      <c r="E5206" t="s">
        <v>52</v>
      </c>
      <c r="F5206" t="s">
        <v>100</v>
      </c>
      <c r="G5206">
        <v>22000</v>
      </c>
      <c r="H5206">
        <f t="shared" si="1438"/>
        <v>20699.8</v>
      </c>
      <c r="I5206">
        <f t="shared" si="1428"/>
        <v>631.4</v>
      </c>
      <c r="J5206">
        <f t="shared" si="1429"/>
        <v>1561.9999999999998</v>
      </c>
      <c r="K5206">
        <f t="shared" si="1430"/>
        <v>242.00000000000003</v>
      </c>
      <c r="L5206">
        <f t="shared" si="1431"/>
        <v>668.8</v>
      </c>
      <c r="M5206">
        <f t="shared" si="1432"/>
        <v>1559.8000000000002</v>
      </c>
      <c r="N5206">
        <v>0</v>
      </c>
      <c r="O5206">
        <f t="shared" si="1439"/>
        <v>4664</v>
      </c>
      <c r="P5206">
        <v>25</v>
      </c>
      <c r="Q5206">
        <v>0</v>
      </c>
      <c r="R5206">
        <v>0</v>
      </c>
      <c r="S5206">
        <v>0</v>
      </c>
      <c r="T5206">
        <v>100</v>
      </c>
      <c r="U5206">
        <f t="shared" si="1433"/>
        <v>0</v>
      </c>
      <c r="V5206">
        <v>0</v>
      </c>
      <c r="W5206">
        <f t="shared" si="1434"/>
        <v>125</v>
      </c>
      <c r="X5206">
        <f t="shared" si="1436"/>
        <v>1300.1999999999998</v>
      </c>
      <c r="Y5206">
        <f t="shared" si="1437"/>
        <v>3121.8</v>
      </c>
      <c r="Z5206">
        <f t="shared" si="1435"/>
        <v>20574.8</v>
      </c>
      <c r="AA5206" t="s">
        <v>222</v>
      </c>
      <c r="AB5206">
        <v>2021</v>
      </c>
    </row>
    <row r="5207" spans="1:28" x14ac:dyDescent="0.25">
      <c r="A5207">
        <v>75</v>
      </c>
      <c r="B5207" t="s">
        <v>182</v>
      </c>
      <c r="C5207" t="s">
        <v>103</v>
      </c>
      <c r="D5207" t="s">
        <v>94</v>
      </c>
      <c r="E5207" t="s">
        <v>52</v>
      </c>
      <c r="F5207" t="s">
        <v>100</v>
      </c>
      <c r="G5207">
        <v>20000</v>
      </c>
      <c r="H5207">
        <f t="shared" si="1438"/>
        <v>18818</v>
      </c>
      <c r="I5207">
        <f t="shared" si="1428"/>
        <v>574</v>
      </c>
      <c r="J5207">
        <f t="shared" si="1429"/>
        <v>1419.9999999999998</v>
      </c>
      <c r="K5207">
        <f t="shared" si="1430"/>
        <v>220.00000000000003</v>
      </c>
      <c r="L5207">
        <f t="shared" si="1431"/>
        <v>608</v>
      </c>
      <c r="M5207">
        <f t="shared" si="1432"/>
        <v>1418</v>
      </c>
      <c r="N5207">
        <v>0</v>
      </c>
      <c r="O5207">
        <f t="shared" si="1439"/>
        <v>4240</v>
      </c>
      <c r="P5207">
        <v>25</v>
      </c>
      <c r="Q5207">
        <v>0</v>
      </c>
      <c r="R5207">
        <v>0</v>
      </c>
      <c r="S5207">
        <v>0</v>
      </c>
      <c r="T5207">
        <v>100</v>
      </c>
      <c r="U5207">
        <f t="shared" si="1433"/>
        <v>0</v>
      </c>
      <c r="V5207">
        <v>0</v>
      </c>
      <c r="W5207">
        <f t="shared" si="1434"/>
        <v>125</v>
      </c>
      <c r="X5207">
        <v>1182</v>
      </c>
      <c r="Y5207">
        <f t="shared" si="1437"/>
        <v>2838</v>
      </c>
      <c r="Z5207">
        <f t="shared" si="1435"/>
        <v>18693</v>
      </c>
      <c r="AA5207" t="s">
        <v>222</v>
      </c>
      <c r="AB5207">
        <v>2021</v>
      </c>
    </row>
    <row r="5208" spans="1:28" x14ac:dyDescent="0.25">
      <c r="A5208">
        <v>76</v>
      </c>
      <c r="B5208" t="s">
        <v>183</v>
      </c>
      <c r="C5208" t="s">
        <v>103</v>
      </c>
      <c r="D5208" t="s">
        <v>22</v>
      </c>
      <c r="E5208" t="s">
        <v>52</v>
      </c>
      <c r="F5208" t="s">
        <v>100</v>
      </c>
      <c r="G5208">
        <v>28000</v>
      </c>
      <c r="H5208">
        <f t="shared" si="1438"/>
        <v>26345.200000000001</v>
      </c>
      <c r="I5208">
        <f t="shared" si="1428"/>
        <v>803.6</v>
      </c>
      <c r="J5208">
        <f t="shared" si="1429"/>
        <v>1987.9999999999998</v>
      </c>
      <c r="K5208">
        <f t="shared" si="1430"/>
        <v>308.00000000000006</v>
      </c>
      <c r="L5208">
        <f t="shared" si="1431"/>
        <v>851.2</v>
      </c>
      <c r="M5208">
        <f t="shared" si="1432"/>
        <v>1985.2</v>
      </c>
      <c r="N5208">
        <v>0</v>
      </c>
      <c r="O5208">
        <f t="shared" si="1439"/>
        <v>5936</v>
      </c>
      <c r="P5208">
        <v>25</v>
      </c>
      <c r="Q5208">
        <v>0</v>
      </c>
      <c r="R5208">
        <v>0</v>
      </c>
      <c r="S5208">
        <v>1270</v>
      </c>
      <c r="T5208">
        <v>100</v>
      </c>
      <c r="U5208">
        <f t="shared" si="1433"/>
        <v>0</v>
      </c>
      <c r="V5208">
        <v>0</v>
      </c>
      <c r="W5208">
        <f t="shared" si="1434"/>
        <v>1395</v>
      </c>
      <c r="X5208">
        <f>+I5208+L5208+N5208</f>
        <v>1654.8000000000002</v>
      </c>
      <c r="Y5208">
        <f t="shared" si="1437"/>
        <v>3973.2</v>
      </c>
      <c r="Z5208">
        <f t="shared" si="1435"/>
        <v>24950.2</v>
      </c>
      <c r="AA5208" t="s">
        <v>222</v>
      </c>
      <c r="AB5208">
        <v>2021</v>
      </c>
    </row>
    <row r="5209" spans="1:28" x14ac:dyDescent="0.25">
      <c r="A5209">
        <v>77</v>
      </c>
      <c r="B5209" t="s">
        <v>184</v>
      </c>
      <c r="C5209" t="s">
        <v>103</v>
      </c>
      <c r="D5209" t="s">
        <v>94</v>
      </c>
      <c r="E5209" t="s">
        <v>52</v>
      </c>
      <c r="F5209" t="s">
        <v>100</v>
      </c>
      <c r="G5209">
        <v>20000</v>
      </c>
      <c r="H5209">
        <f t="shared" si="1438"/>
        <v>18818</v>
      </c>
      <c r="I5209">
        <f t="shared" si="1428"/>
        <v>574</v>
      </c>
      <c r="J5209">
        <f t="shared" si="1429"/>
        <v>1419.9999999999998</v>
      </c>
      <c r="K5209">
        <f t="shared" si="1430"/>
        <v>220.00000000000003</v>
      </c>
      <c r="L5209">
        <f t="shared" si="1431"/>
        <v>608</v>
      </c>
      <c r="M5209">
        <f t="shared" si="1432"/>
        <v>1418</v>
      </c>
      <c r="N5209">
        <v>0</v>
      </c>
      <c r="O5209">
        <f t="shared" si="1439"/>
        <v>4240</v>
      </c>
      <c r="P5209">
        <v>25</v>
      </c>
      <c r="Q5209">
        <v>0</v>
      </c>
      <c r="R5209">
        <v>0</v>
      </c>
      <c r="S5209">
        <v>0</v>
      </c>
      <c r="T5209">
        <v>100</v>
      </c>
      <c r="U5209">
        <f t="shared" si="1433"/>
        <v>0</v>
      </c>
      <c r="V5209">
        <v>0</v>
      </c>
      <c r="W5209">
        <f t="shared" si="1434"/>
        <v>125</v>
      </c>
      <c r="X5209">
        <v>1182</v>
      </c>
      <c r="Y5209">
        <f t="shared" si="1437"/>
        <v>2838</v>
      </c>
      <c r="Z5209">
        <f t="shared" si="1435"/>
        <v>18693</v>
      </c>
      <c r="AA5209" t="s">
        <v>222</v>
      </c>
      <c r="AB5209">
        <v>2021</v>
      </c>
    </row>
    <row r="5210" spans="1:28" x14ac:dyDescent="0.25">
      <c r="A5210">
        <v>78</v>
      </c>
      <c r="B5210" t="s">
        <v>185</v>
      </c>
      <c r="C5210" t="s">
        <v>103</v>
      </c>
      <c r="D5210" t="s">
        <v>22</v>
      </c>
      <c r="E5210" t="s">
        <v>78</v>
      </c>
      <c r="F5210" t="s">
        <v>100</v>
      </c>
      <c r="G5210">
        <v>30000</v>
      </c>
      <c r="H5210">
        <f t="shared" si="1438"/>
        <v>28227</v>
      </c>
      <c r="I5210">
        <f t="shared" si="1428"/>
        <v>861</v>
      </c>
      <c r="J5210">
        <f t="shared" si="1429"/>
        <v>2130</v>
      </c>
      <c r="K5210">
        <f t="shared" si="1430"/>
        <v>330.00000000000006</v>
      </c>
      <c r="L5210">
        <f t="shared" si="1431"/>
        <v>912</v>
      </c>
      <c r="M5210">
        <f t="shared" si="1432"/>
        <v>2127</v>
      </c>
      <c r="N5210">
        <v>0</v>
      </c>
      <c r="O5210">
        <f t="shared" si="1439"/>
        <v>6360</v>
      </c>
      <c r="P5210">
        <v>25</v>
      </c>
      <c r="Q5210">
        <v>200</v>
      </c>
      <c r="R5210">
        <v>0</v>
      </c>
      <c r="S5210">
        <v>0</v>
      </c>
      <c r="T5210">
        <v>100</v>
      </c>
      <c r="U5210">
        <f t="shared" si="1433"/>
        <v>0</v>
      </c>
      <c r="V5210">
        <v>0</v>
      </c>
      <c r="W5210">
        <f t="shared" si="1434"/>
        <v>325</v>
      </c>
      <c r="X5210">
        <f t="shared" ref="X5210:X5220" si="1440">+I5210+L5210+N5210</f>
        <v>1773</v>
      </c>
      <c r="Y5210">
        <f t="shared" si="1437"/>
        <v>4257</v>
      </c>
      <c r="Z5210">
        <f t="shared" si="1435"/>
        <v>27902</v>
      </c>
      <c r="AA5210" t="s">
        <v>222</v>
      </c>
      <c r="AB5210">
        <v>2021</v>
      </c>
    </row>
    <row r="5211" spans="1:28" x14ac:dyDescent="0.25">
      <c r="A5211">
        <v>79</v>
      </c>
      <c r="B5211" t="s">
        <v>186</v>
      </c>
      <c r="C5211" t="s">
        <v>102</v>
      </c>
      <c r="D5211" t="s">
        <v>6</v>
      </c>
      <c r="E5211" t="s">
        <v>42</v>
      </c>
      <c r="F5211" t="s">
        <v>100</v>
      </c>
      <c r="G5211">
        <v>30000</v>
      </c>
      <c r="H5211">
        <f t="shared" si="1438"/>
        <v>28227</v>
      </c>
      <c r="I5211">
        <f t="shared" si="1428"/>
        <v>861</v>
      </c>
      <c r="J5211">
        <f t="shared" si="1429"/>
        <v>2130</v>
      </c>
      <c r="K5211">
        <f t="shared" si="1430"/>
        <v>330.00000000000006</v>
      </c>
      <c r="L5211">
        <f t="shared" si="1431"/>
        <v>912</v>
      </c>
      <c r="M5211">
        <f t="shared" si="1432"/>
        <v>2127</v>
      </c>
      <c r="N5211">
        <v>0</v>
      </c>
      <c r="O5211">
        <f t="shared" si="1439"/>
        <v>6360</v>
      </c>
      <c r="P5211">
        <v>25</v>
      </c>
      <c r="Q5211">
        <v>0</v>
      </c>
      <c r="R5211">
        <v>0</v>
      </c>
      <c r="S5211">
        <v>0</v>
      </c>
      <c r="T5211">
        <v>100</v>
      </c>
      <c r="U5211">
        <f t="shared" si="1433"/>
        <v>0</v>
      </c>
      <c r="V5211">
        <v>0</v>
      </c>
      <c r="W5211">
        <f t="shared" si="1434"/>
        <v>125</v>
      </c>
      <c r="X5211">
        <f t="shared" si="1440"/>
        <v>1773</v>
      </c>
      <c r="Y5211">
        <f t="shared" si="1437"/>
        <v>4257</v>
      </c>
      <c r="Z5211">
        <f t="shared" si="1435"/>
        <v>28102</v>
      </c>
      <c r="AA5211" t="s">
        <v>222</v>
      </c>
      <c r="AB5211">
        <v>2021</v>
      </c>
    </row>
    <row r="5212" spans="1:28" x14ac:dyDescent="0.25">
      <c r="A5212">
        <v>80</v>
      </c>
      <c r="B5212" t="s">
        <v>187</v>
      </c>
      <c r="C5212" t="s">
        <v>103</v>
      </c>
      <c r="D5212" t="s">
        <v>14</v>
      </c>
      <c r="E5212" t="s">
        <v>59</v>
      </c>
      <c r="F5212" t="s">
        <v>100</v>
      </c>
      <c r="G5212">
        <v>30000</v>
      </c>
      <c r="H5212">
        <f t="shared" si="1438"/>
        <v>28227</v>
      </c>
      <c r="I5212">
        <f t="shared" si="1428"/>
        <v>861</v>
      </c>
      <c r="J5212">
        <f t="shared" si="1429"/>
        <v>2130</v>
      </c>
      <c r="K5212">
        <f t="shared" si="1430"/>
        <v>330.00000000000006</v>
      </c>
      <c r="L5212">
        <f t="shared" si="1431"/>
        <v>912</v>
      </c>
      <c r="M5212">
        <f t="shared" si="1432"/>
        <v>2127</v>
      </c>
      <c r="N5212">
        <v>0</v>
      </c>
      <c r="O5212">
        <f t="shared" si="1439"/>
        <v>6360</v>
      </c>
      <c r="P5212">
        <v>25</v>
      </c>
      <c r="Q5212">
        <v>0</v>
      </c>
      <c r="R5212">
        <v>0</v>
      </c>
      <c r="S5212">
        <v>0</v>
      </c>
      <c r="T5212">
        <v>100</v>
      </c>
      <c r="U5212">
        <f t="shared" si="1433"/>
        <v>0</v>
      </c>
      <c r="V5212">
        <v>0</v>
      </c>
      <c r="W5212">
        <f t="shared" si="1434"/>
        <v>125</v>
      </c>
      <c r="X5212">
        <f t="shared" si="1440"/>
        <v>1773</v>
      </c>
      <c r="Y5212">
        <f t="shared" si="1437"/>
        <v>4257</v>
      </c>
      <c r="Z5212">
        <f t="shared" si="1435"/>
        <v>28102</v>
      </c>
      <c r="AA5212" t="s">
        <v>222</v>
      </c>
      <c r="AB5212">
        <v>2021</v>
      </c>
    </row>
    <row r="5213" spans="1:28" x14ac:dyDescent="0.25">
      <c r="A5213">
        <v>81</v>
      </c>
      <c r="B5213" t="s">
        <v>188</v>
      </c>
      <c r="C5213" t="s">
        <v>102</v>
      </c>
      <c r="D5213" t="s">
        <v>10</v>
      </c>
      <c r="E5213" t="s">
        <v>33</v>
      </c>
      <c r="F5213" t="s">
        <v>100</v>
      </c>
      <c r="G5213">
        <v>23100</v>
      </c>
      <c r="H5213">
        <f t="shared" si="1438"/>
        <v>20384.669999999998</v>
      </c>
      <c r="I5213">
        <f t="shared" si="1428"/>
        <v>662.97</v>
      </c>
      <c r="J5213">
        <f t="shared" si="1429"/>
        <v>1640.1</v>
      </c>
      <c r="K5213">
        <f t="shared" si="1430"/>
        <v>254.10000000000002</v>
      </c>
      <c r="L5213">
        <f t="shared" si="1431"/>
        <v>702.24</v>
      </c>
      <c r="M5213">
        <f t="shared" si="1432"/>
        <v>1637.7900000000002</v>
      </c>
      <c r="N5213">
        <v>1350.12</v>
      </c>
      <c r="O5213">
        <f t="shared" si="1439"/>
        <v>6247.32</v>
      </c>
      <c r="P5213">
        <v>25</v>
      </c>
      <c r="Q5213">
        <v>600</v>
      </c>
      <c r="R5213">
        <v>0</v>
      </c>
      <c r="S5213">
        <v>0</v>
      </c>
      <c r="T5213">
        <v>100</v>
      </c>
      <c r="U5213">
        <f t="shared" si="1433"/>
        <v>0</v>
      </c>
      <c r="V5213">
        <v>0</v>
      </c>
      <c r="W5213">
        <f t="shared" si="1434"/>
        <v>725</v>
      </c>
      <c r="X5213">
        <f t="shared" si="1440"/>
        <v>2715.33</v>
      </c>
      <c r="Y5213">
        <f t="shared" si="1437"/>
        <v>3277.8900000000003</v>
      </c>
      <c r="Z5213">
        <f t="shared" si="1435"/>
        <v>19659.669999999998</v>
      </c>
      <c r="AA5213" t="s">
        <v>222</v>
      </c>
      <c r="AB5213">
        <v>2021</v>
      </c>
    </row>
    <row r="5214" spans="1:28" x14ac:dyDescent="0.25">
      <c r="A5214">
        <v>82</v>
      </c>
      <c r="B5214" t="s">
        <v>190</v>
      </c>
      <c r="C5214" t="s">
        <v>102</v>
      </c>
      <c r="D5214" t="s">
        <v>14</v>
      </c>
      <c r="E5214" t="s">
        <v>38</v>
      </c>
      <c r="F5214" t="s">
        <v>100</v>
      </c>
      <c r="G5214">
        <v>31000</v>
      </c>
      <c r="H5214">
        <f t="shared" si="1438"/>
        <v>29167.9</v>
      </c>
      <c r="I5214">
        <f t="shared" si="1428"/>
        <v>889.7</v>
      </c>
      <c r="J5214">
        <f t="shared" si="1429"/>
        <v>2201</v>
      </c>
      <c r="K5214">
        <f t="shared" si="1430"/>
        <v>341.00000000000006</v>
      </c>
      <c r="L5214">
        <f t="shared" si="1431"/>
        <v>942.4</v>
      </c>
      <c r="M5214">
        <f t="shared" si="1432"/>
        <v>2197.9</v>
      </c>
      <c r="N5214">
        <v>0</v>
      </c>
      <c r="O5214">
        <f t="shared" si="1439"/>
        <v>6572</v>
      </c>
      <c r="P5214">
        <v>25</v>
      </c>
      <c r="Q5214">
        <v>500</v>
      </c>
      <c r="R5214">
        <v>0</v>
      </c>
      <c r="S5214">
        <v>0</v>
      </c>
      <c r="T5214">
        <v>100</v>
      </c>
      <c r="U5214">
        <f t="shared" si="1433"/>
        <v>0</v>
      </c>
      <c r="V5214">
        <v>0</v>
      </c>
      <c r="W5214">
        <f t="shared" si="1434"/>
        <v>625</v>
      </c>
      <c r="X5214">
        <f t="shared" si="1440"/>
        <v>1832.1</v>
      </c>
      <c r="Y5214">
        <f t="shared" si="1437"/>
        <v>4398.8999999999996</v>
      </c>
      <c r="Z5214">
        <f t="shared" si="1435"/>
        <v>28542.9</v>
      </c>
      <c r="AA5214" t="s">
        <v>222</v>
      </c>
      <c r="AB5214">
        <v>2021</v>
      </c>
    </row>
    <row r="5215" spans="1:28" x14ac:dyDescent="0.25">
      <c r="A5215">
        <v>83</v>
      </c>
      <c r="B5215" t="s">
        <v>191</v>
      </c>
      <c r="C5215" t="s">
        <v>103</v>
      </c>
      <c r="D5215" t="s">
        <v>94</v>
      </c>
      <c r="E5215" t="s">
        <v>51</v>
      </c>
      <c r="F5215" t="s">
        <v>100</v>
      </c>
      <c r="G5215">
        <v>45000</v>
      </c>
      <c r="H5215">
        <f t="shared" si="1438"/>
        <v>42340.5</v>
      </c>
      <c r="I5215">
        <f t="shared" si="1428"/>
        <v>1291.5</v>
      </c>
      <c r="J5215">
        <f t="shared" si="1429"/>
        <v>3194.9999999999995</v>
      </c>
      <c r="K5215">
        <f t="shared" si="1430"/>
        <v>495.00000000000006</v>
      </c>
      <c r="L5215">
        <f t="shared" si="1431"/>
        <v>1368</v>
      </c>
      <c r="M5215">
        <f t="shared" si="1432"/>
        <v>3190.5</v>
      </c>
      <c r="N5215">
        <v>0</v>
      </c>
      <c r="O5215">
        <f t="shared" si="1439"/>
        <v>9540</v>
      </c>
      <c r="P5215">
        <v>25</v>
      </c>
      <c r="Q5215">
        <v>0</v>
      </c>
      <c r="R5215">
        <v>1100.06</v>
      </c>
      <c r="S5215">
        <v>0</v>
      </c>
      <c r="T5215">
        <v>100</v>
      </c>
      <c r="U5215">
        <f t="shared" si="1433"/>
        <v>1148.3248749999998</v>
      </c>
      <c r="V5215">
        <v>0</v>
      </c>
      <c r="W5215">
        <f t="shared" si="1434"/>
        <v>2373.3848749999997</v>
      </c>
      <c r="X5215">
        <f t="shared" si="1440"/>
        <v>2659.5</v>
      </c>
      <c r="Y5215">
        <f t="shared" si="1437"/>
        <v>6385.5</v>
      </c>
      <c r="Z5215">
        <f t="shared" si="1435"/>
        <v>39967.115124999997</v>
      </c>
      <c r="AA5215" t="s">
        <v>222</v>
      </c>
      <c r="AB5215">
        <v>2021</v>
      </c>
    </row>
    <row r="5216" spans="1:28" x14ac:dyDescent="0.25">
      <c r="A5216">
        <v>84</v>
      </c>
      <c r="B5216" t="s">
        <v>192</v>
      </c>
      <c r="C5216" t="s">
        <v>103</v>
      </c>
      <c r="D5216" t="s">
        <v>7</v>
      </c>
      <c r="E5216" t="s">
        <v>54</v>
      </c>
      <c r="F5216" t="s">
        <v>100</v>
      </c>
      <c r="G5216">
        <v>18000</v>
      </c>
      <c r="H5216">
        <f t="shared" si="1438"/>
        <v>16936.2</v>
      </c>
      <c r="I5216">
        <f t="shared" si="1428"/>
        <v>516.6</v>
      </c>
      <c r="J5216">
        <f t="shared" si="1429"/>
        <v>1277.9999999999998</v>
      </c>
      <c r="K5216">
        <f t="shared" si="1430"/>
        <v>198.00000000000003</v>
      </c>
      <c r="L5216">
        <f t="shared" si="1431"/>
        <v>547.20000000000005</v>
      </c>
      <c r="M5216">
        <f t="shared" si="1432"/>
        <v>1276.2</v>
      </c>
      <c r="N5216">
        <v>0</v>
      </c>
      <c r="O5216">
        <f t="shared" si="1439"/>
        <v>3816</v>
      </c>
      <c r="P5216">
        <v>25</v>
      </c>
      <c r="Q5216">
        <v>500</v>
      </c>
      <c r="R5216">
        <v>0</v>
      </c>
      <c r="S5216">
        <v>0</v>
      </c>
      <c r="T5216">
        <v>100</v>
      </c>
      <c r="U5216">
        <f t="shared" si="1433"/>
        <v>0</v>
      </c>
      <c r="V5216">
        <v>0</v>
      </c>
      <c r="W5216">
        <f t="shared" si="1434"/>
        <v>625</v>
      </c>
      <c r="X5216">
        <f t="shared" si="1440"/>
        <v>1063.8000000000002</v>
      </c>
      <c r="Y5216">
        <f t="shared" si="1437"/>
        <v>2554.1999999999998</v>
      </c>
      <c r="Z5216">
        <f t="shared" si="1435"/>
        <v>16311.2</v>
      </c>
      <c r="AA5216" t="s">
        <v>222</v>
      </c>
      <c r="AB5216">
        <v>2021</v>
      </c>
    </row>
    <row r="5217" spans="1:28" x14ac:dyDescent="0.25">
      <c r="A5217">
        <v>85</v>
      </c>
      <c r="B5217" t="s">
        <v>193</v>
      </c>
      <c r="C5217" t="s">
        <v>103</v>
      </c>
      <c r="D5217" t="s">
        <v>9</v>
      </c>
      <c r="E5217" t="s">
        <v>54</v>
      </c>
      <c r="F5217" t="s">
        <v>100</v>
      </c>
      <c r="G5217">
        <v>28000</v>
      </c>
      <c r="H5217">
        <f t="shared" si="1438"/>
        <v>24995.08</v>
      </c>
      <c r="I5217">
        <f t="shared" si="1428"/>
        <v>803.6</v>
      </c>
      <c r="J5217">
        <f t="shared" si="1429"/>
        <v>1987.9999999999998</v>
      </c>
      <c r="K5217">
        <f t="shared" si="1430"/>
        <v>308.00000000000006</v>
      </c>
      <c r="L5217">
        <f t="shared" si="1431"/>
        <v>851.2</v>
      </c>
      <c r="M5217">
        <f t="shared" si="1432"/>
        <v>1985.2</v>
      </c>
      <c r="N5217">
        <v>1350.12</v>
      </c>
      <c r="O5217">
        <f t="shared" si="1439"/>
        <v>7286.12</v>
      </c>
      <c r="P5217">
        <v>25</v>
      </c>
      <c r="Q5217">
        <v>200</v>
      </c>
      <c r="R5217">
        <v>0</v>
      </c>
      <c r="S5217">
        <v>0</v>
      </c>
      <c r="T5217">
        <v>100</v>
      </c>
      <c r="U5217">
        <f t="shared" si="1433"/>
        <v>0</v>
      </c>
      <c r="V5217">
        <v>0</v>
      </c>
      <c r="W5217">
        <f t="shared" si="1434"/>
        <v>325</v>
      </c>
      <c r="X5217">
        <f t="shared" si="1440"/>
        <v>3004.92</v>
      </c>
      <c r="Y5217">
        <f t="shared" si="1437"/>
        <v>3973.2</v>
      </c>
      <c r="Z5217">
        <f t="shared" si="1435"/>
        <v>24670.080000000002</v>
      </c>
      <c r="AA5217" t="s">
        <v>222</v>
      </c>
      <c r="AB5217">
        <v>2021</v>
      </c>
    </row>
    <row r="5218" spans="1:28" x14ac:dyDescent="0.25">
      <c r="A5218">
        <v>86</v>
      </c>
      <c r="B5218" t="s">
        <v>194</v>
      </c>
      <c r="C5218" t="s">
        <v>103</v>
      </c>
      <c r="D5218" t="s">
        <v>22</v>
      </c>
      <c r="E5218" t="s">
        <v>54</v>
      </c>
      <c r="F5218" t="s">
        <v>100</v>
      </c>
      <c r="G5218">
        <v>20000</v>
      </c>
      <c r="H5218">
        <f t="shared" si="1438"/>
        <v>18818</v>
      </c>
      <c r="I5218">
        <f t="shared" si="1428"/>
        <v>574</v>
      </c>
      <c r="J5218">
        <f t="shared" si="1429"/>
        <v>1419.9999999999998</v>
      </c>
      <c r="K5218">
        <f t="shared" si="1430"/>
        <v>220.00000000000003</v>
      </c>
      <c r="L5218">
        <f t="shared" si="1431"/>
        <v>608</v>
      </c>
      <c r="M5218">
        <f t="shared" si="1432"/>
        <v>1418</v>
      </c>
      <c r="N5218">
        <v>0</v>
      </c>
      <c r="O5218">
        <f t="shared" si="1439"/>
        <v>4240</v>
      </c>
      <c r="P5218">
        <v>25</v>
      </c>
      <c r="Q5218">
        <v>0</v>
      </c>
      <c r="R5218">
        <v>0</v>
      </c>
      <c r="S5218">
        <v>0</v>
      </c>
      <c r="T5218">
        <v>100</v>
      </c>
      <c r="U5218">
        <f t="shared" si="1433"/>
        <v>0</v>
      </c>
      <c r="V5218">
        <v>0</v>
      </c>
      <c r="W5218">
        <f t="shared" si="1434"/>
        <v>125</v>
      </c>
      <c r="X5218">
        <f t="shared" si="1440"/>
        <v>1182</v>
      </c>
      <c r="Y5218">
        <f t="shared" si="1437"/>
        <v>2838</v>
      </c>
      <c r="Z5218">
        <f t="shared" si="1435"/>
        <v>18693</v>
      </c>
      <c r="AA5218" t="s">
        <v>222</v>
      </c>
      <c r="AB5218">
        <v>2021</v>
      </c>
    </row>
    <row r="5219" spans="1:28" x14ac:dyDescent="0.25">
      <c r="A5219">
        <v>87</v>
      </c>
      <c r="B5219" t="s">
        <v>195</v>
      </c>
      <c r="C5219" t="s">
        <v>103</v>
      </c>
      <c r="D5219" t="s">
        <v>7</v>
      </c>
      <c r="E5219" t="s">
        <v>54</v>
      </c>
      <c r="F5219" t="s">
        <v>99</v>
      </c>
      <c r="G5219">
        <v>45000</v>
      </c>
      <c r="H5219">
        <f t="shared" si="1438"/>
        <v>42340.5</v>
      </c>
      <c r="I5219">
        <f t="shared" si="1428"/>
        <v>1291.5</v>
      </c>
      <c r="J5219">
        <f t="shared" si="1429"/>
        <v>3194.9999999999995</v>
      </c>
      <c r="K5219">
        <f t="shared" si="1430"/>
        <v>495.00000000000006</v>
      </c>
      <c r="L5219">
        <f t="shared" si="1431"/>
        <v>1368</v>
      </c>
      <c r="M5219">
        <f t="shared" si="1432"/>
        <v>3190.5</v>
      </c>
      <c r="N5219">
        <v>0</v>
      </c>
      <c r="O5219">
        <f t="shared" si="1439"/>
        <v>9540</v>
      </c>
      <c r="P5219">
        <v>25</v>
      </c>
      <c r="Q5219">
        <v>0</v>
      </c>
      <c r="R5219">
        <v>0</v>
      </c>
      <c r="S5219">
        <v>0</v>
      </c>
      <c r="T5219">
        <v>100</v>
      </c>
      <c r="U5219">
        <f t="shared" si="1433"/>
        <v>1148.3248749999998</v>
      </c>
      <c r="V5219">
        <v>0</v>
      </c>
      <c r="W5219">
        <f t="shared" si="1434"/>
        <v>1273.3248749999998</v>
      </c>
      <c r="X5219">
        <f t="shared" si="1440"/>
        <v>2659.5</v>
      </c>
      <c r="Y5219">
        <f t="shared" si="1437"/>
        <v>6385.5</v>
      </c>
      <c r="Z5219">
        <f t="shared" si="1435"/>
        <v>41067.175125000002</v>
      </c>
      <c r="AA5219" t="s">
        <v>222</v>
      </c>
      <c r="AB5219">
        <v>2021</v>
      </c>
    </row>
    <row r="5220" spans="1:28" x14ac:dyDescent="0.25">
      <c r="A5220">
        <v>88</v>
      </c>
      <c r="B5220" t="s">
        <v>196</v>
      </c>
      <c r="C5220" t="s">
        <v>103</v>
      </c>
      <c r="D5220" t="s">
        <v>22</v>
      </c>
      <c r="E5220" t="s">
        <v>54</v>
      </c>
      <c r="F5220" t="s">
        <v>100</v>
      </c>
      <c r="G5220">
        <v>20000</v>
      </c>
      <c r="H5220">
        <f t="shared" si="1438"/>
        <v>18818</v>
      </c>
      <c r="I5220">
        <f t="shared" si="1428"/>
        <v>574</v>
      </c>
      <c r="J5220">
        <f t="shared" si="1429"/>
        <v>1419.9999999999998</v>
      </c>
      <c r="K5220">
        <f t="shared" si="1430"/>
        <v>220.00000000000003</v>
      </c>
      <c r="L5220">
        <f t="shared" si="1431"/>
        <v>608</v>
      </c>
      <c r="M5220">
        <f t="shared" si="1432"/>
        <v>1418</v>
      </c>
      <c r="N5220">
        <v>0</v>
      </c>
      <c r="O5220">
        <f t="shared" si="1439"/>
        <v>4240</v>
      </c>
      <c r="P5220">
        <v>25</v>
      </c>
      <c r="Q5220">
        <v>0</v>
      </c>
      <c r="R5220">
        <v>0</v>
      </c>
      <c r="S5220">
        <v>0</v>
      </c>
      <c r="T5220">
        <v>100</v>
      </c>
      <c r="U5220">
        <f t="shared" si="1433"/>
        <v>0</v>
      </c>
      <c r="V5220">
        <v>0</v>
      </c>
      <c r="W5220">
        <f t="shared" si="1434"/>
        <v>125</v>
      </c>
      <c r="X5220">
        <f t="shared" si="1440"/>
        <v>1182</v>
      </c>
      <c r="Y5220">
        <f t="shared" si="1437"/>
        <v>2838</v>
      </c>
      <c r="Z5220">
        <f t="shared" si="1435"/>
        <v>18693</v>
      </c>
      <c r="AA5220" t="s">
        <v>222</v>
      </c>
      <c r="AB5220">
        <v>2021</v>
      </c>
    </row>
    <row r="5221" spans="1:28" x14ac:dyDescent="0.25">
      <c r="A5221">
        <v>89</v>
      </c>
      <c r="B5221" t="s">
        <v>197</v>
      </c>
      <c r="C5221" t="s">
        <v>103</v>
      </c>
      <c r="D5221" t="s">
        <v>94</v>
      </c>
      <c r="E5221" t="s">
        <v>54</v>
      </c>
      <c r="F5221" t="s">
        <v>100</v>
      </c>
      <c r="G5221">
        <v>20000</v>
      </c>
      <c r="H5221">
        <f t="shared" si="1438"/>
        <v>18818</v>
      </c>
      <c r="I5221">
        <f t="shared" si="1428"/>
        <v>574</v>
      </c>
      <c r="J5221">
        <f t="shared" si="1429"/>
        <v>1419.9999999999998</v>
      </c>
      <c r="K5221">
        <f t="shared" si="1430"/>
        <v>220.00000000000003</v>
      </c>
      <c r="L5221">
        <f t="shared" si="1431"/>
        <v>608</v>
      </c>
      <c r="M5221">
        <f t="shared" si="1432"/>
        <v>1418</v>
      </c>
      <c r="N5221">
        <v>0</v>
      </c>
      <c r="O5221">
        <f t="shared" si="1439"/>
        <v>4240</v>
      </c>
      <c r="P5221">
        <v>25</v>
      </c>
      <c r="Q5221">
        <v>0</v>
      </c>
      <c r="R5221">
        <v>0</v>
      </c>
      <c r="S5221">
        <v>0</v>
      </c>
      <c r="T5221">
        <v>100</v>
      </c>
      <c r="U5221">
        <f t="shared" si="1433"/>
        <v>0</v>
      </c>
      <c r="V5221">
        <v>0</v>
      </c>
      <c r="W5221">
        <f t="shared" si="1434"/>
        <v>125</v>
      </c>
      <c r="X5221">
        <v>1182</v>
      </c>
      <c r="Y5221">
        <f t="shared" ref="Y5221:Y5232" si="1441">+J5221+M5221</f>
        <v>2838</v>
      </c>
      <c r="Z5221">
        <f t="shared" si="1435"/>
        <v>18693</v>
      </c>
      <c r="AA5221" t="s">
        <v>222</v>
      </c>
      <c r="AB5221">
        <v>2021</v>
      </c>
    </row>
    <row r="5222" spans="1:28" x14ac:dyDescent="0.25">
      <c r="A5222">
        <v>90</v>
      </c>
      <c r="B5222" t="s">
        <v>198</v>
      </c>
      <c r="C5222" t="s">
        <v>103</v>
      </c>
      <c r="D5222" t="s">
        <v>22</v>
      </c>
      <c r="E5222" t="s">
        <v>54</v>
      </c>
      <c r="F5222" t="s">
        <v>100</v>
      </c>
      <c r="G5222">
        <v>28000</v>
      </c>
      <c r="H5222">
        <f t="shared" si="1438"/>
        <v>26345.200000000001</v>
      </c>
      <c r="I5222">
        <f t="shared" ref="I5222:I5232" si="1442">IF(G5222&lt;=312000,G5222*2.87%,8954.4)</f>
        <v>803.6</v>
      </c>
      <c r="J5222">
        <f t="shared" ref="J5222:J5232" si="1443">IF(G5222&lt;=312000,G5222*7.1%,22152)</f>
        <v>1987.9999999999998</v>
      </c>
      <c r="K5222">
        <f t="shared" ref="K5222:K5232" si="1444">IF(G5222&lt;=62400,G5222*1.1%,686.4)</f>
        <v>308.00000000000006</v>
      </c>
      <c r="L5222">
        <f t="shared" ref="L5222:L5232" si="1445">IF(G5222&lt;=156000,G5222*3.04%,4742.4)</f>
        <v>851.2</v>
      </c>
      <c r="M5222">
        <f t="shared" ref="M5222:M5232" si="1446">IF(G5222&lt;=156000,G5222*7.09%,11060.4)</f>
        <v>1985.2</v>
      </c>
      <c r="N5222">
        <v>0</v>
      </c>
      <c r="O5222">
        <f t="shared" si="1439"/>
        <v>5936</v>
      </c>
      <c r="P5222">
        <v>25</v>
      </c>
      <c r="Q5222">
        <v>0</v>
      </c>
      <c r="R5222">
        <v>0</v>
      </c>
      <c r="S5222">
        <v>0</v>
      </c>
      <c r="T5222">
        <v>100</v>
      </c>
      <c r="U5222">
        <f t="shared" ref="U5222:U5232" si="1447">IF((H5222*12)&gt;867123.01,(79776+(((H5222*12)-867123.01)*0.25))/12,IF((H5222*12)&gt;624329.01,(31216+(((H5222*12)-624329.01)*0.2))/12,IF((H5222*12)&gt;416220.01,(((H5222*12)-416220.01)*0.15)/12,0)))</f>
        <v>0</v>
      </c>
      <c r="V5222">
        <v>0</v>
      </c>
      <c r="W5222">
        <f t="shared" ref="W5222:W5285" si="1448">P5222+Q5222+R5222+S5222+T5222+U5222</f>
        <v>125</v>
      </c>
      <c r="X5222">
        <f t="shared" ref="X5222:X5253" si="1449">+I5222+L5222+N5222</f>
        <v>1654.8000000000002</v>
      </c>
      <c r="Y5222">
        <f t="shared" si="1441"/>
        <v>3973.2</v>
      </c>
      <c r="Z5222">
        <f t="shared" ref="Z5222:Z5285" si="1450">+G5222-(W5222+X5222)</f>
        <v>26220.2</v>
      </c>
      <c r="AA5222" t="s">
        <v>222</v>
      </c>
      <c r="AB5222">
        <v>2021</v>
      </c>
    </row>
    <row r="5223" spans="1:28" x14ac:dyDescent="0.25">
      <c r="A5223">
        <v>91</v>
      </c>
      <c r="B5223" t="s">
        <v>199</v>
      </c>
      <c r="C5223" t="s">
        <v>103</v>
      </c>
      <c r="D5223" t="s">
        <v>10</v>
      </c>
      <c r="E5223" t="s">
        <v>54</v>
      </c>
      <c r="F5223" t="s">
        <v>100</v>
      </c>
      <c r="G5223">
        <v>25000</v>
      </c>
      <c r="H5223">
        <f t="shared" si="1438"/>
        <v>23522.5</v>
      </c>
      <c r="I5223">
        <f t="shared" si="1442"/>
        <v>717.5</v>
      </c>
      <c r="J5223">
        <f t="shared" si="1443"/>
        <v>1774.9999999999998</v>
      </c>
      <c r="K5223">
        <f t="shared" si="1444"/>
        <v>275</v>
      </c>
      <c r="L5223">
        <f t="shared" si="1445"/>
        <v>760</v>
      </c>
      <c r="M5223">
        <f t="shared" si="1446"/>
        <v>1772.5000000000002</v>
      </c>
      <c r="N5223">
        <v>0</v>
      </c>
      <c r="O5223">
        <f t="shared" si="1439"/>
        <v>5300</v>
      </c>
      <c r="P5223">
        <v>25</v>
      </c>
      <c r="Q5223">
        <v>0</v>
      </c>
      <c r="R5223">
        <v>0</v>
      </c>
      <c r="S5223">
        <v>0</v>
      </c>
      <c r="T5223">
        <v>100</v>
      </c>
      <c r="U5223">
        <f t="shared" si="1447"/>
        <v>0</v>
      </c>
      <c r="V5223">
        <v>0</v>
      </c>
      <c r="W5223">
        <f t="shared" si="1448"/>
        <v>125</v>
      </c>
      <c r="X5223">
        <f t="shared" si="1449"/>
        <v>1477.5</v>
      </c>
      <c r="Y5223">
        <f t="shared" si="1441"/>
        <v>3547.5</v>
      </c>
      <c r="Z5223">
        <f t="shared" si="1450"/>
        <v>23397.5</v>
      </c>
      <c r="AA5223" t="s">
        <v>222</v>
      </c>
      <c r="AB5223">
        <v>2021</v>
      </c>
    </row>
    <row r="5224" spans="1:28" x14ac:dyDescent="0.25">
      <c r="A5224">
        <v>92</v>
      </c>
      <c r="B5224" t="s">
        <v>200</v>
      </c>
      <c r="C5224" t="s">
        <v>103</v>
      </c>
      <c r="D5224" t="s">
        <v>19</v>
      </c>
      <c r="E5224" t="s">
        <v>60</v>
      </c>
      <c r="F5224" t="s">
        <v>100</v>
      </c>
      <c r="G5224">
        <v>28000</v>
      </c>
      <c r="H5224">
        <f t="shared" si="1438"/>
        <v>26345.200000000001</v>
      </c>
      <c r="I5224">
        <f t="shared" si="1442"/>
        <v>803.6</v>
      </c>
      <c r="J5224">
        <f t="shared" si="1443"/>
        <v>1987.9999999999998</v>
      </c>
      <c r="K5224">
        <f t="shared" si="1444"/>
        <v>308.00000000000006</v>
      </c>
      <c r="L5224">
        <f t="shared" si="1445"/>
        <v>851.2</v>
      </c>
      <c r="M5224">
        <f t="shared" si="1446"/>
        <v>1985.2</v>
      </c>
      <c r="N5224">
        <v>0</v>
      </c>
      <c r="O5224">
        <f t="shared" si="1439"/>
        <v>5936</v>
      </c>
      <c r="P5224">
        <v>25</v>
      </c>
      <c r="Q5224">
        <v>6191.35</v>
      </c>
      <c r="R5224">
        <v>0</v>
      </c>
      <c r="S5224">
        <v>0</v>
      </c>
      <c r="T5224">
        <v>100</v>
      </c>
      <c r="U5224">
        <f t="shared" si="1447"/>
        <v>0</v>
      </c>
      <c r="V5224">
        <v>0</v>
      </c>
      <c r="W5224">
        <f t="shared" si="1448"/>
        <v>6316.35</v>
      </c>
      <c r="X5224">
        <f t="shared" si="1449"/>
        <v>1654.8000000000002</v>
      </c>
      <c r="Y5224">
        <f t="shared" si="1441"/>
        <v>3973.2</v>
      </c>
      <c r="Z5224">
        <f t="shared" si="1450"/>
        <v>20028.849999999999</v>
      </c>
      <c r="AA5224" t="s">
        <v>222</v>
      </c>
      <c r="AB5224">
        <v>2021</v>
      </c>
    </row>
    <row r="5225" spans="1:28" x14ac:dyDescent="0.25">
      <c r="A5225">
        <v>93</v>
      </c>
      <c r="B5225" t="s">
        <v>201</v>
      </c>
      <c r="C5225" t="s">
        <v>102</v>
      </c>
      <c r="D5225" t="s">
        <v>22</v>
      </c>
      <c r="E5225" t="s">
        <v>37</v>
      </c>
      <c r="F5225" t="s">
        <v>100</v>
      </c>
      <c r="G5225">
        <v>19000</v>
      </c>
      <c r="H5225">
        <f t="shared" si="1438"/>
        <v>17877.099999999999</v>
      </c>
      <c r="I5225">
        <f t="shared" si="1442"/>
        <v>545.29999999999995</v>
      </c>
      <c r="J5225">
        <f t="shared" si="1443"/>
        <v>1348.9999999999998</v>
      </c>
      <c r="K5225">
        <f t="shared" si="1444"/>
        <v>209.00000000000003</v>
      </c>
      <c r="L5225">
        <f t="shared" si="1445"/>
        <v>577.6</v>
      </c>
      <c r="M5225">
        <f t="shared" si="1446"/>
        <v>1347.1000000000001</v>
      </c>
      <c r="N5225">
        <v>0</v>
      </c>
      <c r="O5225">
        <f t="shared" si="1439"/>
        <v>4028</v>
      </c>
      <c r="P5225">
        <v>25</v>
      </c>
      <c r="Q5225">
        <v>2497.7199999999998</v>
      </c>
      <c r="R5225">
        <v>0</v>
      </c>
      <c r="S5225">
        <v>0</v>
      </c>
      <c r="T5225">
        <v>100</v>
      </c>
      <c r="U5225">
        <f t="shared" si="1447"/>
        <v>0</v>
      </c>
      <c r="V5225">
        <v>0</v>
      </c>
      <c r="W5225">
        <f t="shared" si="1448"/>
        <v>2622.72</v>
      </c>
      <c r="X5225">
        <f t="shared" si="1449"/>
        <v>1122.9000000000001</v>
      </c>
      <c r="Y5225">
        <f t="shared" si="1441"/>
        <v>2696.1</v>
      </c>
      <c r="Z5225">
        <f t="shared" si="1450"/>
        <v>15254.380000000001</v>
      </c>
      <c r="AA5225" t="s">
        <v>222</v>
      </c>
      <c r="AB5225">
        <v>2021</v>
      </c>
    </row>
    <row r="5226" spans="1:28" x14ac:dyDescent="0.25">
      <c r="A5226">
        <v>94</v>
      </c>
      <c r="B5226" t="s">
        <v>202</v>
      </c>
      <c r="C5226" t="s">
        <v>102</v>
      </c>
      <c r="D5226" t="s">
        <v>22</v>
      </c>
      <c r="E5226" t="s">
        <v>37</v>
      </c>
      <c r="F5226" t="s">
        <v>100</v>
      </c>
      <c r="G5226">
        <v>19000</v>
      </c>
      <c r="H5226">
        <f t="shared" si="1438"/>
        <v>17877.099999999999</v>
      </c>
      <c r="I5226">
        <f t="shared" si="1442"/>
        <v>545.29999999999995</v>
      </c>
      <c r="J5226">
        <f t="shared" si="1443"/>
        <v>1348.9999999999998</v>
      </c>
      <c r="K5226">
        <f t="shared" si="1444"/>
        <v>209.00000000000003</v>
      </c>
      <c r="L5226">
        <f t="shared" si="1445"/>
        <v>577.6</v>
      </c>
      <c r="M5226">
        <f t="shared" si="1446"/>
        <v>1347.1000000000001</v>
      </c>
      <c r="N5226">
        <v>0</v>
      </c>
      <c r="O5226">
        <f t="shared" si="1439"/>
        <v>4028</v>
      </c>
      <c r="P5226">
        <v>25</v>
      </c>
      <c r="Q5226">
        <v>500</v>
      </c>
      <c r="R5226">
        <v>0</v>
      </c>
      <c r="S5226">
        <v>0</v>
      </c>
      <c r="T5226">
        <v>100</v>
      </c>
      <c r="U5226">
        <f t="shared" si="1447"/>
        <v>0</v>
      </c>
      <c r="V5226">
        <v>0</v>
      </c>
      <c r="W5226">
        <f t="shared" si="1448"/>
        <v>625</v>
      </c>
      <c r="X5226">
        <f t="shared" si="1449"/>
        <v>1122.9000000000001</v>
      </c>
      <c r="Y5226">
        <f t="shared" si="1441"/>
        <v>2696.1</v>
      </c>
      <c r="Z5226">
        <f t="shared" si="1450"/>
        <v>17252.099999999999</v>
      </c>
      <c r="AA5226" t="s">
        <v>222</v>
      </c>
      <c r="AB5226">
        <v>2021</v>
      </c>
    </row>
    <row r="5227" spans="1:28" x14ac:dyDescent="0.25">
      <c r="A5227">
        <v>95</v>
      </c>
      <c r="B5227" t="s">
        <v>203</v>
      </c>
      <c r="C5227" t="s">
        <v>102</v>
      </c>
      <c r="D5227" t="s">
        <v>6</v>
      </c>
      <c r="E5227" t="s">
        <v>37</v>
      </c>
      <c r="F5227" t="s">
        <v>100</v>
      </c>
      <c r="G5227">
        <v>10000</v>
      </c>
      <c r="H5227">
        <f t="shared" si="1438"/>
        <v>9409</v>
      </c>
      <c r="I5227">
        <f t="shared" si="1442"/>
        <v>287</v>
      </c>
      <c r="J5227">
        <f t="shared" si="1443"/>
        <v>709.99999999999989</v>
      </c>
      <c r="K5227">
        <f t="shared" si="1444"/>
        <v>110.00000000000001</v>
      </c>
      <c r="L5227">
        <f t="shared" si="1445"/>
        <v>304</v>
      </c>
      <c r="M5227">
        <f t="shared" si="1446"/>
        <v>709</v>
      </c>
      <c r="N5227">
        <v>0</v>
      </c>
      <c r="O5227">
        <f t="shared" si="1439"/>
        <v>2120</v>
      </c>
      <c r="P5227">
        <v>25</v>
      </c>
      <c r="Q5227">
        <v>500</v>
      </c>
      <c r="R5227">
        <v>0</v>
      </c>
      <c r="S5227">
        <v>0</v>
      </c>
      <c r="T5227">
        <v>100</v>
      </c>
      <c r="U5227">
        <f t="shared" si="1447"/>
        <v>0</v>
      </c>
      <c r="V5227">
        <v>0</v>
      </c>
      <c r="W5227">
        <f t="shared" si="1448"/>
        <v>625</v>
      </c>
      <c r="X5227">
        <f t="shared" si="1449"/>
        <v>591</v>
      </c>
      <c r="Y5227">
        <f t="shared" si="1441"/>
        <v>1419</v>
      </c>
      <c r="Z5227">
        <f t="shared" si="1450"/>
        <v>8784</v>
      </c>
      <c r="AA5227" t="s">
        <v>222</v>
      </c>
      <c r="AB5227">
        <v>2021</v>
      </c>
    </row>
    <row r="5228" spans="1:28" x14ac:dyDescent="0.25">
      <c r="A5228">
        <v>96</v>
      </c>
      <c r="B5228" t="s">
        <v>204</v>
      </c>
      <c r="C5228" t="s">
        <v>102</v>
      </c>
      <c r="D5228" t="s">
        <v>6</v>
      </c>
      <c r="E5228" t="s">
        <v>37</v>
      </c>
      <c r="F5228" t="s">
        <v>100</v>
      </c>
      <c r="G5228">
        <v>10000</v>
      </c>
      <c r="H5228">
        <f t="shared" si="1438"/>
        <v>9409</v>
      </c>
      <c r="I5228">
        <f t="shared" si="1442"/>
        <v>287</v>
      </c>
      <c r="J5228">
        <f t="shared" si="1443"/>
        <v>709.99999999999989</v>
      </c>
      <c r="K5228">
        <f t="shared" si="1444"/>
        <v>110.00000000000001</v>
      </c>
      <c r="L5228">
        <f t="shared" si="1445"/>
        <v>304</v>
      </c>
      <c r="M5228">
        <f t="shared" si="1446"/>
        <v>709</v>
      </c>
      <c r="N5228">
        <v>0</v>
      </c>
      <c r="O5228">
        <f t="shared" si="1439"/>
        <v>2120</v>
      </c>
      <c r="P5228">
        <v>25</v>
      </c>
      <c r="Q5228">
        <v>0</v>
      </c>
      <c r="R5228">
        <v>0</v>
      </c>
      <c r="S5228">
        <v>0</v>
      </c>
      <c r="T5228">
        <v>100</v>
      </c>
      <c r="U5228">
        <f t="shared" si="1447"/>
        <v>0</v>
      </c>
      <c r="V5228">
        <v>0</v>
      </c>
      <c r="W5228">
        <f t="shared" si="1448"/>
        <v>125</v>
      </c>
      <c r="X5228">
        <f t="shared" si="1449"/>
        <v>591</v>
      </c>
      <c r="Y5228">
        <f t="shared" si="1441"/>
        <v>1419</v>
      </c>
      <c r="Z5228">
        <f t="shared" si="1450"/>
        <v>9284</v>
      </c>
      <c r="AA5228" t="s">
        <v>222</v>
      </c>
      <c r="AB5228">
        <v>2021</v>
      </c>
    </row>
    <row r="5229" spans="1:28" x14ac:dyDescent="0.25">
      <c r="A5229">
        <v>97</v>
      </c>
      <c r="B5229" t="s">
        <v>205</v>
      </c>
      <c r="C5229" t="s">
        <v>102</v>
      </c>
      <c r="D5229" t="s">
        <v>6</v>
      </c>
      <c r="E5229" t="s">
        <v>37</v>
      </c>
      <c r="F5229" t="s">
        <v>100</v>
      </c>
      <c r="G5229">
        <v>15000</v>
      </c>
      <c r="H5229">
        <f t="shared" si="1438"/>
        <v>14113.5</v>
      </c>
      <c r="I5229">
        <f t="shared" si="1442"/>
        <v>430.5</v>
      </c>
      <c r="J5229">
        <f t="shared" si="1443"/>
        <v>1065</v>
      </c>
      <c r="K5229">
        <f t="shared" si="1444"/>
        <v>165.00000000000003</v>
      </c>
      <c r="L5229">
        <f t="shared" si="1445"/>
        <v>456</v>
      </c>
      <c r="M5229">
        <f t="shared" si="1446"/>
        <v>1063.5</v>
      </c>
      <c r="N5229">
        <v>0</v>
      </c>
      <c r="O5229">
        <f t="shared" si="1439"/>
        <v>3180</v>
      </c>
      <c r="P5229">
        <v>25</v>
      </c>
      <c r="Q5229">
        <v>2000</v>
      </c>
      <c r="R5229">
        <v>0</v>
      </c>
      <c r="S5229">
        <v>0</v>
      </c>
      <c r="T5229">
        <v>100</v>
      </c>
      <c r="U5229">
        <f t="shared" si="1447"/>
        <v>0</v>
      </c>
      <c r="V5229">
        <v>0</v>
      </c>
      <c r="W5229">
        <f t="shared" si="1448"/>
        <v>2125</v>
      </c>
      <c r="X5229">
        <f t="shared" si="1449"/>
        <v>886.5</v>
      </c>
      <c r="Y5229">
        <f t="shared" si="1441"/>
        <v>2128.5</v>
      </c>
      <c r="Z5229">
        <f t="shared" si="1450"/>
        <v>11988.5</v>
      </c>
      <c r="AA5229" t="s">
        <v>222</v>
      </c>
      <c r="AB5229">
        <v>2021</v>
      </c>
    </row>
    <row r="5230" spans="1:28" x14ac:dyDescent="0.25">
      <c r="A5230">
        <v>98</v>
      </c>
      <c r="B5230" t="s">
        <v>206</v>
      </c>
      <c r="C5230" t="s">
        <v>103</v>
      </c>
      <c r="D5230" t="s">
        <v>22</v>
      </c>
      <c r="E5230" t="s">
        <v>57</v>
      </c>
      <c r="F5230" t="s">
        <v>100</v>
      </c>
      <c r="G5230">
        <v>21500</v>
      </c>
      <c r="H5230">
        <f t="shared" si="1438"/>
        <v>20229.349999999999</v>
      </c>
      <c r="I5230">
        <f t="shared" si="1442"/>
        <v>617.04999999999995</v>
      </c>
      <c r="J5230">
        <f t="shared" si="1443"/>
        <v>1526.4999999999998</v>
      </c>
      <c r="K5230">
        <f t="shared" si="1444"/>
        <v>236.50000000000003</v>
      </c>
      <c r="L5230">
        <f t="shared" si="1445"/>
        <v>653.6</v>
      </c>
      <c r="M5230">
        <f t="shared" si="1446"/>
        <v>1524.3500000000001</v>
      </c>
      <c r="N5230">
        <v>0</v>
      </c>
      <c r="O5230">
        <f t="shared" si="1439"/>
        <v>4558</v>
      </c>
      <c r="P5230">
        <v>25</v>
      </c>
      <c r="Q5230">
        <v>7239.75</v>
      </c>
      <c r="R5230">
        <v>0</v>
      </c>
      <c r="S5230">
        <v>0</v>
      </c>
      <c r="T5230">
        <v>100</v>
      </c>
      <c r="U5230">
        <f t="shared" si="1447"/>
        <v>0</v>
      </c>
      <c r="V5230">
        <v>0</v>
      </c>
      <c r="W5230">
        <f t="shared" si="1448"/>
        <v>7364.75</v>
      </c>
      <c r="X5230">
        <f t="shared" si="1449"/>
        <v>1270.6500000000001</v>
      </c>
      <c r="Y5230">
        <f t="shared" si="1441"/>
        <v>3050.85</v>
      </c>
      <c r="Z5230">
        <f t="shared" si="1450"/>
        <v>12864.6</v>
      </c>
      <c r="AA5230" t="s">
        <v>222</v>
      </c>
      <c r="AB5230">
        <v>2021</v>
      </c>
    </row>
    <row r="5231" spans="1:28" x14ac:dyDescent="0.25">
      <c r="A5231">
        <v>99</v>
      </c>
      <c r="B5231" t="s">
        <v>207</v>
      </c>
      <c r="C5231" t="s">
        <v>103</v>
      </c>
      <c r="D5231" t="s">
        <v>6</v>
      </c>
      <c r="E5231" t="s">
        <v>28</v>
      </c>
      <c r="F5231" t="s">
        <v>100</v>
      </c>
      <c r="G5231">
        <v>21500</v>
      </c>
      <c r="H5231">
        <f t="shared" si="1438"/>
        <v>20229.349999999999</v>
      </c>
      <c r="I5231">
        <f t="shared" si="1442"/>
        <v>617.04999999999995</v>
      </c>
      <c r="J5231">
        <f t="shared" si="1443"/>
        <v>1526.4999999999998</v>
      </c>
      <c r="K5231">
        <f t="shared" si="1444"/>
        <v>236.50000000000003</v>
      </c>
      <c r="L5231">
        <f t="shared" si="1445"/>
        <v>653.6</v>
      </c>
      <c r="M5231">
        <f t="shared" si="1446"/>
        <v>1524.3500000000001</v>
      </c>
      <c r="N5231">
        <v>0</v>
      </c>
      <c r="O5231">
        <f t="shared" si="1439"/>
        <v>4558</v>
      </c>
      <c r="P5231">
        <v>25</v>
      </c>
      <c r="Q5231">
        <v>6277.33</v>
      </c>
      <c r="R5231">
        <v>0</v>
      </c>
      <c r="S5231">
        <v>0</v>
      </c>
      <c r="T5231">
        <v>100</v>
      </c>
      <c r="U5231">
        <f t="shared" si="1447"/>
        <v>0</v>
      </c>
      <c r="V5231">
        <v>0</v>
      </c>
      <c r="W5231">
        <f t="shared" si="1448"/>
        <v>6402.33</v>
      </c>
      <c r="X5231">
        <f t="shared" si="1449"/>
        <v>1270.6500000000001</v>
      </c>
      <c r="Y5231">
        <f t="shared" si="1441"/>
        <v>3050.85</v>
      </c>
      <c r="Z5231">
        <f t="shared" si="1450"/>
        <v>13827.02</v>
      </c>
      <c r="AA5231" t="s">
        <v>222</v>
      </c>
      <c r="AB5231">
        <v>2021</v>
      </c>
    </row>
    <row r="5232" spans="1:28" x14ac:dyDescent="0.25">
      <c r="A5232">
        <v>100</v>
      </c>
      <c r="B5232" t="s">
        <v>208</v>
      </c>
      <c r="C5232" t="s">
        <v>103</v>
      </c>
      <c r="D5232" t="s">
        <v>22</v>
      </c>
      <c r="E5232" t="s">
        <v>41</v>
      </c>
      <c r="F5232" t="s">
        <v>100</v>
      </c>
      <c r="G5232">
        <v>24800</v>
      </c>
      <c r="H5232">
        <f t="shared" si="1438"/>
        <v>23334.32</v>
      </c>
      <c r="I5232">
        <f t="shared" si="1442"/>
        <v>711.76</v>
      </c>
      <c r="J5232">
        <f t="shared" si="1443"/>
        <v>1760.8</v>
      </c>
      <c r="K5232">
        <f t="shared" si="1444"/>
        <v>272.8</v>
      </c>
      <c r="L5232">
        <f t="shared" si="1445"/>
        <v>753.92</v>
      </c>
      <c r="M5232">
        <f t="shared" si="1446"/>
        <v>1758.3200000000002</v>
      </c>
      <c r="N5232">
        <v>0</v>
      </c>
      <c r="O5232">
        <f t="shared" si="1439"/>
        <v>5257.6</v>
      </c>
      <c r="P5232">
        <v>25</v>
      </c>
      <c r="Q5232">
        <v>2636.3</v>
      </c>
      <c r="R5232">
        <v>0</v>
      </c>
      <c r="S5232">
        <v>0</v>
      </c>
      <c r="T5232">
        <v>100</v>
      </c>
      <c r="U5232">
        <f t="shared" si="1447"/>
        <v>0</v>
      </c>
      <c r="V5232">
        <v>0</v>
      </c>
      <c r="W5232">
        <f t="shared" si="1448"/>
        <v>2761.3</v>
      </c>
      <c r="X5232">
        <f t="shared" si="1449"/>
        <v>1465.6799999999998</v>
      </c>
      <c r="Y5232">
        <f t="shared" si="1441"/>
        <v>3519.12</v>
      </c>
      <c r="Z5232">
        <f t="shared" si="1450"/>
        <v>20573.02</v>
      </c>
      <c r="AA5232" t="s">
        <v>222</v>
      </c>
      <c r="AB5232">
        <v>2021</v>
      </c>
    </row>
    <row r="5233" spans="1:28" x14ac:dyDescent="0.25">
      <c r="A5233">
        <v>101</v>
      </c>
      <c r="B5233" t="s">
        <v>229</v>
      </c>
      <c r="C5233" t="s">
        <v>102</v>
      </c>
      <c r="D5233" t="s">
        <v>4</v>
      </c>
      <c r="E5233" t="s">
        <v>24</v>
      </c>
      <c r="F5233" t="s">
        <v>84</v>
      </c>
      <c r="G5233">
        <v>45000</v>
      </c>
      <c r="H5233">
        <f>+G5233-(I5233+L5233+N5233)</f>
        <v>39640.26</v>
      </c>
      <c r="I5233">
        <f>IF(G5233&lt;=312000,G5233*2.87%,8954.4)</f>
        <v>1291.5</v>
      </c>
      <c r="J5233">
        <f>IF(G5233&lt;=312000,G5233*7.1%,22152)</f>
        <v>3194.9999999999995</v>
      </c>
      <c r="K5233">
        <f>IF(G5233&lt;=62400,G5233*1.1%,686.4)</f>
        <v>495.00000000000006</v>
      </c>
      <c r="L5233">
        <f>IF(G5233&lt;=156000,G5233*3.04%,4742.4)</f>
        <v>1368</v>
      </c>
      <c r="M5233">
        <f>IF(G5233&lt;=156000,G5233*7.09%,11060.4)</f>
        <v>3190.5</v>
      </c>
      <c r="N5233">
        <f>1350.12*2</f>
        <v>2700.24</v>
      </c>
      <c r="O5233">
        <f>+I5233+J5233+K5233+L5233+M5233+N5233</f>
        <v>12240.24</v>
      </c>
      <c r="P5233">
        <v>25</v>
      </c>
      <c r="Q5233">
        <v>7487.3</v>
      </c>
      <c r="R5233">
        <v>0</v>
      </c>
      <c r="S5233">
        <v>0</v>
      </c>
      <c r="T5233">
        <v>100</v>
      </c>
      <c r="U5233">
        <f>IF((H5233*12)&gt;867123.01,(79776+(((H5233*12)-867123.01)*0.25))/12,IF((H5233*12)&gt;624329.01,(31216+(((H5233*12)-624329.01)*0.2))/12,IF((H5233*12)&gt;416220.01,(((H5233*12)-416220.01)*0.15)/12,0)))</f>
        <v>743.28887499999973</v>
      </c>
      <c r="V5233">
        <v>0</v>
      </c>
      <c r="W5233">
        <f t="shared" si="1448"/>
        <v>8355.5888749999995</v>
      </c>
      <c r="X5233">
        <f t="shared" si="1449"/>
        <v>5359.74</v>
      </c>
      <c r="Y5233">
        <f>+J5233++K5233+M5233</f>
        <v>6880.5</v>
      </c>
      <c r="Z5233">
        <f t="shared" si="1450"/>
        <v>31284.671125000001</v>
      </c>
      <c r="AA5233" t="s">
        <v>223</v>
      </c>
      <c r="AB5233">
        <v>2021</v>
      </c>
    </row>
    <row r="5234" spans="1:28" x14ac:dyDescent="0.25">
      <c r="A5234">
        <v>1</v>
      </c>
      <c r="B5234" t="s">
        <v>230</v>
      </c>
      <c r="C5234" t="s">
        <v>103</v>
      </c>
      <c r="D5234" t="s">
        <v>5</v>
      </c>
      <c r="E5234" t="s">
        <v>25</v>
      </c>
      <c r="F5234" t="s">
        <v>84</v>
      </c>
      <c r="G5234">
        <v>80000</v>
      </c>
      <c r="H5234">
        <f t="shared" ref="H5234:H5297" si="1451">+G5234-(I5234+L5234+N5234)</f>
        <v>75272</v>
      </c>
      <c r="I5234">
        <f t="shared" ref="I5234:I5297" si="1452">IF(G5234&lt;=312000,G5234*2.87%,8954.4)</f>
        <v>2296</v>
      </c>
      <c r="J5234">
        <f t="shared" ref="J5234:J5297" si="1453">IF(G5234&lt;=312000,G5234*7.1%,22152)</f>
        <v>5679.9999999999991</v>
      </c>
      <c r="K5234">
        <f t="shared" ref="K5234:K5297" si="1454">IF(G5234&lt;=62400,G5234*1.1%,686.4)</f>
        <v>686.4</v>
      </c>
      <c r="L5234">
        <f t="shared" ref="L5234:L5297" si="1455">IF(G5234&lt;=156000,G5234*3.04%,4742.4)</f>
        <v>2432</v>
      </c>
      <c r="M5234">
        <f t="shared" ref="M5234:M5297" si="1456">IF(G5234&lt;=156000,G5234*7.09%,11060.4)</f>
        <v>5672</v>
      </c>
      <c r="N5234">
        <v>0</v>
      </c>
      <c r="O5234">
        <f t="shared" ref="O5234:O5297" si="1457">+I5234+J5234+K5234+L5234+M5234+N5234</f>
        <v>16766.400000000001</v>
      </c>
      <c r="P5234">
        <v>25</v>
      </c>
      <c r="Q5234">
        <v>200</v>
      </c>
      <c r="R5234">
        <v>0</v>
      </c>
      <c r="S5234">
        <v>0</v>
      </c>
      <c r="T5234">
        <v>100</v>
      </c>
      <c r="U5234">
        <f t="shared" ref="U5234:U5297" si="1458">IF((H5234*12)&gt;867123.01,(79776+(((H5234*12)-867123.01)*0.25))/12,IF((H5234*12)&gt;624329.01,(31216+(((H5234*12)-624329.01)*0.2))/12,IF((H5234*12)&gt;416220.01,(((H5234*12)-416220.01)*0.15)/12,0)))</f>
        <v>7400.9372916666662</v>
      </c>
      <c r="V5234">
        <v>0</v>
      </c>
      <c r="W5234">
        <f t="shared" si="1448"/>
        <v>7725.9372916666662</v>
      </c>
      <c r="X5234">
        <f t="shared" si="1449"/>
        <v>4728</v>
      </c>
      <c r="Y5234">
        <f t="shared" ref="Y5234:Y5265" si="1459">+J5234+M5234</f>
        <v>11352</v>
      </c>
      <c r="Z5234">
        <f t="shared" si="1450"/>
        <v>67546.062708333338</v>
      </c>
      <c r="AA5234" t="s">
        <v>223</v>
      </c>
      <c r="AB5234">
        <v>2021</v>
      </c>
    </row>
    <row r="5235" spans="1:28" x14ac:dyDescent="0.25">
      <c r="A5235">
        <v>2</v>
      </c>
      <c r="B5235" t="s">
        <v>231</v>
      </c>
      <c r="C5235" t="s">
        <v>102</v>
      </c>
      <c r="D5235" t="s">
        <v>6</v>
      </c>
      <c r="E5235" t="s">
        <v>26</v>
      </c>
      <c r="F5235" t="s">
        <v>100</v>
      </c>
      <c r="G5235">
        <v>31000</v>
      </c>
      <c r="H5235">
        <f t="shared" si="1451"/>
        <v>29167.9</v>
      </c>
      <c r="I5235">
        <f t="shared" si="1452"/>
        <v>889.7</v>
      </c>
      <c r="J5235">
        <f t="shared" si="1453"/>
        <v>2201</v>
      </c>
      <c r="K5235">
        <f t="shared" si="1454"/>
        <v>341.00000000000006</v>
      </c>
      <c r="L5235">
        <f t="shared" si="1455"/>
        <v>942.4</v>
      </c>
      <c r="M5235">
        <f t="shared" si="1456"/>
        <v>2197.9</v>
      </c>
      <c r="N5235">
        <v>0</v>
      </c>
      <c r="O5235">
        <f t="shared" si="1457"/>
        <v>6572</v>
      </c>
      <c r="P5235">
        <v>25</v>
      </c>
      <c r="Q5235">
        <v>0</v>
      </c>
      <c r="R5235">
        <v>0</v>
      </c>
      <c r="S5235">
        <v>0</v>
      </c>
      <c r="T5235">
        <v>100</v>
      </c>
      <c r="U5235">
        <f t="shared" si="1458"/>
        <v>0</v>
      </c>
      <c r="V5235">
        <v>0</v>
      </c>
      <c r="W5235">
        <f t="shared" si="1448"/>
        <v>125</v>
      </c>
      <c r="X5235">
        <f t="shared" si="1449"/>
        <v>1832.1</v>
      </c>
      <c r="Y5235">
        <f t="shared" si="1459"/>
        <v>4398.8999999999996</v>
      </c>
      <c r="Z5235">
        <f t="shared" si="1450"/>
        <v>29042.9</v>
      </c>
      <c r="AA5235" t="s">
        <v>223</v>
      </c>
      <c r="AB5235">
        <v>2021</v>
      </c>
    </row>
    <row r="5236" spans="1:28" x14ac:dyDescent="0.25">
      <c r="A5236">
        <v>3</v>
      </c>
      <c r="B5236" t="s">
        <v>232</v>
      </c>
      <c r="C5236" t="s">
        <v>102</v>
      </c>
      <c r="D5236" t="s">
        <v>6</v>
      </c>
      <c r="E5236" t="s">
        <v>26</v>
      </c>
      <c r="F5236" t="s">
        <v>100</v>
      </c>
      <c r="G5236">
        <v>22000</v>
      </c>
      <c r="H5236">
        <f t="shared" si="1451"/>
        <v>19349.68</v>
      </c>
      <c r="I5236">
        <f t="shared" si="1452"/>
        <v>631.4</v>
      </c>
      <c r="J5236">
        <f t="shared" si="1453"/>
        <v>1561.9999999999998</v>
      </c>
      <c r="K5236">
        <f t="shared" si="1454"/>
        <v>242.00000000000003</v>
      </c>
      <c r="L5236">
        <f t="shared" si="1455"/>
        <v>668.8</v>
      </c>
      <c r="M5236">
        <f t="shared" si="1456"/>
        <v>1559.8000000000002</v>
      </c>
      <c r="N5236">
        <v>1350.12</v>
      </c>
      <c r="O5236">
        <f t="shared" si="1457"/>
        <v>6014.12</v>
      </c>
      <c r="P5236">
        <v>25</v>
      </c>
      <c r="Q5236">
        <v>0</v>
      </c>
      <c r="R5236">
        <v>0</v>
      </c>
      <c r="S5236">
        <v>0</v>
      </c>
      <c r="T5236">
        <v>100</v>
      </c>
      <c r="U5236">
        <f t="shared" si="1458"/>
        <v>0</v>
      </c>
      <c r="V5236">
        <v>0</v>
      </c>
      <c r="W5236">
        <f t="shared" si="1448"/>
        <v>125</v>
      </c>
      <c r="X5236">
        <f t="shared" si="1449"/>
        <v>2650.3199999999997</v>
      </c>
      <c r="Y5236">
        <f t="shared" si="1459"/>
        <v>3121.8</v>
      </c>
      <c r="Z5236">
        <f t="shared" si="1450"/>
        <v>19224.68</v>
      </c>
      <c r="AA5236" t="s">
        <v>223</v>
      </c>
      <c r="AB5236">
        <v>2021</v>
      </c>
    </row>
    <row r="5237" spans="1:28" x14ac:dyDescent="0.25">
      <c r="A5237">
        <v>4</v>
      </c>
      <c r="B5237" t="s">
        <v>233</v>
      </c>
      <c r="C5237" t="s">
        <v>103</v>
      </c>
      <c r="D5237" t="s">
        <v>7</v>
      </c>
      <c r="E5237" t="s">
        <v>27</v>
      </c>
      <c r="F5237" t="s">
        <v>98</v>
      </c>
      <c r="G5237">
        <v>400000</v>
      </c>
      <c r="H5237">
        <f t="shared" si="1451"/>
        <v>386303.2</v>
      </c>
      <c r="I5237">
        <f t="shared" si="1452"/>
        <v>8954.4</v>
      </c>
      <c r="J5237">
        <f t="shared" si="1453"/>
        <v>22152</v>
      </c>
      <c r="K5237">
        <f t="shared" si="1454"/>
        <v>686.4</v>
      </c>
      <c r="L5237">
        <f t="shared" si="1455"/>
        <v>4742.3999999999996</v>
      </c>
      <c r="M5237">
        <f t="shared" si="1456"/>
        <v>11060.4</v>
      </c>
      <c r="N5237">
        <v>0</v>
      </c>
      <c r="O5237">
        <f t="shared" si="1457"/>
        <v>47595.600000000006</v>
      </c>
      <c r="P5237">
        <v>25</v>
      </c>
      <c r="Q5237">
        <v>0</v>
      </c>
      <c r="R5237">
        <v>0</v>
      </c>
      <c r="S5237">
        <v>0</v>
      </c>
      <c r="T5237">
        <v>0</v>
      </c>
      <c r="U5237">
        <f t="shared" si="1458"/>
        <v>85158.737291666679</v>
      </c>
      <c r="V5237">
        <v>0</v>
      </c>
      <c r="W5237">
        <f t="shared" si="1448"/>
        <v>85183.737291666679</v>
      </c>
      <c r="X5237">
        <f t="shared" si="1449"/>
        <v>13696.8</v>
      </c>
      <c r="Y5237">
        <f t="shared" si="1459"/>
        <v>33212.400000000001</v>
      </c>
      <c r="Z5237">
        <f t="shared" si="1450"/>
        <v>301119.46270833333</v>
      </c>
      <c r="AA5237" t="s">
        <v>223</v>
      </c>
      <c r="AB5237">
        <v>2021</v>
      </c>
    </row>
    <row r="5238" spans="1:28" x14ac:dyDescent="0.25">
      <c r="A5238">
        <v>5</v>
      </c>
      <c r="B5238" t="s">
        <v>234</v>
      </c>
      <c r="C5238" t="s">
        <v>103</v>
      </c>
      <c r="D5238" t="s">
        <v>6</v>
      </c>
      <c r="E5238" t="s">
        <v>28</v>
      </c>
      <c r="F5238" t="s">
        <v>100</v>
      </c>
      <c r="G5238">
        <v>21500</v>
      </c>
      <c r="H5238">
        <f t="shared" si="1451"/>
        <v>20229.349999999999</v>
      </c>
      <c r="I5238">
        <f t="shared" si="1452"/>
        <v>617.04999999999995</v>
      </c>
      <c r="J5238">
        <f t="shared" si="1453"/>
        <v>1526.4999999999998</v>
      </c>
      <c r="K5238">
        <f t="shared" si="1454"/>
        <v>236.50000000000003</v>
      </c>
      <c r="L5238">
        <f t="shared" si="1455"/>
        <v>653.6</v>
      </c>
      <c r="M5238">
        <f t="shared" si="1456"/>
        <v>1524.3500000000001</v>
      </c>
      <c r="N5238">
        <v>0</v>
      </c>
      <c r="O5238">
        <f t="shared" si="1457"/>
        <v>4558</v>
      </c>
      <c r="P5238">
        <v>25</v>
      </c>
      <c r="Q5238">
        <v>6277.33</v>
      </c>
      <c r="R5238">
        <v>0</v>
      </c>
      <c r="S5238">
        <v>0</v>
      </c>
      <c r="T5238">
        <v>100</v>
      </c>
      <c r="U5238">
        <f t="shared" si="1458"/>
        <v>0</v>
      </c>
      <c r="V5238">
        <v>0</v>
      </c>
      <c r="W5238">
        <f t="shared" si="1448"/>
        <v>6402.33</v>
      </c>
      <c r="X5238">
        <f t="shared" si="1449"/>
        <v>1270.6500000000001</v>
      </c>
      <c r="Y5238">
        <f t="shared" si="1459"/>
        <v>3050.85</v>
      </c>
      <c r="Z5238">
        <f t="shared" si="1450"/>
        <v>13827.02</v>
      </c>
      <c r="AA5238" t="s">
        <v>223</v>
      </c>
      <c r="AB5238">
        <v>2021</v>
      </c>
    </row>
    <row r="5239" spans="1:28" x14ac:dyDescent="0.25">
      <c r="A5239">
        <v>6</v>
      </c>
      <c r="B5239" t="s">
        <v>235</v>
      </c>
      <c r="C5239" t="s">
        <v>102</v>
      </c>
      <c r="D5239" t="s">
        <v>8</v>
      </c>
      <c r="E5239" t="s">
        <v>29</v>
      </c>
      <c r="F5239" t="s">
        <v>99</v>
      </c>
      <c r="G5239">
        <v>130000</v>
      </c>
      <c r="H5239">
        <f t="shared" si="1451"/>
        <v>122317</v>
      </c>
      <c r="I5239">
        <f t="shared" si="1452"/>
        <v>3731</v>
      </c>
      <c r="J5239">
        <f t="shared" si="1453"/>
        <v>9230</v>
      </c>
      <c r="K5239">
        <f t="shared" si="1454"/>
        <v>686.4</v>
      </c>
      <c r="L5239">
        <f t="shared" si="1455"/>
        <v>3952</v>
      </c>
      <c r="M5239">
        <f t="shared" si="1456"/>
        <v>9217</v>
      </c>
      <c r="N5239">
        <v>0</v>
      </c>
      <c r="O5239">
        <f t="shared" si="1457"/>
        <v>26816.400000000001</v>
      </c>
      <c r="P5239">
        <v>25</v>
      </c>
      <c r="Q5239">
        <v>0</v>
      </c>
      <c r="R5239">
        <v>0</v>
      </c>
      <c r="S5239">
        <v>0</v>
      </c>
      <c r="T5239">
        <v>100</v>
      </c>
      <c r="U5239">
        <f t="shared" si="1458"/>
        <v>19162.187291666665</v>
      </c>
      <c r="V5239">
        <v>0</v>
      </c>
      <c r="W5239">
        <f t="shared" si="1448"/>
        <v>19287.187291666665</v>
      </c>
      <c r="X5239">
        <f t="shared" si="1449"/>
        <v>7683</v>
      </c>
      <c r="Y5239">
        <f t="shared" si="1459"/>
        <v>18447</v>
      </c>
      <c r="Z5239">
        <f t="shared" si="1450"/>
        <v>103029.81270833334</v>
      </c>
      <c r="AA5239" t="s">
        <v>223</v>
      </c>
      <c r="AB5239">
        <v>2021</v>
      </c>
    </row>
    <row r="5240" spans="1:28" x14ac:dyDescent="0.25">
      <c r="A5240">
        <v>7</v>
      </c>
      <c r="B5240" t="s">
        <v>236</v>
      </c>
      <c r="C5240" t="s">
        <v>102</v>
      </c>
      <c r="D5240" t="s">
        <v>7</v>
      </c>
      <c r="E5240" t="s">
        <v>30</v>
      </c>
      <c r="F5240" t="s">
        <v>99</v>
      </c>
      <c r="G5240">
        <v>150000</v>
      </c>
      <c r="H5240">
        <f t="shared" si="1451"/>
        <v>141135</v>
      </c>
      <c r="I5240">
        <f t="shared" si="1452"/>
        <v>4305</v>
      </c>
      <c r="J5240">
        <f t="shared" si="1453"/>
        <v>10649.999999999998</v>
      </c>
      <c r="K5240">
        <f t="shared" si="1454"/>
        <v>686.4</v>
      </c>
      <c r="L5240">
        <f t="shared" si="1455"/>
        <v>4560</v>
      </c>
      <c r="M5240">
        <f t="shared" si="1456"/>
        <v>10635</v>
      </c>
      <c r="N5240">
        <v>0</v>
      </c>
      <c r="O5240">
        <f t="shared" si="1457"/>
        <v>30836.399999999998</v>
      </c>
      <c r="P5240">
        <v>25</v>
      </c>
      <c r="Q5240">
        <v>0</v>
      </c>
      <c r="R5240">
        <v>0</v>
      </c>
      <c r="S5240">
        <v>0</v>
      </c>
      <c r="T5240">
        <v>100</v>
      </c>
      <c r="U5240">
        <f t="shared" si="1458"/>
        <v>23866.687291666665</v>
      </c>
      <c r="V5240">
        <v>0</v>
      </c>
      <c r="W5240">
        <f t="shared" si="1448"/>
        <v>23991.687291666665</v>
      </c>
      <c r="X5240">
        <f t="shared" si="1449"/>
        <v>8865</v>
      </c>
      <c r="Y5240">
        <f t="shared" si="1459"/>
        <v>21285</v>
      </c>
      <c r="Z5240">
        <f t="shared" si="1450"/>
        <v>117143.31270833334</v>
      </c>
      <c r="AA5240" t="s">
        <v>223</v>
      </c>
      <c r="AB5240">
        <v>2021</v>
      </c>
    </row>
    <row r="5241" spans="1:28" x14ac:dyDescent="0.25">
      <c r="A5241">
        <v>8</v>
      </c>
      <c r="B5241" t="s">
        <v>237</v>
      </c>
      <c r="C5241" t="s">
        <v>102</v>
      </c>
      <c r="D5241" t="s">
        <v>22</v>
      </c>
      <c r="E5241" t="s">
        <v>31</v>
      </c>
      <c r="F5241" t="s">
        <v>99</v>
      </c>
      <c r="G5241">
        <v>145000</v>
      </c>
      <c r="H5241">
        <f t="shared" si="1451"/>
        <v>135080.38</v>
      </c>
      <c r="I5241">
        <f t="shared" si="1452"/>
        <v>4161.5</v>
      </c>
      <c r="J5241">
        <f t="shared" si="1453"/>
        <v>10294.999999999998</v>
      </c>
      <c r="K5241">
        <f t="shared" si="1454"/>
        <v>686.4</v>
      </c>
      <c r="L5241">
        <f t="shared" si="1455"/>
        <v>4408</v>
      </c>
      <c r="M5241">
        <f t="shared" si="1456"/>
        <v>10280.5</v>
      </c>
      <c r="N5241">
        <v>1350.12</v>
      </c>
      <c r="O5241">
        <f t="shared" si="1457"/>
        <v>31181.519999999997</v>
      </c>
      <c r="P5241">
        <v>25</v>
      </c>
      <c r="Q5241">
        <v>1000</v>
      </c>
      <c r="R5241">
        <v>950.05</v>
      </c>
      <c r="S5241">
        <v>0</v>
      </c>
      <c r="T5241">
        <v>100</v>
      </c>
      <c r="U5241">
        <f t="shared" si="1458"/>
        <v>22353.032291666666</v>
      </c>
      <c r="V5241">
        <v>0</v>
      </c>
      <c r="W5241">
        <f t="shared" si="1448"/>
        <v>24428.082291666666</v>
      </c>
      <c r="X5241">
        <f t="shared" si="1449"/>
        <v>9919.619999999999</v>
      </c>
      <c r="Y5241">
        <f t="shared" si="1459"/>
        <v>20575.5</v>
      </c>
      <c r="Z5241">
        <f t="shared" si="1450"/>
        <v>110652.29770833334</v>
      </c>
      <c r="AA5241" t="s">
        <v>223</v>
      </c>
      <c r="AB5241">
        <v>2021</v>
      </c>
    </row>
    <row r="5242" spans="1:28" x14ac:dyDescent="0.25">
      <c r="A5242">
        <v>9</v>
      </c>
      <c r="B5242" t="s">
        <v>238</v>
      </c>
      <c r="C5242" t="s">
        <v>103</v>
      </c>
      <c r="D5242" t="s">
        <v>6</v>
      </c>
      <c r="E5242" t="s">
        <v>32</v>
      </c>
      <c r="F5242" t="s">
        <v>84</v>
      </c>
      <c r="G5242">
        <v>20000</v>
      </c>
      <c r="H5242">
        <f t="shared" si="1451"/>
        <v>18818</v>
      </c>
      <c r="I5242">
        <f t="shared" si="1452"/>
        <v>574</v>
      </c>
      <c r="J5242">
        <f t="shared" si="1453"/>
        <v>1419.9999999999998</v>
      </c>
      <c r="K5242">
        <f t="shared" si="1454"/>
        <v>220.00000000000003</v>
      </c>
      <c r="L5242">
        <f t="shared" si="1455"/>
        <v>608</v>
      </c>
      <c r="M5242">
        <f t="shared" si="1456"/>
        <v>1418</v>
      </c>
      <c r="N5242">
        <v>0</v>
      </c>
      <c r="O5242">
        <f t="shared" si="1457"/>
        <v>4240</v>
      </c>
      <c r="P5242">
        <v>25</v>
      </c>
      <c r="Q5242">
        <v>0</v>
      </c>
      <c r="R5242">
        <v>0</v>
      </c>
      <c r="S5242">
        <v>0</v>
      </c>
      <c r="T5242">
        <v>0</v>
      </c>
      <c r="U5242">
        <f t="shared" si="1458"/>
        <v>0</v>
      </c>
      <c r="V5242">
        <v>0</v>
      </c>
      <c r="W5242">
        <f t="shared" si="1448"/>
        <v>25</v>
      </c>
      <c r="X5242">
        <f t="shared" si="1449"/>
        <v>1182</v>
      </c>
      <c r="Y5242">
        <f t="shared" si="1459"/>
        <v>2838</v>
      </c>
      <c r="Z5242">
        <f t="shared" si="1450"/>
        <v>18793</v>
      </c>
      <c r="AA5242" t="s">
        <v>223</v>
      </c>
      <c r="AB5242">
        <v>2021</v>
      </c>
    </row>
    <row r="5243" spans="1:28" x14ac:dyDescent="0.25">
      <c r="A5243">
        <v>10</v>
      </c>
      <c r="B5243" t="s">
        <v>239</v>
      </c>
      <c r="C5243" t="s">
        <v>102</v>
      </c>
      <c r="D5243" t="s">
        <v>10</v>
      </c>
      <c r="E5243" t="s">
        <v>33</v>
      </c>
      <c r="F5243" t="s">
        <v>100</v>
      </c>
      <c r="G5243">
        <v>23100</v>
      </c>
      <c r="H5243">
        <f t="shared" si="1451"/>
        <v>20384.669999999998</v>
      </c>
      <c r="I5243">
        <f t="shared" si="1452"/>
        <v>662.97</v>
      </c>
      <c r="J5243">
        <f t="shared" si="1453"/>
        <v>1640.1</v>
      </c>
      <c r="K5243">
        <f t="shared" si="1454"/>
        <v>254.10000000000002</v>
      </c>
      <c r="L5243">
        <f t="shared" si="1455"/>
        <v>702.24</v>
      </c>
      <c r="M5243">
        <f t="shared" si="1456"/>
        <v>1637.7900000000002</v>
      </c>
      <c r="N5243">
        <v>1350.12</v>
      </c>
      <c r="O5243">
        <f t="shared" si="1457"/>
        <v>6247.32</v>
      </c>
      <c r="P5243">
        <v>25</v>
      </c>
      <c r="Q5243">
        <v>1298.79</v>
      </c>
      <c r="R5243">
        <v>0</v>
      </c>
      <c r="S5243">
        <v>0</v>
      </c>
      <c r="T5243">
        <v>100</v>
      </c>
      <c r="U5243">
        <f t="shared" si="1458"/>
        <v>0</v>
      </c>
      <c r="V5243">
        <v>0</v>
      </c>
      <c r="W5243">
        <f t="shared" si="1448"/>
        <v>1423.79</v>
      </c>
      <c r="X5243">
        <f t="shared" si="1449"/>
        <v>2715.33</v>
      </c>
      <c r="Y5243">
        <f t="shared" si="1459"/>
        <v>3277.8900000000003</v>
      </c>
      <c r="Z5243">
        <f t="shared" si="1450"/>
        <v>18960.88</v>
      </c>
      <c r="AA5243" t="s">
        <v>223</v>
      </c>
      <c r="AB5243">
        <v>2021</v>
      </c>
    </row>
    <row r="5244" spans="1:28" x14ac:dyDescent="0.25">
      <c r="A5244">
        <v>11</v>
      </c>
      <c r="B5244" t="s">
        <v>240</v>
      </c>
      <c r="C5244" t="s">
        <v>103</v>
      </c>
      <c r="D5244" t="s">
        <v>11</v>
      </c>
      <c r="E5244" t="s">
        <v>34</v>
      </c>
      <c r="F5244" t="s">
        <v>99</v>
      </c>
      <c r="G5244">
        <v>300000</v>
      </c>
      <c r="H5244">
        <f t="shared" si="1451"/>
        <v>285297.48</v>
      </c>
      <c r="I5244">
        <f t="shared" si="1452"/>
        <v>8610</v>
      </c>
      <c r="J5244">
        <f t="shared" si="1453"/>
        <v>21299.999999999996</v>
      </c>
      <c r="K5244">
        <f t="shared" si="1454"/>
        <v>686.4</v>
      </c>
      <c r="L5244">
        <f t="shared" si="1455"/>
        <v>4742.3999999999996</v>
      </c>
      <c r="M5244">
        <f t="shared" si="1456"/>
        <v>11060.4</v>
      </c>
      <c r="N5244">
        <v>1350.12</v>
      </c>
      <c r="O5244">
        <f t="shared" si="1457"/>
        <v>47749.32</v>
      </c>
      <c r="P5244">
        <v>25</v>
      </c>
      <c r="Q5244">
        <v>0</v>
      </c>
      <c r="R5244">
        <v>0</v>
      </c>
      <c r="S5244">
        <v>2440</v>
      </c>
      <c r="T5244">
        <v>100</v>
      </c>
      <c r="U5244">
        <f t="shared" si="1458"/>
        <v>59907.307291666664</v>
      </c>
      <c r="V5244">
        <v>0</v>
      </c>
      <c r="W5244">
        <f t="shared" si="1448"/>
        <v>62472.307291666664</v>
      </c>
      <c r="X5244">
        <f t="shared" si="1449"/>
        <v>14702.52</v>
      </c>
      <c r="Y5244">
        <f t="shared" si="1459"/>
        <v>32360.399999999994</v>
      </c>
      <c r="Z5244">
        <f t="shared" si="1450"/>
        <v>222825.17270833335</v>
      </c>
      <c r="AA5244" t="s">
        <v>223</v>
      </c>
      <c r="AB5244">
        <v>2021</v>
      </c>
    </row>
    <row r="5245" spans="1:28" x14ac:dyDescent="0.25">
      <c r="A5245">
        <v>12</v>
      </c>
      <c r="B5245" t="s">
        <v>241</v>
      </c>
      <c r="C5245" t="s">
        <v>102</v>
      </c>
      <c r="D5245" t="s">
        <v>12</v>
      </c>
      <c r="E5245" t="s">
        <v>35</v>
      </c>
      <c r="F5245" t="s">
        <v>84</v>
      </c>
      <c r="G5245">
        <v>85000</v>
      </c>
      <c r="H5245">
        <f t="shared" si="1451"/>
        <v>77276.259999999995</v>
      </c>
      <c r="I5245">
        <f t="shared" si="1452"/>
        <v>2439.5</v>
      </c>
      <c r="J5245">
        <f t="shared" si="1453"/>
        <v>6034.9999999999991</v>
      </c>
      <c r="K5245">
        <f t="shared" si="1454"/>
        <v>686.4</v>
      </c>
      <c r="L5245">
        <f t="shared" si="1455"/>
        <v>2584</v>
      </c>
      <c r="M5245">
        <f t="shared" si="1456"/>
        <v>6026.5</v>
      </c>
      <c r="N5245">
        <f>+N5244*2</f>
        <v>2700.24</v>
      </c>
      <c r="O5245">
        <f t="shared" si="1457"/>
        <v>20471.64</v>
      </c>
      <c r="P5245">
        <v>25</v>
      </c>
      <c r="Q5245">
        <v>0</v>
      </c>
      <c r="R5245">
        <v>0</v>
      </c>
      <c r="S5245">
        <v>0</v>
      </c>
      <c r="T5245">
        <v>100</v>
      </c>
      <c r="U5245">
        <f t="shared" si="1458"/>
        <v>7902.002291666664</v>
      </c>
      <c r="V5245">
        <v>0</v>
      </c>
      <c r="W5245">
        <f t="shared" si="1448"/>
        <v>8027.002291666664</v>
      </c>
      <c r="X5245">
        <f t="shared" si="1449"/>
        <v>7723.74</v>
      </c>
      <c r="Y5245">
        <f t="shared" si="1459"/>
        <v>12061.5</v>
      </c>
      <c r="Z5245">
        <f t="shared" si="1450"/>
        <v>69249.257708333331</v>
      </c>
      <c r="AA5245" t="s">
        <v>223</v>
      </c>
      <c r="AB5245">
        <v>2021</v>
      </c>
    </row>
    <row r="5246" spans="1:28" x14ac:dyDescent="0.25">
      <c r="A5246">
        <v>13</v>
      </c>
      <c r="B5246" t="s">
        <v>242</v>
      </c>
      <c r="C5246" t="s">
        <v>103</v>
      </c>
      <c r="D5246" t="s">
        <v>13</v>
      </c>
      <c r="E5246" t="s">
        <v>90</v>
      </c>
      <c r="F5246" t="s">
        <v>84</v>
      </c>
      <c r="G5246">
        <v>125000</v>
      </c>
      <c r="H5246">
        <f t="shared" si="1451"/>
        <v>114912.26</v>
      </c>
      <c r="I5246">
        <f t="shared" si="1452"/>
        <v>3587.5</v>
      </c>
      <c r="J5246">
        <f t="shared" si="1453"/>
        <v>8875</v>
      </c>
      <c r="K5246">
        <f t="shared" si="1454"/>
        <v>686.4</v>
      </c>
      <c r="L5246">
        <f t="shared" si="1455"/>
        <v>3800</v>
      </c>
      <c r="M5246">
        <f t="shared" si="1456"/>
        <v>8862.5</v>
      </c>
      <c r="N5246">
        <f>+N5244*2</f>
        <v>2700.24</v>
      </c>
      <c r="O5246">
        <f t="shared" si="1457"/>
        <v>28511.64</v>
      </c>
      <c r="P5246">
        <v>25</v>
      </c>
      <c r="Q5246">
        <v>0</v>
      </c>
      <c r="R5246">
        <v>0</v>
      </c>
      <c r="S5246">
        <v>0</v>
      </c>
      <c r="T5246">
        <v>100</v>
      </c>
      <c r="U5246">
        <f t="shared" si="1458"/>
        <v>17311.002291666664</v>
      </c>
      <c r="V5246">
        <v>0</v>
      </c>
      <c r="W5246">
        <f t="shared" si="1448"/>
        <v>17436.002291666664</v>
      </c>
      <c r="X5246">
        <f t="shared" si="1449"/>
        <v>10087.74</v>
      </c>
      <c r="Y5246">
        <f t="shared" si="1459"/>
        <v>17737.5</v>
      </c>
      <c r="Z5246">
        <f t="shared" si="1450"/>
        <v>97476.257708333345</v>
      </c>
      <c r="AA5246" t="s">
        <v>223</v>
      </c>
      <c r="AB5246">
        <v>2021</v>
      </c>
    </row>
    <row r="5247" spans="1:28" x14ac:dyDescent="0.25">
      <c r="A5247">
        <v>14</v>
      </c>
      <c r="B5247" t="s">
        <v>243</v>
      </c>
      <c r="C5247" t="s">
        <v>102</v>
      </c>
      <c r="D5247" t="s">
        <v>6</v>
      </c>
      <c r="E5247" t="s">
        <v>36</v>
      </c>
      <c r="F5247" t="s">
        <v>100</v>
      </c>
      <c r="G5247">
        <v>30000</v>
      </c>
      <c r="H5247">
        <f t="shared" si="1451"/>
        <v>26876.880000000001</v>
      </c>
      <c r="I5247">
        <f t="shared" si="1452"/>
        <v>861</v>
      </c>
      <c r="J5247">
        <f t="shared" si="1453"/>
        <v>2130</v>
      </c>
      <c r="K5247">
        <f t="shared" si="1454"/>
        <v>330.00000000000006</v>
      </c>
      <c r="L5247">
        <f t="shared" si="1455"/>
        <v>912</v>
      </c>
      <c r="M5247">
        <f t="shared" si="1456"/>
        <v>2127</v>
      </c>
      <c r="N5247">
        <v>1350.12</v>
      </c>
      <c r="O5247">
        <f t="shared" si="1457"/>
        <v>7710.12</v>
      </c>
      <c r="P5247">
        <v>25</v>
      </c>
      <c r="Q5247">
        <v>0</v>
      </c>
      <c r="R5247">
        <v>0</v>
      </c>
      <c r="S5247">
        <v>0</v>
      </c>
      <c r="T5247">
        <v>100</v>
      </c>
      <c r="U5247">
        <f t="shared" si="1458"/>
        <v>0</v>
      </c>
      <c r="V5247">
        <v>0</v>
      </c>
      <c r="W5247">
        <f t="shared" si="1448"/>
        <v>125</v>
      </c>
      <c r="X5247">
        <f t="shared" si="1449"/>
        <v>3123.12</v>
      </c>
      <c r="Y5247">
        <f t="shared" si="1459"/>
        <v>4257</v>
      </c>
      <c r="Z5247">
        <f t="shared" si="1450"/>
        <v>26751.88</v>
      </c>
      <c r="AA5247" t="s">
        <v>223</v>
      </c>
      <c r="AB5247">
        <v>2021</v>
      </c>
    </row>
    <row r="5248" spans="1:28" x14ac:dyDescent="0.25">
      <c r="A5248">
        <v>15</v>
      </c>
      <c r="B5248" t="s">
        <v>244</v>
      </c>
      <c r="C5248" t="s">
        <v>102</v>
      </c>
      <c r="D5248" t="s">
        <v>4</v>
      </c>
      <c r="E5248" t="s">
        <v>91</v>
      </c>
      <c r="F5248" t="s">
        <v>84</v>
      </c>
      <c r="G5248">
        <v>150000</v>
      </c>
      <c r="H5248">
        <f t="shared" si="1451"/>
        <v>141135</v>
      </c>
      <c r="I5248">
        <f t="shared" si="1452"/>
        <v>4305</v>
      </c>
      <c r="J5248">
        <f t="shared" si="1453"/>
        <v>10649.999999999998</v>
      </c>
      <c r="K5248">
        <f t="shared" si="1454"/>
        <v>686.4</v>
      </c>
      <c r="L5248">
        <f t="shared" si="1455"/>
        <v>4560</v>
      </c>
      <c r="M5248">
        <f t="shared" si="1456"/>
        <v>10635</v>
      </c>
      <c r="N5248">
        <v>0</v>
      </c>
      <c r="O5248">
        <f t="shared" si="1457"/>
        <v>30836.399999999998</v>
      </c>
      <c r="P5248">
        <v>25</v>
      </c>
      <c r="Q5248">
        <v>10684.52</v>
      </c>
      <c r="R5248">
        <v>900.05</v>
      </c>
      <c r="S5248">
        <v>1270</v>
      </c>
      <c r="T5248">
        <v>100</v>
      </c>
      <c r="U5248">
        <f t="shared" si="1458"/>
        <v>23866.687291666665</v>
      </c>
      <c r="V5248">
        <v>0</v>
      </c>
      <c r="W5248">
        <f t="shared" si="1448"/>
        <v>36846.257291666669</v>
      </c>
      <c r="X5248">
        <f t="shared" si="1449"/>
        <v>8865</v>
      </c>
      <c r="Y5248">
        <f t="shared" si="1459"/>
        <v>21285</v>
      </c>
      <c r="Z5248">
        <f t="shared" si="1450"/>
        <v>104288.74270833333</v>
      </c>
      <c r="AA5248" t="s">
        <v>223</v>
      </c>
      <c r="AB5248">
        <v>2021</v>
      </c>
    </row>
    <row r="5249" spans="1:28" x14ac:dyDescent="0.25">
      <c r="A5249">
        <v>16</v>
      </c>
      <c r="B5249" t="s">
        <v>245</v>
      </c>
      <c r="C5249" t="s">
        <v>102</v>
      </c>
      <c r="D5249" t="s">
        <v>22</v>
      </c>
      <c r="E5249" t="s">
        <v>37</v>
      </c>
      <c r="F5249" t="s">
        <v>100</v>
      </c>
      <c r="G5249">
        <v>19000</v>
      </c>
      <c r="H5249">
        <f t="shared" si="1451"/>
        <v>17877.099999999999</v>
      </c>
      <c r="I5249">
        <f t="shared" si="1452"/>
        <v>545.29999999999995</v>
      </c>
      <c r="J5249">
        <f t="shared" si="1453"/>
        <v>1348.9999999999998</v>
      </c>
      <c r="K5249">
        <f t="shared" si="1454"/>
        <v>209.00000000000003</v>
      </c>
      <c r="L5249">
        <f t="shared" si="1455"/>
        <v>577.6</v>
      </c>
      <c r="M5249">
        <f t="shared" si="1456"/>
        <v>1347.1000000000001</v>
      </c>
      <c r="N5249">
        <v>0</v>
      </c>
      <c r="O5249">
        <f t="shared" si="1457"/>
        <v>4028</v>
      </c>
      <c r="P5249">
        <v>25</v>
      </c>
      <c r="Q5249">
        <v>2497.7199999999998</v>
      </c>
      <c r="R5249">
        <v>0</v>
      </c>
      <c r="S5249">
        <v>0</v>
      </c>
      <c r="T5249">
        <v>100</v>
      </c>
      <c r="U5249">
        <f t="shared" si="1458"/>
        <v>0</v>
      </c>
      <c r="V5249">
        <v>0</v>
      </c>
      <c r="W5249">
        <f t="shared" si="1448"/>
        <v>2622.72</v>
      </c>
      <c r="X5249">
        <f t="shared" si="1449"/>
        <v>1122.9000000000001</v>
      </c>
      <c r="Y5249">
        <f t="shared" si="1459"/>
        <v>2696.1</v>
      </c>
      <c r="Z5249">
        <f t="shared" si="1450"/>
        <v>15254.380000000001</v>
      </c>
      <c r="AA5249" t="s">
        <v>223</v>
      </c>
      <c r="AB5249">
        <v>2021</v>
      </c>
    </row>
    <row r="5250" spans="1:28" x14ac:dyDescent="0.25">
      <c r="A5250">
        <v>17</v>
      </c>
      <c r="B5250" t="s">
        <v>246</v>
      </c>
      <c r="C5250" t="s">
        <v>102</v>
      </c>
      <c r="D5250" t="s">
        <v>14</v>
      </c>
      <c r="E5250" t="s">
        <v>38</v>
      </c>
      <c r="F5250" t="s">
        <v>100</v>
      </c>
      <c r="G5250">
        <v>31000</v>
      </c>
      <c r="H5250">
        <f t="shared" si="1451"/>
        <v>29167.9</v>
      </c>
      <c r="I5250">
        <f t="shared" si="1452"/>
        <v>889.7</v>
      </c>
      <c r="J5250">
        <f t="shared" si="1453"/>
        <v>2201</v>
      </c>
      <c r="K5250">
        <f t="shared" si="1454"/>
        <v>341.00000000000006</v>
      </c>
      <c r="L5250">
        <f t="shared" si="1455"/>
        <v>942.4</v>
      </c>
      <c r="M5250">
        <f t="shared" si="1456"/>
        <v>2197.9</v>
      </c>
      <c r="N5250">
        <v>0</v>
      </c>
      <c r="O5250">
        <f t="shared" si="1457"/>
        <v>6572</v>
      </c>
      <c r="P5250">
        <v>25</v>
      </c>
      <c r="Q5250">
        <v>5492.41</v>
      </c>
      <c r="R5250">
        <v>0</v>
      </c>
      <c r="S5250">
        <v>0</v>
      </c>
      <c r="T5250">
        <v>100</v>
      </c>
      <c r="U5250">
        <f t="shared" si="1458"/>
        <v>0</v>
      </c>
      <c r="V5250">
        <v>0</v>
      </c>
      <c r="W5250">
        <f t="shared" si="1448"/>
        <v>5617.41</v>
      </c>
      <c r="X5250">
        <f t="shared" si="1449"/>
        <v>1832.1</v>
      </c>
      <c r="Y5250">
        <f t="shared" si="1459"/>
        <v>4398.8999999999996</v>
      </c>
      <c r="Z5250">
        <f t="shared" si="1450"/>
        <v>23550.489999999998</v>
      </c>
      <c r="AA5250" t="s">
        <v>223</v>
      </c>
      <c r="AB5250">
        <v>2021</v>
      </c>
    </row>
    <row r="5251" spans="1:28" x14ac:dyDescent="0.25">
      <c r="A5251">
        <v>18</v>
      </c>
      <c r="B5251" t="s">
        <v>247</v>
      </c>
      <c r="C5251" t="s">
        <v>102</v>
      </c>
      <c r="D5251" t="s">
        <v>14</v>
      </c>
      <c r="E5251" t="s">
        <v>36</v>
      </c>
      <c r="F5251" t="s">
        <v>100</v>
      </c>
      <c r="G5251">
        <v>25000</v>
      </c>
      <c r="H5251">
        <f t="shared" si="1451"/>
        <v>23522.5</v>
      </c>
      <c r="I5251">
        <f t="shared" si="1452"/>
        <v>717.5</v>
      </c>
      <c r="J5251">
        <f t="shared" si="1453"/>
        <v>1774.9999999999998</v>
      </c>
      <c r="K5251">
        <f t="shared" si="1454"/>
        <v>275</v>
      </c>
      <c r="L5251">
        <f t="shared" si="1455"/>
        <v>760</v>
      </c>
      <c r="M5251">
        <f t="shared" si="1456"/>
        <v>1772.5000000000002</v>
      </c>
      <c r="N5251">
        <v>0</v>
      </c>
      <c r="O5251">
        <f t="shared" si="1457"/>
        <v>5300</v>
      </c>
      <c r="P5251">
        <v>25</v>
      </c>
      <c r="Q5251">
        <v>0</v>
      </c>
      <c r="R5251">
        <v>0</v>
      </c>
      <c r="S5251">
        <v>0</v>
      </c>
      <c r="T5251">
        <v>100</v>
      </c>
      <c r="U5251">
        <f t="shared" si="1458"/>
        <v>0</v>
      </c>
      <c r="V5251">
        <v>0</v>
      </c>
      <c r="W5251">
        <f t="shared" si="1448"/>
        <v>125</v>
      </c>
      <c r="X5251">
        <f t="shared" si="1449"/>
        <v>1477.5</v>
      </c>
      <c r="Y5251">
        <f t="shared" si="1459"/>
        <v>3547.5</v>
      </c>
      <c r="Z5251">
        <f t="shared" si="1450"/>
        <v>23397.5</v>
      </c>
      <c r="AA5251" t="s">
        <v>223</v>
      </c>
      <c r="AB5251">
        <v>2021</v>
      </c>
    </row>
    <row r="5252" spans="1:28" x14ac:dyDescent="0.25">
      <c r="A5252">
        <v>19</v>
      </c>
      <c r="B5252" t="s">
        <v>248</v>
      </c>
      <c r="C5252" t="s">
        <v>102</v>
      </c>
      <c r="D5252" t="s">
        <v>10</v>
      </c>
      <c r="E5252" t="s">
        <v>39</v>
      </c>
      <c r="F5252" t="s">
        <v>84</v>
      </c>
      <c r="G5252">
        <v>65000</v>
      </c>
      <c r="H5252">
        <f t="shared" si="1451"/>
        <v>61158.5</v>
      </c>
      <c r="I5252">
        <f t="shared" si="1452"/>
        <v>1865.5</v>
      </c>
      <c r="J5252">
        <f t="shared" si="1453"/>
        <v>4615</v>
      </c>
      <c r="K5252">
        <f t="shared" si="1454"/>
        <v>686.4</v>
      </c>
      <c r="L5252">
        <f t="shared" si="1455"/>
        <v>1976</v>
      </c>
      <c r="M5252">
        <f t="shared" si="1456"/>
        <v>4608.5</v>
      </c>
      <c r="N5252">
        <v>0</v>
      </c>
      <c r="O5252">
        <f t="shared" si="1457"/>
        <v>13751.4</v>
      </c>
      <c r="P5252">
        <v>25</v>
      </c>
      <c r="Q5252">
        <v>6000</v>
      </c>
      <c r="R5252">
        <v>800.04</v>
      </c>
      <c r="S5252">
        <v>0</v>
      </c>
      <c r="T5252">
        <v>100</v>
      </c>
      <c r="U5252">
        <f t="shared" si="1458"/>
        <v>4427.5498333333335</v>
      </c>
      <c r="V5252">
        <v>0</v>
      </c>
      <c r="W5252">
        <f t="shared" si="1448"/>
        <v>11352.589833333333</v>
      </c>
      <c r="X5252">
        <f t="shared" si="1449"/>
        <v>3841.5</v>
      </c>
      <c r="Y5252">
        <f t="shared" si="1459"/>
        <v>9223.5</v>
      </c>
      <c r="Z5252">
        <f t="shared" si="1450"/>
        <v>49805.910166666668</v>
      </c>
      <c r="AA5252" t="s">
        <v>223</v>
      </c>
      <c r="AB5252">
        <v>2021</v>
      </c>
    </row>
    <row r="5253" spans="1:28" x14ac:dyDescent="0.25">
      <c r="A5253">
        <v>20</v>
      </c>
      <c r="B5253" t="s">
        <v>249</v>
      </c>
      <c r="C5253" t="s">
        <v>103</v>
      </c>
      <c r="D5253" t="s">
        <v>10</v>
      </c>
      <c r="E5253" t="s">
        <v>40</v>
      </c>
      <c r="F5253" t="s">
        <v>85</v>
      </c>
      <c r="G5253">
        <v>45000</v>
      </c>
      <c r="H5253">
        <f t="shared" si="1451"/>
        <v>40990.379999999997</v>
      </c>
      <c r="I5253">
        <f t="shared" si="1452"/>
        <v>1291.5</v>
      </c>
      <c r="J5253">
        <f t="shared" si="1453"/>
        <v>3194.9999999999995</v>
      </c>
      <c r="K5253">
        <f t="shared" si="1454"/>
        <v>495.00000000000006</v>
      </c>
      <c r="L5253">
        <f t="shared" si="1455"/>
        <v>1368</v>
      </c>
      <c r="M5253">
        <f t="shared" si="1456"/>
        <v>3190.5</v>
      </c>
      <c r="N5253">
        <v>1350.12</v>
      </c>
      <c r="O5253">
        <f t="shared" si="1457"/>
        <v>10890.119999999999</v>
      </c>
      <c r="P5253">
        <v>25</v>
      </c>
      <c r="Q5253">
        <v>500</v>
      </c>
      <c r="R5253">
        <v>50</v>
      </c>
      <c r="S5253">
        <v>0</v>
      </c>
      <c r="T5253">
        <v>0</v>
      </c>
      <c r="U5253">
        <f t="shared" si="1458"/>
        <v>945.8068749999992</v>
      </c>
      <c r="V5253">
        <v>0</v>
      </c>
      <c r="W5253">
        <f t="shared" si="1448"/>
        <v>1520.8068749999993</v>
      </c>
      <c r="X5253">
        <f t="shared" si="1449"/>
        <v>4009.62</v>
      </c>
      <c r="Y5253">
        <f t="shared" si="1459"/>
        <v>6385.5</v>
      </c>
      <c r="Z5253">
        <f t="shared" si="1450"/>
        <v>39469.573125000003</v>
      </c>
      <c r="AA5253" t="s">
        <v>223</v>
      </c>
      <c r="AB5253">
        <v>2021</v>
      </c>
    </row>
    <row r="5254" spans="1:28" x14ac:dyDescent="0.25">
      <c r="A5254">
        <v>21</v>
      </c>
      <c r="B5254" t="s">
        <v>250</v>
      </c>
      <c r="C5254" t="s">
        <v>103</v>
      </c>
      <c r="D5254" t="s">
        <v>22</v>
      </c>
      <c r="E5254" t="s">
        <v>41</v>
      </c>
      <c r="F5254" t="s">
        <v>100</v>
      </c>
      <c r="G5254">
        <v>24800</v>
      </c>
      <c r="H5254">
        <f t="shared" si="1451"/>
        <v>23334.32</v>
      </c>
      <c r="I5254">
        <f t="shared" si="1452"/>
        <v>711.76</v>
      </c>
      <c r="J5254">
        <f t="shared" si="1453"/>
        <v>1760.8</v>
      </c>
      <c r="K5254">
        <f t="shared" si="1454"/>
        <v>272.8</v>
      </c>
      <c r="L5254">
        <f t="shared" si="1455"/>
        <v>753.92</v>
      </c>
      <c r="M5254">
        <f t="shared" si="1456"/>
        <v>1758.3200000000002</v>
      </c>
      <c r="N5254">
        <v>0</v>
      </c>
      <c r="O5254">
        <f t="shared" si="1457"/>
        <v>5257.6</v>
      </c>
      <c r="P5254">
        <v>25</v>
      </c>
      <c r="Q5254">
        <v>2636.3</v>
      </c>
      <c r="R5254">
        <v>0</v>
      </c>
      <c r="S5254">
        <v>0</v>
      </c>
      <c r="T5254">
        <v>100</v>
      </c>
      <c r="U5254">
        <f t="shared" si="1458"/>
        <v>0</v>
      </c>
      <c r="V5254">
        <v>0</v>
      </c>
      <c r="W5254">
        <f t="shared" si="1448"/>
        <v>2761.3</v>
      </c>
      <c r="X5254">
        <f t="shared" ref="X5254:X5285" si="1460">+I5254+L5254+N5254</f>
        <v>1465.6799999999998</v>
      </c>
      <c r="Y5254">
        <f t="shared" si="1459"/>
        <v>3519.12</v>
      </c>
      <c r="Z5254">
        <f t="shared" si="1450"/>
        <v>20573.02</v>
      </c>
      <c r="AA5254" t="s">
        <v>223</v>
      </c>
      <c r="AB5254">
        <v>2021</v>
      </c>
    </row>
    <row r="5255" spans="1:28" x14ac:dyDescent="0.25">
      <c r="A5255">
        <v>22</v>
      </c>
      <c r="B5255" t="s">
        <v>251</v>
      </c>
      <c r="C5255" t="s">
        <v>102</v>
      </c>
      <c r="D5255" t="s">
        <v>15</v>
      </c>
      <c r="E5255" t="s">
        <v>92</v>
      </c>
      <c r="F5255" t="s">
        <v>99</v>
      </c>
      <c r="G5255">
        <v>55000</v>
      </c>
      <c r="H5255">
        <f t="shared" si="1451"/>
        <v>47699.14</v>
      </c>
      <c r="I5255">
        <f t="shared" si="1452"/>
        <v>1578.5</v>
      </c>
      <c r="J5255">
        <f t="shared" si="1453"/>
        <v>3904.9999999999995</v>
      </c>
      <c r="K5255">
        <f t="shared" si="1454"/>
        <v>605.00000000000011</v>
      </c>
      <c r="L5255">
        <f t="shared" si="1455"/>
        <v>1672</v>
      </c>
      <c r="M5255">
        <f t="shared" si="1456"/>
        <v>3899.5000000000005</v>
      </c>
      <c r="N5255">
        <f>+N5253*3</f>
        <v>4050.3599999999997</v>
      </c>
      <c r="O5255">
        <f t="shared" si="1457"/>
        <v>15710.36</v>
      </c>
      <c r="P5255">
        <v>25</v>
      </c>
      <c r="Q5255">
        <v>0</v>
      </c>
      <c r="R5255">
        <v>0</v>
      </c>
      <c r="S5255">
        <v>0</v>
      </c>
      <c r="T5255">
        <v>100</v>
      </c>
      <c r="U5255">
        <f t="shared" si="1458"/>
        <v>1952.1208749999989</v>
      </c>
      <c r="V5255">
        <v>0</v>
      </c>
      <c r="W5255">
        <f t="shared" si="1448"/>
        <v>2077.1208749999987</v>
      </c>
      <c r="X5255">
        <f t="shared" si="1460"/>
        <v>7300.86</v>
      </c>
      <c r="Y5255">
        <f t="shared" si="1459"/>
        <v>7804.5</v>
      </c>
      <c r="Z5255">
        <f t="shared" si="1450"/>
        <v>45622.019125000006</v>
      </c>
      <c r="AA5255" t="s">
        <v>223</v>
      </c>
      <c r="AB5255">
        <v>2021</v>
      </c>
    </row>
    <row r="5256" spans="1:28" x14ac:dyDescent="0.25">
      <c r="A5256">
        <v>23</v>
      </c>
      <c r="B5256" t="s">
        <v>252</v>
      </c>
      <c r="C5256" t="s">
        <v>102</v>
      </c>
      <c r="D5256" t="s">
        <v>94</v>
      </c>
      <c r="E5256" t="s">
        <v>36</v>
      </c>
      <c r="F5256" t="s">
        <v>100</v>
      </c>
      <c r="G5256">
        <v>30000</v>
      </c>
      <c r="H5256">
        <f t="shared" si="1451"/>
        <v>28227</v>
      </c>
      <c r="I5256">
        <f t="shared" si="1452"/>
        <v>861</v>
      </c>
      <c r="J5256">
        <f t="shared" si="1453"/>
        <v>2130</v>
      </c>
      <c r="K5256">
        <f t="shared" si="1454"/>
        <v>330.00000000000006</v>
      </c>
      <c r="L5256">
        <f t="shared" si="1455"/>
        <v>912</v>
      </c>
      <c r="M5256">
        <f t="shared" si="1456"/>
        <v>2127</v>
      </c>
      <c r="N5256">
        <v>0</v>
      </c>
      <c r="O5256">
        <f t="shared" si="1457"/>
        <v>6360</v>
      </c>
      <c r="P5256">
        <v>25</v>
      </c>
      <c r="Q5256">
        <v>0</v>
      </c>
      <c r="R5256">
        <v>0</v>
      </c>
      <c r="S5256">
        <v>0</v>
      </c>
      <c r="T5256">
        <v>100</v>
      </c>
      <c r="U5256">
        <f t="shared" si="1458"/>
        <v>0</v>
      </c>
      <c r="V5256">
        <v>0</v>
      </c>
      <c r="W5256">
        <f t="shared" si="1448"/>
        <v>125</v>
      </c>
      <c r="X5256">
        <f t="shared" si="1460"/>
        <v>1773</v>
      </c>
      <c r="Y5256">
        <f t="shared" si="1459"/>
        <v>4257</v>
      </c>
      <c r="Z5256">
        <f t="shared" si="1450"/>
        <v>28102</v>
      </c>
      <c r="AA5256" t="s">
        <v>223</v>
      </c>
      <c r="AB5256">
        <v>2021</v>
      </c>
    </row>
    <row r="5257" spans="1:28" x14ac:dyDescent="0.25">
      <c r="A5257">
        <v>24</v>
      </c>
      <c r="B5257" t="s">
        <v>253</v>
      </c>
      <c r="C5257" t="s">
        <v>102</v>
      </c>
      <c r="D5257" t="s">
        <v>6</v>
      </c>
      <c r="E5257" t="s">
        <v>42</v>
      </c>
      <c r="F5257" t="s">
        <v>100</v>
      </c>
      <c r="G5257">
        <v>30000</v>
      </c>
      <c r="H5257">
        <f t="shared" si="1451"/>
        <v>28227</v>
      </c>
      <c r="I5257">
        <f t="shared" si="1452"/>
        <v>861</v>
      </c>
      <c r="J5257">
        <f t="shared" si="1453"/>
        <v>2130</v>
      </c>
      <c r="K5257">
        <f t="shared" si="1454"/>
        <v>330.00000000000006</v>
      </c>
      <c r="L5257">
        <f t="shared" si="1455"/>
        <v>912</v>
      </c>
      <c r="M5257">
        <f t="shared" si="1456"/>
        <v>2127</v>
      </c>
      <c r="N5257">
        <v>0</v>
      </c>
      <c r="O5257">
        <f t="shared" si="1457"/>
        <v>6360</v>
      </c>
      <c r="P5257">
        <v>25</v>
      </c>
      <c r="Q5257">
        <v>0</v>
      </c>
      <c r="R5257">
        <v>0</v>
      </c>
      <c r="S5257">
        <v>0</v>
      </c>
      <c r="T5257">
        <v>100</v>
      </c>
      <c r="U5257">
        <f t="shared" si="1458"/>
        <v>0</v>
      </c>
      <c r="V5257">
        <v>0</v>
      </c>
      <c r="W5257">
        <f t="shared" si="1448"/>
        <v>125</v>
      </c>
      <c r="X5257">
        <f t="shared" si="1460"/>
        <v>1773</v>
      </c>
      <c r="Y5257">
        <f t="shared" si="1459"/>
        <v>4257</v>
      </c>
      <c r="Z5257">
        <f t="shared" si="1450"/>
        <v>28102</v>
      </c>
      <c r="AA5257" t="s">
        <v>223</v>
      </c>
      <c r="AB5257">
        <v>2021</v>
      </c>
    </row>
    <row r="5258" spans="1:28" x14ac:dyDescent="0.25">
      <c r="A5258">
        <v>25</v>
      </c>
      <c r="B5258" t="s">
        <v>254</v>
      </c>
      <c r="C5258" t="s">
        <v>102</v>
      </c>
      <c r="D5258" t="s">
        <v>10</v>
      </c>
      <c r="E5258" t="s">
        <v>43</v>
      </c>
      <c r="F5258" t="s">
        <v>84</v>
      </c>
      <c r="G5258">
        <v>50000</v>
      </c>
      <c r="H5258">
        <f t="shared" si="1451"/>
        <v>45694.879999999997</v>
      </c>
      <c r="I5258">
        <f t="shared" si="1452"/>
        <v>1435</v>
      </c>
      <c r="J5258">
        <f t="shared" si="1453"/>
        <v>3549.9999999999995</v>
      </c>
      <c r="K5258">
        <f t="shared" si="1454"/>
        <v>550</v>
      </c>
      <c r="L5258">
        <f t="shared" si="1455"/>
        <v>1520</v>
      </c>
      <c r="M5258">
        <f t="shared" si="1456"/>
        <v>3545.0000000000005</v>
      </c>
      <c r="N5258">
        <v>1350.12</v>
      </c>
      <c r="O5258">
        <f t="shared" si="1457"/>
        <v>11950.119999999999</v>
      </c>
      <c r="P5258">
        <v>25</v>
      </c>
      <c r="Q5258">
        <v>7246.58</v>
      </c>
      <c r="R5258">
        <v>0</v>
      </c>
      <c r="S5258">
        <v>0</v>
      </c>
      <c r="T5258">
        <v>100</v>
      </c>
      <c r="U5258">
        <f t="shared" si="1458"/>
        <v>1651.4818749999993</v>
      </c>
      <c r="V5258">
        <v>0</v>
      </c>
      <c r="W5258">
        <f t="shared" si="1448"/>
        <v>9023.0618749999994</v>
      </c>
      <c r="X5258">
        <f t="shared" si="1460"/>
        <v>4305.12</v>
      </c>
      <c r="Y5258">
        <f t="shared" si="1459"/>
        <v>7095</v>
      </c>
      <c r="Z5258">
        <f t="shared" si="1450"/>
        <v>36671.818125000005</v>
      </c>
      <c r="AA5258" t="s">
        <v>223</v>
      </c>
      <c r="AB5258">
        <v>2021</v>
      </c>
    </row>
    <row r="5259" spans="1:28" x14ac:dyDescent="0.25">
      <c r="A5259">
        <v>26</v>
      </c>
      <c r="B5259" t="s">
        <v>255</v>
      </c>
      <c r="C5259" t="s">
        <v>102</v>
      </c>
      <c r="D5259" t="s">
        <v>10</v>
      </c>
      <c r="E5259" t="s">
        <v>44</v>
      </c>
      <c r="F5259" t="s">
        <v>84</v>
      </c>
      <c r="G5259">
        <v>45000</v>
      </c>
      <c r="H5259">
        <f t="shared" si="1451"/>
        <v>42340.5</v>
      </c>
      <c r="I5259">
        <f t="shared" si="1452"/>
        <v>1291.5</v>
      </c>
      <c r="J5259">
        <f t="shared" si="1453"/>
        <v>3194.9999999999995</v>
      </c>
      <c r="K5259">
        <f t="shared" si="1454"/>
        <v>495.00000000000006</v>
      </c>
      <c r="L5259">
        <f t="shared" si="1455"/>
        <v>1368</v>
      </c>
      <c r="M5259">
        <f t="shared" si="1456"/>
        <v>3190.5</v>
      </c>
      <c r="N5259">
        <v>0</v>
      </c>
      <c r="O5259">
        <f t="shared" si="1457"/>
        <v>9540</v>
      </c>
      <c r="P5259">
        <v>25</v>
      </c>
      <c r="Q5259">
        <v>0</v>
      </c>
      <c r="R5259">
        <v>50</v>
      </c>
      <c r="S5259">
        <v>0</v>
      </c>
      <c r="T5259">
        <v>100</v>
      </c>
      <c r="U5259">
        <f t="shared" si="1458"/>
        <v>1148.3248749999998</v>
      </c>
      <c r="V5259">
        <v>0</v>
      </c>
      <c r="W5259">
        <f t="shared" si="1448"/>
        <v>1323.3248749999998</v>
      </c>
      <c r="X5259">
        <f t="shared" si="1460"/>
        <v>2659.5</v>
      </c>
      <c r="Y5259">
        <f t="shared" si="1459"/>
        <v>6385.5</v>
      </c>
      <c r="Z5259">
        <f t="shared" si="1450"/>
        <v>41017.175125000002</v>
      </c>
      <c r="AA5259" t="s">
        <v>223</v>
      </c>
      <c r="AB5259">
        <v>2021</v>
      </c>
    </row>
    <row r="5260" spans="1:28" x14ac:dyDescent="0.25">
      <c r="A5260">
        <v>27</v>
      </c>
      <c r="B5260" t="s">
        <v>256</v>
      </c>
      <c r="C5260" t="s">
        <v>102</v>
      </c>
      <c r="D5260" t="s">
        <v>16</v>
      </c>
      <c r="E5260" t="s">
        <v>45</v>
      </c>
      <c r="F5260" t="s">
        <v>84</v>
      </c>
      <c r="G5260">
        <v>44000</v>
      </c>
      <c r="H5260">
        <f t="shared" si="1451"/>
        <v>40049.480000000003</v>
      </c>
      <c r="I5260">
        <f t="shared" si="1452"/>
        <v>1262.8</v>
      </c>
      <c r="J5260">
        <f t="shared" si="1453"/>
        <v>3123.9999999999995</v>
      </c>
      <c r="K5260">
        <f t="shared" si="1454"/>
        <v>484.00000000000006</v>
      </c>
      <c r="L5260">
        <f t="shared" si="1455"/>
        <v>1337.6</v>
      </c>
      <c r="M5260">
        <f t="shared" si="1456"/>
        <v>3119.6000000000004</v>
      </c>
      <c r="N5260">
        <v>1350.12</v>
      </c>
      <c r="O5260">
        <f t="shared" si="1457"/>
        <v>10678.119999999999</v>
      </c>
      <c r="P5260">
        <v>25</v>
      </c>
      <c r="Q5260">
        <v>0</v>
      </c>
      <c r="R5260">
        <v>1000.05</v>
      </c>
      <c r="S5260">
        <v>0</v>
      </c>
      <c r="T5260">
        <v>100</v>
      </c>
      <c r="U5260">
        <f t="shared" si="1458"/>
        <v>804.671875</v>
      </c>
      <c r="V5260">
        <v>0</v>
      </c>
      <c r="W5260">
        <f t="shared" si="1448"/>
        <v>1929.721875</v>
      </c>
      <c r="X5260">
        <f t="shared" si="1460"/>
        <v>3950.5199999999995</v>
      </c>
      <c r="Y5260">
        <f t="shared" si="1459"/>
        <v>6243.6</v>
      </c>
      <c r="Z5260">
        <f t="shared" si="1450"/>
        <v>38119.758125</v>
      </c>
      <c r="AA5260" t="s">
        <v>223</v>
      </c>
      <c r="AB5260">
        <v>2021</v>
      </c>
    </row>
    <row r="5261" spans="1:28" x14ac:dyDescent="0.25">
      <c r="A5261">
        <v>28</v>
      </c>
      <c r="B5261" t="s">
        <v>257</v>
      </c>
      <c r="C5261" t="s">
        <v>102</v>
      </c>
      <c r="D5261" t="s">
        <v>22</v>
      </c>
      <c r="E5261" t="s">
        <v>37</v>
      </c>
      <c r="F5261" t="s">
        <v>100</v>
      </c>
      <c r="G5261">
        <v>19000</v>
      </c>
      <c r="H5261">
        <f t="shared" si="1451"/>
        <v>17877.099999999999</v>
      </c>
      <c r="I5261">
        <f t="shared" si="1452"/>
        <v>545.29999999999995</v>
      </c>
      <c r="J5261">
        <f t="shared" si="1453"/>
        <v>1348.9999999999998</v>
      </c>
      <c r="K5261">
        <f t="shared" si="1454"/>
        <v>209.00000000000003</v>
      </c>
      <c r="L5261">
        <f t="shared" si="1455"/>
        <v>577.6</v>
      </c>
      <c r="M5261">
        <f t="shared" si="1456"/>
        <v>1347.1000000000001</v>
      </c>
      <c r="N5261">
        <v>0</v>
      </c>
      <c r="O5261">
        <f t="shared" si="1457"/>
        <v>4028</v>
      </c>
      <c r="P5261">
        <v>25</v>
      </c>
      <c r="Q5261">
        <v>500</v>
      </c>
      <c r="R5261">
        <v>0</v>
      </c>
      <c r="S5261">
        <v>0</v>
      </c>
      <c r="T5261">
        <v>100</v>
      </c>
      <c r="U5261">
        <f t="shared" si="1458"/>
        <v>0</v>
      </c>
      <c r="V5261">
        <v>0</v>
      </c>
      <c r="W5261">
        <f t="shared" si="1448"/>
        <v>625</v>
      </c>
      <c r="X5261">
        <f t="shared" si="1460"/>
        <v>1122.9000000000001</v>
      </c>
      <c r="Y5261">
        <f t="shared" si="1459"/>
        <v>2696.1</v>
      </c>
      <c r="Z5261">
        <f t="shared" si="1450"/>
        <v>17252.099999999999</v>
      </c>
      <c r="AA5261" t="s">
        <v>223</v>
      </c>
      <c r="AB5261">
        <v>2021</v>
      </c>
    </row>
    <row r="5262" spans="1:28" x14ac:dyDescent="0.25">
      <c r="A5262">
        <v>29</v>
      </c>
      <c r="B5262" t="s">
        <v>258</v>
      </c>
      <c r="C5262" t="s">
        <v>102</v>
      </c>
      <c r="D5262" t="s">
        <v>16</v>
      </c>
      <c r="E5262" t="s">
        <v>31</v>
      </c>
      <c r="F5262" t="s">
        <v>99</v>
      </c>
      <c r="G5262">
        <v>90000</v>
      </c>
      <c r="H5262">
        <f t="shared" si="1451"/>
        <v>84681</v>
      </c>
      <c r="I5262">
        <f t="shared" si="1452"/>
        <v>2583</v>
      </c>
      <c r="J5262">
        <f t="shared" si="1453"/>
        <v>6389.9999999999991</v>
      </c>
      <c r="K5262">
        <f t="shared" si="1454"/>
        <v>686.4</v>
      </c>
      <c r="L5262">
        <f t="shared" si="1455"/>
        <v>2736</v>
      </c>
      <c r="M5262">
        <f t="shared" si="1456"/>
        <v>6381</v>
      </c>
      <c r="N5262">
        <v>0</v>
      </c>
      <c r="O5262">
        <f t="shared" si="1457"/>
        <v>18776.400000000001</v>
      </c>
      <c r="P5262">
        <v>25</v>
      </c>
      <c r="Q5262">
        <v>0</v>
      </c>
      <c r="R5262">
        <v>0</v>
      </c>
      <c r="S5262">
        <v>0</v>
      </c>
      <c r="T5262">
        <v>0</v>
      </c>
      <c r="U5262">
        <f t="shared" si="1458"/>
        <v>9753.1872916666671</v>
      </c>
      <c r="V5262">
        <v>0</v>
      </c>
      <c r="W5262">
        <f t="shared" si="1448"/>
        <v>9778.1872916666671</v>
      </c>
      <c r="X5262">
        <f t="shared" si="1460"/>
        <v>5319</v>
      </c>
      <c r="Y5262">
        <f t="shared" si="1459"/>
        <v>12771</v>
      </c>
      <c r="Z5262">
        <f t="shared" si="1450"/>
        <v>74902.812708333338</v>
      </c>
      <c r="AA5262" t="s">
        <v>223</v>
      </c>
      <c r="AB5262">
        <v>2021</v>
      </c>
    </row>
    <row r="5263" spans="1:28" x14ac:dyDescent="0.25">
      <c r="A5263">
        <v>30</v>
      </c>
      <c r="B5263" t="s">
        <v>259</v>
      </c>
      <c r="C5263" t="s">
        <v>102</v>
      </c>
      <c r="D5263" t="s">
        <v>10</v>
      </c>
      <c r="E5263" t="s">
        <v>46</v>
      </c>
      <c r="F5263" t="s">
        <v>84</v>
      </c>
      <c r="G5263">
        <v>45000</v>
      </c>
      <c r="H5263">
        <f t="shared" si="1451"/>
        <v>39640.26</v>
      </c>
      <c r="I5263">
        <f t="shared" si="1452"/>
        <v>1291.5</v>
      </c>
      <c r="J5263">
        <f t="shared" si="1453"/>
        <v>3194.9999999999995</v>
      </c>
      <c r="K5263">
        <f t="shared" si="1454"/>
        <v>495.00000000000006</v>
      </c>
      <c r="L5263">
        <f t="shared" si="1455"/>
        <v>1368</v>
      </c>
      <c r="M5263">
        <f t="shared" si="1456"/>
        <v>3190.5</v>
      </c>
      <c r="N5263">
        <f>+N5260*2</f>
        <v>2700.24</v>
      </c>
      <c r="O5263">
        <f t="shared" si="1457"/>
        <v>12240.24</v>
      </c>
      <c r="P5263">
        <v>25</v>
      </c>
      <c r="Q5263">
        <v>5742.03</v>
      </c>
      <c r="R5263">
        <v>800.04</v>
      </c>
      <c r="S5263">
        <v>0</v>
      </c>
      <c r="T5263">
        <v>100</v>
      </c>
      <c r="U5263">
        <f t="shared" si="1458"/>
        <v>743.28887499999973</v>
      </c>
      <c r="V5263">
        <v>0</v>
      </c>
      <c r="W5263">
        <f t="shared" si="1448"/>
        <v>7410.3588749999999</v>
      </c>
      <c r="X5263">
        <f t="shared" si="1460"/>
        <v>5359.74</v>
      </c>
      <c r="Y5263">
        <f t="shared" si="1459"/>
        <v>6385.5</v>
      </c>
      <c r="Z5263">
        <f t="shared" si="1450"/>
        <v>32229.901125</v>
      </c>
      <c r="AA5263" t="s">
        <v>223</v>
      </c>
      <c r="AB5263">
        <v>2021</v>
      </c>
    </row>
    <row r="5264" spans="1:28" x14ac:dyDescent="0.25">
      <c r="A5264">
        <v>31</v>
      </c>
      <c r="B5264" t="s">
        <v>260</v>
      </c>
      <c r="C5264" t="s">
        <v>102</v>
      </c>
      <c r="D5264" t="s">
        <v>6</v>
      </c>
      <c r="E5264" t="s">
        <v>36</v>
      </c>
      <c r="F5264" t="s">
        <v>100</v>
      </c>
      <c r="G5264">
        <v>26000</v>
      </c>
      <c r="H5264">
        <f t="shared" si="1451"/>
        <v>24463.4</v>
      </c>
      <c r="I5264">
        <f t="shared" si="1452"/>
        <v>746.2</v>
      </c>
      <c r="J5264">
        <f t="shared" si="1453"/>
        <v>1845.9999999999998</v>
      </c>
      <c r="K5264">
        <f t="shared" si="1454"/>
        <v>286.00000000000006</v>
      </c>
      <c r="L5264">
        <f t="shared" si="1455"/>
        <v>790.4</v>
      </c>
      <c r="M5264">
        <f t="shared" si="1456"/>
        <v>1843.4</v>
      </c>
      <c r="N5264">
        <v>0</v>
      </c>
      <c r="O5264">
        <f t="shared" si="1457"/>
        <v>5512</v>
      </c>
      <c r="P5264">
        <v>25</v>
      </c>
      <c r="Q5264">
        <v>0</v>
      </c>
      <c r="R5264">
        <v>0</v>
      </c>
      <c r="S5264">
        <v>0</v>
      </c>
      <c r="T5264">
        <v>0</v>
      </c>
      <c r="U5264">
        <f t="shared" si="1458"/>
        <v>0</v>
      </c>
      <c r="V5264">
        <v>0</v>
      </c>
      <c r="W5264">
        <f t="shared" si="1448"/>
        <v>25</v>
      </c>
      <c r="X5264">
        <f t="shared" si="1460"/>
        <v>1536.6</v>
      </c>
      <c r="Y5264">
        <f t="shared" si="1459"/>
        <v>3689.3999999999996</v>
      </c>
      <c r="Z5264">
        <f t="shared" si="1450"/>
        <v>24438.400000000001</v>
      </c>
      <c r="AA5264" t="s">
        <v>223</v>
      </c>
      <c r="AB5264">
        <v>2021</v>
      </c>
    </row>
    <row r="5265" spans="1:28" x14ac:dyDescent="0.25">
      <c r="A5265">
        <v>32</v>
      </c>
      <c r="B5265" t="s">
        <v>261</v>
      </c>
      <c r="C5265" t="s">
        <v>102</v>
      </c>
      <c r="D5265" t="s">
        <v>7</v>
      </c>
      <c r="E5265" t="s">
        <v>47</v>
      </c>
      <c r="F5265" t="s">
        <v>99</v>
      </c>
      <c r="G5265">
        <v>145000</v>
      </c>
      <c r="H5265">
        <f t="shared" si="1451"/>
        <v>136430.5</v>
      </c>
      <c r="I5265">
        <f t="shared" si="1452"/>
        <v>4161.5</v>
      </c>
      <c r="J5265">
        <f t="shared" si="1453"/>
        <v>10294.999999999998</v>
      </c>
      <c r="K5265">
        <f t="shared" si="1454"/>
        <v>686.4</v>
      </c>
      <c r="L5265">
        <f t="shared" si="1455"/>
        <v>4408</v>
      </c>
      <c r="M5265">
        <f t="shared" si="1456"/>
        <v>10280.5</v>
      </c>
      <c r="N5265">
        <v>0</v>
      </c>
      <c r="O5265">
        <f t="shared" si="1457"/>
        <v>29831.399999999998</v>
      </c>
      <c r="P5265">
        <v>25</v>
      </c>
      <c r="Q5265">
        <v>0</v>
      </c>
      <c r="R5265">
        <v>0</v>
      </c>
      <c r="S5265">
        <v>0</v>
      </c>
      <c r="T5265">
        <v>100</v>
      </c>
      <c r="U5265">
        <f t="shared" si="1458"/>
        <v>22690.562291666665</v>
      </c>
      <c r="V5265">
        <v>0</v>
      </c>
      <c r="W5265">
        <f t="shared" si="1448"/>
        <v>22815.562291666665</v>
      </c>
      <c r="X5265">
        <f t="shared" si="1460"/>
        <v>8569.5</v>
      </c>
      <c r="Y5265">
        <f t="shared" si="1459"/>
        <v>20575.5</v>
      </c>
      <c r="Z5265">
        <f t="shared" si="1450"/>
        <v>113614.93770833334</v>
      </c>
      <c r="AA5265" t="s">
        <v>223</v>
      </c>
      <c r="AB5265">
        <v>2021</v>
      </c>
    </row>
    <row r="5266" spans="1:28" x14ac:dyDescent="0.25">
      <c r="A5266">
        <v>33</v>
      </c>
      <c r="B5266" t="s">
        <v>262</v>
      </c>
      <c r="C5266" t="s">
        <v>102</v>
      </c>
      <c r="D5266" t="s">
        <v>4</v>
      </c>
      <c r="E5266" t="s">
        <v>93</v>
      </c>
      <c r="F5266" t="s">
        <v>84</v>
      </c>
      <c r="G5266">
        <v>31500</v>
      </c>
      <c r="H5266">
        <f t="shared" si="1451"/>
        <v>28288.23</v>
      </c>
      <c r="I5266">
        <f t="shared" si="1452"/>
        <v>904.05</v>
      </c>
      <c r="J5266">
        <f t="shared" si="1453"/>
        <v>2236.5</v>
      </c>
      <c r="K5266">
        <f t="shared" si="1454"/>
        <v>346.50000000000006</v>
      </c>
      <c r="L5266">
        <f t="shared" si="1455"/>
        <v>957.6</v>
      </c>
      <c r="M5266">
        <f t="shared" si="1456"/>
        <v>2233.3500000000004</v>
      </c>
      <c r="N5266">
        <v>1350.12</v>
      </c>
      <c r="O5266">
        <f t="shared" si="1457"/>
        <v>8028.1200000000008</v>
      </c>
      <c r="P5266">
        <v>25</v>
      </c>
      <c r="Q5266">
        <v>6104.46</v>
      </c>
      <c r="R5266">
        <v>100.01</v>
      </c>
      <c r="S5266">
        <v>635</v>
      </c>
      <c r="T5266">
        <v>100</v>
      </c>
      <c r="U5266">
        <f t="shared" si="1458"/>
        <v>0</v>
      </c>
      <c r="V5266">
        <v>0</v>
      </c>
      <c r="W5266">
        <f t="shared" si="1448"/>
        <v>6964.47</v>
      </c>
      <c r="X5266">
        <f t="shared" si="1460"/>
        <v>3211.77</v>
      </c>
      <c r="Y5266">
        <f t="shared" ref="Y5266:Y5297" si="1461">+J5266+M5266</f>
        <v>4469.8500000000004</v>
      </c>
      <c r="Z5266">
        <f t="shared" si="1450"/>
        <v>21323.760000000002</v>
      </c>
      <c r="AA5266" t="s">
        <v>223</v>
      </c>
      <c r="AB5266">
        <v>2021</v>
      </c>
    </row>
    <row r="5267" spans="1:28" x14ac:dyDescent="0.25">
      <c r="A5267">
        <v>34</v>
      </c>
      <c r="B5267" t="s">
        <v>263</v>
      </c>
      <c r="C5267" t="s">
        <v>102</v>
      </c>
      <c r="D5267" t="s">
        <v>21</v>
      </c>
      <c r="E5267" t="s">
        <v>48</v>
      </c>
      <c r="F5267" t="s">
        <v>84</v>
      </c>
      <c r="G5267">
        <v>120000</v>
      </c>
      <c r="H5267">
        <f t="shared" si="1451"/>
        <v>111557.88</v>
      </c>
      <c r="I5267">
        <f t="shared" si="1452"/>
        <v>3444</v>
      </c>
      <c r="J5267">
        <f t="shared" si="1453"/>
        <v>8520</v>
      </c>
      <c r="K5267">
        <f t="shared" si="1454"/>
        <v>686.4</v>
      </c>
      <c r="L5267">
        <f t="shared" si="1455"/>
        <v>3648</v>
      </c>
      <c r="M5267">
        <f t="shared" si="1456"/>
        <v>8508</v>
      </c>
      <c r="N5267">
        <v>1350.12</v>
      </c>
      <c r="O5267">
        <f t="shared" si="1457"/>
        <v>26156.52</v>
      </c>
      <c r="P5267">
        <v>25</v>
      </c>
      <c r="Q5267">
        <v>8487.86</v>
      </c>
      <c r="R5267">
        <v>250.01</v>
      </c>
      <c r="S5267">
        <v>0</v>
      </c>
      <c r="T5267">
        <v>100</v>
      </c>
      <c r="U5267">
        <f t="shared" si="1458"/>
        <v>16472.407291666666</v>
      </c>
      <c r="V5267">
        <v>0</v>
      </c>
      <c r="W5267">
        <f t="shared" si="1448"/>
        <v>25335.277291666665</v>
      </c>
      <c r="X5267">
        <f t="shared" si="1460"/>
        <v>8442.119999999999</v>
      </c>
      <c r="Y5267">
        <f t="shared" si="1461"/>
        <v>17028</v>
      </c>
      <c r="Z5267">
        <f t="shared" si="1450"/>
        <v>86222.602708333332</v>
      </c>
      <c r="AA5267" t="s">
        <v>223</v>
      </c>
      <c r="AB5267">
        <v>2021</v>
      </c>
    </row>
    <row r="5268" spans="1:28" x14ac:dyDescent="0.25">
      <c r="A5268">
        <v>35</v>
      </c>
      <c r="B5268" t="s">
        <v>264</v>
      </c>
      <c r="C5268" t="s">
        <v>102</v>
      </c>
      <c r="D5268" t="s">
        <v>7</v>
      </c>
      <c r="E5268" t="s">
        <v>49</v>
      </c>
      <c r="F5268" t="s">
        <v>99</v>
      </c>
      <c r="G5268">
        <v>150000</v>
      </c>
      <c r="H5268">
        <f t="shared" si="1451"/>
        <v>141135</v>
      </c>
      <c r="I5268">
        <f t="shared" si="1452"/>
        <v>4305</v>
      </c>
      <c r="J5268">
        <f t="shared" si="1453"/>
        <v>10649.999999999998</v>
      </c>
      <c r="K5268">
        <f t="shared" si="1454"/>
        <v>686.4</v>
      </c>
      <c r="L5268">
        <f t="shared" si="1455"/>
        <v>4560</v>
      </c>
      <c r="M5268">
        <f t="shared" si="1456"/>
        <v>10635</v>
      </c>
      <c r="N5268">
        <v>0</v>
      </c>
      <c r="O5268">
        <f t="shared" si="1457"/>
        <v>30836.399999999998</v>
      </c>
      <c r="P5268">
        <v>25</v>
      </c>
      <c r="Q5268">
        <v>0</v>
      </c>
      <c r="R5268">
        <v>0</v>
      </c>
      <c r="S5268">
        <v>0</v>
      </c>
      <c r="T5268">
        <v>100</v>
      </c>
      <c r="U5268">
        <f t="shared" si="1458"/>
        <v>23866.687291666665</v>
      </c>
      <c r="V5268">
        <v>0</v>
      </c>
      <c r="W5268">
        <f t="shared" si="1448"/>
        <v>23991.687291666665</v>
      </c>
      <c r="X5268">
        <f t="shared" si="1460"/>
        <v>8865</v>
      </c>
      <c r="Y5268">
        <f t="shared" si="1461"/>
        <v>21285</v>
      </c>
      <c r="Z5268">
        <f t="shared" si="1450"/>
        <v>117143.31270833334</v>
      </c>
      <c r="AA5268" t="s">
        <v>223</v>
      </c>
      <c r="AB5268">
        <v>2021</v>
      </c>
    </row>
    <row r="5269" spans="1:28" x14ac:dyDescent="0.25">
      <c r="A5269">
        <v>36</v>
      </c>
      <c r="B5269" t="s">
        <v>265</v>
      </c>
      <c r="C5269" t="s">
        <v>102</v>
      </c>
      <c r="D5269" t="s">
        <v>10</v>
      </c>
      <c r="E5269" t="s">
        <v>50</v>
      </c>
      <c r="F5269" t="s">
        <v>84</v>
      </c>
      <c r="G5269">
        <v>50000</v>
      </c>
      <c r="H5269">
        <f t="shared" si="1451"/>
        <v>44344.76</v>
      </c>
      <c r="I5269">
        <f t="shared" si="1452"/>
        <v>1435</v>
      </c>
      <c r="J5269">
        <f t="shared" si="1453"/>
        <v>3549.9999999999995</v>
      </c>
      <c r="K5269">
        <f t="shared" si="1454"/>
        <v>550</v>
      </c>
      <c r="L5269">
        <f t="shared" si="1455"/>
        <v>1520</v>
      </c>
      <c r="M5269">
        <f t="shared" si="1456"/>
        <v>3545.0000000000005</v>
      </c>
      <c r="N5269">
        <f>+N5267*2</f>
        <v>2700.24</v>
      </c>
      <c r="O5269">
        <f t="shared" si="1457"/>
        <v>13300.24</v>
      </c>
      <c r="P5269">
        <v>25</v>
      </c>
      <c r="Q5269">
        <v>0</v>
      </c>
      <c r="R5269">
        <v>400.02</v>
      </c>
      <c r="S5269">
        <v>0</v>
      </c>
      <c r="T5269">
        <v>100</v>
      </c>
      <c r="U5269">
        <f t="shared" si="1458"/>
        <v>1448.9638749999997</v>
      </c>
      <c r="V5269">
        <v>0</v>
      </c>
      <c r="W5269">
        <f t="shared" si="1448"/>
        <v>1973.9838749999997</v>
      </c>
      <c r="X5269">
        <f t="shared" si="1460"/>
        <v>5655.24</v>
      </c>
      <c r="Y5269">
        <f t="shared" si="1461"/>
        <v>7095</v>
      </c>
      <c r="Z5269">
        <f t="shared" si="1450"/>
        <v>42370.776125000004</v>
      </c>
      <c r="AA5269" t="s">
        <v>223</v>
      </c>
      <c r="AB5269">
        <v>2021</v>
      </c>
    </row>
    <row r="5270" spans="1:28" x14ac:dyDescent="0.25">
      <c r="A5270">
        <v>37</v>
      </c>
      <c r="B5270" t="s">
        <v>266</v>
      </c>
      <c r="C5270" t="s">
        <v>102</v>
      </c>
      <c r="D5270" t="s">
        <v>6</v>
      </c>
      <c r="E5270" t="s">
        <v>26</v>
      </c>
      <c r="F5270" t="s">
        <v>100</v>
      </c>
      <c r="G5270">
        <v>23100</v>
      </c>
      <c r="H5270">
        <f t="shared" si="1451"/>
        <v>21734.79</v>
      </c>
      <c r="I5270">
        <f t="shared" si="1452"/>
        <v>662.97</v>
      </c>
      <c r="J5270">
        <f t="shared" si="1453"/>
        <v>1640.1</v>
      </c>
      <c r="K5270">
        <f t="shared" si="1454"/>
        <v>254.10000000000002</v>
      </c>
      <c r="L5270">
        <f t="shared" si="1455"/>
        <v>702.24</v>
      </c>
      <c r="M5270">
        <f t="shared" si="1456"/>
        <v>1637.7900000000002</v>
      </c>
      <c r="N5270">
        <v>0</v>
      </c>
      <c r="O5270">
        <f t="shared" si="1457"/>
        <v>4897.2</v>
      </c>
      <c r="P5270">
        <v>25</v>
      </c>
      <c r="Q5270">
        <v>0</v>
      </c>
      <c r="R5270">
        <v>0</v>
      </c>
      <c r="S5270">
        <v>0</v>
      </c>
      <c r="T5270">
        <v>100</v>
      </c>
      <c r="U5270">
        <f t="shared" si="1458"/>
        <v>0</v>
      </c>
      <c r="V5270">
        <v>0</v>
      </c>
      <c r="W5270">
        <f t="shared" si="1448"/>
        <v>125</v>
      </c>
      <c r="X5270">
        <f t="shared" si="1460"/>
        <v>1365.21</v>
      </c>
      <c r="Y5270">
        <f t="shared" si="1461"/>
        <v>3277.8900000000003</v>
      </c>
      <c r="Z5270">
        <f t="shared" si="1450"/>
        <v>21609.79</v>
      </c>
      <c r="AA5270" t="s">
        <v>223</v>
      </c>
      <c r="AB5270">
        <v>2021</v>
      </c>
    </row>
    <row r="5271" spans="1:28" x14ac:dyDescent="0.25">
      <c r="A5271">
        <v>38</v>
      </c>
      <c r="B5271" t="s">
        <v>267</v>
      </c>
      <c r="C5271" t="s">
        <v>103</v>
      </c>
      <c r="D5271" t="s">
        <v>6</v>
      </c>
      <c r="E5271" t="s">
        <v>26</v>
      </c>
      <c r="F5271" t="s">
        <v>100</v>
      </c>
      <c r="G5271">
        <v>22000</v>
      </c>
      <c r="H5271">
        <f t="shared" si="1451"/>
        <v>19349.68</v>
      </c>
      <c r="I5271">
        <f t="shared" si="1452"/>
        <v>631.4</v>
      </c>
      <c r="J5271">
        <f t="shared" si="1453"/>
        <v>1561.9999999999998</v>
      </c>
      <c r="K5271">
        <f t="shared" si="1454"/>
        <v>242.00000000000003</v>
      </c>
      <c r="L5271">
        <f t="shared" si="1455"/>
        <v>668.8</v>
      </c>
      <c r="M5271">
        <f t="shared" si="1456"/>
        <v>1559.8000000000002</v>
      </c>
      <c r="N5271">
        <v>1350.12</v>
      </c>
      <c r="O5271">
        <f t="shared" si="1457"/>
        <v>6014.12</v>
      </c>
      <c r="P5271">
        <v>25</v>
      </c>
      <c r="Q5271">
        <v>0</v>
      </c>
      <c r="R5271">
        <v>0</v>
      </c>
      <c r="S5271">
        <v>0</v>
      </c>
      <c r="T5271">
        <v>100</v>
      </c>
      <c r="U5271">
        <f t="shared" si="1458"/>
        <v>0</v>
      </c>
      <c r="V5271">
        <v>0</v>
      </c>
      <c r="W5271">
        <f t="shared" si="1448"/>
        <v>125</v>
      </c>
      <c r="X5271">
        <f t="shared" si="1460"/>
        <v>2650.3199999999997</v>
      </c>
      <c r="Y5271">
        <f t="shared" si="1461"/>
        <v>3121.8</v>
      </c>
      <c r="Z5271">
        <f t="shared" si="1450"/>
        <v>19224.68</v>
      </c>
      <c r="AA5271" t="s">
        <v>223</v>
      </c>
      <c r="AB5271">
        <v>2021</v>
      </c>
    </row>
    <row r="5272" spans="1:28" x14ac:dyDescent="0.25">
      <c r="A5272">
        <v>39</v>
      </c>
      <c r="B5272" t="s">
        <v>268</v>
      </c>
      <c r="C5272" t="s">
        <v>103</v>
      </c>
      <c r="D5272" t="s">
        <v>94</v>
      </c>
      <c r="E5272" t="s">
        <v>51</v>
      </c>
      <c r="F5272" t="s">
        <v>100</v>
      </c>
      <c r="G5272">
        <v>45000</v>
      </c>
      <c r="H5272">
        <f t="shared" si="1451"/>
        <v>42340.5</v>
      </c>
      <c r="I5272">
        <f t="shared" si="1452"/>
        <v>1291.5</v>
      </c>
      <c r="J5272">
        <f t="shared" si="1453"/>
        <v>3194.9999999999995</v>
      </c>
      <c r="K5272">
        <f t="shared" si="1454"/>
        <v>495.00000000000006</v>
      </c>
      <c r="L5272">
        <f t="shared" si="1455"/>
        <v>1368</v>
      </c>
      <c r="M5272">
        <f t="shared" si="1456"/>
        <v>3190.5</v>
      </c>
      <c r="N5272">
        <v>0</v>
      </c>
      <c r="O5272">
        <f t="shared" si="1457"/>
        <v>9540</v>
      </c>
      <c r="P5272">
        <v>25</v>
      </c>
      <c r="Q5272">
        <v>0</v>
      </c>
      <c r="R5272">
        <v>1050.05</v>
      </c>
      <c r="S5272">
        <v>0</v>
      </c>
      <c r="T5272">
        <v>0</v>
      </c>
      <c r="U5272">
        <f t="shared" si="1458"/>
        <v>1148.3248749999998</v>
      </c>
      <c r="V5272">
        <v>0</v>
      </c>
      <c r="W5272">
        <f t="shared" si="1448"/>
        <v>2223.3748749999995</v>
      </c>
      <c r="X5272">
        <f t="shared" si="1460"/>
        <v>2659.5</v>
      </c>
      <c r="Y5272">
        <f t="shared" si="1461"/>
        <v>6385.5</v>
      </c>
      <c r="Z5272">
        <f t="shared" si="1450"/>
        <v>40117.125124999999</v>
      </c>
      <c r="AA5272" t="s">
        <v>223</v>
      </c>
      <c r="AB5272">
        <v>2021</v>
      </c>
    </row>
    <row r="5273" spans="1:28" x14ac:dyDescent="0.25">
      <c r="A5273">
        <v>40</v>
      </c>
      <c r="B5273" t="s">
        <v>269</v>
      </c>
      <c r="C5273" t="s">
        <v>103</v>
      </c>
      <c r="D5273" t="s">
        <v>10</v>
      </c>
      <c r="E5273" t="s">
        <v>53</v>
      </c>
      <c r="F5273" t="s">
        <v>98</v>
      </c>
      <c r="G5273">
        <v>300000</v>
      </c>
      <c r="H5273">
        <f t="shared" si="1451"/>
        <v>285297.48</v>
      </c>
      <c r="I5273">
        <f t="shared" si="1452"/>
        <v>8610</v>
      </c>
      <c r="J5273">
        <f t="shared" si="1453"/>
        <v>21299.999999999996</v>
      </c>
      <c r="K5273">
        <f t="shared" si="1454"/>
        <v>686.4</v>
      </c>
      <c r="L5273">
        <f t="shared" si="1455"/>
        <v>4742.3999999999996</v>
      </c>
      <c r="M5273">
        <f t="shared" si="1456"/>
        <v>11060.4</v>
      </c>
      <c r="N5273">
        <v>1350.12</v>
      </c>
      <c r="O5273">
        <f t="shared" si="1457"/>
        <v>47749.32</v>
      </c>
      <c r="P5273">
        <v>25</v>
      </c>
      <c r="Q5273">
        <v>0</v>
      </c>
      <c r="R5273">
        <v>0</v>
      </c>
      <c r="S5273">
        <v>0</v>
      </c>
      <c r="T5273">
        <v>0</v>
      </c>
      <c r="U5273">
        <f t="shared" si="1458"/>
        <v>59907.307291666664</v>
      </c>
      <c r="V5273">
        <v>0</v>
      </c>
      <c r="W5273">
        <f t="shared" si="1448"/>
        <v>59932.307291666664</v>
      </c>
      <c r="X5273">
        <f t="shared" si="1460"/>
        <v>14702.52</v>
      </c>
      <c r="Y5273">
        <f t="shared" si="1461"/>
        <v>32360.399999999994</v>
      </c>
      <c r="Z5273">
        <f t="shared" si="1450"/>
        <v>225365.17270833335</v>
      </c>
      <c r="AA5273" t="s">
        <v>223</v>
      </c>
      <c r="AB5273">
        <v>2021</v>
      </c>
    </row>
    <row r="5274" spans="1:28" x14ac:dyDescent="0.25">
      <c r="A5274">
        <v>41</v>
      </c>
      <c r="B5274" t="s">
        <v>270</v>
      </c>
      <c r="C5274" t="s">
        <v>103</v>
      </c>
      <c r="D5274" t="s">
        <v>7</v>
      </c>
      <c r="E5274" t="s">
        <v>54</v>
      </c>
      <c r="F5274" t="s">
        <v>100</v>
      </c>
      <c r="G5274">
        <v>18000</v>
      </c>
      <c r="H5274">
        <f t="shared" si="1451"/>
        <v>16936.2</v>
      </c>
      <c r="I5274">
        <f t="shared" si="1452"/>
        <v>516.6</v>
      </c>
      <c r="J5274">
        <f t="shared" si="1453"/>
        <v>1277.9999999999998</v>
      </c>
      <c r="K5274">
        <f t="shared" si="1454"/>
        <v>198.00000000000003</v>
      </c>
      <c r="L5274">
        <f t="shared" si="1455"/>
        <v>547.20000000000005</v>
      </c>
      <c r="M5274">
        <f t="shared" si="1456"/>
        <v>1276.2</v>
      </c>
      <c r="N5274">
        <v>0</v>
      </c>
      <c r="O5274">
        <f t="shared" si="1457"/>
        <v>3816</v>
      </c>
      <c r="P5274">
        <v>25</v>
      </c>
      <c r="Q5274">
        <v>500</v>
      </c>
      <c r="R5274">
        <v>0</v>
      </c>
      <c r="S5274">
        <v>0</v>
      </c>
      <c r="T5274">
        <v>100</v>
      </c>
      <c r="U5274">
        <f t="shared" si="1458"/>
        <v>0</v>
      </c>
      <c r="V5274">
        <v>0</v>
      </c>
      <c r="W5274">
        <f t="shared" si="1448"/>
        <v>625</v>
      </c>
      <c r="X5274">
        <f t="shared" si="1460"/>
        <v>1063.8000000000002</v>
      </c>
      <c r="Y5274">
        <f t="shared" si="1461"/>
        <v>2554.1999999999998</v>
      </c>
      <c r="Z5274">
        <f t="shared" si="1450"/>
        <v>16311.2</v>
      </c>
      <c r="AA5274" t="s">
        <v>223</v>
      </c>
      <c r="AB5274">
        <v>2021</v>
      </c>
    </row>
    <row r="5275" spans="1:28" x14ac:dyDescent="0.25">
      <c r="A5275">
        <v>42</v>
      </c>
      <c r="B5275" t="s">
        <v>271</v>
      </c>
      <c r="C5275" t="s">
        <v>102</v>
      </c>
      <c r="D5275" t="s">
        <v>10</v>
      </c>
      <c r="E5275" t="s">
        <v>44</v>
      </c>
      <c r="F5275" t="s">
        <v>84</v>
      </c>
      <c r="G5275">
        <v>45000</v>
      </c>
      <c r="H5275">
        <f t="shared" si="1451"/>
        <v>42340.5</v>
      </c>
      <c r="I5275">
        <f t="shared" si="1452"/>
        <v>1291.5</v>
      </c>
      <c r="J5275">
        <f t="shared" si="1453"/>
        <v>3194.9999999999995</v>
      </c>
      <c r="K5275">
        <f t="shared" si="1454"/>
        <v>495.00000000000006</v>
      </c>
      <c r="L5275">
        <f t="shared" si="1455"/>
        <v>1368</v>
      </c>
      <c r="M5275">
        <f t="shared" si="1456"/>
        <v>3190.5</v>
      </c>
      <c r="N5275">
        <v>0</v>
      </c>
      <c r="O5275">
        <f t="shared" si="1457"/>
        <v>9540</v>
      </c>
      <c r="P5275">
        <v>25</v>
      </c>
      <c r="Q5275">
        <v>0</v>
      </c>
      <c r="R5275">
        <v>50</v>
      </c>
      <c r="S5275">
        <v>0</v>
      </c>
      <c r="T5275">
        <v>100</v>
      </c>
      <c r="U5275">
        <f t="shared" si="1458"/>
        <v>1148.3248749999998</v>
      </c>
      <c r="V5275">
        <v>0</v>
      </c>
      <c r="W5275">
        <f t="shared" si="1448"/>
        <v>1323.3248749999998</v>
      </c>
      <c r="X5275">
        <f t="shared" si="1460"/>
        <v>2659.5</v>
      </c>
      <c r="Y5275">
        <f t="shared" si="1461"/>
        <v>6385.5</v>
      </c>
      <c r="Z5275">
        <f t="shared" si="1450"/>
        <v>41017.175125000002</v>
      </c>
      <c r="AA5275" t="s">
        <v>223</v>
      </c>
      <c r="AB5275">
        <v>2021</v>
      </c>
    </row>
    <row r="5276" spans="1:28" x14ac:dyDescent="0.25">
      <c r="A5276">
        <v>43</v>
      </c>
      <c r="B5276" t="s">
        <v>272</v>
      </c>
      <c r="C5276" t="s">
        <v>103</v>
      </c>
      <c r="D5276" t="s">
        <v>17</v>
      </c>
      <c r="E5276" t="s">
        <v>273</v>
      </c>
      <c r="F5276" t="s">
        <v>99</v>
      </c>
      <c r="G5276">
        <v>150000</v>
      </c>
      <c r="H5276">
        <f t="shared" si="1451"/>
        <v>141135</v>
      </c>
      <c r="I5276">
        <f t="shared" si="1452"/>
        <v>4305</v>
      </c>
      <c r="J5276">
        <f t="shared" si="1453"/>
        <v>10649.999999999998</v>
      </c>
      <c r="K5276">
        <f t="shared" si="1454"/>
        <v>686.4</v>
      </c>
      <c r="L5276">
        <f t="shared" si="1455"/>
        <v>4560</v>
      </c>
      <c r="M5276">
        <f t="shared" si="1456"/>
        <v>10635</v>
      </c>
      <c r="N5276">
        <v>0</v>
      </c>
      <c r="O5276">
        <f t="shared" si="1457"/>
        <v>30836.399999999998</v>
      </c>
      <c r="P5276">
        <v>25</v>
      </c>
      <c r="Q5276">
        <v>0</v>
      </c>
      <c r="R5276">
        <v>0</v>
      </c>
      <c r="S5276">
        <v>0</v>
      </c>
      <c r="T5276">
        <v>100</v>
      </c>
      <c r="U5276">
        <f t="shared" si="1458"/>
        <v>23866.687291666665</v>
      </c>
      <c r="V5276">
        <v>0</v>
      </c>
      <c r="W5276">
        <f t="shared" si="1448"/>
        <v>23991.687291666665</v>
      </c>
      <c r="X5276">
        <f t="shared" si="1460"/>
        <v>8865</v>
      </c>
      <c r="Y5276">
        <f t="shared" si="1461"/>
        <v>21285</v>
      </c>
      <c r="Z5276">
        <f t="shared" si="1450"/>
        <v>117143.31270833334</v>
      </c>
      <c r="AA5276" t="s">
        <v>223</v>
      </c>
      <c r="AB5276">
        <v>2021</v>
      </c>
    </row>
    <row r="5277" spans="1:28" x14ac:dyDescent="0.25">
      <c r="A5277">
        <v>44</v>
      </c>
      <c r="B5277" t="s">
        <v>274</v>
      </c>
      <c r="C5277" t="s">
        <v>103</v>
      </c>
      <c r="D5277" t="s">
        <v>18</v>
      </c>
      <c r="E5277" t="s">
        <v>55</v>
      </c>
      <c r="F5277" t="s">
        <v>84</v>
      </c>
      <c r="G5277">
        <v>83000</v>
      </c>
      <c r="H5277">
        <f t="shared" si="1451"/>
        <v>76744.58</v>
      </c>
      <c r="I5277">
        <f t="shared" si="1452"/>
        <v>2382.1</v>
      </c>
      <c r="J5277">
        <f t="shared" si="1453"/>
        <v>5892.9999999999991</v>
      </c>
      <c r="K5277">
        <f t="shared" si="1454"/>
        <v>686.4</v>
      </c>
      <c r="L5277">
        <f t="shared" si="1455"/>
        <v>2523.1999999999998</v>
      </c>
      <c r="M5277">
        <f t="shared" si="1456"/>
        <v>5884.7000000000007</v>
      </c>
      <c r="N5277">
        <v>1350.12</v>
      </c>
      <c r="O5277">
        <f t="shared" si="1457"/>
        <v>18719.519999999997</v>
      </c>
      <c r="P5277">
        <v>25</v>
      </c>
      <c r="Q5277">
        <v>16476.740000000002</v>
      </c>
      <c r="R5277">
        <v>0</v>
      </c>
      <c r="S5277">
        <v>0</v>
      </c>
      <c r="T5277">
        <v>100</v>
      </c>
      <c r="U5277">
        <f t="shared" si="1458"/>
        <v>7769.0822916666657</v>
      </c>
      <c r="V5277">
        <v>0</v>
      </c>
      <c r="W5277">
        <f t="shared" si="1448"/>
        <v>24370.822291666667</v>
      </c>
      <c r="X5277">
        <f t="shared" si="1460"/>
        <v>6255.4199999999992</v>
      </c>
      <c r="Y5277">
        <f t="shared" si="1461"/>
        <v>11777.7</v>
      </c>
      <c r="Z5277">
        <f t="shared" si="1450"/>
        <v>52373.757708333331</v>
      </c>
      <c r="AA5277" t="s">
        <v>223</v>
      </c>
      <c r="AB5277">
        <v>2021</v>
      </c>
    </row>
    <row r="5278" spans="1:28" x14ac:dyDescent="0.25">
      <c r="A5278">
        <v>45</v>
      </c>
      <c r="B5278" t="s">
        <v>275</v>
      </c>
      <c r="C5278" t="s">
        <v>103</v>
      </c>
      <c r="D5278" t="s">
        <v>9</v>
      </c>
      <c r="E5278" t="s">
        <v>54</v>
      </c>
      <c r="F5278" t="s">
        <v>100</v>
      </c>
      <c r="G5278">
        <v>28000</v>
      </c>
      <c r="H5278">
        <f t="shared" si="1451"/>
        <v>24995.08</v>
      </c>
      <c r="I5278">
        <f t="shared" si="1452"/>
        <v>803.6</v>
      </c>
      <c r="J5278">
        <f t="shared" si="1453"/>
        <v>1987.9999999999998</v>
      </c>
      <c r="K5278">
        <f t="shared" si="1454"/>
        <v>308.00000000000006</v>
      </c>
      <c r="L5278">
        <f t="shared" si="1455"/>
        <v>851.2</v>
      </c>
      <c r="M5278">
        <f t="shared" si="1456"/>
        <v>1985.2</v>
      </c>
      <c r="N5278">
        <v>1350.12</v>
      </c>
      <c r="O5278">
        <f t="shared" si="1457"/>
        <v>7286.12</v>
      </c>
      <c r="P5278">
        <v>25</v>
      </c>
      <c r="Q5278">
        <v>200</v>
      </c>
      <c r="R5278">
        <v>0</v>
      </c>
      <c r="S5278">
        <v>0</v>
      </c>
      <c r="T5278">
        <v>100</v>
      </c>
      <c r="U5278">
        <f t="shared" si="1458"/>
        <v>0</v>
      </c>
      <c r="V5278">
        <v>0</v>
      </c>
      <c r="W5278">
        <f t="shared" si="1448"/>
        <v>325</v>
      </c>
      <c r="X5278">
        <f t="shared" si="1460"/>
        <v>3004.92</v>
      </c>
      <c r="Y5278">
        <f t="shared" si="1461"/>
        <v>3973.2</v>
      </c>
      <c r="Z5278">
        <f t="shared" si="1450"/>
        <v>24670.080000000002</v>
      </c>
      <c r="AA5278" t="s">
        <v>223</v>
      </c>
      <c r="AB5278">
        <v>2021</v>
      </c>
    </row>
    <row r="5279" spans="1:28" x14ac:dyDescent="0.25">
      <c r="A5279">
        <v>46</v>
      </c>
      <c r="B5279" t="s">
        <v>276</v>
      </c>
      <c r="C5279" t="s">
        <v>103</v>
      </c>
      <c r="D5279" t="s">
        <v>94</v>
      </c>
      <c r="E5279" t="s">
        <v>56</v>
      </c>
      <c r="F5279" t="s">
        <v>99</v>
      </c>
      <c r="G5279">
        <v>250000</v>
      </c>
      <c r="H5279">
        <f t="shared" si="1451"/>
        <v>238082.6</v>
      </c>
      <c r="I5279">
        <f t="shared" si="1452"/>
        <v>7175</v>
      </c>
      <c r="J5279">
        <f t="shared" si="1453"/>
        <v>17750</v>
      </c>
      <c r="K5279">
        <f t="shared" si="1454"/>
        <v>686.4</v>
      </c>
      <c r="L5279">
        <f t="shared" si="1455"/>
        <v>4742.3999999999996</v>
      </c>
      <c r="M5279">
        <f t="shared" si="1456"/>
        <v>11060.4</v>
      </c>
      <c r="N5279">
        <v>0</v>
      </c>
      <c r="O5279">
        <f t="shared" si="1457"/>
        <v>41414.200000000004</v>
      </c>
      <c r="P5279">
        <v>25</v>
      </c>
      <c r="Q5279">
        <v>0</v>
      </c>
      <c r="R5279">
        <v>0</v>
      </c>
      <c r="S5279">
        <v>0</v>
      </c>
      <c r="T5279">
        <v>0</v>
      </c>
      <c r="U5279">
        <f t="shared" si="1458"/>
        <v>48103.587291666678</v>
      </c>
      <c r="V5279">
        <v>0</v>
      </c>
      <c r="W5279">
        <f t="shared" si="1448"/>
        <v>48128.587291666678</v>
      </c>
      <c r="X5279">
        <f t="shared" si="1460"/>
        <v>11917.4</v>
      </c>
      <c r="Y5279">
        <f t="shared" si="1461"/>
        <v>28810.400000000001</v>
      </c>
      <c r="Z5279">
        <f t="shared" si="1450"/>
        <v>189954.01270833332</v>
      </c>
      <c r="AA5279" t="s">
        <v>223</v>
      </c>
      <c r="AB5279">
        <v>2021</v>
      </c>
    </row>
    <row r="5280" spans="1:28" x14ac:dyDescent="0.25">
      <c r="A5280">
        <v>47</v>
      </c>
      <c r="B5280" t="s">
        <v>277</v>
      </c>
      <c r="C5280" t="s">
        <v>103</v>
      </c>
      <c r="D5280" t="s">
        <v>10</v>
      </c>
      <c r="E5280" t="s">
        <v>44</v>
      </c>
      <c r="F5280" t="s">
        <v>84</v>
      </c>
      <c r="G5280">
        <v>40000</v>
      </c>
      <c r="H5280">
        <f t="shared" si="1451"/>
        <v>37636</v>
      </c>
      <c r="I5280">
        <f t="shared" si="1452"/>
        <v>1148</v>
      </c>
      <c r="J5280">
        <f t="shared" si="1453"/>
        <v>2839.9999999999995</v>
      </c>
      <c r="K5280">
        <f t="shared" si="1454"/>
        <v>440.00000000000006</v>
      </c>
      <c r="L5280">
        <f t="shared" si="1455"/>
        <v>1216</v>
      </c>
      <c r="M5280">
        <f t="shared" si="1456"/>
        <v>2836</v>
      </c>
      <c r="N5280">
        <v>0</v>
      </c>
      <c r="O5280">
        <f t="shared" si="1457"/>
        <v>8480</v>
      </c>
      <c r="P5280">
        <v>25</v>
      </c>
      <c r="Q5280">
        <v>6690.13</v>
      </c>
      <c r="R5280">
        <v>300.02</v>
      </c>
      <c r="S5280">
        <v>0</v>
      </c>
      <c r="T5280">
        <v>100</v>
      </c>
      <c r="U5280">
        <f t="shared" si="1458"/>
        <v>442.64987499999984</v>
      </c>
      <c r="V5280">
        <v>0</v>
      </c>
      <c r="W5280">
        <f t="shared" si="1448"/>
        <v>7557.7998749999997</v>
      </c>
      <c r="X5280">
        <f t="shared" si="1460"/>
        <v>2364</v>
      </c>
      <c r="Y5280">
        <f t="shared" si="1461"/>
        <v>5676</v>
      </c>
      <c r="Z5280">
        <f t="shared" si="1450"/>
        <v>30078.200124999999</v>
      </c>
      <c r="AA5280" t="s">
        <v>223</v>
      </c>
      <c r="AB5280">
        <v>2021</v>
      </c>
    </row>
    <row r="5281" spans="1:28" x14ac:dyDescent="0.25">
      <c r="A5281">
        <v>48</v>
      </c>
      <c r="B5281" t="s">
        <v>278</v>
      </c>
      <c r="C5281" t="s">
        <v>103</v>
      </c>
      <c r="D5281" t="s">
        <v>14</v>
      </c>
      <c r="E5281" t="s">
        <v>32</v>
      </c>
      <c r="F5281" t="s">
        <v>100</v>
      </c>
      <c r="G5281">
        <v>30000</v>
      </c>
      <c r="H5281">
        <f t="shared" si="1451"/>
        <v>28227</v>
      </c>
      <c r="I5281">
        <f t="shared" si="1452"/>
        <v>861</v>
      </c>
      <c r="J5281">
        <f t="shared" si="1453"/>
        <v>2130</v>
      </c>
      <c r="K5281">
        <f t="shared" si="1454"/>
        <v>330.00000000000006</v>
      </c>
      <c r="L5281">
        <f t="shared" si="1455"/>
        <v>912</v>
      </c>
      <c r="M5281">
        <f t="shared" si="1456"/>
        <v>2127</v>
      </c>
      <c r="N5281">
        <v>0</v>
      </c>
      <c r="O5281">
        <f t="shared" si="1457"/>
        <v>6360</v>
      </c>
      <c r="P5281">
        <v>25</v>
      </c>
      <c r="Q5281">
        <v>1000</v>
      </c>
      <c r="R5281">
        <v>0</v>
      </c>
      <c r="S5281">
        <v>0</v>
      </c>
      <c r="T5281">
        <v>100</v>
      </c>
      <c r="U5281">
        <f t="shared" si="1458"/>
        <v>0</v>
      </c>
      <c r="V5281">
        <v>0</v>
      </c>
      <c r="W5281">
        <f t="shared" si="1448"/>
        <v>1125</v>
      </c>
      <c r="X5281">
        <f t="shared" si="1460"/>
        <v>1773</v>
      </c>
      <c r="Y5281">
        <f t="shared" si="1461"/>
        <v>4257</v>
      </c>
      <c r="Z5281">
        <f t="shared" si="1450"/>
        <v>27102</v>
      </c>
      <c r="AA5281" t="s">
        <v>223</v>
      </c>
      <c r="AB5281">
        <v>2021</v>
      </c>
    </row>
    <row r="5282" spans="1:28" x14ac:dyDescent="0.25">
      <c r="A5282">
        <v>49</v>
      </c>
      <c r="B5282" t="s">
        <v>279</v>
      </c>
      <c r="C5282" t="s">
        <v>103</v>
      </c>
      <c r="D5282" t="s">
        <v>22</v>
      </c>
      <c r="E5282" t="s">
        <v>32</v>
      </c>
      <c r="F5282" t="s">
        <v>100</v>
      </c>
      <c r="G5282">
        <v>31000</v>
      </c>
      <c r="H5282">
        <f t="shared" si="1451"/>
        <v>27817.78</v>
      </c>
      <c r="I5282">
        <f t="shared" si="1452"/>
        <v>889.7</v>
      </c>
      <c r="J5282">
        <f t="shared" si="1453"/>
        <v>2201</v>
      </c>
      <c r="K5282">
        <f t="shared" si="1454"/>
        <v>341.00000000000006</v>
      </c>
      <c r="L5282">
        <f t="shared" si="1455"/>
        <v>942.4</v>
      </c>
      <c r="M5282">
        <f t="shared" si="1456"/>
        <v>2197.9</v>
      </c>
      <c r="N5282">
        <v>1350.12</v>
      </c>
      <c r="O5282">
        <f t="shared" si="1457"/>
        <v>7922.12</v>
      </c>
      <c r="P5282">
        <v>25</v>
      </c>
      <c r="Q5282">
        <v>0</v>
      </c>
      <c r="R5282">
        <v>0</v>
      </c>
      <c r="S5282">
        <v>0</v>
      </c>
      <c r="T5282">
        <v>100</v>
      </c>
      <c r="U5282">
        <f t="shared" si="1458"/>
        <v>0</v>
      </c>
      <c r="V5282">
        <v>0</v>
      </c>
      <c r="W5282">
        <f t="shared" si="1448"/>
        <v>125</v>
      </c>
      <c r="X5282">
        <f t="shared" si="1460"/>
        <v>3182.22</v>
      </c>
      <c r="Y5282">
        <f t="shared" si="1461"/>
        <v>4398.8999999999996</v>
      </c>
      <c r="Z5282">
        <f t="shared" si="1450"/>
        <v>27692.78</v>
      </c>
      <c r="AA5282" t="s">
        <v>223</v>
      </c>
      <c r="AB5282">
        <v>2021</v>
      </c>
    </row>
    <row r="5283" spans="1:28" x14ac:dyDescent="0.25">
      <c r="A5283">
        <v>50</v>
      </c>
      <c r="B5283" t="s">
        <v>280</v>
      </c>
      <c r="C5283" t="s">
        <v>102</v>
      </c>
      <c r="D5283" t="s">
        <v>6</v>
      </c>
      <c r="E5283" t="s">
        <v>36</v>
      </c>
      <c r="F5283" t="s">
        <v>100</v>
      </c>
      <c r="G5283">
        <v>32000</v>
      </c>
      <c r="H5283">
        <f t="shared" si="1451"/>
        <v>30108.799999999999</v>
      </c>
      <c r="I5283">
        <f t="shared" si="1452"/>
        <v>918.4</v>
      </c>
      <c r="J5283">
        <f t="shared" si="1453"/>
        <v>2272</v>
      </c>
      <c r="K5283">
        <f t="shared" si="1454"/>
        <v>352.00000000000006</v>
      </c>
      <c r="L5283">
        <f t="shared" si="1455"/>
        <v>972.8</v>
      </c>
      <c r="M5283">
        <f t="shared" si="1456"/>
        <v>2268.8000000000002</v>
      </c>
      <c r="N5283">
        <v>0</v>
      </c>
      <c r="O5283">
        <f t="shared" si="1457"/>
        <v>6784</v>
      </c>
      <c r="P5283">
        <v>25</v>
      </c>
      <c r="Q5283">
        <v>0</v>
      </c>
      <c r="R5283">
        <v>250.01</v>
      </c>
      <c r="S5283">
        <v>0</v>
      </c>
      <c r="T5283">
        <v>100</v>
      </c>
      <c r="U5283">
        <f t="shared" si="1458"/>
        <v>0</v>
      </c>
      <c r="V5283">
        <v>0</v>
      </c>
      <c r="W5283">
        <f t="shared" si="1448"/>
        <v>375.01</v>
      </c>
      <c r="X5283">
        <f t="shared" si="1460"/>
        <v>1891.1999999999998</v>
      </c>
      <c r="Y5283">
        <f t="shared" si="1461"/>
        <v>4540.8</v>
      </c>
      <c r="Z5283">
        <f t="shared" si="1450"/>
        <v>29733.79</v>
      </c>
      <c r="AA5283" t="s">
        <v>223</v>
      </c>
      <c r="AB5283">
        <v>2021</v>
      </c>
    </row>
    <row r="5284" spans="1:28" x14ac:dyDescent="0.25">
      <c r="A5284">
        <v>51</v>
      </c>
      <c r="B5284" t="s">
        <v>281</v>
      </c>
      <c r="C5284" t="s">
        <v>103</v>
      </c>
      <c r="D5284" t="s">
        <v>22</v>
      </c>
      <c r="E5284" t="s">
        <v>57</v>
      </c>
      <c r="F5284" t="s">
        <v>100</v>
      </c>
      <c r="G5284">
        <v>21500</v>
      </c>
      <c r="H5284">
        <f t="shared" si="1451"/>
        <v>20229.349999999999</v>
      </c>
      <c r="I5284">
        <f t="shared" si="1452"/>
        <v>617.04999999999995</v>
      </c>
      <c r="J5284">
        <f t="shared" si="1453"/>
        <v>1526.4999999999998</v>
      </c>
      <c r="K5284">
        <f t="shared" si="1454"/>
        <v>236.50000000000003</v>
      </c>
      <c r="L5284">
        <f t="shared" si="1455"/>
        <v>653.6</v>
      </c>
      <c r="M5284">
        <f t="shared" si="1456"/>
        <v>1524.3500000000001</v>
      </c>
      <c r="N5284">
        <v>0</v>
      </c>
      <c r="O5284">
        <f t="shared" si="1457"/>
        <v>4558</v>
      </c>
      <c r="P5284">
        <v>25</v>
      </c>
      <c r="Q5284">
        <v>7239.75</v>
      </c>
      <c r="R5284">
        <v>0</v>
      </c>
      <c r="S5284">
        <v>0</v>
      </c>
      <c r="T5284">
        <v>100</v>
      </c>
      <c r="U5284">
        <f t="shared" si="1458"/>
        <v>0</v>
      </c>
      <c r="V5284">
        <v>0</v>
      </c>
      <c r="W5284">
        <f t="shared" si="1448"/>
        <v>7364.75</v>
      </c>
      <c r="X5284">
        <f t="shared" si="1460"/>
        <v>1270.6500000000001</v>
      </c>
      <c r="Y5284">
        <f t="shared" si="1461"/>
        <v>3050.85</v>
      </c>
      <c r="Z5284">
        <f t="shared" si="1450"/>
        <v>12864.6</v>
      </c>
      <c r="AA5284" t="s">
        <v>223</v>
      </c>
      <c r="AB5284">
        <v>2021</v>
      </c>
    </row>
    <row r="5285" spans="1:28" x14ac:dyDescent="0.25">
      <c r="A5285">
        <v>52</v>
      </c>
      <c r="B5285" t="s">
        <v>282</v>
      </c>
      <c r="C5285" t="s">
        <v>102</v>
      </c>
      <c r="D5285" t="s">
        <v>6</v>
      </c>
      <c r="E5285" t="s">
        <v>37</v>
      </c>
      <c r="F5285" t="s">
        <v>100</v>
      </c>
      <c r="G5285">
        <v>10000</v>
      </c>
      <c r="H5285">
        <f t="shared" si="1451"/>
        <v>9409</v>
      </c>
      <c r="I5285">
        <f t="shared" si="1452"/>
        <v>287</v>
      </c>
      <c r="J5285">
        <f t="shared" si="1453"/>
        <v>709.99999999999989</v>
      </c>
      <c r="K5285">
        <f t="shared" si="1454"/>
        <v>110.00000000000001</v>
      </c>
      <c r="L5285">
        <f t="shared" si="1455"/>
        <v>304</v>
      </c>
      <c r="M5285">
        <f t="shared" si="1456"/>
        <v>709</v>
      </c>
      <c r="N5285">
        <v>0</v>
      </c>
      <c r="O5285">
        <f t="shared" si="1457"/>
        <v>2120</v>
      </c>
      <c r="P5285">
        <v>25</v>
      </c>
      <c r="Q5285">
        <v>500</v>
      </c>
      <c r="R5285">
        <v>0</v>
      </c>
      <c r="S5285">
        <v>0</v>
      </c>
      <c r="T5285">
        <v>100</v>
      </c>
      <c r="U5285">
        <f t="shared" si="1458"/>
        <v>0</v>
      </c>
      <c r="V5285">
        <v>0</v>
      </c>
      <c r="W5285">
        <f t="shared" si="1448"/>
        <v>625</v>
      </c>
      <c r="X5285">
        <f t="shared" si="1460"/>
        <v>591</v>
      </c>
      <c r="Y5285">
        <f t="shared" si="1461"/>
        <v>1419</v>
      </c>
      <c r="Z5285">
        <f t="shared" si="1450"/>
        <v>8784</v>
      </c>
      <c r="AA5285" t="s">
        <v>223</v>
      </c>
      <c r="AB5285">
        <v>2021</v>
      </c>
    </row>
    <row r="5286" spans="1:28" x14ac:dyDescent="0.25">
      <c r="A5286">
        <v>53</v>
      </c>
      <c r="B5286" t="s">
        <v>283</v>
      </c>
      <c r="C5286" t="s">
        <v>103</v>
      </c>
      <c r="D5286" t="s">
        <v>94</v>
      </c>
      <c r="E5286" t="s">
        <v>58</v>
      </c>
      <c r="F5286" t="s">
        <v>84</v>
      </c>
      <c r="G5286">
        <v>42000</v>
      </c>
      <c r="H5286">
        <f t="shared" si="1451"/>
        <v>39517.800000000003</v>
      </c>
      <c r="I5286">
        <f t="shared" si="1452"/>
        <v>1205.4000000000001</v>
      </c>
      <c r="J5286">
        <f t="shared" si="1453"/>
        <v>2981.9999999999995</v>
      </c>
      <c r="K5286">
        <f t="shared" si="1454"/>
        <v>462.00000000000006</v>
      </c>
      <c r="L5286">
        <f t="shared" si="1455"/>
        <v>1276.8</v>
      </c>
      <c r="M5286">
        <f t="shared" si="1456"/>
        <v>2977.8</v>
      </c>
      <c r="N5286">
        <v>0</v>
      </c>
      <c r="O5286">
        <f t="shared" si="1457"/>
        <v>8904</v>
      </c>
      <c r="P5286">
        <v>25</v>
      </c>
      <c r="Q5286">
        <v>0</v>
      </c>
      <c r="R5286">
        <v>0</v>
      </c>
      <c r="S5286">
        <v>1008</v>
      </c>
      <c r="T5286">
        <v>100</v>
      </c>
      <c r="U5286">
        <f t="shared" si="1458"/>
        <v>724.91987500000039</v>
      </c>
      <c r="V5286">
        <v>0</v>
      </c>
      <c r="W5286">
        <f t="shared" ref="W5286:W5349" si="1462">P5286+Q5286+R5286+S5286+T5286+U5286</f>
        <v>1857.9198750000005</v>
      </c>
      <c r="X5286">
        <f t="shared" ref="X5286:X5319" si="1463">+I5286+L5286+N5286</f>
        <v>2482.1999999999998</v>
      </c>
      <c r="Y5286">
        <f t="shared" si="1461"/>
        <v>5959.7999999999993</v>
      </c>
      <c r="Z5286">
        <f t="shared" ref="Z5286:Z5349" si="1464">+G5286-(W5286+X5286)</f>
        <v>37659.880124999996</v>
      </c>
      <c r="AA5286" t="s">
        <v>223</v>
      </c>
      <c r="AB5286">
        <v>2021</v>
      </c>
    </row>
    <row r="5287" spans="1:28" x14ac:dyDescent="0.25">
      <c r="A5287">
        <v>54</v>
      </c>
      <c r="B5287" t="s">
        <v>284</v>
      </c>
      <c r="C5287" t="s">
        <v>103</v>
      </c>
      <c r="D5287" t="s">
        <v>14</v>
      </c>
      <c r="E5287" t="s">
        <v>59</v>
      </c>
      <c r="F5287" t="s">
        <v>100</v>
      </c>
      <c r="G5287">
        <v>30000</v>
      </c>
      <c r="H5287">
        <f t="shared" si="1451"/>
        <v>28227</v>
      </c>
      <c r="I5287">
        <f t="shared" si="1452"/>
        <v>861</v>
      </c>
      <c r="J5287">
        <f t="shared" si="1453"/>
        <v>2130</v>
      </c>
      <c r="K5287">
        <f t="shared" si="1454"/>
        <v>330.00000000000006</v>
      </c>
      <c r="L5287">
        <f t="shared" si="1455"/>
        <v>912</v>
      </c>
      <c r="M5287">
        <f t="shared" si="1456"/>
        <v>2127</v>
      </c>
      <c r="N5287">
        <v>0</v>
      </c>
      <c r="O5287">
        <f t="shared" si="1457"/>
        <v>6360</v>
      </c>
      <c r="P5287">
        <v>25</v>
      </c>
      <c r="Q5287">
        <v>0</v>
      </c>
      <c r="R5287">
        <v>0</v>
      </c>
      <c r="S5287">
        <v>0</v>
      </c>
      <c r="T5287">
        <v>100</v>
      </c>
      <c r="U5287">
        <f t="shared" si="1458"/>
        <v>0</v>
      </c>
      <c r="V5287">
        <v>0</v>
      </c>
      <c r="W5287">
        <f t="shared" si="1462"/>
        <v>125</v>
      </c>
      <c r="X5287">
        <f t="shared" si="1463"/>
        <v>1773</v>
      </c>
      <c r="Y5287">
        <f t="shared" si="1461"/>
        <v>4257</v>
      </c>
      <c r="Z5287">
        <f t="shared" si="1464"/>
        <v>28102</v>
      </c>
      <c r="AA5287" t="s">
        <v>223</v>
      </c>
      <c r="AB5287">
        <v>2021</v>
      </c>
    </row>
    <row r="5288" spans="1:28" x14ac:dyDescent="0.25">
      <c r="A5288">
        <v>55</v>
      </c>
      <c r="B5288" t="s">
        <v>285</v>
      </c>
      <c r="C5288" t="s">
        <v>103</v>
      </c>
      <c r="D5288" t="s">
        <v>22</v>
      </c>
      <c r="E5288" t="s">
        <v>54</v>
      </c>
      <c r="F5288" t="s">
        <v>100</v>
      </c>
      <c r="G5288">
        <v>20000</v>
      </c>
      <c r="H5288">
        <f t="shared" si="1451"/>
        <v>18818</v>
      </c>
      <c r="I5288">
        <f t="shared" si="1452"/>
        <v>574</v>
      </c>
      <c r="J5288">
        <f t="shared" si="1453"/>
        <v>1419.9999999999998</v>
      </c>
      <c r="K5288">
        <f t="shared" si="1454"/>
        <v>220.00000000000003</v>
      </c>
      <c r="L5288">
        <f t="shared" si="1455"/>
        <v>608</v>
      </c>
      <c r="M5288">
        <f t="shared" si="1456"/>
        <v>1418</v>
      </c>
      <c r="N5288">
        <v>0</v>
      </c>
      <c r="O5288">
        <f t="shared" si="1457"/>
        <v>4240</v>
      </c>
      <c r="P5288">
        <v>25</v>
      </c>
      <c r="Q5288">
        <v>0</v>
      </c>
      <c r="R5288">
        <v>0</v>
      </c>
      <c r="S5288">
        <v>0</v>
      </c>
      <c r="T5288">
        <v>0</v>
      </c>
      <c r="U5288">
        <f t="shared" si="1458"/>
        <v>0</v>
      </c>
      <c r="V5288">
        <v>0</v>
      </c>
      <c r="W5288">
        <f t="shared" si="1462"/>
        <v>25</v>
      </c>
      <c r="X5288">
        <f t="shared" si="1463"/>
        <v>1182</v>
      </c>
      <c r="Y5288">
        <f t="shared" si="1461"/>
        <v>2838</v>
      </c>
      <c r="Z5288">
        <f t="shared" si="1464"/>
        <v>18793</v>
      </c>
      <c r="AA5288" t="s">
        <v>223</v>
      </c>
      <c r="AB5288">
        <v>2021</v>
      </c>
    </row>
    <row r="5289" spans="1:28" x14ac:dyDescent="0.25">
      <c r="A5289">
        <v>56</v>
      </c>
      <c r="B5289" t="s">
        <v>286</v>
      </c>
      <c r="C5289" t="s">
        <v>103</v>
      </c>
      <c r="D5289" t="s">
        <v>19</v>
      </c>
      <c r="E5289" t="s">
        <v>60</v>
      </c>
      <c r="F5289" t="s">
        <v>100</v>
      </c>
      <c r="G5289">
        <v>28000</v>
      </c>
      <c r="H5289">
        <f t="shared" si="1451"/>
        <v>26345.200000000001</v>
      </c>
      <c r="I5289">
        <f t="shared" si="1452"/>
        <v>803.6</v>
      </c>
      <c r="J5289">
        <f t="shared" si="1453"/>
        <v>1987.9999999999998</v>
      </c>
      <c r="K5289">
        <f t="shared" si="1454"/>
        <v>308.00000000000006</v>
      </c>
      <c r="L5289">
        <f t="shared" si="1455"/>
        <v>851.2</v>
      </c>
      <c r="M5289">
        <f t="shared" si="1456"/>
        <v>1985.2</v>
      </c>
      <c r="N5289">
        <v>0</v>
      </c>
      <c r="O5289">
        <f t="shared" si="1457"/>
        <v>5936</v>
      </c>
      <c r="P5289">
        <v>25</v>
      </c>
      <c r="Q5289">
        <v>6191.35</v>
      </c>
      <c r="R5289">
        <v>0</v>
      </c>
      <c r="S5289">
        <v>0</v>
      </c>
      <c r="T5289">
        <v>100</v>
      </c>
      <c r="U5289">
        <f t="shared" si="1458"/>
        <v>0</v>
      </c>
      <c r="V5289">
        <v>0</v>
      </c>
      <c r="W5289">
        <f t="shared" si="1462"/>
        <v>6316.35</v>
      </c>
      <c r="X5289">
        <f t="shared" si="1463"/>
        <v>1654.8000000000002</v>
      </c>
      <c r="Y5289">
        <f t="shared" si="1461"/>
        <v>3973.2</v>
      </c>
      <c r="Z5289">
        <f t="shared" si="1464"/>
        <v>20028.849999999999</v>
      </c>
      <c r="AA5289" t="s">
        <v>223</v>
      </c>
      <c r="AB5289">
        <v>2021</v>
      </c>
    </row>
    <row r="5290" spans="1:28" x14ac:dyDescent="0.25">
      <c r="A5290">
        <v>57</v>
      </c>
      <c r="B5290" t="s">
        <v>287</v>
      </c>
      <c r="C5290" t="s">
        <v>102</v>
      </c>
      <c r="D5290" t="s">
        <v>6</v>
      </c>
      <c r="E5290" t="s">
        <v>36</v>
      </c>
      <c r="F5290" t="s">
        <v>100</v>
      </c>
      <c r="G5290">
        <v>30000</v>
      </c>
      <c r="H5290">
        <f t="shared" si="1451"/>
        <v>28227</v>
      </c>
      <c r="I5290">
        <f t="shared" si="1452"/>
        <v>861</v>
      </c>
      <c r="J5290">
        <f t="shared" si="1453"/>
        <v>2130</v>
      </c>
      <c r="K5290">
        <f t="shared" si="1454"/>
        <v>330.00000000000006</v>
      </c>
      <c r="L5290">
        <f t="shared" si="1455"/>
        <v>912</v>
      </c>
      <c r="M5290">
        <f t="shared" si="1456"/>
        <v>2127</v>
      </c>
      <c r="N5290">
        <v>0</v>
      </c>
      <c r="O5290">
        <f t="shared" si="1457"/>
        <v>6360</v>
      </c>
      <c r="P5290">
        <v>25</v>
      </c>
      <c r="Q5290">
        <v>0</v>
      </c>
      <c r="R5290">
        <v>0</v>
      </c>
      <c r="S5290">
        <v>0</v>
      </c>
      <c r="T5290">
        <v>100</v>
      </c>
      <c r="U5290">
        <f t="shared" si="1458"/>
        <v>0</v>
      </c>
      <c r="V5290">
        <v>0</v>
      </c>
      <c r="W5290">
        <f t="shared" si="1462"/>
        <v>125</v>
      </c>
      <c r="X5290">
        <f t="shared" si="1463"/>
        <v>1773</v>
      </c>
      <c r="Y5290">
        <f t="shared" si="1461"/>
        <v>4257</v>
      </c>
      <c r="Z5290">
        <f t="shared" si="1464"/>
        <v>28102</v>
      </c>
      <c r="AA5290" t="s">
        <v>223</v>
      </c>
      <c r="AB5290">
        <v>2021</v>
      </c>
    </row>
    <row r="5291" spans="1:28" x14ac:dyDescent="0.25">
      <c r="A5291">
        <v>58</v>
      </c>
      <c r="B5291" t="s">
        <v>288</v>
      </c>
      <c r="C5291" t="s">
        <v>102</v>
      </c>
      <c r="D5291" t="s">
        <v>12</v>
      </c>
      <c r="E5291" t="s">
        <v>46</v>
      </c>
      <c r="F5291" t="s">
        <v>84</v>
      </c>
      <c r="G5291">
        <v>32000</v>
      </c>
      <c r="H5291">
        <f t="shared" si="1451"/>
        <v>30108.799999999999</v>
      </c>
      <c r="I5291">
        <f t="shared" si="1452"/>
        <v>918.4</v>
      </c>
      <c r="J5291">
        <f t="shared" si="1453"/>
        <v>2272</v>
      </c>
      <c r="K5291">
        <f t="shared" si="1454"/>
        <v>352.00000000000006</v>
      </c>
      <c r="L5291">
        <f t="shared" si="1455"/>
        <v>972.8</v>
      </c>
      <c r="M5291">
        <f t="shared" si="1456"/>
        <v>2268.8000000000002</v>
      </c>
      <c r="N5291">
        <v>0</v>
      </c>
      <c r="O5291">
        <f t="shared" si="1457"/>
        <v>6784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58"/>
        <v>0</v>
      </c>
      <c r="V5291">
        <v>0</v>
      </c>
      <c r="W5291">
        <f t="shared" si="1462"/>
        <v>125</v>
      </c>
      <c r="X5291">
        <f t="shared" si="1463"/>
        <v>1891.1999999999998</v>
      </c>
      <c r="Y5291">
        <f t="shared" si="1461"/>
        <v>4540.8</v>
      </c>
      <c r="Z5291">
        <f t="shared" si="1464"/>
        <v>29983.8</v>
      </c>
      <c r="AA5291" t="s">
        <v>223</v>
      </c>
      <c r="AB5291">
        <v>2021</v>
      </c>
    </row>
    <row r="5292" spans="1:28" x14ac:dyDescent="0.25">
      <c r="A5292">
        <v>59</v>
      </c>
      <c r="B5292" t="s">
        <v>289</v>
      </c>
      <c r="C5292" t="s">
        <v>102</v>
      </c>
      <c r="D5292" t="s">
        <v>16</v>
      </c>
      <c r="E5292" t="s">
        <v>61</v>
      </c>
      <c r="F5292" t="s">
        <v>84</v>
      </c>
      <c r="G5292">
        <v>65000</v>
      </c>
      <c r="H5292">
        <f t="shared" si="1451"/>
        <v>57108.14</v>
      </c>
      <c r="I5292">
        <f t="shared" si="1452"/>
        <v>1865.5</v>
      </c>
      <c r="J5292">
        <f t="shared" si="1453"/>
        <v>4615</v>
      </c>
      <c r="K5292">
        <f t="shared" si="1454"/>
        <v>686.4</v>
      </c>
      <c r="L5292">
        <f t="shared" si="1455"/>
        <v>1976</v>
      </c>
      <c r="M5292">
        <f t="shared" si="1456"/>
        <v>4608.5</v>
      </c>
      <c r="N5292">
        <f>1350.12*3</f>
        <v>4050.3599999999997</v>
      </c>
      <c r="O5292">
        <f t="shared" si="1457"/>
        <v>17801.759999999998</v>
      </c>
      <c r="P5292">
        <v>25</v>
      </c>
      <c r="Q5292">
        <v>1200</v>
      </c>
      <c r="R5292">
        <v>250.01</v>
      </c>
      <c r="S5292">
        <v>0</v>
      </c>
      <c r="T5292">
        <v>100</v>
      </c>
      <c r="U5292">
        <f t="shared" si="1458"/>
        <v>3617.477833333332</v>
      </c>
      <c r="V5292">
        <v>0</v>
      </c>
      <c r="W5292">
        <f t="shared" si="1462"/>
        <v>5192.4878333333318</v>
      </c>
      <c r="X5292">
        <f t="shared" si="1463"/>
        <v>7891.86</v>
      </c>
      <c r="Y5292">
        <f t="shared" si="1461"/>
        <v>9223.5</v>
      </c>
      <c r="Z5292">
        <f t="shared" si="1464"/>
        <v>51915.652166666667</v>
      </c>
      <c r="AA5292" t="s">
        <v>223</v>
      </c>
      <c r="AB5292">
        <v>2021</v>
      </c>
    </row>
    <row r="5293" spans="1:28" x14ac:dyDescent="0.25">
      <c r="A5293">
        <v>60</v>
      </c>
      <c r="B5293" t="s">
        <v>290</v>
      </c>
      <c r="C5293" t="s">
        <v>102</v>
      </c>
      <c r="D5293" t="s">
        <v>6</v>
      </c>
      <c r="E5293" t="s">
        <v>26</v>
      </c>
      <c r="F5293" t="s">
        <v>100</v>
      </c>
      <c r="G5293">
        <v>32000</v>
      </c>
      <c r="H5293">
        <f t="shared" si="1451"/>
        <v>30108.799999999999</v>
      </c>
      <c r="I5293">
        <f t="shared" si="1452"/>
        <v>918.4</v>
      </c>
      <c r="J5293">
        <f t="shared" si="1453"/>
        <v>2272</v>
      </c>
      <c r="K5293">
        <f t="shared" si="1454"/>
        <v>352.00000000000006</v>
      </c>
      <c r="L5293">
        <f t="shared" si="1455"/>
        <v>972.8</v>
      </c>
      <c r="M5293">
        <f t="shared" si="1456"/>
        <v>2268.8000000000002</v>
      </c>
      <c r="N5293">
        <v>0</v>
      </c>
      <c r="O5293">
        <f t="shared" si="1457"/>
        <v>6784</v>
      </c>
      <c r="P5293">
        <v>25</v>
      </c>
      <c r="Q5293">
        <v>0</v>
      </c>
      <c r="R5293">
        <v>0</v>
      </c>
      <c r="S5293">
        <v>0</v>
      </c>
      <c r="T5293">
        <v>100</v>
      </c>
      <c r="U5293">
        <f t="shared" si="1458"/>
        <v>0</v>
      </c>
      <c r="V5293">
        <v>0</v>
      </c>
      <c r="W5293">
        <f t="shared" si="1462"/>
        <v>125</v>
      </c>
      <c r="X5293">
        <f t="shared" si="1463"/>
        <v>1891.1999999999998</v>
      </c>
      <c r="Y5293">
        <f t="shared" si="1461"/>
        <v>4540.8</v>
      </c>
      <c r="Z5293">
        <f t="shared" si="1464"/>
        <v>29983.8</v>
      </c>
      <c r="AA5293" t="s">
        <v>223</v>
      </c>
      <c r="AB5293">
        <v>2021</v>
      </c>
    </row>
    <row r="5294" spans="1:28" x14ac:dyDescent="0.25">
      <c r="A5294">
        <v>61</v>
      </c>
      <c r="B5294" t="s">
        <v>291</v>
      </c>
      <c r="C5294" t="s">
        <v>103</v>
      </c>
      <c r="D5294" t="s">
        <v>6</v>
      </c>
      <c r="E5294" t="s">
        <v>52</v>
      </c>
      <c r="F5294" t="s">
        <v>100</v>
      </c>
      <c r="G5294">
        <v>22000</v>
      </c>
      <c r="H5294">
        <f t="shared" si="1451"/>
        <v>20699.8</v>
      </c>
      <c r="I5294">
        <f t="shared" si="1452"/>
        <v>631.4</v>
      </c>
      <c r="J5294">
        <f t="shared" si="1453"/>
        <v>1561.9999999999998</v>
      </c>
      <c r="K5294">
        <f t="shared" si="1454"/>
        <v>242.00000000000003</v>
      </c>
      <c r="L5294">
        <f t="shared" si="1455"/>
        <v>668.8</v>
      </c>
      <c r="M5294">
        <f t="shared" si="1456"/>
        <v>1559.8000000000002</v>
      </c>
      <c r="N5294">
        <v>0</v>
      </c>
      <c r="O5294">
        <f t="shared" si="1457"/>
        <v>4664</v>
      </c>
      <c r="P5294">
        <v>25</v>
      </c>
      <c r="Q5294">
        <v>0</v>
      </c>
      <c r="R5294">
        <v>0</v>
      </c>
      <c r="S5294">
        <v>0</v>
      </c>
      <c r="T5294">
        <v>100</v>
      </c>
      <c r="U5294">
        <f t="shared" si="1458"/>
        <v>0</v>
      </c>
      <c r="V5294">
        <v>0</v>
      </c>
      <c r="W5294">
        <f t="shared" si="1462"/>
        <v>125</v>
      </c>
      <c r="X5294">
        <f t="shared" si="1463"/>
        <v>1300.1999999999998</v>
      </c>
      <c r="Y5294">
        <f t="shared" si="1461"/>
        <v>3121.8</v>
      </c>
      <c r="Z5294">
        <f t="shared" si="1464"/>
        <v>20574.8</v>
      </c>
      <c r="AA5294" t="s">
        <v>223</v>
      </c>
      <c r="AB5294">
        <v>2021</v>
      </c>
    </row>
    <row r="5295" spans="1:28" x14ac:dyDescent="0.25">
      <c r="A5295">
        <v>62</v>
      </c>
      <c r="B5295" t="s">
        <v>292</v>
      </c>
      <c r="C5295" t="s">
        <v>102</v>
      </c>
      <c r="D5295" t="s">
        <v>20</v>
      </c>
      <c r="E5295" t="s">
        <v>62</v>
      </c>
      <c r="F5295" t="s">
        <v>99</v>
      </c>
      <c r="G5295">
        <v>110000</v>
      </c>
      <c r="H5295">
        <f t="shared" si="1451"/>
        <v>103499</v>
      </c>
      <c r="I5295">
        <f t="shared" si="1452"/>
        <v>3157</v>
      </c>
      <c r="J5295">
        <f t="shared" si="1453"/>
        <v>7809.9999999999991</v>
      </c>
      <c r="K5295">
        <f t="shared" si="1454"/>
        <v>686.4</v>
      </c>
      <c r="L5295">
        <f t="shared" si="1455"/>
        <v>3344</v>
      </c>
      <c r="M5295">
        <f t="shared" si="1456"/>
        <v>7799.0000000000009</v>
      </c>
      <c r="N5295">
        <v>0</v>
      </c>
      <c r="O5295">
        <f t="shared" si="1457"/>
        <v>22796.400000000001</v>
      </c>
      <c r="P5295">
        <v>25</v>
      </c>
      <c r="Q5295">
        <v>0</v>
      </c>
      <c r="R5295">
        <v>0</v>
      </c>
      <c r="S5295">
        <v>0</v>
      </c>
      <c r="T5295">
        <v>0</v>
      </c>
      <c r="U5295">
        <f t="shared" si="1458"/>
        <v>14457.687291666667</v>
      </c>
      <c r="V5295">
        <v>0</v>
      </c>
      <c r="W5295">
        <f t="shared" si="1462"/>
        <v>14482.687291666667</v>
      </c>
      <c r="X5295">
        <f t="shared" si="1463"/>
        <v>6501</v>
      </c>
      <c r="Y5295">
        <f t="shared" si="1461"/>
        <v>15609</v>
      </c>
      <c r="Z5295">
        <f t="shared" si="1464"/>
        <v>89016.312708333338</v>
      </c>
      <c r="AA5295" t="s">
        <v>223</v>
      </c>
      <c r="AB5295">
        <v>2021</v>
      </c>
    </row>
    <row r="5296" spans="1:28" x14ac:dyDescent="0.25">
      <c r="A5296">
        <v>63</v>
      </c>
      <c r="B5296" t="s">
        <v>293</v>
      </c>
      <c r="C5296" t="s">
        <v>102</v>
      </c>
      <c r="D5296" t="s">
        <v>8</v>
      </c>
      <c r="E5296" t="s">
        <v>63</v>
      </c>
      <c r="F5296" t="s">
        <v>99</v>
      </c>
      <c r="G5296">
        <v>130000</v>
      </c>
      <c r="H5296">
        <f t="shared" si="1451"/>
        <v>122317</v>
      </c>
      <c r="I5296">
        <f t="shared" si="1452"/>
        <v>3731</v>
      </c>
      <c r="J5296">
        <f t="shared" si="1453"/>
        <v>9230</v>
      </c>
      <c r="K5296">
        <f t="shared" si="1454"/>
        <v>686.4</v>
      </c>
      <c r="L5296">
        <f t="shared" si="1455"/>
        <v>3952</v>
      </c>
      <c r="M5296">
        <f t="shared" si="1456"/>
        <v>9217</v>
      </c>
      <c r="N5296">
        <v>0</v>
      </c>
      <c r="O5296">
        <f t="shared" si="1457"/>
        <v>26816.400000000001</v>
      </c>
      <c r="P5296">
        <v>25</v>
      </c>
      <c r="Q5296">
        <v>0</v>
      </c>
      <c r="R5296">
        <v>0</v>
      </c>
      <c r="S5296">
        <v>0</v>
      </c>
      <c r="T5296">
        <v>100</v>
      </c>
      <c r="U5296">
        <f t="shared" si="1458"/>
        <v>19162.187291666665</v>
      </c>
      <c r="V5296">
        <v>0</v>
      </c>
      <c r="W5296">
        <f t="shared" si="1462"/>
        <v>19287.187291666665</v>
      </c>
      <c r="X5296">
        <f t="shared" si="1463"/>
        <v>7683</v>
      </c>
      <c r="Y5296">
        <f t="shared" si="1461"/>
        <v>18447</v>
      </c>
      <c r="Z5296">
        <f t="shared" si="1464"/>
        <v>103029.81270833334</v>
      </c>
      <c r="AA5296" t="s">
        <v>223</v>
      </c>
      <c r="AB5296">
        <v>2021</v>
      </c>
    </row>
    <row r="5297" spans="1:28" x14ac:dyDescent="0.25">
      <c r="A5297">
        <v>64</v>
      </c>
      <c r="B5297" t="s">
        <v>294</v>
      </c>
      <c r="C5297" t="s">
        <v>103</v>
      </c>
      <c r="D5297" t="s">
        <v>7</v>
      </c>
      <c r="E5297" t="s">
        <v>54</v>
      </c>
      <c r="F5297" t="s">
        <v>99</v>
      </c>
      <c r="G5297">
        <v>45000</v>
      </c>
      <c r="H5297">
        <f t="shared" si="1451"/>
        <v>42340.5</v>
      </c>
      <c r="I5297">
        <f t="shared" si="1452"/>
        <v>1291.5</v>
      </c>
      <c r="J5297">
        <f t="shared" si="1453"/>
        <v>3194.9999999999995</v>
      </c>
      <c r="K5297">
        <f t="shared" si="1454"/>
        <v>495.00000000000006</v>
      </c>
      <c r="L5297">
        <f t="shared" si="1455"/>
        <v>1368</v>
      </c>
      <c r="M5297">
        <f t="shared" si="1456"/>
        <v>3190.5</v>
      </c>
      <c r="N5297">
        <v>0</v>
      </c>
      <c r="O5297">
        <f t="shared" si="1457"/>
        <v>9540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58"/>
        <v>1148.3248749999998</v>
      </c>
      <c r="V5297">
        <v>0</v>
      </c>
      <c r="W5297">
        <f t="shared" si="1462"/>
        <v>1273.3248749999998</v>
      </c>
      <c r="X5297">
        <f t="shared" si="1463"/>
        <v>2659.5</v>
      </c>
      <c r="Y5297">
        <f t="shared" si="1461"/>
        <v>6385.5</v>
      </c>
      <c r="Z5297">
        <f t="shared" si="1464"/>
        <v>41067.175125000002</v>
      </c>
      <c r="AA5297" t="s">
        <v>223</v>
      </c>
      <c r="AB5297">
        <v>2021</v>
      </c>
    </row>
    <row r="5298" spans="1:28" x14ac:dyDescent="0.25">
      <c r="A5298">
        <v>65</v>
      </c>
      <c r="B5298" t="s">
        <v>295</v>
      </c>
      <c r="C5298" t="s">
        <v>102</v>
      </c>
      <c r="D5298" t="s">
        <v>22</v>
      </c>
      <c r="E5298" t="s">
        <v>26</v>
      </c>
      <c r="F5298" t="s">
        <v>100</v>
      </c>
      <c r="G5298">
        <v>25000</v>
      </c>
      <c r="H5298">
        <f t="shared" ref="H5298:H5334" si="1465">+G5298-(I5298+L5298+N5298)</f>
        <v>23522.5</v>
      </c>
      <c r="I5298">
        <f t="shared" ref="I5298:I5334" si="1466">IF(G5298&lt;=312000,G5298*2.87%,8954.4)</f>
        <v>717.5</v>
      </c>
      <c r="J5298">
        <f t="shared" ref="J5298:J5334" si="1467">IF(G5298&lt;=312000,G5298*7.1%,22152)</f>
        <v>1774.9999999999998</v>
      </c>
      <c r="K5298">
        <f t="shared" ref="K5298:K5334" si="1468">IF(G5298&lt;=62400,G5298*1.1%,686.4)</f>
        <v>275</v>
      </c>
      <c r="L5298">
        <f t="shared" ref="L5298:L5334" si="1469">IF(G5298&lt;=156000,G5298*3.04%,4742.4)</f>
        <v>760</v>
      </c>
      <c r="M5298">
        <f t="shared" ref="M5298:M5334" si="1470">IF(G5298&lt;=156000,G5298*7.09%,11060.4)</f>
        <v>1772.5000000000002</v>
      </c>
      <c r="N5298">
        <v>0</v>
      </c>
      <c r="O5298">
        <f t="shared" ref="O5298:O5334" si="1471">+I5298+J5298+K5298+L5298+M5298+N5298</f>
        <v>5300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ref="U5298:U5334" si="1472">IF((H5298*12)&gt;867123.01,(79776+(((H5298*12)-867123.01)*0.25))/12,IF((H5298*12)&gt;624329.01,(31216+(((H5298*12)-624329.01)*0.2))/12,IF((H5298*12)&gt;416220.01,(((H5298*12)-416220.01)*0.15)/12,0)))</f>
        <v>0</v>
      </c>
      <c r="V5298">
        <v>0</v>
      </c>
      <c r="W5298">
        <f t="shared" si="1462"/>
        <v>125</v>
      </c>
      <c r="X5298">
        <f t="shared" si="1463"/>
        <v>1477.5</v>
      </c>
      <c r="Y5298">
        <f t="shared" ref="Y5298:Y5334" si="1473">+J5298+M5298</f>
        <v>3547.5</v>
      </c>
      <c r="Z5298">
        <f t="shared" si="1464"/>
        <v>23397.5</v>
      </c>
      <c r="AA5298" t="s">
        <v>223</v>
      </c>
      <c r="AB5298">
        <v>2021</v>
      </c>
    </row>
    <row r="5299" spans="1:28" x14ac:dyDescent="0.25">
      <c r="A5299">
        <v>66</v>
      </c>
      <c r="B5299" t="s">
        <v>296</v>
      </c>
      <c r="C5299" t="s">
        <v>102</v>
      </c>
      <c r="D5299" t="s">
        <v>6</v>
      </c>
      <c r="E5299" t="s">
        <v>37</v>
      </c>
      <c r="F5299" t="s">
        <v>100</v>
      </c>
      <c r="G5299">
        <v>10000</v>
      </c>
      <c r="H5299">
        <f t="shared" si="1465"/>
        <v>9409</v>
      </c>
      <c r="I5299">
        <f t="shared" si="1466"/>
        <v>287</v>
      </c>
      <c r="J5299">
        <f t="shared" si="1467"/>
        <v>709.99999999999989</v>
      </c>
      <c r="K5299">
        <f t="shared" si="1468"/>
        <v>110.00000000000001</v>
      </c>
      <c r="L5299">
        <f t="shared" si="1469"/>
        <v>304</v>
      </c>
      <c r="M5299">
        <f t="shared" si="1470"/>
        <v>709</v>
      </c>
      <c r="N5299">
        <v>0</v>
      </c>
      <c r="O5299">
        <f t="shared" si="1471"/>
        <v>2120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si="1472"/>
        <v>0</v>
      </c>
      <c r="V5299">
        <v>0</v>
      </c>
      <c r="W5299">
        <f t="shared" si="1462"/>
        <v>125</v>
      </c>
      <c r="X5299">
        <f t="shared" si="1463"/>
        <v>591</v>
      </c>
      <c r="Y5299">
        <f t="shared" si="1473"/>
        <v>1419</v>
      </c>
      <c r="Z5299">
        <f t="shared" si="1464"/>
        <v>9284</v>
      </c>
      <c r="AA5299" t="s">
        <v>223</v>
      </c>
      <c r="AB5299">
        <v>2021</v>
      </c>
    </row>
    <row r="5300" spans="1:28" x14ac:dyDescent="0.25">
      <c r="A5300">
        <v>67</v>
      </c>
      <c r="B5300" t="s">
        <v>297</v>
      </c>
      <c r="C5300" t="s">
        <v>102</v>
      </c>
      <c r="D5300" t="s">
        <v>8</v>
      </c>
      <c r="E5300" t="s">
        <v>64</v>
      </c>
      <c r="F5300" t="s">
        <v>84</v>
      </c>
      <c r="G5300">
        <v>60000</v>
      </c>
      <c r="H5300">
        <f t="shared" si="1465"/>
        <v>56454</v>
      </c>
      <c r="I5300">
        <f t="shared" si="1466"/>
        <v>1722</v>
      </c>
      <c r="J5300">
        <f t="shared" si="1467"/>
        <v>4260</v>
      </c>
      <c r="K5300">
        <f t="shared" si="1468"/>
        <v>660.00000000000011</v>
      </c>
      <c r="L5300">
        <f t="shared" si="1469"/>
        <v>1824</v>
      </c>
      <c r="M5300">
        <f t="shared" si="1470"/>
        <v>4254</v>
      </c>
      <c r="N5300">
        <v>0</v>
      </c>
      <c r="O5300">
        <f t="shared" si="1471"/>
        <v>12720</v>
      </c>
      <c r="P5300">
        <v>25</v>
      </c>
      <c r="Q5300">
        <v>21600.77</v>
      </c>
      <c r="R5300">
        <v>500.03</v>
      </c>
      <c r="S5300">
        <v>1220</v>
      </c>
      <c r="T5300">
        <v>100</v>
      </c>
      <c r="U5300">
        <f t="shared" si="1472"/>
        <v>3486.6498333333329</v>
      </c>
      <c r="V5300">
        <v>0</v>
      </c>
      <c r="W5300">
        <f t="shared" si="1462"/>
        <v>26932.449833333332</v>
      </c>
      <c r="X5300">
        <f t="shared" si="1463"/>
        <v>3546</v>
      </c>
      <c r="Y5300">
        <f t="shared" si="1473"/>
        <v>8514</v>
      </c>
      <c r="Z5300">
        <f t="shared" si="1464"/>
        <v>29521.550166666668</v>
      </c>
      <c r="AA5300" t="s">
        <v>223</v>
      </c>
      <c r="AB5300">
        <v>2021</v>
      </c>
    </row>
    <row r="5301" spans="1:28" x14ac:dyDescent="0.25">
      <c r="A5301">
        <v>68</v>
      </c>
      <c r="B5301" t="s">
        <v>298</v>
      </c>
      <c r="C5301" t="s">
        <v>102</v>
      </c>
      <c r="D5301" t="s">
        <v>17</v>
      </c>
      <c r="E5301" t="s">
        <v>36</v>
      </c>
      <c r="F5301" t="s">
        <v>100</v>
      </c>
      <c r="G5301">
        <v>32000</v>
      </c>
      <c r="H5301">
        <f t="shared" si="1465"/>
        <v>27408.560000000001</v>
      </c>
      <c r="I5301">
        <f t="shared" si="1466"/>
        <v>918.4</v>
      </c>
      <c r="J5301">
        <f t="shared" si="1467"/>
        <v>2272</v>
      </c>
      <c r="K5301">
        <f t="shared" si="1468"/>
        <v>352.00000000000006</v>
      </c>
      <c r="L5301">
        <f t="shared" si="1469"/>
        <v>972.8</v>
      </c>
      <c r="M5301">
        <f t="shared" si="1470"/>
        <v>2268.8000000000002</v>
      </c>
      <c r="N5301">
        <f>1350.12*2</f>
        <v>2700.24</v>
      </c>
      <c r="O5301">
        <f t="shared" si="1471"/>
        <v>9484.24</v>
      </c>
      <c r="P5301">
        <v>25</v>
      </c>
      <c r="Q5301">
        <v>3875.52</v>
      </c>
      <c r="R5301">
        <v>0</v>
      </c>
      <c r="S5301">
        <v>0</v>
      </c>
      <c r="T5301">
        <v>100</v>
      </c>
      <c r="U5301">
        <f t="shared" si="1472"/>
        <v>0</v>
      </c>
      <c r="V5301">
        <v>0</v>
      </c>
      <c r="W5301">
        <f t="shared" si="1462"/>
        <v>4000.52</v>
      </c>
      <c r="X5301">
        <f t="shared" si="1463"/>
        <v>4591.4399999999996</v>
      </c>
      <c r="Y5301">
        <f t="shared" si="1473"/>
        <v>4540.8</v>
      </c>
      <c r="Z5301">
        <f t="shared" si="1464"/>
        <v>23408.04</v>
      </c>
      <c r="AA5301" t="s">
        <v>223</v>
      </c>
      <c r="AB5301">
        <v>2021</v>
      </c>
    </row>
    <row r="5302" spans="1:28" x14ac:dyDescent="0.25">
      <c r="A5302">
        <v>69</v>
      </c>
      <c r="B5302" t="s">
        <v>299</v>
      </c>
      <c r="C5302" t="s">
        <v>102</v>
      </c>
      <c r="D5302" t="s">
        <v>7</v>
      </c>
      <c r="E5302" t="s">
        <v>30</v>
      </c>
      <c r="F5302" t="s">
        <v>99</v>
      </c>
      <c r="G5302">
        <v>80000</v>
      </c>
      <c r="H5302">
        <f t="shared" si="1465"/>
        <v>73921.88</v>
      </c>
      <c r="I5302">
        <f t="shared" si="1466"/>
        <v>2296</v>
      </c>
      <c r="J5302">
        <f t="shared" si="1467"/>
        <v>5679.9999999999991</v>
      </c>
      <c r="K5302">
        <f t="shared" si="1468"/>
        <v>686.4</v>
      </c>
      <c r="L5302">
        <f t="shared" si="1469"/>
        <v>2432</v>
      </c>
      <c r="M5302">
        <f t="shared" si="1470"/>
        <v>5672</v>
      </c>
      <c r="N5302">
        <v>1350.12</v>
      </c>
      <c r="O5302">
        <f t="shared" si="1471"/>
        <v>18116.52</v>
      </c>
      <c r="P5302">
        <v>25</v>
      </c>
      <c r="Q5302">
        <v>0</v>
      </c>
      <c r="R5302">
        <v>0</v>
      </c>
      <c r="S5302">
        <v>0</v>
      </c>
      <c r="T5302">
        <v>100</v>
      </c>
      <c r="U5302">
        <f t="shared" si="1472"/>
        <v>7063.4072916666673</v>
      </c>
      <c r="V5302">
        <v>0</v>
      </c>
      <c r="W5302">
        <f t="shared" si="1462"/>
        <v>7188.4072916666673</v>
      </c>
      <c r="X5302">
        <f t="shared" si="1463"/>
        <v>6078.12</v>
      </c>
      <c r="Y5302">
        <f t="shared" si="1473"/>
        <v>11352</v>
      </c>
      <c r="Z5302">
        <f t="shared" si="1464"/>
        <v>66733.472708333327</v>
      </c>
      <c r="AA5302" t="s">
        <v>223</v>
      </c>
      <c r="AB5302">
        <v>2021</v>
      </c>
    </row>
    <row r="5303" spans="1:28" x14ac:dyDescent="0.25">
      <c r="A5303">
        <v>70</v>
      </c>
      <c r="B5303" t="s">
        <v>300</v>
      </c>
      <c r="C5303" t="s">
        <v>102</v>
      </c>
      <c r="D5303" t="s">
        <v>94</v>
      </c>
      <c r="E5303" t="s">
        <v>65</v>
      </c>
      <c r="F5303" t="s">
        <v>85</v>
      </c>
      <c r="G5303">
        <v>50000</v>
      </c>
      <c r="H5303">
        <f t="shared" si="1465"/>
        <v>47045</v>
      </c>
      <c r="I5303">
        <f t="shared" si="1466"/>
        <v>1435</v>
      </c>
      <c r="J5303">
        <f t="shared" si="1467"/>
        <v>3549.9999999999995</v>
      </c>
      <c r="K5303">
        <f t="shared" si="1468"/>
        <v>550</v>
      </c>
      <c r="L5303">
        <f t="shared" si="1469"/>
        <v>1520</v>
      </c>
      <c r="M5303">
        <f t="shared" si="1470"/>
        <v>3545.0000000000005</v>
      </c>
      <c r="N5303">
        <v>0</v>
      </c>
      <c r="O5303">
        <f t="shared" si="1471"/>
        <v>10600</v>
      </c>
      <c r="P5303">
        <v>25</v>
      </c>
      <c r="Q5303">
        <v>1000</v>
      </c>
      <c r="R5303">
        <v>0</v>
      </c>
      <c r="S5303">
        <v>1220</v>
      </c>
      <c r="T5303">
        <v>100</v>
      </c>
      <c r="U5303">
        <f t="shared" si="1472"/>
        <v>1853.9998749999997</v>
      </c>
      <c r="V5303">
        <v>0</v>
      </c>
      <c r="W5303">
        <f t="shared" si="1462"/>
        <v>4198.9998749999995</v>
      </c>
      <c r="X5303">
        <f t="shared" si="1463"/>
        <v>2955</v>
      </c>
      <c r="Y5303">
        <f t="shared" si="1473"/>
        <v>7095</v>
      </c>
      <c r="Z5303">
        <f t="shared" si="1464"/>
        <v>42846.000124999999</v>
      </c>
      <c r="AA5303" t="s">
        <v>223</v>
      </c>
      <c r="AB5303">
        <v>2021</v>
      </c>
    </row>
    <row r="5304" spans="1:28" x14ac:dyDescent="0.25">
      <c r="A5304">
        <v>71</v>
      </c>
      <c r="B5304" t="s">
        <v>301</v>
      </c>
      <c r="C5304" t="s">
        <v>102</v>
      </c>
      <c r="D5304" t="s">
        <v>6</v>
      </c>
      <c r="E5304" t="s">
        <v>37</v>
      </c>
      <c r="F5304" t="s">
        <v>100</v>
      </c>
      <c r="G5304">
        <v>15000</v>
      </c>
      <c r="H5304">
        <f t="shared" si="1465"/>
        <v>14113.5</v>
      </c>
      <c r="I5304">
        <f t="shared" si="1466"/>
        <v>430.5</v>
      </c>
      <c r="J5304">
        <f t="shared" si="1467"/>
        <v>1065</v>
      </c>
      <c r="K5304">
        <f t="shared" si="1468"/>
        <v>165.00000000000003</v>
      </c>
      <c r="L5304">
        <f t="shared" si="1469"/>
        <v>456</v>
      </c>
      <c r="M5304">
        <f t="shared" si="1470"/>
        <v>1063.5</v>
      </c>
      <c r="N5304">
        <v>0</v>
      </c>
      <c r="O5304">
        <f t="shared" si="1471"/>
        <v>3180</v>
      </c>
      <c r="P5304">
        <v>25</v>
      </c>
      <c r="Q5304">
        <v>2000</v>
      </c>
      <c r="R5304">
        <v>0</v>
      </c>
      <c r="S5304">
        <v>0</v>
      </c>
      <c r="T5304">
        <v>0</v>
      </c>
      <c r="U5304">
        <f t="shared" si="1472"/>
        <v>0</v>
      </c>
      <c r="V5304">
        <v>0</v>
      </c>
      <c r="W5304">
        <f t="shared" si="1462"/>
        <v>2025</v>
      </c>
      <c r="X5304">
        <f t="shared" si="1463"/>
        <v>886.5</v>
      </c>
      <c r="Y5304">
        <f t="shared" si="1473"/>
        <v>2128.5</v>
      </c>
      <c r="Z5304">
        <f t="shared" si="1464"/>
        <v>12088.5</v>
      </c>
      <c r="AA5304" t="s">
        <v>223</v>
      </c>
      <c r="AB5304">
        <v>2021</v>
      </c>
    </row>
    <row r="5305" spans="1:28" x14ac:dyDescent="0.25">
      <c r="A5305">
        <v>72</v>
      </c>
      <c r="B5305" t="s">
        <v>302</v>
      </c>
      <c r="C5305" t="s">
        <v>102</v>
      </c>
      <c r="D5305" t="s">
        <v>14</v>
      </c>
      <c r="E5305" t="s">
        <v>66</v>
      </c>
      <c r="F5305" t="s">
        <v>84</v>
      </c>
      <c r="G5305">
        <v>55000</v>
      </c>
      <c r="H5305">
        <f t="shared" si="1465"/>
        <v>51749.5</v>
      </c>
      <c r="I5305">
        <f t="shared" si="1466"/>
        <v>1578.5</v>
      </c>
      <c r="J5305">
        <f t="shared" si="1467"/>
        <v>3904.9999999999995</v>
      </c>
      <c r="K5305">
        <f t="shared" si="1468"/>
        <v>605.00000000000011</v>
      </c>
      <c r="L5305">
        <f t="shared" si="1469"/>
        <v>1672</v>
      </c>
      <c r="M5305">
        <f t="shared" si="1470"/>
        <v>3899.5000000000005</v>
      </c>
      <c r="N5305">
        <v>0</v>
      </c>
      <c r="O5305">
        <f t="shared" si="1471"/>
        <v>11660</v>
      </c>
      <c r="P5305">
        <v>25</v>
      </c>
      <c r="Q5305">
        <v>0</v>
      </c>
      <c r="R5305">
        <v>0</v>
      </c>
      <c r="S5305">
        <v>0</v>
      </c>
      <c r="T5305">
        <v>100</v>
      </c>
      <c r="U5305">
        <f t="shared" si="1472"/>
        <v>2559.6748749999997</v>
      </c>
      <c r="V5305">
        <v>0</v>
      </c>
      <c r="W5305">
        <f t="shared" si="1462"/>
        <v>2684.6748749999997</v>
      </c>
      <c r="X5305">
        <f t="shared" si="1463"/>
        <v>3250.5</v>
      </c>
      <c r="Y5305">
        <f t="shared" si="1473"/>
        <v>7804.5</v>
      </c>
      <c r="Z5305">
        <f t="shared" si="1464"/>
        <v>49064.825125000003</v>
      </c>
      <c r="AA5305" t="s">
        <v>223</v>
      </c>
      <c r="AB5305">
        <v>2021</v>
      </c>
    </row>
    <row r="5306" spans="1:28" x14ac:dyDescent="0.25">
      <c r="A5306">
        <v>73</v>
      </c>
      <c r="B5306" t="s">
        <v>303</v>
      </c>
      <c r="C5306" t="s">
        <v>102</v>
      </c>
      <c r="D5306" t="s">
        <v>17</v>
      </c>
      <c r="E5306" t="s">
        <v>67</v>
      </c>
      <c r="F5306" t="s">
        <v>84</v>
      </c>
      <c r="G5306">
        <v>95000</v>
      </c>
      <c r="H5306">
        <f t="shared" si="1465"/>
        <v>86685.26</v>
      </c>
      <c r="I5306">
        <f t="shared" si="1466"/>
        <v>2726.5</v>
      </c>
      <c r="J5306">
        <f t="shared" si="1467"/>
        <v>6744.9999999999991</v>
      </c>
      <c r="K5306">
        <f t="shared" si="1468"/>
        <v>686.4</v>
      </c>
      <c r="L5306">
        <f t="shared" si="1469"/>
        <v>2888</v>
      </c>
      <c r="M5306">
        <f t="shared" si="1470"/>
        <v>6735.5</v>
      </c>
      <c r="N5306">
        <f>1350.12*2</f>
        <v>2700.24</v>
      </c>
      <c r="O5306">
        <f t="shared" si="1471"/>
        <v>22481.64</v>
      </c>
      <c r="P5306">
        <v>25</v>
      </c>
      <c r="Q5306">
        <v>6978</v>
      </c>
      <c r="R5306">
        <v>450.02</v>
      </c>
      <c r="S5306">
        <v>1905</v>
      </c>
      <c r="T5306">
        <v>100</v>
      </c>
      <c r="U5306">
        <f t="shared" si="1472"/>
        <v>10254.252291666664</v>
      </c>
      <c r="V5306">
        <v>0</v>
      </c>
      <c r="W5306">
        <f t="shared" si="1462"/>
        <v>19712.272291666664</v>
      </c>
      <c r="X5306">
        <f t="shared" si="1463"/>
        <v>8314.74</v>
      </c>
      <c r="Y5306">
        <f t="shared" si="1473"/>
        <v>13480.5</v>
      </c>
      <c r="Z5306">
        <f t="shared" si="1464"/>
        <v>66972.987708333327</v>
      </c>
      <c r="AA5306" t="s">
        <v>223</v>
      </c>
      <c r="AB5306">
        <v>2021</v>
      </c>
    </row>
    <row r="5307" spans="1:28" x14ac:dyDescent="0.25">
      <c r="A5307">
        <v>74</v>
      </c>
      <c r="B5307" t="s">
        <v>304</v>
      </c>
      <c r="C5307" t="s">
        <v>103</v>
      </c>
      <c r="D5307" t="s">
        <v>21</v>
      </c>
      <c r="E5307" t="s">
        <v>68</v>
      </c>
      <c r="F5307" t="s">
        <v>84</v>
      </c>
      <c r="G5307">
        <v>46000</v>
      </c>
      <c r="H5307">
        <f t="shared" si="1465"/>
        <v>41931.279999999999</v>
      </c>
      <c r="I5307">
        <f t="shared" si="1466"/>
        <v>1320.2</v>
      </c>
      <c r="J5307">
        <f t="shared" si="1467"/>
        <v>3265.9999999999995</v>
      </c>
      <c r="K5307">
        <f t="shared" si="1468"/>
        <v>506.00000000000006</v>
      </c>
      <c r="L5307">
        <f t="shared" si="1469"/>
        <v>1398.4</v>
      </c>
      <c r="M5307">
        <f t="shared" si="1470"/>
        <v>3261.4</v>
      </c>
      <c r="N5307">
        <v>1350.12</v>
      </c>
      <c r="O5307">
        <f t="shared" si="1471"/>
        <v>11102.119999999999</v>
      </c>
      <c r="P5307">
        <v>25</v>
      </c>
      <c r="Q5307">
        <v>2042.65</v>
      </c>
      <c r="R5307">
        <v>400.02</v>
      </c>
      <c r="S5307">
        <v>0</v>
      </c>
      <c r="T5307">
        <v>100</v>
      </c>
      <c r="U5307">
        <f t="shared" si="1472"/>
        <v>1086.9418749999998</v>
      </c>
      <c r="V5307">
        <v>0</v>
      </c>
      <c r="W5307">
        <f t="shared" si="1462"/>
        <v>3654.6118749999996</v>
      </c>
      <c r="X5307">
        <f t="shared" si="1463"/>
        <v>4068.7200000000003</v>
      </c>
      <c r="Y5307">
        <f t="shared" si="1473"/>
        <v>6527.4</v>
      </c>
      <c r="Z5307">
        <f t="shared" si="1464"/>
        <v>38276.668124999997</v>
      </c>
      <c r="AA5307" t="s">
        <v>223</v>
      </c>
      <c r="AB5307">
        <v>2021</v>
      </c>
    </row>
    <row r="5308" spans="1:28" x14ac:dyDescent="0.25">
      <c r="A5308">
        <v>75</v>
      </c>
      <c r="B5308" t="s">
        <v>305</v>
      </c>
      <c r="C5308" t="s">
        <v>102</v>
      </c>
      <c r="D5308" t="s">
        <v>4</v>
      </c>
      <c r="E5308" t="s">
        <v>306</v>
      </c>
      <c r="F5308" t="s">
        <v>84</v>
      </c>
      <c r="G5308">
        <v>93000</v>
      </c>
      <c r="H5308">
        <f t="shared" si="1465"/>
        <v>86153.58</v>
      </c>
      <c r="I5308">
        <f t="shared" si="1466"/>
        <v>2669.1</v>
      </c>
      <c r="J5308">
        <f t="shared" si="1467"/>
        <v>6602.9999999999991</v>
      </c>
      <c r="K5308">
        <f t="shared" si="1468"/>
        <v>686.4</v>
      </c>
      <c r="L5308">
        <f t="shared" si="1469"/>
        <v>2827.2</v>
      </c>
      <c r="M5308">
        <f t="shared" si="1470"/>
        <v>6593.7000000000007</v>
      </c>
      <c r="N5308">
        <v>1350.12</v>
      </c>
      <c r="O5308">
        <f t="shared" si="1471"/>
        <v>20729.519999999997</v>
      </c>
      <c r="P5308">
        <v>25</v>
      </c>
      <c r="Q5308">
        <v>1000</v>
      </c>
      <c r="R5308">
        <v>0</v>
      </c>
      <c r="S5308">
        <v>0</v>
      </c>
      <c r="T5308">
        <v>100</v>
      </c>
      <c r="U5308">
        <f t="shared" si="1472"/>
        <v>10121.332291666666</v>
      </c>
      <c r="V5308">
        <v>0</v>
      </c>
      <c r="W5308">
        <f t="shared" si="1462"/>
        <v>11246.332291666666</v>
      </c>
      <c r="X5308">
        <f t="shared" si="1463"/>
        <v>6846.4199999999992</v>
      </c>
      <c r="Y5308">
        <f t="shared" si="1473"/>
        <v>13196.7</v>
      </c>
      <c r="Z5308">
        <f t="shared" si="1464"/>
        <v>74907.247708333336</v>
      </c>
      <c r="AA5308" t="s">
        <v>223</v>
      </c>
      <c r="AB5308">
        <v>2021</v>
      </c>
    </row>
    <row r="5309" spans="1:28" x14ac:dyDescent="0.25">
      <c r="A5309">
        <v>76</v>
      </c>
      <c r="B5309" t="s">
        <v>307</v>
      </c>
      <c r="C5309" t="s">
        <v>103</v>
      </c>
      <c r="D5309" t="s">
        <v>10</v>
      </c>
      <c r="E5309" t="s">
        <v>69</v>
      </c>
      <c r="F5309" t="s">
        <v>84</v>
      </c>
      <c r="G5309">
        <v>95000</v>
      </c>
      <c r="H5309">
        <f t="shared" si="1465"/>
        <v>89385.5</v>
      </c>
      <c r="I5309">
        <f t="shared" si="1466"/>
        <v>2726.5</v>
      </c>
      <c r="J5309">
        <f t="shared" si="1467"/>
        <v>6744.9999999999991</v>
      </c>
      <c r="K5309">
        <f t="shared" si="1468"/>
        <v>686.4</v>
      </c>
      <c r="L5309">
        <f t="shared" si="1469"/>
        <v>2888</v>
      </c>
      <c r="M5309">
        <f t="shared" si="1470"/>
        <v>6735.5</v>
      </c>
      <c r="N5309">
        <v>0</v>
      </c>
      <c r="O5309">
        <f t="shared" si="1471"/>
        <v>19781.400000000001</v>
      </c>
      <c r="P5309">
        <v>25</v>
      </c>
      <c r="Q5309">
        <v>11802.09</v>
      </c>
      <c r="R5309">
        <v>1050.05</v>
      </c>
      <c r="S5309">
        <v>1270</v>
      </c>
      <c r="T5309">
        <v>100</v>
      </c>
      <c r="U5309">
        <f t="shared" si="1472"/>
        <v>10929.312291666667</v>
      </c>
      <c r="V5309">
        <v>0</v>
      </c>
      <c r="W5309">
        <f t="shared" si="1462"/>
        <v>25176.452291666668</v>
      </c>
      <c r="X5309">
        <f t="shared" si="1463"/>
        <v>5614.5</v>
      </c>
      <c r="Y5309">
        <f t="shared" si="1473"/>
        <v>13480.5</v>
      </c>
      <c r="Z5309">
        <f t="shared" si="1464"/>
        <v>64209.047708333332</v>
      </c>
      <c r="AA5309" t="s">
        <v>223</v>
      </c>
      <c r="AB5309">
        <v>2021</v>
      </c>
    </row>
    <row r="5310" spans="1:28" x14ac:dyDescent="0.25">
      <c r="A5310">
        <v>77</v>
      </c>
      <c r="B5310" t="s">
        <v>308</v>
      </c>
      <c r="C5310" t="s">
        <v>103</v>
      </c>
      <c r="D5310" t="s">
        <v>94</v>
      </c>
      <c r="E5310" t="s">
        <v>70</v>
      </c>
      <c r="F5310" t="s">
        <v>84</v>
      </c>
      <c r="G5310">
        <v>50000</v>
      </c>
      <c r="H5310">
        <f t="shared" si="1465"/>
        <v>47045</v>
      </c>
      <c r="I5310">
        <f t="shared" si="1466"/>
        <v>1435</v>
      </c>
      <c r="J5310">
        <f t="shared" si="1467"/>
        <v>3549.9999999999995</v>
      </c>
      <c r="K5310">
        <f t="shared" si="1468"/>
        <v>550</v>
      </c>
      <c r="L5310">
        <f t="shared" si="1469"/>
        <v>1520</v>
      </c>
      <c r="M5310">
        <f t="shared" si="1470"/>
        <v>3545.0000000000005</v>
      </c>
      <c r="N5310">
        <v>0</v>
      </c>
      <c r="O5310">
        <f t="shared" si="1471"/>
        <v>10600</v>
      </c>
      <c r="P5310">
        <v>25</v>
      </c>
      <c r="Q5310">
        <v>500</v>
      </c>
      <c r="R5310">
        <v>1050.05</v>
      </c>
      <c r="S5310">
        <v>0</v>
      </c>
      <c r="T5310">
        <v>100</v>
      </c>
      <c r="U5310">
        <f t="shared" si="1472"/>
        <v>1853.9998749999997</v>
      </c>
      <c r="V5310">
        <v>0</v>
      </c>
      <c r="W5310">
        <f t="shared" si="1462"/>
        <v>3529.0498749999997</v>
      </c>
      <c r="X5310">
        <f t="shared" si="1463"/>
        <v>2955</v>
      </c>
      <c r="Y5310">
        <f t="shared" si="1473"/>
        <v>7095</v>
      </c>
      <c r="Z5310">
        <f t="shared" si="1464"/>
        <v>43515.950125000003</v>
      </c>
      <c r="AA5310" t="s">
        <v>223</v>
      </c>
      <c r="AB5310">
        <v>2021</v>
      </c>
    </row>
    <row r="5311" spans="1:28" x14ac:dyDescent="0.25">
      <c r="A5311">
        <v>78</v>
      </c>
      <c r="B5311" t="s">
        <v>309</v>
      </c>
      <c r="C5311" t="s">
        <v>103</v>
      </c>
      <c r="D5311" t="s">
        <v>14</v>
      </c>
      <c r="E5311" t="s">
        <v>72</v>
      </c>
      <c r="F5311" t="s">
        <v>84</v>
      </c>
      <c r="G5311">
        <v>40000</v>
      </c>
      <c r="H5311">
        <f t="shared" si="1465"/>
        <v>37636</v>
      </c>
      <c r="I5311">
        <f t="shared" si="1466"/>
        <v>1148</v>
      </c>
      <c r="J5311">
        <f t="shared" si="1467"/>
        <v>2839.9999999999995</v>
      </c>
      <c r="K5311">
        <f t="shared" si="1468"/>
        <v>440.00000000000006</v>
      </c>
      <c r="L5311">
        <f t="shared" si="1469"/>
        <v>1216</v>
      </c>
      <c r="M5311">
        <f t="shared" si="1470"/>
        <v>2836</v>
      </c>
      <c r="N5311">
        <v>0</v>
      </c>
      <c r="O5311">
        <f t="shared" si="1471"/>
        <v>8480</v>
      </c>
      <c r="P5311">
        <v>25</v>
      </c>
      <c r="Q5311">
        <v>7189.37</v>
      </c>
      <c r="R5311">
        <v>700.04</v>
      </c>
      <c r="S5311">
        <v>0</v>
      </c>
      <c r="T5311">
        <v>100</v>
      </c>
      <c r="U5311">
        <f t="shared" si="1472"/>
        <v>442.64987499999984</v>
      </c>
      <c r="V5311">
        <v>0</v>
      </c>
      <c r="W5311">
        <f t="shared" si="1462"/>
        <v>8457.059874999999</v>
      </c>
      <c r="X5311">
        <f t="shared" si="1463"/>
        <v>2364</v>
      </c>
      <c r="Y5311">
        <f t="shared" si="1473"/>
        <v>5676</v>
      </c>
      <c r="Z5311">
        <f t="shared" si="1464"/>
        <v>29178.940125000001</v>
      </c>
      <c r="AA5311" t="s">
        <v>223</v>
      </c>
      <c r="AB5311">
        <v>2021</v>
      </c>
    </row>
    <row r="5312" spans="1:28" x14ac:dyDescent="0.25">
      <c r="A5312">
        <v>79</v>
      </c>
      <c r="B5312" t="s">
        <v>310</v>
      </c>
      <c r="C5312" t="s">
        <v>102</v>
      </c>
      <c r="D5312" t="s">
        <v>19</v>
      </c>
      <c r="E5312" t="s">
        <v>71</v>
      </c>
      <c r="F5312" t="s">
        <v>98</v>
      </c>
      <c r="G5312">
        <v>300000</v>
      </c>
      <c r="H5312">
        <f t="shared" si="1465"/>
        <v>286647.59999999998</v>
      </c>
      <c r="I5312">
        <f t="shared" si="1466"/>
        <v>8610</v>
      </c>
      <c r="J5312">
        <f t="shared" si="1467"/>
        <v>21299.999999999996</v>
      </c>
      <c r="K5312">
        <f t="shared" si="1468"/>
        <v>686.4</v>
      </c>
      <c r="L5312">
        <f t="shared" si="1469"/>
        <v>4742.3999999999996</v>
      </c>
      <c r="M5312">
        <f t="shared" si="1470"/>
        <v>11060.4</v>
      </c>
      <c r="N5312">
        <v>0</v>
      </c>
      <c r="O5312">
        <f t="shared" si="1471"/>
        <v>46399.199999999997</v>
      </c>
      <c r="P5312">
        <v>25</v>
      </c>
      <c r="Q5312">
        <v>0</v>
      </c>
      <c r="R5312">
        <v>0</v>
      </c>
      <c r="S5312">
        <v>0</v>
      </c>
      <c r="T5312">
        <v>0</v>
      </c>
      <c r="U5312">
        <f t="shared" si="1472"/>
        <v>60244.837291666656</v>
      </c>
      <c r="V5312">
        <v>0</v>
      </c>
      <c r="W5312">
        <f t="shared" si="1462"/>
        <v>60269.837291666656</v>
      </c>
      <c r="X5312">
        <f t="shared" si="1463"/>
        <v>13352.4</v>
      </c>
      <c r="Y5312">
        <f t="shared" si="1473"/>
        <v>32360.399999999994</v>
      </c>
      <c r="Z5312">
        <f t="shared" si="1464"/>
        <v>226377.76270833335</v>
      </c>
      <c r="AA5312" t="s">
        <v>223</v>
      </c>
      <c r="AB5312">
        <v>2021</v>
      </c>
    </row>
    <row r="5313" spans="1:28" x14ac:dyDescent="0.25">
      <c r="A5313">
        <v>80</v>
      </c>
      <c r="B5313" t="s">
        <v>311</v>
      </c>
      <c r="C5313" t="s">
        <v>102</v>
      </c>
      <c r="D5313" t="s">
        <v>19</v>
      </c>
      <c r="E5313" t="s">
        <v>73</v>
      </c>
      <c r="F5313" t="s">
        <v>84</v>
      </c>
      <c r="G5313">
        <v>40000</v>
      </c>
      <c r="H5313">
        <f t="shared" si="1465"/>
        <v>37636</v>
      </c>
      <c r="I5313">
        <f t="shared" si="1466"/>
        <v>1148</v>
      </c>
      <c r="J5313">
        <f t="shared" si="1467"/>
        <v>2839.9999999999995</v>
      </c>
      <c r="K5313">
        <f t="shared" si="1468"/>
        <v>440.00000000000006</v>
      </c>
      <c r="L5313">
        <f t="shared" si="1469"/>
        <v>1216</v>
      </c>
      <c r="M5313">
        <f t="shared" si="1470"/>
        <v>2836</v>
      </c>
      <c r="N5313">
        <v>0</v>
      </c>
      <c r="O5313">
        <f t="shared" si="1471"/>
        <v>8480</v>
      </c>
      <c r="P5313">
        <v>25</v>
      </c>
      <c r="Q5313">
        <v>1500</v>
      </c>
      <c r="R5313">
        <v>0</v>
      </c>
      <c r="S5313">
        <v>0</v>
      </c>
      <c r="T5313">
        <v>100</v>
      </c>
      <c r="U5313">
        <f t="shared" si="1472"/>
        <v>442.64987499999984</v>
      </c>
      <c r="V5313">
        <v>0</v>
      </c>
      <c r="W5313">
        <f t="shared" si="1462"/>
        <v>2067.6498750000001</v>
      </c>
      <c r="X5313">
        <f t="shared" si="1463"/>
        <v>2364</v>
      </c>
      <c r="Y5313">
        <f t="shared" si="1473"/>
        <v>5676</v>
      </c>
      <c r="Z5313">
        <f t="shared" si="1464"/>
        <v>35568.350124999997</v>
      </c>
      <c r="AA5313" t="s">
        <v>223</v>
      </c>
      <c r="AB5313">
        <v>2021</v>
      </c>
    </row>
    <row r="5314" spans="1:28" x14ac:dyDescent="0.25">
      <c r="A5314">
        <v>81</v>
      </c>
      <c r="B5314" t="s">
        <v>312</v>
      </c>
      <c r="C5314" t="s">
        <v>102</v>
      </c>
      <c r="D5314" t="s">
        <v>22</v>
      </c>
      <c r="E5314" t="s">
        <v>36</v>
      </c>
      <c r="F5314" t="s">
        <v>100</v>
      </c>
      <c r="G5314">
        <v>32000</v>
      </c>
      <c r="H5314">
        <f t="shared" si="1465"/>
        <v>30108.799999999999</v>
      </c>
      <c r="I5314">
        <f t="shared" si="1466"/>
        <v>918.4</v>
      </c>
      <c r="J5314">
        <f t="shared" si="1467"/>
        <v>2272</v>
      </c>
      <c r="K5314">
        <f t="shared" si="1468"/>
        <v>352.00000000000006</v>
      </c>
      <c r="L5314">
        <f t="shared" si="1469"/>
        <v>972.8</v>
      </c>
      <c r="M5314">
        <f t="shared" si="1470"/>
        <v>2268.8000000000002</v>
      </c>
      <c r="N5314">
        <v>0</v>
      </c>
      <c r="O5314">
        <f t="shared" si="1471"/>
        <v>6784</v>
      </c>
      <c r="P5314">
        <v>25</v>
      </c>
      <c r="Q5314">
        <v>10000</v>
      </c>
      <c r="R5314">
        <v>0</v>
      </c>
      <c r="S5314">
        <v>0</v>
      </c>
      <c r="T5314">
        <v>100</v>
      </c>
      <c r="U5314">
        <f t="shared" si="1472"/>
        <v>0</v>
      </c>
      <c r="V5314">
        <v>0</v>
      </c>
      <c r="W5314">
        <f t="shared" si="1462"/>
        <v>10125</v>
      </c>
      <c r="X5314">
        <f t="shared" si="1463"/>
        <v>1891.1999999999998</v>
      </c>
      <c r="Y5314">
        <f t="shared" si="1473"/>
        <v>4540.8</v>
      </c>
      <c r="Z5314">
        <f t="shared" si="1464"/>
        <v>19983.8</v>
      </c>
      <c r="AA5314" t="s">
        <v>223</v>
      </c>
      <c r="AB5314">
        <v>2021</v>
      </c>
    </row>
    <row r="5315" spans="1:28" x14ac:dyDescent="0.25">
      <c r="A5315">
        <v>82</v>
      </c>
      <c r="B5315" t="s">
        <v>313</v>
      </c>
      <c r="C5315" t="s">
        <v>103</v>
      </c>
      <c r="D5315" t="s">
        <v>10</v>
      </c>
      <c r="E5315" t="s">
        <v>74</v>
      </c>
      <c r="F5315" t="s">
        <v>84</v>
      </c>
      <c r="G5315">
        <v>36000</v>
      </c>
      <c r="H5315">
        <f t="shared" si="1465"/>
        <v>33872.400000000001</v>
      </c>
      <c r="I5315">
        <f t="shared" si="1466"/>
        <v>1033.2</v>
      </c>
      <c r="J5315">
        <f t="shared" si="1467"/>
        <v>2555.9999999999995</v>
      </c>
      <c r="K5315">
        <f t="shared" si="1468"/>
        <v>396.00000000000006</v>
      </c>
      <c r="L5315">
        <f t="shared" si="1469"/>
        <v>1094.4000000000001</v>
      </c>
      <c r="M5315">
        <f t="shared" si="1470"/>
        <v>2552.4</v>
      </c>
      <c r="N5315">
        <v>0</v>
      </c>
      <c r="O5315">
        <f t="shared" si="1471"/>
        <v>7632</v>
      </c>
      <c r="P5315">
        <v>25</v>
      </c>
      <c r="Q5315">
        <v>0</v>
      </c>
      <c r="R5315">
        <v>400.02</v>
      </c>
      <c r="S5315">
        <v>0</v>
      </c>
      <c r="T5315">
        <v>100</v>
      </c>
      <c r="U5315">
        <f t="shared" si="1472"/>
        <v>0</v>
      </c>
      <c r="V5315">
        <v>0</v>
      </c>
      <c r="W5315">
        <f t="shared" si="1462"/>
        <v>525.02</v>
      </c>
      <c r="X5315">
        <f t="shared" si="1463"/>
        <v>2127.6000000000004</v>
      </c>
      <c r="Y5315">
        <f t="shared" si="1473"/>
        <v>5108.3999999999996</v>
      </c>
      <c r="Z5315">
        <f t="shared" si="1464"/>
        <v>33347.379999999997</v>
      </c>
      <c r="AA5315" t="s">
        <v>223</v>
      </c>
      <c r="AB5315">
        <v>2021</v>
      </c>
    </row>
    <row r="5316" spans="1:28" x14ac:dyDescent="0.25">
      <c r="A5316">
        <v>83</v>
      </c>
      <c r="B5316" t="s">
        <v>314</v>
      </c>
      <c r="C5316" t="s">
        <v>102</v>
      </c>
      <c r="D5316" t="s">
        <v>7</v>
      </c>
      <c r="E5316" t="s">
        <v>75</v>
      </c>
      <c r="F5316" t="s">
        <v>99</v>
      </c>
      <c r="G5316">
        <v>65000</v>
      </c>
      <c r="H5316">
        <f t="shared" si="1465"/>
        <v>61158.5</v>
      </c>
      <c r="I5316">
        <f t="shared" si="1466"/>
        <v>1865.5</v>
      </c>
      <c r="J5316">
        <f t="shared" si="1467"/>
        <v>4615</v>
      </c>
      <c r="K5316">
        <f t="shared" si="1468"/>
        <v>686.4</v>
      </c>
      <c r="L5316">
        <f t="shared" si="1469"/>
        <v>1976</v>
      </c>
      <c r="M5316">
        <f t="shared" si="1470"/>
        <v>4608.5</v>
      </c>
      <c r="N5316">
        <v>0</v>
      </c>
      <c r="O5316">
        <f t="shared" si="1471"/>
        <v>13751.4</v>
      </c>
      <c r="P5316">
        <v>25</v>
      </c>
      <c r="Q5316">
        <v>7139.91</v>
      </c>
      <c r="R5316">
        <v>350.02</v>
      </c>
      <c r="S5316">
        <v>1270</v>
      </c>
      <c r="T5316">
        <v>100</v>
      </c>
      <c r="U5316">
        <f t="shared" si="1472"/>
        <v>4427.5498333333335</v>
      </c>
      <c r="V5316">
        <v>0</v>
      </c>
      <c r="W5316">
        <f t="shared" si="1462"/>
        <v>13312.479833333335</v>
      </c>
      <c r="X5316">
        <f t="shared" si="1463"/>
        <v>3841.5</v>
      </c>
      <c r="Y5316">
        <f t="shared" si="1473"/>
        <v>9223.5</v>
      </c>
      <c r="Z5316">
        <f t="shared" si="1464"/>
        <v>47846.020166666669</v>
      </c>
      <c r="AA5316" t="s">
        <v>223</v>
      </c>
      <c r="AB5316">
        <v>2021</v>
      </c>
    </row>
    <row r="5317" spans="1:28" x14ac:dyDescent="0.25">
      <c r="A5317">
        <v>84</v>
      </c>
      <c r="B5317" t="s">
        <v>315</v>
      </c>
      <c r="C5317" t="s">
        <v>102</v>
      </c>
      <c r="D5317" t="s">
        <v>17</v>
      </c>
      <c r="E5317" t="s">
        <v>76</v>
      </c>
      <c r="F5317" t="s">
        <v>84</v>
      </c>
      <c r="G5317">
        <v>50000</v>
      </c>
      <c r="H5317">
        <f t="shared" si="1465"/>
        <v>45694.879999999997</v>
      </c>
      <c r="I5317">
        <f t="shared" si="1466"/>
        <v>1435</v>
      </c>
      <c r="J5317">
        <f t="shared" si="1467"/>
        <v>3549.9999999999995</v>
      </c>
      <c r="K5317">
        <f t="shared" si="1468"/>
        <v>550</v>
      </c>
      <c r="L5317">
        <f t="shared" si="1469"/>
        <v>1520</v>
      </c>
      <c r="M5317">
        <f t="shared" si="1470"/>
        <v>3545.0000000000005</v>
      </c>
      <c r="N5317">
        <v>1350.12</v>
      </c>
      <c r="O5317">
        <f t="shared" si="1471"/>
        <v>11950.119999999999</v>
      </c>
      <c r="P5317">
        <v>25</v>
      </c>
      <c r="Q5317">
        <v>2467.5300000000002</v>
      </c>
      <c r="R5317">
        <v>950.05</v>
      </c>
      <c r="S5317">
        <v>0</v>
      </c>
      <c r="T5317">
        <v>100</v>
      </c>
      <c r="U5317">
        <f t="shared" si="1472"/>
        <v>1651.4818749999993</v>
      </c>
      <c r="V5317">
        <v>0</v>
      </c>
      <c r="W5317">
        <f t="shared" si="1462"/>
        <v>5194.0618749999994</v>
      </c>
      <c r="X5317">
        <f t="shared" si="1463"/>
        <v>4305.12</v>
      </c>
      <c r="Y5317">
        <f t="shared" si="1473"/>
        <v>7095</v>
      </c>
      <c r="Z5317">
        <f t="shared" si="1464"/>
        <v>40500.818125000005</v>
      </c>
      <c r="AA5317" t="s">
        <v>223</v>
      </c>
      <c r="AB5317">
        <v>2021</v>
      </c>
    </row>
    <row r="5318" spans="1:28" x14ac:dyDescent="0.25">
      <c r="A5318">
        <v>85</v>
      </c>
      <c r="B5318" t="s">
        <v>316</v>
      </c>
      <c r="C5318" t="s">
        <v>103</v>
      </c>
      <c r="D5318" t="s">
        <v>22</v>
      </c>
      <c r="E5318" t="s">
        <v>54</v>
      </c>
      <c r="F5318" t="s">
        <v>100</v>
      </c>
      <c r="G5318">
        <v>20000</v>
      </c>
      <c r="H5318">
        <f t="shared" si="1465"/>
        <v>18818</v>
      </c>
      <c r="I5318">
        <f t="shared" si="1466"/>
        <v>574</v>
      </c>
      <c r="J5318">
        <f t="shared" si="1467"/>
        <v>1419.9999999999998</v>
      </c>
      <c r="K5318">
        <f t="shared" si="1468"/>
        <v>220.00000000000003</v>
      </c>
      <c r="L5318">
        <f t="shared" si="1469"/>
        <v>608</v>
      </c>
      <c r="M5318">
        <f t="shared" si="1470"/>
        <v>1418</v>
      </c>
      <c r="N5318">
        <v>0</v>
      </c>
      <c r="O5318">
        <f t="shared" si="1471"/>
        <v>4240</v>
      </c>
      <c r="P5318">
        <v>25</v>
      </c>
      <c r="Q5318">
        <v>0</v>
      </c>
      <c r="R5318">
        <v>0</v>
      </c>
      <c r="S5318">
        <v>0</v>
      </c>
      <c r="T5318">
        <v>0</v>
      </c>
      <c r="U5318">
        <f t="shared" si="1472"/>
        <v>0</v>
      </c>
      <c r="V5318">
        <v>0</v>
      </c>
      <c r="W5318">
        <f t="shared" si="1462"/>
        <v>25</v>
      </c>
      <c r="X5318">
        <f t="shared" si="1463"/>
        <v>1182</v>
      </c>
      <c r="Y5318">
        <f t="shared" si="1473"/>
        <v>2838</v>
      </c>
      <c r="Z5318">
        <f t="shared" si="1464"/>
        <v>18793</v>
      </c>
      <c r="AA5318" t="s">
        <v>223</v>
      </c>
      <c r="AB5318">
        <v>2021</v>
      </c>
    </row>
    <row r="5319" spans="1:28" x14ac:dyDescent="0.25">
      <c r="A5319">
        <v>86</v>
      </c>
      <c r="B5319" t="s">
        <v>317</v>
      </c>
      <c r="C5319" t="s">
        <v>103</v>
      </c>
      <c r="D5319" t="s">
        <v>318</v>
      </c>
      <c r="E5319" t="s">
        <v>77</v>
      </c>
      <c r="F5319" t="s">
        <v>99</v>
      </c>
      <c r="G5319">
        <v>250000</v>
      </c>
      <c r="H5319">
        <f t="shared" si="1465"/>
        <v>238082.6</v>
      </c>
      <c r="I5319">
        <f t="shared" si="1466"/>
        <v>7175</v>
      </c>
      <c r="J5319">
        <f t="shared" si="1467"/>
        <v>17750</v>
      </c>
      <c r="K5319">
        <f t="shared" si="1468"/>
        <v>686.4</v>
      </c>
      <c r="L5319">
        <f t="shared" si="1469"/>
        <v>4742.3999999999996</v>
      </c>
      <c r="M5319">
        <f t="shared" si="1470"/>
        <v>11060.4</v>
      </c>
      <c r="N5319">
        <v>0</v>
      </c>
      <c r="O5319">
        <f t="shared" si="1471"/>
        <v>41414.200000000004</v>
      </c>
      <c r="P5319">
        <v>25</v>
      </c>
      <c r="Q5319">
        <v>0</v>
      </c>
      <c r="R5319">
        <v>0</v>
      </c>
      <c r="S5319">
        <v>0</v>
      </c>
      <c r="T5319">
        <v>0</v>
      </c>
      <c r="U5319">
        <f t="shared" si="1472"/>
        <v>48103.587291666678</v>
      </c>
      <c r="V5319">
        <v>0</v>
      </c>
      <c r="W5319">
        <f t="shared" si="1462"/>
        <v>48128.587291666678</v>
      </c>
      <c r="X5319">
        <f t="shared" si="1463"/>
        <v>11917.4</v>
      </c>
      <c r="Y5319">
        <f t="shared" si="1473"/>
        <v>28810.400000000001</v>
      </c>
      <c r="Z5319">
        <f t="shared" si="1464"/>
        <v>189954.01270833332</v>
      </c>
      <c r="AA5319" t="s">
        <v>223</v>
      </c>
      <c r="AB5319">
        <v>2021</v>
      </c>
    </row>
    <row r="5320" spans="1:28" x14ac:dyDescent="0.25">
      <c r="A5320">
        <v>87</v>
      </c>
      <c r="B5320" t="s">
        <v>319</v>
      </c>
      <c r="C5320" t="s">
        <v>103</v>
      </c>
      <c r="D5320" t="s">
        <v>94</v>
      </c>
      <c r="E5320" t="s">
        <v>54</v>
      </c>
      <c r="F5320" t="s">
        <v>100</v>
      </c>
      <c r="G5320">
        <v>20000</v>
      </c>
      <c r="H5320">
        <f t="shared" si="1465"/>
        <v>18818</v>
      </c>
      <c r="I5320">
        <f t="shared" si="1466"/>
        <v>574</v>
      </c>
      <c r="J5320">
        <f t="shared" si="1467"/>
        <v>1419.9999999999998</v>
      </c>
      <c r="K5320">
        <f t="shared" si="1468"/>
        <v>220.00000000000003</v>
      </c>
      <c r="L5320">
        <f t="shared" si="1469"/>
        <v>608</v>
      </c>
      <c r="M5320">
        <f t="shared" si="1470"/>
        <v>1418</v>
      </c>
      <c r="N5320">
        <v>0</v>
      </c>
      <c r="O5320">
        <f t="shared" si="1471"/>
        <v>4240</v>
      </c>
      <c r="P5320">
        <v>25</v>
      </c>
      <c r="Q5320">
        <v>0</v>
      </c>
      <c r="R5320">
        <v>0</v>
      </c>
      <c r="S5320">
        <v>0</v>
      </c>
      <c r="T5320">
        <v>0</v>
      </c>
      <c r="U5320">
        <f t="shared" si="1472"/>
        <v>0</v>
      </c>
      <c r="V5320">
        <v>0</v>
      </c>
      <c r="W5320">
        <f t="shared" si="1462"/>
        <v>25</v>
      </c>
      <c r="X5320">
        <v>1182</v>
      </c>
      <c r="Y5320">
        <f t="shared" si="1473"/>
        <v>2838</v>
      </c>
      <c r="Z5320">
        <f t="shared" si="1464"/>
        <v>18793</v>
      </c>
      <c r="AA5320" t="s">
        <v>223</v>
      </c>
      <c r="AB5320">
        <v>2021</v>
      </c>
    </row>
    <row r="5321" spans="1:28" x14ac:dyDescent="0.25">
      <c r="A5321">
        <v>88</v>
      </c>
      <c r="B5321" t="s">
        <v>320</v>
      </c>
      <c r="C5321" t="s">
        <v>103</v>
      </c>
      <c r="D5321" t="s">
        <v>94</v>
      </c>
      <c r="E5321" t="s">
        <v>52</v>
      </c>
      <c r="F5321" t="s">
        <v>100</v>
      </c>
      <c r="G5321">
        <v>20000</v>
      </c>
      <c r="H5321">
        <f t="shared" si="1465"/>
        <v>18818</v>
      </c>
      <c r="I5321">
        <f t="shared" si="1466"/>
        <v>574</v>
      </c>
      <c r="J5321">
        <f t="shared" si="1467"/>
        <v>1419.9999999999998</v>
      </c>
      <c r="K5321">
        <f t="shared" si="1468"/>
        <v>220.00000000000003</v>
      </c>
      <c r="L5321">
        <f t="shared" si="1469"/>
        <v>608</v>
      </c>
      <c r="M5321">
        <f t="shared" si="1470"/>
        <v>1418</v>
      </c>
      <c r="N5321">
        <v>0</v>
      </c>
      <c r="O5321">
        <f t="shared" si="1471"/>
        <v>4240</v>
      </c>
      <c r="P5321">
        <v>25</v>
      </c>
      <c r="Q5321">
        <v>0</v>
      </c>
      <c r="R5321">
        <v>0</v>
      </c>
      <c r="S5321">
        <v>0</v>
      </c>
      <c r="T5321">
        <v>0</v>
      </c>
      <c r="U5321">
        <f t="shared" si="1472"/>
        <v>0</v>
      </c>
      <c r="V5321">
        <v>0</v>
      </c>
      <c r="W5321">
        <f t="shared" si="1462"/>
        <v>25</v>
      </c>
      <c r="X5321">
        <v>1182</v>
      </c>
      <c r="Y5321">
        <f t="shared" si="1473"/>
        <v>2838</v>
      </c>
      <c r="Z5321">
        <f t="shared" si="1464"/>
        <v>18793</v>
      </c>
      <c r="AA5321" t="s">
        <v>223</v>
      </c>
      <c r="AB5321">
        <v>2021</v>
      </c>
    </row>
    <row r="5322" spans="1:28" x14ac:dyDescent="0.25">
      <c r="A5322">
        <v>89</v>
      </c>
      <c r="B5322" t="s">
        <v>321</v>
      </c>
      <c r="C5322" t="s">
        <v>103</v>
      </c>
      <c r="D5322" t="s">
        <v>22</v>
      </c>
      <c r="E5322" t="s">
        <v>52</v>
      </c>
      <c r="F5322" t="s">
        <v>100</v>
      </c>
      <c r="G5322">
        <v>28000</v>
      </c>
      <c r="H5322">
        <f t="shared" si="1465"/>
        <v>26345.200000000001</v>
      </c>
      <c r="I5322">
        <f t="shared" si="1466"/>
        <v>803.6</v>
      </c>
      <c r="J5322">
        <f t="shared" si="1467"/>
        <v>1987.9999999999998</v>
      </c>
      <c r="K5322">
        <f t="shared" si="1468"/>
        <v>308.00000000000006</v>
      </c>
      <c r="L5322">
        <f t="shared" si="1469"/>
        <v>851.2</v>
      </c>
      <c r="M5322">
        <f t="shared" si="1470"/>
        <v>1985.2</v>
      </c>
      <c r="N5322">
        <v>0</v>
      </c>
      <c r="O5322">
        <f t="shared" si="1471"/>
        <v>5936</v>
      </c>
      <c r="P5322">
        <v>25</v>
      </c>
      <c r="Q5322">
        <v>0</v>
      </c>
      <c r="R5322">
        <v>0</v>
      </c>
      <c r="S5322">
        <v>1270</v>
      </c>
      <c r="T5322">
        <v>100</v>
      </c>
      <c r="U5322">
        <f t="shared" si="1472"/>
        <v>0</v>
      </c>
      <c r="V5322">
        <v>0</v>
      </c>
      <c r="W5322">
        <f t="shared" si="1462"/>
        <v>1395</v>
      </c>
      <c r="X5322">
        <f t="shared" ref="X5322:X5329" si="1474">+I5322+L5322+N5322</f>
        <v>1654.8000000000002</v>
      </c>
      <c r="Y5322">
        <f t="shared" si="1473"/>
        <v>3973.2</v>
      </c>
      <c r="Z5322">
        <f t="shared" si="1464"/>
        <v>24950.2</v>
      </c>
      <c r="AA5322" t="s">
        <v>223</v>
      </c>
      <c r="AB5322">
        <v>2021</v>
      </c>
    </row>
    <row r="5323" spans="1:28" x14ac:dyDescent="0.25">
      <c r="A5323">
        <v>90</v>
      </c>
      <c r="B5323" t="s">
        <v>322</v>
      </c>
      <c r="C5323" t="s">
        <v>103</v>
      </c>
      <c r="D5323" t="s">
        <v>22</v>
      </c>
      <c r="E5323" t="s">
        <v>54</v>
      </c>
      <c r="F5323" t="s">
        <v>100</v>
      </c>
      <c r="G5323">
        <v>28000</v>
      </c>
      <c r="H5323">
        <f t="shared" si="1465"/>
        <v>26345.200000000001</v>
      </c>
      <c r="I5323">
        <f t="shared" si="1466"/>
        <v>803.6</v>
      </c>
      <c r="J5323">
        <f t="shared" si="1467"/>
        <v>1987.9999999999998</v>
      </c>
      <c r="K5323">
        <f t="shared" si="1468"/>
        <v>308.00000000000006</v>
      </c>
      <c r="L5323">
        <f t="shared" si="1469"/>
        <v>851.2</v>
      </c>
      <c r="M5323">
        <f t="shared" si="1470"/>
        <v>1985.2</v>
      </c>
      <c r="N5323">
        <v>0</v>
      </c>
      <c r="O5323">
        <f t="shared" si="1471"/>
        <v>5936</v>
      </c>
      <c r="P5323">
        <v>25</v>
      </c>
      <c r="Q5323">
        <v>0</v>
      </c>
      <c r="R5323">
        <v>0</v>
      </c>
      <c r="S5323">
        <v>0</v>
      </c>
      <c r="T5323">
        <v>100</v>
      </c>
      <c r="U5323">
        <f t="shared" si="1472"/>
        <v>0</v>
      </c>
      <c r="V5323">
        <v>0</v>
      </c>
      <c r="W5323">
        <f t="shared" si="1462"/>
        <v>125</v>
      </c>
      <c r="X5323">
        <f t="shared" si="1474"/>
        <v>1654.8000000000002</v>
      </c>
      <c r="Y5323">
        <f t="shared" si="1473"/>
        <v>3973.2</v>
      </c>
      <c r="Z5323">
        <f t="shared" si="1464"/>
        <v>26220.2</v>
      </c>
      <c r="AA5323" t="s">
        <v>223</v>
      </c>
      <c r="AB5323">
        <v>2021</v>
      </c>
    </row>
    <row r="5324" spans="1:28" x14ac:dyDescent="0.25">
      <c r="A5324">
        <v>91</v>
      </c>
      <c r="B5324" t="s">
        <v>323</v>
      </c>
      <c r="C5324" t="s">
        <v>103</v>
      </c>
      <c r="D5324" t="s">
        <v>22</v>
      </c>
      <c r="E5324" t="s">
        <v>78</v>
      </c>
      <c r="F5324" t="s">
        <v>100</v>
      </c>
      <c r="G5324">
        <v>30000</v>
      </c>
      <c r="H5324">
        <f t="shared" si="1465"/>
        <v>28227</v>
      </c>
      <c r="I5324">
        <f t="shared" si="1466"/>
        <v>861</v>
      </c>
      <c r="J5324">
        <f t="shared" si="1467"/>
        <v>2130</v>
      </c>
      <c r="K5324">
        <f t="shared" si="1468"/>
        <v>330.00000000000006</v>
      </c>
      <c r="L5324">
        <f t="shared" si="1469"/>
        <v>912</v>
      </c>
      <c r="M5324">
        <f t="shared" si="1470"/>
        <v>2127</v>
      </c>
      <c r="N5324">
        <v>0</v>
      </c>
      <c r="O5324">
        <f t="shared" si="1471"/>
        <v>6360</v>
      </c>
      <c r="P5324">
        <v>25</v>
      </c>
      <c r="Q5324">
        <v>200</v>
      </c>
      <c r="R5324">
        <v>0</v>
      </c>
      <c r="S5324">
        <v>0</v>
      </c>
      <c r="T5324">
        <v>100</v>
      </c>
      <c r="U5324">
        <f t="shared" si="1472"/>
        <v>0</v>
      </c>
      <c r="V5324">
        <v>0</v>
      </c>
      <c r="W5324">
        <f t="shared" si="1462"/>
        <v>325</v>
      </c>
      <c r="X5324">
        <f t="shared" si="1474"/>
        <v>1773</v>
      </c>
      <c r="Y5324">
        <f t="shared" si="1473"/>
        <v>4257</v>
      </c>
      <c r="Z5324">
        <f t="shared" si="1464"/>
        <v>27902</v>
      </c>
      <c r="AA5324" t="s">
        <v>223</v>
      </c>
      <c r="AB5324">
        <v>2021</v>
      </c>
    </row>
    <row r="5325" spans="1:28" x14ac:dyDescent="0.25">
      <c r="A5325">
        <v>92</v>
      </c>
      <c r="B5325" t="s">
        <v>324</v>
      </c>
      <c r="C5325" t="s">
        <v>102</v>
      </c>
      <c r="D5325" t="s">
        <v>16</v>
      </c>
      <c r="E5325" t="s">
        <v>79</v>
      </c>
      <c r="F5325" t="s">
        <v>84</v>
      </c>
      <c r="G5325">
        <v>54000</v>
      </c>
      <c r="H5325">
        <f t="shared" si="1465"/>
        <v>50808.6</v>
      </c>
      <c r="I5325">
        <f t="shared" si="1466"/>
        <v>1549.8</v>
      </c>
      <c r="J5325">
        <f t="shared" si="1467"/>
        <v>3833.9999999999995</v>
      </c>
      <c r="K5325">
        <f t="shared" si="1468"/>
        <v>594.00000000000011</v>
      </c>
      <c r="L5325">
        <f t="shared" si="1469"/>
        <v>1641.6</v>
      </c>
      <c r="M5325">
        <f t="shared" si="1470"/>
        <v>3828.6000000000004</v>
      </c>
      <c r="N5325">
        <v>0</v>
      </c>
      <c r="O5325">
        <f t="shared" si="1471"/>
        <v>11448</v>
      </c>
      <c r="P5325">
        <v>25</v>
      </c>
      <c r="Q5325">
        <v>500</v>
      </c>
      <c r="R5325">
        <v>250.01</v>
      </c>
      <c r="S5325">
        <v>0</v>
      </c>
      <c r="T5325">
        <v>100</v>
      </c>
      <c r="U5325">
        <f t="shared" si="1472"/>
        <v>2418.539874999999</v>
      </c>
      <c r="V5325">
        <v>0</v>
      </c>
      <c r="W5325">
        <f t="shared" si="1462"/>
        <v>3293.5498749999988</v>
      </c>
      <c r="X5325">
        <f t="shared" si="1474"/>
        <v>3191.3999999999996</v>
      </c>
      <c r="Y5325">
        <f t="shared" si="1473"/>
        <v>7662.6</v>
      </c>
      <c r="Z5325">
        <f t="shared" si="1464"/>
        <v>47515.050125000002</v>
      </c>
      <c r="AA5325" t="s">
        <v>223</v>
      </c>
      <c r="AB5325">
        <v>2021</v>
      </c>
    </row>
    <row r="5326" spans="1:28" x14ac:dyDescent="0.25">
      <c r="A5326">
        <v>93</v>
      </c>
      <c r="B5326" t="s">
        <v>325</v>
      </c>
      <c r="C5326" t="s">
        <v>103</v>
      </c>
      <c r="D5326" t="s">
        <v>94</v>
      </c>
      <c r="E5326" t="s">
        <v>80</v>
      </c>
      <c r="F5326" t="s">
        <v>99</v>
      </c>
      <c r="G5326">
        <v>150000</v>
      </c>
      <c r="H5326">
        <f t="shared" si="1465"/>
        <v>141135</v>
      </c>
      <c r="I5326">
        <f t="shared" si="1466"/>
        <v>4305</v>
      </c>
      <c r="J5326">
        <f t="shared" si="1467"/>
        <v>10649.999999999998</v>
      </c>
      <c r="K5326">
        <f t="shared" si="1468"/>
        <v>686.4</v>
      </c>
      <c r="L5326">
        <f t="shared" si="1469"/>
        <v>4560</v>
      </c>
      <c r="M5326">
        <f t="shared" si="1470"/>
        <v>10635</v>
      </c>
      <c r="N5326">
        <v>0</v>
      </c>
      <c r="O5326">
        <f t="shared" si="1471"/>
        <v>30836.399999999998</v>
      </c>
      <c r="P5326">
        <v>25</v>
      </c>
      <c r="Q5326">
        <v>0</v>
      </c>
      <c r="R5326">
        <v>0</v>
      </c>
      <c r="S5326">
        <v>0</v>
      </c>
      <c r="T5326">
        <v>0</v>
      </c>
      <c r="U5326">
        <f t="shared" si="1472"/>
        <v>23866.687291666665</v>
      </c>
      <c r="V5326">
        <v>0</v>
      </c>
      <c r="W5326">
        <f t="shared" si="1462"/>
        <v>23891.687291666665</v>
      </c>
      <c r="X5326">
        <f t="shared" si="1474"/>
        <v>8865</v>
      </c>
      <c r="Y5326">
        <f t="shared" si="1473"/>
        <v>21285</v>
      </c>
      <c r="Z5326">
        <f t="shared" si="1464"/>
        <v>117243.31270833334</v>
      </c>
      <c r="AA5326" t="s">
        <v>223</v>
      </c>
      <c r="AB5326">
        <v>2021</v>
      </c>
    </row>
    <row r="5327" spans="1:28" x14ac:dyDescent="0.25">
      <c r="A5327">
        <v>94</v>
      </c>
      <c r="B5327" t="s">
        <v>326</v>
      </c>
      <c r="C5327" t="s">
        <v>103</v>
      </c>
      <c r="D5327" t="s">
        <v>21</v>
      </c>
      <c r="E5327" t="s">
        <v>81</v>
      </c>
      <c r="F5327" t="s">
        <v>84</v>
      </c>
      <c r="G5327">
        <v>150000</v>
      </c>
      <c r="H5327">
        <f t="shared" si="1465"/>
        <v>137084.64000000001</v>
      </c>
      <c r="I5327">
        <f t="shared" si="1466"/>
        <v>4305</v>
      </c>
      <c r="J5327">
        <f t="shared" si="1467"/>
        <v>10649.999999999998</v>
      </c>
      <c r="K5327">
        <f t="shared" si="1468"/>
        <v>686.4</v>
      </c>
      <c r="L5327">
        <f t="shared" si="1469"/>
        <v>4560</v>
      </c>
      <c r="M5327">
        <f t="shared" si="1470"/>
        <v>10635</v>
      </c>
      <c r="N5327">
        <f>+N5333*3</f>
        <v>4050.3599999999997</v>
      </c>
      <c r="O5327">
        <f t="shared" si="1471"/>
        <v>34886.759999999995</v>
      </c>
      <c r="P5327">
        <v>25</v>
      </c>
      <c r="Q5327">
        <v>10934.9</v>
      </c>
      <c r="R5327">
        <v>900.05</v>
      </c>
      <c r="S5327">
        <v>0</v>
      </c>
      <c r="T5327">
        <v>100</v>
      </c>
      <c r="U5327">
        <f t="shared" si="1472"/>
        <v>22854.097291666669</v>
      </c>
      <c r="V5327">
        <v>0</v>
      </c>
      <c r="W5327">
        <f t="shared" si="1462"/>
        <v>34814.047291666669</v>
      </c>
      <c r="X5327">
        <f t="shared" si="1474"/>
        <v>12915.36</v>
      </c>
      <c r="Y5327">
        <f t="shared" si="1473"/>
        <v>21285</v>
      </c>
      <c r="Z5327">
        <f t="shared" si="1464"/>
        <v>102270.59270833334</v>
      </c>
      <c r="AA5327" t="s">
        <v>223</v>
      </c>
      <c r="AB5327">
        <v>2021</v>
      </c>
    </row>
    <row r="5328" spans="1:28" x14ac:dyDescent="0.25">
      <c r="A5328">
        <v>95</v>
      </c>
      <c r="B5328" t="s">
        <v>327</v>
      </c>
      <c r="C5328" t="s">
        <v>102</v>
      </c>
      <c r="D5328" t="s">
        <v>23</v>
      </c>
      <c r="E5328" t="s">
        <v>82</v>
      </c>
      <c r="F5328" t="s">
        <v>99</v>
      </c>
      <c r="G5328">
        <v>150000</v>
      </c>
      <c r="H5328">
        <f t="shared" si="1465"/>
        <v>141135</v>
      </c>
      <c r="I5328">
        <f t="shared" si="1466"/>
        <v>4305</v>
      </c>
      <c r="J5328">
        <f t="shared" si="1467"/>
        <v>10649.999999999998</v>
      </c>
      <c r="K5328">
        <f t="shared" si="1468"/>
        <v>686.4</v>
      </c>
      <c r="L5328">
        <f t="shared" si="1469"/>
        <v>4560</v>
      </c>
      <c r="M5328">
        <f t="shared" si="1470"/>
        <v>10635</v>
      </c>
      <c r="N5328">
        <v>0</v>
      </c>
      <c r="O5328">
        <f t="shared" si="1471"/>
        <v>30836.399999999998</v>
      </c>
      <c r="P5328">
        <v>25</v>
      </c>
      <c r="Q5328">
        <v>0</v>
      </c>
      <c r="R5328">
        <v>0</v>
      </c>
      <c r="S5328">
        <v>2125</v>
      </c>
      <c r="T5328">
        <v>0</v>
      </c>
      <c r="U5328">
        <f t="shared" si="1472"/>
        <v>23866.687291666665</v>
      </c>
      <c r="V5328">
        <v>0</v>
      </c>
      <c r="W5328">
        <f t="shared" si="1462"/>
        <v>26016.687291666665</v>
      </c>
      <c r="X5328">
        <f t="shared" si="1474"/>
        <v>8865</v>
      </c>
      <c r="Y5328">
        <f t="shared" si="1473"/>
        <v>21285</v>
      </c>
      <c r="Z5328">
        <f t="shared" si="1464"/>
        <v>115118.31270833334</v>
      </c>
      <c r="AA5328" t="s">
        <v>223</v>
      </c>
      <c r="AB5328">
        <v>2021</v>
      </c>
    </row>
    <row r="5329" spans="1:28" x14ac:dyDescent="0.25">
      <c r="A5329">
        <v>96</v>
      </c>
      <c r="B5329" t="s">
        <v>328</v>
      </c>
      <c r="C5329" t="s">
        <v>103</v>
      </c>
      <c r="D5329" t="s">
        <v>6</v>
      </c>
      <c r="E5329" t="s">
        <v>83</v>
      </c>
      <c r="F5329" t="s">
        <v>84</v>
      </c>
      <c r="G5329">
        <v>33875</v>
      </c>
      <c r="H5329">
        <f t="shared" si="1465"/>
        <v>31872.987499999999</v>
      </c>
      <c r="I5329">
        <f t="shared" si="1466"/>
        <v>972.21249999999998</v>
      </c>
      <c r="J5329">
        <f t="shared" si="1467"/>
        <v>2405.125</v>
      </c>
      <c r="K5329">
        <f t="shared" si="1468"/>
        <v>372.62500000000006</v>
      </c>
      <c r="L5329">
        <f t="shared" si="1469"/>
        <v>1029.8</v>
      </c>
      <c r="M5329">
        <f t="shared" si="1470"/>
        <v>2401.7375000000002</v>
      </c>
      <c r="N5329">
        <v>0</v>
      </c>
      <c r="O5329">
        <f t="shared" si="1471"/>
        <v>7181.5</v>
      </c>
      <c r="P5329">
        <v>25</v>
      </c>
      <c r="Q5329">
        <v>0</v>
      </c>
      <c r="R5329">
        <v>0</v>
      </c>
      <c r="S5329">
        <v>0</v>
      </c>
      <c r="T5329">
        <v>100</v>
      </c>
      <c r="U5329">
        <f t="shared" si="1472"/>
        <v>0</v>
      </c>
      <c r="V5329">
        <v>0</v>
      </c>
      <c r="W5329">
        <f t="shared" si="1462"/>
        <v>125</v>
      </c>
      <c r="X5329">
        <f t="shared" si="1474"/>
        <v>2002.0124999999998</v>
      </c>
      <c r="Y5329">
        <f t="shared" si="1473"/>
        <v>4806.8625000000002</v>
      </c>
      <c r="Z5329">
        <f t="shared" si="1464"/>
        <v>31747.987499999999</v>
      </c>
      <c r="AA5329" t="s">
        <v>223</v>
      </c>
      <c r="AB5329">
        <v>2021</v>
      </c>
    </row>
    <row r="5330" spans="1:28" x14ac:dyDescent="0.25">
      <c r="A5330">
        <v>97</v>
      </c>
      <c r="B5330" t="s">
        <v>329</v>
      </c>
      <c r="C5330" t="s">
        <v>103</v>
      </c>
      <c r="D5330" t="s">
        <v>94</v>
      </c>
      <c r="E5330" t="s">
        <v>52</v>
      </c>
      <c r="F5330" t="s">
        <v>100</v>
      </c>
      <c r="G5330">
        <v>20000</v>
      </c>
      <c r="H5330">
        <f t="shared" si="1465"/>
        <v>18818</v>
      </c>
      <c r="I5330">
        <f t="shared" si="1466"/>
        <v>574</v>
      </c>
      <c r="J5330">
        <f t="shared" si="1467"/>
        <v>1419.9999999999998</v>
      </c>
      <c r="K5330">
        <f t="shared" si="1468"/>
        <v>220.00000000000003</v>
      </c>
      <c r="L5330">
        <f t="shared" si="1469"/>
        <v>608</v>
      </c>
      <c r="M5330">
        <f t="shared" si="1470"/>
        <v>1418</v>
      </c>
      <c r="N5330">
        <v>0</v>
      </c>
      <c r="O5330">
        <f t="shared" si="1471"/>
        <v>4240</v>
      </c>
      <c r="P5330">
        <v>25</v>
      </c>
      <c r="Q5330">
        <v>0</v>
      </c>
      <c r="R5330">
        <v>0</v>
      </c>
      <c r="S5330">
        <v>0</v>
      </c>
      <c r="T5330">
        <v>0</v>
      </c>
      <c r="U5330">
        <f t="shared" si="1472"/>
        <v>0</v>
      </c>
      <c r="V5330">
        <v>0</v>
      </c>
      <c r="W5330">
        <f t="shared" si="1462"/>
        <v>25</v>
      </c>
      <c r="X5330">
        <v>1182</v>
      </c>
      <c r="Y5330">
        <f t="shared" si="1473"/>
        <v>2838</v>
      </c>
      <c r="Z5330">
        <f t="shared" si="1464"/>
        <v>18793</v>
      </c>
      <c r="AA5330" t="s">
        <v>223</v>
      </c>
      <c r="AB5330">
        <v>2021</v>
      </c>
    </row>
    <row r="5331" spans="1:28" x14ac:dyDescent="0.25">
      <c r="A5331">
        <v>98</v>
      </c>
      <c r="B5331" t="s">
        <v>330</v>
      </c>
      <c r="C5331" t="s">
        <v>102</v>
      </c>
      <c r="D5331" t="s">
        <v>16</v>
      </c>
      <c r="E5331" t="s">
        <v>95</v>
      </c>
      <c r="F5331" t="s">
        <v>84</v>
      </c>
      <c r="G5331">
        <v>32000</v>
      </c>
      <c r="H5331">
        <f t="shared" si="1465"/>
        <v>30108.799999999999</v>
      </c>
      <c r="I5331">
        <f t="shared" si="1466"/>
        <v>918.4</v>
      </c>
      <c r="J5331">
        <f t="shared" si="1467"/>
        <v>2272</v>
      </c>
      <c r="K5331">
        <f t="shared" si="1468"/>
        <v>352.00000000000006</v>
      </c>
      <c r="L5331">
        <f t="shared" si="1469"/>
        <v>972.8</v>
      </c>
      <c r="M5331">
        <f t="shared" si="1470"/>
        <v>2268.8000000000002</v>
      </c>
      <c r="N5331">
        <v>0</v>
      </c>
      <c r="O5331">
        <f t="shared" si="1471"/>
        <v>6784</v>
      </c>
      <c r="P5331">
        <v>25</v>
      </c>
      <c r="Q5331">
        <v>0</v>
      </c>
      <c r="R5331">
        <v>250.01</v>
      </c>
      <c r="S5331">
        <v>336</v>
      </c>
      <c r="T5331">
        <v>100</v>
      </c>
      <c r="U5331">
        <f t="shared" si="1472"/>
        <v>0</v>
      </c>
      <c r="V5331">
        <v>0</v>
      </c>
      <c r="W5331">
        <f t="shared" si="1462"/>
        <v>711.01</v>
      </c>
      <c r="X5331">
        <f t="shared" ref="X5331:X5362" si="1475">+I5331+L5331+N5331</f>
        <v>1891.1999999999998</v>
      </c>
      <c r="Y5331">
        <f t="shared" si="1473"/>
        <v>4540.8</v>
      </c>
      <c r="Z5331">
        <f t="shared" si="1464"/>
        <v>29397.79</v>
      </c>
      <c r="AA5331" t="s">
        <v>223</v>
      </c>
      <c r="AB5331">
        <v>2021</v>
      </c>
    </row>
    <row r="5332" spans="1:28" x14ac:dyDescent="0.25">
      <c r="A5332">
        <v>99</v>
      </c>
      <c r="B5332" t="s">
        <v>331</v>
      </c>
      <c r="C5332" t="s">
        <v>103</v>
      </c>
      <c r="D5332" t="s">
        <v>10</v>
      </c>
      <c r="E5332" t="s">
        <v>54</v>
      </c>
      <c r="F5332" t="s">
        <v>100</v>
      </c>
      <c r="G5332">
        <v>25000</v>
      </c>
      <c r="H5332">
        <f t="shared" si="1465"/>
        <v>23522.5</v>
      </c>
      <c r="I5332">
        <f t="shared" si="1466"/>
        <v>717.5</v>
      </c>
      <c r="J5332">
        <f t="shared" si="1467"/>
        <v>1774.9999999999998</v>
      </c>
      <c r="K5332">
        <f t="shared" si="1468"/>
        <v>275</v>
      </c>
      <c r="L5332">
        <f t="shared" si="1469"/>
        <v>760</v>
      </c>
      <c r="M5332">
        <f t="shared" si="1470"/>
        <v>1772.5000000000002</v>
      </c>
      <c r="N5332">
        <v>0</v>
      </c>
      <c r="O5332">
        <f t="shared" si="1471"/>
        <v>5300</v>
      </c>
      <c r="P5332">
        <v>25</v>
      </c>
      <c r="Q5332">
        <v>0</v>
      </c>
      <c r="R5332">
        <v>0</v>
      </c>
      <c r="S5332">
        <v>0</v>
      </c>
      <c r="T5332">
        <v>100</v>
      </c>
      <c r="U5332">
        <f t="shared" si="1472"/>
        <v>0</v>
      </c>
      <c r="V5332">
        <v>0</v>
      </c>
      <c r="W5332">
        <f t="shared" si="1462"/>
        <v>125</v>
      </c>
      <c r="X5332">
        <f t="shared" si="1475"/>
        <v>1477.5</v>
      </c>
      <c r="Y5332">
        <f t="shared" si="1473"/>
        <v>3547.5</v>
      </c>
      <c r="Z5332">
        <f t="shared" si="1464"/>
        <v>23397.5</v>
      </c>
      <c r="AA5332" t="s">
        <v>223</v>
      </c>
      <c r="AB5332">
        <v>2021</v>
      </c>
    </row>
    <row r="5333" spans="1:28" x14ac:dyDescent="0.25">
      <c r="A5333">
        <v>100</v>
      </c>
      <c r="B5333" t="s">
        <v>332</v>
      </c>
      <c r="C5333" t="s">
        <v>102</v>
      </c>
      <c r="D5333" t="s">
        <v>14</v>
      </c>
      <c r="E5333" t="s">
        <v>333</v>
      </c>
      <c r="F5333" t="s">
        <v>84</v>
      </c>
      <c r="G5333">
        <v>150000</v>
      </c>
      <c r="H5333">
        <f t="shared" si="1465"/>
        <v>139784.88</v>
      </c>
      <c r="I5333">
        <f t="shared" si="1466"/>
        <v>4305</v>
      </c>
      <c r="J5333">
        <f t="shared" si="1467"/>
        <v>10649.999999999998</v>
      </c>
      <c r="K5333">
        <f t="shared" si="1468"/>
        <v>686.4</v>
      </c>
      <c r="L5333">
        <f t="shared" si="1469"/>
        <v>4560</v>
      </c>
      <c r="M5333">
        <f t="shared" si="1470"/>
        <v>10635</v>
      </c>
      <c r="N5333">
        <v>1350.12</v>
      </c>
      <c r="O5333">
        <f t="shared" si="1471"/>
        <v>32186.519999999997</v>
      </c>
      <c r="P5333">
        <v>25</v>
      </c>
      <c r="Q5333">
        <v>2000</v>
      </c>
      <c r="R5333">
        <v>0</v>
      </c>
      <c r="S5333">
        <v>3660</v>
      </c>
      <c r="T5333">
        <v>100</v>
      </c>
      <c r="U5333">
        <f t="shared" si="1472"/>
        <v>23529.157291666666</v>
      </c>
      <c r="V5333">
        <v>0</v>
      </c>
      <c r="W5333">
        <f t="shared" si="1462"/>
        <v>29314.157291666666</v>
      </c>
      <c r="X5333">
        <f t="shared" si="1475"/>
        <v>10215.119999999999</v>
      </c>
      <c r="Y5333">
        <f t="shared" si="1473"/>
        <v>21285</v>
      </c>
      <c r="Z5333">
        <f t="shared" si="1464"/>
        <v>110470.72270833334</v>
      </c>
      <c r="AA5333" t="s">
        <v>223</v>
      </c>
      <c r="AB5333">
        <v>2021</v>
      </c>
    </row>
    <row r="5334" spans="1:28" x14ac:dyDescent="0.25">
      <c r="A5334">
        <v>101</v>
      </c>
      <c r="B5334" t="s">
        <v>334</v>
      </c>
      <c r="C5334" t="s">
        <v>102</v>
      </c>
      <c r="D5334" t="s">
        <v>6</v>
      </c>
      <c r="E5334" t="s">
        <v>335</v>
      </c>
      <c r="F5334" t="s">
        <v>84</v>
      </c>
      <c r="G5334">
        <v>70000</v>
      </c>
      <c r="H5334">
        <f t="shared" si="1465"/>
        <v>63162.76</v>
      </c>
      <c r="I5334">
        <f t="shared" si="1466"/>
        <v>2009</v>
      </c>
      <c r="J5334">
        <f t="shared" si="1467"/>
        <v>4970</v>
      </c>
      <c r="K5334">
        <f t="shared" si="1468"/>
        <v>686.4</v>
      </c>
      <c r="L5334">
        <f t="shared" si="1469"/>
        <v>2128</v>
      </c>
      <c r="M5334">
        <f t="shared" si="1470"/>
        <v>4963</v>
      </c>
      <c r="N5334">
        <f>+N5333*2</f>
        <v>2700.24</v>
      </c>
      <c r="O5334">
        <f t="shared" si="1471"/>
        <v>17456.64</v>
      </c>
      <c r="P5334">
        <v>25</v>
      </c>
      <c r="Q5334">
        <v>0</v>
      </c>
      <c r="R5334">
        <v>150.01</v>
      </c>
      <c r="S5334">
        <v>4250</v>
      </c>
      <c r="T5334">
        <v>100</v>
      </c>
      <c r="U5334">
        <f t="shared" si="1472"/>
        <v>4828.4018333333333</v>
      </c>
      <c r="V5334">
        <v>0</v>
      </c>
      <c r="W5334">
        <f t="shared" si="1462"/>
        <v>9353.4118333333336</v>
      </c>
      <c r="X5334">
        <f t="shared" si="1475"/>
        <v>6837.24</v>
      </c>
      <c r="Y5334">
        <f t="shared" si="1473"/>
        <v>9933</v>
      </c>
      <c r="Z5334">
        <f t="shared" si="1464"/>
        <v>53809.348166666663</v>
      </c>
      <c r="AA5334" t="s">
        <v>223</v>
      </c>
      <c r="AB5334">
        <v>2021</v>
      </c>
    </row>
    <row r="5335" spans="1:28" x14ac:dyDescent="0.25">
      <c r="A5335">
        <v>102</v>
      </c>
      <c r="B5335" t="s">
        <v>229</v>
      </c>
      <c r="C5335" t="s">
        <v>102</v>
      </c>
      <c r="D5335" t="s">
        <v>4</v>
      </c>
      <c r="E5335" t="s">
        <v>24</v>
      </c>
      <c r="F5335" t="s">
        <v>84</v>
      </c>
      <c r="G5335">
        <v>45000</v>
      </c>
      <c r="H5335">
        <f>+G5335-(I5335+L5335+N5335)</f>
        <v>39960.26</v>
      </c>
      <c r="I5335">
        <f>IF(G5335&lt;=312000,G5335*2.87%,8954.4)</f>
        <v>1291.5</v>
      </c>
      <c r="J5335">
        <f>IF(G5335&lt;=312000,G5335*7.1%,22152)</f>
        <v>3194.9999999999995</v>
      </c>
      <c r="K5335">
        <f>IF(G5335&lt;=62400,G5335*1.1%,686.4)</f>
        <v>495.00000000000006</v>
      </c>
      <c r="L5335">
        <f>IF(G5335&lt;=156000,G5335*3.04%,4742.4)</f>
        <v>1368</v>
      </c>
      <c r="M5335">
        <f>IF(G5335&lt;=156000,G5335*7.09%,11060.4)</f>
        <v>3190.5</v>
      </c>
      <c r="N5335">
        <v>2380.2399999999998</v>
      </c>
      <c r="O5335">
        <f>+I5335+J5335+K5335+L5335+M5335+N5335</f>
        <v>11920.24</v>
      </c>
      <c r="P5335">
        <v>25</v>
      </c>
      <c r="Q5335">
        <v>7487.3</v>
      </c>
      <c r="R5335">
        <v>0</v>
      </c>
      <c r="S5335">
        <v>0</v>
      </c>
      <c r="T5335">
        <v>100</v>
      </c>
      <c r="U5335">
        <f>IF((H5335*12)&gt;867123.01,(79776+(((H5335*12)-867123.01)*0.25))/12,IF((H5335*12)&gt;624329.01,(31216+(((H5335*12)-624329.01)*0.2))/12,IF((H5335*12)&gt;416220.01,(((H5335*12)-416220.01)*0.15)/12,0)))</f>
        <v>791.28887499999973</v>
      </c>
      <c r="V5335">
        <v>0</v>
      </c>
      <c r="W5335">
        <f t="shared" si="1462"/>
        <v>8403.5888749999995</v>
      </c>
      <c r="X5335">
        <f t="shared" si="1475"/>
        <v>5039.74</v>
      </c>
      <c r="Y5335">
        <f>+J5335++K5335+M5335</f>
        <v>6880.5</v>
      </c>
      <c r="Z5335">
        <f t="shared" si="1464"/>
        <v>31556.671125000001</v>
      </c>
      <c r="AA5335" t="s">
        <v>224</v>
      </c>
      <c r="AB5335">
        <v>2021</v>
      </c>
    </row>
    <row r="5336" spans="1:28" x14ac:dyDescent="0.25">
      <c r="A5336">
        <v>1</v>
      </c>
      <c r="B5336" t="s">
        <v>230</v>
      </c>
      <c r="C5336" t="s">
        <v>103</v>
      </c>
      <c r="D5336" t="s">
        <v>5</v>
      </c>
      <c r="E5336" t="s">
        <v>25</v>
      </c>
      <c r="F5336" t="s">
        <v>84</v>
      </c>
      <c r="G5336">
        <v>80000</v>
      </c>
      <c r="H5336">
        <f t="shared" ref="H5336:H5399" si="1476">+G5336-(I5336+L5336+N5336)</f>
        <v>75272</v>
      </c>
      <c r="I5336">
        <f t="shared" ref="I5336:I5399" si="1477">IF(G5336&lt;=312000,G5336*2.87%,8954.4)</f>
        <v>2296</v>
      </c>
      <c r="J5336">
        <f t="shared" ref="J5336:J5399" si="1478">IF(G5336&lt;=312000,G5336*7.1%,22152)</f>
        <v>5679.9999999999991</v>
      </c>
      <c r="K5336">
        <f t="shared" ref="K5336:K5399" si="1479">IF(G5336&lt;=62400,G5336*1.1%,686.4)</f>
        <v>686.4</v>
      </c>
      <c r="L5336">
        <f t="shared" ref="L5336:L5399" si="1480">IF(G5336&lt;=156000,G5336*3.04%,4742.4)</f>
        <v>2432</v>
      </c>
      <c r="M5336">
        <f t="shared" ref="M5336:M5399" si="1481">IF(G5336&lt;=156000,G5336*7.09%,11060.4)</f>
        <v>5672</v>
      </c>
      <c r="N5336">
        <v>0</v>
      </c>
      <c r="O5336">
        <f t="shared" ref="O5336:O5399" si="1482">+I5336+J5336+K5336+L5336+M5336+N5336</f>
        <v>16766.400000000001</v>
      </c>
      <c r="P5336">
        <v>25</v>
      </c>
      <c r="Q5336">
        <v>200</v>
      </c>
      <c r="R5336">
        <v>400.02</v>
      </c>
      <c r="S5336">
        <v>0</v>
      </c>
      <c r="T5336">
        <v>100</v>
      </c>
      <c r="U5336">
        <f t="shared" ref="U5336:U5399" si="1483">IF((H5336*12)&gt;867123.01,(79776+(((H5336*12)-867123.01)*0.25))/12,IF((H5336*12)&gt;624329.01,(31216+(((H5336*12)-624329.01)*0.2))/12,IF((H5336*12)&gt;416220.01,(((H5336*12)-416220.01)*0.15)/12,0)))</f>
        <v>7400.9372916666662</v>
      </c>
      <c r="V5336">
        <v>0</v>
      </c>
      <c r="W5336">
        <f t="shared" si="1462"/>
        <v>8125.9572916666657</v>
      </c>
      <c r="X5336">
        <f t="shared" si="1475"/>
        <v>4728</v>
      </c>
      <c r="Y5336">
        <f t="shared" ref="Y5336:Y5367" si="1484">+J5336+M5336</f>
        <v>11352</v>
      </c>
      <c r="Z5336">
        <f t="shared" si="1464"/>
        <v>67146.042708333334</v>
      </c>
      <c r="AA5336" t="s">
        <v>224</v>
      </c>
      <c r="AB5336">
        <v>2021</v>
      </c>
    </row>
    <row r="5337" spans="1:28" x14ac:dyDescent="0.25">
      <c r="A5337">
        <v>2</v>
      </c>
      <c r="B5337" t="s">
        <v>231</v>
      </c>
      <c r="C5337" t="s">
        <v>102</v>
      </c>
      <c r="D5337" t="s">
        <v>6</v>
      </c>
      <c r="E5337" t="s">
        <v>26</v>
      </c>
      <c r="F5337" t="s">
        <v>100</v>
      </c>
      <c r="G5337">
        <v>31000</v>
      </c>
      <c r="H5337">
        <f t="shared" si="1476"/>
        <v>29167.9</v>
      </c>
      <c r="I5337">
        <f t="shared" si="1477"/>
        <v>889.7</v>
      </c>
      <c r="J5337">
        <f t="shared" si="1478"/>
        <v>2201</v>
      </c>
      <c r="K5337">
        <f t="shared" si="1479"/>
        <v>341.00000000000006</v>
      </c>
      <c r="L5337">
        <f t="shared" si="1480"/>
        <v>942.4</v>
      </c>
      <c r="M5337">
        <f t="shared" si="1481"/>
        <v>2197.9</v>
      </c>
      <c r="N5337">
        <v>0</v>
      </c>
      <c r="O5337">
        <f t="shared" si="1482"/>
        <v>6572</v>
      </c>
      <c r="P5337">
        <v>25</v>
      </c>
      <c r="Q5337">
        <v>0</v>
      </c>
      <c r="R5337">
        <v>0</v>
      </c>
      <c r="S5337">
        <v>0</v>
      </c>
      <c r="T5337">
        <v>100</v>
      </c>
      <c r="U5337">
        <f t="shared" si="1483"/>
        <v>0</v>
      </c>
      <c r="V5337">
        <v>0</v>
      </c>
      <c r="W5337">
        <f t="shared" si="1462"/>
        <v>125</v>
      </c>
      <c r="X5337">
        <f t="shared" si="1475"/>
        <v>1832.1</v>
      </c>
      <c r="Y5337">
        <f t="shared" si="1484"/>
        <v>4398.8999999999996</v>
      </c>
      <c r="Z5337">
        <f t="shared" si="1464"/>
        <v>29042.9</v>
      </c>
      <c r="AA5337" t="s">
        <v>224</v>
      </c>
      <c r="AB5337">
        <v>2021</v>
      </c>
    </row>
    <row r="5338" spans="1:28" x14ac:dyDescent="0.25">
      <c r="A5338">
        <v>3</v>
      </c>
      <c r="B5338" t="s">
        <v>232</v>
      </c>
      <c r="C5338" t="s">
        <v>102</v>
      </c>
      <c r="D5338" t="s">
        <v>6</v>
      </c>
      <c r="E5338" t="s">
        <v>26</v>
      </c>
      <c r="F5338" t="s">
        <v>100</v>
      </c>
      <c r="G5338">
        <v>22000</v>
      </c>
      <c r="H5338">
        <f t="shared" si="1476"/>
        <v>19509.68</v>
      </c>
      <c r="I5338">
        <f t="shared" si="1477"/>
        <v>631.4</v>
      </c>
      <c r="J5338">
        <f t="shared" si="1478"/>
        <v>1561.9999999999998</v>
      </c>
      <c r="K5338">
        <f t="shared" si="1479"/>
        <v>242.00000000000003</v>
      </c>
      <c r="L5338">
        <f t="shared" si="1480"/>
        <v>668.8</v>
      </c>
      <c r="M5338">
        <f t="shared" si="1481"/>
        <v>1559.8000000000002</v>
      </c>
      <c r="N5338">
        <v>1190.1199999999999</v>
      </c>
      <c r="O5338">
        <f t="shared" si="1482"/>
        <v>5854.12</v>
      </c>
      <c r="P5338">
        <v>25</v>
      </c>
      <c r="Q5338">
        <v>0</v>
      </c>
      <c r="R5338">
        <v>0</v>
      </c>
      <c r="S5338">
        <v>0</v>
      </c>
      <c r="T5338">
        <v>100</v>
      </c>
      <c r="U5338">
        <f t="shared" si="1483"/>
        <v>0</v>
      </c>
      <c r="V5338">
        <v>0</v>
      </c>
      <c r="W5338">
        <f t="shared" si="1462"/>
        <v>125</v>
      </c>
      <c r="X5338">
        <f t="shared" si="1475"/>
        <v>2490.3199999999997</v>
      </c>
      <c r="Y5338">
        <f t="shared" si="1484"/>
        <v>3121.8</v>
      </c>
      <c r="Z5338">
        <f t="shared" si="1464"/>
        <v>19384.68</v>
      </c>
      <c r="AA5338" t="s">
        <v>224</v>
      </c>
      <c r="AB5338">
        <v>2021</v>
      </c>
    </row>
    <row r="5339" spans="1:28" x14ac:dyDescent="0.25">
      <c r="A5339">
        <v>4</v>
      </c>
      <c r="B5339" t="s">
        <v>233</v>
      </c>
      <c r="C5339" t="s">
        <v>103</v>
      </c>
      <c r="D5339" t="s">
        <v>7</v>
      </c>
      <c r="E5339" t="s">
        <v>27</v>
      </c>
      <c r="F5339" t="s">
        <v>98</v>
      </c>
      <c r="G5339">
        <v>400000</v>
      </c>
      <c r="H5339">
        <f t="shared" si="1476"/>
        <v>386303.2</v>
      </c>
      <c r="I5339">
        <f t="shared" si="1477"/>
        <v>8954.4</v>
      </c>
      <c r="J5339">
        <f t="shared" si="1478"/>
        <v>22152</v>
      </c>
      <c r="K5339">
        <f t="shared" si="1479"/>
        <v>686.4</v>
      </c>
      <c r="L5339">
        <f t="shared" si="1480"/>
        <v>4742.3999999999996</v>
      </c>
      <c r="M5339">
        <f t="shared" si="1481"/>
        <v>11060.4</v>
      </c>
      <c r="N5339">
        <v>0</v>
      </c>
      <c r="O5339">
        <f t="shared" si="1482"/>
        <v>47595.600000000006</v>
      </c>
      <c r="P5339">
        <v>25</v>
      </c>
      <c r="Q5339">
        <v>0</v>
      </c>
      <c r="R5339">
        <v>0</v>
      </c>
      <c r="S5339">
        <v>0</v>
      </c>
      <c r="T5339">
        <v>0</v>
      </c>
      <c r="U5339">
        <f t="shared" si="1483"/>
        <v>85158.737291666679</v>
      </c>
      <c r="V5339">
        <v>0</v>
      </c>
      <c r="W5339">
        <f t="shared" si="1462"/>
        <v>85183.737291666679</v>
      </c>
      <c r="X5339">
        <f t="shared" si="1475"/>
        <v>13696.8</v>
      </c>
      <c r="Y5339">
        <f t="shared" si="1484"/>
        <v>33212.400000000001</v>
      </c>
      <c r="Z5339">
        <f t="shared" si="1464"/>
        <v>301119.46270833333</v>
      </c>
      <c r="AA5339" t="s">
        <v>224</v>
      </c>
      <c r="AB5339">
        <v>2021</v>
      </c>
    </row>
    <row r="5340" spans="1:28" x14ac:dyDescent="0.25">
      <c r="A5340">
        <v>5</v>
      </c>
      <c r="B5340" t="s">
        <v>234</v>
      </c>
      <c r="C5340" t="s">
        <v>103</v>
      </c>
      <c r="D5340" t="s">
        <v>6</v>
      </c>
      <c r="E5340" t="s">
        <v>28</v>
      </c>
      <c r="F5340" t="s">
        <v>100</v>
      </c>
      <c r="G5340">
        <v>21500</v>
      </c>
      <c r="H5340">
        <f t="shared" si="1476"/>
        <v>20229.349999999999</v>
      </c>
      <c r="I5340">
        <f t="shared" si="1477"/>
        <v>617.04999999999995</v>
      </c>
      <c r="J5340">
        <f t="shared" si="1478"/>
        <v>1526.4999999999998</v>
      </c>
      <c r="K5340">
        <f t="shared" si="1479"/>
        <v>236.50000000000003</v>
      </c>
      <c r="L5340">
        <f t="shared" si="1480"/>
        <v>653.6</v>
      </c>
      <c r="M5340">
        <f t="shared" si="1481"/>
        <v>1524.3500000000001</v>
      </c>
      <c r="N5340">
        <v>0</v>
      </c>
      <c r="O5340">
        <f t="shared" si="1482"/>
        <v>4558</v>
      </c>
      <c r="P5340">
        <v>25</v>
      </c>
      <c r="Q5340">
        <v>4444</v>
      </c>
      <c r="R5340">
        <v>0</v>
      </c>
      <c r="S5340">
        <v>0</v>
      </c>
      <c r="T5340">
        <v>100</v>
      </c>
      <c r="U5340">
        <f t="shared" si="1483"/>
        <v>0</v>
      </c>
      <c r="V5340">
        <v>0</v>
      </c>
      <c r="W5340">
        <f t="shared" si="1462"/>
        <v>4569</v>
      </c>
      <c r="X5340">
        <f t="shared" si="1475"/>
        <v>1270.6500000000001</v>
      </c>
      <c r="Y5340">
        <f t="shared" si="1484"/>
        <v>3050.85</v>
      </c>
      <c r="Z5340">
        <f t="shared" si="1464"/>
        <v>15660.35</v>
      </c>
      <c r="AA5340" t="s">
        <v>224</v>
      </c>
      <c r="AB5340">
        <v>2021</v>
      </c>
    </row>
    <row r="5341" spans="1:28" x14ac:dyDescent="0.25">
      <c r="A5341">
        <v>6</v>
      </c>
      <c r="B5341" t="s">
        <v>235</v>
      </c>
      <c r="C5341" t="s">
        <v>102</v>
      </c>
      <c r="D5341" t="s">
        <v>8</v>
      </c>
      <c r="E5341" t="s">
        <v>29</v>
      </c>
      <c r="F5341" t="s">
        <v>99</v>
      </c>
      <c r="G5341">
        <v>130000</v>
      </c>
      <c r="H5341">
        <f t="shared" si="1476"/>
        <v>122317</v>
      </c>
      <c r="I5341">
        <f t="shared" si="1477"/>
        <v>3731</v>
      </c>
      <c r="J5341">
        <f t="shared" si="1478"/>
        <v>9230</v>
      </c>
      <c r="K5341">
        <f t="shared" si="1479"/>
        <v>686.4</v>
      </c>
      <c r="L5341">
        <f t="shared" si="1480"/>
        <v>3952</v>
      </c>
      <c r="M5341">
        <f t="shared" si="1481"/>
        <v>9217</v>
      </c>
      <c r="N5341">
        <v>0</v>
      </c>
      <c r="O5341">
        <f t="shared" si="1482"/>
        <v>26816.400000000001</v>
      </c>
      <c r="P5341">
        <v>25</v>
      </c>
      <c r="Q5341">
        <v>0</v>
      </c>
      <c r="R5341">
        <v>0</v>
      </c>
      <c r="S5341">
        <v>0</v>
      </c>
      <c r="T5341">
        <v>100</v>
      </c>
      <c r="U5341">
        <f t="shared" si="1483"/>
        <v>19162.187291666665</v>
      </c>
      <c r="V5341">
        <v>0</v>
      </c>
      <c r="W5341">
        <f t="shared" si="1462"/>
        <v>19287.187291666665</v>
      </c>
      <c r="X5341">
        <f t="shared" si="1475"/>
        <v>7683</v>
      </c>
      <c r="Y5341">
        <f t="shared" si="1484"/>
        <v>18447</v>
      </c>
      <c r="Z5341">
        <f t="shared" si="1464"/>
        <v>103029.81270833334</v>
      </c>
      <c r="AA5341" t="s">
        <v>224</v>
      </c>
      <c r="AB5341">
        <v>2021</v>
      </c>
    </row>
    <row r="5342" spans="1:28" x14ac:dyDescent="0.25">
      <c r="A5342">
        <v>7</v>
      </c>
      <c r="B5342" t="s">
        <v>236</v>
      </c>
      <c r="C5342" t="s">
        <v>102</v>
      </c>
      <c r="D5342" t="s">
        <v>7</v>
      </c>
      <c r="E5342" t="s">
        <v>30</v>
      </c>
      <c r="F5342" t="s">
        <v>99</v>
      </c>
      <c r="G5342">
        <v>150000</v>
      </c>
      <c r="H5342">
        <f t="shared" si="1476"/>
        <v>141135</v>
      </c>
      <c r="I5342">
        <f t="shared" si="1477"/>
        <v>4305</v>
      </c>
      <c r="J5342">
        <f t="shared" si="1478"/>
        <v>10649.999999999998</v>
      </c>
      <c r="K5342">
        <f t="shared" si="1479"/>
        <v>686.4</v>
      </c>
      <c r="L5342">
        <f t="shared" si="1480"/>
        <v>4560</v>
      </c>
      <c r="M5342">
        <f t="shared" si="1481"/>
        <v>10635</v>
      </c>
      <c r="N5342">
        <v>0</v>
      </c>
      <c r="O5342">
        <f t="shared" si="1482"/>
        <v>30836.399999999998</v>
      </c>
      <c r="P5342">
        <v>25</v>
      </c>
      <c r="Q5342">
        <v>0</v>
      </c>
      <c r="R5342">
        <v>0</v>
      </c>
      <c r="S5342">
        <v>0</v>
      </c>
      <c r="T5342">
        <v>100</v>
      </c>
      <c r="U5342">
        <f t="shared" si="1483"/>
        <v>23866.687291666665</v>
      </c>
      <c r="V5342">
        <v>0</v>
      </c>
      <c r="W5342">
        <f t="shared" si="1462"/>
        <v>23991.687291666665</v>
      </c>
      <c r="X5342">
        <f t="shared" si="1475"/>
        <v>8865</v>
      </c>
      <c r="Y5342">
        <f t="shared" si="1484"/>
        <v>21285</v>
      </c>
      <c r="Z5342">
        <f t="shared" si="1464"/>
        <v>117143.31270833334</v>
      </c>
      <c r="AA5342" t="s">
        <v>224</v>
      </c>
      <c r="AB5342">
        <v>2021</v>
      </c>
    </row>
    <row r="5343" spans="1:28" x14ac:dyDescent="0.25">
      <c r="A5343">
        <v>8</v>
      </c>
      <c r="B5343" t="s">
        <v>237</v>
      </c>
      <c r="C5343" t="s">
        <v>102</v>
      </c>
      <c r="D5343" t="s">
        <v>22</v>
      </c>
      <c r="E5343" t="s">
        <v>31</v>
      </c>
      <c r="F5343" t="s">
        <v>99</v>
      </c>
      <c r="G5343">
        <v>145000</v>
      </c>
      <c r="H5343">
        <f t="shared" si="1476"/>
        <v>135240.38</v>
      </c>
      <c r="I5343">
        <f t="shared" si="1477"/>
        <v>4161.5</v>
      </c>
      <c r="J5343">
        <f t="shared" si="1478"/>
        <v>10294.999999999998</v>
      </c>
      <c r="K5343">
        <f t="shared" si="1479"/>
        <v>686.4</v>
      </c>
      <c r="L5343">
        <f t="shared" si="1480"/>
        <v>4408</v>
      </c>
      <c r="M5343">
        <f t="shared" si="1481"/>
        <v>10280.5</v>
      </c>
      <c r="N5343">
        <v>1190.1199999999999</v>
      </c>
      <c r="O5343">
        <f t="shared" si="1482"/>
        <v>31021.519999999997</v>
      </c>
      <c r="P5343">
        <v>25</v>
      </c>
      <c r="Q5343">
        <v>1000</v>
      </c>
      <c r="R5343">
        <v>1050.05</v>
      </c>
      <c r="S5343">
        <v>0</v>
      </c>
      <c r="T5343">
        <v>100</v>
      </c>
      <c r="U5343">
        <f t="shared" si="1483"/>
        <v>22393.032291666666</v>
      </c>
      <c r="V5343">
        <v>0</v>
      </c>
      <c r="W5343">
        <f t="shared" si="1462"/>
        <v>24568.082291666666</v>
      </c>
      <c r="X5343">
        <f t="shared" si="1475"/>
        <v>9759.619999999999</v>
      </c>
      <c r="Y5343">
        <f t="shared" si="1484"/>
        <v>20575.5</v>
      </c>
      <c r="Z5343">
        <f t="shared" si="1464"/>
        <v>110672.29770833334</v>
      </c>
      <c r="AA5343" t="s">
        <v>224</v>
      </c>
      <c r="AB5343">
        <v>2021</v>
      </c>
    </row>
    <row r="5344" spans="1:28" x14ac:dyDescent="0.25">
      <c r="A5344">
        <v>9</v>
      </c>
      <c r="B5344" t="s">
        <v>238</v>
      </c>
      <c r="C5344" t="s">
        <v>103</v>
      </c>
      <c r="D5344" t="s">
        <v>6</v>
      </c>
      <c r="E5344" t="s">
        <v>32</v>
      </c>
      <c r="F5344" t="s">
        <v>84</v>
      </c>
      <c r="G5344">
        <v>20000</v>
      </c>
      <c r="H5344">
        <f t="shared" si="1476"/>
        <v>18818</v>
      </c>
      <c r="I5344">
        <f t="shared" si="1477"/>
        <v>574</v>
      </c>
      <c r="J5344">
        <f t="shared" si="1478"/>
        <v>1419.9999999999998</v>
      </c>
      <c r="K5344">
        <f t="shared" si="1479"/>
        <v>220.00000000000003</v>
      </c>
      <c r="L5344">
        <f t="shared" si="1480"/>
        <v>608</v>
      </c>
      <c r="M5344">
        <f t="shared" si="1481"/>
        <v>1418</v>
      </c>
      <c r="N5344">
        <v>0</v>
      </c>
      <c r="O5344">
        <f t="shared" si="1482"/>
        <v>4240</v>
      </c>
      <c r="P5344">
        <v>25</v>
      </c>
      <c r="Q5344">
        <v>0</v>
      </c>
      <c r="R5344">
        <v>0</v>
      </c>
      <c r="S5344">
        <v>0</v>
      </c>
      <c r="T5344">
        <v>0</v>
      </c>
      <c r="U5344">
        <f t="shared" si="1483"/>
        <v>0</v>
      </c>
      <c r="V5344">
        <v>0</v>
      </c>
      <c r="W5344">
        <f t="shared" si="1462"/>
        <v>25</v>
      </c>
      <c r="X5344">
        <f t="shared" si="1475"/>
        <v>1182</v>
      </c>
      <c r="Y5344">
        <f t="shared" si="1484"/>
        <v>2838</v>
      </c>
      <c r="Z5344">
        <f t="shared" si="1464"/>
        <v>18793</v>
      </c>
      <c r="AA5344" t="s">
        <v>224</v>
      </c>
      <c r="AB5344">
        <v>2021</v>
      </c>
    </row>
    <row r="5345" spans="1:28" x14ac:dyDescent="0.25">
      <c r="A5345">
        <v>10</v>
      </c>
      <c r="B5345" t="s">
        <v>239</v>
      </c>
      <c r="C5345" t="s">
        <v>102</v>
      </c>
      <c r="D5345" t="s">
        <v>10</v>
      </c>
      <c r="E5345" t="s">
        <v>33</v>
      </c>
      <c r="F5345" t="s">
        <v>100</v>
      </c>
      <c r="G5345">
        <v>23100</v>
      </c>
      <c r="H5345">
        <f t="shared" si="1476"/>
        <v>20544.669999999998</v>
      </c>
      <c r="I5345">
        <f t="shared" si="1477"/>
        <v>662.97</v>
      </c>
      <c r="J5345">
        <f t="shared" si="1478"/>
        <v>1640.1</v>
      </c>
      <c r="K5345">
        <f t="shared" si="1479"/>
        <v>254.10000000000002</v>
      </c>
      <c r="L5345">
        <f t="shared" si="1480"/>
        <v>702.24</v>
      </c>
      <c r="M5345">
        <f t="shared" si="1481"/>
        <v>1637.7900000000002</v>
      </c>
      <c r="N5345">
        <v>1190.1199999999999</v>
      </c>
      <c r="O5345">
        <f t="shared" si="1482"/>
        <v>6087.32</v>
      </c>
      <c r="P5345">
        <v>25</v>
      </c>
      <c r="Q5345">
        <v>1298.79</v>
      </c>
      <c r="R5345">
        <v>0</v>
      </c>
      <c r="S5345">
        <v>0</v>
      </c>
      <c r="T5345">
        <v>100</v>
      </c>
      <c r="U5345">
        <f t="shared" si="1483"/>
        <v>0</v>
      </c>
      <c r="V5345">
        <v>0</v>
      </c>
      <c r="W5345">
        <f t="shared" si="1462"/>
        <v>1423.79</v>
      </c>
      <c r="X5345">
        <f t="shared" si="1475"/>
        <v>2555.33</v>
      </c>
      <c r="Y5345">
        <f t="shared" si="1484"/>
        <v>3277.8900000000003</v>
      </c>
      <c r="Z5345">
        <f t="shared" si="1464"/>
        <v>19120.88</v>
      </c>
      <c r="AA5345" t="s">
        <v>224</v>
      </c>
      <c r="AB5345">
        <v>2021</v>
      </c>
    </row>
    <row r="5346" spans="1:28" x14ac:dyDescent="0.25">
      <c r="A5346">
        <v>11</v>
      </c>
      <c r="B5346" t="s">
        <v>240</v>
      </c>
      <c r="C5346" t="s">
        <v>103</v>
      </c>
      <c r="D5346" t="s">
        <v>11</v>
      </c>
      <c r="E5346" t="s">
        <v>34</v>
      </c>
      <c r="F5346" t="s">
        <v>99</v>
      </c>
      <c r="G5346">
        <v>300000</v>
      </c>
      <c r="H5346">
        <f t="shared" si="1476"/>
        <v>285457.48</v>
      </c>
      <c r="I5346">
        <f t="shared" si="1477"/>
        <v>8610</v>
      </c>
      <c r="J5346">
        <f t="shared" si="1478"/>
        <v>21299.999999999996</v>
      </c>
      <c r="K5346">
        <f t="shared" si="1479"/>
        <v>686.4</v>
      </c>
      <c r="L5346">
        <f t="shared" si="1480"/>
        <v>4742.3999999999996</v>
      </c>
      <c r="M5346">
        <f t="shared" si="1481"/>
        <v>11060.4</v>
      </c>
      <c r="N5346">
        <v>1190.1199999999999</v>
      </c>
      <c r="O5346">
        <f t="shared" si="1482"/>
        <v>47589.32</v>
      </c>
      <c r="P5346">
        <v>25</v>
      </c>
      <c r="Q5346">
        <v>0</v>
      </c>
      <c r="R5346">
        <v>0</v>
      </c>
      <c r="S5346">
        <v>2440</v>
      </c>
      <c r="T5346">
        <v>100</v>
      </c>
      <c r="U5346">
        <f t="shared" si="1483"/>
        <v>59947.307291666664</v>
      </c>
      <c r="V5346">
        <v>0</v>
      </c>
      <c r="W5346">
        <f t="shared" si="1462"/>
        <v>62512.307291666664</v>
      </c>
      <c r="X5346">
        <f t="shared" si="1475"/>
        <v>14542.52</v>
      </c>
      <c r="Y5346">
        <f t="shared" si="1484"/>
        <v>32360.399999999994</v>
      </c>
      <c r="Z5346">
        <f t="shared" si="1464"/>
        <v>222945.17270833335</v>
      </c>
      <c r="AA5346" t="s">
        <v>224</v>
      </c>
      <c r="AB5346">
        <v>2021</v>
      </c>
    </row>
    <row r="5347" spans="1:28" x14ac:dyDescent="0.25">
      <c r="A5347">
        <v>12</v>
      </c>
      <c r="B5347" t="s">
        <v>241</v>
      </c>
      <c r="C5347" t="s">
        <v>102</v>
      </c>
      <c r="D5347" t="s">
        <v>12</v>
      </c>
      <c r="E5347" t="s">
        <v>35</v>
      </c>
      <c r="F5347" t="s">
        <v>84</v>
      </c>
      <c r="G5347">
        <v>85000</v>
      </c>
      <c r="H5347">
        <f t="shared" si="1476"/>
        <v>77596.259999999995</v>
      </c>
      <c r="I5347">
        <f t="shared" si="1477"/>
        <v>2439.5</v>
      </c>
      <c r="J5347">
        <f t="shared" si="1478"/>
        <v>6034.9999999999991</v>
      </c>
      <c r="K5347">
        <f t="shared" si="1479"/>
        <v>686.4</v>
      </c>
      <c r="L5347">
        <f t="shared" si="1480"/>
        <v>2584</v>
      </c>
      <c r="M5347">
        <f t="shared" si="1481"/>
        <v>6026.5</v>
      </c>
      <c r="N5347">
        <v>2380.2399999999998</v>
      </c>
      <c r="O5347">
        <f t="shared" si="1482"/>
        <v>20151.64</v>
      </c>
      <c r="P5347">
        <v>25</v>
      </c>
      <c r="Q5347">
        <v>0</v>
      </c>
      <c r="R5347">
        <v>0</v>
      </c>
      <c r="S5347">
        <v>0</v>
      </c>
      <c r="T5347">
        <v>100</v>
      </c>
      <c r="U5347">
        <f t="shared" si="1483"/>
        <v>7982.002291666664</v>
      </c>
      <c r="V5347">
        <v>0</v>
      </c>
      <c r="W5347">
        <f t="shared" si="1462"/>
        <v>8107.002291666664</v>
      </c>
      <c r="X5347">
        <f t="shared" si="1475"/>
        <v>7403.74</v>
      </c>
      <c r="Y5347">
        <f t="shared" si="1484"/>
        <v>12061.5</v>
      </c>
      <c r="Z5347">
        <f t="shared" si="1464"/>
        <v>69489.257708333331</v>
      </c>
      <c r="AA5347" t="s">
        <v>224</v>
      </c>
      <c r="AB5347">
        <v>2021</v>
      </c>
    </row>
    <row r="5348" spans="1:28" x14ac:dyDescent="0.25">
      <c r="A5348">
        <v>13</v>
      </c>
      <c r="B5348" t="s">
        <v>242</v>
      </c>
      <c r="C5348" t="s">
        <v>103</v>
      </c>
      <c r="D5348" t="s">
        <v>13</v>
      </c>
      <c r="E5348" t="s">
        <v>90</v>
      </c>
      <c r="F5348" t="s">
        <v>84</v>
      </c>
      <c r="G5348">
        <v>125000</v>
      </c>
      <c r="H5348">
        <f t="shared" si="1476"/>
        <v>115232.26</v>
      </c>
      <c r="I5348">
        <f t="shared" si="1477"/>
        <v>3587.5</v>
      </c>
      <c r="J5348">
        <f t="shared" si="1478"/>
        <v>8875</v>
      </c>
      <c r="K5348">
        <f t="shared" si="1479"/>
        <v>686.4</v>
      </c>
      <c r="L5348">
        <f t="shared" si="1480"/>
        <v>3800</v>
      </c>
      <c r="M5348">
        <f t="shared" si="1481"/>
        <v>8862.5</v>
      </c>
      <c r="N5348">
        <v>2380.2399999999998</v>
      </c>
      <c r="O5348">
        <f t="shared" si="1482"/>
        <v>28191.64</v>
      </c>
      <c r="P5348">
        <v>25</v>
      </c>
      <c r="Q5348">
        <v>0</v>
      </c>
      <c r="R5348">
        <v>0</v>
      </c>
      <c r="S5348">
        <v>0</v>
      </c>
      <c r="T5348">
        <v>100</v>
      </c>
      <c r="U5348">
        <f t="shared" si="1483"/>
        <v>17391.002291666664</v>
      </c>
      <c r="V5348">
        <v>0</v>
      </c>
      <c r="W5348">
        <f t="shared" si="1462"/>
        <v>17516.002291666664</v>
      </c>
      <c r="X5348">
        <f t="shared" si="1475"/>
        <v>9767.74</v>
      </c>
      <c r="Y5348">
        <f t="shared" si="1484"/>
        <v>17737.5</v>
      </c>
      <c r="Z5348">
        <f t="shared" si="1464"/>
        <v>97716.257708333345</v>
      </c>
      <c r="AA5348" t="s">
        <v>224</v>
      </c>
      <c r="AB5348">
        <v>2021</v>
      </c>
    </row>
    <row r="5349" spans="1:28" x14ac:dyDescent="0.25">
      <c r="A5349">
        <v>14</v>
      </c>
      <c r="B5349" t="s">
        <v>243</v>
      </c>
      <c r="C5349" t="s">
        <v>102</v>
      </c>
      <c r="D5349" t="s">
        <v>6</v>
      </c>
      <c r="E5349" t="s">
        <v>36</v>
      </c>
      <c r="F5349" t="s">
        <v>100</v>
      </c>
      <c r="G5349">
        <v>30000</v>
      </c>
      <c r="H5349">
        <f t="shared" si="1476"/>
        <v>27036.880000000001</v>
      </c>
      <c r="I5349">
        <f t="shared" si="1477"/>
        <v>861</v>
      </c>
      <c r="J5349">
        <f t="shared" si="1478"/>
        <v>2130</v>
      </c>
      <c r="K5349">
        <f t="shared" si="1479"/>
        <v>330.00000000000006</v>
      </c>
      <c r="L5349">
        <f t="shared" si="1480"/>
        <v>912</v>
      </c>
      <c r="M5349">
        <f t="shared" si="1481"/>
        <v>2127</v>
      </c>
      <c r="N5349">
        <v>1190.1199999999999</v>
      </c>
      <c r="O5349">
        <f t="shared" si="1482"/>
        <v>7550.12</v>
      </c>
      <c r="P5349">
        <v>25</v>
      </c>
      <c r="Q5349">
        <v>0</v>
      </c>
      <c r="R5349">
        <v>0</v>
      </c>
      <c r="S5349">
        <v>0</v>
      </c>
      <c r="T5349">
        <v>100</v>
      </c>
      <c r="U5349">
        <f t="shared" si="1483"/>
        <v>0</v>
      </c>
      <c r="V5349">
        <v>0</v>
      </c>
      <c r="W5349">
        <f t="shared" si="1462"/>
        <v>125</v>
      </c>
      <c r="X5349">
        <f t="shared" si="1475"/>
        <v>2963.12</v>
      </c>
      <c r="Y5349">
        <f t="shared" si="1484"/>
        <v>4257</v>
      </c>
      <c r="Z5349">
        <f t="shared" si="1464"/>
        <v>26911.88</v>
      </c>
      <c r="AA5349" t="s">
        <v>224</v>
      </c>
      <c r="AB5349">
        <v>2021</v>
      </c>
    </row>
    <row r="5350" spans="1:28" x14ac:dyDescent="0.25">
      <c r="A5350">
        <v>15</v>
      </c>
      <c r="B5350" t="s">
        <v>244</v>
      </c>
      <c r="C5350" t="s">
        <v>102</v>
      </c>
      <c r="D5350" t="s">
        <v>4</v>
      </c>
      <c r="E5350" t="s">
        <v>91</v>
      </c>
      <c r="F5350" t="s">
        <v>84</v>
      </c>
      <c r="G5350">
        <v>150000</v>
      </c>
      <c r="H5350">
        <f t="shared" si="1476"/>
        <v>141135</v>
      </c>
      <c r="I5350">
        <f t="shared" si="1477"/>
        <v>4305</v>
      </c>
      <c r="J5350">
        <f t="shared" si="1478"/>
        <v>10649.999999999998</v>
      </c>
      <c r="K5350">
        <f t="shared" si="1479"/>
        <v>686.4</v>
      </c>
      <c r="L5350">
        <f t="shared" si="1480"/>
        <v>4560</v>
      </c>
      <c r="M5350">
        <f t="shared" si="1481"/>
        <v>10635</v>
      </c>
      <c r="N5350">
        <v>0</v>
      </c>
      <c r="O5350">
        <f t="shared" si="1482"/>
        <v>30836.399999999998</v>
      </c>
      <c r="P5350">
        <v>25</v>
      </c>
      <c r="Q5350">
        <v>10684.52</v>
      </c>
      <c r="R5350">
        <v>750.04</v>
      </c>
      <c r="S5350">
        <v>1270</v>
      </c>
      <c r="T5350">
        <v>100</v>
      </c>
      <c r="U5350">
        <f t="shared" si="1483"/>
        <v>23866.687291666665</v>
      </c>
      <c r="V5350">
        <v>0</v>
      </c>
      <c r="W5350">
        <f t="shared" ref="W5350:W5413" si="1485">P5350+Q5350+R5350+S5350+T5350+U5350</f>
        <v>36696.247291666667</v>
      </c>
      <c r="X5350">
        <f t="shared" si="1475"/>
        <v>8865</v>
      </c>
      <c r="Y5350">
        <f t="shared" si="1484"/>
        <v>21285</v>
      </c>
      <c r="Z5350">
        <f t="shared" ref="Z5350:Z5413" si="1486">+G5350-(W5350+X5350)</f>
        <v>104438.75270833334</v>
      </c>
      <c r="AA5350" t="s">
        <v>224</v>
      </c>
      <c r="AB5350">
        <v>2021</v>
      </c>
    </row>
    <row r="5351" spans="1:28" x14ac:dyDescent="0.25">
      <c r="A5351">
        <v>16</v>
      </c>
      <c r="B5351" t="s">
        <v>245</v>
      </c>
      <c r="C5351" t="s">
        <v>102</v>
      </c>
      <c r="D5351" t="s">
        <v>22</v>
      </c>
      <c r="E5351" t="s">
        <v>37</v>
      </c>
      <c r="F5351" t="s">
        <v>100</v>
      </c>
      <c r="G5351">
        <v>19000</v>
      </c>
      <c r="H5351">
        <f t="shared" si="1476"/>
        <v>17877.099999999999</v>
      </c>
      <c r="I5351">
        <f t="shared" si="1477"/>
        <v>545.29999999999995</v>
      </c>
      <c r="J5351">
        <f t="shared" si="1478"/>
        <v>1348.9999999999998</v>
      </c>
      <c r="K5351">
        <f t="shared" si="1479"/>
        <v>209.00000000000003</v>
      </c>
      <c r="L5351">
        <f t="shared" si="1480"/>
        <v>577.6</v>
      </c>
      <c r="M5351">
        <f t="shared" si="1481"/>
        <v>1347.1000000000001</v>
      </c>
      <c r="N5351">
        <v>0</v>
      </c>
      <c r="O5351">
        <f t="shared" si="1482"/>
        <v>4028</v>
      </c>
      <c r="P5351">
        <v>25</v>
      </c>
      <c r="Q5351">
        <v>2497.7199999999998</v>
      </c>
      <c r="R5351">
        <v>0</v>
      </c>
      <c r="S5351">
        <v>0</v>
      </c>
      <c r="T5351">
        <v>100</v>
      </c>
      <c r="U5351">
        <f t="shared" si="1483"/>
        <v>0</v>
      </c>
      <c r="V5351">
        <v>0</v>
      </c>
      <c r="W5351">
        <f t="shared" si="1485"/>
        <v>2622.72</v>
      </c>
      <c r="X5351">
        <f t="shared" si="1475"/>
        <v>1122.9000000000001</v>
      </c>
      <c r="Y5351">
        <f t="shared" si="1484"/>
        <v>2696.1</v>
      </c>
      <c r="Z5351">
        <f t="shared" si="1486"/>
        <v>15254.380000000001</v>
      </c>
      <c r="AA5351" t="s">
        <v>224</v>
      </c>
      <c r="AB5351">
        <v>2021</v>
      </c>
    </row>
    <row r="5352" spans="1:28" x14ac:dyDescent="0.25">
      <c r="A5352">
        <v>17</v>
      </c>
      <c r="B5352" t="s">
        <v>246</v>
      </c>
      <c r="C5352" t="s">
        <v>102</v>
      </c>
      <c r="D5352" t="s">
        <v>14</v>
      </c>
      <c r="E5352" t="s">
        <v>38</v>
      </c>
      <c r="F5352" t="s">
        <v>100</v>
      </c>
      <c r="G5352">
        <v>31000</v>
      </c>
      <c r="H5352">
        <f t="shared" si="1476"/>
        <v>29167.9</v>
      </c>
      <c r="I5352">
        <f t="shared" si="1477"/>
        <v>889.7</v>
      </c>
      <c r="J5352">
        <f t="shared" si="1478"/>
        <v>2201</v>
      </c>
      <c r="K5352">
        <f t="shared" si="1479"/>
        <v>341.00000000000006</v>
      </c>
      <c r="L5352">
        <f t="shared" si="1480"/>
        <v>942.4</v>
      </c>
      <c r="M5352">
        <f t="shared" si="1481"/>
        <v>2197.9</v>
      </c>
      <c r="N5352">
        <v>0</v>
      </c>
      <c r="O5352">
        <f t="shared" si="1482"/>
        <v>6572</v>
      </c>
      <c r="P5352">
        <v>25</v>
      </c>
      <c r="Q5352">
        <v>5492.41</v>
      </c>
      <c r="R5352">
        <v>0</v>
      </c>
      <c r="S5352">
        <v>0</v>
      </c>
      <c r="T5352">
        <v>100</v>
      </c>
      <c r="U5352">
        <f t="shared" si="1483"/>
        <v>0</v>
      </c>
      <c r="V5352">
        <v>0</v>
      </c>
      <c r="W5352">
        <f t="shared" si="1485"/>
        <v>5617.41</v>
      </c>
      <c r="X5352">
        <f t="shared" si="1475"/>
        <v>1832.1</v>
      </c>
      <c r="Y5352">
        <f t="shared" si="1484"/>
        <v>4398.8999999999996</v>
      </c>
      <c r="Z5352">
        <f t="shared" si="1486"/>
        <v>23550.489999999998</v>
      </c>
      <c r="AA5352" t="s">
        <v>224</v>
      </c>
      <c r="AB5352">
        <v>2021</v>
      </c>
    </row>
    <row r="5353" spans="1:28" x14ac:dyDescent="0.25">
      <c r="A5353">
        <v>18</v>
      </c>
      <c r="B5353" t="s">
        <v>247</v>
      </c>
      <c r="C5353" t="s">
        <v>102</v>
      </c>
      <c r="D5353" t="s">
        <v>14</v>
      </c>
      <c r="E5353" t="s">
        <v>36</v>
      </c>
      <c r="F5353" t="s">
        <v>100</v>
      </c>
      <c r="G5353">
        <v>25000</v>
      </c>
      <c r="H5353">
        <f t="shared" si="1476"/>
        <v>23522.5</v>
      </c>
      <c r="I5353">
        <f t="shared" si="1477"/>
        <v>717.5</v>
      </c>
      <c r="J5353">
        <f t="shared" si="1478"/>
        <v>1774.9999999999998</v>
      </c>
      <c r="K5353">
        <f t="shared" si="1479"/>
        <v>275</v>
      </c>
      <c r="L5353">
        <f t="shared" si="1480"/>
        <v>760</v>
      </c>
      <c r="M5353">
        <f t="shared" si="1481"/>
        <v>1772.5000000000002</v>
      </c>
      <c r="N5353">
        <v>0</v>
      </c>
      <c r="O5353">
        <f t="shared" si="1482"/>
        <v>5300</v>
      </c>
      <c r="P5353">
        <v>25</v>
      </c>
      <c r="Q5353">
        <v>5000</v>
      </c>
      <c r="R5353">
        <v>0</v>
      </c>
      <c r="S5353">
        <v>0</v>
      </c>
      <c r="T5353">
        <v>100</v>
      </c>
      <c r="U5353">
        <f t="shared" si="1483"/>
        <v>0</v>
      </c>
      <c r="V5353">
        <v>0</v>
      </c>
      <c r="W5353">
        <f t="shared" si="1485"/>
        <v>5125</v>
      </c>
      <c r="X5353">
        <f t="shared" si="1475"/>
        <v>1477.5</v>
      </c>
      <c r="Y5353">
        <f t="shared" si="1484"/>
        <v>3547.5</v>
      </c>
      <c r="Z5353">
        <f t="shared" si="1486"/>
        <v>18397.5</v>
      </c>
      <c r="AA5353" t="s">
        <v>224</v>
      </c>
      <c r="AB5353">
        <v>2021</v>
      </c>
    </row>
    <row r="5354" spans="1:28" x14ac:dyDescent="0.25">
      <c r="A5354">
        <v>19</v>
      </c>
      <c r="B5354" t="s">
        <v>248</v>
      </c>
      <c r="C5354" t="s">
        <v>102</v>
      </c>
      <c r="D5354" t="s">
        <v>10</v>
      </c>
      <c r="E5354" t="s">
        <v>39</v>
      </c>
      <c r="F5354" t="s">
        <v>84</v>
      </c>
      <c r="G5354">
        <v>65000</v>
      </c>
      <c r="H5354">
        <f t="shared" si="1476"/>
        <v>61158.5</v>
      </c>
      <c r="I5354">
        <f t="shared" si="1477"/>
        <v>1865.5</v>
      </c>
      <c r="J5354">
        <f t="shared" si="1478"/>
        <v>4615</v>
      </c>
      <c r="K5354">
        <f t="shared" si="1479"/>
        <v>686.4</v>
      </c>
      <c r="L5354">
        <f t="shared" si="1480"/>
        <v>1976</v>
      </c>
      <c r="M5354">
        <f t="shared" si="1481"/>
        <v>4608.5</v>
      </c>
      <c r="N5354">
        <v>0</v>
      </c>
      <c r="O5354">
        <f t="shared" si="1482"/>
        <v>13751.4</v>
      </c>
      <c r="P5354">
        <v>25</v>
      </c>
      <c r="Q5354">
        <v>6000</v>
      </c>
      <c r="R5354">
        <v>750.04</v>
      </c>
      <c r="S5354">
        <v>0</v>
      </c>
      <c r="T5354">
        <v>100</v>
      </c>
      <c r="U5354">
        <f t="shared" si="1483"/>
        <v>4427.5498333333335</v>
      </c>
      <c r="V5354">
        <v>0</v>
      </c>
      <c r="W5354">
        <f t="shared" si="1485"/>
        <v>11302.589833333333</v>
      </c>
      <c r="X5354">
        <f t="shared" si="1475"/>
        <v>3841.5</v>
      </c>
      <c r="Y5354">
        <f t="shared" si="1484"/>
        <v>9223.5</v>
      </c>
      <c r="Z5354">
        <f t="shared" si="1486"/>
        <v>49855.910166666668</v>
      </c>
      <c r="AA5354" t="s">
        <v>224</v>
      </c>
      <c r="AB5354">
        <v>2021</v>
      </c>
    </row>
    <row r="5355" spans="1:28" x14ac:dyDescent="0.25">
      <c r="A5355">
        <v>20</v>
      </c>
      <c r="B5355" t="s">
        <v>249</v>
      </c>
      <c r="C5355" t="s">
        <v>103</v>
      </c>
      <c r="D5355" t="s">
        <v>10</v>
      </c>
      <c r="E5355" t="s">
        <v>40</v>
      </c>
      <c r="F5355" t="s">
        <v>85</v>
      </c>
      <c r="G5355">
        <v>45000</v>
      </c>
      <c r="H5355">
        <f t="shared" si="1476"/>
        <v>41150.379999999997</v>
      </c>
      <c r="I5355">
        <f t="shared" si="1477"/>
        <v>1291.5</v>
      </c>
      <c r="J5355">
        <f t="shared" si="1478"/>
        <v>3194.9999999999995</v>
      </c>
      <c r="K5355">
        <f t="shared" si="1479"/>
        <v>495.00000000000006</v>
      </c>
      <c r="L5355">
        <f t="shared" si="1480"/>
        <v>1368</v>
      </c>
      <c r="M5355">
        <f t="shared" si="1481"/>
        <v>3190.5</v>
      </c>
      <c r="N5355">
        <v>1190.1199999999999</v>
      </c>
      <c r="O5355">
        <f t="shared" si="1482"/>
        <v>10730.119999999999</v>
      </c>
      <c r="P5355">
        <v>25</v>
      </c>
      <c r="Q5355">
        <v>500</v>
      </c>
      <c r="R5355">
        <v>1050.05</v>
      </c>
      <c r="S5355">
        <v>0</v>
      </c>
      <c r="T5355">
        <v>0</v>
      </c>
      <c r="U5355">
        <f t="shared" si="1483"/>
        <v>969.8068749999992</v>
      </c>
      <c r="V5355">
        <v>0</v>
      </c>
      <c r="W5355">
        <f t="shared" si="1485"/>
        <v>2544.856874999999</v>
      </c>
      <c r="X5355">
        <f t="shared" si="1475"/>
        <v>3849.62</v>
      </c>
      <c r="Y5355">
        <f t="shared" si="1484"/>
        <v>6385.5</v>
      </c>
      <c r="Z5355">
        <f t="shared" si="1486"/>
        <v>38605.523125</v>
      </c>
      <c r="AA5355" t="s">
        <v>224</v>
      </c>
      <c r="AB5355">
        <v>2021</v>
      </c>
    </row>
    <row r="5356" spans="1:28" x14ac:dyDescent="0.25">
      <c r="A5356">
        <v>21</v>
      </c>
      <c r="B5356" t="s">
        <v>250</v>
      </c>
      <c r="C5356" t="s">
        <v>103</v>
      </c>
      <c r="D5356" t="s">
        <v>22</v>
      </c>
      <c r="E5356" t="s">
        <v>41</v>
      </c>
      <c r="F5356" t="s">
        <v>100</v>
      </c>
      <c r="G5356">
        <v>24800</v>
      </c>
      <c r="H5356">
        <f t="shared" si="1476"/>
        <v>23334.32</v>
      </c>
      <c r="I5356">
        <f t="shared" si="1477"/>
        <v>711.76</v>
      </c>
      <c r="J5356">
        <f t="shared" si="1478"/>
        <v>1760.8</v>
      </c>
      <c r="K5356">
        <f t="shared" si="1479"/>
        <v>272.8</v>
      </c>
      <c r="L5356">
        <f t="shared" si="1480"/>
        <v>753.92</v>
      </c>
      <c r="M5356">
        <f t="shared" si="1481"/>
        <v>1758.3200000000002</v>
      </c>
      <c r="N5356">
        <v>0</v>
      </c>
      <c r="O5356">
        <f t="shared" si="1482"/>
        <v>5257.6</v>
      </c>
      <c r="P5356">
        <v>25</v>
      </c>
      <c r="Q5356">
        <v>2456.5700000000002</v>
      </c>
      <c r="R5356">
        <v>0</v>
      </c>
      <c r="S5356">
        <v>0</v>
      </c>
      <c r="T5356">
        <v>100</v>
      </c>
      <c r="U5356">
        <f t="shared" si="1483"/>
        <v>0</v>
      </c>
      <c r="V5356">
        <v>0</v>
      </c>
      <c r="W5356">
        <f t="shared" si="1485"/>
        <v>2581.5700000000002</v>
      </c>
      <c r="X5356">
        <f t="shared" si="1475"/>
        <v>1465.6799999999998</v>
      </c>
      <c r="Y5356">
        <f t="shared" si="1484"/>
        <v>3519.12</v>
      </c>
      <c r="Z5356">
        <f t="shared" si="1486"/>
        <v>20752.75</v>
      </c>
      <c r="AA5356" t="s">
        <v>224</v>
      </c>
      <c r="AB5356">
        <v>2021</v>
      </c>
    </row>
    <row r="5357" spans="1:28" x14ac:dyDescent="0.25">
      <c r="A5357">
        <v>22</v>
      </c>
      <c r="B5357" t="s">
        <v>251</v>
      </c>
      <c r="C5357" t="s">
        <v>102</v>
      </c>
      <c r="D5357" t="s">
        <v>15</v>
      </c>
      <c r="E5357" t="s">
        <v>92</v>
      </c>
      <c r="F5357" t="s">
        <v>99</v>
      </c>
      <c r="G5357">
        <v>55000</v>
      </c>
      <c r="H5357">
        <f t="shared" si="1476"/>
        <v>48179.14</v>
      </c>
      <c r="I5357">
        <f t="shared" si="1477"/>
        <v>1578.5</v>
      </c>
      <c r="J5357">
        <f t="shared" si="1478"/>
        <v>3904.9999999999995</v>
      </c>
      <c r="K5357">
        <f t="shared" si="1479"/>
        <v>605.00000000000011</v>
      </c>
      <c r="L5357">
        <f t="shared" si="1480"/>
        <v>1672</v>
      </c>
      <c r="M5357">
        <f t="shared" si="1481"/>
        <v>3899.5000000000005</v>
      </c>
      <c r="N5357">
        <v>3570.36</v>
      </c>
      <c r="O5357">
        <f t="shared" si="1482"/>
        <v>15230.36</v>
      </c>
      <c r="P5357">
        <v>25</v>
      </c>
      <c r="Q5357">
        <v>0</v>
      </c>
      <c r="R5357">
        <v>0</v>
      </c>
      <c r="S5357">
        <v>0</v>
      </c>
      <c r="T5357">
        <v>100</v>
      </c>
      <c r="U5357">
        <f t="shared" si="1483"/>
        <v>2024.1208749999989</v>
      </c>
      <c r="V5357">
        <v>0</v>
      </c>
      <c r="W5357">
        <f t="shared" si="1485"/>
        <v>2149.1208749999987</v>
      </c>
      <c r="X5357">
        <f t="shared" si="1475"/>
        <v>6820.8600000000006</v>
      </c>
      <c r="Y5357">
        <f t="shared" si="1484"/>
        <v>7804.5</v>
      </c>
      <c r="Z5357">
        <f t="shared" si="1486"/>
        <v>46030.019124999999</v>
      </c>
      <c r="AA5357" t="s">
        <v>224</v>
      </c>
      <c r="AB5357">
        <v>2021</v>
      </c>
    </row>
    <row r="5358" spans="1:28" x14ac:dyDescent="0.25">
      <c r="A5358">
        <v>23</v>
      </c>
      <c r="B5358" t="s">
        <v>252</v>
      </c>
      <c r="C5358" t="s">
        <v>102</v>
      </c>
      <c r="D5358" t="s">
        <v>94</v>
      </c>
      <c r="E5358" t="s">
        <v>36</v>
      </c>
      <c r="F5358" t="s">
        <v>100</v>
      </c>
      <c r="G5358">
        <v>30000</v>
      </c>
      <c r="H5358">
        <f t="shared" si="1476"/>
        <v>28227</v>
      </c>
      <c r="I5358">
        <f t="shared" si="1477"/>
        <v>861</v>
      </c>
      <c r="J5358">
        <f t="shared" si="1478"/>
        <v>2130</v>
      </c>
      <c r="K5358">
        <f t="shared" si="1479"/>
        <v>330.00000000000006</v>
      </c>
      <c r="L5358">
        <f t="shared" si="1480"/>
        <v>912</v>
      </c>
      <c r="M5358">
        <f t="shared" si="1481"/>
        <v>2127</v>
      </c>
      <c r="N5358">
        <v>0</v>
      </c>
      <c r="O5358">
        <f t="shared" si="1482"/>
        <v>6360</v>
      </c>
      <c r="P5358">
        <v>25</v>
      </c>
      <c r="Q5358">
        <v>0</v>
      </c>
      <c r="R5358">
        <v>0</v>
      </c>
      <c r="S5358">
        <v>0</v>
      </c>
      <c r="T5358">
        <v>100</v>
      </c>
      <c r="U5358">
        <f t="shared" si="1483"/>
        <v>0</v>
      </c>
      <c r="V5358">
        <v>0</v>
      </c>
      <c r="W5358">
        <f t="shared" si="1485"/>
        <v>125</v>
      </c>
      <c r="X5358">
        <f t="shared" si="1475"/>
        <v>1773</v>
      </c>
      <c r="Y5358">
        <f t="shared" si="1484"/>
        <v>4257</v>
      </c>
      <c r="Z5358">
        <f t="shared" si="1486"/>
        <v>28102</v>
      </c>
      <c r="AA5358" t="s">
        <v>224</v>
      </c>
      <c r="AB5358">
        <v>2021</v>
      </c>
    </row>
    <row r="5359" spans="1:28" x14ac:dyDescent="0.25">
      <c r="A5359">
        <v>24</v>
      </c>
      <c r="B5359" t="s">
        <v>253</v>
      </c>
      <c r="C5359" t="s">
        <v>102</v>
      </c>
      <c r="D5359" t="s">
        <v>6</v>
      </c>
      <c r="E5359" t="s">
        <v>42</v>
      </c>
      <c r="F5359" t="s">
        <v>100</v>
      </c>
      <c r="G5359">
        <v>30000</v>
      </c>
      <c r="H5359">
        <f t="shared" si="1476"/>
        <v>28227</v>
      </c>
      <c r="I5359">
        <f t="shared" si="1477"/>
        <v>861</v>
      </c>
      <c r="J5359">
        <f t="shared" si="1478"/>
        <v>2130</v>
      </c>
      <c r="K5359">
        <f t="shared" si="1479"/>
        <v>330.00000000000006</v>
      </c>
      <c r="L5359">
        <f t="shared" si="1480"/>
        <v>912</v>
      </c>
      <c r="M5359">
        <f t="shared" si="1481"/>
        <v>2127</v>
      </c>
      <c r="N5359">
        <v>0</v>
      </c>
      <c r="O5359">
        <f t="shared" si="1482"/>
        <v>6360</v>
      </c>
      <c r="P5359">
        <v>25</v>
      </c>
      <c r="Q5359">
        <v>0</v>
      </c>
      <c r="R5359">
        <v>0</v>
      </c>
      <c r="S5359">
        <v>0</v>
      </c>
      <c r="T5359">
        <v>100</v>
      </c>
      <c r="U5359">
        <f t="shared" si="1483"/>
        <v>0</v>
      </c>
      <c r="V5359">
        <v>0</v>
      </c>
      <c r="W5359">
        <f t="shared" si="1485"/>
        <v>125</v>
      </c>
      <c r="X5359">
        <f t="shared" si="1475"/>
        <v>1773</v>
      </c>
      <c r="Y5359">
        <f t="shared" si="1484"/>
        <v>4257</v>
      </c>
      <c r="Z5359">
        <f t="shared" si="1486"/>
        <v>28102</v>
      </c>
      <c r="AA5359" t="s">
        <v>224</v>
      </c>
      <c r="AB5359">
        <v>2021</v>
      </c>
    </row>
    <row r="5360" spans="1:28" x14ac:dyDescent="0.25">
      <c r="A5360">
        <v>25</v>
      </c>
      <c r="B5360" t="s">
        <v>254</v>
      </c>
      <c r="C5360" t="s">
        <v>102</v>
      </c>
      <c r="D5360" t="s">
        <v>10</v>
      </c>
      <c r="E5360" t="s">
        <v>43</v>
      </c>
      <c r="F5360" t="s">
        <v>84</v>
      </c>
      <c r="G5360">
        <v>50000</v>
      </c>
      <c r="H5360">
        <f t="shared" si="1476"/>
        <v>45854.879999999997</v>
      </c>
      <c r="I5360">
        <f t="shared" si="1477"/>
        <v>1435</v>
      </c>
      <c r="J5360">
        <f t="shared" si="1478"/>
        <v>3549.9999999999995</v>
      </c>
      <c r="K5360">
        <f t="shared" si="1479"/>
        <v>550</v>
      </c>
      <c r="L5360">
        <f t="shared" si="1480"/>
        <v>1520</v>
      </c>
      <c r="M5360">
        <f t="shared" si="1481"/>
        <v>3545.0000000000005</v>
      </c>
      <c r="N5360">
        <v>1190.1199999999999</v>
      </c>
      <c r="O5360">
        <f t="shared" si="1482"/>
        <v>11790.119999999999</v>
      </c>
      <c r="P5360">
        <v>25</v>
      </c>
      <c r="Q5360">
        <v>5000</v>
      </c>
      <c r="R5360">
        <v>350.02</v>
      </c>
      <c r="S5360">
        <v>0</v>
      </c>
      <c r="T5360">
        <v>100</v>
      </c>
      <c r="U5360">
        <f t="shared" si="1483"/>
        <v>1675.4818749999993</v>
      </c>
      <c r="V5360">
        <v>0</v>
      </c>
      <c r="W5360">
        <f t="shared" si="1485"/>
        <v>7150.5018749999999</v>
      </c>
      <c r="X5360">
        <f t="shared" si="1475"/>
        <v>4145.12</v>
      </c>
      <c r="Y5360">
        <f t="shared" si="1484"/>
        <v>7095</v>
      </c>
      <c r="Z5360">
        <f t="shared" si="1486"/>
        <v>38704.378125000003</v>
      </c>
      <c r="AA5360" t="s">
        <v>224</v>
      </c>
      <c r="AB5360">
        <v>2021</v>
      </c>
    </row>
    <row r="5361" spans="1:28" x14ac:dyDescent="0.25">
      <c r="A5361">
        <v>26</v>
      </c>
      <c r="B5361" t="s">
        <v>255</v>
      </c>
      <c r="C5361" t="s">
        <v>102</v>
      </c>
      <c r="D5361" t="s">
        <v>10</v>
      </c>
      <c r="E5361" t="s">
        <v>44</v>
      </c>
      <c r="F5361" t="s">
        <v>84</v>
      </c>
      <c r="G5361">
        <v>45000</v>
      </c>
      <c r="H5361">
        <f t="shared" si="1476"/>
        <v>42340.5</v>
      </c>
      <c r="I5361">
        <f t="shared" si="1477"/>
        <v>1291.5</v>
      </c>
      <c r="J5361">
        <f t="shared" si="1478"/>
        <v>3194.9999999999995</v>
      </c>
      <c r="K5361">
        <f t="shared" si="1479"/>
        <v>495.00000000000006</v>
      </c>
      <c r="L5361">
        <f t="shared" si="1480"/>
        <v>1368</v>
      </c>
      <c r="M5361">
        <f t="shared" si="1481"/>
        <v>3190.5</v>
      </c>
      <c r="N5361">
        <v>0</v>
      </c>
      <c r="O5361">
        <f t="shared" si="1482"/>
        <v>9540</v>
      </c>
      <c r="P5361">
        <v>25</v>
      </c>
      <c r="Q5361">
        <v>0</v>
      </c>
      <c r="R5361">
        <v>900.05</v>
      </c>
      <c r="S5361">
        <v>0</v>
      </c>
      <c r="T5361">
        <v>100</v>
      </c>
      <c r="U5361">
        <f t="shared" si="1483"/>
        <v>1148.3248749999998</v>
      </c>
      <c r="V5361">
        <v>0</v>
      </c>
      <c r="W5361">
        <f t="shared" si="1485"/>
        <v>2173.3748749999995</v>
      </c>
      <c r="X5361">
        <f t="shared" si="1475"/>
        <v>2659.5</v>
      </c>
      <c r="Y5361">
        <f t="shared" si="1484"/>
        <v>6385.5</v>
      </c>
      <c r="Z5361">
        <f t="shared" si="1486"/>
        <v>40167.125124999999</v>
      </c>
      <c r="AA5361" t="s">
        <v>224</v>
      </c>
      <c r="AB5361">
        <v>2021</v>
      </c>
    </row>
    <row r="5362" spans="1:28" x14ac:dyDescent="0.25">
      <c r="A5362">
        <v>27</v>
      </c>
      <c r="B5362" t="s">
        <v>256</v>
      </c>
      <c r="C5362" t="s">
        <v>102</v>
      </c>
      <c r="D5362" t="s">
        <v>16</v>
      </c>
      <c r="E5362" t="s">
        <v>45</v>
      </c>
      <c r="F5362" t="s">
        <v>84</v>
      </c>
      <c r="G5362">
        <v>44000</v>
      </c>
      <c r="H5362">
        <f t="shared" si="1476"/>
        <v>40209.480000000003</v>
      </c>
      <c r="I5362">
        <f t="shared" si="1477"/>
        <v>1262.8</v>
      </c>
      <c r="J5362">
        <f t="shared" si="1478"/>
        <v>3123.9999999999995</v>
      </c>
      <c r="K5362">
        <f t="shared" si="1479"/>
        <v>484.00000000000006</v>
      </c>
      <c r="L5362">
        <f t="shared" si="1480"/>
        <v>1337.6</v>
      </c>
      <c r="M5362">
        <f t="shared" si="1481"/>
        <v>3119.6000000000004</v>
      </c>
      <c r="N5362">
        <v>1190.1199999999999</v>
      </c>
      <c r="O5362">
        <f t="shared" si="1482"/>
        <v>10518.119999999999</v>
      </c>
      <c r="P5362">
        <v>25</v>
      </c>
      <c r="Q5362">
        <v>0</v>
      </c>
      <c r="R5362">
        <v>250.01</v>
      </c>
      <c r="S5362">
        <v>0</v>
      </c>
      <c r="T5362">
        <v>100</v>
      </c>
      <c r="U5362">
        <f t="shared" si="1483"/>
        <v>828.671875</v>
      </c>
      <c r="V5362">
        <v>0</v>
      </c>
      <c r="W5362">
        <f t="shared" si="1485"/>
        <v>1203.681875</v>
      </c>
      <c r="X5362">
        <f t="shared" si="1475"/>
        <v>3790.5199999999995</v>
      </c>
      <c r="Y5362">
        <f t="shared" si="1484"/>
        <v>6243.6</v>
      </c>
      <c r="Z5362">
        <f t="shared" si="1486"/>
        <v>39005.798125000001</v>
      </c>
      <c r="AA5362" t="s">
        <v>224</v>
      </c>
      <c r="AB5362">
        <v>2021</v>
      </c>
    </row>
    <row r="5363" spans="1:28" x14ac:dyDescent="0.25">
      <c r="A5363">
        <v>28</v>
      </c>
      <c r="B5363" t="s">
        <v>257</v>
      </c>
      <c r="C5363" t="s">
        <v>102</v>
      </c>
      <c r="D5363" t="s">
        <v>22</v>
      </c>
      <c r="E5363" t="s">
        <v>37</v>
      </c>
      <c r="F5363" t="s">
        <v>100</v>
      </c>
      <c r="G5363">
        <v>19000</v>
      </c>
      <c r="H5363">
        <f t="shared" si="1476"/>
        <v>17877.099999999999</v>
      </c>
      <c r="I5363">
        <f t="shared" si="1477"/>
        <v>545.29999999999995</v>
      </c>
      <c r="J5363">
        <f t="shared" si="1478"/>
        <v>1348.9999999999998</v>
      </c>
      <c r="K5363">
        <f t="shared" si="1479"/>
        <v>209.00000000000003</v>
      </c>
      <c r="L5363">
        <f t="shared" si="1480"/>
        <v>577.6</v>
      </c>
      <c r="M5363">
        <f t="shared" si="1481"/>
        <v>1347.1000000000001</v>
      </c>
      <c r="N5363">
        <v>0</v>
      </c>
      <c r="O5363">
        <f t="shared" si="1482"/>
        <v>4028</v>
      </c>
      <c r="P5363">
        <v>25</v>
      </c>
      <c r="Q5363">
        <v>500</v>
      </c>
      <c r="R5363">
        <v>0</v>
      </c>
      <c r="S5363">
        <v>0</v>
      </c>
      <c r="T5363">
        <v>100</v>
      </c>
      <c r="U5363">
        <f t="shared" si="1483"/>
        <v>0</v>
      </c>
      <c r="V5363">
        <v>0</v>
      </c>
      <c r="W5363">
        <f t="shared" si="1485"/>
        <v>625</v>
      </c>
      <c r="X5363">
        <f t="shared" ref="X5363:X5394" si="1487">+I5363+L5363+N5363</f>
        <v>1122.9000000000001</v>
      </c>
      <c r="Y5363">
        <f t="shared" si="1484"/>
        <v>2696.1</v>
      </c>
      <c r="Z5363">
        <f t="shared" si="1486"/>
        <v>17252.099999999999</v>
      </c>
      <c r="AA5363" t="s">
        <v>224</v>
      </c>
      <c r="AB5363">
        <v>2021</v>
      </c>
    </row>
    <row r="5364" spans="1:28" x14ac:dyDescent="0.25">
      <c r="A5364">
        <v>29</v>
      </c>
      <c r="B5364" t="s">
        <v>258</v>
      </c>
      <c r="C5364" t="s">
        <v>102</v>
      </c>
      <c r="D5364" t="s">
        <v>16</v>
      </c>
      <c r="E5364" t="s">
        <v>31</v>
      </c>
      <c r="F5364" t="s">
        <v>99</v>
      </c>
      <c r="G5364">
        <v>90000</v>
      </c>
      <c r="H5364">
        <f t="shared" si="1476"/>
        <v>84681</v>
      </c>
      <c r="I5364">
        <f t="shared" si="1477"/>
        <v>2583</v>
      </c>
      <c r="J5364">
        <f t="shared" si="1478"/>
        <v>6389.9999999999991</v>
      </c>
      <c r="K5364">
        <f t="shared" si="1479"/>
        <v>686.4</v>
      </c>
      <c r="L5364">
        <f t="shared" si="1480"/>
        <v>2736</v>
      </c>
      <c r="M5364">
        <f t="shared" si="1481"/>
        <v>6381</v>
      </c>
      <c r="N5364">
        <v>0</v>
      </c>
      <c r="O5364">
        <f t="shared" si="1482"/>
        <v>18776.400000000001</v>
      </c>
      <c r="P5364">
        <v>25</v>
      </c>
      <c r="Q5364">
        <v>0</v>
      </c>
      <c r="R5364">
        <v>0</v>
      </c>
      <c r="S5364">
        <v>0</v>
      </c>
      <c r="T5364">
        <v>0</v>
      </c>
      <c r="U5364">
        <f t="shared" si="1483"/>
        <v>9753.1872916666671</v>
      </c>
      <c r="V5364">
        <v>0</v>
      </c>
      <c r="W5364">
        <f t="shared" si="1485"/>
        <v>9778.1872916666671</v>
      </c>
      <c r="X5364">
        <f t="shared" si="1487"/>
        <v>5319</v>
      </c>
      <c r="Y5364">
        <f t="shared" si="1484"/>
        <v>12771</v>
      </c>
      <c r="Z5364">
        <f t="shared" si="1486"/>
        <v>74902.812708333338</v>
      </c>
      <c r="AA5364" t="s">
        <v>224</v>
      </c>
      <c r="AB5364">
        <v>2021</v>
      </c>
    </row>
    <row r="5365" spans="1:28" x14ac:dyDescent="0.25">
      <c r="A5365">
        <v>30</v>
      </c>
      <c r="B5365" t="s">
        <v>259</v>
      </c>
      <c r="C5365" t="s">
        <v>102</v>
      </c>
      <c r="D5365" t="s">
        <v>10</v>
      </c>
      <c r="E5365" t="s">
        <v>46</v>
      </c>
      <c r="F5365" t="s">
        <v>84</v>
      </c>
      <c r="G5365">
        <v>45000</v>
      </c>
      <c r="H5365">
        <f t="shared" si="1476"/>
        <v>39960.26</v>
      </c>
      <c r="I5365">
        <f t="shared" si="1477"/>
        <v>1291.5</v>
      </c>
      <c r="J5365">
        <f t="shared" si="1478"/>
        <v>3194.9999999999995</v>
      </c>
      <c r="K5365">
        <f t="shared" si="1479"/>
        <v>495.00000000000006</v>
      </c>
      <c r="L5365">
        <f t="shared" si="1480"/>
        <v>1368</v>
      </c>
      <c r="M5365">
        <f t="shared" si="1481"/>
        <v>3190.5</v>
      </c>
      <c r="N5365">
        <v>2380.2399999999998</v>
      </c>
      <c r="O5365">
        <f t="shared" si="1482"/>
        <v>11920.24</v>
      </c>
      <c r="P5365">
        <v>25</v>
      </c>
      <c r="Q5365">
        <v>5742.03</v>
      </c>
      <c r="R5365">
        <v>1050.05</v>
      </c>
      <c r="S5365">
        <v>0</v>
      </c>
      <c r="T5365">
        <v>100</v>
      </c>
      <c r="U5365">
        <f t="shared" si="1483"/>
        <v>791.28887499999973</v>
      </c>
      <c r="V5365">
        <v>0</v>
      </c>
      <c r="W5365">
        <f t="shared" si="1485"/>
        <v>7708.3688750000001</v>
      </c>
      <c r="X5365">
        <f t="shared" si="1487"/>
        <v>5039.74</v>
      </c>
      <c r="Y5365">
        <f t="shared" si="1484"/>
        <v>6385.5</v>
      </c>
      <c r="Z5365">
        <f t="shared" si="1486"/>
        <v>32251.891125000002</v>
      </c>
      <c r="AA5365" t="s">
        <v>224</v>
      </c>
      <c r="AB5365">
        <v>2021</v>
      </c>
    </row>
    <row r="5366" spans="1:28" x14ac:dyDescent="0.25">
      <c r="A5366">
        <v>31</v>
      </c>
      <c r="B5366" t="s">
        <v>260</v>
      </c>
      <c r="C5366" t="s">
        <v>102</v>
      </c>
      <c r="D5366" t="s">
        <v>6</v>
      </c>
      <c r="E5366" t="s">
        <v>36</v>
      </c>
      <c r="F5366" t="s">
        <v>100</v>
      </c>
      <c r="G5366">
        <v>26000</v>
      </c>
      <c r="H5366">
        <f t="shared" si="1476"/>
        <v>24463.4</v>
      </c>
      <c r="I5366">
        <f t="shared" si="1477"/>
        <v>746.2</v>
      </c>
      <c r="J5366">
        <f t="shared" si="1478"/>
        <v>1845.9999999999998</v>
      </c>
      <c r="K5366">
        <f t="shared" si="1479"/>
        <v>286.00000000000006</v>
      </c>
      <c r="L5366">
        <f t="shared" si="1480"/>
        <v>790.4</v>
      </c>
      <c r="M5366">
        <f t="shared" si="1481"/>
        <v>1843.4</v>
      </c>
      <c r="N5366">
        <v>0</v>
      </c>
      <c r="O5366">
        <f t="shared" si="1482"/>
        <v>5512</v>
      </c>
      <c r="P5366">
        <v>25</v>
      </c>
      <c r="Q5366">
        <v>0</v>
      </c>
      <c r="R5366">
        <v>0</v>
      </c>
      <c r="S5366">
        <v>0</v>
      </c>
      <c r="T5366">
        <v>0</v>
      </c>
      <c r="U5366">
        <f t="shared" si="1483"/>
        <v>0</v>
      </c>
      <c r="V5366">
        <v>0</v>
      </c>
      <c r="W5366">
        <f t="shared" si="1485"/>
        <v>25</v>
      </c>
      <c r="X5366">
        <f t="shared" si="1487"/>
        <v>1536.6</v>
      </c>
      <c r="Y5366">
        <f t="shared" si="1484"/>
        <v>3689.3999999999996</v>
      </c>
      <c r="Z5366">
        <f t="shared" si="1486"/>
        <v>24438.400000000001</v>
      </c>
      <c r="AA5366" t="s">
        <v>224</v>
      </c>
      <c r="AB5366">
        <v>2021</v>
      </c>
    </row>
    <row r="5367" spans="1:28" x14ac:dyDescent="0.25">
      <c r="A5367">
        <v>32</v>
      </c>
      <c r="B5367" t="s">
        <v>261</v>
      </c>
      <c r="C5367" t="s">
        <v>102</v>
      </c>
      <c r="D5367" t="s">
        <v>7</v>
      </c>
      <c r="E5367" t="s">
        <v>47</v>
      </c>
      <c r="F5367" t="s">
        <v>99</v>
      </c>
      <c r="G5367">
        <v>145000</v>
      </c>
      <c r="H5367">
        <f t="shared" si="1476"/>
        <v>136430.5</v>
      </c>
      <c r="I5367">
        <f t="shared" si="1477"/>
        <v>4161.5</v>
      </c>
      <c r="J5367">
        <f t="shared" si="1478"/>
        <v>10294.999999999998</v>
      </c>
      <c r="K5367">
        <f t="shared" si="1479"/>
        <v>686.4</v>
      </c>
      <c r="L5367">
        <f t="shared" si="1480"/>
        <v>4408</v>
      </c>
      <c r="M5367">
        <f t="shared" si="1481"/>
        <v>10280.5</v>
      </c>
      <c r="N5367">
        <v>0</v>
      </c>
      <c r="O5367">
        <f t="shared" si="1482"/>
        <v>29831.399999999998</v>
      </c>
      <c r="P5367">
        <v>25</v>
      </c>
      <c r="Q5367">
        <v>0</v>
      </c>
      <c r="R5367">
        <v>0</v>
      </c>
      <c r="S5367">
        <v>0</v>
      </c>
      <c r="T5367">
        <v>100</v>
      </c>
      <c r="U5367">
        <f t="shared" si="1483"/>
        <v>22690.562291666665</v>
      </c>
      <c r="V5367">
        <v>0</v>
      </c>
      <c r="W5367">
        <f t="shared" si="1485"/>
        <v>22815.562291666665</v>
      </c>
      <c r="X5367">
        <f t="shared" si="1487"/>
        <v>8569.5</v>
      </c>
      <c r="Y5367">
        <f t="shared" si="1484"/>
        <v>20575.5</v>
      </c>
      <c r="Z5367">
        <f t="shared" si="1486"/>
        <v>113614.93770833334</v>
      </c>
      <c r="AA5367" t="s">
        <v>224</v>
      </c>
      <c r="AB5367">
        <v>2021</v>
      </c>
    </row>
    <row r="5368" spans="1:28" x14ac:dyDescent="0.25">
      <c r="A5368">
        <v>33</v>
      </c>
      <c r="B5368" t="s">
        <v>262</v>
      </c>
      <c r="C5368" t="s">
        <v>102</v>
      </c>
      <c r="D5368" t="s">
        <v>4</v>
      </c>
      <c r="E5368" t="s">
        <v>93</v>
      </c>
      <c r="F5368" t="s">
        <v>84</v>
      </c>
      <c r="G5368">
        <v>31500</v>
      </c>
      <c r="H5368">
        <f t="shared" si="1476"/>
        <v>28448.23</v>
      </c>
      <c r="I5368">
        <f t="shared" si="1477"/>
        <v>904.05</v>
      </c>
      <c r="J5368">
        <f t="shared" si="1478"/>
        <v>2236.5</v>
      </c>
      <c r="K5368">
        <f t="shared" si="1479"/>
        <v>346.50000000000006</v>
      </c>
      <c r="L5368">
        <f t="shared" si="1480"/>
        <v>957.6</v>
      </c>
      <c r="M5368">
        <f t="shared" si="1481"/>
        <v>2233.3500000000004</v>
      </c>
      <c r="N5368">
        <v>1190.1199999999999</v>
      </c>
      <c r="O5368">
        <f t="shared" si="1482"/>
        <v>7868.1200000000008</v>
      </c>
      <c r="P5368">
        <v>25</v>
      </c>
      <c r="Q5368">
        <v>6104.46</v>
      </c>
      <c r="R5368">
        <v>350.02</v>
      </c>
      <c r="S5368">
        <v>635</v>
      </c>
      <c r="T5368">
        <v>100</v>
      </c>
      <c r="U5368">
        <f t="shared" si="1483"/>
        <v>0</v>
      </c>
      <c r="V5368">
        <v>0</v>
      </c>
      <c r="W5368">
        <f t="shared" si="1485"/>
        <v>7214.48</v>
      </c>
      <c r="X5368">
        <f t="shared" si="1487"/>
        <v>3051.77</v>
      </c>
      <c r="Y5368">
        <f t="shared" ref="Y5368:Y5399" si="1488">+J5368+M5368</f>
        <v>4469.8500000000004</v>
      </c>
      <c r="Z5368">
        <f t="shared" si="1486"/>
        <v>21233.75</v>
      </c>
      <c r="AA5368" t="s">
        <v>224</v>
      </c>
      <c r="AB5368">
        <v>2021</v>
      </c>
    </row>
    <row r="5369" spans="1:28" x14ac:dyDescent="0.25">
      <c r="A5369">
        <v>34</v>
      </c>
      <c r="B5369" t="s">
        <v>263</v>
      </c>
      <c r="C5369" t="s">
        <v>102</v>
      </c>
      <c r="D5369" t="s">
        <v>21</v>
      </c>
      <c r="E5369" t="s">
        <v>48</v>
      </c>
      <c r="F5369" t="s">
        <v>84</v>
      </c>
      <c r="G5369">
        <v>120000</v>
      </c>
      <c r="H5369">
        <f t="shared" si="1476"/>
        <v>111717.88</v>
      </c>
      <c r="I5369">
        <f t="shared" si="1477"/>
        <v>3444</v>
      </c>
      <c r="J5369">
        <f t="shared" si="1478"/>
        <v>8520</v>
      </c>
      <c r="K5369">
        <f t="shared" si="1479"/>
        <v>686.4</v>
      </c>
      <c r="L5369">
        <f t="shared" si="1480"/>
        <v>3648</v>
      </c>
      <c r="M5369">
        <f t="shared" si="1481"/>
        <v>8508</v>
      </c>
      <c r="N5369">
        <v>1190.1199999999999</v>
      </c>
      <c r="O5369">
        <f t="shared" si="1482"/>
        <v>25996.52</v>
      </c>
      <c r="P5369">
        <v>25</v>
      </c>
      <c r="Q5369">
        <v>8487.86</v>
      </c>
      <c r="R5369">
        <v>350.02</v>
      </c>
      <c r="S5369">
        <v>0</v>
      </c>
      <c r="T5369">
        <v>100</v>
      </c>
      <c r="U5369">
        <f t="shared" si="1483"/>
        <v>16512.407291666666</v>
      </c>
      <c r="V5369">
        <v>0</v>
      </c>
      <c r="W5369">
        <f t="shared" si="1485"/>
        <v>25475.287291666667</v>
      </c>
      <c r="X5369">
        <f t="shared" si="1487"/>
        <v>8282.119999999999</v>
      </c>
      <c r="Y5369">
        <f t="shared" si="1488"/>
        <v>17028</v>
      </c>
      <c r="Z5369">
        <f t="shared" si="1486"/>
        <v>86242.592708333337</v>
      </c>
      <c r="AA5369" t="s">
        <v>224</v>
      </c>
      <c r="AB5369">
        <v>2021</v>
      </c>
    </row>
    <row r="5370" spans="1:28" x14ac:dyDescent="0.25">
      <c r="A5370">
        <v>35</v>
      </c>
      <c r="B5370" t="s">
        <v>264</v>
      </c>
      <c r="C5370" t="s">
        <v>102</v>
      </c>
      <c r="D5370" t="s">
        <v>7</v>
      </c>
      <c r="E5370" t="s">
        <v>49</v>
      </c>
      <c r="F5370" t="s">
        <v>99</v>
      </c>
      <c r="G5370">
        <v>150000</v>
      </c>
      <c r="H5370">
        <f t="shared" si="1476"/>
        <v>141135</v>
      </c>
      <c r="I5370">
        <f t="shared" si="1477"/>
        <v>4305</v>
      </c>
      <c r="J5370">
        <f t="shared" si="1478"/>
        <v>10649.999999999998</v>
      </c>
      <c r="K5370">
        <f t="shared" si="1479"/>
        <v>686.4</v>
      </c>
      <c r="L5370">
        <f t="shared" si="1480"/>
        <v>4560</v>
      </c>
      <c r="M5370">
        <f t="shared" si="1481"/>
        <v>10635</v>
      </c>
      <c r="N5370">
        <v>0</v>
      </c>
      <c r="O5370">
        <f t="shared" si="1482"/>
        <v>30836.399999999998</v>
      </c>
      <c r="P5370">
        <v>25</v>
      </c>
      <c r="Q5370">
        <v>0</v>
      </c>
      <c r="R5370">
        <v>0</v>
      </c>
      <c r="S5370">
        <v>0</v>
      </c>
      <c r="T5370">
        <v>100</v>
      </c>
      <c r="U5370">
        <f t="shared" si="1483"/>
        <v>23866.687291666665</v>
      </c>
      <c r="V5370">
        <v>0</v>
      </c>
      <c r="W5370">
        <f t="shared" si="1485"/>
        <v>23991.687291666665</v>
      </c>
      <c r="X5370">
        <f t="shared" si="1487"/>
        <v>8865</v>
      </c>
      <c r="Y5370">
        <f t="shared" si="1488"/>
        <v>21285</v>
      </c>
      <c r="Z5370">
        <f t="shared" si="1486"/>
        <v>117143.31270833334</v>
      </c>
      <c r="AA5370" t="s">
        <v>224</v>
      </c>
      <c r="AB5370">
        <v>2021</v>
      </c>
    </row>
    <row r="5371" spans="1:28" x14ac:dyDescent="0.25">
      <c r="A5371">
        <v>36</v>
      </c>
      <c r="B5371" t="s">
        <v>265</v>
      </c>
      <c r="C5371" t="s">
        <v>102</v>
      </c>
      <c r="D5371" t="s">
        <v>10</v>
      </c>
      <c r="E5371" t="s">
        <v>50</v>
      </c>
      <c r="F5371" t="s">
        <v>84</v>
      </c>
      <c r="G5371">
        <v>50000</v>
      </c>
      <c r="H5371">
        <f t="shared" si="1476"/>
        <v>44664.76</v>
      </c>
      <c r="I5371">
        <f t="shared" si="1477"/>
        <v>1435</v>
      </c>
      <c r="J5371">
        <f t="shared" si="1478"/>
        <v>3549.9999999999995</v>
      </c>
      <c r="K5371">
        <f t="shared" si="1479"/>
        <v>550</v>
      </c>
      <c r="L5371">
        <f t="shared" si="1480"/>
        <v>1520</v>
      </c>
      <c r="M5371">
        <f t="shared" si="1481"/>
        <v>3545.0000000000005</v>
      </c>
      <c r="N5371">
        <v>2380.2399999999998</v>
      </c>
      <c r="O5371">
        <f t="shared" si="1482"/>
        <v>12980.24</v>
      </c>
      <c r="P5371">
        <v>25</v>
      </c>
      <c r="Q5371">
        <v>0</v>
      </c>
      <c r="R5371">
        <v>600.03</v>
      </c>
      <c r="S5371">
        <v>0</v>
      </c>
      <c r="T5371">
        <v>100</v>
      </c>
      <c r="U5371">
        <f t="shared" si="1483"/>
        <v>1496.9638749999997</v>
      </c>
      <c r="V5371">
        <v>0</v>
      </c>
      <c r="W5371">
        <f t="shared" si="1485"/>
        <v>2221.9938749999997</v>
      </c>
      <c r="X5371">
        <f t="shared" si="1487"/>
        <v>5335.24</v>
      </c>
      <c r="Y5371">
        <f t="shared" si="1488"/>
        <v>7095</v>
      </c>
      <c r="Z5371">
        <f t="shared" si="1486"/>
        <v>42442.766125000002</v>
      </c>
      <c r="AA5371" t="s">
        <v>224</v>
      </c>
      <c r="AB5371">
        <v>2021</v>
      </c>
    </row>
    <row r="5372" spans="1:28" x14ac:dyDescent="0.25">
      <c r="A5372">
        <v>37</v>
      </c>
      <c r="B5372" t="s">
        <v>266</v>
      </c>
      <c r="C5372" t="s">
        <v>102</v>
      </c>
      <c r="D5372" t="s">
        <v>6</v>
      </c>
      <c r="E5372" t="s">
        <v>26</v>
      </c>
      <c r="F5372" t="s">
        <v>100</v>
      </c>
      <c r="G5372">
        <v>23100</v>
      </c>
      <c r="H5372">
        <f t="shared" si="1476"/>
        <v>21734.79</v>
      </c>
      <c r="I5372">
        <f t="shared" si="1477"/>
        <v>662.97</v>
      </c>
      <c r="J5372">
        <f t="shared" si="1478"/>
        <v>1640.1</v>
      </c>
      <c r="K5372">
        <f t="shared" si="1479"/>
        <v>254.10000000000002</v>
      </c>
      <c r="L5372">
        <f t="shared" si="1480"/>
        <v>702.24</v>
      </c>
      <c r="M5372">
        <f t="shared" si="1481"/>
        <v>1637.7900000000002</v>
      </c>
      <c r="N5372">
        <v>0</v>
      </c>
      <c r="O5372">
        <f t="shared" si="1482"/>
        <v>4897.2</v>
      </c>
      <c r="P5372">
        <v>25</v>
      </c>
      <c r="Q5372">
        <v>0</v>
      </c>
      <c r="R5372">
        <v>0</v>
      </c>
      <c r="S5372">
        <v>0</v>
      </c>
      <c r="T5372">
        <v>100</v>
      </c>
      <c r="U5372">
        <f t="shared" si="1483"/>
        <v>0</v>
      </c>
      <c r="V5372">
        <v>0</v>
      </c>
      <c r="W5372">
        <f t="shared" si="1485"/>
        <v>125</v>
      </c>
      <c r="X5372">
        <f t="shared" si="1487"/>
        <v>1365.21</v>
      </c>
      <c r="Y5372">
        <f t="shared" si="1488"/>
        <v>3277.8900000000003</v>
      </c>
      <c r="Z5372">
        <f t="shared" si="1486"/>
        <v>21609.79</v>
      </c>
      <c r="AA5372" t="s">
        <v>224</v>
      </c>
      <c r="AB5372">
        <v>2021</v>
      </c>
    </row>
    <row r="5373" spans="1:28" x14ac:dyDescent="0.25">
      <c r="A5373">
        <v>38</v>
      </c>
      <c r="B5373" t="s">
        <v>267</v>
      </c>
      <c r="C5373" t="s">
        <v>103</v>
      </c>
      <c r="D5373" t="s">
        <v>6</v>
      </c>
      <c r="E5373" t="s">
        <v>26</v>
      </c>
      <c r="F5373" t="s">
        <v>100</v>
      </c>
      <c r="G5373">
        <v>22000</v>
      </c>
      <c r="H5373">
        <f t="shared" si="1476"/>
        <v>19509.68</v>
      </c>
      <c r="I5373">
        <f t="shared" si="1477"/>
        <v>631.4</v>
      </c>
      <c r="J5373">
        <f t="shared" si="1478"/>
        <v>1561.9999999999998</v>
      </c>
      <c r="K5373">
        <f t="shared" si="1479"/>
        <v>242.00000000000003</v>
      </c>
      <c r="L5373">
        <f t="shared" si="1480"/>
        <v>668.8</v>
      </c>
      <c r="M5373">
        <f t="shared" si="1481"/>
        <v>1559.8000000000002</v>
      </c>
      <c r="N5373">
        <v>1190.1199999999999</v>
      </c>
      <c r="O5373">
        <f t="shared" si="1482"/>
        <v>5854.12</v>
      </c>
      <c r="P5373">
        <v>25</v>
      </c>
      <c r="Q5373">
        <v>0</v>
      </c>
      <c r="R5373">
        <v>0</v>
      </c>
      <c r="S5373">
        <v>0</v>
      </c>
      <c r="T5373">
        <v>100</v>
      </c>
      <c r="U5373">
        <f t="shared" si="1483"/>
        <v>0</v>
      </c>
      <c r="V5373">
        <v>0</v>
      </c>
      <c r="W5373">
        <f t="shared" si="1485"/>
        <v>125</v>
      </c>
      <c r="X5373">
        <f t="shared" si="1487"/>
        <v>2490.3199999999997</v>
      </c>
      <c r="Y5373">
        <f t="shared" si="1488"/>
        <v>3121.8</v>
      </c>
      <c r="Z5373">
        <f t="shared" si="1486"/>
        <v>19384.68</v>
      </c>
      <c r="AA5373" t="s">
        <v>224</v>
      </c>
      <c r="AB5373">
        <v>2021</v>
      </c>
    </row>
    <row r="5374" spans="1:28" x14ac:dyDescent="0.25">
      <c r="A5374">
        <v>39</v>
      </c>
      <c r="B5374" t="s">
        <v>268</v>
      </c>
      <c r="C5374" t="s">
        <v>103</v>
      </c>
      <c r="D5374" t="s">
        <v>94</v>
      </c>
      <c r="E5374" t="s">
        <v>51</v>
      </c>
      <c r="F5374" t="s">
        <v>100</v>
      </c>
      <c r="G5374">
        <v>45000</v>
      </c>
      <c r="H5374">
        <f t="shared" si="1476"/>
        <v>42340.5</v>
      </c>
      <c r="I5374">
        <f t="shared" si="1477"/>
        <v>1291.5</v>
      </c>
      <c r="J5374">
        <f t="shared" si="1478"/>
        <v>3194.9999999999995</v>
      </c>
      <c r="K5374">
        <f t="shared" si="1479"/>
        <v>495.00000000000006</v>
      </c>
      <c r="L5374">
        <f t="shared" si="1480"/>
        <v>1368</v>
      </c>
      <c r="M5374">
        <f t="shared" si="1481"/>
        <v>3190.5</v>
      </c>
      <c r="N5374">
        <v>0</v>
      </c>
      <c r="O5374">
        <f t="shared" si="1482"/>
        <v>9540</v>
      </c>
      <c r="P5374">
        <v>25</v>
      </c>
      <c r="Q5374">
        <v>0</v>
      </c>
      <c r="R5374">
        <v>400.02</v>
      </c>
      <c r="S5374">
        <v>0</v>
      </c>
      <c r="T5374">
        <v>0</v>
      </c>
      <c r="U5374">
        <f t="shared" si="1483"/>
        <v>1148.3248749999998</v>
      </c>
      <c r="V5374">
        <v>0</v>
      </c>
      <c r="W5374">
        <f t="shared" si="1485"/>
        <v>1573.3448749999998</v>
      </c>
      <c r="X5374">
        <f t="shared" si="1487"/>
        <v>2659.5</v>
      </c>
      <c r="Y5374">
        <f t="shared" si="1488"/>
        <v>6385.5</v>
      </c>
      <c r="Z5374">
        <f t="shared" si="1486"/>
        <v>40767.155124999997</v>
      </c>
      <c r="AA5374" t="s">
        <v>224</v>
      </c>
      <c r="AB5374">
        <v>2021</v>
      </c>
    </row>
    <row r="5375" spans="1:28" x14ac:dyDescent="0.25">
      <c r="A5375">
        <v>40</v>
      </c>
      <c r="B5375" t="s">
        <v>269</v>
      </c>
      <c r="C5375" t="s">
        <v>103</v>
      </c>
      <c r="D5375" t="s">
        <v>10</v>
      </c>
      <c r="E5375" t="s">
        <v>53</v>
      </c>
      <c r="F5375" t="s">
        <v>98</v>
      </c>
      <c r="G5375">
        <v>300000</v>
      </c>
      <c r="H5375">
        <f t="shared" si="1476"/>
        <v>285457.48</v>
      </c>
      <c r="I5375">
        <f t="shared" si="1477"/>
        <v>8610</v>
      </c>
      <c r="J5375">
        <f t="shared" si="1478"/>
        <v>21299.999999999996</v>
      </c>
      <c r="K5375">
        <f t="shared" si="1479"/>
        <v>686.4</v>
      </c>
      <c r="L5375">
        <f t="shared" si="1480"/>
        <v>4742.3999999999996</v>
      </c>
      <c r="M5375">
        <f t="shared" si="1481"/>
        <v>11060.4</v>
      </c>
      <c r="N5375">
        <v>1190.1199999999999</v>
      </c>
      <c r="O5375">
        <f t="shared" si="1482"/>
        <v>47589.32</v>
      </c>
      <c r="P5375">
        <v>25</v>
      </c>
      <c r="Q5375">
        <v>0</v>
      </c>
      <c r="R5375">
        <v>0</v>
      </c>
      <c r="S5375">
        <v>0</v>
      </c>
      <c r="T5375">
        <v>0</v>
      </c>
      <c r="U5375">
        <f t="shared" si="1483"/>
        <v>59947.307291666664</v>
      </c>
      <c r="V5375">
        <v>0</v>
      </c>
      <c r="W5375">
        <f t="shared" si="1485"/>
        <v>59972.307291666664</v>
      </c>
      <c r="X5375">
        <f t="shared" si="1487"/>
        <v>14542.52</v>
      </c>
      <c r="Y5375">
        <f t="shared" si="1488"/>
        <v>32360.399999999994</v>
      </c>
      <c r="Z5375">
        <f t="shared" si="1486"/>
        <v>225485.17270833335</v>
      </c>
      <c r="AA5375" t="s">
        <v>224</v>
      </c>
      <c r="AB5375">
        <v>2021</v>
      </c>
    </row>
    <row r="5376" spans="1:28" x14ac:dyDescent="0.25">
      <c r="A5376">
        <v>41</v>
      </c>
      <c r="B5376" t="s">
        <v>270</v>
      </c>
      <c r="C5376" t="s">
        <v>103</v>
      </c>
      <c r="D5376" t="s">
        <v>7</v>
      </c>
      <c r="E5376" t="s">
        <v>54</v>
      </c>
      <c r="F5376" t="s">
        <v>100</v>
      </c>
      <c r="G5376">
        <v>18000</v>
      </c>
      <c r="H5376">
        <f t="shared" si="1476"/>
        <v>16936.2</v>
      </c>
      <c r="I5376">
        <f t="shared" si="1477"/>
        <v>516.6</v>
      </c>
      <c r="J5376">
        <f t="shared" si="1478"/>
        <v>1277.9999999999998</v>
      </c>
      <c r="K5376">
        <f t="shared" si="1479"/>
        <v>198.00000000000003</v>
      </c>
      <c r="L5376">
        <f t="shared" si="1480"/>
        <v>547.20000000000005</v>
      </c>
      <c r="M5376">
        <f t="shared" si="1481"/>
        <v>1276.2</v>
      </c>
      <c r="N5376">
        <v>0</v>
      </c>
      <c r="O5376">
        <f t="shared" si="1482"/>
        <v>3816</v>
      </c>
      <c r="P5376">
        <v>25</v>
      </c>
      <c r="Q5376">
        <v>500</v>
      </c>
      <c r="R5376">
        <v>0</v>
      </c>
      <c r="S5376">
        <v>0</v>
      </c>
      <c r="T5376">
        <v>100</v>
      </c>
      <c r="U5376">
        <f t="shared" si="1483"/>
        <v>0</v>
      </c>
      <c r="V5376">
        <v>0</v>
      </c>
      <c r="W5376">
        <f t="shared" si="1485"/>
        <v>625</v>
      </c>
      <c r="X5376">
        <f t="shared" si="1487"/>
        <v>1063.8000000000002</v>
      </c>
      <c r="Y5376">
        <f t="shared" si="1488"/>
        <v>2554.1999999999998</v>
      </c>
      <c r="Z5376">
        <f t="shared" si="1486"/>
        <v>16311.2</v>
      </c>
      <c r="AA5376" t="s">
        <v>224</v>
      </c>
      <c r="AB5376">
        <v>2021</v>
      </c>
    </row>
    <row r="5377" spans="1:28" x14ac:dyDescent="0.25">
      <c r="A5377">
        <v>42</v>
      </c>
      <c r="B5377" t="s">
        <v>271</v>
      </c>
      <c r="C5377" t="s">
        <v>102</v>
      </c>
      <c r="D5377" t="s">
        <v>10</v>
      </c>
      <c r="E5377" t="s">
        <v>44</v>
      </c>
      <c r="F5377" t="s">
        <v>84</v>
      </c>
      <c r="G5377">
        <v>45000</v>
      </c>
      <c r="H5377">
        <f t="shared" si="1476"/>
        <v>42340.5</v>
      </c>
      <c r="I5377">
        <f t="shared" si="1477"/>
        <v>1291.5</v>
      </c>
      <c r="J5377">
        <f t="shared" si="1478"/>
        <v>3194.9999999999995</v>
      </c>
      <c r="K5377">
        <f t="shared" si="1479"/>
        <v>495.00000000000006</v>
      </c>
      <c r="L5377">
        <f t="shared" si="1480"/>
        <v>1368</v>
      </c>
      <c r="M5377">
        <f t="shared" si="1481"/>
        <v>3190.5</v>
      </c>
      <c r="N5377">
        <v>0</v>
      </c>
      <c r="O5377">
        <f t="shared" si="1482"/>
        <v>9540</v>
      </c>
      <c r="P5377">
        <v>25</v>
      </c>
      <c r="Q5377">
        <v>0</v>
      </c>
      <c r="R5377">
        <v>400.02</v>
      </c>
      <c r="S5377">
        <v>0</v>
      </c>
      <c r="T5377">
        <v>100</v>
      </c>
      <c r="U5377">
        <f t="shared" si="1483"/>
        <v>1148.3248749999998</v>
      </c>
      <c r="V5377">
        <v>0</v>
      </c>
      <c r="W5377">
        <f t="shared" si="1485"/>
        <v>1673.3448749999998</v>
      </c>
      <c r="X5377">
        <f t="shared" si="1487"/>
        <v>2659.5</v>
      </c>
      <c r="Y5377">
        <f t="shared" si="1488"/>
        <v>6385.5</v>
      </c>
      <c r="Z5377">
        <f t="shared" si="1486"/>
        <v>40667.155124999997</v>
      </c>
      <c r="AA5377" t="s">
        <v>224</v>
      </c>
      <c r="AB5377">
        <v>2021</v>
      </c>
    </row>
    <row r="5378" spans="1:28" x14ac:dyDescent="0.25">
      <c r="A5378">
        <v>43</v>
      </c>
      <c r="B5378" t="s">
        <v>272</v>
      </c>
      <c r="C5378" t="s">
        <v>103</v>
      </c>
      <c r="D5378" t="s">
        <v>17</v>
      </c>
      <c r="E5378" t="s">
        <v>273</v>
      </c>
      <c r="F5378" t="s">
        <v>99</v>
      </c>
      <c r="G5378">
        <v>150000</v>
      </c>
      <c r="H5378">
        <f t="shared" si="1476"/>
        <v>141135</v>
      </c>
      <c r="I5378">
        <f t="shared" si="1477"/>
        <v>4305</v>
      </c>
      <c r="J5378">
        <f t="shared" si="1478"/>
        <v>10649.999999999998</v>
      </c>
      <c r="K5378">
        <f t="shared" si="1479"/>
        <v>686.4</v>
      </c>
      <c r="L5378">
        <f t="shared" si="1480"/>
        <v>4560</v>
      </c>
      <c r="M5378">
        <f t="shared" si="1481"/>
        <v>10635</v>
      </c>
      <c r="N5378">
        <v>0</v>
      </c>
      <c r="O5378">
        <f t="shared" si="1482"/>
        <v>30836.399999999998</v>
      </c>
      <c r="P5378">
        <v>25</v>
      </c>
      <c r="Q5378">
        <v>0</v>
      </c>
      <c r="R5378">
        <v>0</v>
      </c>
      <c r="S5378">
        <v>0</v>
      </c>
      <c r="T5378">
        <v>100</v>
      </c>
      <c r="U5378">
        <f t="shared" si="1483"/>
        <v>23866.687291666665</v>
      </c>
      <c r="V5378">
        <v>0</v>
      </c>
      <c r="W5378">
        <f t="shared" si="1485"/>
        <v>23991.687291666665</v>
      </c>
      <c r="X5378">
        <f t="shared" si="1487"/>
        <v>8865</v>
      </c>
      <c r="Y5378">
        <f t="shared" si="1488"/>
        <v>21285</v>
      </c>
      <c r="Z5378">
        <f t="shared" si="1486"/>
        <v>117143.31270833334</v>
      </c>
      <c r="AA5378" t="s">
        <v>224</v>
      </c>
      <c r="AB5378">
        <v>2021</v>
      </c>
    </row>
    <row r="5379" spans="1:28" x14ac:dyDescent="0.25">
      <c r="A5379">
        <v>44</v>
      </c>
      <c r="B5379" t="s">
        <v>274</v>
      </c>
      <c r="C5379" t="s">
        <v>103</v>
      </c>
      <c r="D5379" t="s">
        <v>18</v>
      </c>
      <c r="E5379" t="s">
        <v>55</v>
      </c>
      <c r="F5379" t="s">
        <v>84</v>
      </c>
      <c r="G5379">
        <v>83000</v>
      </c>
      <c r="H5379">
        <f t="shared" si="1476"/>
        <v>76904.58</v>
      </c>
      <c r="I5379">
        <f t="shared" si="1477"/>
        <v>2382.1</v>
      </c>
      <c r="J5379">
        <f t="shared" si="1478"/>
        <v>5892.9999999999991</v>
      </c>
      <c r="K5379">
        <f t="shared" si="1479"/>
        <v>686.4</v>
      </c>
      <c r="L5379">
        <f t="shared" si="1480"/>
        <v>2523.1999999999998</v>
      </c>
      <c r="M5379">
        <f t="shared" si="1481"/>
        <v>5884.7000000000007</v>
      </c>
      <c r="N5379">
        <v>1190.1199999999999</v>
      </c>
      <c r="O5379">
        <f t="shared" si="1482"/>
        <v>18559.519999999997</v>
      </c>
      <c r="P5379">
        <v>25</v>
      </c>
      <c r="Q5379">
        <v>16476.740000000002</v>
      </c>
      <c r="R5379">
        <v>0</v>
      </c>
      <c r="S5379">
        <v>0</v>
      </c>
      <c r="T5379">
        <v>100</v>
      </c>
      <c r="U5379">
        <f t="shared" si="1483"/>
        <v>7809.0822916666657</v>
      </c>
      <c r="V5379">
        <v>0</v>
      </c>
      <c r="W5379">
        <f t="shared" si="1485"/>
        <v>24410.822291666667</v>
      </c>
      <c r="X5379">
        <f t="shared" si="1487"/>
        <v>6095.4199999999992</v>
      </c>
      <c r="Y5379">
        <f t="shared" si="1488"/>
        <v>11777.7</v>
      </c>
      <c r="Z5379">
        <f t="shared" si="1486"/>
        <v>52493.757708333331</v>
      </c>
      <c r="AA5379" t="s">
        <v>224</v>
      </c>
      <c r="AB5379">
        <v>2021</v>
      </c>
    </row>
    <row r="5380" spans="1:28" x14ac:dyDescent="0.25">
      <c r="A5380">
        <v>45</v>
      </c>
      <c r="B5380" t="s">
        <v>275</v>
      </c>
      <c r="C5380" t="s">
        <v>103</v>
      </c>
      <c r="D5380" t="s">
        <v>9</v>
      </c>
      <c r="E5380" t="s">
        <v>54</v>
      </c>
      <c r="F5380" t="s">
        <v>100</v>
      </c>
      <c r="G5380">
        <v>28000</v>
      </c>
      <c r="H5380">
        <f t="shared" si="1476"/>
        <v>25155.08</v>
      </c>
      <c r="I5380">
        <f t="shared" si="1477"/>
        <v>803.6</v>
      </c>
      <c r="J5380">
        <f t="shared" si="1478"/>
        <v>1987.9999999999998</v>
      </c>
      <c r="K5380">
        <f t="shared" si="1479"/>
        <v>308.00000000000006</v>
      </c>
      <c r="L5380">
        <f t="shared" si="1480"/>
        <v>851.2</v>
      </c>
      <c r="M5380">
        <f t="shared" si="1481"/>
        <v>1985.2</v>
      </c>
      <c r="N5380">
        <v>1190.1199999999999</v>
      </c>
      <c r="O5380">
        <f t="shared" si="1482"/>
        <v>7126.12</v>
      </c>
      <c r="P5380">
        <v>25</v>
      </c>
      <c r="Q5380">
        <v>200</v>
      </c>
      <c r="R5380">
        <v>0</v>
      </c>
      <c r="S5380">
        <v>0</v>
      </c>
      <c r="T5380">
        <v>100</v>
      </c>
      <c r="U5380">
        <f t="shared" si="1483"/>
        <v>0</v>
      </c>
      <c r="V5380">
        <v>0</v>
      </c>
      <c r="W5380">
        <f t="shared" si="1485"/>
        <v>325</v>
      </c>
      <c r="X5380">
        <f t="shared" si="1487"/>
        <v>2844.92</v>
      </c>
      <c r="Y5380">
        <f t="shared" si="1488"/>
        <v>3973.2</v>
      </c>
      <c r="Z5380">
        <f t="shared" si="1486"/>
        <v>24830.080000000002</v>
      </c>
      <c r="AA5380" t="s">
        <v>224</v>
      </c>
      <c r="AB5380">
        <v>2021</v>
      </c>
    </row>
    <row r="5381" spans="1:28" x14ac:dyDescent="0.25">
      <c r="A5381">
        <v>46</v>
      </c>
      <c r="B5381" t="s">
        <v>276</v>
      </c>
      <c r="C5381" t="s">
        <v>103</v>
      </c>
      <c r="D5381" t="s">
        <v>94</v>
      </c>
      <c r="E5381" t="s">
        <v>56</v>
      </c>
      <c r="F5381" t="s">
        <v>99</v>
      </c>
      <c r="G5381">
        <v>250000</v>
      </c>
      <c r="H5381">
        <f t="shared" si="1476"/>
        <v>238082.6</v>
      </c>
      <c r="I5381">
        <f t="shared" si="1477"/>
        <v>7175</v>
      </c>
      <c r="J5381">
        <f t="shared" si="1478"/>
        <v>17750</v>
      </c>
      <c r="K5381">
        <f t="shared" si="1479"/>
        <v>686.4</v>
      </c>
      <c r="L5381">
        <f t="shared" si="1480"/>
        <v>4742.3999999999996</v>
      </c>
      <c r="M5381">
        <f t="shared" si="1481"/>
        <v>11060.4</v>
      </c>
      <c r="N5381">
        <v>0</v>
      </c>
      <c r="O5381">
        <f t="shared" si="1482"/>
        <v>41414.200000000004</v>
      </c>
      <c r="P5381">
        <v>25</v>
      </c>
      <c r="Q5381">
        <v>0</v>
      </c>
      <c r="R5381">
        <v>0</v>
      </c>
      <c r="S5381">
        <v>0</v>
      </c>
      <c r="T5381">
        <v>0</v>
      </c>
      <c r="U5381">
        <f t="shared" si="1483"/>
        <v>48103.587291666678</v>
      </c>
      <c r="V5381">
        <v>0</v>
      </c>
      <c r="W5381">
        <f t="shared" si="1485"/>
        <v>48128.587291666678</v>
      </c>
      <c r="X5381">
        <f t="shared" si="1487"/>
        <v>11917.4</v>
      </c>
      <c r="Y5381">
        <f t="shared" si="1488"/>
        <v>28810.400000000001</v>
      </c>
      <c r="Z5381">
        <f t="shared" si="1486"/>
        <v>189954.01270833332</v>
      </c>
      <c r="AA5381" t="s">
        <v>224</v>
      </c>
      <c r="AB5381">
        <v>2021</v>
      </c>
    </row>
    <row r="5382" spans="1:28" x14ac:dyDescent="0.25">
      <c r="A5382">
        <v>47</v>
      </c>
      <c r="B5382" t="s">
        <v>277</v>
      </c>
      <c r="C5382" t="s">
        <v>103</v>
      </c>
      <c r="D5382" t="s">
        <v>10</v>
      </c>
      <c r="E5382" t="s">
        <v>44</v>
      </c>
      <c r="F5382" t="s">
        <v>84</v>
      </c>
      <c r="G5382">
        <v>40000</v>
      </c>
      <c r="H5382">
        <f t="shared" si="1476"/>
        <v>37636</v>
      </c>
      <c r="I5382">
        <f t="shared" si="1477"/>
        <v>1148</v>
      </c>
      <c r="J5382">
        <f t="shared" si="1478"/>
        <v>2839.9999999999995</v>
      </c>
      <c r="K5382">
        <f t="shared" si="1479"/>
        <v>440.00000000000006</v>
      </c>
      <c r="L5382">
        <f t="shared" si="1480"/>
        <v>1216</v>
      </c>
      <c r="M5382">
        <f t="shared" si="1481"/>
        <v>2836</v>
      </c>
      <c r="N5382">
        <v>0</v>
      </c>
      <c r="O5382">
        <f t="shared" si="1482"/>
        <v>8480</v>
      </c>
      <c r="P5382">
        <v>25</v>
      </c>
      <c r="Q5382">
        <v>6690.13</v>
      </c>
      <c r="R5382">
        <v>600.03</v>
      </c>
      <c r="S5382">
        <v>0</v>
      </c>
      <c r="T5382">
        <v>100</v>
      </c>
      <c r="U5382">
        <f t="shared" si="1483"/>
        <v>442.64987499999984</v>
      </c>
      <c r="V5382">
        <v>0</v>
      </c>
      <c r="W5382">
        <f t="shared" si="1485"/>
        <v>7857.8098749999999</v>
      </c>
      <c r="X5382">
        <f t="shared" si="1487"/>
        <v>2364</v>
      </c>
      <c r="Y5382">
        <f t="shared" si="1488"/>
        <v>5676</v>
      </c>
      <c r="Z5382">
        <f t="shared" si="1486"/>
        <v>29778.190125000001</v>
      </c>
      <c r="AA5382" t="s">
        <v>224</v>
      </c>
      <c r="AB5382">
        <v>2021</v>
      </c>
    </row>
    <row r="5383" spans="1:28" x14ac:dyDescent="0.25">
      <c r="A5383">
        <v>48</v>
      </c>
      <c r="B5383" t="s">
        <v>278</v>
      </c>
      <c r="C5383" t="s">
        <v>103</v>
      </c>
      <c r="D5383" t="s">
        <v>14</v>
      </c>
      <c r="E5383" t="s">
        <v>32</v>
      </c>
      <c r="F5383" t="s">
        <v>100</v>
      </c>
      <c r="G5383">
        <v>30000</v>
      </c>
      <c r="H5383">
        <f t="shared" si="1476"/>
        <v>28227</v>
      </c>
      <c r="I5383">
        <f t="shared" si="1477"/>
        <v>861</v>
      </c>
      <c r="J5383">
        <f t="shared" si="1478"/>
        <v>2130</v>
      </c>
      <c r="K5383">
        <f t="shared" si="1479"/>
        <v>330.00000000000006</v>
      </c>
      <c r="L5383">
        <f t="shared" si="1480"/>
        <v>912</v>
      </c>
      <c r="M5383">
        <f t="shared" si="1481"/>
        <v>2127</v>
      </c>
      <c r="N5383">
        <v>0</v>
      </c>
      <c r="O5383">
        <f t="shared" si="1482"/>
        <v>6360</v>
      </c>
      <c r="P5383">
        <v>25</v>
      </c>
      <c r="Q5383">
        <v>1000</v>
      </c>
      <c r="R5383">
        <v>0</v>
      </c>
      <c r="S5383">
        <v>0</v>
      </c>
      <c r="T5383">
        <v>100</v>
      </c>
      <c r="U5383">
        <f t="shared" si="1483"/>
        <v>0</v>
      </c>
      <c r="V5383">
        <v>0</v>
      </c>
      <c r="W5383">
        <f t="shared" si="1485"/>
        <v>1125</v>
      </c>
      <c r="X5383">
        <f t="shared" si="1487"/>
        <v>1773</v>
      </c>
      <c r="Y5383">
        <f t="shared" si="1488"/>
        <v>4257</v>
      </c>
      <c r="Z5383">
        <f t="shared" si="1486"/>
        <v>27102</v>
      </c>
      <c r="AA5383" t="s">
        <v>224</v>
      </c>
      <c r="AB5383">
        <v>2021</v>
      </c>
    </row>
    <row r="5384" spans="1:28" x14ac:dyDescent="0.25">
      <c r="A5384">
        <v>49</v>
      </c>
      <c r="B5384" t="s">
        <v>279</v>
      </c>
      <c r="C5384" t="s">
        <v>103</v>
      </c>
      <c r="D5384" t="s">
        <v>22</v>
      </c>
      <c r="E5384" t="s">
        <v>32</v>
      </c>
      <c r="F5384" t="s">
        <v>100</v>
      </c>
      <c r="G5384">
        <v>31000</v>
      </c>
      <c r="H5384">
        <f t="shared" si="1476"/>
        <v>27977.78</v>
      </c>
      <c r="I5384">
        <f t="shared" si="1477"/>
        <v>889.7</v>
      </c>
      <c r="J5384">
        <f t="shared" si="1478"/>
        <v>2201</v>
      </c>
      <c r="K5384">
        <f t="shared" si="1479"/>
        <v>341.00000000000006</v>
      </c>
      <c r="L5384">
        <f t="shared" si="1480"/>
        <v>942.4</v>
      </c>
      <c r="M5384">
        <f t="shared" si="1481"/>
        <v>2197.9</v>
      </c>
      <c r="N5384">
        <v>1190.1199999999999</v>
      </c>
      <c r="O5384">
        <f t="shared" si="1482"/>
        <v>7762.12</v>
      </c>
      <c r="P5384">
        <v>25</v>
      </c>
      <c r="Q5384">
        <v>0</v>
      </c>
      <c r="R5384">
        <v>0</v>
      </c>
      <c r="S5384">
        <v>0</v>
      </c>
      <c r="T5384">
        <v>100</v>
      </c>
      <c r="U5384">
        <f t="shared" si="1483"/>
        <v>0</v>
      </c>
      <c r="V5384">
        <v>0</v>
      </c>
      <c r="W5384">
        <f t="shared" si="1485"/>
        <v>125</v>
      </c>
      <c r="X5384">
        <f t="shared" si="1487"/>
        <v>3022.22</v>
      </c>
      <c r="Y5384">
        <f t="shared" si="1488"/>
        <v>4398.8999999999996</v>
      </c>
      <c r="Z5384">
        <f t="shared" si="1486"/>
        <v>27852.78</v>
      </c>
      <c r="AA5384" t="s">
        <v>224</v>
      </c>
      <c r="AB5384">
        <v>2021</v>
      </c>
    </row>
    <row r="5385" spans="1:28" x14ac:dyDescent="0.25">
      <c r="A5385">
        <v>50</v>
      </c>
      <c r="B5385" t="s">
        <v>280</v>
      </c>
      <c r="C5385" t="s">
        <v>102</v>
      </c>
      <c r="D5385" t="s">
        <v>6</v>
      </c>
      <c r="E5385" t="s">
        <v>36</v>
      </c>
      <c r="F5385" t="s">
        <v>100</v>
      </c>
      <c r="G5385">
        <v>32000</v>
      </c>
      <c r="H5385">
        <f t="shared" si="1476"/>
        <v>30108.799999999999</v>
      </c>
      <c r="I5385">
        <f t="shared" si="1477"/>
        <v>918.4</v>
      </c>
      <c r="J5385">
        <f t="shared" si="1478"/>
        <v>2272</v>
      </c>
      <c r="K5385">
        <f t="shared" si="1479"/>
        <v>352.00000000000006</v>
      </c>
      <c r="L5385">
        <f t="shared" si="1480"/>
        <v>972.8</v>
      </c>
      <c r="M5385">
        <f t="shared" si="1481"/>
        <v>2268.8000000000002</v>
      </c>
      <c r="N5385">
        <v>0</v>
      </c>
      <c r="O5385">
        <f t="shared" si="1482"/>
        <v>6784</v>
      </c>
      <c r="P5385">
        <v>25</v>
      </c>
      <c r="Q5385">
        <v>0</v>
      </c>
      <c r="R5385">
        <v>400.02</v>
      </c>
      <c r="S5385">
        <v>0</v>
      </c>
      <c r="T5385">
        <v>100</v>
      </c>
      <c r="U5385">
        <f t="shared" si="1483"/>
        <v>0</v>
      </c>
      <c r="V5385">
        <v>0</v>
      </c>
      <c r="W5385">
        <f t="shared" si="1485"/>
        <v>525.02</v>
      </c>
      <c r="X5385">
        <f t="shared" si="1487"/>
        <v>1891.1999999999998</v>
      </c>
      <c r="Y5385">
        <f t="shared" si="1488"/>
        <v>4540.8</v>
      </c>
      <c r="Z5385">
        <f t="shared" si="1486"/>
        <v>29583.78</v>
      </c>
      <c r="AA5385" t="s">
        <v>224</v>
      </c>
      <c r="AB5385">
        <v>2021</v>
      </c>
    </row>
    <row r="5386" spans="1:28" x14ac:dyDescent="0.25">
      <c r="A5386">
        <v>51</v>
      </c>
      <c r="B5386" t="s">
        <v>281</v>
      </c>
      <c r="C5386" t="s">
        <v>103</v>
      </c>
      <c r="D5386" t="s">
        <v>22</v>
      </c>
      <c r="E5386" t="s">
        <v>57</v>
      </c>
      <c r="F5386" t="s">
        <v>100</v>
      </c>
      <c r="G5386">
        <v>21500</v>
      </c>
      <c r="H5386">
        <f t="shared" si="1476"/>
        <v>20229.349999999999</v>
      </c>
      <c r="I5386">
        <f t="shared" si="1477"/>
        <v>617.04999999999995</v>
      </c>
      <c r="J5386">
        <f t="shared" si="1478"/>
        <v>1526.4999999999998</v>
      </c>
      <c r="K5386">
        <f t="shared" si="1479"/>
        <v>236.50000000000003</v>
      </c>
      <c r="L5386">
        <f t="shared" si="1480"/>
        <v>653.6</v>
      </c>
      <c r="M5386">
        <f t="shared" si="1481"/>
        <v>1524.3500000000001</v>
      </c>
      <c r="N5386">
        <v>0</v>
      </c>
      <c r="O5386">
        <f t="shared" si="1482"/>
        <v>4558</v>
      </c>
      <c r="P5386">
        <v>25</v>
      </c>
      <c r="Q5386">
        <v>7239.75</v>
      </c>
      <c r="R5386">
        <v>0</v>
      </c>
      <c r="S5386">
        <v>0</v>
      </c>
      <c r="T5386">
        <v>100</v>
      </c>
      <c r="U5386">
        <f t="shared" si="1483"/>
        <v>0</v>
      </c>
      <c r="V5386">
        <v>0</v>
      </c>
      <c r="W5386">
        <f t="shared" si="1485"/>
        <v>7364.75</v>
      </c>
      <c r="X5386">
        <f t="shared" si="1487"/>
        <v>1270.6500000000001</v>
      </c>
      <c r="Y5386">
        <f t="shared" si="1488"/>
        <v>3050.85</v>
      </c>
      <c r="Z5386">
        <f t="shared" si="1486"/>
        <v>12864.6</v>
      </c>
      <c r="AA5386" t="s">
        <v>224</v>
      </c>
      <c r="AB5386">
        <v>2021</v>
      </c>
    </row>
    <row r="5387" spans="1:28" x14ac:dyDescent="0.25">
      <c r="A5387">
        <v>52</v>
      </c>
      <c r="B5387" t="s">
        <v>282</v>
      </c>
      <c r="C5387" t="s">
        <v>102</v>
      </c>
      <c r="D5387" t="s">
        <v>6</v>
      </c>
      <c r="E5387" t="s">
        <v>37</v>
      </c>
      <c r="F5387" t="s">
        <v>100</v>
      </c>
      <c r="G5387">
        <v>10000</v>
      </c>
      <c r="H5387">
        <f t="shared" si="1476"/>
        <v>9409</v>
      </c>
      <c r="I5387">
        <f t="shared" si="1477"/>
        <v>287</v>
      </c>
      <c r="J5387">
        <f t="shared" si="1478"/>
        <v>709.99999999999989</v>
      </c>
      <c r="K5387">
        <f t="shared" si="1479"/>
        <v>110.00000000000001</v>
      </c>
      <c r="L5387">
        <f t="shared" si="1480"/>
        <v>304</v>
      </c>
      <c r="M5387">
        <f t="shared" si="1481"/>
        <v>709</v>
      </c>
      <c r="N5387">
        <v>0</v>
      </c>
      <c r="O5387">
        <f t="shared" si="1482"/>
        <v>2120</v>
      </c>
      <c r="P5387">
        <v>25</v>
      </c>
      <c r="Q5387">
        <v>500</v>
      </c>
      <c r="R5387">
        <v>0</v>
      </c>
      <c r="S5387">
        <v>0</v>
      </c>
      <c r="T5387">
        <v>100</v>
      </c>
      <c r="U5387">
        <f t="shared" si="1483"/>
        <v>0</v>
      </c>
      <c r="V5387">
        <v>0</v>
      </c>
      <c r="W5387">
        <f t="shared" si="1485"/>
        <v>625</v>
      </c>
      <c r="X5387">
        <f t="shared" si="1487"/>
        <v>591</v>
      </c>
      <c r="Y5387">
        <f t="shared" si="1488"/>
        <v>1419</v>
      </c>
      <c r="Z5387">
        <f t="shared" si="1486"/>
        <v>8784</v>
      </c>
      <c r="AA5387" t="s">
        <v>224</v>
      </c>
      <c r="AB5387">
        <v>2021</v>
      </c>
    </row>
    <row r="5388" spans="1:28" x14ac:dyDescent="0.25">
      <c r="A5388">
        <v>53</v>
      </c>
      <c r="B5388" t="s">
        <v>283</v>
      </c>
      <c r="C5388" t="s">
        <v>103</v>
      </c>
      <c r="D5388" t="s">
        <v>94</v>
      </c>
      <c r="E5388" t="s">
        <v>58</v>
      </c>
      <c r="F5388" t="s">
        <v>84</v>
      </c>
      <c r="G5388">
        <v>42000</v>
      </c>
      <c r="H5388">
        <f t="shared" si="1476"/>
        <v>39517.800000000003</v>
      </c>
      <c r="I5388">
        <f t="shared" si="1477"/>
        <v>1205.4000000000001</v>
      </c>
      <c r="J5388">
        <f t="shared" si="1478"/>
        <v>2981.9999999999995</v>
      </c>
      <c r="K5388">
        <f t="shared" si="1479"/>
        <v>462.00000000000006</v>
      </c>
      <c r="L5388">
        <f t="shared" si="1480"/>
        <v>1276.8</v>
      </c>
      <c r="M5388">
        <f t="shared" si="1481"/>
        <v>2977.8</v>
      </c>
      <c r="N5388">
        <v>0</v>
      </c>
      <c r="O5388">
        <f t="shared" si="1482"/>
        <v>8904</v>
      </c>
      <c r="P5388">
        <v>25</v>
      </c>
      <c r="Q5388">
        <v>0</v>
      </c>
      <c r="R5388">
        <v>0</v>
      </c>
      <c r="S5388">
        <v>1008</v>
      </c>
      <c r="T5388">
        <v>100</v>
      </c>
      <c r="U5388">
        <f t="shared" si="1483"/>
        <v>724.91987500000039</v>
      </c>
      <c r="V5388">
        <v>0</v>
      </c>
      <c r="W5388">
        <f t="shared" si="1485"/>
        <v>1857.9198750000005</v>
      </c>
      <c r="X5388">
        <f t="shared" si="1487"/>
        <v>2482.1999999999998</v>
      </c>
      <c r="Y5388">
        <f t="shared" si="1488"/>
        <v>5959.7999999999993</v>
      </c>
      <c r="Z5388">
        <f t="shared" si="1486"/>
        <v>37659.880124999996</v>
      </c>
      <c r="AA5388" t="s">
        <v>224</v>
      </c>
      <c r="AB5388">
        <v>2021</v>
      </c>
    </row>
    <row r="5389" spans="1:28" x14ac:dyDescent="0.25">
      <c r="A5389">
        <v>54</v>
      </c>
      <c r="B5389" t="s">
        <v>284</v>
      </c>
      <c r="C5389" t="s">
        <v>103</v>
      </c>
      <c r="D5389" t="s">
        <v>14</v>
      </c>
      <c r="E5389" t="s">
        <v>59</v>
      </c>
      <c r="F5389" t="s">
        <v>100</v>
      </c>
      <c r="G5389">
        <v>30000</v>
      </c>
      <c r="H5389">
        <f t="shared" si="1476"/>
        <v>28227</v>
      </c>
      <c r="I5389">
        <f t="shared" si="1477"/>
        <v>861</v>
      </c>
      <c r="J5389">
        <f t="shared" si="1478"/>
        <v>2130</v>
      </c>
      <c r="K5389">
        <f t="shared" si="1479"/>
        <v>330.00000000000006</v>
      </c>
      <c r="L5389">
        <f t="shared" si="1480"/>
        <v>912</v>
      </c>
      <c r="M5389">
        <f t="shared" si="1481"/>
        <v>2127</v>
      </c>
      <c r="N5389">
        <v>0</v>
      </c>
      <c r="O5389">
        <f t="shared" si="1482"/>
        <v>6360</v>
      </c>
      <c r="P5389">
        <v>25</v>
      </c>
      <c r="Q5389">
        <v>0</v>
      </c>
      <c r="R5389">
        <v>0</v>
      </c>
      <c r="S5389">
        <v>0</v>
      </c>
      <c r="T5389">
        <v>100</v>
      </c>
      <c r="U5389">
        <f t="shared" si="1483"/>
        <v>0</v>
      </c>
      <c r="V5389">
        <v>0</v>
      </c>
      <c r="W5389">
        <f t="shared" si="1485"/>
        <v>125</v>
      </c>
      <c r="X5389">
        <f t="shared" si="1487"/>
        <v>1773</v>
      </c>
      <c r="Y5389">
        <f t="shared" si="1488"/>
        <v>4257</v>
      </c>
      <c r="Z5389">
        <f t="shared" si="1486"/>
        <v>28102</v>
      </c>
      <c r="AA5389" t="s">
        <v>224</v>
      </c>
      <c r="AB5389">
        <v>2021</v>
      </c>
    </row>
    <row r="5390" spans="1:28" x14ac:dyDescent="0.25">
      <c r="A5390">
        <v>55</v>
      </c>
      <c r="B5390" t="s">
        <v>285</v>
      </c>
      <c r="C5390" t="s">
        <v>103</v>
      </c>
      <c r="D5390" t="s">
        <v>22</v>
      </c>
      <c r="E5390" t="s">
        <v>54</v>
      </c>
      <c r="F5390" t="s">
        <v>100</v>
      </c>
      <c r="G5390">
        <v>20000</v>
      </c>
      <c r="H5390">
        <f t="shared" si="1476"/>
        <v>18818</v>
      </c>
      <c r="I5390">
        <f t="shared" si="1477"/>
        <v>574</v>
      </c>
      <c r="J5390">
        <f t="shared" si="1478"/>
        <v>1419.9999999999998</v>
      </c>
      <c r="K5390">
        <f t="shared" si="1479"/>
        <v>220.00000000000003</v>
      </c>
      <c r="L5390">
        <f t="shared" si="1480"/>
        <v>608</v>
      </c>
      <c r="M5390">
        <f t="shared" si="1481"/>
        <v>1418</v>
      </c>
      <c r="N5390">
        <v>0</v>
      </c>
      <c r="O5390">
        <f t="shared" si="1482"/>
        <v>4240</v>
      </c>
      <c r="P5390">
        <v>25</v>
      </c>
      <c r="Q5390">
        <v>0</v>
      </c>
      <c r="R5390">
        <v>0</v>
      </c>
      <c r="S5390">
        <v>0</v>
      </c>
      <c r="T5390">
        <v>0</v>
      </c>
      <c r="U5390">
        <f t="shared" si="1483"/>
        <v>0</v>
      </c>
      <c r="V5390">
        <v>0</v>
      </c>
      <c r="W5390">
        <f t="shared" si="1485"/>
        <v>25</v>
      </c>
      <c r="X5390">
        <f t="shared" si="1487"/>
        <v>1182</v>
      </c>
      <c r="Y5390">
        <f t="shared" si="1488"/>
        <v>2838</v>
      </c>
      <c r="Z5390">
        <f t="shared" si="1486"/>
        <v>18793</v>
      </c>
      <c r="AA5390" t="s">
        <v>224</v>
      </c>
      <c r="AB5390">
        <v>2021</v>
      </c>
    </row>
    <row r="5391" spans="1:28" x14ac:dyDescent="0.25">
      <c r="A5391">
        <v>56</v>
      </c>
      <c r="B5391" t="s">
        <v>286</v>
      </c>
      <c r="C5391" t="s">
        <v>103</v>
      </c>
      <c r="D5391" t="s">
        <v>19</v>
      </c>
      <c r="E5391" t="s">
        <v>60</v>
      </c>
      <c r="F5391" t="s">
        <v>100</v>
      </c>
      <c r="G5391">
        <v>28000</v>
      </c>
      <c r="H5391">
        <f t="shared" si="1476"/>
        <v>26345.200000000001</v>
      </c>
      <c r="I5391">
        <f t="shared" si="1477"/>
        <v>803.6</v>
      </c>
      <c r="J5391">
        <f t="shared" si="1478"/>
        <v>1987.9999999999998</v>
      </c>
      <c r="K5391">
        <f t="shared" si="1479"/>
        <v>308.00000000000006</v>
      </c>
      <c r="L5391">
        <f t="shared" si="1480"/>
        <v>851.2</v>
      </c>
      <c r="M5391">
        <f t="shared" si="1481"/>
        <v>1985.2</v>
      </c>
      <c r="N5391">
        <v>0</v>
      </c>
      <c r="O5391">
        <f t="shared" si="1482"/>
        <v>5936</v>
      </c>
      <c r="P5391">
        <v>25</v>
      </c>
      <c r="Q5391">
        <v>5991.65</v>
      </c>
      <c r="R5391">
        <v>0</v>
      </c>
      <c r="S5391">
        <v>0</v>
      </c>
      <c r="T5391">
        <v>100</v>
      </c>
      <c r="U5391">
        <f t="shared" si="1483"/>
        <v>0</v>
      </c>
      <c r="V5391">
        <v>0</v>
      </c>
      <c r="W5391">
        <f t="shared" si="1485"/>
        <v>6116.65</v>
      </c>
      <c r="X5391">
        <f t="shared" si="1487"/>
        <v>1654.8000000000002</v>
      </c>
      <c r="Y5391">
        <f t="shared" si="1488"/>
        <v>3973.2</v>
      </c>
      <c r="Z5391">
        <f t="shared" si="1486"/>
        <v>20228.55</v>
      </c>
      <c r="AA5391" t="s">
        <v>224</v>
      </c>
      <c r="AB5391">
        <v>2021</v>
      </c>
    </row>
    <row r="5392" spans="1:28" x14ac:dyDescent="0.25">
      <c r="A5392">
        <v>57</v>
      </c>
      <c r="B5392" t="s">
        <v>287</v>
      </c>
      <c r="C5392" t="s">
        <v>102</v>
      </c>
      <c r="D5392" t="s">
        <v>6</v>
      </c>
      <c r="E5392" t="s">
        <v>36</v>
      </c>
      <c r="F5392" t="s">
        <v>100</v>
      </c>
      <c r="G5392">
        <v>30000</v>
      </c>
      <c r="H5392">
        <f t="shared" si="1476"/>
        <v>28227</v>
      </c>
      <c r="I5392">
        <f t="shared" si="1477"/>
        <v>861</v>
      </c>
      <c r="J5392">
        <f t="shared" si="1478"/>
        <v>2130</v>
      </c>
      <c r="K5392">
        <f t="shared" si="1479"/>
        <v>330.00000000000006</v>
      </c>
      <c r="L5392">
        <f t="shared" si="1480"/>
        <v>912</v>
      </c>
      <c r="M5392">
        <f t="shared" si="1481"/>
        <v>2127</v>
      </c>
      <c r="N5392">
        <v>0</v>
      </c>
      <c r="O5392">
        <f t="shared" si="1482"/>
        <v>6360</v>
      </c>
      <c r="P5392">
        <v>25</v>
      </c>
      <c r="Q5392">
        <v>0</v>
      </c>
      <c r="R5392">
        <v>0</v>
      </c>
      <c r="S5392">
        <v>0</v>
      </c>
      <c r="T5392">
        <v>100</v>
      </c>
      <c r="U5392">
        <f t="shared" si="1483"/>
        <v>0</v>
      </c>
      <c r="V5392">
        <v>0</v>
      </c>
      <c r="W5392">
        <f t="shared" si="1485"/>
        <v>125</v>
      </c>
      <c r="X5392">
        <f t="shared" si="1487"/>
        <v>1773</v>
      </c>
      <c r="Y5392">
        <f t="shared" si="1488"/>
        <v>4257</v>
      </c>
      <c r="Z5392">
        <f t="shared" si="1486"/>
        <v>28102</v>
      </c>
      <c r="AA5392" t="s">
        <v>224</v>
      </c>
      <c r="AB5392">
        <v>2021</v>
      </c>
    </row>
    <row r="5393" spans="1:28" x14ac:dyDescent="0.25">
      <c r="A5393">
        <v>58</v>
      </c>
      <c r="B5393" t="s">
        <v>288</v>
      </c>
      <c r="C5393" t="s">
        <v>102</v>
      </c>
      <c r="D5393" t="s">
        <v>12</v>
      </c>
      <c r="E5393" t="s">
        <v>46</v>
      </c>
      <c r="F5393" t="s">
        <v>84</v>
      </c>
      <c r="G5393">
        <v>32000</v>
      </c>
      <c r="H5393">
        <f t="shared" si="1476"/>
        <v>30108.799999999999</v>
      </c>
      <c r="I5393">
        <f t="shared" si="1477"/>
        <v>918.4</v>
      </c>
      <c r="J5393">
        <f t="shared" si="1478"/>
        <v>2272</v>
      </c>
      <c r="K5393">
        <f t="shared" si="1479"/>
        <v>352.00000000000006</v>
      </c>
      <c r="L5393">
        <f t="shared" si="1480"/>
        <v>972.8</v>
      </c>
      <c r="M5393">
        <f t="shared" si="1481"/>
        <v>2268.8000000000002</v>
      </c>
      <c r="N5393">
        <v>0</v>
      </c>
      <c r="O5393">
        <f t="shared" si="1482"/>
        <v>6784</v>
      </c>
      <c r="P5393">
        <v>25</v>
      </c>
      <c r="Q5393">
        <v>0</v>
      </c>
      <c r="R5393">
        <v>0</v>
      </c>
      <c r="S5393">
        <v>0</v>
      </c>
      <c r="T5393">
        <v>100</v>
      </c>
      <c r="U5393">
        <f t="shared" si="1483"/>
        <v>0</v>
      </c>
      <c r="V5393">
        <v>0</v>
      </c>
      <c r="W5393">
        <f t="shared" si="1485"/>
        <v>125</v>
      </c>
      <c r="X5393">
        <f t="shared" si="1487"/>
        <v>1891.1999999999998</v>
      </c>
      <c r="Y5393">
        <f t="shared" si="1488"/>
        <v>4540.8</v>
      </c>
      <c r="Z5393">
        <f t="shared" si="1486"/>
        <v>29983.8</v>
      </c>
      <c r="AA5393" t="s">
        <v>224</v>
      </c>
      <c r="AB5393">
        <v>2021</v>
      </c>
    </row>
    <row r="5394" spans="1:28" x14ac:dyDescent="0.25">
      <c r="A5394">
        <v>59</v>
      </c>
      <c r="B5394" t="s">
        <v>289</v>
      </c>
      <c r="C5394" t="s">
        <v>102</v>
      </c>
      <c r="D5394" t="s">
        <v>16</v>
      </c>
      <c r="E5394" t="s">
        <v>61</v>
      </c>
      <c r="F5394" t="s">
        <v>84</v>
      </c>
      <c r="G5394">
        <v>65000</v>
      </c>
      <c r="H5394">
        <f t="shared" si="1476"/>
        <v>57588.14</v>
      </c>
      <c r="I5394">
        <f t="shared" si="1477"/>
        <v>1865.5</v>
      </c>
      <c r="J5394">
        <f t="shared" si="1478"/>
        <v>4615</v>
      </c>
      <c r="K5394">
        <f t="shared" si="1479"/>
        <v>686.4</v>
      </c>
      <c r="L5394">
        <f t="shared" si="1480"/>
        <v>1976</v>
      </c>
      <c r="M5394">
        <f t="shared" si="1481"/>
        <v>4608.5</v>
      </c>
      <c r="N5394">
        <v>3570.36</v>
      </c>
      <c r="O5394">
        <f t="shared" si="1482"/>
        <v>17321.759999999998</v>
      </c>
      <c r="P5394">
        <v>25</v>
      </c>
      <c r="Q5394">
        <v>0</v>
      </c>
      <c r="R5394">
        <v>0</v>
      </c>
      <c r="S5394">
        <v>0</v>
      </c>
      <c r="T5394">
        <v>100</v>
      </c>
      <c r="U5394">
        <f t="shared" si="1483"/>
        <v>3713.477833333332</v>
      </c>
      <c r="V5394">
        <v>0</v>
      </c>
      <c r="W5394">
        <f t="shared" si="1485"/>
        <v>3838.477833333332</v>
      </c>
      <c r="X5394">
        <f t="shared" si="1487"/>
        <v>7411.8600000000006</v>
      </c>
      <c r="Y5394">
        <f t="shared" si="1488"/>
        <v>9223.5</v>
      </c>
      <c r="Z5394">
        <f t="shared" si="1486"/>
        <v>53749.662166666669</v>
      </c>
      <c r="AA5394" t="s">
        <v>224</v>
      </c>
      <c r="AB5394">
        <v>2021</v>
      </c>
    </row>
    <row r="5395" spans="1:28" x14ac:dyDescent="0.25">
      <c r="A5395">
        <v>60</v>
      </c>
      <c r="B5395" t="s">
        <v>290</v>
      </c>
      <c r="C5395" t="s">
        <v>102</v>
      </c>
      <c r="D5395" t="s">
        <v>6</v>
      </c>
      <c r="E5395" t="s">
        <v>26</v>
      </c>
      <c r="F5395" t="s">
        <v>100</v>
      </c>
      <c r="G5395">
        <v>32000</v>
      </c>
      <c r="H5395">
        <f t="shared" si="1476"/>
        <v>30108.799999999999</v>
      </c>
      <c r="I5395">
        <f t="shared" si="1477"/>
        <v>918.4</v>
      </c>
      <c r="J5395">
        <f t="shared" si="1478"/>
        <v>2272</v>
      </c>
      <c r="K5395">
        <f t="shared" si="1479"/>
        <v>352.00000000000006</v>
      </c>
      <c r="L5395">
        <f t="shared" si="1480"/>
        <v>972.8</v>
      </c>
      <c r="M5395">
        <f t="shared" si="1481"/>
        <v>2268.8000000000002</v>
      </c>
      <c r="N5395">
        <v>0</v>
      </c>
      <c r="O5395">
        <f t="shared" si="1482"/>
        <v>6784</v>
      </c>
      <c r="P5395">
        <v>25</v>
      </c>
      <c r="Q5395">
        <v>0</v>
      </c>
      <c r="R5395">
        <v>0</v>
      </c>
      <c r="S5395">
        <v>0</v>
      </c>
      <c r="T5395">
        <v>100</v>
      </c>
      <c r="U5395">
        <f t="shared" si="1483"/>
        <v>0</v>
      </c>
      <c r="V5395">
        <v>0</v>
      </c>
      <c r="W5395">
        <f t="shared" si="1485"/>
        <v>125</v>
      </c>
      <c r="X5395">
        <f t="shared" ref="X5395:X5421" si="1489">+I5395+L5395+N5395</f>
        <v>1891.1999999999998</v>
      </c>
      <c r="Y5395">
        <f t="shared" si="1488"/>
        <v>4540.8</v>
      </c>
      <c r="Z5395">
        <f t="shared" si="1486"/>
        <v>29983.8</v>
      </c>
      <c r="AA5395" t="s">
        <v>224</v>
      </c>
      <c r="AB5395">
        <v>2021</v>
      </c>
    </row>
    <row r="5396" spans="1:28" x14ac:dyDescent="0.25">
      <c r="A5396">
        <v>61</v>
      </c>
      <c r="B5396" t="s">
        <v>291</v>
      </c>
      <c r="C5396" t="s">
        <v>103</v>
      </c>
      <c r="D5396" t="s">
        <v>6</v>
      </c>
      <c r="E5396" t="s">
        <v>52</v>
      </c>
      <c r="F5396" t="s">
        <v>100</v>
      </c>
      <c r="G5396">
        <v>22000</v>
      </c>
      <c r="H5396">
        <f t="shared" si="1476"/>
        <v>20699.8</v>
      </c>
      <c r="I5396">
        <f t="shared" si="1477"/>
        <v>631.4</v>
      </c>
      <c r="J5396">
        <f t="shared" si="1478"/>
        <v>1561.9999999999998</v>
      </c>
      <c r="K5396">
        <f t="shared" si="1479"/>
        <v>242.00000000000003</v>
      </c>
      <c r="L5396">
        <f t="shared" si="1480"/>
        <v>668.8</v>
      </c>
      <c r="M5396">
        <f t="shared" si="1481"/>
        <v>1559.8000000000002</v>
      </c>
      <c r="N5396">
        <v>0</v>
      </c>
      <c r="O5396">
        <f t="shared" si="1482"/>
        <v>4664</v>
      </c>
      <c r="P5396">
        <v>25</v>
      </c>
      <c r="Q5396">
        <v>0</v>
      </c>
      <c r="R5396">
        <v>0</v>
      </c>
      <c r="S5396">
        <v>0</v>
      </c>
      <c r="T5396">
        <v>100</v>
      </c>
      <c r="U5396">
        <f t="shared" si="1483"/>
        <v>0</v>
      </c>
      <c r="V5396">
        <v>0</v>
      </c>
      <c r="W5396">
        <f t="shared" si="1485"/>
        <v>125</v>
      </c>
      <c r="X5396">
        <f t="shared" si="1489"/>
        <v>1300.1999999999998</v>
      </c>
      <c r="Y5396">
        <f t="shared" si="1488"/>
        <v>3121.8</v>
      </c>
      <c r="Z5396">
        <f t="shared" si="1486"/>
        <v>20574.8</v>
      </c>
      <c r="AA5396" t="s">
        <v>224</v>
      </c>
      <c r="AB5396">
        <v>2021</v>
      </c>
    </row>
    <row r="5397" spans="1:28" x14ac:dyDescent="0.25">
      <c r="A5397">
        <v>62</v>
      </c>
      <c r="B5397" t="s">
        <v>292</v>
      </c>
      <c r="C5397" t="s">
        <v>102</v>
      </c>
      <c r="D5397" t="s">
        <v>20</v>
      </c>
      <c r="E5397" t="s">
        <v>62</v>
      </c>
      <c r="F5397" t="s">
        <v>99</v>
      </c>
      <c r="G5397">
        <v>110000</v>
      </c>
      <c r="H5397">
        <f t="shared" si="1476"/>
        <v>103499</v>
      </c>
      <c r="I5397">
        <f t="shared" si="1477"/>
        <v>3157</v>
      </c>
      <c r="J5397">
        <f t="shared" si="1478"/>
        <v>7809.9999999999991</v>
      </c>
      <c r="K5397">
        <f t="shared" si="1479"/>
        <v>686.4</v>
      </c>
      <c r="L5397">
        <f t="shared" si="1480"/>
        <v>3344</v>
      </c>
      <c r="M5397">
        <f t="shared" si="1481"/>
        <v>7799.0000000000009</v>
      </c>
      <c r="N5397">
        <v>0</v>
      </c>
      <c r="O5397">
        <f t="shared" si="1482"/>
        <v>22796.400000000001</v>
      </c>
      <c r="P5397">
        <v>25</v>
      </c>
      <c r="Q5397">
        <v>0</v>
      </c>
      <c r="R5397">
        <v>0</v>
      </c>
      <c r="S5397">
        <v>0</v>
      </c>
      <c r="T5397">
        <v>0</v>
      </c>
      <c r="U5397">
        <f t="shared" si="1483"/>
        <v>14457.687291666667</v>
      </c>
      <c r="V5397">
        <v>0</v>
      </c>
      <c r="W5397">
        <f t="shared" si="1485"/>
        <v>14482.687291666667</v>
      </c>
      <c r="X5397">
        <f t="shared" si="1489"/>
        <v>6501</v>
      </c>
      <c r="Y5397">
        <f t="shared" si="1488"/>
        <v>15609</v>
      </c>
      <c r="Z5397">
        <f t="shared" si="1486"/>
        <v>89016.312708333338</v>
      </c>
      <c r="AA5397" t="s">
        <v>224</v>
      </c>
      <c r="AB5397">
        <v>2021</v>
      </c>
    </row>
    <row r="5398" spans="1:28" x14ac:dyDescent="0.25">
      <c r="A5398">
        <v>63</v>
      </c>
      <c r="B5398" t="s">
        <v>293</v>
      </c>
      <c r="C5398" t="s">
        <v>102</v>
      </c>
      <c r="D5398" t="s">
        <v>8</v>
      </c>
      <c r="E5398" t="s">
        <v>63</v>
      </c>
      <c r="F5398" t="s">
        <v>99</v>
      </c>
      <c r="G5398">
        <v>130000</v>
      </c>
      <c r="H5398">
        <f t="shared" si="1476"/>
        <v>122317</v>
      </c>
      <c r="I5398">
        <f t="shared" si="1477"/>
        <v>3731</v>
      </c>
      <c r="J5398">
        <f t="shared" si="1478"/>
        <v>9230</v>
      </c>
      <c r="K5398">
        <f t="shared" si="1479"/>
        <v>686.4</v>
      </c>
      <c r="L5398">
        <f t="shared" si="1480"/>
        <v>3952</v>
      </c>
      <c r="M5398">
        <f t="shared" si="1481"/>
        <v>9217</v>
      </c>
      <c r="N5398">
        <v>0</v>
      </c>
      <c r="O5398">
        <f t="shared" si="1482"/>
        <v>26816.400000000001</v>
      </c>
      <c r="P5398">
        <v>25</v>
      </c>
      <c r="Q5398">
        <v>0</v>
      </c>
      <c r="R5398">
        <v>0</v>
      </c>
      <c r="S5398">
        <v>0</v>
      </c>
      <c r="T5398">
        <v>100</v>
      </c>
      <c r="U5398">
        <f t="shared" si="1483"/>
        <v>19162.187291666665</v>
      </c>
      <c r="V5398">
        <v>0</v>
      </c>
      <c r="W5398">
        <f t="shared" si="1485"/>
        <v>19287.187291666665</v>
      </c>
      <c r="X5398">
        <f t="shared" si="1489"/>
        <v>7683</v>
      </c>
      <c r="Y5398">
        <f t="shared" si="1488"/>
        <v>18447</v>
      </c>
      <c r="Z5398">
        <f t="shared" si="1486"/>
        <v>103029.81270833334</v>
      </c>
      <c r="AA5398" t="s">
        <v>224</v>
      </c>
      <c r="AB5398">
        <v>2021</v>
      </c>
    </row>
    <row r="5399" spans="1:28" x14ac:dyDescent="0.25">
      <c r="A5399">
        <v>64</v>
      </c>
      <c r="B5399" t="s">
        <v>294</v>
      </c>
      <c r="C5399" t="s">
        <v>103</v>
      </c>
      <c r="D5399" t="s">
        <v>7</v>
      </c>
      <c r="E5399" t="s">
        <v>54</v>
      </c>
      <c r="F5399" t="s">
        <v>99</v>
      </c>
      <c r="G5399">
        <v>45000</v>
      </c>
      <c r="H5399">
        <f t="shared" si="1476"/>
        <v>42340.5</v>
      </c>
      <c r="I5399">
        <f t="shared" si="1477"/>
        <v>1291.5</v>
      </c>
      <c r="J5399">
        <f t="shared" si="1478"/>
        <v>3194.9999999999995</v>
      </c>
      <c r="K5399">
        <f t="shared" si="1479"/>
        <v>495.00000000000006</v>
      </c>
      <c r="L5399">
        <f t="shared" si="1480"/>
        <v>1368</v>
      </c>
      <c r="M5399">
        <f t="shared" si="1481"/>
        <v>3190.5</v>
      </c>
      <c r="N5399">
        <v>0</v>
      </c>
      <c r="O5399">
        <f t="shared" si="1482"/>
        <v>9540</v>
      </c>
      <c r="P5399">
        <v>25</v>
      </c>
      <c r="Q5399">
        <v>0</v>
      </c>
      <c r="R5399">
        <v>0</v>
      </c>
      <c r="S5399">
        <v>0</v>
      </c>
      <c r="T5399">
        <v>100</v>
      </c>
      <c r="U5399">
        <f t="shared" si="1483"/>
        <v>1148.3248749999998</v>
      </c>
      <c r="V5399">
        <v>0</v>
      </c>
      <c r="W5399">
        <f t="shared" si="1485"/>
        <v>1273.3248749999998</v>
      </c>
      <c r="X5399">
        <f t="shared" si="1489"/>
        <v>2659.5</v>
      </c>
      <c r="Y5399">
        <f t="shared" si="1488"/>
        <v>6385.5</v>
      </c>
      <c r="Z5399">
        <f t="shared" si="1486"/>
        <v>41067.175125000002</v>
      </c>
      <c r="AA5399" t="s">
        <v>224</v>
      </c>
      <c r="AB5399">
        <v>2021</v>
      </c>
    </row>
    <row r="5400" spans="1:28" x14ac:dyDescent="0.25">
      <c r="A5400">
        <v>65</v>
      </c>
      <c r="B5400" t="s">
        <v>295</v>
      </c>
      <c r="C5400" t="s">
        <v>102</v>
      </c>
      <c r="D5400" t="s">
        <v>22</v>
      </c>
      <c r="E5400" t="s">
        <v>26</v>
      </c>
      <c r="F5400" t="s">
        <v>100</v>
      </c>
      <c r="G5400">
        <v>25000</v>
      </c>
      <c r="H5400">
        <f t="shared" ref="H5400:H5436" si="1490">+G5400-(I5400+L5400+N5400)</f>
        <v>23522.5</v>
      </c>
      <c r="I5400">
        <f t="shared" ref="I5400:I5436" si="1491">IF(G5400&lt;=312000,G5400*2.87%,8954.4)</f>
        <v>717.5</v>
      </c>
      <c r="J5400">
        <f t="shared" ref="J5400:J5436" si="1492">IF(G5400&lt;=312000,G5400*7.1%,22152)</f>
        <v>1774.9999999999998</v>
      </c>
      <c r="K5400">
        <f t="shared" ref="K5400:K5436" si="1493">IF(G5400&lt;=62400,G5400*1.1%,686.4)</f>
        <v>275</v>
      </c>
      <c r="L5400">
        <f t="shared" ref="L5400:L5436" si="1494">IF(G5400&lt;=156000,G5400*3.04%,4742.4)</f>
        <v>760</v>
      </c>
      <c r="M5400">
        <f t="shared" ref="M5400:M5436" si="1495">IF(G5400&lt;=156000,G5400*7.09%,11060.4)</f>
        <v>1772.5000000000002</v>
      </c>
      <c r="N5400">
        <v>0</v>
      </c>
      <c r="O5400">
        <f t="shared" ref="O5400:O5436" si="1496">+I5400+J5400+K5400+L5400+M5400+N5400</f>
        <v>5300</v>
      </c>
      <c r="P5400">
        <v>25</v>
      </c>
      <c r="Q5400">
        <v>0</v>
      </c>
      <c r="R5400">
        <v>0</v>
      </c>
      <c r="S5400">
        <v>0</v>
      </c>
      <c r="T5400">
        <v>100</v>
      </c>
      <c r="U5400">
        <f t="shared" ref="U5400:U5436" si="1497">IF((H5400*12)&gt;867123.01,(79776+(((H5400*12)-867123.01)*0.25))/12,IF((H5400*12)&gt;624329.01,(31216+(((H5400*12)-624329.01)*0.2))/12,IF((H5400*12)&gt;416220.01,(((H5400*12)-416220.01)*0.15)/12,0)))</f>
        <v>0</v>
      </c>
      <c r="V5400">
        <v>0</v>
      </c>
      <c r="W5400">
        <f t="shared" si="1485"/>
        <v>125</v>
      </c>
      <c r="X5400">
        <f t="shared" si="1489"/>
        <v>1477.5</v>
      </c>
      <c r="Y5400">
        <f t="shared" ref="Y5400:Y5436" si="1498">+J5400+M5400</f>
        <v>3547.5</v>
      </c>
      <c r="Z5400">
        <f t="shared" si="1486"/>
        <v>23397.5</v>
      </c>
      <c r="AA5400" t="s">
        <v>224</v>
      </c>
      <c r="AB5400">
        <v>2021</v>
      </c>
    </row>
    <row r="5401" spans="1:28" x14ac:dyDescent="0.25">
      <c r="A5401">
        <v>66</v>
      </c>
      <c r="B5401" t="s">
        <v>296</v>
      </c>
      <c r="C5401" t="s">
        <v>102</v>
      </c>
      <c r="D5401" t="s">
        <v>6</v>
      </c>
      <c r="E5401" t="s">
        <v>37</v>
      </c>
      <c r="F5401" t="s">
        <v>100</v>
      </c>
      <c r="G5401">
        <v>10000</v>
      </c>
      <c r="H5401">
        <f t="shared" si="1490"/>
        <v>9409</v>
      </c>
      <c r="I5401">
        <f t="shared" si="1491"/>
        <v>287</v>
      </c>
      <c r="J5401">
        <f t="shared" si="1492"/>
        <v>709.99999999999989</v>
      </c>
      <c r="K5401">
        <f t="shared" si="1493"/>
        <v>110.00000000000001</v>
      </c>
      <c r="L5401">
        <f t="shared" si="1494"/>
        <v>304</v>
      </c>
      <c r="M5401">
        <f t="shared" si="1495"/>
        <v>709</v>
      </c>
      <c r="N5401">
        <v>0</v>
      </c>
      <c r="O5401">
        <f t="shared" si="1496"/>
        <v>2120</v>
      </c>
      <c r="P5401">
        <v>25</v>
      </c>
      <c r="Q5401">
        <v>0</v>
      </c>
      <c r="R5401">
        <v>0</v>
      </c>
      <c r="S5401">
        <v>0</v>
      </c>
      <c r="T5401">
        <v>100</v>
      </c>
      <c r="U5401">
        <f t="shared" si="1497"/>
        <v>0</v>
      </c>
      <c r="V5401">
        <v>0</v>
      </c>
      <c r="W5401">
        <f t="shared" si="1485"/>
        <v>125</v>
      </c>
      <c r="X5401">
        <f t="shared" si="1489"/>
        <v>591</v>
      </c>
      <c r="Y5401">
        <f t="shared" si="1498"/>
        <v>1419</v>
      </c>
      <c r="Z5401">
        <f t="shared" si="1486"/>
        <v>9284</v>
      </c>
      <c r="AA5401" t="s">
        <v>224</v>
      </c>
      <c r="AB5401">
        <v>2021</v>
      </c>
    </row>
    <row r="5402" spans="1:28" x14ac:dyDescent="0.25">
      <c r="A5402">
        <v>67</v>
      </c>
      <c r="B5402" t="s">
        <v>297</v>
      </c>
      <c r="C5402" t="s">
        <v>102</v>
      </c>
      <c r="D5402" t="s">
        <v>8</v>
      </c>
      <c r="E5402" t="s">
        <v>64</v>
      </c>
      <c r="F5402" t="s">
        <v>84</v>
      </c>
      <c r="G5402">
        <v>60000</v>
      </c>
      <c r="H5402">
        <f t="shared" si="1490"/>
        <v>56454</v>
      </c>
      <c r="I5402">
        <f t="shared" si="1491"/>
        <v>1722</v>
      </c>
      <c r="J5402">
        <f t="shared" si="1492"/>
        <v>4260</v>
      </c>
      <c r="K5402">
        <f t="shared" si="1493"/>
        <v>660.00000000000011</v>
      </c>
      <c r="L5402">
        <f t="shared" si="1494"/>
        <v>1824</v>
      </c>
      <c r="M5402">
        <f t="shared" si="1495"/>
        <v>4254</v>
      </c>
      <c r="N5402">
        <v>0</v>
      </c>
      <c r="O5402">
        <f t="shared" si="1496"/>
        <v>12720</v>
      </c>
      <c r="P5402">
        <v>25</v>
      </c>
      <c r="Q5402">
        <v>2691.21</v>
      </c>
      <c r="R5402">
        <v>950.05</v>
      </c>
      <c r="S5402">
        <v>1220</v>
      </c>
      <c r="T5402">
        <v>100</v>
      </c>
      <c r="U5402">
        <f t="shared" si="1497"/>
        <v>3486.6498333333329</v>
      </c>
      <c r="V5402">
        <v>0</v>
      </c>
      <c r="W5402">
        <f t="shared" si="1485"/>
        <v>8472.9098333333332</v>
      </c>
      <c r="X5402">
        <f t="shared" si="1489"/>
        <v>3546</v>
      </c>
      <c r="Y5402">
        <f t="shared" si="1498"/>
        <v>8514</v>
      </c>
      <c r="Z5402">
        <f t="shared" si="1486"/>
        <v>47981.090166666669</v>
      </c>
      <c r="AA5402" t="s">
        <v>224</v>
      </c>
      <c r="AB5402">
        <v>2021</v>
      </c>
    </row>
    <row r="5403" spans="1:28" x14ac:dyDescent="0.25">
      <c r="A5403">
        <v>68</v>
      </c>
      <c r="B5403" t="s">
        <v>298</v>
      </c>
      <c r="C5403" t="s">
        <v>102</v>
      </c>
      <c r="D5403" t="s">
        <v>17</v>
      </c>
      <c r="E5403" t="s">
        <v>36</v>
      </c>
      <c r="F5403" t="s">
        <v>100</v>
      </c>
      <c r="G5403">
        <v>32000</v>
      </c>
      <c r="H5403">
        <f t="shared" si="1490"/>
        <v>27728.560000000001</v>
      </c>
      <c r="I5403">
        <f t="shared" si="1491"/>
        <v>918.4</v>
      </c>
      <c r="J5403">
        <f t="shared" si="1492"/>
        <v>2272</v>
      </c>
      <c r="K5403">
        <f t="shared" si="1493"/>
        <v>352.00000000000006</v>
      </c>
      <c r="L5403">
        <f t="shared" si="1494"/>
        <v>972.8</v>
      </c>
      <c r="M5403">
        <f t="shared" si="1495"/>
        <v>2268.8000000000002</v>
      </c>
      <c r="N5403">
        <v>2380.2399999999998</v>
      </c>
      <c r="O5403">
        <f t="shared" si="1496"/>
        <v>9164.24</v>
      </c>
      <c r="P5403">
        <v>25</v>
      </c>
      <c r="Q5403">
        <v>3875.52</v>
      </c>
      <c r="R5403">
        <v>0</v>
      </c>
      <c r="S5403">
        <v>0</v>
      </c>
      <c r="T5403">
        <v>100</v>
      </c>
      <c r="U5403">
        <f t="shared" si="1497"/>
        <v>0</v>
      </c>
      <c r="V5403">
        <v>0</v>
      </c>
      <c r="W5403">
        <f t="shared" si="1485"/>
        <v>4000.52</v>
      </c>
      <c r="X5403">
        <f t="shared" si="1489"/>
        <v>4271.4399999999996</v>
      </c>
      <c r="Y5403">
        <f t="shared" si="1498"/>
        <v>4540.8</v>
      </c>
      <c r="Z5403">
        <f t="shared" si="1486"/>
        <v>23728.04</v>
      </c>
      <c r="AA5403" t="s">
        <v>224</v>
      </c>
      <c r="AB5403">
        <v>2021</v>
      </c>
    </row>
    <row r="5404" spans="1:28" x14ac:dyDescent="0.25">
      <c r="A5404">
        <v>69</v>
      </c>
      <c r="B5404" t="s">
        <v>299</v>
      </c>
      <c r="C5404" t="s">
        <v>102</v>
      </c>
      <c r="D5404" t="s">
        <v>7</v>
      </c>
      <c r="E5404" t="s">
        <v>30</v>
      </c>
      <c r="F5404" t="s">
        <v>99</v>
      </c>
      <c r="G5404">
        <v>80000</v>
      </c>
      <c r="H5404">
        <f t="shared" si="1490"/>
        <v>74081.88</v>
      </c>
      <c r="I5404">
        <f t="shared" si="1491"/>
        <v>2296</v>
      </c>
      <c r="J5404">
        <f t="shared" si="1492"/>
        <v>5679.9999999999991</v>
      </c>
      <c r="K5404">
        <f t="shared" si="1493"/>
        <v>686.4</v>
      </c>
      <c r="L5404">
        <f t="shared" si="1494"/>
        <v>2432</v>
      </c>
      <c r="M5404">
        <f t="shared" si="1495"/>
        <v>5672</v>
      </c>
      <c r="N5404">
        <v>1190.1199999999999</v>
      </c>
      <c r="O5404">
        <f t="shared" si="1496"/>
        <v>17956.52</v>
      </c>
      <c r="P5404">
        <v>25</v>
      </c>
      <c r="Q5404">
        <v>0</v>
      </c>
      <c r="R5404">
        <v>0</v>
      </c>
      <c r="S5404">
        <v>0</v>
      </c>
      <c r="T5404">
        <v>100</v>
      </c>
      <c r="U5404">
        <f t="shared" si="1497"/>
        <v>7103.4072916666673</v>
      </c>
      <c r="V5404">
        <v>0</v>
      </c>
      <c r="W5404">
        <f t="shared" si="1485"/>
        <v>7228.4072916666673</v>
      </c>
      <c r="X5404">
        <f t="shared" si="1489"/>
        <v>5918.12</v>
      </c>
      <c r="Y5404">
        <f t="shared" si="1498"/>
        <v>11352</v>
      </c>
      <c r="Z5404">
        <f t="shared" si="1486"/>
        <v>66853.472708333327</v>
      </c>
      <c r="AA5404" t="s">
        <v>224</v>
      </c>
      <c r="AB5404">
        <v>2021</v>
      </c>
    </row>
    <row r="5405" spans="1:28" x14ac:dyDescent="0.25">
      <c r="A5405">
        <v>70</v>
      </c>
      <c r="B5405" t="s">
        <v>300</v>
      </c>
      <c r="C5405" t="s">
        <v>102</v>
      </c>
      <c r="D5405" t="s">
        <v>94</v>
      </c>
      <c r="E5405" t="s">
        <v>65</v>
      </c>
      <c r="F5405" t="s">
        <v>85</v>
      </c>
      <c r="G5405">
        <v>50000</v>
      </c>
      <c r="H5405">
        <f t="shared" si="1490"/>
        <v>47045</v>
      </c>
      <c r="I5405">
        <f t="shared" si="1491"/>
        <v>1435</v>
      </c>
      <c r="J5405">
        <f t="shared" si="1492"/>
        <v>3549.9999999999995</v>
      </c>
      <c r="K5405">
        <f t="shared" si="1493"/>
        <v>550</v>
      </c>
      <c r="L5405">
        <f t="shared" si="1494"/>
        <v>1520</v>
      </c>
      <c r="M5405">
        <f t="shared" si="1495"/>
        <v>3545.0000000000005</v>
      </c>
      <c r="N5405">
        <v>0</v>
      </c>
      <c r="O5405">
        <f t="shared" si="1496"/>
        <v>10600</v>
      </c>
      <c r="P5405">
        <v>25</v>
      </c>
      <c r="Q5405">
        <v>1000</v>
      </c>
      <c r="R5405">
        <v>0</v>
      </c>
      <c r="S5405">
        <v>1220</v>
      </c>
      <c r="T5405">
        <v>100</v>
      </c>
      <c r="U5405">
        <f t="shared" si="1497"/>
        <v>1853.9998749999997</v>
      </c>
      <c r="V5405">
        <v>0</v>
      </c>
      <c r="W5405">
        <f t="shared" si="1485"/>
        <v>4198.9998749999995</v>
      </c>
      <c r="X5405">
        <f t="shared" si="1489"/>
        <v>2955</v>
      </c>
      <c r="Y5405">
        <f t="shared" si="1498"/>
        <v>7095</v>
      </c>
      <c r="Z5405">
        <f t="shared" si="1486"/>
        <v>42846.000124999999</v>
      </c>
      <c r="AA5405" t="s">
        <v>224</v>
      </c>
      <c r="AB5405">
        <v>2021</v>
      </c>
    </row>
    <row r="5406" spans="1:28" x14ac:dyDescent="0.25">
      <c r="A5406">
        <v>71</v>
      </c>
      <c r="B5406" t="s">
        <v>301</v>
      </c>
      <c r="C5406" t="s">
        <v>102</v>
      </c>
      <c r="D5406" t="s">
        <v>6</v>
      </c>
      <c r="E5406" t="s">
        <v>37</v>
      </c>
      <c r="F5406" t="s">
        <v>100</v>
      </c>
      <c r="G5406">
        <v>15000</v>
      </c>
      <c r="H5406">
        <f t="shared" si="1490"/>
        <v>14113.5</v>
      </c>
      <c r="I5406">
        <f t="shared" si="1491"/>
        <v>430.5</v>
      </c>
      <c r="J5406">
        <f t="shared" si="1492"/>
        <v>1065</v>
      </c>
      <c r="K5406">
        <f t="shared" si="1493"/>
        <v>165.00000000000003</v>
      </c>
      <c r="L5406">
        <f t="shared" si="1494"/>
        <v>456</v>
      </c>
      <c r="M5406">
        <f t="shared" si="1495"/>
        <v>1063.5</v>
      </c>
      <c r="N5406">
        <v>0</v>
      </c>
      <c r="O5406">
        <f t="shared" si="1496"/>
        <v>3180</v>
      </c>
      <c r="P5406">
        <v>25</v>
      </c>
      <c r="Q5406">
        <v>2000</v>
      </c>
      <c r="R5406">
        <v>0</v>
      </c>
      <c r="S5406">
        <v>0</v>
      </c>
      <c r="T5406">
        <v>0</v>
      </c>
      <c r="U5406">
        <f t="shared" si="1497"/>
        <v>0</v>
      </c>
      <c r="V5406">
        <v>0</v>
      </c>
      <c r="W5406">
        <f t="shared" si="1485"/>
        <v>2025</v>
      </c>
      <c r="X5406">
        <f t="shared" si="1489"/>
        <v>886.5</v>
      </c>
      <c r="Y5406">
        <f t="shared" si="1498"/>
        <v>2128.5</v>
      </c>
      <c r="Z5406">
        <f t="shared" si="1486"/>
        <v>12088.5</v>
      </c>
      <c r="AA5406" t="s">
        <v>224</v>
      </c>
      <c r="AB5406">
        <v>2021</v>
      </c>
    </row>
    <row r="5407" spans="1:28" x14ac:dyDescent="0.25">
      <c r="A5407">
        <v>72</v>
      </c>
      <c r="B5407" t="s">
        <v>302</v>
      </c>
      <c r="C5407" t="s">
        <v>102</v>
      </c>
      <c r="D5407" t="s">
        <v>14</v>
      </c>
      <c r="E5407" t="s">
        <v>66</v>
      </c>
      <c r="F5407" t="s">
        <v>84</v>
      </c>
      <c r="G5407">
        <v>55000</v>
      </c>
      <c r="H5407">
        <f t="shared" si="1490"/>
        <v>51749.5</v>
      </c>
      <c r="I5407">
        <f t="shared" si="1491"/>
        <v>1578.5</v>
      </c>
      <c r="J5407">
        <f t="shared" si="1492"/>
        <v>3904.9999999999995</v>
      </c>
      <c r="K5407">
        <f t="shared" si="1493"/>
        <v>605.00000000000011</v>
      </c>
      <c r="L5407">
        <f t="shared" si="1494"/>
        <v>1672</v>
      </c>
      <c r="M5407">
        <f t="shared" si="1495"/>
        <v>3899.5000000000005</v>
      </c>
      <c r="N5407">
        <v>0</v>
      </c>
      <c r="O5407">
        <f t="shared" si="1496"/>
        <v>11660</v>
      </c>
      <c r="P5407">
        <v>25</v>
      </c>
      <c r="Q5407">
        <v>0</v>
      </c>
      <c r="R5407">
        <v>0</v>
      </c>
      <c r="S5407">
        <v>0</v>
      </c>
      <c r="T5407">
        <v>100</v>
      </c>
      <c r="U5407">
        <f t="shared" si="1497"/>
        <v>2559.6748749999997</v>
      </c>
      <c r="V5407">
        <v>0</v>
      </c>
      <c r="W5407">
        <f t="shared" si="1485"/>
        <v>2684.6748749999997</v>
      </c>
      <c r="X5407">
        <f t="shared" si="1489"/>
        <v>3250.5</v>
      </c>
      <c r="Y5407">
        <f t="shared" si="1498"/>
        <v>7804.5</v>
      </c>
      <c r="Z5407">
        <f t="shared" si="1486"/>
        <v>49064.825125000003</v>
      </c>
      <c r="AA5407" t="s">
        <v>224</v>
      </c>
      <c r="AB5407">
        <v>2021</v>
      </c>
    </row>
    <row r="5408" spans="1:28" x14ac:dyDescent="0.25">
      <c r="A5408">
        <v>73</v>
      </c>
      <c r="B5408" t="s">
        <v>303</v>
      </c>
      <c r="C5408" t="s">
        <v>102</v>
      </c>
      <c r="D5408" t="s">
        <v>17</v>
      </c>
      <c r="E5408" t="s">
        <v>67</v>
      </c>
      <c r="F5408" t="s">
        <v>84</v>
      </c>
      <c r="G5408">
        <v>95000</v>
      </c>
      <c r="H5408">
        <f t="shared" si="1490"/>
        <v>87005.26</v>
      </c>
      <c r="I5408">
        <f t="shared" si="1491"/>
        <v>2726.5</v>
      </c>
      <c r="J5408">
        <f t="shared" si="1492"/>
        <v>6744.9999999999991</v>
      </c>
      <c r="K5408">
        <f t="shared" si="1493"/>
        <v>686.4</v>
      </c>
      <c r="L5408">
        <f t="shared" si="1494"/>
        <v>2888</v>
      </c>
      <c r="M5408">
        <f t="shared" si="1495"/>
        <v>6735.5</v>
      </c>
      <c r="N5408">
        <v>2380.2399999999998</v>
      </c>
      <c r="O5408">
        <f t="shared" si="1496"/>
        <v>22161.64</v>
      </c>
      <c r="P5408">
        <v>25</v>
      </c>
      <c r="Q5408">
        <v>6978</v>
      </c>
      <c r="R5408">
        <v>800.04</v>
      </c>
      <c r="S5408">
        <v>1905</v>
      </c>
      <c r="T5408">
        <v>100</v>
      </c>
      <c r="U5408">
        <f t="shared" si="1497"/>
        <v>10334.252291666664</v>
      </c>
      <c r="V5408">
        <v>0</v>
      </c>
      <c r="W5408">
        <f t="shared" si="1485"/>
        <v>20142.292291666665</v>
      </c>
      <c r="X5408">
        <f t="shared" si="1489"/>
        <v>7994.74</v>
      </c>
      <c r="Y5408">
        <f t="shared" si="1498"/>
        <v>13480.5</v>
      </c>
      <c r="Z5408">
        <f t="shared" si="1486"/>
        <v>66862.967708333337</v>
      </c>
      <c r="AA5408" t="s">
        <v>224</v>
      </c>
      <c r="AB5408">
        <v>2021</v>
      </c>
    </row>
    <row r="5409" spans="1:28" x14ac:dyDescent="0.25">
      <c r="A5409">
        <v>74</v>
      </c>
      <c r="B5409" t="s">
        <v>304</v>
      </c>
      <c r="C5409" t="s">
        <v>103</v>
      </c>
      <c r="D5409" t="s">
        <v>21</v>
      </c>
      <c r="E5409" t="s">
        <v>68</v>
      </c>
      <c r="F5409" t="s">
        <v>84</v>
      </c>
      <c r="G5409">
        <v>46000</v>
      </c>
      <c r="H5409">
        <f t="shared" si="1490"/>
        <v>42091.28</v>
      </c>
      <c r="I5409">
        <f t="shared" si="1491"/>
        <v>1320.2</v>
      </c>
      <c r="J5409">
        <f t="shared" si="1492"/>
        <v>3265.9999999999995</v>
      </c>
      <c r="K5409">
        <f t="shared" si="1493"/>
        <v>506.00000000000006</v>
      </c>
      <c r="L5409">
        <f t="shared" si="1494"/>
        <v>1398.4</v>
      </c>
      <c r="M5409">
        <f t="shared" si="1495"/>
        <v>3261.4</v>
      </c>
      <c r="N5409">
        <v>1190.1199999999999</v>
      </c>
      <c r="O5409">
        <f t="shared" si="1496"/>
        <v>10942.119999999999</v>
      </c>
      <c r="P5409">
        <v>25</v>
      </c>
      <c r="Q5409">
        <v>2042.65</v>
      </c>
      <c r="R5409">
        <v>350.02</v>
      </c>
      <c r="S5409">
        <v>0</v>
      </c>
      <c r="T5409">
        <v>100</v>
      </c>
      <c r="U5409">
        <f t="shared" si="1497"/>
        <v>1110.9418749999998</v>
      </c>
      <c r="V5409">
        <v>0</v>
      </c>
      <c r="W5409">
        <f t="shared" si="1485"/>
        <v>3628.6118749999996</v>
      </c>
      <c r="X5409">
        <f t="shared" si="1489"/>
        <v>3908.7200000000003</v>
      </c>
      <c r="Y5409">
        <f t="shared" si="1498"/>
        <v>6527.4</v>
      </c>
      <c r="Z5409">
        <f t="shared" si="1486"/>
        <v>38462.668124999997</v>
      </c>
      <c r="AA5409" t="s">
        <v>224</v>
      </c>
      <c r="AB5409">
        <v>2021</v>
      </c>
    </row>
    <row r="5410" spans="1:28" x14ac:dyDescent="0.25">
      <c r="A5410">
        <v>75</v>
      </c>
      <c r="B5410" t="s">
        <v>305</v>
      </c>
      <c r="C5410" t="s">
        <v>102</v>
      </c>
      <c r="D5410" t="s">
        <v>4</v>
      </c>
      <c r="E5410" t="s">
        <v>306</v>
      </c>
      <c r="F5410" t="s">
        <v>84</v>
      </c>
      <c r="G5410">
        <v>93000</v>
      </c>
      <c r="H5410">
        <f t="shared" si="1490"/>
        <v>86313.58</v>
      </c>
      <c r="I5410">
        <f t="shared" si="1491"/>
        <v>2669.1</v>
      </c>
      <c r="J5410">
        <f t="shared" si="1492"/>
        <v>6602.9999999999991</v>
      </c>
      <c r="K5410">
        <f t="shared" si="1493"/>
        <v>686.4</v>
      </c>
      <c r="L5410">
        <f t="shared" si="1494"/>
        <v>2827.2</v>
      </c>
      <c r="M5410">
        <f t="shared" si="1495"/>
        <v>6593.7000000000007</v>
      </c>
      <c r="N5410">
        <v>1190.1199999999999</v>
      </c>
      <c r="O5410">
        <f t="shared" si="1496"/>
        <v>20569.519999999997</v>
      </c>
      <c r="P5410">
        <v>25</v>
      </c>
      <c r="Q5410">
        <v>1000</v>
      </c>
      <c r="R5410">
        <v>0</v>
      </c>
      <c r="S5410">
        <v>0</v>
      </c>
      <c r="T5410">
        <v>100</v>
      </c>
      <c r="U5410">
        <f t="shared" si="1497"/>
        <v>10161.332291666666</v>
      </c>
      <c r="V5410">
        <v>0</v>
      </c>
      <c r="W5410">
        <f t="shared" si="1485"/>
        <v>11286.332291666666</v>
      </c>
      <c r="X5410">
        <f t="shared" si="1489"/>
        <v>6686.4199999999992</v>
      </c>
      <c r="Y5410">
        <f t="shared" si="1498"/>
        <v>13196.7</v>
      </c>
      <c r="Z5410">
        <f t="shared" si="1486"/>
        <v>75027.247708333336</v>
      </c>
      <c r="AA5410" t="s">
        <v>224</v>
      </c>
      <c r="AB5410">
        <v>2021</v>
      </c>
    </row>
    <row r="5411" spans="1:28" x14ac:dyDescent="0.25">
      <c r="A5411">
        <v>76</v>
      </c>
      <c r="B5411" t="s">
        <v>307</v>
      </c>
      <c r="C5411" t="s">
        <v>103</v>
      </c>
      <c r="D5411" t="s">
        <v>10</v>
      </c>
      <c r="E5411" t="s">
        <v>69</v>
      </c>
      <c r="F5411" t="s">
        <v>84</v>
      </c>
      <c r="G5411">
        <v>95000</v>
      </c>
      <c r="H5411">
        <f t="shared" si="1490"/>
        <v>89385.5</v>
      </c>
      <c r="I5411">
        <f t="shared" si="1491"/>
        <v>2726.5</v>
      </c>
      <c r="J5411">
        <f t="shared" si="1492"/>
        <v>6744.9999999999991</v>
      </c>
      <c r="K5411">
        <f t="shared" si="1493"/>
        <v>686.4</v>
      </c>
      <c r="L5411">
        <f t="shared" si="1494"/>
        <v>2888</v>
      </c>
      <c r="M5411">
        <f t="shared" si="1495"/>
        <v>6735.5</v>
      </c>
      <c r="N5411">
        <v>0</v>
      </c>
      <c r="O5411">
        <f t="shared" si="1496"/>
        <v>19781.400000000001</v>
      </c>
      <c r="P5411">
        <v>25</v>
      </c>
      <c r="Q5411">
        <v>11802.09</v>
      </c>
      <c r="R5411">
        <v>500.03</v>
      </c>
      <c r="S5411">
        <v>1270</v>
      </c>
      <c r="T5411">
        <v>100</v>
      </c>
      <c r="U5411">
        <f t="shared" si="1497"/>
        <v>10929.312291666667</v>
      </c>
      <c r="V5411">
        <v>0</v>
      </c>
      <c r="W5411">
        <f t="shared" si="1485"/>
        <v>24626.432291666668</v>
      </c>
      <c r="X5411">
        <f t="shared" si="1489"/>
        <v>5614.5</v>
      </c>
      <c r="Y5411">
        <f t="shared" si="1498"/>
        <v>13480.5</v>
      </c>
      <c r="Z5411">
        <f t="shared" si="1486"/>
        <v>64759.067708333328</v>
      </c>
      <c r="AA5411" t="s">
        <v>224</v>
      </c>
      <c r="AB5411">
        <v>2021</v>
      </c>
    </row>
    <row r="5412" spans="1:28" x14ac:dyDescent="0.25">
      <c r="A5412">
        <v>77</v>
      </c>
      <c r="B5412" t="s">
        <v>308</v>
      </c>
      <c r="C5412" t="s">
        <v>103</v>
      </c>
      <c r="D5412" t="s">
        <v>94</v>
      </c>
      <c r="E5412" t="s">
        <v>70</v>
      </c>
      <c r="F5412" t="s">
        <v>84</v>
      </c>
      <c r="G5412">
        <v>50000</v>
      </c>
      <c r="H5412">
        <f t="shared" si="1490"/>
        <v>47045</v>
      </c>
      <c r="I5412">
        <f t="shared" si="1491"/>
        <v>1435</v>
      </c>
      <c r="J5412">
        <f t="shared" si="1492"/>
        <v>3549.9999999999995</v>
      </c>
      <c r="K5412">
        <f t="shared" si="1493"/>
        <v>550</v>
      </c>
      <c r="L5412">
        <f t="shared" si="1494"/>
        <v>1520</v>
      </c>
      <c r="M5412">
        <f t="shared" si="1495"/>
        <v>3545.0000000000005</v>
      </c>
      <c r="N5412">
        <v>0</v>
      </c>
      <c r="O5412">
        <f t="shared" si="1496"/>
        <v>10600</v>
      </c>
      <c r="P5412">
        <v>25</v>
      </c>
      <c r="Q5412">
        <v>500</v>
      </c>
      <c r="R5412">
        <v>800.04</v>
      </c>
      <c r="S5412">
        <v>0</v>
      </c>
      <c r="T5412">
        <v>100</v>
      </c>
      <c r="U5412">
        <f t="shared" si="1497"/>
        <v>1853.9998749999997</v>
      </c>
      <c r="V5412">
        <v>0</v>
      </c>
      <c r="W5412">
        <f t="shared" si="1485"/>
        <v>3279.0398749999995</v>
      </c>
      <c r="X5412">
        <f t="shared" si="1489"/>
        <v>2955</v>
      </c>
      <c r="Y5412">
        <f t="shared" si="1498"/>
        <v>7095</v>
      </c>
      <c r="Z5412">
        <f t="shared" si="1486"/>
        <v>43765.960124999998</v>
      </c>
      <c r="AA5412" t="s">
        <v>224</v>
      </c>
      <c r="AB5412">
        <v>2021</v>
      </c>
    </row>
    <row r="5413" spans="1:28" x14ac:dyDescent="0.25">
      <c r="A5413">
        <v>78</v>
      </c>
      <c r="B5413" t="s">
        <v>309</v>
      </c>
      <c r="C5413" t="s">
        <v>103</v>
      </c>
      <c r="D5413" t="s">
        <v>14</v>
      </c>
      <c r="E5413" t="s">
        <v>72</v>
      </c>
      <c r="F5413" t="s">
        <v>84</v>
      </c>
      <c r="G5413">
        <v>40000</v>
      </c>
      <c r="H5413">
        <f t="shared" si="1490"/>
        <v>37636</v>
      </c>
      <c r="I5413">
        <f t="shared" si="1491"/>
        <v>1148</v>
      </c>
      <c r="J5413">
        <f t="shared" si="1492"/>
        <v>2839.9999999999995</v>
      </c>
      <c r="K5413">
        <f t="shared" si="1493"/>
        <v>440.00000000000006</v>
      </c>
      <c r="L5413">
        <f t="shared" si="1494"/>
        <v>1216</v>
      </c>
      <c r="M5413">
        <f t="shared" si="1495"/>
        <v>2836</v>
      </c>
      <c r="N5413">
        <v>0</v>
      </c>
      <c r="O5413">
        <f t="shared" si="1496"/>
        <v>8480</v>
      </c>
      <c r="P5413">
        <v>25</v>
      </c>
      <c r="Q5413">
        <v>7189.37</v>
      </c>
      <c r="R5413">
        <v>0</v>
      </c>
      <c r="S5413">
        <v>0</v>
      </c>
      <c r="T5413">
        <v>100</v>
      </c>
      <c r="U5413">
        <f t="shared" si="1497"/>
        <v>442.64987499999984</v>
      </c>
      <c r="V5413">
        <v>0</v>
      </c>
      <c r="W5413">
        <f t="shared" si="1485"/>
        <v>7757.019875</v>
      </c>
      <c r="X5413">
        <f t="shared" si="1489"/>
        <v>2364</v>
      </c>
      <c r="Y5413">
        <f t="shared" si="1498"/>
        <v>5676</v>
      </c>
      <c r="Z5413">
        <f t="shared" si="1486"/>
        <v>29878.980125000002</v>
      </c>
      <c r="AA5413" t="s">
        <v>224</v>
      </c>
      <c r="AB5413">
        <v>2021</v>
      </c>
    </row>
    <row r="5414" spans="1:28" x14ac:dyDescent="0.25">
      <c r="A5414">
        <v>79</v>
      </c>
      <c r="B5414" t="s">
        <v>310</v>
      </c>
      <c r="C5414" t="s">
        <v>102</v>
      </c>
      <c r="D5414" t="s">
        <v>19</v>
      </c>
      <c r="E5414" t="s">
        <v>71</v>
      </c>
      <c r="F5414" t="s">
        <v>98</v>
      </c>
      <c r="G5414">
        <v>300000</v>
      </c>
      <c r="H5414">
        <f t="shared" si="1490"/>
        <v>286647.59999999998</v>
      </c>
      <c r="I5414">
        <f t="shared" si="1491"/>
        <v>8610</v>
      </c>
      <c r="J5414">
        <f t="shared" si="1492"/>
        <v>21299.999999999996</v>
      </c>
      <c r="K5414">
        <f t="shared" si="1493"/>
        <v>686.4</v>
      </c>
      <c r="L5414">
        <f t="shared" si="1494"/>
        <v>4742.3999999999996</v>
      </c>
      <c r="M5414">
        <f t="shared" si="1495"/>
        <v>11060.4</v>
      </c>
      <c r="N5414">
        <v>0</v>
      </c>
      <c r="O5414">
        <f t="shared" si="1496"/>
        <v>46399.199999999997</v>
      </c>
      <c r="P5414">
        <v>25</v>
      </c>
      <c r="Q5414">
        <v>0</v>
      </c>
      <c r="R5414">
        <v>0</v>
      </c>
      <c r="S5414">
        <v>0</v>
      </c>
      <c r="T5414">
        <v>0</v>
      </c>
      <c r="U5414">
        <f t="shared" si="1497"/>
        <v>60244.837291666656</v>
      </c>
      <c r="V5414">
        <v>0</v>
      </c>
      <c r="W5414">
        <f t="shared" ref="W5414:W5477" si="1499">P5414+Q5414+R5414+S5414+T5414+U5414</f>
        <v>60269.837291666656</v>
      </c>
      <c r="X5414">
        <f t="shared" si="1489"/>
        <v>13352.4</v>
      </c>
      <c r="Y5414">
        <f t="shared" si="1498"/>
        <v>32360.399999999994</v>
      </c>
      <c r="Z5414">
        <f t="shared" ref="Z5414:Z5477" si="1500">+G5414-(W5414+X5414)</f>
        <v>226377.76270833335</v>
      </c>
      <c r="AA5414" t="s">
        <v>224</v>
      </c>
      <c r="AB5414">
        <v>2021</v>
      </c>
    </row>
    <row r="5415" spans="1:28" x14ac:dyDescent="0.25">
      <c r="A5415">
        <v>80</v>
      </c>
      <c r="B5415" t="s">
        <v>311</v>
      </c>
      <c r="C5415" t="s">
        <v>102</v>
      </c>
      <c r="D5415" t="s">
        <v>19</v>
      </c>
      <c r="E5415" t="s">
        <v>73</v>
      </c>
      <c r="F5415" t="s">
        <v>84</v>
      </c>
      <c r="G5415">
        <v>40000</v>
      </c>
      <c r="H5415">
        <f t="shared" si="1490"/>
        <v>37636</v>
      </c>
      <c r="I5415">
        <f t="shared" si="1491"/>
        <v>1148</v>
      </c>
      <c r="J5415">
        <f t="shared" si="1492"/>
        <v>2839.9999999999995</v>
      </c>
      <c r="K5415">
        <f t="shared" si="1493"/>
        <v>440.00000000000006</v>
      </c>
      <c r="L5415">
        <f t="shared" si="1494"/>
        <v>1216</v>
      </c>
      <c r="M5415">
        <f t="shared" si="1495"/>
        <v>2836</v>
      </c>
      <c r="N5415">
        <v>0</v>
      </c>
      <c r="O5415">
        <f t="shared" si="1496"/>
        <v>8480</v>
      </c>
      <c r="P5415">
        <v>25</v>
      </c>
      <c r="Q5415">
        <v>1500</v>
      </c>
      <c r="R5415">
        <v>0</v>
      </c>
      <c r="S5415">
        <v>0</v>
      </c>
      <c r="T5415">
        <v>100</v>
      </c>
      <c r="U5415">
        <f t="shared" si="1497"/>
        <v>442.64987499999984</v>
      </c>
      <c r="V5415">
        <v>0</v>
      </c>
      <c r="W5415">
        <f t="shared" si="1499"/>
        <v>2067.6498750000001</v>
      </c>
      <c r="X5415">
        <f t="shared" si="1489"/>
        <v>2364</v>
      </c>
      <c r="Y5415">
        <f t="shared" si="1498"/>
        <v>5676</v>
      </c>
      <c r="Z5415">
        <f t="shared" si="1500"/>
        <v>35568.350124999997</v>
      </c>
      <c r="AA5415" t="s">
        <v>224</v>
      </c>
      <c r="AB5415">
        <v>2021</v>
      </c>
    </row>
    <row r="5416" spans="1:28" x14ac:dyDescent="0.25">
      <c r="A5416">
        <v>81</v>
      </c>
      <c r="B5416" t="s">
        <v>312</v>
      </c>
      <c r="C5416" t="s">
        <v>102</v>
      </c>
      <c r="D5416" t="s">
        <v>22</v>
      </c>
      <c r="E5416" t="s">
        <v>36</v>
      </c>
      <c r="F5416" t="s">
        <v>100</v>
      </c>
      <c r="G5416">
        <v>32000</v>
      </c>
      <c r="H5416">
        <f t="shared" si="1490"/>
        <v>30108.799999999999</v>
      </c>
      <c r="I5416">
        <f t="shared" si="1491"/>
        <v>918.4</v>
      </c>
      <c r="J5416">
        <f t="shared" si="1492"/>
        <v>2272</v>
      </c>
      <c r="K5416">
        <f t="shared" si="1493"/>
        <v>352.00000000000006</v>
      </c>
      <c r="L5416">
        <f t="shared" si="1494"/>
        <v>972.8</v>
      </c>
      <c r="M5416">
        <f t="shared" si="1495"/>
        <v>2268.8000000000002</v>
      </c>
      <c r="N5416">
        <v>0</v>
      </c>
      <c r="O5416">
        <f t="shared" si="1496"/>
        <v>6784</v>
      </c>
      <c r="P5416">
        <v>25</v>
      </c>
      <c r="Q5416">
        <v>10000</v>
      </c>
      <c r="R5416">
        <v>0</v>
      </c>
      <c r="S5416">
        <v>0</v>
      </c>
      <c r="T5416">
        <v>100</v>
      </c>
      <c r="U5416">
        <f t="shared" si="1497"/>
        <v>0</v>
      </c>
      <c r="V5416">
        <v>0</v>
      </c>
      <c r="W5416">
        <f t="shared" si="1499"/>
        <v>10125</v>
      </c>
      <c r="X5416">
        <f t="shared" si="1489"/>
        <v>1891.1999999999998</v>
      </c>
      <c r="Y5416">
        <f t="shared" si="1498"/>
        <v>4540.8</v>
      </c>
      <c r="Z5416">
        <f t="shared" si="1500"/>
        <v>19983.8</v>
      </c>
      <c r="AA5416" t="s">
        <v>224</v>
      </c>
      <c r="AB5416">
        <v>2021</v>
      </c>
    </row>
    <row r="5417" spans="1:28" x14ac:dyDescent="0.25">
      <c r="A5417">
        <v>82</v>
      </c>
      <c r="B5417" t="s">
        <v>313</v>
      </c>
      <c r="C5417" t="s">
        <v>103</v>
      </c>
      <c r="D5417" t="s">
        <v>10</v>
      </c>
      <c r="E5417" t="s">
        <v>74</v>
      </c>
      <c r="F5417" t="s">
        <v>84</v>
      </c>
      <c r="G5417">
        <v>36000</v>
      </c>
      <c r="H5417">
        <f t="shared" si="1490"/>
        <v>33872.400000000001</v>
      </c>
      <c r="I5417">
        <f t="shared" si="1491"/>
        <v>1033.2</v>
      </c>
      <c r="J5417">
        <f t="shared" si="1492"/>
        <v>2555.9999999999995</v>
      </c>
      <c r="K5417">
        <f t="shared" si="1493"/>
        <v>396.00000000000006</v>
      </c>
      <c r="L5417">
        <f t="shared" si="1494"/>
        <v>1094.4000000000001</v>
      </c>
      <c r="M5417">
        <f t="shared" si="1495"/>
        <v>2552.4</v>
      </c>
      <c r="N5417">
        <v>0</v>
      </c>
      <c r="O5417">
        <f t="shared" si="1496"/>
        <v>7632</v>
      </c>
      <c r="P5417">
        <v>25</v>
      </c>
      <c r="Q5417">
        <v>0</v>
      </c>
      <c r="R5417">
        <v>1050.05</v>
      </c>
      <c r="S5417">
        <v>0</v>
      </c>
      <c r="T5417">
        <v>100</v>
      </c>
      <c r="U5417">
        <f t="shared" si="1497"/>
        <v>0</v>
      </c>
      <c r="V5417">
        <v>0</v>
      </c>
      <c r="W5417">
        <f t="shared" si="1499"/>
        <v>1175.05</v>
      </c>
      <c r="X5417">
        <f t="shared" si="1489"/>
        <v>2127.6000000000004</v>
      </c>
      <c r="Y5417">
        <f t="shared" si="1498"/>
        <v>5108.3999999999996</v>
      </c>
      <c r="Z5417">
        <f t="shared" si="1500"/>
        <v>32697.35</v>
      </c>
      <c r="AA5417" t="s">
        <v>224</v>
      </c>
      <c r="AB5417">
        <v>2021</v>
      </c>
    </row>
    <row r="5418" spans="1:28" x14ac:dyDescent="0.25">
      <c r="A5418">
        <v>83</v>
      </c>
      <c r="B5418" t="s">
        <v>314</v>
      </c>
      <c r="C5418" t="s">
        <v>102</v>
      </c>
      <c r="D5418" t="s">
        <v>7</v>
      </c>
      <c r="E5418" t="s">
        <v>75</v>
      </c>
      <c r="F5418" t="s">
        <v>99</v>
      </c>
      <c r="G5418">
        <v>65000</v>
      </c>
      <c r="H5418">
        <f t="shared" si="1490"/>
        <v>61158.5</v>
      </c>
      <c r="I5418">
        <f t="shared" si="1491"/>
        <v>1865.5</v>
      </c>
      <c r="J5418">
        <f t="shared" si="1492"/>
        <v>4615</v>
      </c>
      <c r="K5418">
        <f t="shared" si="1493"/>
        <v>686.4</v>
      </c>
      <c r="L5418">
        <f t="shared" si="1494"/>
        <v>1976</v>
      </c>
      <c r="M5418">
        <f t="shared" si="1495"/>
        <v>4608.5</v>
      </c>
      <c r="N5418">
        <v>0</v>
      </c>
      <c r="O5418">
        <f t="shared" si="1496"/>
        <v>13751.4</v>
      </c>
      <c r="P5418">
        <v>25</v>
      </c>
      <c r="Q5418">
        <v>7139.91</v>
      </c>
      <c r="R5418">
        <v>200.01</v>
      </c>
      <c r="S5418">
        <v>1270</v>
      </c>
      <c r="T5418">
        <v>100</v>
      </c>
      <c r="U5418">
        <f t="shared" si="1497"/>
        <v>4427.5498333333335</v>
      </c>
      <c r="V5418">
        <v>0</v>
      </c>
      <c r="W5418">
        <f t="shared" si="1499"/>
        <v>13162.469833333333</v>
      </c>
      <c r="X5418">
        <f t="shared" si="1489"/>
        <v>3841.5</v>
      </c>
      <c r="Y5418">
        <f t="shared" si="1498"/>
        <v>9223.5</v>
      </c>
      <c r="Z5418">
        <f t="shared" si="1500"/>
        <v>47996.030166666664</v>
      </c>
      <c r="AA5418" t="s">
        <v>224</v>
      </c>
      <c r="AB5418">
        <v>2021</v>
      </c>
    </row>
    <row r="5419" spans="1:28" x14ac:dyDescent="0.25">
      <c r="A5419">
        <v>84</v>
      </c>
      <c r="B5419" t="s">
        <v>315</v>
      </c>
      <c r="C5419" t="s">
        <v>102</v>
      </c>
      <c r="D5419" t="s">
        <v>17</v>
      </c>
      <c r="E5419" t="s">
        <v>76</v>
      </c>
      <c r="F5419" t="s">
        <v>84</v>
      </c>
      <c r="G5419">
        <v>50000</v>
      </c>
      <c r="H5419">
        <f t="shared" si="1490"/>
        <v>45854.879999999997</v>
      </c>
      <c r="I5419">
        <f t="shared" si="1491"/>
        <v>1435</v>
      </c>
      <c r="J5419">
        <f t="shared" si="1492"/>
        <v>3549.9999999999995</v>
      </c>
      <c r="K5419">
        <f t="shared" si="1493"/>
        <v>550</v>
      </c>
      <c r="L5419">
        <f t="shared" si="1494"/>
        <v>1520</v>
      </c>
      <c r="M5419">
        <f t="shared" si="1495"/>
        <v>3545.0000000000005</v>
      </c>
      <c r="N5419">
        <v>1190.1199999999999</v>
      </c>
      <c r="O5419">
        <f t="shared" si="1496"/>
        <v>11790.119999999999</v>
      </c>
      <c r="P5419">
        <v>25</v>
      </c>
      <c r="Q5419">
        <v>2467.5300000000002</v>
      </c>
      <c r="R5419">
        <v>650.03</v>
      </c>
      <c r="S5419">
        <v>0</v>
      </c>
      <c r="T5419">
        <v>100</v>
      </c>
      <c r="U5419">
        <f t="shared" si="1497"/>
        <v>1675.4818749999993</v>
      </c>
      <c r="V5419">
        <v>0</v>
      </c>
      <c r="W5419">
        <f t="shared" si="1499"/>
        <v>4918.0418749999999</v>
      </c>
      <c r="X5419">
        <f t="shared" si="1489"/>
        <v>4145.12</v>
      </c>
      <c r="Y5419">
        <f t="shared" si="1498"/>
        <v>7095</v>
      </c>
      <c r="Z5419">
        <f t="shared" si="1500"/>
        <v>40936.838125000002</v>
      </c>
      <c r="AA5419" t="s">
        <v>224</v>
      </c>
      <c r="AB5419">
        <v>2021</v>
      </c>
    </row>
    <row r="5420" spans="1:28" x14ac:dyDescent="0.25">
      <c r="A5420">
        <v>85</v>
      </c>
      <c r="B5420" t="s">
        <v>316</v>
      </c>
      <c r="C5420" t="s">
        <v>103</v>
      </c>
      <c r="D5420" t="s">
        <v>22</v>
      </c>
      <c r="E5420" t="s">
        <v>54</v>
      </c>
      <c r="F5420" t="s">
        <v>100</v>
      </c>
      <c r="G5420">
        <v>20000</v>
      </c>
      <c r="H5420">
        <f t="shared" si="1490"/>
        <v>18818</v>
      </c>
      <c r="I5420">
        <f t="shared" si="1491"/>
        <v>574</v>
      </c>
      <c r="J5420">
        <f t="shared" si="1492"/>
        <v>1419.9999999999998</v>
      </c>
      <c r="K5420">
        <f t="shared" si="1493"/>
        <v>220.00000000000003</v>
      </c>
      <c r="L5420">
        <f t="shared" si="1494"/>
        <v>608</v>
      </c>
      <c r="M5420">
        <f t="shared" si="1495"/>
        <v>1418</v>
      </c>
      <c r="N5420">
        <v>0</v>
      </c>
      <c r="O5420">
        <f t="shared" si="1496"/>
        <v>4240</v>
      </c>
      <c r="P5420">
        <v>25</v>
      </c>
      <c r="Q5420">
        <v>0</v>
      </c>
      <c r="R5420">
        <v>0</v>
      </c>
      <c r="S5420">
        <v>0</v>
      </c>
      <c r="T5420">
        <v>0</v>
      </c>
      <c r="U5420">
        <f t="shared" si="1497"/>
        <v>0</v>
      </c>
      <c r="V5420">
        <v>0</v>
      </c>
      <c r="W5420">
        <f t="shared" si="1499"/>
        <v>25</v>
      </c>
      <c r="X5420">
        <f t="shared" si="1489"/>
        <v>1182</v>
      </c>
      <c r="Y5420">
        <f t="shared" si="1498"/>
        <v>2838</v>
      </c>
      <c r="Z5420">
        <f t="shared" si="1500"/>
        <v>18793</v>
      </c>
      <c r="AA5420" t="s">
        <v>224</v>
      </c>
      <c r="AB5420">
        <v>2021</v>
      </c>
    </row>
    <row r="5421" spans="1:28" x14ac:dyDescent="0.25">
      <c r="A5421">
        <v>86</v>
      </c>
      <c r="B5421" t="s">
        <v>317</v>
      </c>
      <c r="C5421" t="s">
        <v>103</v>
      </c>
      <c r="D5421" t="s">
        <v>318</v>
      </c>
      <c r="E5421" t="s">
        <v>77</v>
      </c>
      <c r="F5421" t="s">
        <v>99</v>
      </c>
      <c r="G5421">
        <v>250000</v>
      </c>
      <c r="H5421">
        <f t="shared" si="1490"/>
        <v>238082.6</v>
      </c>
      <c r="I5421">
        <f t="shared" si="1491"/>
        <v>7175</v>
      </c>
      <c r="J5421">
        <f t="shared" si="1492"/>
        <v>17750</v>
      </c>
      <c r="K5421">
        <f t="shared" si="1493"/>
        <v>686.4</v>
      </c>
      <c r="L5421">
        <f t="shared" si="1494"/>
        <v>4742.3999999999996</v>
      </c>
      <c r="M5421">
        <f t="shared" si="1495"/>
        <v>11060.4</v>
      </c>
      <c r="N5421">
        <v>0</v>
      </c>
      <c r="O5421">
        <f t="shared" si="1496"/>
        <v>41414.200000000004</v>
      </c>
      <c r="P5421">
        <v>25</v>
      </c>
      <c r="Q5421">
        <v>0</v>
      </c>
      <c r="R5421">
        <v>0</v>
      </c>
      <c r="S5421">
        <v>0</v>
      </c>
      <c r="T5421">
        <v>0</v>
      </c>
      <c r="U5421">
        <f t="shared" si="1497"/>
        <v>48103.587291666678</v>
      </c>
      <c r="V5421">
        <v>0</v>
      </c>
      <c r="W5421">
        <f t="shared" si="1499"/>
        <v>48128.587291666678</v>
      </c>
      <c r="X5421">
        <f t="shared" si="1489"/>
        <v>11917.4</v>
      </c>
      <c r="Y5421">
        <f t="shared" si="1498"/>
        <v>28810.400000000001</v>
      </c>
      <c r="Z5421">
        <f t="shared" si="1500"/>
        <v>189954.01270833332</v>
      </c>
      <c r="AA5421" t="s">
        <v>224</v>
      </c>
      <c r="AB5421">
        <v>2021</v>
      </c>
    </row>
    <row r="5422" spans="1:28" x14ac:dyDescent="0.25">
      <c r="A5422">
        <v>87</v>
      </c>
      <c r="B5422" t="s">
        <v>319</v>
      </c>
      <c r="C5422" t="s">
        <v>103</v>
      </c>
      <c r="D5422" t="s">
        <v>94</v>
      </c>
      <c r="E5422" t="s">
        <v>54</v>
      </c>
      <c r="F5422" t="s">
        <v>100</v>
      </c>
      <c r="G5422">
        <v>20000</v>
      </c>
      <c r="H5422">
        <f t="shared" si="1490"/>
        <v>18818</v>
      </c>
      <c r="I5422">
        <f t="shared" si="1491"/>
        <v>574</v>
      </c>
      <c r="J5422">
        <f t="shared" si="1492"/>
        <v>1419.9999999999998</v>
      </c>
      <c r="K5422">
        <f t="shared" si="1493"/>
        <v>220.00000000000003</v>
      </c>
      <c r="L5422">
        <f t="shared" si="1494"/>
        <v>608</v>
      </c>
      <c r="M5422">
        <f t="shared" si="1495"/>
        <v>1418</v>
      </c>
      <c r="N5422">
        <v>0</v>
      </c>
      <c r="O5422">
        <f t="shared" si="1496"/>
        <v>4240</v>
      </c>
      <c r="P5422">
        <v>25</v>
      </c>
      <c r="Q5422">
        <v>0</v>
      </c>
      <c r="R5422">
        <v>0</v>
      </c>
      <c r="S5422">
        <v>0</v>
      </c>
      <c r="T5422">
        <v>0</v>
      </c>
      <c r="U5422">
        <f t="shared" si="1497"/>
        <v>0</v>
      </c>
      <c r="V5422">
        <v>0</v>
      </c>
      <c r="W5422">
        <f t="shared" si="1499"/>
        <v>25</v>
      </c>
      <c r="X5422">
        <v>1182</v>
      </c>
      <c r="Y5422">
        <f t="shared" si="1498"/>
        <v>2838</v>
      </c>
      <c r="Z5422">
        <f t="shared" si="1500"/>
        <v>18793</v>
      </c>
      <c r="AA5422" t="s">
        <v>224</v>
      </c>
      <c r="AB5422">
        <v>2021</v>
      </c>
    </row>
    <row r="5423" spans="1:28" x14ac:dyDescent="0.25">
      <c r="A5423">
        <v>88</v>
      </c>
      <c r="B5423" t="s">
        <v>320</v>
      </c>
      <c r="C5423" t="s">
        <v>103</v>
      </c>
      <c r="D5423" t="s">
        <v>94</v>
      </c>
      <c r="E5423" t="s">
        <v>52</v>
      </c>
      <c r="F5423" t="s">
        <v>100</v>
      </c>
      <c r="G5423">
        <v>20000</v>
      </c>
      <c r="H5423">
        <f t="shared" si="1490"/>
        <v>18818</v>
      </c>
      <c r="I5423">
        <f t="shared" si="1491"/>
        <v>574</v>
      </c>
      <c r="J5423">
        <f t="shared" si="1492"/>
        <v>1419.9999999999998</v>
      </c>
      <c r="K5423">
        <f t="shared" si="1493"/>
        <v>220.00000000000003</v>
      </c>
      <c r="L5423">
        <f t="shared" si="1494"/>
        <v>608</v>
      </c>
      <c r="M5423">
        <f t="shared" si="1495"/>
        <v>1418</v>
      </c>
      <c r="N5423">
        <v>0</v>
      </c>
      <c r="O5423">
        <f t="shared" si="1496"/>
        <v>4240</v>
      </c>
      <c r="P5423">
        <v>25</v>
      </c>
      <c r="Q5423">
        <v>0</v>
      </c>
      <c r="R5423">
        <v>0</v>
      </c>
      <c r="S5423">
        <v>0</v>
      </c>
      <c r="T5423">
        <v>0</v>
      </c>
      <c r="U5423">
        <f t="shared" si="1497"/>
        <v>0</v>
      </c>
      <c r="V5423">
        <v>0</v>
      </c>
      <c r="W5423">
        <f t="shared" si="1499"/>
        <v>25</v>
      </c>
      <c r="X5423">
        <v>1182</v>
      </c>
      <c r="Y5423">
        <f t="shared" si="1498"/>
        <v>2838</v>
      </c>
      <c r="Z5423">
        <f t="shared" si="1500"/>
        <v>18793</v>
      </c>
      <c r="AA5423" t="s">
        <v>224</v>
      </c>
      <c r="AB5423">
        <v>2021</v>
      </c>
    </row>
    <row r="5424" spans="1:28" x14ac:dyDescent="0.25">
      <c r="A5424">
        <v>89</v>
      </c>
      <c r="B5424" t="s">
        <v>321</v>
      </c>
      <c r="C5424" t="s">
        <v>103</v>
      </c>
      <c r="D5424" t="s">
        <v>22</v>
      </c>
      <c r="E5424" t="s">
        <v>52</v>
      </c>
      <c r="F5424" t="s">
        <v>100</v>
      </c>
      <c r="G5424">
        <v>28000</v>
      </c>
      <c r="H5424">
        <f t="shared" si="1490"/>
        <v>26345.200000000001</v>
      </c>
      <c r="I5424">
        <f t="shared" si="1491"/>
        <v>803.6</v>
      </c>
      <c r="J5424">
        <f t="shared" si="1492"/>
        <v>1987.9999999999998</v>
      </c>
      <c r="K5424">
        <f t="shared" si="1493"/>
        <v>308.00000000000006</v>
      </c>
      <c r="L5424">
        <f t="shared" si="1494"/>
        <v>851.2</v>
      </c>
      <c r="M5424">
        <f t="shared" si="1495"/>
        <v>1985.2</v>
      </c>
      <c r="N5424">
        <v>0</v>
      </c>
      <c r="O5424">
        <f t="shared" si="1496"/>
        <v>5936</v>
      </c>
      <c r="P5424">
        <v>25</v>
      </c>
      <c r="Q5424">
        <v>0</v>
      </c>
      <c r="R5424">
        <v>0</v>
      </c>
      <c r="S5424">
        <v>1270</v>
      </c>
      <c r="T5424">
        <v>100</v>
      </c>
      <c r="U5424">
        <f t="shared" si="1497"/>
        <v>0</v>
      </c>
      <c r="V5424">
        <v>0</v>
      </c>
      <c r="W5424">
        <f t="shared" si="1499"/>
        <v>1395</v>
      </c>
      <c r="X5424">
        <f t="shared" ref="X5424:X5431" si="1501">+I5424+L5424+N5424</f>
        <v>1654.8000000000002</v>
      </c>
      <c r="Y5424">
        <f t="shared" si="1498"/>
        <v>3973.2</v>
      </c>
      <c r="Z5424">
        <f t="shared" si="1500"/>
        <v>24950.2</v>
      </c>
      <c r="AA5424" t="s">
        <v>224</v>
      </c>
      <c r="AB5424">
        <v>2021</v>
      </c>
    </row>
    <row r="5425" spans="1:28" x14ac:dyDescent="0.25">
      <c r="A5425">
        <v>90</v>
      </c>
      <c r="B5425" t="s">
        <v>322</v>
      </c>
      <c r="C5425" t="s">
        <v>103</v>
      </c>
      <c r="D5425" t="s">
        <v>22</v>
      </c>
      <c r="E5425" t="s">
        <v>54</v>
      </c>
      <c r="F5425" t="s">
        <v>100</v>
      </c>
      <c r="G5425">
        <v>28000</v>
      </c>
      <c r="H5425">
        <f t="shared" si="1490"/>
        <v>26345.200000000001</v>
      </c>
      <c r="I5425">
        <f t="shared" si="1491"/>
        <v>803.6</v>
      </c>
      <c r="J5425">
        <f t="shared" si="1492"/>
        <v>1987.9999999999998</v>
      </c>
      <c r="K5425">
        <f t="shared" si="1493"/>
        <v>308.00000000000006</v>
      </c>
      <c r="L5425">
        <f t="shared" si="1494"/>
        <v>851.2</v>
      </c>
      <c r="M5425">
        <f t="shared" si="1495"/>
        <v>1985.2</v>
      </c>
      <c r="N5425">
        <v>0</v>
      </c>
      <c r="O5425">
        <f t="shared" si="1496"/>
        <v>5936</v>
      </c>
      <c r="P5425">
        <v>25</v>
      </c>
      <c r="Q5425">
        <v>0</v>
      </c>
      <c r="R5425">
        <v>0</v>
      </c>
      <c r="S5425">
        <v>0</v>
      </c>
      <c r="T5425">
        <v>100</v>
      </c>
      <c r="U5425">
        <f t="shared" si="1497"/>
        <v>0</v>
      </c>
      <c r="V5425">
        <v>0</v>
      </c>
      <c r="W5425">
        <f t="shared" si="1499"/>
        <v>125</v>
      </c>
      <c r="X5425">
        <f t="shared" si="1501"/>
        <v>1654.8000000000002</v>
      </c>
      <c r="Y5425">
        <f t="shared" si="1498"/>
        <v>3973.2</v>
      </c>
      <c r="Z5425">
        <f t="shared" si="1500"/>
        <v>26220.2</v>
      </c>
      <c r="AA5425" t="s">
        <v>224</v>
      </c>
      <c r="AB5425">
        <v>2021</v>
      </c>
    </row>
    <row r="5426" spans="1:28" x14ac:dyDescent="0.25">
      <c r="A5426">
        <v>91</v>
      </c>
      <c r="B5426" t="s">
        <v>323</v>
      </c>
      <c r="C5426" t="s">
        <v>103</v>
      </c>
      <c r="D5426" t="s">
        <v>22</v>
      </c>
      <c r="E5426" t="s">
        <v>78</v>
      </c>
      <c r="F5426" t="s">
        <v>100</v>
      </c>
      <c r="G5426">
        <v>30000</v>
      </c>
      <c r="H5426">
        <f t="shared" si="1490"/>
        <v>28227</v>
      </c>
      <c r="I5426">
        <f t="shared" si="1491"/>
        <v>861</v>
      </c>
      <c r="J5426">
        <f t="shared" si="1492"/>
        <v>2130</v>
      </c>
      <c r="K5426">
        <f t="shared" si="1493"/>
        <v>330.00000000000006</v>
      </c>
      <c r="L5426">
        <f t="shared" si="1494"/>
        <v>912</v>
      </c>
      <c r="M5426">
        <f t="shared" si="1495"/>
        <v>2127</v>
      </c>
      <c r="N5426">
        <v>0</v>
      </c>
      <c r="O5426">
        <f t="shared" si="1496"/>
        <v>6360</v>
      </c>
      <c r="P5426">
        <v>25</v>
      </c>
      <c r="Q5426">
        <v>200</v>
      </c>
      <c r="R5426">
        <v>0</v>
      </c>
      <c r="S5426">
        <v>0</v>
      </c>
      <c r="T5426">
        <v>100</v>
      </c>
      <c r="U5426">
        <f t="shared" si="1497"/>
        <v>0</v>
      </c>
      <c r="V5426">
        <v>0</v>
      </c>
      <c r="W5426">
        <f t="shared" si="1499"/>
        <v>325</v>
      </c>
      <c r="X5426">
        <f t="shared" si="1501"/>
        <v>1773</v>
      </c>
      <c r="Y5426">
        <f t="shared" si="1498"/>
        <v>4257</v>
      </c>
      <c r="Z5426">
        <f t="shared" si="1500"/>
        <v>27902</v>
      </c>
      <c r="AA5426" t="s">
        <v>224</v>
      </c>
      <c r="AB5426">
        <v>2021</v>
      </c>
    </row>
    <row r="5427" spans="1:28" x14ac:dyDescent="0.25">
      <c r="A5427">
        <v>92</v>
      </c>
      <c r="B5427" t="s">
        <v>324</v>
      </c>
      <c r="C5427" t="s">
        <v>102</v>
      </c>
      <c r="D5427" t="s">
        <v>16</v>
      </c>
      <c r="E5427" t="s">
        <v>79</v>
      </c>
      <c r="F5427" t="s">
        <v>84</v>
      </c>
      <c r="G5427">
        <v>54000</v>
      </c>
      <c r="H5427">
        <f t="shared" si="1490"/>
        <v>50808.6</v>
      </c>
      <c r="I5427">
        <f t="shared" si="1491"/>
        <v>1549.8</v>
      </c>
      <c r="J5427">
        <f t="shared" si="1492"/>
        <v>3833.9999999999995</v>
      </c>
      <c r="K5427">
        <f t="shared" si="1493"/>
        <v>594.00000000000011</v>
      </c>
      <c r="L5427">
        <f t="shared" si="1494"/>
        <v>1641.6</v>
      </c>
      <c r="M5427">
        <f t="shared" si="1495"/>
        <v>3828.6000000000004</v>
      </c>
      <c r="N5427">
        <v>0</v>
      </c>
      <c r="O5427">
        <f t="shared" si="1496"/>
        <v>11448</v>
      </c>
      <c r="P5427">
        <v>25</v>
      </c>
      <c r="Q5427">
        <v>500</v>
      </c>
      <c r="R5427">
        <v>400.02</v>
      </c>
      <c r="S5427">
        <v>0</v>
      </c>
      <c r="T5427">
        <v>100</v>
      </c>
      <c r="U5427">
        <f t="shared" si="1497"/>
        <v>2418.539874999999</v>
      </c>
      <c r="V5427">
        <v>0</v>
      </c>
      <c r="W5427">
        <f t="shared" si="1499"/>
        <v>3443.559874999999</v>
      </c>
      <c r="X5427">
        <f t="shared" si="1501"/>
        <v>3191.3999999999996</v>
      </c>
      <c r="Y5427">
        <f t="shared" si="1498"/>
        <v>7662.6</v>
      </c>
      <c r="Z5427">
        <f t="shared" si="1500"/>
        <v>47365.040125</v>
      </c>
      <c r="AA5427" t="s">
        <v>224</v>
      </c>
      <c r="AB5427">
        <v>2021</v>
      </c>
    </row>
    <row r="5428" spans="1:28" x14ac:dyDescent="0.25">
      <c r="A5428">
        <v>93</v>
      </c>
      <c r="B5428" t="s">
        <v>325</v>
      </c>
      <c r="C5428" t="s">
        <v>103</v>
      </c>
      <c r="D5428" t="s">
        <v>94</v>
      </c>
      <c r="E5428" t="s">
        <v>80</v>
      </c>
      <c r="F5428" t="s">
        <v>99</v>
      </c>
      <c r="G5428">
        <v>150000</v>
      </c>
      <c r="H5428">
        <f t="shared" si="1490"/>
        <v>141135</v>
      </c>
      <c r="I5428">
        <f t="shared" si="1491"/>
        <v>4305</v>
      </c>
      <c r="J5428">
        <f t="shared" si="1492"/>
        <v>10649.999999999998</v>
      </c>
      <c r="K5428">
        <f t="shared" si="1493"/>
        <v>686.4</v>
      </c>
      <c r="L5428">
        <f t="shared" si="1494"/>
        <v>4560</v>
      </c>
      <c r="M5428">
        <f t="shared" si="1495"/>
        <v>10635</v>
      </c>
      <c r="N5428">
        <v>0</v>
      </c>
      <c r="O5428">
        <f t="shared" si="1496"/>
        <v>30836.399999999998</v>
      </c>
      <c r="P5428">
        <v>25</v>
      </c>
      <c r="Q5428">
        <v>0</v>
      </c>
      <c r="R5428">
        <v>0</v>
      </c>
      <c r="S5428">
        <v>0</v>
      </c>
      <c r="T5428">
        <v>0</v>
      </c>
      <c r="U5428">
        <f t="shared" si="1497"/>
        <v>23866.687291666665</v>
      </c>
      <c r="V5428">
        <v>0</v>
      </c>
      <c r="W5428">
        <f t="shared" si="1499"/>
        <v>23891.687291666665</v>
      </c>
      <c r="X5428">
        <f t="shared" si="1501"/>
        <v>8865</v>
      </c>
      <c r="Y5428">
        <f t="shared" si="1498"/>
        <v>21285</v>
      </c>
      <c r="Z5428">
        <f t="shared" si="1500"/>
        <v>117243.31270833334</v>
      </c>
      <c r="AA5428" t="s">
        <v>224</v>
      </c>
      <c r="AB5428">
        <v>2021</v>
      </c>
    </row>
    <row r="5429" spans="1:28" x14ac:dyDescent="0.25">
      <c r="A5429">
        <v>94</v>
      </c>
      <c r="B5429" t="s">
        <v>326</v>
      </c>
      <c r="C5429" t="s">
        <v>103</v>
      </c>
      <c r="D5429" t="s">
        <v>21</v>
      </c>
      <c r="E5429" t="s">
        <v>81</v>
      </c>
      <c r="F5429" t="s">
        <v>84</v>
      </c>
      <c r="G5429">
        <v>150000</v>
      </c>
      <c r="H5429">
        <f t="shared" si="1490"/>
        <v>137564.64000000001</v>
      </c>
      <c r="I5429">
        <f t="shared" si="1491"/>
        <v>4305</v>
      </c>
      <c r="J5429">
        <f t="shared" si="1492"/>
        <v>10649.999999999998</v>
      </c>
      <c r="K5429">
        <f t="shared" si="1493"/>
        <v>686.4</v>
      </c>
      <c r="L5429">
        <f t="shared" si="1494"/>
        <v>4560</v>
      </c>
      <c r="M5429">
        <f t="shared" si="1495"/>
        <v>10635</v>
      </c>
      <c r="N5429">
        <v>3570.36</v>
      </c>
      <c r="O5429">
        <f t="shared" si="1496"/>
        <v>34406.759999999995</v>
      </c>
      <c r="P5429">
        <v>25</v>
      </c>
      <c r="Q5429">
        <v>10934.9</v>
      </c>
      <c r="R5429">
        <v>1050.05</v>
      </c>
      <c r="S5429">
        <v>0</v>
      </c>
      <c r="T5429">
        <v>100</v>
      </c>
      <c r="U5429">
        <f t="shared" si="1497"/>
        <v>22974.097291666669</v>
      </c>
      <c r="V5429">
        <v>0</v>
      </c>
      <c r="W5429">
        <f t="shared" si="1499"/>
        <v>35084.047291666669</v>
      </c>
      <c r="X5429">
        <f t="shared" si="1501"/>
        <v>12435.36</v>
      </c>
      <c r="Y5429">
        <f t="shared" si="1498"/>
        <v>21285</v>
      </c>
      <c r="Z5429">
        <f t="shared" si="1500"/>
        <v>102480.59270833334</v>
      </c>
      <c r="AA5429" t="s">
        <v>224</v>
      </c>
      <c r="AB5429">
        <v>2021</v>
      </c>
    </row>
    <row r="5430" spans="1:28" x14ac:dyDescent="0.25">
      <c r="A5430">
        <v>95</v>
      </c>
      <c r="B5430" t="s">
        <v>327</v>
      </c>
      <c r="C5430" t="s">
        <v>102</v>
      </c>
      <c r="D5430" t="s">
        <v>23</v>
      </c>
      <c r="E5430" t="s">
        <v>82</v>
      </c>
      <c r="F5430" t="s">
        <v>99</v>
      </c>
      <c r="G5430">
        <v>150000</v>
      </c>
      <c r="H5430">
        <f t="shared" si="1490"/>
        <v>141135</v>
      </c>
      <c r="I5430">
        <f t="shared" si="1491"/>
        <v>4305</v>
      </c>
      <c r="J5430">
        <f t="shared" si="1492"/>
        <v>10649.999999999998</v>
      </c>
      <c r="K5430">
        <f t="shared" si="1493"/>
        <v>686.4</v>
      </c>
      <c r="L5430">
        <f t="shared" si="1494"/>
        <v>4560</v>
      </c>
      <c r="M5430">
        <f t="shared" si="1495"/>
        <v>10635</v>
      </c>
      <c r="N5430">
        <v>0</v>
      </c>
      <c r="O5430">
        <f t="shared" si="1496"/>
        <v>30836.399999999998</v>
      </c>
      <c r="P5430">
        <v>25</v>
      </c>
      <c r="Q5430">
        <v>0</v>
      </c>
      <c r="R5430">
        <v>0</v>
      </c>
      <c r="S5430">
        <v>2125</v>
      </c>
      <c r="T5430">
        <v>0</v>
      </c>
      <c r="U5430">
        <f t="shared" si="1497"/>
        <v>23866.687291666665</v>
      </c>
      <c r="V5430">
        <v>0</v>
      </c>
      <c r="W5430">
        <f t="shared" si="1499"/>
        <v>26016.687291666665</v>
      </c>
      <c r="X5430">
        <f t="shared" si="1501"/>
        <v>8865</v>
      </c>
      <c r="Y5430">
        <f t="shared" si="1498"/>
        <v>21285</v>
      </c>
      <c r="Z5430">
        <f t="shared" si="1500"/>
        <v>115118.31270833334</v>
      </c>
      <c r="AA5430" t="s">
        <v>224</v>
      </c>
      <c r="AB5430">
        <v>2021</v>
      </c>
    </row>
    <row r="5431" spans="1:28" x14ac:dyDescent="0.25">
      <c r="A5431">
        <v>96</v>
      </c>
      <c r="B5431" t="s">
        <v>328</v>
      </c>
      <c r="C5431" t="s">
        <v>103</v>
      </c>
      <c r="D5431" t="s">
        <v>6</v>
      </c>
      <c r="E5431" t="s">
        <v>83</v>
      </c>
      <c r="F5431" t="s">
        <v>84</v>
      </c>
      <c r="G5431">
        <v>33875</v>
      </c>
      <c r="H5431">
        <f t="shared" si="1490"/>
        <v>31872.987499999999</v>
      </c>
      <c r="I5431">
        <f t="shared" si="1491"/>
        <v>972.21249999999998</v>
      </c>
      <c r="J5431">
        <f t="shared" si="1492"/>
        <v>2405.125</v>
      </c>
      <c r="K5431">
        <f t="shared" si="1493"/>
        <v>372.62500000000006</v>
      </c>
      <c r="L5431">
        <f t="shared" si="1494"/>
        <v>1029.8</v>
      </c>
      <c r="M5431">
        <f t="shared" si="1495"/>
        <v>2401.7375000000002</v>
      </c>
      <c r="N5431">
        <v>0</v>
      </c>
      <c r="O5431">
        <f t="shared" si="1496"/>
        <v>7181.5</v>
      </c>
      <c r="P5431">
        <v>25</v>
      </c>
      <c r="Q5431">
        <v>0</v>
      </c>
      <c r="R5431">
        <v>0</v>
      </c>
      <c r="S5431">
        <v>0</v>
      </c>
      <c r="T5431">
        <v>100</v>
      </c>
      <c r="U5431">
        <f t="shared" si="1497"/>
        <v>0</v>
      </c>
      <c r="V5431">
        <v>0</v>
      </c>
      <c r="W5431">
        <f t="shared" si="1499"/>
        <v>125</v>
      </c>
      <c r="X5431">
        <f t="shared" si="1501"/>
        <v>2002.0124999999998</v>
      </c>
      <c r="Y5431">
        <f t="shared" si="1498"/>
        <v>4806.8625000000002</v>
      </c>
      <c r="Z5431">
        <f t="shared" si="1500"/>
        <v>31747.987499999999</v>
      </c>
      <c r="AA5431" t="s">
        <v>224</v>
      </c>
      <c r="AB5431">
        <v>2021</v>
      </c>
    </row>
    <row r="5432" spans="1:28" x14ac:dyDescent="0.25">
      <c r="A5432">
        <v>97</v>
      </c>
      <c r="B5432" t="s">
        <v>329</v>
      </c>
      <c r="C5432" t="s">
        <v>103</v>
      </c>
      <c r="D5432" t="s">
        <v>94</v>
      </c>
      <c r="E5432" t="s">
        <v>52</v>
      </c>
      <c r="F5432" t="s">
        <v>100</v>
      </c>
      <c r="G5432">
        <v>20000</v>
      </c>
      <c r="H5432">
        <f t="shared" si="1490"/>
        <v>18818</v>
      </c>
      <c r="I5432">
        <f t="shared" si="1491"/>
        <v>574</v>
      </c>
      <c r="J5432">
        <f t="shared" si="1492"/>
        <v>1419.9999999999998</v>
      </c>
      <c r="K5432">
        <f t="shared" si="1493"/>
        <v>220.00000000000003</v>
      </c>
      <c r="L5432">
        <f t="shared" si="1494"/>
        <v>608</v>
      </c>
      <c r="M5432">
        <f t="shared" si="1495"/>
        <v>1418</v>
      </c>
      <c r="N5432">
        <v>0</v>
      </c>
      <c r="O5432">
        <f t="shared" si="1496"/>
        <v>4240</v>
      </c>
      <c r="P5432">
        <v>25</v>
      </c>
      <c r="Q5432">
        <v>0</v>
      </c>
      <c r="R5432">
        <v>0</v>
      </c>
      <c r="S5432">
        <v>0</v>
      </c>
      <c r="T5432">
        <v>0</v>
      </c>
      <c r="U5432">
        <f t="shared" si="1497"/>
        <v>0</v>
      </c>
      <c r="V5432">
        <v>0</v>
      </c>
      <c r="W5432">
        <f t="shared" si="1499"/>
        <v>25</v>
      </c>
      <c r="X5432">
        <v>1182</v>
      </c>
      <c r="Y5432">
        <f t="shared" si="1498"/>
        <v>2838</v>
      </c>
      <c r="Z5432">
        <f t="shared" si="1500"/>
        <v>18793</v>
      </c>
      <c r="AA5432" t="s">
        <v>224</v>
      </c>
      <c r="AB5432">
        <v>2021</v>
      </c>
    </row>
    <row r="5433" spans="1:28" x14ac:dyDescent="0.25">
      <c r="A5433">
        <v>98</v>
      </c>
      <c r="B5433" t="s">
        <v>330</v>
      </c>
      <c r="C5433" t="s">
        <v>102</v>
      </c>
      <c r="D5433" t="s">
        <v>16</v>
      </c>
      <c r="E5433" t="s">
        <v>95</v>
      </c>
      <c r="F5433" t="s">
        <v>84</v>
      </c>
      <c r="G5433">
        <v>32000</v>
      </c>
      <c r="H5433">
        <f t="shared" si="1490"/>
        <v>30108.799999999999</v>
      </c>
      <c r="I5433">
        <f t="shared" si="1491"/>
        <v>918.4</v>
      </c>
      <c r="J5433">
        <f t="shared" si="1492"/>
        <v>2272</v>
      </c>
      <c r="K5433">
        <f t="shared" si="1493"/>
        <v>352.00000000000006</v>
      </c>
      <c r="L5433">
        <f t="shared" si="1494"/>
        <v>972.8</v>
      </c>
      <c r="M5433">
        <f t="shared" si="1495"/>
        <v>2268.8000000000002</v>
      </c>
      <c r="N5433">
        <v>0</v>
      </c>
      <c r="O5433">
        <f t="shared" si="1496"/>
        <v>6784</v>
      </c>
      <c r="P5433">
        <v>25</v>
      </c>
      <c r="Q5433">
        <v>0</v>
      </c>
      <c r="R5433">
        <v>0</v>
      </c>
      <c r="S5433">
        <v>336</v>
      </c>
      <c r="T5433">
        <v>100</v>
      </c>
      <c r="U5433">
        <f t="shared" si="1497"/>
        <v>0</v>
      </c>
      <c r="V5433">
        <v>0</v>
      </c>
      <c r="W5433">
        <f t="shared" si="1499"/>
        <v>461</v>
      </c>
      <c r="X5433">
        <f t="shared" ref="X5433:X5464" si="1502">+I5433+L5433+N5433</f>
        <v>1891.1999999999998</v>
      </c>
      <c r="Y5433">
        <f t="shared" si="1498"/>
        <v>4540.8</v>
      </c>
      <c r="Z5433">
        <f t="shared" si="1500"/>
        <v>29647.8</v>
      </c>
      <c r="AA5433" t="s">
        <v>224</v>
      </c>
      <c r="AB5433">
        <v>2021</v>
      </c>
    </row>
    <row r="5434" spans="1:28" x14ac:dyDescent="0.25">
      <c r="A5434">
        <v>99</v>
      </c>
      <c r="B5434" t="s">
        <v>331</v>
      </c>
      <c r="C5434" t="s">
        <v>103</v>
      </c>
      <c r="D5434" t="s">
        <v>10</v>
      </c>
      <c r="E5434" t="s">
        <v>54</v>
      </c>
      <c r="F5434" t="s">
        <v>100</v>
      </c>
      <c r="G5434">
        <v>25000</v>
      </c>
      <c r="H5434">
        <f t="shared" si="1490"/>
        <v>23522.5</v>
      </c>
      <c r="I5434">
        <f t="shared" si="1491"/>
        <v>717.5</v>
      </c>
      <c r="J5434">
        <f t="shared" si="1492"/>
        <v>1774.9999999999998</v>
      </c>
      <c r="K5434">
        <f t="shared" si="1493"/>
        <v>275</v>
      </c>
      <c r="L5434">
        <f t="shared" si="1494"/>
        <v>760</v>
      </c>
      <c r="M5434">
        <f t="shared" si="1495"/>
        <v>1772.5000000000002</v>
      </c>
      <c r="N5434">
        <v>0</v>
      </c>
      <c r="O5434">
        <f t="shared" si="1496"/>
        <v>5300</v>
      </c>
      <c r="P5434">
        <v>25</v>
      </c>
      <c r="Q5434">
        <v>0</v>
      </c>
      <c r="R5434">
        <v>0</v>
      </c>
      <c r="S5434">
        <v>0</v>
      </c>
      <c r="T5434">
        <v>100</v>
      </c>
      <c r="U5434">
        <f t="shared" si="1497"/>
        <v>0</v>
      </c>
      <c r="V5434">
        <v>0</v>
      </c>
      <c r="W5434">
        <f t="shared" si="1499"/>
        <v>125</v>
      </c>
      <c r="X5434">
        <f t="shared" si="1502"/>
        <v>1477.5</v>
      </c>
      <c r="Y5434">
        <f t="shared" si="1498"/>
        <v>3547.5</v>
      </c>
      <c r="Z5434">
        <f t="shared" si="1500"/>
        <v>23397.5</v>
      </c>
      <c r="AA5434" t="s">
        <v>224</v>
      </c>
      <c r="AB5434">
        <v>2021</v>
      </c>
    </row>
    <row r="5435" spans="1:28" x14ac:dyDescent="0.25">
      <c r="A5435">
        <v>100</v>
      </c>
      <c r="B5435" t="s">
        <v>332</v>
      </c>
      <c r="C5435" t="s">
        <v>102</v>
      </c>
      <c r="D5435" t="s">
        <v>14</v>
      </c>
      <c r="E5435" t="s">
        <v>333</v>
      </c>
      <c r="F5435" t="s">
        <v>84</v>
      </c>
      <c r="G5435">
        <v>150000</v>
      </c>
      <c r="H5435">
        <f t="shared" si="1490"/>
        <v>139944.88</v>
      </c>
      <c r="I5435">
        <f t="shared" si="1491"/>
        <v>4305</v>
      </c>
      <c r="J5435">
        <f t="shared" si="1492"/>
        <v>10649.999999999998</v>
      </c>
      <c r="K5435">
        <f t="shared" si="1493"/>
        <v>686.4</v>
      </c>
      <c r="L5435">
        <f t="shared" si="1494"/>
        <v>4560</v>
      </c>
      <c r="M5435">
        <f t="shared" si="1495"/>
        <v>10635</v>
      </c>
      <c r="N5435">
        <v>1190.1199999999999</v>
      </c>
      <c r="O5435">
        <f t="shared" si="1496"/>
        <v>32026.519999999997</v>
      </c>
      <c r="P5435">
        <v>25</v>
      </c>
      <c r="Q5435">
        <v>2000</v>
      </c>
      <c r="R5435">
        <v>0</v>
      </c>
      <c r="S5435">
        <v>3660</v>
      </c>
      <c r="T5435">
        <v>100</v>
      </c>
      <c r="U5435">
        <f t="shared" si="1497"/>
        <v>23569.157291666666</v>
      </c>
      <c r="V5435">
        <v>0</v>
      </c>
      <c r="W5435">
        <f t="shared" si="1499"/>
        <v>29354.157291666666</v>
      </c>
      <c r="X5435">
        <f t="shared" si="1502"/>
        <v>10055.119999999999</v>
      </c>
      <c r="Y5435">
        <f t="shared" si="1498"/>
        <v>21285</v>
      </c>
      <c r="Z5435">
        <f t="shared" si="1500"/>
        <v>110590.72270833334</v>
      </c>
      <c r="AA5435" t="s">
        <v>224</v>
      </c>
      <c r="AB5435">
        <v>2021</v>
      </c>
    </row>
    <row r="5436" spans="1:28" x14ac:dyDescent="0.25">
      <c r="A5436">
        <v>101</v>
      </c>
      <c r="B5436" t="s">
        <v>334</v>
      </c>
      <c r="C5436" t="s">
        <v>102</v>
      </c>
      <c r="D5436" t="s">
        <v>6</v>
      </c>
      <c r="E5436" t="s">
        <v>335</v>
      </c>
      <c r="F5436" t="s">
        <v>84</v>
      </c>
      <c r="G5436">
        <v>70000</v>
      </c>
      <c r="H5436">
        <f t="shared" si="1490"/>
        <v>63482.76</v>
      </c>
      <c r="I5436">
        <f t="shared" si="1491"/>
        <v>2009</v>
      </c>
      <c r="J5436">
        <f t="shared" si="1492"/>
        <v>4970</v>
      </c>
      <c r="K5436">
        <f t="shared" si="1493"/>
        <v>686.4</v>
      </c>
      <c r="L5436">
        <f t="shared" si="1494"/>
        <v>2128</v>
      </c>
      <c r="M5436">
        <f t="shared" si="1495"/>
        <v>4963</v>
      </c>
      <c r="N5436">
        <v>2380.2399999999998</v>
      </c>
      <c r="O5436">
        <f t="shared" si="1496"/>
        <v>17136.64</v>
      </c>
      <c r="P5436">
        <v>25</v>
      </c>
      <c r="Q5436">
        <v>0</v>
      </c>
      <c r="R5436">
        <v>200.01</v>
      </c>
      <c r="S5436">
        <v>4250</v>
      </c>
      <c r="T5436">
        <v>100</v>
      </c>
      <c r="U5436">
        <f t="shared" si="1497"/>
        <v>4892.4018333333333</v>
      </c>
      <c r="V5436">
        <v>0</v>
      </c>
      <c r="W5436">
        <f t="shared" si="1499"/>
        <v>9467.4118333333336</v>
      </c>
      <c r="X5436">
        <f t="shared" si="1502"/>
        <v>6517.24</v>
      </c>
      <c r="Y5436">
        <f t="shared" si="1498"/>
        <v>9933</v>
      </c>
      <c r="Z5436">
        <f t="shared" si="1500"/>
        <v>54015.348166666663</v>
      </c>
      <c r="AA5436" t="s">
        <v>224</v>
      </c>
      <c r="AB5436">
        <v>2021</v>
      </c>
    </row>
    <row r="5437" spans="1:28" x14ac:dyDescent="0.25">
      <c r="A5437">
        <v>102</v>
      </c>
      <c r="B5437" t="s">
        <v>229</v>
      </c>
      <c r="C5437" t="s">
        <v>102</v>
      </c>
      <c r="D5437" t="s">
        <v>4</v>
      </c>
      <c r="E5437" t="s">
        <v>24</v>
      </c>
      <c r="F5437" t="s">
        <v>84</v>
      </c>
      <c r="G5437">
        <v>45000</v>
      </c>
      <c r="H5437">
        <f>+G5437-(I5437+L5437+N5437)</f>
        <v>39960.26</v>
      </c>
      <c r="I5437">
        <v>1291.5</v>
      </c>
      <c r="J5437">
        <v>3195</v>
      </c>
      <c r="K5437">
        <v>495</v>
      </c>
      <c r="L5437">
        <v>1368</v>
      </c>
      <c r="M5437">
        <v>3190.5</v>
      </c>
      <c r="N5437">
        <v>2380.2399999999998</v>
      </c>
      <c r="O5437">
        <f>+I5437+J5437+K5437+L5437+M5437+N5437</f>
        <v>11920.24</v>
      </c>
      <c r="P5437">
        <v>25</v>
      </c>
      <c r="Q5437">
        <v>7487.3</v>
      </c>
      <c r="R5437">
        <v>50</v>
      </c>
      <c r="S5437">
        <v>0</v>
      </c>
      <c r="T5437">
        <v>100</v>
      </c>
      <c r="U5437">
        <f>IF((H5437*12)&gt;867123.01,(79776+(((H5437*12)-867123.01)*0.25))/12,IF((H5437*12)&gt;624329.01,(31216+(((H5437*12)-624329.01)*0.2))/12,IF((H5437*12)&gt;416220.01,(((H5437*12)-416220.01)*0.15)/12,0)))</f>
        <v>791.28887499999973</v>
      </c>
      <c r="V5437">
        <v>0</v>
      </c>
      <c r="W5437">
        <f t="shared" si="1499"/>
        <v>8453.5888749999995</v>
      </c>
      <c r="X5437">
        <f t="shared" si="1502"/>
        <v>5039.74</v>
      </c>
      <c r="Y5437">
        <f>+J5437++K5437+M5437</f>
        <v>6880.5</v>
      </c>
      <c r="Z5437">
        <f t="shared" si="1500"/>
        <v>31506.671125000001</v>
      </c>
      <c r="AA5437" t="s">
        <v>225</v>
      </c>
      <c r="AB5437">
        <v>2021</v>
      </c>
    </row>
    <row r="5438" spans="1:28" x14ac:dyDescent="0.25">
      <c r="A5438">
        <v>1</v>
      </c>
      <c r="B5438" t="s">
        <v>230</v>
      </c>
      <c r="C5438" t="s">
        <v>103</v>
      </c>
      <c r="D5438" t="s">
        <v>5</v>
      </c>
      <c r="E5438" t="s">
        <v>25</v>
      </c>
      <c r="F5438" t="s">
        <v>84</v>
      </c>
      <c r="G5438">
        <v>80000</v>
      </c>
      <c r="H5438">
        <f t="shared" ref="H5438:H5501" si="1503">+G5438-(I5438+L5438+N5438)</f>
        <v>75272</v>
      </c>
      <c r="I5438">
        <v>2296</v>
      </c>
      <c r="J5438">
        <v>5680</v>
      </c>
      <c r="K5438">
        <v>686.4</v>
      </c>
      <c r="L5438">
        <v>2432</v>
      </c>
      <c r="M5438">
        <v>5672</v>
      </c>
      <c r="N5438">
        <v>0</v>
      </c>
      <c r="O5438">
        <f t="shared" ref="O5438:O5501" si="1504">+I5438+J5438+K5438+L5438+M5438+N5438</f>
        <v>16766.400000000001</v>
      </c>
      <c r="P5438">
        <v>25</v>
      </c>
      <c r="Q5438">
        <v>200</v>
      </c>
      <c r="R5438">
        <v>950.05</v>
      </c>
      <c r="S5438">
        <v>0</v>
      </c>
      <c r="T5438">
        <v>100</v>
      </c>
      <c r="U5438">
        <f t="shared" ref="U5438:U5501" si="1505">IF((H5438*12)&gt;867123.01,(79776+(((H5438*12)-867123.01)*0.25))/12,IF((H5438*12)&gt;624329.01,(31216+(((H5438*12)-624329.01)*0.2))/12,IF((H5438*12)&gt;416220.01,(((H5438*12)-416220.01)*0.15)/12,0)))</f>
        <v>7400.9372916666662</v>
      </c>
      <c r="V5438">
        <v>0</v>
      </c>
      <c r="W5438">
        <f t="shared" si="1499"/>
        <v>8675.9872916666664</v>
      </c>
      <c r="X5438">
        <f t="shared" si="1502"/>
        <v>4728</v>
      </c>
      <c r="Y5438">
        <f t="shared" ref="Y5438:Y5469" si="1506">+J5438+M5438</f>
        <v>11352</v>
      </c>
      <c r="Z5438">
        <f t="shared" si="1500"/>
        <v>66596.012708333335</v>
      </c>
      <c r="AA5438" t="s">
        <v>225</v>
      </c>
      <c r="AB5438">
        <v>2021</v>
      </c>
    </row>
    <row r="5439" spans="1:28" x14ac:dyDescent="0.25">
      <c r="A5439">
        <v>2</v>
      </c>
      <c r="B5439" t="s">
        <v>231</v>
      </c>
      <c r="C5439" t="s">
        <v>102</v>
      </c>
      <c r="D5439" t="s">
        <v>6</v>
      </c>
      <c r="E5439" t="s">
        <v>26</v>
      </c>
      <c r="F5439" t="s">
        <v>100</v>
      </c>
      <c r="G5439">
        <v>31000</v>
      </c>
      <c r="H5439">
        <f t="shared" si="1503"/>
        <v>29167.9</v>
      </c>
      <c r="I5439">
        <v>889.7</v>
      </c>
      <c r="J5439">
        <v>2201</v>
      </c>
      <c r="K5439">
        <v>341</v>
      </c>
      <c r="L5439">
        <v>942.4</v>
      </c>
      <c r="M5439">
        <v>2197.9</v>
      </c>
      <c r="N5439">
        <v>0</v>
      </c>
      <c r="O5439">
        <f t="shared" si="1504"/>
        <v>6572</v>
      </c>
      <c r="P5439">
        <v>25</v>
      </c>
      <c r="Q5439">
        <v>0</v>
      </c>
      <c r="R5439">
        <v>0</v>
      </c>
      <c r="S5439">
        <v>0</v>
      </c>
      <c r="T5439">
        <v>100</v>
      </c>
      <c r="U5439">
        <f t="shared" si="1505"/>
        <v>0</v>
      </c>
      <c r="V5439">
        <v>0</v>
      </c>
      <c r="W5439">
        <f t="shared" si="1499"/>
        <v>125</v>
      </c>
      <c r="X5439">
        <f t="shared" si="1502"/>
        <v>1832.1</v>
      </c>
      <c r="Y5439">
        <f t="shared" si="1506"/>
        <v>4398.8999999999996</v>
      </c>
      <c r="Z5439">
        <f t="shared" si="1500"/>
        <v>29042.9</v>
      </c>
      <c r="AA5439" t="s">
        <v>225</v>
      </c>
      <c r="AB5439">
        <v>2021</v>
      </c>
    </row>
    <row r="5440" spans="1:28" x14ac:dyDescent="0.25">
      <c r="A5440">
        <v>3</v>
      </c>
      <c r="B5440" t="s">
        <v>232</v>
      </c>
      <c r="C5440" t="s">
        <v>102</v>
      </c>
      <c r="D5440" t="s">
        <v>6</v>
      </c>
      <c r="E5440" t="s">
        <v>26</v>
      </c>
      <c r="F5440" t="s">
        <v>100</v>
      </c>
      <c r="G5440">
        <v>22000</v>
      </c>
      <c r="H5440">
        <f t="shared" si="1503"/>
        <v>19509.68</v>
      </c>
      <c r="I5440">
        <v>631.4</v>
      </c>
      <c r="J5440">
        <v>1562</v>
      </c>
      <c r="K5440">
        <v>242</v>
      </c>
      <c r="L5440">
        <v>668.8</v>
      </c>
      <c r="M5440">
        <v>1559.8</v>
      </c>
      <c r="N5440">
        <v>1190.1199999999999</v>
      </c>
      <c r="O5440">
        <f t="shared" si="1504"/>
        <v>5854.12</v>
      </c>
      <c r="P5440">
        <v>25</v>
      </c>
      <c r="Q5440">
        <v>0</v>
      </c>
      <c r="R5440">
        <v>0</v>
      </c>
      <c r="S5440">
        <v>0</v>
      </c>
      <c r="T5440">
        <v>100</v>
      </c>
      <c r="U5440">
        <f t="shared" si="1505"/>
        <v>0</v>
      </c>
      <c r="V5440">
        <v>0</v>
      </c>
      <c r="W5440">
        <f t="shared" si="1499"/>
        <v>125</v>
      </c>
      <c r="X5440">
        <f t="shared" si="1502"/>
        <v>2490.3199999999997</v>
      </c>
      <c r="Y5440">
        <f t="shared" si="1506"/>
        <v>3121.8</v>
      </c>
      <c r="Z5440">
        <f t="shared" si="1500"/>
        <v>19384.68</v>
      </c>
      <c r="AA5440" t="s">
        <v>225</v>
      </c>
      <c r="AB5440">
        <v>2021</v>
      </c>
    </row>
    <row r="5441" spans="1:28" x14ac:dyDescent="0.25">
      <c r="A5441">
        <v>4</v>
      </c>
      <c r="B5441" t="s">
        <v>233</v>
      </c>
      <c r="C5441" t="s">
        <v>103</v>
      </c>
      <c r="D5441" t="s">
        <v>7</v>
      </c>
      <c r="E5441" t="s">
        <v>27</v>
      </c>
      <c r="F5441" t="s">
        <v>98</v>
      </c>
      <c r="G5441">
        <v>400000</v>
      </c>
      <c r="H5441">
        <f t="shared" si="1503"/>
        <v>386303.2</v>
      </c>
      <c r="I5441">
        <v>8954.4</v>
      </c>
      <c r="J5441">
        <v>22152</v>
      </c>
      <c r="K5441">
        <v>686.4</v>
      </c>
      <c r="L5441">
        <v>4742.3999999999996</v>
      </c>
      <c r="M5441">
        <v>11060.4</v>
      </c>
      <c r="N5441">
        <v>0</v>
      </c>
      <c r="O5441">
        <f t="shared" si="1504"/>
        <v>47595.600000000006</v>
      </c>
      <c r="P5441">
        <v>25</v>
      </c>
      <c r="Q5441">
        <v>0</v>
      </c>
      <c r="R5441">
        <v>0</v>
      </c>
      <c r="S5441">
        <v>0</v>
      </c>
      <c r="T5441">
        <v>0</v>
      </c>
      <c r="U5441">
        <f t="shared" si="1505"/>
        <v>85158.737291666679</v>
      </c>
      <c r="V5441">
        <v>0</v>
      </c>
      <c r="W5441">
        <f t="shared" si="1499"/>
        <v>85183.737291666679</v>
      </c>
      <c r="X5441">
        <f t="shared" si="1502"/>
        <v>13696.8</v>
      </c>
      <c r="Y5441">
        <f t="shared" si="1506"/>
        <v>33212.400000000001</v>
      </c>
      <c r="Z5441">
        <f t="shared" si="1500"/>
        <v>301119.46270833333</v>
      </c>
      <c r="AA5441" t="s">
        <v>225</v>
      </c>
      <c r="AB5441">
        <v>2021</v>
      </c>
    </row>
    <row r="5442" spans="1:28" x14ac:dyDescent="0.25">
      <c r="A5442">
        <v>5</v>
      </c>
      <c r="B5442" t="s">
        <v>234</v>
      </c>
      <c r="C5442" t="s">
        <v>103</v>
      </c>
      <c r="D5442" t="s">
        <v>6</v>
      </c>
      <c r="E5442" t="s">
        <v>28</v>
      </c>
      <c r="F5442" t="s">
        <v>100</v>
      </c>
      <c r="G5442">
        <v>21500</v>
      </c>
      <c r="H5442">
        <f t="shared" si="1503"/>
        <v>20229.349999999999</v>
      </c>
      <c r="I5442">
        <v>617.04999999999995</v>
      </c>
      <c r="J5442">
        <v>1526.5</v>
      </c>
      <c r="K5442">
        <v>236.5</v>
      </c>
      <c r="L5442">
        <v>653.6</v>
      </c>
      <c r="M5442">
        <v>1524.35</v>
      </c>
      <c r="N5442">
        <v>0</v>
      </c>
      <c r="O5442">
        <f t="shared" si="1504"/>
        <v>4558</v>
      </c>
      <c r="P5442">
        <v>25</v>
      </c>
      <c r="Q5442">
        <v>4444</v>
      </c>
      <c r="R5442">
        <v>0</v>
      </c>
      <c r="S5442">
        <v>0</v>
      </c>
      <c r="T5442">
        <v>100</v>
      </c>
      <c r="U5442">
        <f t="shared" si="1505"/>
        <v>0</v>
      </c>
      <c r="V5442">
        <v>0</v>
      </c>
      <c r="W5442">
        <f t="shared" si="1499"/>
        <v>4569</v>
      </c>
      <c r="X5442">
        <f t="shared" si="1502"/>
        <v>1270.6500000000001</v>
      </c>
      <c r="Y5442">
        <f t="shared" si="1506"/>
        <v>3050.85</v>
      </c>
      <c r="Z5442">
        <f t="shared" si="1500"/>
        <v>15660.35</v>
      </c>
      <c r="AA5442" t="s">
        <v>225</v>
      </c>
      <c r="AB5442">
        <v>2021</v>
      </c>
    </row>
    <row r="5443" spans="1:28" x14ac:dyDescent="0.25">
      <c r="A5443">
        <v>6</v>
      </c>
      <c r="B5443" t="s">
        <v>235</v>
      </c>
      <c r="C5443" t="s">
        <v>102</v>
      </c>
      <c r="D5443" t="s">
        <v>8</v>
      </c>
      <c r="E5443" t="s">
        <v>29</v>
      </c>
      <c r="F5443" t="s">
        <v>99</v>
      </c>
      <c r="G5443">
        <v>130000</v>
      </c>
      <c r="H5443">
        <f t="shared" si="1503"/>
        <v>122317</v>
      </c>
      <c r="I5443">
        <v>3731</v>
      </c>
      <c r="J5443">
        <v>9230</v>
      </c>
      <c r="K5443">
        <v>686.4</v>
      </c>
      <c r="L5443">
        <v>3952</v>
      </c>
      <c r="M5443">
        <v>9217</v>
      </c>
      <c r="N5443">
        <v>0</v>
      </c>
      <c r="O5443">
        <f t="shared" si="1504"/>
        <v>26816.400000000001</v>
      </c>
      <c r="P5443">
        <v>25</v>
      </c>
      <c r="Q5443">
        <v>0</v>
      </c>
      <c r="R5443">
        <v>0</v>
      </c>
      <c r="S5443">
        <v>0</v>
      </c>
      <c r="T5443">
        <v>100</v>
      </c>
      <c r="U5443">
        <f t="shared" si="1505"/>
        <v>19162.187291666665</v>
      </c>
      <c r="V5443">
        <v>0</v>
      </c>
      <c r="W5443">
        <f t="shared" si="1499"/>
        <v>19287.187291666665</v>
      </c>
      <c r="X5443">
        <f t="shared" si="1502"/>
        <v>7683</v>
      </c>
      <c r="Y5443">
        <f t="shared" si="1506"/>
        <v>18447</v>
      </c>
      <c r="Z5443">
        <f t="shared" si="1500"/>
        <v>103029.81270833334</v>
      </c>
      <c r="AA5443" t="s">
        <v>225</v>
      </c>
      <c r="AB5443">
        <v>2021</v>
      </c>
    </row>
    <row r="5444" spans="1:28" x14ac:dyDescent="0.25">
      <c r="A5444">
        <v>7</v>
      </c>
      <c r="B5444" t="s">
        <v>236</v>
      </c>
      <c r="C5444" t="s">
        <v>102</v>
      </c>
      <c r="D5444" t="s">
        <v>7</v>
      </c>
      <c r="E5444" t="s">
        <v>30</v>
      </c>
      <c r="F5444" t="s">
        <v>99</v>
      </c>
      <c r="G5444">
        <v>150000</v>
      </c>
      <c r="H5444">
        <f t="shared" si="1503"/>
        <v>141135</v>
      </c>
      <c r="I5444">
        <v>4305</v>
      </c>
      <c r="J5444">
        <v>10650</v>
      </c>
      <c r="K5444">
        <v>686.4</v>
      </c>
      <c r="L5444">
        <v>4560</v>
      </c>
      <c r="M5444">
        <v>10635</v>
      </c>
      <c r="N5444">
        <v>0</v>
      </c>
      <c r="O5444">
        <f t="shared" si="1504"/>
        <v>30836.400000000001</v>
      </c>
      <c r="P5444">
        <v>25</v>
      </c>
      <c r="Q5444">
        <v>0</v>
      </c>
      <c r="R5444">
        <v>0</v>
      </c>
      <c r="S5444">
        <v>0</v>
      </c>
      <c r="T5444">
        <v>100</v>
      </c>
      <c r="U5444">
        <f t="shared" si="1505"/>
        <v>23866.687291666665</v>
      </c>
      <c r="V5444">
        <v>0</v>
      </c>
      <c r="W5444">
        <f t="shared" si="1499"/>
        <v>23991.687291666665</v>
      </c>
      <c r="X5444">
        <f t="shared" si="1502"/>
        <v>8865</v>
      </c>
      <c r="Y5444">
        <f t="shared" si="1506"/>
        <v>21285</v>
      </c>
      <c r="Z5444">
        <f t="shared" si="1500"/>
        <v>117143.31270833334</v>
      </c>
      <c r="AA5444" t="s">
        <v>225</v>
      </c>
      <c r="AB5444">
        <v>2021</v>
      </c>
    </row>
    <row r="5445" spans="1:28" x14ac:dyDescent="0.25">
      <c r="A5445">
        <v>8</v>
      </c>
      <c r="B5445" t="s">
        <v>237</v>
      </c>
      <c r="C5445" t="s">
        <v>102</v>
      </c>
      <c r="D5445" t="s">
        <v>22</v>
      </c>
      <c r="E5445" t="s">
        <v>31</v>
      </c>
      <c r="F5445" t="s">
        <v>99</v>
      </c>
      <c r="G5445">
        <v>145000</v>
      </c>
      <c r="H5445">
        <f t="shared" si="1503"/>
        <v>135240.38</v>
      </c>
      <c r="I5445">
        <v>4161.5</v>
      </c>
      <c r="J5445">
        <v>10295</v>
      </c>
      <c r="K5445">
        <v>686.4</v>
      </c>
      <c r="L5445">
        <v>4408</v>
      </c>
      <c r="M5445">
        <v>10280.5</v>
      </c>
      <c r="N5445">
        <v>1190.1199999999999</v>
      </c>
      <c r="O5445">
        <f t="shared" si="1504"/>
        <v>31021.52</v>
      </c>
      <c r="P5445">
        <v>25</v>
      </c>
      <c r="Q5445">
        <v>1000</v>
      </c>
      <c r="R5445">
        <v>250.01</v>
      </c>
      <c r="S5445">
        <v>0</v>
      </c>
      <c r="T5445">
        <v>100</v>
      </c>
      <c r="U5445">
        <f t="shared" si="1505"/>
        <v>22393.032291666666</v>
      </c>
      <c r="V5445">
        <v>0</v>
      </c>
      <c r="W5445">
        <f t="shared" si="1499"/>
        <v>23768.042291666665</v>
      </c>
      <c r="X5445">
        <f t="shared" si="1502"/>
        <v>9759.619999999999</v>
      </c>
      <c r="Y5445">
        <f t="shared" si="1506"/>
        <v>20575.5</v>
      </c>
      <c r="Z5445">
        <f t="shared" si="1500"/>
        <v>111472.33770833333</v>
      </c>
      <c r="AA5445" t="s">
        <v>225</v>
      </c>
      <c r="AB5445">
        <v>2021</v>
      </c>
    </row>
    <row r="5446" spans="1:28" x14ac:dyDescent="0.25">
      <c r="A5446">
        <v>9</v>
      </c>
      <c r="B5446" t="s">
        <v>238</v>
      </c>
      <c r="C5446" t="s">
        <v>103</v>
      </c>
      <c r="D5446" t="s">
        <v>6</v>
      </c>
      <c r="E5446" t="s">
        <v>32</v>
      </c>
      <c r="F5446" t="s">
        <v>84</v>
      </c>
      <c r="G5446">
        <v>20000</v>
      </c>
      <c r="H5446">
        <f t="shared" si="1503"/>
        <v>18818</v>
      </c>
      <c r="I5446">
        <v>574</v>
      </c>
      <c r="J5446">
        <v>1420</v>
      </c>
      <c r="K5446">
        <v>220</v>
      </c>
      <c r="L5446">
        <v>608</v>
      </c>
      <c r="M5446">
        <v>1418</v>
      </c>
      <c r="N5446">
        <v>0</v>
      </c>
      <c r="O5446">
        <f t="shared" si="1504"/>
        <v>4240</v>
      </c>
      <c r="P5446">
        <v>25</v>
      </c>
      <c r="Q5446">
        <v>0</v>
      </c>
      <c r="R5446">
        <v>0</v>
      </c>
      <c r="S5446">
        <v>0</v>
      </c>
      <c r="T5446">
        <v>0</v>
      </c>
      <c r="U5446">
        <f t="shared" si="1505"/>
        <v>0</v>
      </c>
      <c r="V5446">
        <v>0</v>
      </c>
      <c r="W5446">
        <f t="shared" si="1499"/>
        <v>25</v>
      </c>
      <c r="X5446">
        <f t="shared" si="1502"/>
        <v>1182</v>
      </c>
      <c r="Y5446">
        <f t="shared" si="1506"/>
        <v>2838</v>
      </c>
      <c r="Z5446">
        <f t="shared" si="1500"/>
        <v>18793</v>
      </c>
      <c r="AA5446" t="s">
        <v>225</v>
      </c>
      <c r="AB5446">
        <v>2021</v>
      </c>
    </row>
    <row r="5447" spans="1:28" x14ac:dyDescent="0.25">
      <c r="A5447">
        <v>10</v>
      </c>
      <c r="B5447" t="s">
        <v>239</v>
      </c>
      <c r="C5447" t="s">
        <v>102</v>
      </c>
      <c r="D5447" t="s">
        <v>10</v>
      </c>
      <c r="E5447" t="s">
        <v>33</v>
      </c>
      <c r="F5447" t="s">
        <v>100</v>
      </c>
      <c r="G5447">
        <v>23100</v>
      </c>
      <c r="H5447">
        <f t="shared" si="1503"/>
        <v>20544.669999999998</v>
      </c>
      <c r="I5447">
        <v>662.97</v>
      </c>
      <c r="J5447">
        <v>1640.1</v>
      </c>
      <c r="K5447">
        <v>254.1</v>
      </c>
      <c r="L5447">
        <v>702.24</v>
      </c>
      <c r="M5447">
        <v>1637.79</v>
      </c>
      <c r="N5447">
        <v>1190.1199999999999</v>
      </c>
      <c r="O5447">
        <f t="shared" si="1504"/>
        <v>6087.32</v>
      </c>
      <c r="P5447">
        <v>25</v>
      </c>
      <c r="Q5447">
        <v>1298.79</v>
      </c>
      <c r="R5447">
        <v>0</v>
      </c>
      <c r="S5447">
        <v>0</v>
      </c>
      <c r="T5447">
        <v>100</v>
      </c>
      <c r="U5447">
        <f t="shared" si="1505"/>
        <v>0</v>
      </c>
      <c r="V5447">
        <v>0</v>
      </c>
      <c r="W5447">
        <f t="shared" si="1499"/>
        <v>1423.79</v>
      </c>
      <c r="X5447">
        <f t="shared" si="1502"/>
        <v>2555.33</v>
      </c>
      <c r="Y5447">
        <f t="shared" si="1506"/>
        <v>3277.89</v>
      </c>
      <c r="Z5447">
        <f t="shared" si="1500"/>
        <v>19120.88</v>
      </c>
      <c r="AA5447" t="s">
        <v>225</v>
      </c>
      <c r="AB5447">
        <v>2021</v>
      </c>
    </row>
    <row r="5448" spans="1:28" x14ac:dyDescent="0.25">
      <c r="A5448">
        <v>11</v>
      </c>
      <c r="B5448" t="s">
        <v>240</v>
      </c>
      <c r="C5448" t="s">
        <v>103</v>
      </c>
      <c r="D5448" t="s">
        <v>11</v>
      </c>
      <c r="E5448" t="s">
        <v>34</v>
      </c>
      <c r="F5448" t="s">
        <v>99</v>
      </c>
      <c r="G5448">
        <v>300000</v>
      </c>
      <c r="H5448">
        <f t="shared" si="1503"/>
        <v>285457.48</v>
      </c>
      <c r="I5448">
        <v>8610</v>
      </c>
      <c r="J5448">
        <v>21300</v>
      </c>
      <c r="K5448">
        <v>686.4</v>
      </c>
      <c r="L5448">
        <v>4742.3999999999996</v>
      </c>
      <c r="M5448">
        <v>11060.4</v>
      </c>
      <c r="N5448">
        <v>1190.1199999999999</v>
      </c>
      <c r="O5448">
        <f t="shared" si="1504"/>
        <v>47589.320000000007</v>
      </c>
      <c r="P5448">
        <v>25</v>
      </c>
      <c r="Q5448">
        <v>0</v>
      </c>
      <c r="R5448">
        <v>0</v>
      </c>
      <c r="S5448">
        <v>2440</v>
      </c>
      <c r="T5448">
        <v>100</v>
      </c>
      <c r="U5448">
        <f t="shared" si="1505"/>
        <v>59947.307291666664</v>
      </c>
      <c r="V5448">
        <v>0</v>
      </c>
      <c r="W5448">
        <f t="shared" si="1499"/>
        <v>62512.307291666664</v>
      </c>
      <c r="X5448">
        <f t="shared" si="1502"/>
        <v>14542.52</v>
      </c>
      <c r="Y5448">
        <f t="shared" si="1506"/>
        <v>32360.400000000001</v>
      </c>
      <c r="Z5448">
        <f t="shared" si="1500"/>
        <v>222945.17270833335</v>
      </c>
      <c r="AA5448" t="s">
        <v>225</v>
      </c>
      <c r="AB5448">
        <v>2021</v>
      </c>
    </row>
    <row r="5449" spans="1:28" x14ac:dyDescent="0.25">
      <c r="A5449">
        <v>12</v>
      </c>
      <c r="B5449" t="s">
        <v>241</v>
      </c>
      <c r="C5449" t="s">
        <v>102</v>
      </c>
      <c r="D5449" t="s">
        <v>12</v>
      </c>
      <c r="E5449" t="s">
        <v>35</v>
      </c>
      <c r="F5449" t="s">
        <v>84</v>
      </c>
      <c r="G5449">
        <v>85000</v>
      </c>
      <c r="H5449">
        <f t="shared" si="1503"/>
        <v>77596.259999999995</v>
      </c>
      <c r="I5449">
        <v>2439.5</v>
      </c>
      <c r="J5449">
        <v>6035</v>
      </c>
      <c r="K5449">
        <v>686.4</v>
      </c>
      <c r="L5449">
        <v>2584</v>
      </c>
      <c r="M5449">
        <v>6026.5</v>
      </c>
      <c r="N5449">
        <v>2380.2399999999998</v>
      </c>
      <c r="O5449">
        <f t="shared" si="1504"/>
        <v>20151.64</v>
      </c>
      <c r="P5449">
        <v>25</v>
      </c>
      <c r="Q5449">
        <v>0</v>
      </c>
      <c r="R5449">
        <v>0</v>
      </c>
      <c r="S5449">
        <v>0</v>
      </c>
      <c r="T5449">
        <v>100</v>
      </c>
      <c r="U5449">
        <f t="shared" si="1505"/>
        <v>7982.002291666664</v>
      </c>
      <c r="V5449">
        <v>0</v>
      </c>
      <c r="W5449">
        <f t="shared" si="1499"/>
        <v>8107.002291666664</v>
      </c>
      <c r="X5449">
        <f t="shared" si="1502"/>
        <v>7403.74</v>
      </c>
      <c r="Y5449">
        <f t="shared" si="1506"/>
        <v>12061.5</v>
      </c>
      <c r="Z5449">
        <f t="shared" si="1500"/>
        <v>69489.257708333331</v>
      </c>
      <c r="AA5449" t="s">
        <v>225</v>
      </c>
      <c r="AB5449">
        <v>2021</v>
      </c>
    </row>
    <row r="5450" spans="1:28" x14ac:dyDescent="0.25">
      <c r="A5450">
        <v>13</v>
      </c>
      <c r="B5450" t="s">
        <v>242</v>
      </c>
      <c r="C5450" t="s">
        <v>103</v>
      </c>
      <c r="D5450" t="s">
        <v>13</v>
      </c>
      <c r="E5450" t="s">
        <v>90</v>
      </c>
      <c r="F5450" t="s">
        <v>84</v>
      </c>
      <c r="G5450">
        <v>125000</v>
      </c>
      <c r="H5450">
        <f t="shared" si="1503"/>
        <v>115232.26</v>
      </c>
      <c r="I5450">
        <v>3587.5</v>
      </c>
      <c r="J5450">
        <v>8875</v>
      </c>
      <c r="K5450">
        <v>686.4</v>
      </c>
      <c r="L5450">
        <v>3800</v>
      </c>
      <c r="M5450">
        <v>8862.5</v>
      </c>
      <c r="N5450">
        <v>2380.2399999999998</v>
      </c>
      <c r="O5450">
        <f t="shared" si="1504"/>
        <v>28191.64</v>
      </c>
      <c r="P5450">
        <v>25</v>
      </c>
      <c r="Q5450">
        <v>0</v>
      </c>
      <c r="R5450">
        <v>0</v>
      </c>
      <c r="S5450">
        <v>0</v>
      </c>
      <c r="T5450">
        <v>100</v>
      </c>
      <c r="U5450">
        <f t="shared" si="1505"/>
        <v>17391.002291666664</v>
      </c>
      <c r="V5450">
        <v>0</v>
      </c>
      <c r="W5450">
        <f t="shared" si="1499"/>
        <v>17516.002291666664</v>
      </c>
      <c r="X5450">
        <f t="shared" si="1502"/>
        <v>9767.74</v>
      </c>
      <c r="Y5450">
        <f t="shared" si="1506"/>
        <v>17737.5</v>
      </c>
      <c r="Z5450">
        <f t="shared" si="1500"/>
        <v>97716.257708333345</v>
      </c>
      <c r="AA5450" t="s">
        <v>225</v>
      </c>
      <c r="AB5450">
        <v>2021</v>
      </c>
    </row>
    <row r="5451" spans="1:28" x14ac:dyDescent="0.25">
      <c r="A5451">
        <v>14</v>
      </c>
      <c r="B5451" t="s">
        <v>243</v>
      </c>
      <c r="C5451" t="s">
        <v>102</v>
      </c>
      <c r="D5451" t="s">
        <v>6</v>
      </c>
      <c r="E5451" t="s">
        <v>36</v>
      </c>
      <c r="F5451" t="s">
        <v>100</v>
      </c>
      <c r="G5451">
        <v>30000</v>
      </c>
      <c r="H5451">
        <f t="shared" si="1503"/>
        <v>27036.880000000001</v>
      </c>
      <c r="I5451">
        <v>861</v>
      </c>
      <c r="J5451">
        <v>2130</v>
      </c>
      <c r="K5451">
        <v>330</v>
      </c>
      <c r="L5451">
        <v>912</v>
      </c>
      <c r="M5451">
        <v>2127</v>
      </c>
      <c r="N5451">
        <v>1190.1199999999999</v>
      </c>
      <c r="O5451">
        <f t="shared" si="1504"/>
        <v>7550.12</v>
      </c>
      <c r="P5451">
        <v>25</v>
      </c>
      <c r="Q5451">
        <v>0</v>
      </c>
      <c r="R5451">
        <v>0</v>
      </c>
      <c r="S5451">
        <v>0</v>
      </c>
      <c r="T5451">
        <v>100</v>
      </c>
      <c r="U5451">
        <f t="shared" si="1505"/>
        <v>0</v>
      </c>
      <c r="V5451">
        <v>0</v>
      </c>
      <c r="W5451">
        <f t="shared" si="1499"/>
        <v>125</v>
      </c>
      <c r="X5451">
        <f t="shared" si="1502"/>
        <v>2963.12</v>
      </c>
      <c r="Y5451">
        <f t="shared" si="1506"/>
        <v>4257</v>
      </c>
      <c r="Z5451">
        <f t="shared" si="1500"/>
        <v>26911.88</v>
      </c>
      <c r="AA5451" t="s">
        <v>225</v>
      </c>
      <c r="AB5451">
        <v>2021</v>
      </c>
    </row>
    <row r="5452" spans="1:28" x14ac:dyDescent="0.25">
      <c r="A5452">
        <v>15</v>
      </c>
      <c r="B5452" t="s">
        <v>244</v>
      </c>
      <c r="C5452" t="s">
        <v>102</v>
      </c>
      <c r="D5452" t="s">
        <v>4</v>
      </c>
      <c r="E5452" t="s">
        <v>91</v>
      </c>
      <c r="F5452" t="s">
        <v>84</v>
      </c>
      <c r="G5452">
        <v>150000</v>
      </c>
      <c r="H5452">
        <f t="shared" si="1503"/>
        <v>139944.88</v>
      </c>
      <c r="I5452">
        <v>4305</v>
      </c>
      <c r="J5452">
        <v>10650</v>
      </c>
      <c r="K5452">
        <v>686.4</v>
      </c>
      <c r="L5452">
        <v>4560</v>
      </c>
      <c r="M5452">
        <v>10635</v>
      </c>
      <c r="N5452">
        <v>1190.1199999999999</v>
      </c>
      <c r="O5452">
        <f t="shared" si="1504"/>
        <v>32026.52</v>
      </c>
      <c r="P5452">
        <v>25</v>
      </c>
      <c r="Q5452">
        <v>10684.52</v>
      </c>
      <c r="R5452">
        <v>150.01</v>
      </c>
      <c r="S5452">
        <v>1270</v>
      </c>
      <c r="T5452">
        <v>100</v>
      </c>
      <c r="U5452">
        <f t="shared" si="1505"/>
        <v>23569.157291666666</v>
      </c>
      <c r="V5452">
        <v>0</v>
      </c>
      <c r="W5452">
        <f t="shared" si="1499"/>
        <v>35798.687291666669</v>
      </c>
      <c r="X5452">
        <f t="shared" si="1502"/>
        <v>10055.119999999999</v>
      </c>
      <c r="Y5452">
        <f t="shared" si="1506"/>
        <v>21285</v>
      </c>
      <c r="Z5452">
        <f t="shared" si="1500"/>
        <v>104146.19270833333</v>
      </c>
      <c r="AA5452" t="s">
        <v>225</v>
      </c>
      <c r="AB5452">
        <v>2021</v>
      </c>
    </row>
    <row r="5453" spans="1:28" x14ac:dyDescent="0.25">
      <c r="A5453">
        <v>16</v>
      </c>
      <c r="B5453" t="s">
        <v>245</v>
      </c>
      <c r="C5453" t="s">
        <v>102</v>
      </c>
      <c r="D5453" t="s">
        <v>22</v>
      </c>
      <c r="E5453" t="s">
        <v>37</v>
      </c>
      <c r="F5453" t="s">
        <v>100</v>
      </c>
      <c r="G5453">
        <v>19000</v>
      </c>
      <c r="H5453">
        <f t="shared" si="1503"/>
        <v>17877.099999999999</v>
      </c>
      <c r="I5453">
        <v>545.29999999999995</v>
      </c>
      <c r="J5453">
        <v>1349</v>
      </c>
      <c r="K5453">
        <v>209</v>
      </c>
      <c r="L5453">
        <v>577.6</v>
      </c>
      <c r="M5453">
        <v>1347.1</v>
      </c>
      <c r="N5453">
        <v>0</v>
      </c>
      <c r="O5453">
        <f t="shared" si="1504"/>
        <v>4028</v>
      </c>
      <c r="P5453">
        <v>25</v>
      </c>
      <c r="Q5453">
        <v>2497.7199999999998</v>
      </c>
      <c r="R5453">
        <v>0</v>
      </c>
      <c r="S5453">
        <v>0</v>
      </c>
      <c r="T5453">
        <v>100</v>
      </c>
      <c r="U5453">
        <f t="shared" si="1505"/>
        <v>0</v>
      </c>
      <c r="V5453">
        <v>0</v>
      </c>
      <c r="W5453">
        <f t="shared" si="1499"/>
        <v>2622.72</v>
      </c>
      <c r="X5453">
        <f t="shared" si="1502"/>
        <v>1122.9000000000001</v>
      </c>
      <c r="Y5453">
        <f t="shared" si="1506"/>
        <v>2696.1</v>
      </c>
      <c r="Z5453">
        <f t="shared" si="1500"/>
        <v>15254.380000000001</v>
      </c>
      <c r="AA5453" t="s">
        <v>225</v>
      </c>
      <c r="AB5453">
        <v>2021</v>
      </c>
    </row>
    <row r="5454" spans="1:28" x14ac:dyDescent="0.25">
      <c r="A5454">
        <v>17</v>
      </c>
      <c r="B5454" t="s">
        <v>246</v>
      </c>
      <c r="C5454" t="s">
        <v>102</v>
      </c>
      <c r="D5454" t="s">
        <v>14</v>
      </c>
      <c r="E5454" t="s">
        <v>38</v>
      </c>
      <c r="F5454" t="s">
        <v>100</v>
      </c>
      <c r="G5454">
        <v>31000</v>
      </c>
      <c r="H5454">
        <f t="shared" si="1503"/>
        <v>29167.9</v>
      </c>
      <c r="I5454">
        <v>889.7</v>
      </c>
      <c r="J5454">
        <v>2201</v>
      </c>
      <c r="K5454">
        <v>341</v>
      </c>
      <c r="L5454">
        <v>942.4</v>
      </c>
      <c r="M5454">
        <v>2197.9</v>
      </c>
      <c r="N5454">
        <v>0</v>
      </c>
      <c r="O5454">
        <f t="shared" si="1504"/>
        <v>6572</v>
      </c>
      <c r="P5454">
        <v>25</v>
      </c>
      <c r="Q5454">
        <v>5492.41</v>
      </c>
      <c r="R5454">
        <v>0</v>
      </c>
      <c r="S5454">
        <v>0</v>
      </c>
      <c r="T5454">
        <v>100</v>
      </c>
      <c r="U5454">
        <f t="shared" si="1505"/>
        <v>0</v>
      </c>
      <c r="V5454">
        <v>0</v>
      </c>
      <c r="W5454">
        <f t="shared" si="1499"/>
        <v>5617.41</v>
      </c>
      <c r="X5454">
        <f t="shared" si="1502"/>
        <v>1832.1</v>
      </c>
      <c r="Y5454">
        <f t="shared" si="1506"/>
        <v>4398.8999999999996</v>
      </c>
      <c r="Z5454">
        <f t="shared" si="1500"/>
        <v>23550.489999999998</v>
      </c>
      <c r="AA5454" t="s">
        <v>225</v>
      </c>
      <c r="AB5454">
        <v>2021</v>
      </c>
    </row>
    <row r="5455" spans="1:28" x14ac:dyDescent="0.25">
      <c r="A5455">
        <v>18</v>
      </c>
      <c r="B5455" t="s">
        <v>247</v>
      </c>
      <c r="C5455" t="s">
        <v>102</v>
      </c>
      <c r="D5455" t="s">
        <v>14</v>
      </c>
      <c r="E5455" t="s">
        <v>36</v>
      </c>
      <c r="F5455" t="s">
        <v>100</v>
      </c>
      <c r="G5455">
        <v>25000</v>
      </c>
      <c r="H5455">
        <f t="shared" si="1503"/>
        <v>23522.5</v>
      </c>
      <c r="I5455">
        <v>717.5</v>
      </c>
      <c r="J5455">
        <v>1775</v>
      </c>
      <c r="K5455">
        <v>275</v>
      </c>
      <c r="L5455">
        <v>760</v>
      </c>
      <c r="M5455">
        <v>1772.5</v>
      </c>
      <c r="N5455">
        <v>0</v>
      </c>
      <c r="O5455">
        <f t="shared" si="1504"/>
        <v>5300</v>
      </c>
      <c r="P5455">
        <v>25</v>
      </c>
      <c r="Q5455">
        <v>5000</v>
      </c>
      <c r="R5455">
        <v>0</v>
      </c>
      <c r="S5455">
        <v>0</v>
      </c>
      <c r="T5455">
        <v>100</v>
      </c>
      <c r="U5455">
        <f t="shared" si="1505"/>
        <v>0</v>
      </c>
      <c r="V5455">
        <v>0</v>
      </c>
      <c r="W5455">
        <f t="shared" si="1499"/>
        <v>5125</v>
      </c>
      <c r="X5455">
        <f t="shared" si="1502"/>
        <v>1477.5</v>
      </c>
      <c r="Y5455">
        <f t="shared" si="1506"/>
        <v>3547.5</v>
      </c>
      <c r="Z5455">
        <f t="shared" si="1500"/>
        <v>18397.5</v>
      </c>
      <c r="AA5455" t="s">
        <v>225</v>
      </c>
      <c r="AB5455">
        <v>2021</v>
      </c>
    </row>
    <row r="5456" spans="1:28" x14ac:dyDescent="0.25">
      <c r="A5456">
        <v>19</v>
      </c>
      <c r="B5456" t="s">
        <v>248</v>
      </c>
      <c r="C5456" t="s">
        <v>102</v>
      </c>
      <c r="D5456" t="s">
        <v>10</v>
      </c>
      <c r="E5456" t="s">
        <v>39</v>
      </c>
      <c r="F5456" t="s">
        <v>84</v>
      </c>
      <c r="G5456">
        <v>65000</v>
      </c>
      <c r="H5456">
        <f t="shared" si="1503"/>
        <v>61158.5</v>
      </c>
      <c r="I5456">
        <v>1865.5</v>
      </c>
      <c r="J5456">
        <v>4615</v>
      </c>
      <c r="K5456">
        <v>686.4</v>
      </c>
      <c r="L5456">
        <v>1976</v>
      </c>
      <c r="M5456">
        <v>4608.5</v>
      </c>
      <c r="N5456">
        <v>0</v>
      </c>
      <c r="O5456">
        <f t="shared" si="1504"/>
        <v>13751.4</v>
      </c>
      <c r="P5456">
        <v>25</v>
      </c>
      <c r="Q5456">
        <v>6000</v>
      </c>
      <c r="R5456">
        <v>850.04</v>
      </c>
      <c r="S5456">
        <v>0</v>
      </c>
      <c r="T5456">
        <v>100</v>
      </c>
      <c r="U5456">
        <f t="shared" si="1505"/>
        <v>4427.5498333333335</v>
      </c>
      <c r="V5456">
        <v>0</v>
      </c>
      <c r="W5456">
        <f t="shared" si="1499"/>
        <v>11402.589833333333</v>
      </c>
      <c r="X5456">
        <f t="shared" si="1502"/>
        <v>3841.5</v>
      </c>
      <c r="Y5456">
        <f t="shared" si="1506"/>
        <v>9223.5</v>
      </c>
      <c r="Z5456">
        <f t="shared" si="1500"/>
        <v>49755.910166666668</v>
      </c>
      <c r="AA5456" t="s">
        <v>225</v>
      </c>
      <c r="AB5456">
        <v>2021</v>
      </c>
    </row>
    <row r="5457" spans="1:28" x14ac:dyDescent="0.25">
      <c r="A5457">
        <v>20</v>
      </c>
      <c r="B5457" t="s">
        <v>249</v>
      </c>
      <c r="C5457" t="s">
        <v>103</v>
      </c>
      <c r="D5457" t="s">
        <v>10</v>
      </c>
      <c r="E5457" t="s">
        <v>40</v>
      </c>
      <c r="F5457" t="s">
        <v>85</v>
      </c>
      <c r="G5457">
        <v>45000</v>
      </c>
      <c r="H5457">
        <f t="shared" si="1503"/>
        <v>41150.379999999997</v>
      </c>
      <c r="I5457">
        <v>1291.5</v>
      </c>
      <c r="J5457">
        <v>3195</v>
      </c>
      <c r="K5457">
        <v>495</v>
      </c>
      <c r="L5457">
        <v>1368</v>
      </c>
      <c r="M5457">
        <v>3190.5</v>
      </c>
      <c r="N5457">
        <v>1190.1199999999999</v>
      </c>
      <c r="O5457">
        <f t="shared" si="1504"/>
        <v>10730.119999999999</v>
      </c>
      <c r="P5457">
        <v>25</v>
      </c>
      <c r="Q5457">
        <v>500</v>
      </c>
      <c r="R5457">
        <v>1050.05</v>
      </c>
      <c r="S5457">
        <v>0</v>
      </c>
      <c r="T5457">
        <v>0</v>
      </c>
      <c r="U5457">
        <f t="shared" si="1505"/>
        <v>969.8068749999992</v>
      </c>
      <c r="V5457">
        <v>0</v>
      </c>
      <c r="W5457">
        <f t="shared" si="1499"/>
        <v>2544.856874999999</v>
      </c>
      <c r="X5457">
        <f t="shared" si="1502"/>
        <v>3849.62</v>
      </c>
      <c r="Y5457">
        <f t="shared" si="1506"/>
        <v>6385.5</v>
      </c>
      <c r="Z5457">
        <f t="shared" si="1500"/>
        <v>38605.523125</v>
      </c>
      <c r="AA5457" t="s">
        <v>225</v>
      </c>
      <c r="AB5457">
        <v>2021</v>
      </c>
    </row>
    <row r="5458" spans="1:28" x14ac:dyDescent="0.25">
      <c r="A5458">
        <v>21</v>
      </c>
      <c r="B5458" t="s">
        <v>250</v>
      </c>
      <c r="C5458" t="s">
        <v>103</v>
      </c>
      <c r="D5458" t="s">
        <v>22</v>
      </c>
      <c r="E5458" t="s">
        <v>41</v>
      </c>
      <c r="F5458" t="s">
        <v>100</v>
      </c>
      <c r="G5458">
        <v>24800</v>
      </c>
      <c r="H5458">
        <f t="shared" si="1503"/>
        <v>23334.32</v>
      </c>
      <c r="I5458">
        <v>711.76</v>
      </c>
      <c r="J5458">
        <v>1760.8</v>
      </c>
      <c r="K5458">
        <v>272.8</v>
      </c>
      <c r="L5458">
        <v>753.92</v>
      </c>
      <c r="M5458">
        <v>1758.32</v>
      </c>
      <c r="N5458">
        <v>0</v>
      </c>
      <c r="O5458">
        <f t="shared" si="1504"/>
        <v>5257.6</v>
      </c>
      <c r="P5458">
        <v>25</v>
      </c>
      <c r="Q5458">
        <v>2456.5700000000002</v>
      </c>
      <c r="R5458">
        <v>0</v>
      </c>
      <c r="S5458">
        <v>0</v>
      </c>
      <c r="T5458">
        <v>100</v>
      </c>
      <c r="U5458">
        <f t="shared" si="1505"/>
        <v>0</v>
      </c>
      <c r="V5458">
        <v>0</v>
      </c>
      <c r="W5458">
        <f t="shared" si="1499"/>
        <v>2581.5700000000002</v>
      </c>
      <c r="X5458">
        <f t="shared" si="1502"/>
        <v>1465.6799999999998</v>
      </c>
      <c r="Y5458">
        <f t="shared" si="1506"/>
        <v>3519.12</v>
      </c>
      <c r="Z5458">
        <f t="shared" si="1500"/>
        <v>20752.75</v>
      </c>
      <c r="AA5458" t="s">
        <v>225</v>
      </c>
      <c r="AB5458">
        <v>2021</v>
      </c>
    </row>
    <row r="5459" spans="1:28" x14ac:dyDescent="0.25">
      <c r="A5459">
        <v>22</v>
      </c>
      <c r="B5459" t="s">
        <v>251</v>
      </c>
      <c r="C5459" t="s">
        <v>102</v>
      </c>
      <c r="D5459" t="s">
        <v>15</v>
      </c>
      <c r="E5459" t="s">
        <v>92</v>
      </c>
      <c r="F5459" t="s">
        <v>99</v>
      </c>
      <c r="G5459">
        <v>55000</v>
      </c>
      <c r="H5459">
        <f t="shared" si="1503"/>
        <v>48179.14</v>
      </c>
      <c r="I5459">
        <v>1578.5</v>
      </c>
      <c r="J5459">
        <v>3905</v>
      </c>
      <c r="K5459">
        <v>605</v>
      </c>
      <c r="L5459">
        <v>1672</v>
      </c>
      <c r="M5459">
        <v>3899.5</v>
      </c>
      <c r="N5459">
        <v>3570.36</v>
      </c>
      <c r="O5459">
        <f t="shared" si="1504"/>
        <v>15230.36</v>
      </c>
      <c r="P5459">
        <v>25</v>
      </c>
      <c r="Q5459">
        <v>0</v>
      </c>
      <c r="R5459">
        <v>0</v>
      </c>
      <c r="S5459">
        <v>0</v>
      </c>
      <c r="T5459">
        <v>100</v>
      </c>
      <c r="U5459">
        <f t="shared" si="1505"/>
        <v>2024.1208749999989</v>
      </c>
      <c r="V5459">
        <v>0</v>
      </c>
      <c r="W5459">
        <f t="shared" si="1499"/>
        <v>2149.1208749999987</v>
      </c>
      <c r="X5459">
        <f t="shared" si="1502"/>
        <v>6820.8600000000006</v>
      </c>
      <c r="Y5459">
        <f t="shared" si="1506"/>
        <v>7804.5</v>
      </c>
      <c r="Z5459">
        <f t="shared" si="1500"/>
        <v>46030.019124999999</v>
      </c>
      <c r="AA5459" t="s">
        <v>225</v>
      </c>
      <c r="AB5459">
        <v>2021</v>
      </c>
    </row>
    <row r="5460" spans="1:28" x14ac:dyDescent="0.25">
      <c r="A5460">
        <v>23</v>
      </c>
      <c r="B5460" t="s">
        <v>252</v>
      </c>
      <c r="C5460" t="s">
        <v>102</v>
      </c>
      <c r="D5460" t="s">
        <v>94</v>
      </c>
      <c r="E5460" t="s">
        <v>36</v>
      </c>
      <c r="F5460" t="s">
        <v>100</v>
      </c>
      <c r="G5460">
        <v>30000</v>
      </c>
      <c r="H5460">
        <f t="shared" si="1503"/>
        <v>28227</v>
      </c>
      <c r="I5460">
        <v>861</v>
      </c>
      <c r="J5460">
        <v>2130</v>
      </c>
      <c r="K5460">
        <v>330</v>
      </c>
      <c r="L5460">
        <v>912</v>
      </c>
      <c r="M5460">
        <v>2127</v>
      </c>
      <c r="N5460">
        <v>0</v>
      </c>
      <c r="O5460">
        <f t="shared" si="1504"/>
        <v>6360</v>
      </c>
      <c r="P5460">
        <v>25</v>
      </c>
      <c r="Q5460">
        <v>0</v>
      </c>
      <c r="R5460">
        <v>0</v>
      </c>
      <c r="S5460">
        <v>0</v>
      </c>
      <c r="T5460">
        <v>100</v>
      </c>
      <c r="U5460">
        <f t="shared" si="1505"/>
        <v>0</v>
      </c>
      <c r="V5460">
        <v>0</v>
      </c>
      <c r="W5460">
        <f t="shared" si="1499"/>
        <v>125</v>
      </c>
      <c r="X5460">
        <f t="shared" si="1502"/>
        <v>1773</v>
      </c>
      <c r="Y5460">
        <f t="shared" si="1506"/>
        <v>4257</v>
      </c>
      <c r="Z5460">
        <f t="shared" si="1500"/>
        <v>28102</v>
      </c>
      <c r="AA5460" t="s">
        <v>225</v>
      </c>
      <c r="AB5460">
        <v>2021</v>
      </c>
    </row>
    <row r="5461" spans="1:28" x14ac:dyDescent="0.25">
      <c r="A5461">
        <v>24</v>
      </c>
      <c r="B5461" t="s">
        <v>253</v>
      </c>
      <c r="C5461" t="s">
        <v>102</v>
      </c>
      <c r="D5461" t="s">
        <v>6</v>
      </c>
      <c r="E5461" t="s">
        <v>42</v>
      </c>
      <c r="F5461" t="s">
        <v>100</v>
      </c>
      <c r="G5461">
        <v>30000</v>
      </c>
      <c r="H5461">
        <f t="shared" si="1503"/>
        <v>28227</v>
      </c>
      <c r="I5461">
        <v>861</v>
      </c>
      <c r="J5461">
        <v>2130</v>
      </c>
      <c r="K5461">
        <v>330</v>
      </c>
      <c r="L5461">
        <v>912</v>
      </c>
      <c r="M5461">
        <v>2127</v>
      </c>
      <c r="N5461">
        <v>0</v>
      </c>
      <c r="O5461">
        <f t="shared" si="1504"/>
        <v>6360</v>
      </c>
      <c r="P5461">
        <v>25</v>
      </c>
      <c r="Q5461">
        <v>0</v>
      </c>
      <c r="R5461">
        <v>0</v>
      </c>
      <c r="S5461">
        <v>0</v>
      </c>
      <c r="T5461">
        <v>100</v>
      </c>
      <c r="U5461">
        <f t="shared" si="1505"/>
        <v>0</v>
      </c>
      <c r="V5461">
        <v>0</v>
      </c>
      <c r="W5461">
        <f t="shared" si="1499"/>
        <v>125</v>
      </c>
      <c r="X5461">
        <f t="shared" si="1502"/>
        <v>1773</v>
      </c>
      <c r="Y5461">
        <f t="shared" si="1506"/>
        <v>4257</v>
      </c>
      <c r="Z5461">
        <f t="shared" si="1500"/>
        <v>28102</v>
      </c>
      <c r="AA5461" t="s">
        <v>225</v>
      </c>
      <c r="AB5461">
        <v>2021</v>
      </c>
    </row>
    <row r="5462" spans="1:28" x14ac:dyDescent="0.25">
      <c r="A5462">
        <v>25</v>
      </c>
      <c r="B5462" t="s">
        <v>254</v>
      </c>
      <c r="C5462" t="s">
        <v>102</v>
      </c>
      <c r="D5462" t="s">
        <v>10</v>
      </c>
      <c r="E5462" t="s">
        <v>43</v>
      </c>
      <c r="F5462" t="s">
        <v>84</v>
      </c>
      <c r="G5462">
        <v>50000</v>
      </c>
      <c r="H5462">
        <f t="shared" si="1503"/>
        <v>45854.879999999997</v>
      </c>
      <c r="I5462">
        <v>1435</v>
      </c>
      <c r="J5462">
        <v>3550</v>
      </c>
      <c r="K5462">
        <v>550</v>
      </c>
      <c r="L5462">
        <v>1520</v>
      </c>
      <c r="M5462">
        <v>3545</v>
      </c>
      <c r="N5462">
        <v>1190.1199999999999</v>
      </c>
      <c r="O5462">
        <f t="shared" si="1504"/>
        <v>11790.119999999999</v>
      </c>
      <c r="P5462">
        <v>25</v>
      </c>
      <c r="Q5462">
        <v>5000</v>
      </c>
      <c r="R5462">
        <v>1000.05</v>
      </c>
      <c r="S5462">
        <v>0</v>
      </c>
      <c r="T5462">
        <v>100</v>
      </c>
      <c r="U5462">
        <f t="shared" si="1505"/>
        <v>1675.4818749999993</v>
      </c>
      <c r="V5462">
        <v>0</v>
      </c>
      <c r="W5462">
        <f t="shared" si="1499"/>
        <v>7800.5318749999997</v>
      </c>
      <c r="X5462">
        <f t="shared" si="1502"/>
        <v>4145.12</v>
      </c>
      <c r="Y5462">
        <f t="shared" si="1506"/>
        <v>7095</v>
      </c>
      <c r="Z5462">
        <f t="shared" si="1500"/>
        <v>38054.348125000004</v>
      </c>
      <c r="AA5462" t="s">
        <v>225</v>
      </c>
      <c r="AB5462">
        <v>2021</v>
      </c>
    </row>
    <row r="5463" spans="1:28" x14ac:dyDescent="0.25">
      <c r="A5463">
        <v>26</v>
      </c>
      <c r="B5463" t="s">
        <v>255</v>
      </c>
      <c r="C5463" t="s">
        <v>102</v>
      </c>
      <c r="D5463" t="s">
        <v>10</v>
      </c>
      <c r="E5463" t="s">
        <v>44</v>
      </c>
      <c r="F5463" t="s">
        <v>84</v>
      </c>
      <c r="G5463">
        <v>45000</v>
      </c>
      <c r="H5463">
        <f t="shared" si="1503"/>
        <v>42340.5</v>
      </c>
      <c r="I5463">
        <v>1291.5</v>
      </c>
      <c r="J5463">
        <v>3195</v>
      </c>
      <c r="K5463">
        <v>495</v>
      </c>
      <c r="L5463">
        <v>1368</v>
      </c>
      <c r="M5463">
        <v>3190.5</v>
      </c>
      <c r="N5463">
        <v>0</v>
      </c>
      <c r="O5463">
        <f t="shared" si="1504"/>
        <v>9540</v>
      </c>
      <c r="P5463">
        <v>25</v>
      </c>
      <c r="Q5463">
        <v>0</v>
      </c>
      <c r="R5463">
        <v>1000.05</v>
      </c>
      <c r="S5463">
        <v>0</v>
      </c>
      <c r="T5463">
        <v>100</v>
      </c>
      <c r="U5463">
        <f t="shared" si="1505"/>
        <v>1148.3248749999998</v>
      </c>
      <c r="V5463">
        <v>0</v>
      </c>
      <c r="W5463">
        <f t="shared" si="1499"/>
        <v>2273.3748749999995</v>
      </c>
      <c r="X5463">
        <f t="shared" si="1502"/>
        <v>2659.5</v>
      </c>
      <c r="Y5463">
        <f t="shared" si="1506"/>
        <v>6385.5</v>
      </c>
      <c r="Z5463">
        <f t="shared" si="1500"/>
        <v>40067.125124999999</v>
      </c>
      <c r="AA5463" t="s">
        <v>225</v>
      </c>
      <c r="AB5463">
        <v>2021</v>
      </c>
    </row>
    <row r="5464" spans="1:28" x14ac:dyDescent="0.25">
      <c r="A5464">
        <v>27</v>
      </c>
      <c r="B5464" t="s">
        <v>256</v>
      </c>
      <c r="C5464" t="s">
        <v>102</v>
      </c>
      <c r="D5464" t="s">
        <v>16</v>
      </c>
      <c r="E5464" t="s">
        <v>45</v>
      </c>
      <c r="F5464" t="s">
        <v>84</v>
      </c>
      <c r="G5464">
        <v>44000</v>
      </c>
      <c r="H5464">
        <f t="shared" si="1503"/>
        <v>40209.480000000003</v>
      </c>
      <c r="I5464">
        <v>1262.8</v>
      </c>
      <c r="J5464">
        <v>3124</v>
      </c>
      <c r="K5464">
        <v>484</v>
      </c>
      <c r="L5464">
        <v>1337.6</v>
      </c>
      <c r="M5464">
        <v>3119.6</v>
      </c>
      <c r="N5464">
        <v>1190.1199999999999</v>
      </c>
      <c r="O5464">
        <f t="shared" si="1504"/>
        <v>10518.119999999999</v>
      </c>
      <c r="P5464">
        <v>25</v>
      </c>
      <c r="Q5464">
        <v>0</v>
      </c>
      <c r="R5464">
        <v>500.03</v>
      </c>
      <c r="S5464">
        <v>0</v>
      </c>
      <c r="T5464">
        <v>100</v>
      </c>
      <c r="U5464">
        <f t="shared" si="1505"/>
        <v>828.671875</v>
      </c>
      <c r="V5464">
        <v>0</v>
      </c>
      <c r="W5464">
        <f t="shared" si="1499"/>
        <v>1453.701875</v>
      </c>
      <c r="X5464">
        <f t="shared" si="1502"/>
        <v>3790.5199999999995</v>
      </c>
      <c r="Y5464">
        <f t="shared" si="1506"/>
        <v>6243.6</v>
      </c>
      <c r="Z5464">
        <f t="shared" si="1500"/>
        <v>38755.778124999997</v>
      </c>
      <c r="AA5464" t="s">
        <v>225</v>
      </c>
      <c r="AB5464">
        <v>2021</v>
      </c>
    </row>
    <row r="5465" spans="1:28" x14ac:dyDescent="0.25">
      <c r="A5465">
        <v>28</v>
      </c>
      <c r="B5465" t="s">
        <v>257</v>
      </c>
      <c r="C5465" t="s">
        <v>102</v>
      </c>
      <c r="D5465" t="s">
        <v>22</v>
      </c>
      <c r="E5465" t="s">
        <v>37</v>
      </c>
      <c r="F5465" t="s">
        <v>100</v>
      </c>
      <c r="G5465">
        <v>19000</v>
      </c>
      <c r="H5465">
        <f t="shared" si="1503"/>
        <v>17877.099999999999</v>
      </c>
      <c r="I5465">
        <v>545.29999999999995</v>
      </c>
      <c r="J5465">
        <v>1349</v>
      </c>
      <c r="K5465">
        <v>209</v>
      </c>
      <c r="L5465">
        <v>577.6</v>
      </c>
      <c r="M5465">
        <v>1347.1</v>
      </c>
      <c r="N5465">
        <v>0</v>
      </c>
      <c r="O5465">
        <f t="shared" si="1504"/>
        <v>4028</v>
      </c>
      <c r="P5465">
        <v>25</v>
      </c>
      <c r="Q5465">
        <v>500</v>
      </c>
      <c r="R5465">
        <v>0</v>
      </c>
      <c r="S5465">
        <v>0</v>
      </c>
      <c r="T5465">
        <v>100</v>
      </c>
      <c r="U5465">
        <f t="shared" si="1505"/>
        <v>0</v>
      </c>
      <c r="V5465">
        <v>0</v>
      </c>
      <c r="W5465">
        <f t="shared" si="1499"/>
        <v>625</v>
      </c>
      <c r="X5465">
        <f t="shared" ref="X5465:X5496" si="1507">+I5465+L5465+N5465</f>
        <v>1122.9000000000001</v>
      </c>
      <c r="Y5465">
        <f t="shared" si="1506"/>
        <v>2696.1</v>
      </c>
      <c r="Z5465">
        <f t="shared" si="1500"/>
        <v>17252.099999999999</v>
      </c>
      <c r="AA5465" t="s">
        <v>225</v>
      </c>
      <c r="AB5465">
        <v>2021</v>
      </c>
    </row>
    <row r="5466" spans="1:28" x14ac:dyDescent="0.25">
      <c r="A5466">
        <v>29</v>
      </c>
      <c r="B5466" t="s">
        <v>258</v>
      </c>
      <c r="C5466" t="s">
        <v>102</v>
      </c>
      <c r="D5466" t="s">
        <v>16</v>
      </c>
      <c r="E5466" t="s">
        <v>31</v>
      </c>
      <c r="F5466" t="s">
        <v>99</v>
      </c>
      <c r="G5466">
        <v>90000</v>
      </c>
      <c r="H5466">
        <f t="shared" si="1503"/>
        <v>84681</v>
      </c>
      <c r="I5466">
        <v>2583</v>
      </c>
      <c r="J5466">
        <v>6390</v>
      </c>
      <c r="K5466">
        <v>686.4</v>
      </c>
      <c r="L5466">
        <v>2736</v>
      </c>
      <c r="M5466">
        <v>6381</v>
      </c>
      <c r="N5466">
        <v>0</v>
      </c>
      <c r="O5466">
        <f t="shared" si="1504"/>
        <v>18776.400000000001</v>
      </c>
      <c r="P5466">
        <v>25</v>
      </c>
      <c r="Q5466">
        <v>0</v>
      </c>
      <c r="R5466">
        <v>0</v>
      </c>
      <c r="S5466">
        <v>0</v>
      </c>
      <c r="T5466">
        <v>0</v>
      </c>
      <c r="U5466">
        <f t="shared" si="1505"/>
        <v>9753.1872916666671</v>
      </c>
      <c r="V5466">
        <v>0</v>
      </c>
      <c r="W5466">
        <f t="shared" si="1499"/>
        <v>9778.1872916666671</v>
      </c>
      <c r="X5466">
        <f t="shared" si="1507"/>
        <v>5319</v>
      </c>
      <c r="Y5466">
        <f t="shared" si="1506"/>
        <v>12771</v>
      </c>
      <c r="Z5466">
        <f t="shared" si="1500"/>
        <v>74902.812708333338</v>
      </c>
      <c r="AA5466" t="s">
        <v>225</v>
      </c>
      <c r="AB5466">
        <v>2021</v>
      </c>
    </row>
    <row r="5467" spans="1:28" x14ac:dyDescent="0.25">
      <c r="A5467">
        <v>30</v>
      </c>
      <c r="B5467" t="s">
        <v>259</v>
      </c>
      <c r="C5467" t="s">
        <v>102</v>
      </c>
      <c r="D5467" t="s">
        <v>10</v>
      </c>
      <c r="E5467" t="s">
        <v>46</v>
      </c>
      <c r="F5467" t="s">
        <v>84</v>
      </c>
      <c r="G5467">
        <v>45000</v>
      </c>
      <c r="H5467">
        <f t="shared" si="1503"/>
        <v>39960.26</v>
      </c>
      <c r="I5467">
        <v>1291.5</v>
      </c>
      <c r="J5467">
        <v>3195</v>
      </c>
      <c r="K5467">
        <v>495</v>
      </c>
      <c r="L5467">
        <v>1368</v>
      </c>
      <c r="M5467">
        <v>3190.5</v>
      </c>
      <c r="N5467">
        <v>2380.2399999999998</v>
      </c>
      <c r="O5467">
        <f t="shared" si="1504"/>
        <v>11920.24</v>
      </c>
      <c r="P5467">
        <v>25</v>
      </c>
      <c r="Q5467">
        <v>5742.03</v>
      </c>
      <c r="R5467">
        <v>1050.05</v>
      </c>
      <c r="S5467">
        <v>0</v>
      </c>
      <c r="T5467">
        <v>100</v>
      </c>
      <c r="U5467">
        <f t="shared" si="1505"/>
        <v>791.28887499999973</v>
      </c>
      <c r="V5467">
        <v>0</v>
      </c>
      <c r="W5467">
        <f t="shared" si="1499"/>
        <v>7708.3688750000001</v>
      </c>
      <c r="X5467">
        <f t="shared" si="1507"/>
        <v>5039.74</v>
      </c>
      <c r="Y5467">
        <f t="shared" si="1506"/>
        <v>6385.5</v>
      </c>
      <c r="Z5467">
        <f t="shared" si="1500"/>
        <v>32251.891125000002</v>
      </c>
      <c r="AA5467" t="s">
        <v>225</v>
      </c>
      <c r="AB5467">
        <v>2021</v>
      </c>
    </row>
    <row r="5468" spans="1:28" x14ac:dyDescent="0.25">
      <c r="A5468">
        <v>31</v>
      </c>
      <c r="B5468" t="s">
        <v>260</v>
      </c>
      <c r="C5468" t="s">
        <v>102</v>
      </c>
      <c r="D5468" t="s">
        <v>6</v>
      </c>
      <c r="E5468" t="s">
        <v>36</v>
      </c>
      <c r="F5468" t="s">
        <v>100</v>
      </c>
      <c r="G5468">
        <v>26000</v>
      </c>
      <c r="H5468">
        <f t="shared" si="1503"/>
        <v>24463.4</v>
      </c>
      <c r="I5468">
        <v>746.2</v>
      </c>
      <c r="J5468">
        <v>1846</v>
      </c>
      <c r="K5468">
        <v>286</v>
      </c>
      <c r="L5468">
        <v>790.4</v>
      </c>
      <c r="M5468">
        <v>1843.4</v>
      </c>
      <c r="N5468">
        <v>0</v>
      </c>
      <c r="O5468">
        <f t="shared" si="1504"/>
        <v>5512</v>
      </c>
      <c r="P5468">
        <v>25</v>
      </c>
      <c r="Q5468">
        <v>0</v>
      </c>
      <c r="R5468">
        <v>0</v>
      </c>
      <c r="S5468">
        <v>0</v>
      </c>
      <c r="T5468">
        <v>0</v>
      </c>
      <c r="U5468">
        <f t="shared" si="1505"/>
        <v>0</v>
      </c>
      <c r="V5468">
        <v>0</v>
      </c>
      <c r="W5468">
        <f t="shared" si="1499"/>
        <v>25</v>
      </c>
      <c r="X5468">
        <f t="shared" si="1507"/>
        <v>1536.6</v>
      </c>
      <c r="Y5468">
        <f t="shared" si="1506"/>
        <v>3689.4</v>
      </c>
      <c r="Z5468">
        <f t="shared" si="1500"/>
        <v>24438.400000000001</v>
      </c>
      <c r="AA5468" t="s">
        <v>225</v>
      </c>
      <c r="AB5468">
        <v>2021</v>
      </c>
    </row>
    <row r="5469" spans="1:28" x14ac:dyDescent="0.25">
      <c r="A5469">
        <v>32</v>
      </c>
      <c r="B5469" t="s">
        <v>261</v>
      </c>
      <c r="C5469" t="s">
        <v>102</v>
      </c>
      <c r="D5469" t="s">
        <v>7</v>
      </c>
      <c r="E5469" t="s">
        <v>47</v>
      </c>
      <c r="F5469" t="s">
        <v>99</v>
      </c>
      <c r="G5469">
        <v>145000</v>
      </c>
      <c r="H5469">
        <f t="shared" si="1503"/>
        <v>136430.5</v>
      </c>
      <c r="I5469">
        <v>4161.5</v>
      </c>
      <c r="J5469">
        <v>10295</v>
      </c>
      <c r="K5469">
        <v>686.4</v>
      </c>
      <c r="L5469">
        <v>4408</v>
      </c>
      <c r="M5469">
        <v>10280.5</v>
      </c>
      <c r="N5469">
        <v>0</v>
      </c>
      <c r="O5469">
        <f t="shared" si="1504"/>
        <v>29831.4</v>
      </c>
      <c r="P5469">
        <v>25</v>
      </c>
      <c r="Q5469">
        <v>0</v>
      </c>
      <c r="R5469">
        <v>0</v>
      </c>
      <c r="S5469">
        <v>0</v>
      </c>
      <c r="T5469">
        <v>100</v>
      </c>
      <c r="U5469">
        <f t="shared" si="1505"/>
        <v>22690.562291666665</v>
      </c>
      <c r="V5469">
        <v>0</v>
      </c>
      <c r="W5469">
        <f t="shared" si="1499"/>
        <v>22815.562291666665</v>
      </c>
      <c r="X5469">
        <f t="shared" si="1507"/>
        <v>8569.5</v>
      </c>
      <c r="Y5469">
        <f t="shared" si="1506"/>
        <v>20575.5</v>
      </c>
      <c r="Z5469">
        <f t="shared" si="1500"/>
        <v>113614.93770833334</v>
      </c>
      <c r="AA5469" t="s">
        <v>225</v>
      </c>
      <c r="AB5469">
        <v>2021</v>
      </c>
    </row>
    <row r="5470" spans="1:28" x14ac:dyDescent="0.25">
      <c r="A5470">
        <v>33</v>
      </c>
      <c r="B5470" t="s">
        <v>262</v>
      </c>
      <c r="C5470" t="s">
        <v>102</v>
      </c>
      <c r="D5470" t="s">
        <v>4</v>
      </c>
      <c r="E5470" t="s">
        <v>93</v>
      </c>
      <c r="F5470" t="s">
        <v>84</v>
      </c>
      <c r="G5470">
        <v>31500</v>
      </c>
      <c r="H5470">
        <f t="shared" si="1503"/>
        <v>28448.23</v>
      </c>
      <c r="I5470">
        <v>904.05</v>
      </c>
      <c r="J5470">
        <v>2236.5</v>
      </c>
      <c r="K5470">
        <v>346.5</v>
      </c>
      <c r="L5470">
        <v>957.6</v>
      </c>
      <c r="M5470">
        <v>2233.35</v>
      </c>
      <c r="N5470">
        <v>1190.1199999999999</v>
      </c>
      <c r="O5470">
        <f t="shared" si="1504"/>
        <v>7868.12</v>
      </c>
      <c r="P5470">
        <v>25</v>
      </c>
      <c r="Q5470">
        <v>6104.46</v>
      </c>
      <c r="R5470">
        <v>400.02</v>
      </c>
      <c r="S5470">
        <v>635</v>
      </c>
      <c r="T5470">
        <v>100</v>
      </c>
      <c r="U5470">
        <f t="shared" si="1505"/>
        <v>0</v>
      </c>
      <c r="V5470">
        <v>0</v>
      </c>
      <c r="W5470">
        <f t="shared" si="1499"/>
        <v>7264.48</v>
      </c>
      <c r="X5470">
        <f t="shared" si="1507"/>
        <v>3051.77</v>
      </c>
      <c r="Y5470">
        <f t="shared" ref="Y5470:Y5501" si="1508">+J5470+M5470</f>
        <v>4469.8500000000004</v>
      </c>
      <c r="Z5470">
        <f t="shared" si="1500"/>
        <v>21183.75</v>
      </c>
      <c r="AA5470" t="s">
        <v>225</v>
      </c>
      <c r="AB5470">
        <v>2021</v>
      </c>
    </row>
    <row r="5471" spans="1:28" x14ac:dyDescent="0.25">
      <c r="A5471">
        <v>34</v>
      </c>
      <c r="B5471" t="s">
        <v>263</v>
      </c>
      <c r="C5471" t="s">
        <v>102</v>
      </c>
      <c r="D5471" t="s">
        <v>21</v>
      </c>
      <c r="E5471" t="s">
        <v>48</v>
      </c>
      <c r="F5471" t="s">
        <v>84</v>
      </c>
      <c r="G5471">
        <v>120000</v>
      </c>
      <c r="H5471">
        <f t="shared" si="1503"/>
        <v>111717.88</v>
      </c>
      <c r="I5471">
        <v>3444</v>
      </c>
      <c r="J5471">
        <v>8520</v>
      </c>
      <c r="K5471">
        <v>686.4</v>
      </c>
      <c r="L5471">
        <v>3648</v>
      </c>
      <c r="M5471">
        <v>8508</v>
      </c>
      <c r="N5471">
        <v>1190.1199999999999</v>
      </c>
      <c r="O5471">
        <f t="shared" si="1504"/>
        <v>25996.52</v>
      </c>
      <c r="P5471">
        <v>25</v>
      </c>
      <c r="Q5471">
        <v>8487.86</v>
      </c>
      <c r="R5471">
        <v>400.02</v>
      </c>
      <c r="S5471">
        <v>0</v>
      </c>
      <c r="T5471">
        <v>100</v>
      </c>
      <c r="U5471">
        <f t="shared" si="1505"/>
        <v>16512.407291666666</v>
      </c>
      <c r="V5471">
        <v>0</v>
      </c>
      <c r="W5471">
        <f t="shared" si="1499"/>
        <v>25525.287291666667</v>
      </c>
      <c r="X5471">
        <f t="shared" si="1507"/>
        <v>8282.119999999999</v>
      </c>
      <c r="Y5471">
        <f t="shared" si="1508"/>
        <v>17028</v>
      </c>
      <c r="Z5471">
        <f t="shared" si="1500"/>
        <v>86192.592708333337</v>
      </c>
      <c r="AA5471" t="s">
        <v>225</v>
      </c>
      <c r="AB5471">
        <v>2021</v>
      </c>
    </row>
    <row r="5472" spans="1:28" x14ac:dyDescent="0.25">
      <c r="A5472">
        <v>35</v>
      </c>
      <c r="B5472" t="s">
        <v>264</v>
      </c>
      <c r="C5472" t="s">
        <v>102</v>
      </c>
      <c r="D5472" t="s">
        <v>7</v>
      </c>
      <c r="E5472" t="s">
        <v>49</v>
      </c>
      <c r="F5472" t="s">
        <v>99</v>
      </c>
      <c r="G5472">
        <v>150000</v>
      </c>
      <c r="H5472">
        <f t="shared" si="1503"/>
        <v>141135</v>
      </c>
      <c r="I5472">
        <v>4305</v>
      </c>
      <c r="J5472">
        <v>10650</v>
      </c>
      <c r="K5472">
        <v>686.4</v>
      </c>
      <c r="L5472">
        <v>4560</v>
      </c>
      <c r="M5472">
        <v>10635</v>
      </c>
      <c r="N5472">
        <v>0</v>
      </c>
      <c r="O5472">
        <f t="shared" si="1504"/>
        <v>30836.400000000001</v>
      </c>
      <c r="P5472">
        <v>25</v>
      </c>
      <c r="Q5472">
        <v>0</v>
      </c>
      <c r="R5472">
        <v>0</v>
      </c>
      <c r="S5472">
        <v>0</v>
      </c>
      <c r="T5472">
        <v>100</v>
      </c>
      <c r="U5472">
        <f t="shared" si="1505"/>
        <v>23866.687291666665</v>
      </c>
      <c r="V5472">
        <v>0</v>
      </c>
      <c r="W5472">
        <f t="shared" si="1499"/>
        <v>23991.687291666665</v>
      </c>
      <c r="X5472">
        <f t="shared" si="1507"/>
        <v>8865</v>
      </c>
      <c r="Y5472">
        <f t="shared" si="1508"/>
        <v>21285</v>
      </c>
      <c r="Z5472">
        <f t="shared" si="1500"/>
        <v>117143.31270833334</v>
      </c>
      <c r="AA5472" t="s">
        <v>225</v>
      </c>
      <c r="AB5472">
        <v>2021</v>
      </c>
    </row>
    <row r="5473" spans="1:28" x14ac:dyDescent="0.25">
      <c r="A5473">
        <v>36</v>
      </c>
      <c r="B5473" t="s">
        <v>265</v>
      </c>
      <c r="C5473" t="s">
        <v>102</v>
      </c>
      <c r="D5473" t="s">
        <v>10</v>
      </c>
      <c r="E5473" t="s">
        <v>50</v>
      </c>
      <c r="F5473" t="s">
        <v>84</v>
      </c>
      <c r="G5473">
        <v>50000</v>
      </c>
      <c r="H5473">
        <f t="shared" si="1503"/>
        <v>44664.76</v>
      </c>
      <c r="I5473">
        <v>1435</v>
      </c>
      <c r="J5473">
        <v>3550</v>
      </c>
      <c r="K5473">
        <v>550</v>
      </c>
      <c r="L5473">
        <v>1520</v>
      </c>
      <c r="M5473">
        <v>3545</v>
      </c>
      <c r="N5473">
        <v>2380.2399999999998</v>
      </c>
      <c r="O5473">
        <f t="shared" si="1504"/>
        <v>12980.24</v>
      </c>
      <c r="P5473">
        <v>25</v>
      </c>
      <c r="Q5473">
        <v>0</v>
      </c>
      <c r="R5473">
        <v>350.02</v>
      </c>
      <c r="S5473">
        <v>0</v>
      </c>
      <c r="T5473">
        <v>100</v>
      </c>
      <c r="U5473">
        <f t="shared" si="1505"/>
        <v>1496.9638749999997</v>
      </c>
      <c r="V5473">
        <v>0</v>
      </c>
      <c r="W5473">
        <f t="shared" si="1499"/>
        <v>1971.9838749999997</v>
      </c>
      <c r="X5473">
        <f t="shared" si="1507"/>
        <v>5335.24</v>
      </c>
      <c r="Y5473">
        <f t="shared" si="1508"/>
        <v>7095</v>
      </c>
      <c r="Z5473">
        <f t="shared" si="1500"/>
        <v>42692.776125000004</v>
      </c>
      <c r="AA5473" t="s">
        <v>225</v>
      </c>
      <c r="AB5473">
        <v>2021</v>
      </c>
    </row>
    <row r="5474" spans="1:28" x14ac:dyDescent="0.25">
      <c r="A5474">
        <v>37</v>
      </c>
      <c r="B5474" t="s">
        <v>266</v>
      </c>
      <c r="C5474" t="s">
        <v>102</v>
      </c>
      <c r="D5474" t="s">
        <v>6</v>
      </c>
      <c r="E5474" t="s">
        <v>26</v>
      </c>
      <c r="F5474" t="s">
        <v>100</v>
      </c>
      <c r="G5474">
        <v>23100</v>
      </c>
      <c r="H5474">
        <f t="shared" si="1503"/>
        <v>21734.79</v>
      </c>
      <c r="I5474">
        <v>662.97</v>
      </c>
      <c r="J5474">
        <v>1640.1</v>
      </c>
      <c r="K5474">
        <v>254.1</v>
      </c>
      <c r="L5474">
        <v>702.24</v>
      </c>
      <c r="M5474">
        <v>1637.79</v>
      </c>
      <c r="N5474">
        <v>0</v>
      </c>
      <c r="O5474">
        <f t="shared" si="1504"/>
        <v>4897.2</v>
      </c>
      <c r="P5474">
        <v>25</v>
      </c>
      <c r="Q5474">
        <v>0</v>
      </c>
      <c r="R5474">
        <v>0</v>
      </c>
      <c r="S5474">
        <v>0</v>
      </c>
      <c r="T5474">
        <v>100</v>
      </c>
      <c r="U5474">
        <f t="shared" si="1505"/>
        <v>0</v>
      </c>
      <c r="V5474">
        <v>0</v>
      </c>
      <c r="W5474">
        <f t="shared" si="1499"/>
        <v>125</v>
      </c>
      <c r="X5474">
        <f t="shared" si="1507"/>
        <v>1365.21</v>
      </c>
      <c r="Y5474">
        <f t="shared" si="1508"/>
        <v>3277.89</v>
      </c>
      <c r="Z5474">
        <f t="shared" si="1500"/>
        <v>21609.79</v>
      </c>
      <c r="AA5474" t="s">
        <v>225</v>
      </c>
      <c r="AB5474">
        <v>2021</v>
      </c>
    </row>
    <row r="5475" spans="1:28" x14ac:dyDescent="0.25">
      <c r="A5475">
        <v>38</v>
      </c>
      <c r="B5475" t="s">
        <v>267</v>
      </c>
      <c r="C5475" t="s">
        <v>103</v>
      </c>
      <c r="D5475" t="s">
        <v>6</v>
      </c>
      <c r="E5475" t="s">
        <v>26</v>
      </c>
      <c r="F5475" t="s">
        <v>100</v>
      </c>
      <c r="G5475">
        <v>22000</v>
      </c>
      <c r="H5475">
        <f t="shared" si="1503"/>
        <v>19509.68</v>
      </c>
      <c r="I5475">
        <v>631.4</v>
      </c>
      <c r="J5475">
        <v>1562</v>
      </c>
      <c r="K5475">
        <v>242</v>
      </c>
      <c r="L5475">
        <v>668.8</v>
      </c>
      <c r="M5475">
        <v>1559.8</v>
      </c>
      <c r="N5475">
        <v>1190.1199999999999</v>
      </c>
      <c r="O5475">
        <f t="shared" si="1504"/>
        <v>5854.12</v>
      </c>
      <c r="P5475">
        <v>25</v>
      </c>
      <c r="Q5475">
        <v>0</v>
      </c>
      <c r="R5475">
        <v>0</v>
      </c>
      <c r="S5475">
        <v>0</v>
      </c>
      <c r="T5475">
        <v>100</v>
      </c>
      <c r="U5475">
        <f t="shared" si="1505"/>
        <v>0</v>
      </c>
      <c r="V5475">
        <v>0</v>
      </c>
      <c r="W5475">
        <f t="shared" si="1499"/>
        <v>125</v>
      </c>
      <c r="X5475">
        <f t="shared" si="1507"/>
        <v>2490.3199999999997</v>
      </c>
      <c r="Y5475">
        <f t="shared" si="1508"/>
        <v>3121.8</v>
      </c>
      <c r="Z5475">
        <f t="shared" si="1500"/>
        <v>19384.68</v>
      </c>
      <c r="AA5475" t="s">
        <v>225</v>
      </c>
      <c r="AB5475">
        <v>2021</v>
      </c>
    </row>
    <row r="5476" spans="1:28" x14ac:dyDescent="0.25">
      <c r="A5476">
        <v>39</v>
      </c>
      <c r="B5476" t="s">
        <v>268</v>
      </c>
      <c r="C5476" t="s">
        <v>103</v>
      </c>
      <c r="D5476" t="s">
        <v>94</v>
      </c>
      <c r="E5476" t="s">
        <v>51</v>
      </c>
      <c r="F5476" t="s">
        <v>100</v>
      </c>
      <c r="G5476">
        <v>45000</v>
      </c>
      <c r="H5476">
        <f t="shared" si="1503"/>
        <v>42340.5</v>
      </c>
      <c r="I5476">
        <v>1291.5</v>
      </c>
      <c r="J5476">
        <v>3195</v>
      </c>
      <c r="K5476">
        <v>495</v>
      </c>
      <c r="L5476">
        <v>1368</v>
      </c>
      <c r="M5476">
        <v>3190.5</v>
      </c>
      <c r="N5476">
        <v>0</v>
      </c>
      <c r="O5476">
        <f t="shared" si="1504"/>
        <v>9540</v>
      </c>
      <c r="P5476">
        <v>25</v>
      </c>
      <c r="Q5476">
        <v>0</v>
      </c>
      <c r="R5476">
        <v>0</v>
      </c>
      <c r="S5476">
        <v>0</v>
      </c>
      <c r="T5476">
        <v>0</v>
      </c>
      <c r="U5476">
        <f t="shared" si="1505"/>
        <v>1148.3248749999998</v>
      </c>
      <c r="V5476">
        <v>0</v>
      </c>
      <c r="W5476">
        <f t="shared" si="1499"/>
        <v>1173.3248749999998</v>
      </c>
      <c r="X5476">
        <f t="shared" si="1507"/>
        <v>2659.5</v>
      </c>
      <c r="Y5476">
        <f t="shared" si="1508"/>
        <v>6385.5</v>
      </c>
      <c r="Z5476">
        <f t="shared" si="1500"/>
        <v>41167.175125000002</v>
      </c>
      <c r="AA5476" t="s">
        <v>225</v>
      </c>
      <c r="AB5476">
        <v>2021</v>
      </c>
    </row>
    <row r="5477" spans="1:28" x14ac:dyDescent="0.25">
      <c r="A5477">
        <v>40</v>
      </c>
      <c r="B5477" t="s">
        <v>269</v>
      </c>
      <c r="C5477" t="s">
        <v>103</v>
      </c>
      <c r="D5477" t="s">
        <v>10</v>
      </c>
      <c r="E5477" t="s">
        <v>53</v>
      </c>
      <c r="F5477" t="s">
        <v>98</v>
      </c>
      <c r="G5477">
        <v>300000</v>
      </c>
      <c r="H5477">
        <f t="shared" si="1503"/>
        <v>285457.48</v>
      </c>
      <c r="I5477">
        <v>8610</v>
      </c>
      <c r="J5477">
        <v>21300</v>
      </c>
      <c r="K5477">
        <v>686.4</v>
      </c>
      <c r="L5477">
        <v>4742.3999999999996</v>
      </c>
      <c r="M5477">
        <v>11060.4</v>
      </c>
      <c r="N5477">
        <v>1190.1199999999999</v>
      </c>
      <c r="O5477">
        <f t="shared" si="1504"/>
        <v>47589.320000000007</v>
      </c>
      <c r="P5477">
        <v>25</v>
      </c>
      <c r="Q5477">
        <v>0</v>
      </c>
      <c r="R5477">
        <v>0</v>
      </c>
      <c r="S5477">
        <v>0</v>
      </c>
      <c r="T5477">
        <v>0</v>
      </c>
      <c r="U5477">
        <f t="shared" si="1505"/>
        <v>59947.307291666664</v>
      </c>
      <c r="V5477">
        <v>0</v>
      </c>
      <c r="W5477">
        <f t="shared" si="1499"/>
        <v>59972.307291666664</v>
      </c>
      <c r="X5477">
        <f t="shared" si="1507"/>
        <v>14542.52</v>
      </c>
      <c r="Y5477">
        <f t="shared" si="1508"/>
        <v>32360.400000000001</v>
      </c>
      <c r="Z5477">
        <f t="shared" si="1500"/>
        <v>225485.17270833335</v>
      </c>
      <c r="AA5477" t="s">
        <v>225</v>
      </c>
      <c r="AB5477">
        <v>2021</v>
      </c>
    </row>
    <row r="5478" spans="1:28" x14ac:dyDescent="0.25">
      <c r="A5478">
        <v>41</v>
      </c>
      <c r="B5478" t="s">
        <v>270</v>
      </c>
      <c r="C5478" t="s">
        <v>103</v>
      </c>
      <c r="D5478" t="s">
        <v>7</v>
      </c>
      <c r="E5478" t="s">
        <v>54</v>
      </c>
      <c r="F5478" t="s">
        <v>100</v>
      </c>
      <c r="G5478">
        <v>18000</v>
      </c>
      <c r="H5478">
        <f t="shared" si="1503"/>
        <v>16936.2</v>
      </c>
      <c r="I5478">
        <v>516.6</v>
      </c>
      <c r="J5478">
        <v>1278</v>
      </c>
      <c r="K5478">
        <v>198</v>
      </c>
      <c r="L5478">
        <v>547.20000000000005</v>
      </c>
      <c r="M5478">
        <v>1276.2</v>
      </c>
      <c r="N5478">
        <v>0</v>
      </c>
      <c r="O5478">
        <f t="shared" si="1504"/>
        <v>3816</v>
      </c>
      <c r="P5478">
        <v>25</v>
      </c>
      <c r="Q5478">
        <v>500</v>
      </c>
      <c r="R5478">
        <v>0</v>
      </c>
      <c r="S5478">
        <v>0</v>
      </c>
      <c r="T5478">
        <v>100</v>
      </c>
      <c r="U5478">
        <f t="shared" si="1505"/>
        <v>0</v>
      </c>
      <c r="V5478">
        <v>0</v>
      </c>
      <c r="W5478">
        <f t="shared" ref="W5478:W5535" si="1509">P5478+Q5478+R5478+S5478+T5478+U5478</f>
        <v>625</v>
      </c>
      <c r="X5478">
        <f t="shared" si="1507"/>
        <v>1063.8000000000002</v>
      </c>
      <c r="Y5478">
        <f t="shared" si="1508"/>
        <v>2554.1999999999998</v>
      </c>
      <c r="Z5478">
        <f t="shared" ref="Z5478:Z5535" si="1510">+G5478-(W5478+X5478)</f>
        <v>16311.2</v>
      </c>
      <c r="AA5478" t="s">
        <v>225</v>
      </c>
      <c r="AB5478">
        <v>2021</v>
      </c>
    </row>
    <row r="5479" spans="1:28" x14ac:dyDescent="0.25">
      <c r="A5479">
        <v>42</v>
      </c>
      <c r="B5479" t="s">
        <v>271</v>
      </c>
      <c r="C5479" t="s">
        <v>102</v>
      </c>
      <c r="D5479" t="s">
        <v>10</v>
      </c>
      <c r="E5479" t="s">
        <v>44</v>
      </c>
      <c r="F5479" t="s">
        <v>84</v>
      </c>
      <c r="G5479">
        <v>45000</v>
      </c>
      <c r="H5479">
        <f t="shared" si="1503"/>
        <v>42340.5</v>
      </c>
      <c r="I5479">
        <v>1291.5</v>
      </c>
      <c r="J5479">
        <v>3195</v>
      </c>
      <c r="K5479">
        <v>495</v>
      </c>
      <c r="L5479">
        <v>1368</v>
      </c>
      <c r="M5479">
        <v>3190.5</v>
      </c>
      <c r="N5479">
        <v>0</v>
      </c>
      <c r="O5479">
        <f t="shared" si="1504"/>
        <v>9540</v>
      </c>
      <c r="P5479">
        <v>25</v>
      </c>
      <c r="Q5479">
        <v>0</v>
      </c>
      <c r="R5479">
        <v>50</v>
      </c>
      <c r="S5479">
        <v>0</v>
      </c>
      <c r="T5479">
        <v>100</v>
      </c>
      <c r="U5479">
        <f t="shared" si="1505"/>
        <v>1148.3248749999998</v>
      </c>
      <c r="V5479">
        <v>0</v>
      </c>
      <c r="W5479">
        <f t="shared" si="1509"/>
        <v>1323.3248749999998</v>
      </c>
      <c r="X5479">
        <f t="shared" si="1507"/>
        <v>2659.5</v>
      </c>
      <c r="Y5479">
        <f t="shared" si="1508"/>
        <v>6385.5</v>
      </c>
      <c r="Z5479">
        <f t="shared" si="1510"/>
        <v>41017.175125000002</v>
      </c>
      <c r="AA5479" t="s">
        <v>225</v>
      </c>
      <c r="AB5479">
        <v>2021</v>
      </c>
    </row>
    <row r="5480" spans="1:28" x14ac:dyDescent="0.25">
      <c r="A5480">
        <v>43</v>
      </c>
      <c r="B5480" t="s">
        <v>272</v>
      </c>
      <c r="C5480" t="s">
        <v>103</v>
      </c>
      <c r="D5480" t="s">
        <v>17</v>
      </c>
      <c r="E5480" t="s">
        <v>273</v>
      </c>
      <c r="F5480" t="s">
        <v>99</v>
      </c>
      <c r="G5480">
        <v>150000</v>
      </c>
      <c r="H5480">
        <f t="shared" si="1503"/>
        <v>141135</v>
      </c>
      <c r="I5480">
        <v>4305</v>
      </c>
      <c r="J5480">
        <v>10650</v>
      </c>
      <c r="K5480">
        <v>686.4</v>
      </c>
      <c r="L5480">
        <v>4560</v>
      </c>
      <c r="M5480">
        <v>10635</v>
      </c>
      <c r="N5480">
        <v>0</v>
      </c>
      <c r="O5480">
        <f t="shared" si="1504"/>
        <v>30836.400000000001</v>
      </c>
      <c r="P5480">
        <v>25</v>
      </c>
      <c r="Q5480">
        <v>0</v>
      </c>
      <c r="R5480">
        <v>0</v>
      </c>
      <c r="S5480">
        <v>0</v>
      </c>
      <c r="T5480">
        <v>100</v>
      </c>
      <c r="U5480">
        <f t="shared" si="1505"/>
        <v>23866.687291666665</v>
      </c>
      <c r="V5480">
        <v>0</v>
      </c>
      <c r="W5480">
        <f t="shared" si="1509"/>
        <v>23991.687291666665</v>
      </c>
      <c r="X5480">
        <f t="shared" si="1507"/>
        <v>8865</v>
      </c>
      <c r="Y5480">
        <f t="shared" si="1508"/>
        <v>21285</v>
      </c>
      <c r="Z5480">
        <f t="shared" si="1510"/>
        <v>117143.31270833334</v>
      </c>
      <c r="AA5480" t="s">
        <v>225</v>
      </c>
      <c r="AB5480">
        <v>2021</v>
      </c>
    </row>
    <row r="5481" spans="1:28" x14ac:dyDescent="0.25">
      <c r="A5481">
        <v>44</v>
      </c>
      <c r="B5481" t="s">
        <v>274</v>
      </c>
      <c r="C5481" t="s">
        <v>103</v>
      </c>
      <c r="D5481" t="s">
        <v>18</v>
      </c>
      <c r="E5481" t="s">
        <v>55</v>
      </c>
      <c r="F5481" t="s">
        <v>84</v>
      </c>
      <c r="G5481">
        <v>83000</v>
      </c>
      <c r="H5481">
        <f t="shared" si="1503"/>
        <v>76904.58</v>
      </c>
      <c r="I5481">
        <v>2382.1</v>
      </c>
      <c r="J5481">
        <v>5893</v>
      </c>
      <c r="K5481">
        <v>686.4</v>
      </c>
      <c r="L5481">
        <v>2523.1999999999998</v>
      </c>
      <c r="M5481">
        <v>5884.7</v>
      </c>
      <c r="N5481">
        <v>1190.1199999999999</v>
      </c>
      <c r="O5481">
        <f t="shared" si="1504"/>
        <v>18559.52</v>
      </c>
      <c r="P5481">
        <v>25</v>
      </c>
      <c r="Q5481">
        <v>16476.740000000002</v>
      </c>
      <c r="R5481">
        <v>0</v>
      </c>
      <c r="S5481">
        <v>0</v>
      </c>
      <c r="T5481">
        <v>100</v>
      </c>
      <c r="U5481">
        <f t="shared" si="1505"/>
        <v>7809.0822916666657</v>
      </c>
      <c r="V5481">
        <v>0</v>
      </c>
      <c r="W5481">
        <f t="shared" si="1509"/>
        <v>24410.822291666667</v>
      </c>
      <c r="X5481">
        <f t="shared" si="1507"/>
        <v>6095.4199999999992</v>
      </c>
      <c r="Y5481">
        <f t="shared" si="1508"/>
        <v>11777.7</v>
      </c>
      <c r="Z5481">
        <f t="shared" si="1510"/>
        <v>52493.757708333331</v>
      </c>
      <c r="AA5481" t="s">
        <v>225</v>
      </c>
      <c r="AB5481">
        <v>2021</v>
      </c>
    </row>
    <row r="5482" spans="1:28" x14ac:dyDescent="0.25">
      <c r="A5482">
        <v>45</v>
      </c>
      <c r="B5482" t="s">
        <v>275</v>
      </c>
      <c r="C5482" t="s">
        <v>103</v>
      </c>
      <c r="D5482" t="s">
        <v>9</v>
      </c>
      <c r="E5482" t="s">
        <v>54</v>
      </c>
      <c r="F5482" t="s">
        <v>100</v>
      </c>
      <c r="G5482">
        <v>28000</v>
      </c>
      <c r="H5482">
        <f t="shared" si="1503"/>
        <v>25155.08</v>
      </c>
      <c r="I5482">
        <v>803.6</v>
      </c>
      <c r="J5482">
        <v>1988</v>
      </c>
      <c r="K5482">
        <v>308</v>
      </c>
      <c r="L5482">
        <v>851.2</v>
      </c>
      <c r="M5482">
        <v>1985.2</v>
      </c>
      <c r="N5482">
        <v>1190.1199999999999</v>
      </c>
      <c r="O5482">
        <f t="shared" si="1504"/>
        <v>7126.12</v>
      </c>
      <c r="P5482">
        <v>25</v>
      </c>
      <c r="Q5482">
        <v>200</v>
      </c>
      <c r="R5482">
        <v>0</v>
      </c>
      <c r="S5482">
        <v>0</v>
      </c>
      <c r="T5482">
        <v>100</v>
      </c>
      <c r="U5482">
        <f t="shared" si="1505"/>
        <v>0</v>
      </c>
      <c r="V5482">
        <v>0</v>
      </c>
      <c r="W5482">
        <f t="shared" si="1509"/>
        <v>325</v>
      </c>
      <c r="X5482">
        <f t="shared" si="1507"/>
        <v>2844.92</v>
      </c>
      <c r="Y5482">
        <f t="shared" si="1508"/>
        <v>3973.2</v>
      </c>
      <c r="Z5482">
        <f t="shared" si="1510"/>
        <v>24830.080000000002</v>
      </c>
      <c r="AA5482" t="s">
        <v>225</v>
      </c>
      <c r="AB5482">
        <v>2021</v>
      </c>
    </row>
    <row r="5483" spans="1:28" x14ac:dyDescent="0.25">
      <c r="A5483">
        <v>46</v>
      </c>
      <c r="B5483" t="s">
        <v>276</v>
      </c>
      <c r="C5483" t="s">
        <v>103</v>
      </c>
      <c r="D5483" t="s">
        <v>94</v>
      </c>
      <c r="E5483" t="s">
        <v>56</v>
      </c>
      <c r="F5483" t="s">
        <v>99</v>
      </c>
      <c r="G5483">
        <v>250000</v>
      </c>
      <c r="H5483">
        <f t="shared" si="1503"/>
        <v>238082.6</v>
      </c>
      <c r="I5483">
        <v>7175</v>
      </c>
      <c r="J5483">
        <v>17750</v>
      </c>
      <c r="K5483">
        <v>686.4</v>
      </c>
      <c r="L5483">
        <v>4742.3999999999996</v>
      </c>
      <c r="M5483">
        <v>11060.4</v>
      </c>
      <c r="N5483">
        <v>0</v>
      </c>
      <c r="O5483">
        <f t="shared" si="1504"/>
        <v>41414.200000000004</v>
      </c>
      <c r="P5483">
        <v>25</v>
      </c>
      <c r="Q5483">
        <v>0</v>
      </c>
      <c r="R5483">
        <v>0</v>
      </c>
      <c r="S5483">
        <v>0</v>
      </c>
      <c r="T5483">
        <v>0</v>
      </c>
      <c r="U5483">
        <f t="shared" si="1505"/>
        <v>48103.587291666678</v>
      </c>
      <c r="V5483">
        <v>0</v>
      </c>
      <c r="W5483">
        <f t="shared" si="1509"/>
        <v>48128.587291666678</v>
      </c>
      <c r="X5483">
        <f t="shared" si="1507"/>
        <v>11917.4</v>
      </c>
      <c r="Y5483">
        <f t="shared" si="1508"/>
        <v>28810.400000000001</v>
      </c>
      <c r="Z5483">
        <f t="shared" si="1510"/>
        <v>189954.01270833332</v>
      </c>
      <c r="AA5483" t="s">
        <v>225</v>
      </c>
      <c r="AB5483">
        <v>2021</v>
      </c>
    </row>
    <row r="5484" spans="1:28" x14ac:dyDescent="0.25">
      <c r="A5484">
        <v>47</v>
      </c>
      <c r="B5484" t="s">
        <v>277</v>
      </c>
      <c r="C5484" t="s">
        <v>103</v>
      </c>
      <c r="D5484" t="s">
        <v>10</v>
      </c>
      <c r="E5484" t="s">
        <v>44</v>
      </c>
      <c r="F5484" t="s">
        <v>84</v>
      </c>
      <c r="G5484">
        <v>40000</v>
      </c>
      <c r="H5484">
        <f t="shared" si="1503"/>
        <v>37636</v>
      </c>
      <c r="I5484">
        <v>1148</v>
      </c>
      <c r="J5484">
        <v>2840</v>
      </c>
      <c r="K5484">
        <v>440</v>
      </c>
      <c r="L5484">
        <v>1216</v>
      </c>
      <c r="M5484">
        <v>2836</v>
      </c>
      <c r="N5484">
        <v>0</v>
      </c>
      <c r="O5484">
        <f t="shared" si="1504"/>
        <v>8480</v>
      </c>
      <c r="P5484">
        <v>25</v>
      </c>
      <c r="Q5484">
        <v>6690.13</v>
      </c>
      <c r="R5484">
        <v>800.04</v>
      </c>
      <c r="S5484">
        <v>0</v>
      </c>
      <c r="T5484">
        <v>100</v>
      </c>
      <c r="U5484">
        <f t="shared" si="1505"/>
        <v>442.64987499999984</v>
      </c>
      <c r="V5484">
        <v>0</v>
      </c>
      <c r="W5484">
        <f t="shared" si="1509"/>
        <v>8057.8198750000001</v>
      </c>
      <c r="X5484">
        <f t="shared" si="1507"/>
        <v>2364</v>
      </c>
      <c r="Y5484">
        <f t="shared" si="1508"/>
        <v>5676</v>
      </c>
      <c r="Z5484">
        <f t="shared" si="1510"/>
        <v>29578.180124999999</v>
      </c>
      <c r="AA5484" t="s">
        <v>225</v>
      </c>
      <c r="AB5484">
        <v>2021</v>
      </c>
    </row>
    <row r="5485" spans="1:28" x14ac:dyDescent="0.25">
      <c r="A5485">
        <v>48</v>
      </c>
      <c r="B5485" t="s">
        <v>278</v>
      </c>
      <c r="C5485" t="s">
        <v>103</v>
      </c>
      <c r="D5485" t="s">
        <v>14</v>
      </c>
      <c r="E5485" t="s">
        <v>32</v>
      </c>
      <c r="F5485" t="s">
        <v>100</v>
      </c>
      <c r="G5485">
        <v>30000</v>
      </c>
      <c r="H5485">
        <f t="shared" si="1503"/>
        <v>28227</v>
      </c>
      <c r="I5485">
        <v>861</v>
      </c>
      <c r="J5485">
        <v>2130</v>
      </c>
      <c r="K5485">
        <v>330</v>
      </c>
      <c r="L5485">
        <v>912</v>
      </c>
      <c r="M5485">
        <v>2127</v>
      </c>
      <c r="N5485">
        <v>0</v>
      </c>
      <c r="O5485">
        <f t="shared" si="1504"/>
        <v>6360</v>
      </c>
      <c r="P5485">
        <v>25</v>
      </c>
      <c r="Q5485">
        <v>1000</v>
      </c>
      <c r="R5485">
        <v>0</v>
      </c>
      <c r="S5485">
        <v>0</v>
      </c>
      <c r="T5485">
        <v>100</v>
      </c>
      <c r="U5485">
        <f t="shared" si="1505"/>
        <v>0</v>
      </c>
      <c r="V5485">
        <v>0</v>
      </c>
      <c r="W5485">
        <f t="shared" si="1509"/>
        <v>1125</v>
      </c>
      <c r="X5485">
        <f t="shared" si="1507"/>
        <v>1773</v>
      </c>
      <c r="Y5485">
        <f t="shared" si="1508"/>
        <v>4257</v>
      </c>
      <c r="Z5485">
        <f t="shared" si="1510"/>
        <v>27102</v>
      </c>
      <c r="AA5485" t="s">
        <v>225</v>
      </c>
      <c r="AB5485">
        <v>2021</v>
      </c>
    </row>
    <row r="5486" spans="1:28" x14ac:dyDescent="0.25">
      <c r="A5486">
        <v>49</v>
      </c>
      <c r="B5486" t="s">
        <v>279</v>
      </c>
      <c r="C5486" t="s">
        <v>103</v>
      </c>
      <c r="D5486" t="s">
        <v>22</v>
      </c>
      <c r="E5486" t="s">
        <v>32</v>
      </c>
      <c r="F5486" t="s">
        <v>100</v>
      </c>
      <c r="G5486">
        <v>31000</v>
      </c>
      <c r="H5486">
        <f t="shared" si="1503"/>
        <v>27977.78</v>
      </c>
      <c r="I5486">
        <v>889.7</v>
      </c>
      <c r="J5486">
        <v>2201</v>
      </c>
      <c r="K5486">
        <v>341</v>
      </c>
      <c r="L5486">
        <v>942.4</v>
      </c>
      <c r="M5486">
        <v>2197.9</v>
      </c>
      <c r="N5486">
        <v>1190.1199999999999</v>
      </c>
      <c r="O5486">
        <f t="shared" si="1504"/>
        <v>7762.12</v>
      </c>
      <c r="P5486">
        <v>25</v>
      </c>
      <c r="Q5486">
        <v>0</v>
      </c>
      <c r="R5486">
        <v>0</v>
      </c>
      <c r="S5486">
        <v>0</v>
      </c>
      <c r="T5486">
        <v>100</v>
      </c>
      <c r="U5486">
        <f t="shared" si="1505"/>
        <v>0</v>
      </c>
      <c r="V5486">
        <v>0</v>
      </c>
      <c r="W5486">
        <f t="shared" si="1509"/>
        <v>125</v>
      </c>
      <c r="X5486">
        <f t="shared" si="1507"/>
        <v>3022.22</v>
      </c>
      <c r="Y5486">
        <f t="shared" si="1508"/>
        <v>4398.8999999999996</v>
      </c>
      <c r="Z5486">
        <f t="shared" si="1510"/>
        <v>27852.78</v>
      </c>
      <c r="AA5486" t="s">
        <v>225</v>
      </c>
      <c r="AB5486">
        <v>2021</v>
      </c>
    </row>
    <row r="5487" spans="1:28" x14ac:dyDescent="0.25">
      <c r="A5487">
        <v>50</v>
      </c>
      <c r="B5487" t="s">
        <v>280</v>
      </c>
      <c r="C5487" t="s">
        <v>102</v>
      </c>
      <c r="D5487" t="s">
        <v>6</v>
      </c>
      <c r="E5487" t="s">
        <v>36</v>
      </c>
      <c r="F5487" t="s">
        <v>100</v>
      </c>
      <c r="G5487">
        <v>32000</v>
      </c>
      <c r="H5487">
        <f t="shared" si="1503"/>
        <v>30108.799999999999</v>
      </c>
      <c r="I5487">
        <v>918.4</v>
      </c>
      <c r="J5487">
        <v>2272</v>
      </c>
      <c r="K5487">
        <v>352</v>
      </c>
      <c r="L5487">
        <v>972.8</v>
      </c>
      <c r="M5487">
        <v>2268.8000000000002</v>
      </c>
      <c r="N5487">
        <v>0</v>
      </c>
      <c r="O5487">
        <f t="shared" si="1504"/>
        <v>6784</v>
      </c>
      <c r="P5487">
        <v>25</v>
      </c>
      <c r="Q5487">
        <v>0</v>
      </c>
      <c r="R5487">
        <v>350</v>
      </c>
      <c r="S5487">
        <v>0</v>
      </c>
      <c r="T5487">
        <v>100</v>
      </c>
      <c r="U5487">
        <f t="shared" si="1505"/>
        <v>0</v>
      </c>
      <c r="V5487">
        <v>0</v>
      </c>
      <c r="W5487">
        <f t="shared" si="1509"/>
        <v>475</v>
      </c>
      <c r="X5487">
        <f t="shared" si="1507"/>
        <v>1891.1999999999998</v>
      </c>
      <c r="Y5487">
        <f t="shared" si="1508"/>
        <v>4540.8</v>
      </c>
      <c r="Z5487">
        <f t="shared" si="1510"/>
        <v>29633.8</v>
      </c>
      <c r="AA5487" t="s">
        <v>225</v>
      </c>
      <c r="AB5487">
        <v>2021</v>
      </c>
    </row>
    <row r="5488" spans="1:28" x14ac:dyDescent="0.25">
      <c r="A5488">
        <v>51</v>
      </c>
      <c r="B5488" t="s">
        <v>281</v>
      </c>
      <c r="C5488" t="s">
        <v>103</v>
      </c>
      <c r="D5488" t="s">
        <v>22</v>
      </c>
      <c r="E5488" t="s">
        <v>57</v>
      </c>
      <c r="F5488" t="s">
        <v>100</v>
      </c>
      <c r="G5488">
        <v>21500</v>
      </c>
      <c r="H5488">
        <f t="shared" si="1503"/>
        <v>20229.349999999999</v>
      </c>
      <c r="I5488">
        <v>617.04999999999995</v>
      </c>
      <c r="J5488">
        <v>1526.5</v>
      </c>
      <c r="K5488">
        <v>236.5</v>
      </c>
      <c r="L5488">
        <v>653.6</v>
      </c>
      <c r="M5488">
        <v>1524.35</v>
      </c>
      <c r="N5488">
        <v>0</v>
      </c>
      <c r="O5488">
        <f t="shared" si="1504"/>
        <v>4558</v>
      </c>
      <c r="P5488">
        <v>25</v>
      </c>
      <c r="Q5488">
        <v>7239.75</v>
      </c>
      <c r="R5488">
        <v>0</v>
      </c>
      <c r="S5488">
        <v>0</v>
      </c>
      <c r="T5488">
        <v>100</v>
      </c>
      <c r="U5488">
        <f t="shared" si="1505"/>
        <v>0</v>
      </c>
      <c r="V5488">
        <v>0</v>
      </c>
      <c r="W5488">
        <f t="shared" si="1509"/>
        <v>7364.75</v>
      </c>
      <c r="X5488">
        <f t="shared" si="1507"/>
        <v>1270.6500000000001</v>
      </c>
      <c r="Y5488">
        <f t="shared" si="1508"/>
        <v>3050.85</v>
      </c>
      <c r="Z5488">
        <f t="shared" si="1510"/>
        <v>12864.6</v>
      </c>
      <c r="AA5488" t="s">
        <v>225</v>
      </c>
      <c r="AB5488">
        <v>2021</v>
      </c>
    </row>
    <row r="5489" spans="1:28" x14ac:dyDescent="0.25">
      <c r="A5489">
        <v>52</v>
      </c>
      <c r="B5489" t="s">
        <v>282</v>
      </c>
      <c r="C5489" t="s">
        <v>102</v>
      </c>
      <c r="D5489" t="s">
        <v>6</v>
      </c>
      <c r="E5489" t="s">
        <v>37</v>
      </c>
      <c r="F5489" t="s">
        <v>100</v>
      </c>
      <c r="G5489">
        <v>10000</v>
      </c>
      <c r="H5489">
        <f t="shared" si="1503"/>
        <v>9409</v>
      </c>
      <c r="I5489">
        <v>287</v>
      </c>
      <c r="J5489">
        <v>710</v>
      </c>
      <c r="K5489">
        <v>110</v>
      </c>
      <c r="L5489">
        <v>304</v>
      </c>
      <c r="M5489">
        <v>709</v>
      </c>
      <c r="N5489">
        <v>0</v>
      </c>
      <c r="O5489">
        <f t="shared" si="1504"/>
        <v>2120</v>
      </c>
      <c r="P5489">
        <v>25</v>
      </c>
      <c r="Q5489">
        <v>500</v>
      </c>
      <c r="R5489">
        <v>0</v>
      </c>
      <c r="S5489">
        <v>0</v>
      </c>
      <c r="T5489">
        <v>100</v>
      </c>
      <c r="U5489">
        <f t="shared" si="1505"/>
        <v>0</v>
      </c>
      <c r="V5489">
        <v>0</v>
      </c>
      <c r="W5489">
        <f t="shared" si="1509"/>
        <v>625</v>
      </c>
      <c r="X5489">
        <f t="shared" si="1507"/>
        <v>591</v>
      </c>
      <c r="Y5489">
        <f t="shared" si="1508"/>
        <v>1419</v>
      </c>
      <c r="Z5489">
        <f t="shared" si="1510"/>
        <v>8784</v>
      </c>
      <c r="AA5489" t="s">
        <v>225</v>
      </c>
      <c r="AB5489">
        <v>2021</v>
      </c>
    </row>
    <row r="5490" spans="1:28" x14ac:dyDescent="0.25">
      <c r="A5490">
        <v>53</v>
      </c>
      <c r="B5490" t="s">
        <v>283</v>
      </c>
      <c r="C5490" t="s">
        <v>103</v>
      </c>
      <c r="D5490" t="s">
        <v>94</v>
      </c>
      <c r="E5490" t="s">
        <v>58</v>
      </c>
      <c r="F5490" t="s">
        <v>84</v>
      </c>
      <c r="G5490">
        <v>42000</v>
      </c>
      <c r="H5490">
        <f t="shared" si="1503"/>
        <v>39517.800000000003</v>
      </c>
      <c r="I5490">
        <v>1205.4000000000001</v>
      </c>
      <c r="J5490">
        <v>2982</v>
      </c>
      <c r="K5490">
        <v>462</v>
      </c>
      <c r="L5490">
        <v>1276.8</v>
      </c>
      <c r="M5490">
        <v>2977.8</v>
      </c>
      <c r="N5490">
        <v>0</v>
      </c>
      <c r="O5490">
        <f t="shared" si="1504"/>
        <v>8904</v>
      </c>
      <c r="P5490">
        <v>25</v>
      </c>
      <c r="Q5490">
        <v>0</v>
      </c>
      <c r="R5490">
        <v>0</v>
      </c>
      <c r="S5490">
        <v>1008</v>
      </c>
      <c r="T5490">
        <v>100</v>
      </c>
      <c r="U5490">
        <f t="shared" si="1505"/>
        <v>724.91987500000039</v>
      </c>
      <c r="V5490">
        <v>0</v>
      </c>
      <c r="W5490">
        <f t="shared" si="1509"/>
        <v>1857.9198750000005</v>
      </c>
      <c r="X5490">
        <f t="shared" si="1507"/>
        <v>2482.1999999999998</v>
      </c>
      <c r="Y5490">
        <f t="shared" si="1508"/>
        <v>5959.8</v>
      </c>
      <c r="Z5490">
        <f t="shared" si="1510"/>
        <v>37659.880124999996</v>
      </c>
      <c r="AA5490" t="s">
        <v>225</v>
      </c>
      <c r="AB5490">
        <v>2021</v>
      </c>
    </row>
    <row r="5491" spans="1:28" x14ac:dyDescent="0.25">
      <c r="A5491">
        <v>54</v>
      </c>
      <c r="B5491" t="s">
        <v>284</v>
      </c>
      <c r="C5491" t="s">
        <v>103</v>
      </c>
      <c r="D5491" t="s">
        <v>14</v>
      </c>
      <c r="E5491" t="s">
        <v>59</v>
      </c>
      <c r="F5491" t="s">
        <v>100</v>
      </c>
      <c r="G5491">
        <v>30000</v>
      </c>
      <c r="H5491">
        <f t="shared" si="1503"/>
        <v>28227</v>
      </c>
      <c r="I5491">
        <v>861</v>
      </c>
      <c r="J5491">
        <v>2130</v>
      </c>
      <c r="K5491">
        <v>330</v>
      </c>
      <c r="L5491">
        <v>912</v>
      </c>
      <c r="M5491">
        <v>2127</v>
      </c>
      <c r="N5491">
        <v>0</v>
      </c>
      <c r="O5491">
        <f t="shared" si="1504"/>
        <v>6360</v>
      </c>
      <c r="P5491">
        <v>25</v>
      </c>
      <c r="Q5491">
        <v>0</v>
      </c>
      <c r="R5491">
        <v>0</v>
      </c>
      <c r="S5491">
        <v>0</v>
      </c>
      <c r="T5491">
        <v>100</v>
      </c>
      <c r="U5491">
        <f t="shared" si="1505"/>
        <v>0</v>
      </c>
      <c r="V5491">
        <v>0</v>
      </c>
      <c r="W5491">
        <f t="shared" si="1509"/>
        <v>125</v>
      </c>
      <c r="X5491">
        <f t="shared" si="1507"/>
        <v>1773</v>
      </c>
      <c r="Y5491">
        <f t="shared" si="1508"/>
        <v>4257</v>
      </c>
      <c r="Z5491">
        <f t="shared" si="1510"/>
        <v>28102</v>
      </c>
      <c r="AA5491" t="s">
        <v>225</v>
      </c>
      <c r="AB5491">
        <v>2021</v>
      </c>
    </row>
    <row r="5492" spans="1:28" x14ac:dyDescent="0.25">
      <c r="A5492">
        <v>55</v>
      </c>
      <c r="B5492" t="s">
        <v>285</v>
      </c>
      <c r="C5492" t="s">
        <v>103</v>
      </c>
      <c r="D5492" t="s">
        <v>22</v>
      </c>
      <c r="E5492" t="s">
        <v>54</v>
      </c>
      <c r="F5492" t="s">
        <v>100</v>
      </c>
      <c r="G5492">
        <v>20000</v>
      </c>
      <c r="H5492">
        <f t="shared" si="1503"/>
        <v>18818</v>
      </c>
      <c r="I5492">
        <v>574</v>
      </c>
      <c r="J5492">
        <v>1420</v>
      </c>
      <c r="K5492">
        <v>220</v>
      </c>
      <c r="L5492">
        <v>608</v>
      </c>
      <c r="M5492">
        <v>1418</v>
      </c>
      <c r="N5492">
        <v>0</v>
      </c>
      <c r="O5492">
        <f t="shared" si="1504"/>
        <v>4240</v>
      </c>
      <c r="P5492">
        <v>25</v>
      </c>
      <c r="Q5492">
        <v>0</v>
      </c>
      <c r="R5492">
        <v>0</v>
      </c>
      <c r="S5492">
        <v>0</v>
      </c>
      <c r="T5492">
        <v>0</v>
      </c>
      <c r="U5492">
        <f t="shared" si="1505"/>
        <v>0</v>
      </c>
      <c r="V5492">
        <v>0</v>
      </c>
      <c r="W5492">
        <f t="shared" si="1509"/>
        <v>25</v>
      </c>
      <c r="X5492">
        <f t="shared" si="1507"/>
        <v>1182</v>
      </c>
      <c r="Y5492">
        <f t="shared" si="1508"/>
        <v>2838</v>
      </c>
      <c r="Z5492">
        <f t="shared" si="1510"/>
        <v>18793</v>
      </c>
      <c r="AA5492" t="s">
        <v>225</v>
      </c>
      <c r="AB5492">
        <v>2021</v>
      </c>
    </row>
    <row r="5493" spans="1:28" x14ac:dyDescent="0.25">
      <c r="A5493">
        <v>56</v>
      </c>
      <c r="B5493" t="s">
        <v>286</v>
      </c>
      <c r="C5493" t="s">
        <v>103</v>
      </c>
      <c r="D5493" t="s">
        <v>19</v>
      </c>
      <c r="E5493" t="s">
        <v>60</v>
      </c>
      <c r="F5493" t="s">
        <v>100</v>
      </c>
      <c r="G5493">
        <v>28000</v>
      </c>
      <c r="H5493">
        <f t="shared" si="1503"/>
        <v>26345.200000000001</v>
      </c>
      <c r="I5493">
        <v>803.6</v>
      </c>
      <c r="J5493">
        <v>1988</v>
      </c>
      <c r="K5493">
        <v>308</v>
      </c>
      <c r="L5493">
        <v>851.2</v>
      </c>
      <c r="M5493">
        <v>1985.2</v>
      </c>
      <c r="N5493">
        <v>0</v>
      </c>
      <c r="O5493">
        <f t="shared" si="1504"/>
        <v>5936</v>
      </c>
      <c r="P5493">
        <v>25</v>
      </c>
      <c r="Q5493">
        <v>5991.65</v>
      </c>
      <c r="R5493">
        <v>0</v>
      </c>
      <c r="S5493">
        <v>0</v>
      </c>
      <c r="T5493">
        <v>100</v>
      </c>
      <c r="U5493">
        <f t="shared" si="1505"/>
        <v>0</v>
      </c>
      <c r="V5493">
        <v>0</v>
      </c>
      <c r="W5493">
        <f t="shared" si="1509"/>
        <v>6116.65</v>
      </c>
      <c r="X5493">
        <f t="shared" si="1507"/>
        <v>1654.8000000000002</v>
      </c>
      <c r="Y5493">
        <f t="shared" si="1508"/>
        <v>3973.2</v>
      </c>
      <c r="Z5493">
        <f t="shared" si="1510"/>
        <v>20228.55</v>
      </c>
      <c r="AA5493" t="s">
        <v>225</v>
      </c>
      <c r="AB5493">
        <v>2021</v>
      </c>
    </row>
    <row r="5494" spans="1:28" x14ac:dyDescent="0.25">
      <c r="A5494">
        <v>57</v>
      </c>
      <c r="B5494" t="s">
        <v>287</v>
      </c>
      <c r="C5494" t="s">
        <v>102</v>
      </c>
      <c r="D5494" t="s">
        <v>6</v>
      </c>
      <c r="E5494" t="s">
        <v>36</v>
      </c>
      <c r="F5494" t="s">
        <v>100</v>
      </c>
      <c r="G5494">
        <v>30000</v>
      </c>
      <c r="H5494">
        <f t="shared" si="1503"/>
        <v>28227</v>
      </c>
      <c r="I5494">
        <v>861</v>
      </c>
      <c r="J5494">
        <v>2130</v>
      </c>
      <c r="K5494">
        <v>330</v>
      </c>
      <c r="L5494">
        <v>912</v>
      </c>
      <c r="M5494">
        <v>2127</v>
      </c>
      <c r="N5494">
        <v>0</v>
      </c>
      <c r="O5494">
        <f t="shared" si="1504"/>
        <v>6360</v>
      </c>
      <c r="P5494">
        <v>25</v>
      </c>
      <c r="Q5494">
        <v>0</v>
      </c>
      <c r="R5494">
        <v>0</v>
      </c>
      <c r="S5494">
        <v>0</v>
      </c>
      <c r="T5494">
        <v>100</v>
      </c>
      <c r="U5494">
        <f t="shared" si="1505"/>
        <v>0</v>
      </c>
      <c r="V5494">
        <v>0</v>
      </c>
      <c r="W5494">
        <f t="shared" si="1509"/>
        <v>125</v>
      </c>
      <c r="X5494">
        <f t="shared" si="1507"/>
        <v>1773</v>
      </c>
      <c r="Y5494">
        <f t="shared" si="1508"/>
        <v>4257</v>
      </c>
      <c r="Z5494">
        <f t="shared" si="1510"/>
        <v>28102</v>
      </c>
      <c r="AA5494" t="s">
        <v>225</v>
      </c>
      <c r="AB5494">
        <v>2021</v>
      </c>
    </row>
    <row r="5495" spans="1:28" x14ac:dyDescent="0.25">
      <c r="A5495">
        <v>58</v>
      </c>
      <c r="B5495" t="s">
        <v>288</v>
      </c>
      <c r="C5495" t="s">
        <v>102</v>
      </c>
      <c r="D5495" t="s">
        <v>12</v>
      </c>
      <c r="E5495" t="s">
        <v>46</v>
      </c>
      <c r="F5495" t="s">
        <v>84</v>
      </c>
      <c r="G5495">
        <v>32000</v>
      </c>
      <c r="H5495">
        <f t="shared" si="1503"/>
        <v>30108.799999999999</v>
      </c>
      <c r="I5495">
        <v>918.4</v>
      </c>
      <c r="J5495">
        <v>2272</v>
      </c>
      <c r="K5495">
        <v>352</v>
      </c>
      <c r="L5495">
        <v>972.8</v>
      </c>
      <c r="M5495">
        <v>2268.8000000000002</v>
      </c>
      <c r="N5495">
        <v>0</v>
      </c>
      <c r="O5495">
        <f t="shared" si="1504"/>
        <v>6784</v>
      </c>
      <c r="P5495">
        <v>25</v>
      </c>
      <c r="Q5495">
        <v>0</v>
      </c>
      <c r="R5495">
        <v>0</v>
      </c>
      <c r="S5495">
        <v>0</v>
      </c>
      <c r="T5495">
        <v>100</v>
      </c>
      <c r="U5495">
        <f t="shared" si="1505"/>
        <v>0</v>
      </c>
      <c r="V5495">
        <v>0</v>
      </c>
      <c r="W5495">
        <f t="shared" si="1509"/>
        <v>125</v>
      </c>
      <c r="X5495">
        <f t="shared" si="1507"/>
        <v>1891.1999999999998</v>
      </c>
      <c r="Y5495">
        <f t="shared" si="1508"/>
        <v>4540.8</v>
      </c>
      <c r="Z5495">
        <f t="shared" si="1510"/>
        <v>29983.8</v>
      </c>
      <c r="AA5495" t="s">
        <v>225</v>
      </c>
      <c r="AB5495">
        <v>2021</v>
      </c>
    </row>
    <row r="5496" spans="1:28" x14ac:dyDescent="0.25">
      <c r="A5496">
        <v>59</v>
      </c>
      <c r="B5496" t="s">
        <v>289</v>
      </c>
      <c r="C5496" t="s">
        <v>102</v>
      </c>
      <c r="D5496" t="s">
        <v>16</v>
      </c>
      <c r="E5496" t="s">
        <v>61</v>
      </c>
      <c r="F5496" t="s">
        <v>84</v>
      </c>
      <c r="G5496">
        <v>65000</v>
      </c>
      <c r="H5496">
        <f t="shared" si="1503"/>
        <v>57588.14</v>
      </c>
      <c r="I5496">
        <v>1865.5</v>
      </c>
      <c r="J5496">
        <v>4615</v>
      </c>
      <c r="K5496">
        <v>686.4</v>
      </c>
      <c r="L5496">
        <v>1976</v>
      </c>
      <c r="M5496">
        <v>4608.5</v>
      </c>
      <c r="N5496">
        <v>3570.36</v>
      </c>
      <c r="O5496">
        <f t="shared" si="1504"/>
        <v>17321.759999999998</v>
      </c>
      <c r="P5496">
        <v>25</v>
      </c>
      <c r="Q5496">
        <v>0</v>
      </c>
      <c r="R5496">
        <v>0</v>
      </c>
      <c r="S5496">
        <v>0</v>
      </c>
      <c r="T5496">
        <v>100</v>
      </c>
      <c r="U5496">
        <f t="shared" si="1505"/>
        <v>3713.477833333332</v>
      </c>
      <c r="V5496">
        <v>0</v>
      </c>
      <c r="W5496">
        <f t="shared" si="1509"/>
        <v>3838.477833333332</v>
      </c>
      <c r="X5496">
        <f t="shared" si="1507"/>
        <v>7411.8600000000006</v>
      </c>
      <c r="Y5496">
        <f t="shared" si="1508"/>
        <v>9223.5</v>
      </c>
      <c r="Z5496">
        <f t="shared" si="1510"/>
        <v>53749.662166666669</v>
      </c>
      <c r="AA5496" t="s">
        <v>225</v>
      </c>
      <c r="AB5496">
        <v>2021</v>
      </c>
    </row>
    <row r="5497" spans="1:28" x14ac:dyDescent="0.25">
      <c r="A5497">
        <v>60</v>
      </c>
      <c r="B5497" t="s">
        <v>290</v>
      </c>
      <c r="C5497" t="s">
        <v>102</v>
      </c>
      <c r="D5497" t="s">
        <v>6</v>
      </c>
      <c r="E5497" t="s">
        <v>26</v>
      </c>
      <c r="F5497" t="s">
        <v>100</v>
      </c>
      <c r="G5497">
        <v>32000</v>
      </c>
      <c r="H5497">
        <f t="shared" si="1503"/>
        <v>30108.799999999999</v>
      </c>
      <c r="I5497">
        <v>918.4</v>
      </c>
      <c r="J5497">
        <v>2272</v>
      </c>
      <c r="K5497">
        <v>352</v>
      </c>
      <c r="L5497">
        <v>972.8</v>
      </c>
      <c r="M5497">
        <v>2268.8000000000002</v>
      </c>
      <c r="N5497">
        <v>0</v>
      </c>
      <c r="O5497">
        <f t="shared" si="1504"/>
        <v>6784</v>
      </c>
      <c r="P5497">
        <v>25</v>
      </c>
      <c r="Q5497">
        <v>0</v>
      </c>
      <c r="R5497">
        <v>0</v>
      </c>
      <c r="S5497">
        <v>0</v>
      </c>
      <c r="T5497">
        <v>100</v>
      </c>
      <c r="U5497">
        <f t="shared" si="1505"/>
        <v>0</v>
      </c>
      <c r="V5497">
        <v>0</v>
      </c>
      <c r="W5497">
        <f t="shared" si="1509"/>
        <v>125</v>
      </c>
      <c r="X5497">
        <f t="shared" ref="X5497:X5528" si="1511">+I5497+L5497+N5497</f>
        <v>1891.1999999999998</v>
      </c>
      <c r="Y5497">
        <f t="shared" si="1508"/>
        <v>4540.8</v>
      </c>
      <c r="Z5497">
        <f t="shared" si="1510"/>
        <v>29983.8</v>
      </c>
      <c r="AA5497" t="s">
        <v>225</v>
      </c>
      <c r="AB5497">
        <v>2021</v>
      </c>
    </row>
    <row r="5498" spans="1:28" x14ac:dyDescent="0.25">
      <c r="A5498">
        <v>61</v>
      </c>
      <c r="B5498" t="s">
        <v>291</v>
      </c>
      <c r="C5498" t="s">
        <v>103</v>
      </c>
      <c r="D5498" t="s">
        <v>6</v>
      </c>
      <c r="E5498" t="s">
        <v>52</v>
      </c>
      <c r="F5498" t="s">
        <v>100</v>
      </c>
      <c r="G5498">
        <v>22000</v>
      </c>
      <c r="H5498">
        <f t="shared" si="1503"/>
        <v>20699.8</v>
      </c>
      <c r="I5498">
        <v>631.4</v>
      </c>
      <c r="J5498">
        <v>1562</v>
      </c>
      <c r="K5498">
        <v>352</v>
      </c>
      <c r="L5498">
        <v>668.8</v>
      </c>
      <c r="M5498">
        <v>1559.8</v>
      </c>
      <c r="N5498">
        <v>0</v>
      </c>
      <c r="O5498">
        <f t="shared" si="1504"/>
        <v>4774</v>
      </c>
      <c r="P5498">
        <v>25</v>
      </c>
      <c r="Q5498">
        <v>0</v>
      </c>
      <c r="R5498">
        <v>0</v>
      </c>
      <c r="S5498">
        <v>0</v>
      </c>
      <c r="T5498">
        <v>100</v>
      </c>
      <c r="U5498">
        <f t="shared" si="1505"/>
        <v>0</v>
      </c>
      <c r="V5498">
        <v>0</v>
      </c>
      <c r="W5498">
        <f t="shared" si="1509"/>
        <v>125</v>
      </c>
      <c r="X5498">
        <f t="shared" si="1511"/>
        <v>1300.1999999999998</v>
      </c>
      <c r="Y5498">
        <f t="shared" si="1508"/>
        <v>3121.8</v>
      </c>
      <c r="Z5498">
        <f t="shared" si="1510"/>
        <v>20574.8</v>
      </c>
      <c r="AA5498" t="s">
        <v>225</v>
      </c>
      <c r="AB5498">
        <v>2021</v>
      </c>
    </row>
    <row r="5499" spans="1:28" x14ac:dyDescent="0.25">
      <c r="A5499">
        <v>62</v>
      </c>
      <c r="B5499" t="s">
        <v>292</v>
      </c>
      <c r="C5499" t="s">
        <v>102</v>
      </c>
      <c r="D5499" t="s">
        <v>20</v>
      </c>
      <c r="E5499" t="s">
        <v>62</v>
      </c>
      <c r="F5499" t="s">
        <v>99</v>
      </c>
      <c r="G5499">
        <v>110000</v>
      </c>
      <c r="H5499">
        <f t="shared" si="1503"/>
        <v>103499</v>
      </c>
      <c r="I5499">
        <v>3157</v>
      </c>
      <c r="J5499">
        <v>7810</v>
      </c>
      <c r="K5499">
        <v>686.4</v>
      </c>
      <c r="L5499">
        <v>3344</v>
      </c>
      <c r="M5499">
        <v>7799</v>
      </c>
      <c r="N5499">
        <v>0</v>
      </c>
      <c r="O5499">
        <f t="shared" si="1504"/>
        <v>22796.400000000001</v>
      </c>
      <c r="P5499">
        <v>25</v>
      </c>
      <c r="Q5499">
        <v>0</v>
      </c>
      <c r="R5499">
        <v>50</v>
      </c>
      <c r="S5499">
        <v>0</v>
      </c>
      <c r="T5499">
        <v>0</v>
      </c>
      <c r="U5499">
        <f t="shared" si="1505"/>
        <v>14457.687291666667</v>
      </c>
      <c r="V5499">
        <v>0</v>
      </c>
      <c r="W5499">
        <f t="shared" si="1509"/>
        <v>14532.687291666667</v>
      </c>
      <c r="X5499">
        <f t="shared" si="1511"/>
        <v>6501</v>
      </c>
      <c r="Y5499">
        <f t="shared" si="1508"/>
        <v>15609</v>
      </c>
      <c r="Z5499">
        <f t="shared" si="1510"/>
        <v>88966.312708333338</v>
      </c>
      <c r="AA5499" t="s">
        <v>225</v>
      </c>
      <c r="AB5499">
        <v>2021</v>
      </c>
    </row>
    <row r="5500" spans="1:28" x14ac:dyDescent="0.25">
      <c r="A5500">
        <v>63</v>
      </c>
      <c r="B5500" t="s">
        <v>293</v>
      </c>
      <c r="C5500" t="s">
        <v>102</v>
      </c>
      <c r="D5500" t="s">
        <v>8</v>
      </c>
      <c r="E5500" t="s">
        <v>63</v>
      </c>
      <c r="F5500" t="s">
        <v>99</v>
      </c>
      <c r="G5500">
        <v>130000</v>
      </c>
      <c r="H5500">
        <f t="shared" si="1503"/>
        <v>122317</v>
      </c>
      <c r="I5500">
        <v>3731</v>
      </c>
      <c r="J5500">
        <v>9230</v>
      </c>
      <c r="K5500">
        <v>686.4</v>
      </c>
      <c r="L5500">
        <v>3952</v>
      </c>
      <c r="M5500">
        <v>9217</v>
      </c>
      <c r="N5500">
        <v>0</v>
      </c>
      <c r="O5500">
        <f t="shared" si="1504"/>
        <v>26816.400000000001</v>
      </c>
      <c r="P5500">
        <v>25</v>
      </c>
      <c r="Q5500">
        <v>0</v>
      </c>
      <c r="R5500">
        <v>0</v>
      </c>
      <c r="S5500">
        <v>0</v>
      </c>
      <c r="T5500">
        <v>100</v>
      </c>
      <c r="U5500">
        <f t="shared" si="1505"/>
        <v>19162.187291666665</v>
      </c>
      <c r="V5500">
        <v>0</v>
      </c>
      <c r="W5500">
        <f t="shared" si="1509"/>
        <v>19287.187291666665</v>
      </c>
      <c r="X5500">
        <f t="shared" si="1511"/>
        <v>7683</v>
      </c>
      <c r="Y5500">
        <f t="shared" si="1508"/>
        <v>18447</v>
      </c>
      <c r="Z5500">
        <f t="shared" si="1510"/>
        <v>103029.81270833334</v>
      </c>
      <c r="AA5500" t="s">
        <v>225</v>
      </c>
      <c r="AB5500">
        <v>2021</v>
      </c>
    </row>
    <row r="5501" spans="1:28" x14ac:dyDescent="0.25">
      <c r="A5501">
        <v>64</v>
      </c>
      <c r="B5501" t="s">
        <v>294</v>
      </c>
      <c r="C5501" t="s">
        <v>103</v>
      </c>
      <c r="D5501" t="s">
        <v>7</v>
      </c>
      <c r="E5501" t="s">
        <v>54</v>
      </c>
      <c r="F5501" t="s">
        <v>99</v>
      </c>
      <c r="G5501">
        <v>45000</v>
      </c>
      <c r="H5501">
        <f t="shared" si="1503"/>
        <v>42340.5</v>
      </c>
      <c r="I5501">
        <v>1291.5</v>
      </c>
      <c r="J5501">
        <v>3195</v>
      </c>
      <c r="K5501">
        <v>495</v>
      </c>
      <c r="L5501">
        <v>1368</v>
      </c>
      <c r="M5501">
        <v>3190.5</v>
      </c>
      <c r="N5501">
        <v>0</v>
      </c>
      <c r="O5501">
        <f t="shared" si="1504"/>
        <v>9540</v>
      </c>
      <c r="P5501">
        <v>25</v>
      </c>
      <c r="Q5501">
        <v>0</v>
      </c>
      <c r="R5501">
        <v>0</v>
      </c>
      <c r="S5501">
        <v>0</v>
      </c>
      <c r="T5501">
        <v>100</v>
      </c>
      <c r="U5501">
        <f t="shared" si="1505"/>
        <v>1148.3248749999998</v>
      </c>
      <c r="V5501">
        <v>0</v>
      </c>
      <c r="W5501">
        <f t="shared" si="1509"/>
        <v>1273.3248749999998</v>
      </c>
      <c r="X5501">
        <f t="shared" si="1511"/>
        <v>2659.5</v>
      </c>
      <c r="Y5501">
        <f t="shared" si="1508"/>
        <v>6385.5</v>
      </c>
      <c r="Z5501">
        <f t="shared" si="1510"/>
        <v>41067.175125000002</v>
      </c>
      <c r="AA5501" t="s">
        <v>225</v>
      </c>
      <c r="AB5501">
        <v>2021</v>
      </c>
    </row>
    <row r="5502" spans="1:28" x14ac:dyDescent="0.25">
      <c r="A5502">
        <v>65</v>
      </c>
      <c r="B5502" t="s">
        <v>295</v>
      </c>
      <c r="C5502" t="s">
        <v>102</v>
      </c>
      <c r="D5502" t="s">
        <v>22</v>
      </c>
      <c r="E5502" t="s">
        <v>26</v>
      </c>
      <c r="F5502" t="s">
        <v>100</v>
      </c>
      <c r="G5502">
        <v>25000</v>
      </c>
      <c r="H5502">
        <f t="shared" ref="H5502:H5535" si="1512">+G5502-(I5502+L5502+N5502)</f>
        <v>23522.5</v>
      </c>
      <c r="I5502">
        <v>717.5</v>
      </c>
      <c r="J5502">
        <v>1775</v>
      </c>
      <c r="K5502">
        <v>275</v>
      </c>
      <c r="L5502">
        <v>760</v>
      </c>
      <c r="M5502">
        <v>1772.5</v>
      </c>
      <c r="N5502">
        <v>0</v>
      </c>
      <c r="O5502">
        <f t="shared" ref="O5502:O5535" si="1513">+I5502+J5502+K5502+L5502+M5502+N5502</f>
        <v>5300</v>
      </c>
      <c r="P5502">
        <v>25</v>
      </c>
      <c r="Q5502">
        <v>0</v>
      </c>
      <c r="R5502">
        <v>0</v>
      </c>
      <c r="S5502">
        <v>0</v>
      </c>
      <c r="T5502">
        <v>100</v>
      </c>
      <c r="U5502">
        <f t="shared" ref="U5502:U5535" si="1514">IF((H5502*12)&gt;867123.01,(79776+(((H5502*12)-867123.01)*0.25))/12,IF((H5502*12)&gt;624329.01,(31216+(((H5502*12)-624329.01)*0.2))/12,IF((H5502*12)&gt;416220.01,(((H5502*12)-416220.01)*0.15)/12,0)))</f>
        <v>0</v>
      </c>
      <c r="V5502">
        <v>0</v>
      </c>
      <c r="W5502">
        <f t="shared" si="1509"/>
        <v>125</v>
      </c>
      <c r="X5502">
        <f t="shared" si="1511"/>
        <v>1477.5</v>
      </c>
      <c r="Y5502">
        <f t="shared" ref="Y5502:Y5535" si="1515">+J5502+M5502</f>
        <v>3547.5</v>
      </c>
      <c r="Z5502">
        <f t="shared" si="1510"/>
        <v>23397.5</v>
      </c>
      <c r="AA5502" t="s">
        <v>225</v>
      </c>
      <c r="AB5502">
        <v>2021</v>
      </c>
    </row>
    <row r="5503" spans="1:28" x14ac:dyDescent="0.25">
      <c r="A5503">
        <v>66</v>
      </c>
      <c r="B5503" t="s">
        <v>296</v>
      </c>
      <c r="C5503" t="s">
        <v>102</v>
      </c>
      <c r="D5503" t="s">
        <v>6</v>
      </c>
      <c r="E5503" t="s">
        <v>37</v>
      </c>
      <c r="F5503" t="s">
        <v>100</v>
      </c>
      <c r="G5503">
        <v>10000</v>
      </c>
      <c r="H5503">
        <f t="shared" si="1512"/>
        <v>9409</v>
      </c>
      <c r="I5503">
        <v>287</v>
      </c>
      <c r="J5503">
        <v>710</v>
      </c>
      <c r="K5503">
        <v>110</v>
      </c>
      <c r="L5503">
        <v>304</v>
      </c>
      <c r="M5503">
        <v>709</v>
      </c>
      <c r="N5503">
        <v>0</v>
      </c>
      <c r="O5503">
        <f t="shared" si="1513"/>
        <v>2120</v>
      </c>
      <c r="P5503">
        <v>25</v>
      </c>
      <c r="Q5503">
        <v>0</v>
      </c>
      <c r="R5503">
        <v>0</v>
      </c>
      <c r="S5503">
        <v>0</v>
      </c>
      <c r="T5503">
        <v>100</v>
      </c>
      <c r="U5503">
        <f t="shared" si="1514"/>
        <v>0</v>
      </c>
      <c r="V5503">
        <v>0</v>
      </c>
      <c r="W5503">
        <f t="shared" si="1509"/>
        <v>125</v>
      </c>
      <c r="X5503">
        <f t="shared" si="1511"/>
        <v>591</v>
      </c>
      <c r="Y5503">
        <f t="shared" si="1515"/>
        <v>1419</v>
      </c>
      <c r="Z5503">
        <f t="shared" si="1510"/>
        <v>9284</v>
      </c>
      <c r="AA5503" t="s">
        <v>225</v>
      </c>
      <c r="AB5503">
        <v>2021</v>
      </c>
    </row>
    <row r="5504" spans="1:28" x14ac:dyDescent="0.25">
      <c r="A5504">
        <v>67</v>
      </c>
      <c r="B5504" t="s">
        <v>297</v>
      </c>
      <c r="C5504" t="s">
        <v>102</v>
      </c>
      <c r="D5504" t="s">
        <v>8</v>
      </c>
      <c r="E5504" t="s">
        <v>64</v>
      </c>
      <c r="F5504" t="s">
        <v>84</v>
      </c>
      <c r="G5504">
        <v>60000</v>
      </c>
      <c r="H5504">
        <f t="shared" si="1512"/>
        <v>56454</v>
      </c>
      <c r="I5504">
        <v>1722</v>
      </c>
      <c r="J5504">
        <v>4260</v>
      </c>
      <c r="K5504">
        <v>660</v>
      </c>
      <c r="L5504">
        <v>1824</v>
      </c>
      <c r="M5504">
        <v>4254</v>
      </c>
      <c r="N5504">
        <v>0</v>
      </c>
      <c r="O5504">
        <f t="shared" si="1513"/>
        <v>12720</v>
      </c>
      <c r="P5504">
        <v>25</v>
      </c>
      <c r="Q5504">
        <v>2691.21</v>
      </c>
      <c r="R5504">
        <v>800.04</v>
      </c>
      <c r="S5504">
        <v>1220</v>
      </c>
      <c r="T5504">
        <v>100</v>
      </c>
      <c r="U5504">
        <f t="shared" si="1514"/>
        <v>3486.6498333333329</v>
      </c>
      <c r="V5504">
        <v>0</v>
      </c>
      <c r="W5504">
        <f t="shared" si="1509"/>
        <v>8322.8998333333329</v>
      </c>
      <c r="X5504">
        <f t="shared" si="1511"/>
        <v>3546</v>
      </c>
      <c r="Y5504">
        <f t="shared" si="1515"/>
        <v>8514</v>
      </c>
      <c r="Z5504">
        <f t="shared" si="1510"/>
        <v>48131.100166666671</v>
      </c>
      <c r="AA5504" t="s">
        <v>225</v>
      </c>
      <c r="AB5504">
        <v>2021</v>
      </c>
    </row>
    <row r="5505" spans="1:28" x14ac:dyDescent="0.25">
      <c r="A5505">
        <v>68</v>
      </c>
      <c r="B5505" t="s">
        <v>298</v>
      </c>
      <c r="C5505" t="s">
        <v>102</v>
      </c>
      <c r="D5505" t="s">
        <v>17</v>
      </c>
      <c r="E5505" t="s">
        <v>36</v>
      </c>
      <c r="F5505" t="s">
        <v>100</v>
      </c>
      <c r="G5505">
        <v>32000</v>
      </c>
      <c r="H5505">
        <f t="shared" si="1512"/>
        <v>27728.560000000001</v>
      </c>
      <c r="I5505">
        <v>918.4</v>
      </c>
      <c r="J5505">
        <v>2272</v>
      </c>
      <c r="K5505">
        <v>352</v>
      </c>
      <c r="L5505">
        <v>972.8</v>
      </c>
      <c r="M5505">
        <v>2268.8000000000002</v>
      </c>
      <c r="N5505">
        <v>2380.2399999999998</v>
      </c>
      <c r="O5505">
        <f t="shared" si="1513"/>
        <v>9164.24</v>
      </c>
      <c r="P5505">
        <v>25</v>
      </c>
      <c r="Q5505">
        <v>2995.9</v>
      </c>
      <c r="R5505">
        <v>0</v>
      </c>
      <c r="S5505">
        <v>0</v>
      </c>
      <c r="T5505">
        <v>100</v>
      </c>
      <c r="U5505">
        <f t="shared" si="1514"/>
        <v>0</v>
      </c>
      <c r="V5505">
        <v>0</v>
      </c>
      <c r="W5505">
        <f t="shared" si="1509"/>
        <v>3120.9</v>
      </c>
      <c r="X5505">
        <f t="shared" si="1511"/>
        <v>4271.4399999999996</v>
      </c>
      <c r="Y5505">
        <f t="shared" si="1515"/>
        <v>4540.8</v>
      </c>
      <c r="Z5505">
        <f t="shared" si="1510"/>
        <v>24607.66</v>
      </c>
      <c r="AA5505" t="s">
        <v>225</v>
      </c>
      <c r="AB5505">
        <v>2021</v>
      </c>
    </row>
    <row r="5506" spans="1:28" x14ac:dyDescent="0.25">
      <c r="A5506">
        <v>69</v>
      </c>
      <c r="B5506" t="s">
        <v>299</v>
      </c>
      <c r="C5506" t="s">
        <v>102</v>
      </c>
      <c r="D5506" t="s">
        <v>7</v>
      </c>
      <c r="E5506" t="s">
        <v>30</v>
      </c>
      <c r="F5506" t="s">
        <v>99</v>
      </c>
      <c r="G5506">
        <v>80000</v>
      </c>
      <c r="H5506">
        <f t="shared" si="1512"/>
        <v>74081.88</v>
      </c>
      <c r="I5506">
        <v>2296</v>
      </c>
      <c r="J5506">
        <v>5680</v>
      </c>
      <c r="K5506">
        <v>686.4</v>
      </c>
      <c r="L5506">
        <v>2432</v>
      </c>
      <c r="M5506">
        <v>5672</v>
      </c>
      <c r="N5506">
        <v>1190.1199999999999</v>
      </c>
      <c r="O5506">
        <f t="shared" si="1513"/>
        <v>17956.52</v>
      </c>
      <c r="P5506">
        <v>25</v>
      </c>
      <c r="Q5506">
        <v>0</v>
      </c>
      <c r="R5506">
        <v>0</v>
      </c>
      <c r="S5506">
        <v>0</v>
      </c>
      <c r="T5506">
        <v>100</v>
      </c>
      <c r="U5506">
        <f t="shared" si="1514"/>
        <v>7103.4072916666673</v>
      </c>
      <c r="V5506">
        <v>0</v>
      </c>
      <c r="W5506">
        <f t="shared" si="1509"/>
        <v>7228.4072916666673</v>
      </c>
      <c r="X5506">
        <f t="shared" si="1511"/>
        <v>5918.12</v>
      </c>
      <c r="Y5506">
        <f t="shared" si="1515"/>
        <v>11352</v>
      </c>
      <c r="Z5506">
        <f t="shared" si="1510"/>
        <v>66853.472708333327</v>
      </c>
      <c r="AA5506" t="s">
        <v>225</v>
      </c>
      <c r="AB5506">
        <v>2021</v>
      </c>
    </row>
    <row r="5507" spans="1:28" x14ac:dyDescent="0.25">
      <c r="A5507">
        <v>70</v>
      </c>
      <c r="B5507" t="s">
        <v>300</v>
      </c>
      <c r="C5507" t="s">
        <v>102</v>
      </c>
      <c r="D5507" t="s">
        <v>94</v>
      </c>
      <c r="E5507" t="s">
        <v>65</v>
      </c>
      <c r="F5507" t="s">
        <v>85</v>
      </c>
      <c r="G5507">
        <v>50000</v>
      </c>
      <c r="H5507">
        <f t="shared" si="1512"/>
        <v>47045</v>
      </c>
      <c r="I5507">
        <v>1435</v>
      </c>
      <c r="J5507">
        <v>3550</v>
      </c>
      <c r="K5507">
        <v>550</v>
      </c>
      <c r="L5507">
        <v>1520</v>
      </c>
      <c r="M5507">
        <v>3545</v>
      </c>
      <c r="N5507">
        <v>0</v>
      </c>
      <c r="O5507">
        <f t="shared" si="1513"/>
        <v>10600</v>
      </c>
      <c r="P5507">
        <v>25</v>
      </c>
      <c r="Q5507">
        <v>1000</v>
      </c>
      <c r="R5507">
        <v>0</v>
      </c>
      <c r="S5507">
        <v>1220</v>
      </c>
      <c r="T5507">
        <v>100</v>
      </c>
      <c r="U5507">
        <f t="shared" si="1514"/>
        <v>1853.9998749999997</v>
      </c>
      <c r="V5507">
        <v>0</v>
      </c>
      <c r="W5507">
        <f t="shared" si="1509"/>
        <v>4198.9998749999995</v>
      </c>
      <c r="X5507">
        <f t="shared" si="1511"/>
        <v>2955</v>
      </c>
      <c r="Y5507">
        <f t="shared" si="1515"/>
        <v>7095</v>
      </c>
      <c r="Z5507">
        <f t="shared" si="1510"/>
        <v>42846.000124999999</v>
      </c>
      <c r="AA5507" t="s">
        <v>225</v>
      </c>
      <c r="AB5507">
        <v>2021</v>
      </c>
    </row>
    <row r="5508" spans="1:28" x14ac:dyDescent="0.25">
      <c r="A5508">
        <v>71</v>
      </c>
      <c r="B5508" t="s">
        <v>301</v>
      </c>
      <c r="C5508" t="s">
        <v>102</v>
      </c>
      <c r="D5508" t="s">
        <v>6</v>
      </c>
      <c r="E5508" t="s">
        <v>37</v>
      </c>
      <c r="F5508" t="s">
        <v>100</v>
      </c>
      <c r="G5508">
        <v>15000</v>
      </c>
      <c r="H5508">
        <f t="shared" si="1512"/>
        <v>14113.5</v>
      </c>
      <c r="I5508">
        <v>430.5</v>
      </c>
      <c r="J5508">
        <v>1065</v>
      </c>
      <c r="K5508">
        <v>165</v>
      </c>
      <c r="L5508">
        <v>456</v>
      </c>
      <c r="M5508">
        <v>1063.5</v>
      </c>
      <c r="N5508">
        <v>0</v>
      </c>
      <c r="O5508">
        <f t="shared" si="1513"/>
        <v>3180</v>
      </c>
      <c r="P5508">
        <v>25</v>
      </c>
      <c r="Q5508">
        <v>2000</v>
      </c>
      <c r="R5508">
        <v>0</v>
      </c>
      <c r="S5508">
        <v>0</v>
      </c>
      <c r="T5508">
        <v>0</v>
      </c>
      <c r="U5508">
        <f t="shared" si="1514"/>
        <v>0</v>
      </c>
      <c r="V5508">
        <v>0</v>
      </c>
      <c r="W5508">
        <f t="shared" si="1509"/>
        <v>2025</v>
      </c>
      <c r="X5508">
        <f t="shared" si="1511"/>
        <v>886.5</v>
      </c>
      <c r="Y5508">
        <f t="shared" si="1515"/>
        <v>2128.5</v>
      </c>
      <c r="Z5508">
        <f t="shared" si="1510"/>
        <v>12088.5</v>
      </c>
      <c r="AA5508" t="s">
        <v>225</v>
      </c>
      <c r="AB5508">
        <v>2021</v>
      </c>
    </row>
    <row r="5509" spans="1:28" x14ac:dyDescent="0.25">
      <c r="A5509">
        <v>72</v>
      </c>
      <c r="B5509" t="s">
        <v>302</v>
      </c>
      <c r="C5509" t="s">
        <v>102</v>
      </c>
      <c r="D5509" t="s">
        <v>14</v>
      </c>
      <c r="E5509" t="s">
        <v>66</v>
      </c>
      <c r="F5509" t="s">
        <v>84</v>
      </c>
      <c r="G5509">
        <v>55000</v>
      </c>
      <c r="H5509">
        <f t="shared" si="1512"/>
        <v>51749.5</v>
      </c>
      <c r="I5509">
        <v>1578.5</v>
      </c>
      <c r="J5509">
        <v>3905</v>
      </c>
      <c r="K5509">
        <v>605</v>
      </c>
      <c r="L5509">
        <v>1672</v>
      </c>
      <c r="M5509">
        <v>3899.5</v>
      </c>
      <c r="N5509">
        <v>0</v>
      </c>
      <c r="O5509">
        <f t="shared" si="1513"/>
        <v>11660</v>
      </c>
      <c r="P5509">
        <v>25</v>
      </c>
      <c r="Q5509">
        <v>0</v>
      </c>
      <c r="R5509">
        <v>0</v>
      </c>
      <c r="S5509">
        <v>0</v>
      </c>
      <c r="T5509">
        <v>100</v>
      </c>
      <c r="U5509">
        <f t="shared" si="1514"/>
        <v>2559.6748749999997</v>
      </c>
      <c r="V5509">
        <v>0</v>
      </c>
      <c r="W5509">
        <f t="shared" si="1509"/>
        <v>2684.6748749999997</v>
      </c>
      <c r="X5509">
        <f t="shared" si="1511"/>
        <v>3250.5</v>
      </c>
      <c r="Y5509">
        <f t="shared" si="1515"/>
        <v>7804.5</v>
      </c>
      <c r="Z5509">
        <f t="shared" si="1510"/>
        <v>49064.825125000003</v>
      </c>
      <c r="AA5509" t="s">
        <v>225</v>
      </c>
      <c r="AB5509">
        <v>2021</v>
      </c>
    </row>
    <row r="5510" spans="1:28" x14ac:dyDescent="0.25">
      <c r="A5510">
        <v>73</v>
      </c>
      <c r="B5510" t="s">
        <v>303</v>
      </c>
      <c r="C5510" t="s">
        <v>102</v>
      </c>
      <c r="D5510" t="s">
        <v>17</v>
      </c>
      <c r="E5510" t="s">
        <v>67</v>
      </c>
      <c r="F5510" t="s">
        <v>84</v>
      </c>
      <c r="G5510">
        <v>95000</v>
      </c>
      <c r="H5510">
        <f t="shared" si="1512"/>
        <v>87005.26</v>
      </c>
      <c r="I5510">
        <v>2726.5</v>
      </c>
      <c r="J5510">
        <v>6745</v>
      </c>
      <c r="K5510">
        <v>686.4</v>
      </c>
      <c r="L5510">
        <v>2888</v>
      </c>
      <c r="M5510">
        <v>6735.5</v>
      </c>
      <c r="N5510">
        <v>2380.2399999999998</v>
      </c>
      <c r="O5510">
        <f t="shared" si="1513"/>
        <v>22161.64</v>
      </c>
      <c r="P5510">
        <v>25</v>
      </c>
      <c r="Q5510">
        <v>11983.3</v>
      </c>
      <c r="R5510">
        <v>150.01</v>
      </c>
      <c r="S5510">
        <v>1905</v>
      </c>
      <c r="T5510">
        <v>100</v>
      </c>
      <c r="U5510">
        <f t="shared" si="1514"/>
        <v>10334.252291666664</v>
      </c>
      <c r="V5510">
        <v>0</v>
      </c>
      <c r="W5510">
        <f t="shared" si="1509"/>
        <v>24497.562291666662</v>
      </c>
      <c r="X5510">
        <f t="shared" si="1511"/>
        <v>7994.74</v>
      </c>
      <c r="Y5510">
        <f t="shared" si="1515"/>
        <v>13480.5</v>
      </c>
      <c r="Z5510">
        <f t="shared" si="1510"/>
        <v>62507.69770833334</v>
      </c>
      <c r="AA5510" t="s">
        <v>225</v>
      </c>
      <c r="AB5510">
        <v>2021</v>
      </c>
    </row>
    <row r="5511" spans="1:28" x14ac:dyDescent="0.25">
      <c r="A5511">
        <v>74</v>
      </c>
      <c r="B5511" t="s">
        <v>304</v>
      </c>
      <c r="C5511" t="s">
        <v>103</v>
      </c>
      <c r="D5511" t="s">
        <v>21</v>
      </c>
      <c r="E5511" t="s">
        <v>68</v>
      </c>
      <c r="F5511" t="s">
        <v>84</v>
      </c>
      <c r="G5511">
        <v>46000</v>
      </c>
      <c r="H5511">
        <f t="shared" si="1512"/>
        <v>42091.28</v>
      </c>
      <c r="I5511">
        <v>1320.2</v>
      </c>
      <c r="J5511">
        <v>3266</v>
      </c>
      <c r="K5511">
        <v>506</v>
      </c>
      <c r="L5511">
        <v>1398.4</v>
      </c>
      <c r="M5511">
        <v>3261.4</v>
      </c>
      <c r="N5511">
        <v>1190.1199999999999</v>
      </c>
      <c r="O5511">
        <f t="shared" si="1513"/>
        <v>10942.119999999999</v>
      </c>
      <c r="P5511">
        <v>25</v>
      </c>
      <c r="Q5511">
        <v>2042.65</v>
      </c>
      <c r="R5511">
        <v>150.01</v>
      </c>
      <c r="S5511">
        <v>0</v>
      </c>
      <c r="T5511">
        <v>100</v>
      </c>
      <c r="U5511">
        <f t="shared" si="1514"/>
        <v>1110.9418749999998</v>
      </c>
      <c r="V5511">
        <v>0</v>
      </c>
      <c r="W5511">
        <f t="shared" si="1509"/>
        <v>3428.6018749999994</v>
      </c>
      <c r="X5511">
        <f t="shared" si="1511"/>
        <v>3908.7200000000003</v>
      </c>
      <c r="Y5511">
        <f t="shared" si="1515"/>
        <v>6527.4</v>
      </c>
      <c r="Z5511">
        <f t="shared" si="1510"/>
        <v>38662.678124999999</v>
      </c>
      <c r="AA5511" t="s">
        <v>225</v>
      </c>
      <c r="AB5511">
        <v>2021</v>
      </c>
    </row>
    <row r="5512" spans="1:28" x14ac:dyDescent="0.25">
      <c r="A5512">
        <v>75</v>
      </c>
      <c r="B5512" t="s">
        <v>305</v>
      </c>
      <c r="C5512" t="s">
        <v>102</v>
      </c>
      <c r="D5512" t="s">
        <v>4</v>
      </c>
      <c r="E5512" t="s">
        <v>306</v>
      </c>
      <c r="F5512" t="s">
        <v>84</v>
      </c>
      <c r="G5512">
        <v>93000</v>
      </c>
      <c r="H5512">
        <f t="shared" si="1512"/>
        <v>86313.58</v>
      </c>
      <c r="I5512">
        <v>2669.1</v>
      </c>
      <c r="J5512">
        <v>6603</v>
      </c>
      <c r="K5512">
        <v>686.4</v>
      </c>
      <c r="L5512">
        <v>2827.2</v>
      </c>
      <c r="M5512">
        <v>6593.7</v>
      </c>
      <c r="N5512">
        <v>1190.1199999999999</v>
      </c>
      <c r="O5512">
        <f t="shared" si="1513"/>
        <v>20569.52</v>
      </c>
      <c r="P5512">
        <v>25</v>
      </c>
      <c r="Q5512">
        <v>1000</v>
      </c>
      <c r="R5512">
        <v>700.04</v>
      </c>
      <c r="S5512">
        <v>0</v>
      </c>
      <c r="T5512">
        <v>100</v>
      </c>
      <c r="U5512">
        <f t="shared" si="1514"/>
        <v>10161.332291666666</v>
      </c>
      <c r="V5512">
        <v>0</v>
      </c>
      <c r="W5512">
        <f t="shared" si="1509"/>
        <v>11986.372291666667</v>
      </c>
      <c r="X5512">
        <f t="shared" si="1511"/>
        <v>6686.4199999999992</v>
      </c>
      <c r="Y5512">
        <f t="shared" si="1515"/>
        <v>13196.7</v>
      </c>
      <c r="Z5512">
        <f t="shared" si="1510"/>
        <v>74327.207708333328</v>
      </c>
      <c r="AA5512" t="s">
        <v>225</v>
      </c>
      <c r="AB5512">
        <v>2021</v>
      </c>
    </row>
    <row r="5513" spans="1:28" x14ac:dyDescent="0.25">
      <c r="A5513">
        <v>76</v>
      </c>
      <c r="B5513" t="s">
        <v>307</v>
      </c>
      <c r="C5513" t="s">
        <v>103</v>
      </c>
      <c r="D5513" t="s">
        <v>10</v>
      </c>
      <c r="E5513" t="s">
        <v>69</v>
      </c>
      <c r="F5513" t="s">
        <v>84</v>
      </c>
      <c r="G5513">
        <v>95000</v>
      </c>
      <c r="H5513">
        <f t="shared" si="1512"/>
        <v>89385.5</v>
      </c>
      <c r="I5513">
        <v>2726.5</v>
      </c>
      <c r="J5513">
        <v>6745</v>
      </c>
      <c r="K5513">
        <v>686.4</v>
      </c>
      <c r="L5513">
        <v>2888</v>
      </c>
      <c r="M5513">
        <v>6735.5</v>
      </c>
      <c r="N5513">
        <v>0</v>
      </c>
      <c r="O5513">
        <f t="shared" si="1513"/>
        <v>19781.400000000001</v>
      </c>
      <c r="P5513">
        <v>25</v>
      </c>
      <c r="Q5513">
        <v>11802.09</v>
      </c>
      <c r="R5513">
        <v>950.05</v>
      </c>
      <c r="S5513">
        <v>1270</v>
      </c>
      <c r="T5513">
        <v>100</v>
      </c>
      <c r="U5513">
        <f t="shared" si="1514"/>
        <v>10929.312291666667</v>
      </c>
      <c r="V5513">
        <v>0</v>
      </c>
      <c r="W5513">
        <f t="shared" si="1509"/>
        <v>25076.452291666668</v>
      </c>
      <c r="X5513">
        <f t="shared" si="1511"/>
        <v>5614.5</v>
      </c>
      <c r="Y5513">
        <f t="shared" si="1515"/>
        <v>13480.5</v>
      </c>
      <c r="Z5513">
        <f t="shared" si="1510"/>
        <v>64309.047708333332</v>
      </c>
      <c r="AA5513" t="s">
        <v>225</v>
      </c>
      <c r="AB5513">
        <v>2021</v>
      </c>
    </row>
    <row r="5514" spans="1:28" x14ac:dyDescent="0.25">
      <c r="A5514">
        <v>77</v>
      </c>
      <c r="B5514" t="s">
        <v>308</v>
      </c>
      <c r="C5514" t="s">
        <v>103</v>
      </c>
      <c r="D5514" t="s">
        <v>94</v>
      </c>
      <c r="E5514" t="s">
        <v>70</v>
      </c>
      <c r="F5514" t="s">
        <v>84</v>
      </c>
      <c r="G5514">
        <v>50000</v>
      </c>
      <c r="H5514">
        <f t="shared" si="1512"/>
        <v>47045</v>
      </c>
      <c r="I5514">
        <v>1435</v>
      </c>
      <c r="J5514">
        <v>3550</v>
      </c>
      <c r="K5514">
        <v>550</v>
      </c>
      <c r="L5514">
        <v>1520</v>
      </c>
      <c r="M5514">
        <v>3545</v>
      </c>
      <c r="N5514">
        <v>0</v>
      </c>
      <c r="O5514">
        <f t="shared" si="1513"/>
        <v>10600</v>
      </c>
      <c r="P5514">
        <v>25</v>
      </c>
      <c r="Q5514">
        <v>500</v>
      </c>
      <c r="R5514">
        <v>1000.05</v>
      </c>
      <c r="S5514">
        <v>0</v>
      </c>
      <c r="T5514">
        <v>100</v>
      </c>
      <c r="U5514">
        <f t="shared" si="1514"/>
        <v>1853.9998749999997</v>
      </c>
      <c r="V5514">
        <v>0</v>
      </c>
      <c r="W5514">
        <f t="shared" si="1509"/>
        <v>3479.0498749999997</v>
      </c>
      <c r="X5514">
        <f t="shared" si="1511"/>
        <v>2955</v>
      </c>
      <c r="Y5514">
        <f t="shared" si="1515"/>
        <v>7095</v>
      </c>
      <c r="Z5514">
        <f t="shared" si="1510"/>
        <v>43565.950125000003</v>
      </c>
      <c r="AA5514" t="s">
        <v>225</v>
      </c>
      <c r="AB5514">
        <v>2021</v>
      </c>
    </row>
    <row r="5515" spans="1:28" x14ac:dyDescent="0.25">
      <c r="A5515">
        <v>78</v>
      </c>
      <c r="B5515" t="s">
        <v>309</v>
      </c>
      <c r="C5515" t="s">
        <v>103</v>
      </c>
      <c r="D5515" t="s">
        <v>14</v>
      </c>
      <c r="E5515" t="s">
        <v>72</v>
      </c>
      <c r="F5515" t="s">
        <v>84</v>
      </c>
      <c r="G5515">
        <v>40000</v>
      </c>
      <c r="H5515">
        <f t="shared" si="1512"/>
        <v>37636</v>
      </c>
      <c r="I5515">
        <v>1148</v>
      </c>
      <c r="J5515">
        <v>2840</v>
      </c>
      <c r="K5515">
        <v>440</v>
      </c>
      <c r="L5515">
        <v>1216</v>
      </c>
      <c r="M5515">
        <v>2836</v>
      </c>
      <c r="N5515">
        <v>0</v>
      </c>
      <c r="O5515">
        <f t="shared" si="1513"/>
        <v>8480</v>
      </c>
      <c r="P5515">
        <v>25</v>
      </c>
      <c r="Q5515">
        <v>7189.37</v>
      </c>
      <c r="R5515">
        <v>600.03</v>
      </c>
      <c r="S5515">
        <v>0</v>
      </c>
      <c r="T5515">
        <v>100</v>
      </c>
      <c r="U5515">
        <f t="shared" si="1514"/>
        <v>442.64987499999984</v>
      </c>
      <c r="V5515">
        <v>0</v>
      </c>
      <c r="W5515">
        <f t="shared" si="1509"/>
        <v>8357.0498749999988</v>
      </c>
      <c r="X5515">
        <f t="shared" si="1511"/>
        <v>2364</v>
      </c>
      <c r="Y5515">
        <f t="shared" si="1515"/>
        <v>5676</v>
      </c>
      <c r="Z5515">
        <f t="shared" si="1510"/>
        <v>29278.950125000003</v>
      </c>
      <c r="AA5515" t="s">
        <v>225</v>
      </c>
      <c r="AB5515">
        <v>2021</v>
      </c>
    </row>
    <row r="5516" spans="1:28" x14ac:dyDescent="0.25">
      <c r="A5516">
        <v>79</v>
      </c>
      <c r="B5516" t="s">
        <v>310</v>
      </c>
      <c r="C5516" t="s">
        <v>102</v>
      </c>
      <c r="D5516" t="s">
        <v>19</v>
      </c>
      <c r="E5516" t="s">
        <v>71</v>
      </c>
      <c r="F5516" t="s">
        <v>98</v>
      </c>
      <c r="G5516">
        <v>300000</v>
      </c>
      <c r="H5516">
        <f t="shared" si="1512"/>
        <v>286647.59999999998</v>
      </c>
      <c r="I5516">
        <v>8610</v>
      </c>
      <c r="J5516">
        <v>21300</v>
      </c>
      <c r="K5516">
        <v>686.4</v>
      </c>
      <c r="L5516">
        <v>4742.3999999999996</v>
      </c>
      <c r="M5516">
        <v>11060.4</v>
      </c>
      <c r="N5516">
        <v>0</v>
      </c>
      <c r="O5516">
        <f t="shared" si="1513"/>
        <v>46399.200000000004</v>
      </c>
      <c r="P5516">
        <v>25</v>
      </c>
      <c r="Q5516">
        <v>0</v>
      </c>
      <c r="R5516">
        <v>0</v>
      </c>
      <c r="S5516">
        <v>0</v>
      </c>
      <c r="T5516">
        <v>0</v>
      </c>
      <c r="U5516">
        <f t="shared" si="1514"/>
        <v>60244.837291666656</v>
      </c>
      <c r="V5516">
        <v>0</v>
      </c>
      <c r="W5516">
        <f t="shared" si="1509"/>
        <v>60269.837291666656</v>
      </c>
      <c r="X5516">
        <f t="shared" si="1511"/>
        <v>13352.4</v>
      </c>
      <c r="Y5516">
        <f t="shared" si="1515"/>
        <v>32360.400000000001</v>
      </c>
      <c r="Z5516">
        <f t="shared" si="1510"/>
        <v>226377.76270833335</v>
      </c>
      <c r="AA5516" t="s">
        <v>225</v>
      </c>
      <c r="AB5516">
        <v>2021</v>
      </c>
    </row>
    <row r="5517" spans="1:28" x14ac:dyDescent="0.25">
      <c r="A5517">
        <v>80</v>
      </c>
      <c r="B5517" t="s">
        <v>311</v>
      </c>
      <c r="C5517" t="s">
        <v>102</v>
      </c>
      <c r="D5517" t="s">
        <v>19</v>
      </c>
      <c r="E5517" t="s">
        <v>73</v>
      </c>
      <c r="F5517" t="s">
        <v>84</v>
      </c>
      <c r="G5517">
        <v>40000</v>
      </c>
      <c r="H5517">
        <f t="shared" si="1512"/>
        <v>37636</v>
      </c>
      <c r="I5517">
        <v>1148</v>
      </c>
      <c r="J5517">
        <v>2840</v>
      </c>
      <c r="K5517">
        <v>440</v>
      </c>
      <c r="L5517">
        <v>1216</v>
      </c>
      <c r="M5517">
        <v>2836</v>
      </c>
      <c r="N5517">
        <v>0</v>
      </c>
      <c r="O5517">
        <f t="shared" si="1513"/>
        <v>8480</v>
      </c>
      <c r="P5517">
        <v>25</v>
      </c>
      <c r="Q5517">
        <v>1500</v>
      </c>
      <c r="R5517">
        <v>100.01</v>
      </c>
      <c r="S5517">
        <v>0</v>
      </c>
      <c r="T5517">
        <v>100</v>
      </c>
      <c r="U5517">
        <f t="shared" si="1514"/>
        <v>442.64987499999984</v>
      </c>
      <c r="V5517">
        <v>0</v>
      </c>
      <c r="W5517">
        <f t="shared" si="1509"/>
        <v>2167.6598749999998</v>
      </c>
      <c r="X5517">
        <f t="shared" si="1511"/>
        <v>2364</v>
      </c>
      <c r="Y5517">
        <f t="shared" si="1515"/>
        <v>5676</v>
      </c>
      <c r="Z5517">
        <f t="shared" si="1510"/>
        <v>35468.340125000002</v>
      </c>
      <c r="AA5517" t="s">
        <v>225</v>
      </c>
      <c r="AB5517">
        <v>2021</v>
      </c>
    </row>
    <row r="5518" spans="1:28" x14ac:dyDescent="0.25">
      <c r="A5518">
        <v>81</v>
      </c>
      <c r="B5518" t="s">
        <v>312</v>
      </c>
      <c r="C5518" t="s">
        <v>102</v>
      </c>
      <c r="D5518" t="s">
        <v>22</v>
      </c>
      <c r="E5518" t="s">
        <v>36</v>
      </c>
      <c r="F5518" t="s">
        <v>100</v>
      </c>
      <c r="G5518">
        <v>32000</v>
      </c>
      <c r="H5518">
        <f t="shared" si="1512"/>
        <v>30108.799999999999</v>
      </c>
      <c r="I5518">
        <v>918.4</v>
      </c>
      <c r="J5518">
        <v>2272</v>
      </c>
      <c r="K5518">
        <v>352</v>
      </c>
      <c r="L5518">
        <v>972.8</v>
      </c>
      <c r="M5518">
        <v>2268.8000000000002</v>
      </c>
      <c r="N5518">
        <v>0</v>
      </c>
      <c r="O5518">
        <f t="shared" si="1513"/>
        <v>6784</v>
      </c>
      <c r="P5518">
        <v>25</v>
      </c>
      <c r="Q5518">
        <v>10000</v>
      </c>
      <c r="R5518">
        <v>0</v>
      </c>
      <c r="S5518">
        <v>0</v>
      </c>
      <c r="T5518">
        <v>100</v>
      </c>
      <c r="U5518">
        <f t="shared" si="1514"/>
        <v>0</v>
      </c>
      <c r="V5518">
        <v>0</v>
      </c>
      <c r="W5518">
        <f t="shared" si="1509"/>
        <v>10125</v>
      </c>
      <c r="X5518">
        <f t="shared" si="1511"/>
        <v>1891.1999999999998</v>
      </c>
      <c r="Y5518">
        <f t="shared" si="1515"/>
        <v>4540.8</v>
      </c>
      <c r="Z5518">
        <f t="shared" si="1510"/>
        <v>19983.8</v>
      </c>
      <c r="AA5518" t="s">
        <v>225</v>
      </c>
      <c r="AB5518">
        <v>2021</v>
      </c>
    </row>
    <row r="5519" spans="1:28" x14ac:dyDescent="0.25">
      <c r="A5519">
        <v>82</v>
      </c>
      <c r="B5519" t="s">
        <v>313</v>
      </c>
      <c r="C5519" t="s">
        <v>103</v>
      </c>
      <c r="D5519" t="s">
        <v>10</v>
      </c>
      <c r="E5519" t="s">
        <v>74</v>
      </c>
      <c r="F5519" t="s">
        <v>84</v>
      </c>
      <c r="G5519">
        <v>36000</v>
      </c>
      <c r="H5519">
        <f t="shared" si="1512"/>
        <v>33872.400000000001</v>
      </c>
      <c r="I5519">
        <v>1033.2</v>
      </c>
      <c r="J5519">
        <v>2556</v>
      </c>
      <c r="K5519">
        <v>396</v>
      </c>
      <c r="L5519">
        <v>1094.4000000000001</v>
      </c>
      <c r="M5519">
        <v>2552.4</v>
      </c>
      <c r="N5519">
        <v>0</v>
      </c>
      <c r="O5519">
        <f t="shared" si="1513"/>
        <v>7632</v>
      </c>
      <c r="P5519">
        <v>25</v>
      </c>
      <c r="Q5519">
        <v>0</v>
      </c>
      <c r="R5519">
        <v>1050.05</v>
      </c>
      <c r="S5519">
        <v>0</v>
      </c>
      <c r="T5519">
        <v>100</v>
      </c>
      <c r="U5519">
        <f t="shared" si="1514"/>
        <v>0</v>
      </c>
      <c r="V5519">
        <v>0</v>
      </c>
      <c r="W5519">
        <f t="shared" si="1509"/>
        <v>1175.05</v>
      </c>
      <c r="X5519">
        <f t="shared" si="1511"/>
        <v>2127.6000000000004</v>
      </c>
      <c r="Y5519">
        <f t="shared" si="1515"/>
        <v>5108.3999999999996</v>
      </c>
      <c r="Z5519">
        <f t="shared" si="1510"/>
        <v>32697.35</v>
      </c>
      <c r="AA5519" t="s">
        <v>225</v>
      </c>
      <c r="AB5519">
        <v>2021</v>
      </c>
    </row>
    <row r="5520" spans="1:28" x14ac:dyDescent="0.25">
      <c r="A5520">
        <v>83</v>
      </c>
      <c r="B5520" t="s">
        <v>314</v>
      </c>
      <c r="C5520" t="s">
        <v>102</v>
      </c>
      <c r="D5520" t="s">
        <v>7</v>
      </c>
      <c r="E5520" t="s">
        <v>75</v>
      </c>
      <c r="F5520" t="s">
        <v>99</v>
      </c>
      <c r="G5520">
        <v>65000</v>
      </c>
      <c r="H5520">
        <f t="shared" si="1512"/>
        <v>61158.5</v>
      </c>
      <c r="I5520">
        <v>1865.5</v>
      </c>
      <c r="J5520">
        <v>4615</v>
      </c>
      <c r="K5520">
        <v>686.4</v>
      </c>
      <c r="L5520">
        <v>1976</v>
      </c>
      <c r="M5520">
        <v>4608.5</v>
      </c>
      <c r="N5520">
        <v>0</v>
      </c>
      <c r="O5520">
        <f t="shared" si="1513"/>
        <v>13751.4</v>
      </c>
      <c r="P5520">
        <v>25</v>
      </c>
      <c r="Q5520">
        <v>7139.91</v>
      </c>
      <c r="R5520">
        <v>200.02</v>
      </c>
      <c r="S5520">
        <v>1270</v>
      </c>
      <c r="T5520">
        <v>100</v>
      </c>
      <c r="U5520">
        <f t="shared" si="1514"/>
        <v>4427.5498333333335</v>
      </c>
      <c r="V5520">
        <v>0</v>
      </c>
      <c r="W5520">
        <f t="shared" si="1509"/>
        <v>13162.479833333335</v>
      </c>
      <c r="X5520">
        <f t="shared" si="1511"/>
        <v>3841.5</v>
      </c>
      <c r="Y5520">
        <f t="shared" si="1515"/>
        <v>9223.5</v>
      </c>
      <c r="Z5520">
        <f t="shared" si="1510"/>
        <v>47996.020166666669</v>
      </c>
      <c r="AA5520" t="s">
        <v>225</v>
      </c>
      <c r="AB5520">
        <v>2021</v>
      </c>
    </row>
    <row r="5521" spans="1:28" x14ac:dyDescent="0.25">
      <c r="A5521">
        <v>84</v>
      </c>
      <c r="B5521" t="s">
        <v>315</v>
      </c>
      <c r="C5521" t="s">
        <v>102</v>
      </c>
      <c r="D5521" t="s">
        <v>17</v>
      </c>
      <c r="E5521" t="s">
        <v>76</v>
      </c>
      <c r="F5521" t="s">
        <v>84</v>
      </c>
      <c r="G5521">
        <v>50000</v>
      </c>
      <c r="H5521">
        <f t="shared" si="1512"/>
        <v>45854.879999999997</v>
      </c>
      <c r="I5521">
        <v>1435</v>
      </c>
      <c r="J5521">
        <v>3550</v>
      </c>
      <c r="K5521">
        <v>550</v>
      </c>
      <c r="L5521">
        <v>1520</v>
      </c>
      <c r="M5521">
        <v>3545</v>
      </c>
      <c r="N5521">
        <v>1190.1199999999999</v>
      </c>
      <c r="O5521">
        <f t="shared" si="1513"/>
        <v>11790.119999999999</v>
      </c>
      <c r="P5521">
        <v>25</v>
      </c>
      <c r="Q5521">
        <v>2467.5300000000002</v>
      </c>
      <c r="R5521">
        <v>850.04</v>
      </c>
      <c r="S5521">
        <v>0</v>
      </c>
      <c r="T5521">
        <v>100</v>
      </c>
      <c r="U5521">
        <f t="shared" si="1514"/>
        <v>1675.4818749999993</v>
      </c>
      <c r="V5521">
        <v>0</v>
      </c>
      <c r="W5521">
        <f t="shared" si="1509"/>
        <v>5118.0518749999992</v>
      </c>
      <c r="X5521">
        <f t="shared" si="1511"/>
        <v>4145.12</v>
      </c>
      <c r="Y5521">
        <f t="shared" si="1515"/>
        <v>7095</v>
      </c>
      <c r="Z5521">
        <f t="shared" si="1510"/>
        <v>40736.828125</v>
      </c>
      <c r="AA5521" t="s">
        <v>225</v>
      </c>
      <c r="AB5521">
        <v>2021</v>
      </c>
    </row>
    <row r="5522" spans="1:28" x14ac:dyDescent="0.25">
      <c r="A5522">
        <v>85</v>
      </c>
      <c r="B5522" t="s">
        <v>316</v>
      </c>
      <c r="C5522" t="s">
        <v>103</v>
      </c>
      <c r="D5522" t="s">
        <v>22</v>
      </c>
      <c r="E5522" t="s">
        <v>54</v>
      </c>
      <c r="F5522" t="s">
        <v>100</v>
      </c>
      <c r="G5522">
        <v>20000</v>
      </c>
      <c r="H5522">
        <f t="shared" si="1512"/>
        <v>18818</v>
      </c>
      <c r="I5522">
        <v>574</v>
      </c>
      <c r="J5522">
        <v>1420</v>
      </c>
      <c r="K5522">
        <v>220</v>
      </c>
      <c r="L5522">
        <v>608</v>
      </c>
      <c r="M5522">
        <v>1418</v>
      </c>
      <c r="N5522">
        <v>0</v>
      </c>
      <c r="O5522">
        <f t="shared" si="1513"/>
        <v>4240</v>
      </c>
      <c r="P5522">
        <v>25</v>
      </c>
      <c r="Q5522">
        <v>0</v>
      </c>
      <c r="R5522">
        <v>0</v>
      </c>
      <c r="S5522">
        <v>0</v>
      </c>
      <c r="T5522">
        <v>0</v>
      </c>
      <c r="U5522">
        <f t="shared" si="1514"/>
        <v>0</v>
      </c>
      <c r="V5522">
        <v>0</v>
      </c>
      <c r="W5522">
        <f t="shared" si="1509"/>
        <v>25</v>
      </c>
      <c r="X5522">
        <f t="shared" si="1511"/>
        <v>1182</v>
      </c>
      <c r="Y5522">
        <f t="shared" si="1515"/>
        <v>2838</v>
      </c>
      <c r="Z5522">
        <f t="shared" si="1510"/>
        <v>18793</v>
      </c>
      <c r="AA5522" t="s">
        <v>225</v>
      </c>
      <c r="AB5522">
        <v>2021</v>
      </c>
    </row>
    <row r="5523" spans="1:28" x14ac:dyDescent="0.25">
      <c r="A5523">
        <v>86</v>
      </c>
      <c r="B5523" t="s">
        <v>317</v>
      </c>
      <c r="C5523" t="s">
        <v>103</v>
      </c>
      <c r="D5523" t="s">
        <v>318</v>
      </c>
      <c r="E5523" t="s">
        <v>77</v>
      </c>
      <c r="F5523" t="s">
        <v>99</v>
      </c>
      <c r="G5523">
        <v>250000</v>
      </c>
      <c r="H5523">
        <f t="shared" si="1512"/>
        <v>238082.6</v>
      </c>
      <c r="I5523">
        <v>7175</v>
      </c>
      <c r="J5523">
        <v>17750</v>
      </c>
      <c r="K5523">
        <v>686.4</v>
      </c>
      <c r="L5523">
        <v>4742.3999999999996</v>
      </c>
      <c r="M5523">
        <v>11060.4</v>
      </c>
      <c r="N5523">
        <v>0</v>
      </c>
      <c r="O5523">
        <f t="shared" si="1513"/>
        <v>41414.200000000004</v>
      </c>
      <c r="P5523">
        <v>25</v>
      </c>
      <c r="Q5523">
        <v>0</v>
      </c>
      <c r="R5523">
        <v>0</v>
      </c>
      <c r="S5523">
        <v>0</v>
      </c>
      <c r="T5523">
        <v>0</v>
      </c>
      <c r="U5523">
        <f t="shared" si="1514"/>
        <v>48103.587291666678</v>
      </c>
      <c r="V5523">
        <v>0</v>
      </c>
      <c r="W5523">
        <f t="shared" si="1509"/>
        <v>48128.587291666678</v>
      </c>
      <c r="X5523">
        <f t="shared" si="1511"/>
        <v>11917.4</v>
      </c>
      <c r="Y5523">
        <f t="shared" si="1515"/>
        <v>28810.400000000001</v>
      </c>
      <c r="Z5523">
        <f t="shared" si="1510"/>
        <v>189954.01270833332</v>
      </c>
      <c r="AA5523" t="s">
        <v>225</v>
      </c>
      <c r="AB5523">
        <v>2021</v>
      </c>
    </row>
    <row r="5524" spans="1:28" x14ac:dyDescent="0.25">
      <c r="A5524">
        <v>87</v>
      </c>
      <c r="B5524" t="s">
        <v>321</v>
      </c>
      <c r="C5524" t="s">
        <v>103</v>
      </c>
      <c r="D5524" t="s">
        <v>22</v>
      </c>
      <c r="E5524" t="s">
        <v>52</v>
      </c>
      <c r="F5524" t="s">
        <v>100</v>
      </c>
      <c r="G5524">
        <v>28000</v>
      </c>
      <c r="H5524">
        <f t="shared" si="1512"/>
        <v>26345.200000000001</v>
      </c>
      <c r="I5524">
        <v>803.6</v>
      </c>
      <c r="J5524">
        <v>1988</v>
      </c>
      <c r="K5524">
        <v>308</v>
      </c>
      <c r="L5524">
        <v>851.2</v>
      </c>
      <c r="M5524">
        <v>1985.2</v>
      </c>
      <c r="N5524">
        <v>0</v>
      </c>
      <c r="O5524">
        <f t="shared" si="1513"/>
        <v>5936</v>
      </c>
      <c r="P5524">
        <v>25</v>
      </c>
      <c r="Q5524">
        <v>0</v>
      </c>
      <c r="R5524">
        <v>0</v>
      </c>
      <c r="S5524">
        <v>1270</v>
      </c>
      <c r="T5524">
        <v>100</v>
      </c>
      <c r="U5524">
        <f t="shared" si="1514"/>
        <v>0</v>
      </c>
      <c r="V5524">
        <v>0</v>
      </c>
      <c r="W5524">
        <f t="shared" si="1509"/>
        <v>1395</v>
      </c>
      <c r="X5524">
        <f t="shared" si="1511"/>
        <v>1654.8000000000002</v>
      </c>
      <c r="Y5524">
        <f t="shared" si="1515"/>
        <v>3973.2</v>
      </c>
      <c r="Z5524">
        <f t="shared" si="1510"/>
        <v>24950.2</v>
      </c>
      <c r="AA5524" t="s">
        <v>225</v>
      </c>
      <c r="AB5524">
        <v>2021</v>
      </c>
    </row>
    <row r="5525" spans="1:28" x14ac:dyDescent="0.25">
      <c r="A5525">
        <v>88</v>
      </c>
      <c r="B5525" t="s">
        <v>322</v>
      </c>
      <c r="C5525" t="s">
        <v>103</v>
      </c>
      <c r="D5525" t="s">
        <v>22</v>
      </c>
      <c r="E5525" t="s">
        <v>54</v>
      </c>
      <c r="F5525" t="s">
        <v>100</v>
      </c>
      <c r="G5525">
        <v>28000</v>
      </c>
      <c r="H5525">
        <f t="shared" si="1512"/>
        <v>26345.200000000001</v>
      </c>
      <c r="I5525">
        <v>803.6</v>
      </c>
      <c r="J5525">
        <v>1988</v>
      </c>
      <c r="K5525">
        <v>308</v>
      </c>
      <c r="L5525">
        <v>851.2</v>
      </c>
      <c r="M5525">
        <v>1985.2</v>
      </c>
      <c r="N5525">
        <v>0</v>
      </c>
      <c r="O5525">
        <f t="shared" si="1513"/>
        <v>5936</v>
      </c>
      <c r="P5525">
        <v>25</v>
      </c>
      <c r="Q5525">
        <v>0</v>
      </c>
      <c r="R5525">
        <v>0</v>
      </c>
      <c r="S5525">
        <v>0</v>
      </c>
      <c r="T5525">
        <v>100</v>
      </c>
      <c r="U5525">
        <f t="shared" si="1514"/>
        <v>0</v>
      </c>
      <c r="V5525">
        <v>0</v>
      </c>
      <c r="W5525">
        <f t="shared" si="1509"/>
        <v>125</v>
      </c>
      <c r="X5525">
        <f t="shared" si="1511"/>
        <v>1654.8000000000002</v>
      </c>
      <c r="Y5525">
        <f t="shared" si="1515"/>
        <v>3973.2</v>
      </c>
      <c r="Z5525">
        <f t="shared" si="1510"/>
        <v>26220.2</v>
      </c>
      <c r="AA5525" t="s">
        <v>225</v>
      </c>
      <c r="AB5525">
        <v>2021</v>
      </c>
    </row>
    <row r="5526" spans="1:28" x14ac:dyDescent="0.25">
      <c r="A5526">
        <v>89</v>
      </c>
      <c r="B5526" t="s">
        <v>323</v>
      </c>
      <c r="C5526" t="s">
        <v>103</v>
      </c>
      <c r="D5526" t="s">
        <v>22</v>
      </c>
      <c r="E5526" t="s">
        <v>78</v>
      </c>
      <c r="F5526" t="s">
        <v>100</v>
      </c>
      <c r="G5526">
        <v>30000</v>
      </c>
      <c r="H5526">
        <f t="shared" si="1512"/>
        <v>28227</v>
      </c>
      <c r="I5526">
        <v>861</v>
      </c>
      <c r="J5526">
        <v>2130</v>
      </c>
      <c r="K5526">
        <v>330</v>
      </c>
      <c r="L5526">
        <v>912</v>
      </c>
      <c r="M5526">
        <v>2127</v>
      </c>
      <c r="N5526">
        <v>0</v>
      </c>
      <c r="O5526">
        <f t="shared" si="1513"/>
        <v>6360</v>
      </c>
      <c r="P5526">
        <v>25</v>
      </c>
      <c r="Q5526">
        <v>200</v>
      </c>
      <c r="R5526">
        <v>0</v>
      </c>
      <c r="S5526">
        <v>0</v>
      </c>
      <c r="T5526">
        <v>100</v>
      </c>
      <c r="U5526">
        <f t="shared" si="1514"/>
        <v>0</v>
      </c>
      <c r="V5526">
        <v>0</v>
      </c>
      <c r="W5526">
        <f t="shared" si="1509"/>
        <v>325</v>
      </c>
      <c r="X5526">
        <f t="shared" si="1511"/>
        <v>1773</v>
      </c>
      <c r="Y5526">
        <f t="shared" si="1515"/>
        <v>4257</v>
      </c>
      <c r="Z5526">
        <f t="shared" si="1510"/>
        <v>27902</v>
      </c>
      <c r="AA5526" t="s">
        <v>225</v>
      </c>
      <c r="AB5526">
        <v>2021</v>
      </c>
    </row>
    <row r="5527" spans="1:28" x14ac:dyDescent="0.25">
      <c r="A5527">
        <v>90</v>
      </c>
      <c r="B5527" t="s">
        <v>324</v>
      </c>
      <c r="C5527" t="s">
        <v>102</v>
      </c>
      <c r="D5527" t="s">
        <v>16</v>
      </c>
      <c r="E5527" t="s">
        <v>79</v>
      </c>
      <c r="F5527" t="s">
        <v>84</v>
      </c>
      <c r="G5527">
        <v>54000</v>
      </c>
      <c r="H5527">
        <f t="shared" si="1512"/>
        <v>50808.6</v>
      </c>
      <c r="I5527">
        <v>1549.8</v>
      </c>
      <c r="J5527">
        <v>3834</v>
      </c>
      <c r="K5527">
        <v>594</v>
      </c>
      <c r="L5527">
        <v>1641.6</v>
      </c>
      <c r="M5527">
        <v>3828.6</v>
      </c>
      <c r="N5527">
        <v>0</v>
      </c>
      <c r="O5527">
        <f t="shared" si="1513"/>
        <v>11448</v>
      </c>
      <c r="P5527">
        <v>25</v>
      </c>
      <c r="Q5527">
        <v>500</v>
      </c>
      <c r="R5527">
        <v>800.04</v>
      </c>
      <c r="S5527">
        <v>0</v>
      </c>
      <c r="T5527">
        <v>100</v>
      </c>
      <c r="U5527">
        <f t="shared" si="1514"/>
        <v>2418.539874999999</v>
      </c>
      <c r="V5527">
        <v>0</v>
      </c>
      <c r="W5527">
        <f t="shared" si="1509"/>
        <v>3843.579874999999</v>
      </c>
      <c r="X5527">
        <f t="shared" si="1511"/>
        <v>3191.3999999999996</v>
      </c>
      <c r="Y5527">
        <f t="shared" si="1515"/>
        <v>7662.6</v>
      </c>
      <c r="Z5527">
        <f t="shared" si="1510"/>
        <v>46965.020125000003</v>
      </c>
      <c r="AA5527" t="s">
        <v>225</v>
      </c>
      <c r="AB5527">
        <v>2021</v>
      </c>
    </row>
    <row r="5528" spans="1:28" x14ac:dyDescent="0.25">
      <c r="A5528">
        <v>91</v>
      </c>
      <c r="B5528" t="s">
        <v>325</v>
      </c>
      <c r="C5528" t="s">
        <v>103</v>
      </c>
      <c r="D5528" t="s">
        <v>94</v>
      </c>
      <c r="E5528" t="s">
        <v>80</v>
      </c>
      <c r="F5528" t="s">
        <v>99</v>
      </c>
      <c r="G5528">
        <v>150000</v>
      </c>
      <c r="H5528">
        <f t="shared" si="1512"/>
        <v>141135</v>
      </c>
      <c r="I5528">
        <v>4305</v>
      </c>
      <c r="J5528">
        <v>10650</v>
      </c>
      <c r="K5528">
        <v>686.4</v>
      </c>
      <c r="L5528">
        <v>4560</v>
      </c>
      <c r="M5528">
        <v>10635</v>
      </c>
      <c r="N5528">
        <v>0</v>
      </c>
      <c r="O5528">
        <f t="shared" si="1513"/>
        <v>30836.400000000001</v>
      </c>
      <c r="P5528">
        <v>25</v>
      </c>
      <c r="Q5528">
        <v>0</v>
      </c>
      <c r="R5528">
        <v>0</v>
      </c>
      <c r="S5528">
        <v>0</v>
      </c>
      <c r="T5528">
        <v>0</v>
      </c>
      <c r="U5528">
        <f t="shared" si="1514"/>
        <v>23866.687291666665</v>
      </c>
      <c r="V5528">
        <v>0</v>
      </c>
      <c r="W5528">
        <f t="shared" si="1509"/>
        <v>23891.687291666665</v>
      </c>
      <c r="X5528">
        <f t="shared" si="1511"/>
        <v>8865</v>
      </c>
      <c r="Y5528">
        <f t="shared" si="1515"/>
        <v>21285</v>
      </c>
      <c r="Z5528">
        <f t="shared" si="1510"/>
        <v>117243.31270833334</v>
      </c>
      <c r="AA5528" t="s">
        <v>225</v>
      </c>
      <c r="AB5528">
        <v>2021</v>
      </c>
    </row>
    <row r="5529" spans="1:28" x14ac:dyDescent="0.25">
      <c r="A5529">
        <v>92</v>
      </c>
      <c r="B5529" t="s">
        <v>326</v>
      </c>
      <c r="C5529" t="s">
        <v>103</v>
      </c>
      <c r="D5529" t="s">
        <v>21</v>
      </c>
      <c r="E5529" t="s">
        <v>81</v>
      </c>
      <c r="F5529" t="s">
        <v>84</v>
      </c>
      <c r="G5529">
        <v>150000</v>
      </c>
      <c r="H5529">
        <f t="shared" si="1512"/>
        <v>137564.64000000001</v>
      </c>
      <c r="I5529">
        <v>4305</v>
      </c>
      <c r="J5529">
        <v>10650</v>
      </c>
      <c r="K5529">
        <v>686.4</v>
      </c>
      <c r="L5529">
        <v>4560</v>
      </c>
      <c r="M5529">
        <v>10635</v>
      </c>
      <c r="N5529">
        <v>3570.36</v>
      </c>
      <c r="O5529">
        <f t="shared" si="1513"/>
        <v>34406.76</v>
      </c>
      <c r="P5529">
        <v>25</v>
      </c>
      <c r="Q5529">
        <v>10934.9</v>
      </c>
      <c r="R5529">
        <v>950.05</v>
      </c>
      <c r="S5529">
        <v>0</v>
      </c>
      <c r="T5529">
        <v>100</v>
      </c>
      <c r="U5529">
        <f t="shared" si="1514"/>
        <v>22974.097291666669</v>
      </c>
      <c r="V5529">
        <v>0</v>
      </c>
      <c r="W5529">
        <f t="shared" si="1509"/>
        <v>34984.047291666669</v>
      </c>
      <c r="X5529">
        <f t="shared" ref="X5529:X5535" si="1516">+I5529+L5529+N5529</f>
        <v>12435.36</v>
      </c>
      <c r="Y5529">
        <f t="shared" si="1515"/>
        <v>21285</v>
      </c>
      <c r="Z5529">
        <f t="shared" si="1510"/>
        <v>102580.59270833334</v>
      </c>
      <c r="AA5529" t="s">
        <v>225</v>
      </c>
      <c r="AB5529">
        <v>2021</v>
      </c>
    </row>
    <row r="5530" spans="1:28" x14ac:dyDescent="0.25">
      <c r="A5530">
        <v>93</v>
      </c>
      <c r="B5530" t="s">
        <v>327</v>
      </c>
      <c r="C5530" t="s">
        <v>102</v>
      </c>
      <c r="D5530" t="s">
        <v>23</v>
      </c>
      <c r="E5530" t="s">
        <v>82</v>
      </c>
      <c r="F5530" t="s">
        <v>99</v>
      </c>
      <c r="G5530">
        <v>150000</v>
      </c>
      <c r="H5530">
        <f t="shared" si="1512"/>
        <v>141135</v>
      </c>
      <c r="I5530">
        <v>4305</v>
      </c>
      <c r="J5530">
        <v>10650</v>
      </c>
      <c r="K5530">
        <v>686.4</v>
      </c>
      <c r="L5530">
        <v>4560</v>
      </c>
      <c r="M5530">
        <v>10635</v>
      </c>
      <c r="N5530">
        <v>0</v>
      </c>
      <c r="O5530">
        <f t="shared" si="1513"/>
        <v>30836.400000000001</v>
      </c>
      <c r="P5530">
        <v>25</v>
      </c>
      <c r="Q5530">
        <v>0</v>
      </c>
      <c r="R5530">
        <v>0</v>
      </c>
      <c r="S5530">
        <v>2125</v>
      </c>
      <c r="T5530">
        <v>0</v>
      </c>
      <c r="U5530">
        <f t="shared" si="1514"/>
        <v>23866.687291666665</v>
      </c>
      <c r="V5530">
        <v>0</v>
      </c>
      <c r="W5530">
        <f t="shared" si="1509"/>
        <v>26016.687291666665</v>
      </c>
      <c r="X5530">
        <f t="shared" si="1516"/>
        <v>8865</v>
      </c>
      <c r="Y5530">
        <f t="shared" si="1515"/>
        <v>21285</v>
      </c>
      <c r="Z5530">
        <f t="shared" si="1510"/>
        <v>115118.31270833334</v>
      </c>
      <c r="AA5530" t="s">
        <v>225</v>
      </c>
      <c r="AB5530">
        <v>2021</v>
      </c>
    </row>
    <row r="5531" spans="1:28" x14ac:dyDescent="0.25">
      <c r="A5531">
        <v>94</v>
      </c>
      <c r="B5531" t="s">
        <v>328</v>
      </c>
      <c r="C5531" t="s">
        <v>103</v>
      </c>
      <c r="D5531" t="s">
        <v>6</v>
      </c>
      <c r="E5531" t="s">
        <v>83</v>
      </c>
      <c r="F5531" t="s">
        <v>84</v>
      </c>
      <c r="G5531">
        <v>33875</v>
      </c>
      <c r="H5531">
        <f t="shared" si="1512"/>
        <v>31872.99</v>
      </c>
      <c r="I5531">
        <v>972.21</v>
      </c>
      <c r="J5531">
        <v>2405.13</v>
      </c>
      <c r="K5531">
        <v>372.63</v>
      </c>
      <c r="L5531">
        <v>1029.8</v>
      </c>
      <c r="M5531">
        <v>2401.7399999999998</v>
      </c>
      <c r="N5531">
        <v>0</v>
      </c>
      <c r="O5531">
        <f t="shared" si="1513"/>
        <v>7181.51</v>
      </c>
      <c r="P5531">
        <v>25</v>
      </c>
      <c r="Q5531">
        <v>0</v>
      </c>
      <c r="R5531">
        <v>0</v>
      </c>
      <c r="S5531">
        <v>0</v>
      </c>
      <c r="T5531">
        <v>100</v>
      </c>
      <c r="U5531">
        <f t="shared" si="1514"/>
        <v>0</v>
      </c>
      <c r="V5531">
        <v>0</v>
      </c>
      <c r="W5531">
        <f t="shared" si="1509"/>
        <v>125</v>
      </c>
      <c r="X5531">
        <f t="shared" si="1516"/>
        <v>2002.01</v>
      </c>
      <c r="Y5531">
        <f t="shared" si="1515"/>
        <v>4806.87</v>
      </c>
      <c r="Z5531">
        <f t="shared" si="1510"/>
        <v>31747.989999999998</v>
      </c>
      <c r="AA5531" t="s">
        <v>225</v>
      </c>
      <c r="AB5531">
        <v>2021</v>
      </c>
    </row>
    <row r="5532" spans="1:28" x14ac:dyDescent="0.25">
      <c r="A5532">
        <v>95</v>
      </c>
      <c r="B5532" t="s">
        <v>330</v>
      </c>
      <c r="C5532" t="s">
        <v>102</v>
      </c>
      <c r="D5532" t="s">
        <v>16</v>
      </c>
      <c r="E5532" t="s">
        <v>95</v>
      </c>
      <c r="F5532" t="s">
        <v>84</v>
      </c>
      <c r="G5532">
        <v>32000</v>
      </c>
      <c r="H5532">
        <f t="shared" si="1512"/>
        <v>30108.799999999999</v>
      </c>
      <c r="I5532">
        <v>918.4</v>
      </c>
      <c r="J5532">
        <v>2272</v>
      </c>
      <c r="K5532">
        <v>352</v>
      </c>
      <c r="L5532">
        <v>972.8</v>
      </c>
      <c r="M5532">
        <v>2268.8000000000002</v>
      </c>
      <c r="N5532">
        <v>0</v>
      </c>
      <c r="O5532">
        <f t="shared" si="1513"/>
        <v>6784</v>
      </c>
      <c r="P5532">
        <v>25</v>
      </c>
      <c r="Q5532">
        <v>0</v>
      </c>
      <c r="R5532">
        <v>0</v>
      </c>
      <c r="S5532">
        <v>336</v>
      </c>
      <c r="T5532">
        <v>100</v>
      </c>
      <c r="U5532">
        <f t="shared" si="1514"/>
        <v>0</v>
      </c>
      <c r="V5532">
        <v>0</v>
      </c>
      <c r="W5532">
        <f t="shared" si="1509"/>
        <v>461</v>
      </c>
      <c r="X5532">
        <f t="shared" si="1516"/>
        <v>1891.1999999999998</v>
      </c>
      <c r="Y5532">
        <f t="shared" si="1515"/>
        <v>4540.8</v>
      </c>
      <c r="Z5532">
        <f t="shared" si="1510"/>
        <v>29647.8</v>
      </c>
      <c r="AA5532" t="s">
        <v>225</v>
      </c>
      <c r="AB5532">
        <v>2021</v>
      </c>
    </row>
    <row r="5533" spans="1:28" x14ac:dyDescent="0.25">
      <c r="A5533">
        <v>96</v>
      </c>
      <c r="B5533" t="s">
        <v>331</v>
      </c>
      <c r="C5533" t="s">
        <v>103</v>
      </c>
      <c r="D5533" t="s">
        <v>10</v>
      </c>
      <c r="E5533" t="s">
        <v>54</v>
      </c>
      <c r="F5533" t="s">
        <v>100</v>
      </c>
      <c r="G5533">
        <v>25000</v>
      </c>
      <c r="H5533">
        <f t="shared" si="1512"/>
        <v>23522.5</v>
      </c>
      <c r="I5533">
        <v>717.5</v>
      </c>
      <c r="J5533">
        <v>1775</v>
      </c>
      <c r="K5533">
        <v>275</v>
      </c>
      <c r="L5533">
        <v>760</v>
      </c>
      <c r="M5533">
        <v>1772.5</v>
      </c>
      <c r="N5533">
        <v>0</v>
      </c>
      <c r="O5533">
        <f t="shared" si="1513"/>
        <v>5300</v>
      </c>
      <c r="P5533">
        <v>25</v>
      </c>
      <c r="Q5533">
        <v>0</v>
      </c>
      <c r="R5533">
        <v>0</v>
      </c>
      <c r="S5533">
        <v>0</v>
      </c>
      <c r="T5533">
        <v>100</v>
      </c>
      <c r="U5533">
        <f t="shared" si="1514"/>
        <v>0</v>
      </c>
      <c r="V5533">
        <v>0</v>
      </c>
      <c r="W5533">
        <f t="shared" si="1509"/>
        <v>125</v>
      </c>
      <c r="X5533">
        <f t="shared" si="1516"/>
        <v>1477.5</v>
      </c>
      <c r="Y5533">
        <f t="shared" si="1515"/>
        <v>3547.5</v>
      </c>
      <c r="Z5533">
        <f t="shared" si="1510"/>
        <v>23397.5</v>
      </c>
      <c r="AA5533" t="s">
        <v>225</v>
      </c>
      <c r="AB5533">
        <v>2021</v>
      </c>
    </row>
    <row r="5534" spans="1:28" x14ac:dyDescent="0.25">
      <c r="A5534">
        <v>97</v>
      </c>
      <c r="B5534" t="s">
        <v>332</v>
      </c>
      <c r="C5534" t="s">
        <v>102</v>
      </c>
      <c r="D5534" t="s">
        <v>14</v>
      </c>
      <c r="E5534" t="s">
        <v>333</v>
      </c>
      <c r="F5534" t="s">
        <v>84</v>
      </c>
      <c r="G5534">
        <v>150000</v>
      </c>
      <c r="H5534">
        <f t="shared" si="1512"/>
        <v>139944.88</v>
      </c>
      <c r="I5534">
        <v>4305</v>
      </c>
      <c r="J5534">
        <v>10650</v>
      </c>
      <c r="K5534">
        <v>686.4</v>
      </c>
      <c r="L5534">
        <v>4560</v>
      </c>
      <c r="M5534">
        <v>10635</v>
      </c>
      <c r="N5534">
        <v>1190.1199999999999</v>
      </c>
      <c r="O5534">
        <f t="shared" si="1513"/>
        <v>32026.52</v>
      </c>
      <c r="P5534">
        <v>25</v>
      </c>
      <c r="Q5534">
        <v>2000</v>
      </c>
      <c r="R5534">
        <v>0</v>
      </c>
      <c r="S5534">
        <v>3660</v>
      </c>
      <c r="T5534">
        <v>100</v>
      </c>
      <c r="U5534">
        <f t="shared" si="1514"/>
        <v>23569.157291666666</v>
      </c>
      <c r="V5534">
        <v>0</v>
      </c>
      <c r="W5534">
        <f t="shared" si="1509"/>
        <v>29354.157291666666</v>
      </c>
      <c r="X5534">
        <f t="shared" si="1516"/>
        <v>10055.119999999999</v>
      </c>
      <c r="Y5534">
        <f t="shared" si="1515"/>
        <v>21285</v>
      </c>
      <c r="Z5534">
        <f t="shared" si="1510"/>
        <v>110590.72270833334</v>
      </c>
      <c r="AA5534" t="s">
        <v>225</v>
      </c>
      <c r="AB5534">
        <v>2021</v>
      </c>
    </row>
    <row r="5535" spans="1:28" x14ac:dyDescent="0.25">
      <c r="A5535">
        <v>98</v>
      </c>
      <c r="B5535" t="s">
        <v>334</v>
      </c>
      <c r="C5535" t="s">
        <v>102</v>
      </c>
      <c r="D5535" t="s">
        <v>6</v>
      </c>
      <c r="E5535" t="s">
        <v>335</v>
      </c>
      <c r="F5535" t="s">
        <v>84</v>
      </c>
      <c r="G5535">
        <v>70000</v>
      </c>
      <c r="H5535">
        <f t="shared" si="1512"/>
        <v>63482.76</v>
      </c>
      <c r="I5535">
        <v>2009</v>
      </c>
      <c r="J5535">
        <v>4970</v>
      </c>
      <c r="K5535">
        <v>686.4</v>
      </c>
      <c r="L5535">
        <v>2128</v>
      </c>
      <c r="M5535">
        <v>4963</v>
      </c>
      <c r="N5535">
        <v>2380.2399999999998</v>
      </c>
      <c r="O5535">
        <f t="shared" si="1513"/>
        <v>17136.64</v>
      </c>
      <c r="P5535">
        <v>25</v>
      </c>
      <c r="Q5535">
        <v>0</v>
      </c>
      <c r="R5535">
        <v>250.01</v>
      </c>
      <c r="S5535">
        <v>4250</v>
      </c>
      <c r="T5535">
        <v>100</v>
      </c>
      <c r="U5535">
        <f t="shared" si="1514"/>
        <v>4892.4018333333333</v>
      </c>
      <c r="V5535">
        <v>0</v>
      </c>
      <c r="W5535">
        <f t="shared" si="1509"/>
        <v>9517.4118333333336</v>
      </c>
      <c r="X5535">
        <f t="shared" si="1516"/>
        <v>6517.24</v>
      </c>
      <c r="Y5535">
        <f t="shared" si="1515"/>
        <v>9933</v>
      </c>
      <c r="Z5535">
        <f t="shared" si="1510"/>
        <v>53965.348166666663</v>
      </c>
      <c r="AA5535" t="s">
        <v>225</v>
      </c>
      <c r="AB5535">
        <v>2021</v>
      </c>
    </row>
    <row r="5536" spans="1:28" x14ac:dyDescent="0.25">
      <c r="A5536">
        <v>99</v>
      </c>
      <c r="B5536" t="s">
        <v>495</v>
      </c>
      <c r="C5536" t="s">
        <v>496</v>
      </c>
      <c r="D5536" t="s">
        <v>497</v>
      </c>
      <c r="E5536" t="s">
        <v>498</v>
      </c>
      <c r="F5536" t="s">
        <v>499</v>
      </c>
      <c r="G5536" t="s">
        <v>500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226</v>
      </c>
      <c r="AB5536">
        <v>2021</v>
      </c>
    </row>
    <row r="5537" spans="1:28" x14ac:dyDescent="0.25">
      <c r="A5537" t="s">
        <v>494</v>
      </c>
      <c r="B5537" t="s">
        <v>444</v>
      </c>
      <c r="C5537" t="s">
        <v>501</v>
      </c>
      <c r="D5537" t="s">
        <v>7</v>
      </c>
      <c r="E5537" t="s">
        <v>27</v>
      </c>
      <c r="F5537" t="s">
        <v>84</v>
      </c>
      <c r="G5537">
        <v>400000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226</v>
      </c>
      <c r="AB5537">
        <v>2021</v>
      </c>
    </row>
    <row r="5538" spans="1:28" x14ac:dyDescent="0.25">
      <c r="A5538">
        <v>1</v>
      </c>
      <c r="B5538" t="s">
        <v>426</v>
      </c>
      <c r="C5538" t="s">
        <v>502</v>
      </c>
      <c r="D5538" t="s">
        <v>10</v>
      </c>
      <c r="E5538" t="s">
        <v>53</v>
      </c>
      <c r="F5538" t="s">
        <v>84</v>
      </c>
      <c r="G5538">
        <v>300000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226</v>
      </c>
      <c r="AB5538">
        <v>2021</v>
      </c>
    </row>
    <row r="5539" spans="1:28" x14ac:dyDescent="0.25">
      <c r="A5539">
        <v>2</v>
      </c>
      <c r="B5539" t="s">
        <v>443</v>
      </c>
      <c r="C5539" t="s">
        <v>503</v>
      </c>
      <c r="D5539" t="s">
        <v>19</v>
      </c>
      <c r="E5539" t="s">
        <v>71</v>
      </c>
      <c r="F5539" t="s">
        <v>84</v>
      </c>
      <c r="G5539">
        <v>300000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226</v>
      </c>
      <c r="AB5539">
        <v>2021</v>
      </c>
    </row>
    <row r="5540" spans="1:28" x14ac:dyDescent="0.25">
      <c r="A5540">
        <v>3</v>
      </c>
      <c r="B5540" t="s">
        <v>422</v>
      </c>
      <c r="C5540" t="s">
        <v>504</v>
      </c>
      <c r="D5540" t="s">
        <v>11</v>
      </c>
      <c r="E5540" t="s">
        <v>34</v>
      </c>
      <c r="F5540" t="s">
        <v>84</v>
      </c>
      <c r="G5540">
        <v>300000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226</v>
      </c>
      <c r="AB5540">
        <v>2021</v>
      </c>
    </row>
    <row r="5541" spans="1:28" x14ac:dyDescent="0.25">
      <c r="A5541">
        <v>4</v>
      </c>
      <c r="B5541" t="s">
        <v>480</v>
      </c>
      <c r="C5541" t="s">
        <v>505</v>
      </c>
      <c r="D5541" t="s">
        <v>506</v>
      </c>
      <c r="E5541" t="s">
        <v>56</v>
      </c>
      <c r="F5541" t="s">
        <v>84</v>
      </c>
      <c r="G5541">
        <v>250000</v>
      </c>
      <c r="H5541">
        <v>0</v>
      </c>
      <c r="I5541">
        <v>0</v>
      </c>
      <c r="J5541">
        <v>0</v>
      </c>
      <c r="K5541">
        <v>0</v>
      </c>
      <c r="L5541" t="s">
        <v>105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226</v>
      </c>
      <c r="AB5541">
        <v>2021</v>
      </c>
    </row>
    <row r="5542" spans="1:28" x14ac:dyDescent="0.25">
      <c r="A5542">
        <v>5</v>
      </c>
      <c r="B5542" t="s">
        <v>479</v>
      </c>
      <c r="C5542" t="s">
        <v>507</v>
      </c>
      <c r="D5542" t="s">
        <v>318</v>
      </c>
      <c r="E5542" t="s">
        <v>77</v>
      </c>
      <c r="F5542" t="s">
        <v>84</v>
      </c>
      <c r="G5542">
        <v>250000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226</v>
      </c>
      <c r="AB5542">
        <v>2021</v>
      </c>
    </row>
    <row r="5543" spans="1:28" x14ac:dyDescent="0.25">
      <c r="A5543">
        <v>6</v>
      </c>
      <c r="B5543" t="s">
        <v>483</v>
      </c>
      <c r="C5543" t="s">
        <v>508</v>
      </c>
      <c r="D5543" t="s">
        <v>23</v>
      </c>
      <c r="E5543" t="s">
        <v>82</v>
      </c>
      <c r="F5543" t="s">
        <v>84</v>
      </c>
      <c r="G5543">
        <v>150000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226</v>
      </c>
      <c r="AB5543">
        <v>2021</v>
      </c>
    </row>
    <row r="5544" spans="1:28" x14ac:dyDescent="0.25">
      <c r="A5544">
        <v>7</v>
      </c>
      <c r="B5544" t="s">
        <v>486</v>
      </c>
      <c r="C5544" t="s">
        <v>509</v>
      </c>
      <c r="D5544" t="s">
        <v>17</v>
      </c>
      <c r="E5544" t="s">
        <v>273</v>
      </c>
      <c r="F5544" t="s">
        <v>84</v>
      </c>
      <c r="G5544">
        <v>150000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226</v>
      </c>
      <c r="AB5544">
        <v>2021</v>
      </c>
    </row>
    <row r="5545" spans="1:28" x14ac:dyDescent="0.25">
      <c r="A5545">
        <v>8</v>
      </c>
      <c r="B5545" t="s">
        <v>477</v>
      </c>
      <c r="C5545" t="s">
        <v>510</v>
      </c>
      <c r="D5545" t="s">
        <v>7</v>
      </c>
      <c r="E5545" t="s">
        <v>49</v>
      </c>
      <c r="F5545" t="s">
        <v>84</v>
      </c>
      <c r="G5545">
        <v>150000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226</v>
      </c>
      <c r="AB5545">
        <v>2021</v>
      </c>
    </row>
    <row r="5546" spans="1:28" x14ac:dyDescent="0.25">
      <c r="A5546">
        <v>9</v>
      </c>
      <c r="B5546" t="s">
        <v>476</v>
      </c>
      <c r="C5546" t="s">
        <v>511</v>
      </c>
      <c r="D5546" t="s">
        <v>7</v>
      </c>
      <c r="E5546" t="s">
        <v>30</v>
      </c>
      <c r="F5546" t="s">
        <v>84</v>
      </c>
      <c r="G5546">
        <v>150000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226</v>
      </c>
      <c r="AB5546">
        <v>2021</v>
      </c>
    </row>
    <row r="5547" spans="1:28" x14ac:dyDescent="0.25">
      <c r="A5547">
        <v>10</v>
      </c>
      <c r="B5547" t="s">
        <v>417</v>
      </c>
      <c r="C5547" t="s">
        <v>512</v>
      </c>
      <c r="D5547" t="s">
        <v>506</v>
      </c>
      <c r="E5547" t="s">
        <v>81</v>
      </c>
      <c r="F5547" t="s">
        <v>84</v>
      </c>
      <c r="G5547">
        <v>150000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226</v>
      </c>
      <c r="AB5547">
        <v>2021</v>
      </c>
    </row>
    <row r="5548" spans="1:28" x14ac:dyDescent="0.25">
      <c r="A5548">
        <v>11</v>
      </c>
      <c r="B5548" t="s">
        <v>420</v>
      </c>
      <c r="C5548" t="s">
        <v>513</v>
      </c>
      <c r="D5548" t="s">
        <v>14</v>
      </c>
      <c r="E5548" t="s">
        <v>333</v>
      </c>
      <c r="F5548" t="s">
        <v>84</v>
      </c>
      <c r="G5548">
        <v>150000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226</v>
      </c>
      <c r="AB5548">
        <v>2021</v>
      </c>
    </row>
    <row r="5549" spans="1:28" x14ac:dyDescent="0.25">
      <c r="A5549">
        <v>12</v>
      </c>
      <c r="B5549" t="s">
        <v>465</v>
      </c>
      <c r="C5549" t="s">
        <v>514</v>
      </c>
      <c r="D5549" t="s">
        <v>506</v>
      </c>
      <c r="E5549" t="s">
        <v>80</v>
      </c>
      <c r="F5549" t="s">
        <v>84</v>
      </c>
      <c r="G5549">
        <v>150000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226</v>
      </c>
      <c r="AB5549">
        <v>2021</v>
      </c>
    </row>
    <row r="5550" spans="1:28" x14ac:dyDescent="0.25">
      <c r="A5550">
        <v>13</v>
      </c>
      <c r="B5550" t="s">
        <v>421</v>
      </c>
      <c r="C5550" t="s">
        <v>515</v>
      </c>
      <c r="D5550" t="s">
        <v>4</v>
      </c>
      <c r="E5550" t="s">
        <v>516</v>
      </c>
      <c r="F5550" t="s">
        <v>84</v>
      </c>
      <c r="G5550">
        <v>150000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226</v>
      </c>
      <c r="AB5550">
        <v>2021</v>
      </c>
    </row>
    <row r="5551" spans="1:28" x14ac:dyDescent="0.25">
      <c r="A5551">
        <v>14</v>
      </c>
      <c r="B5551" t="s">
        <v>438</v>
      </c>
      <c r="C5551" t="s">
        <v>517</v>
      </c>
      <c r="D5551" t="s">
        <v>9</v>
      </c>
      <c r="E5551" t="s">
        <v>31</v>
      </c>
      <c r="F5551" t="s">
        <v>84</v>
      </c>
      <c r="G5551">
        <v>145000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226</v>
      </c>
      <c r="AB5551">
        <v>2021</v>
      </c>
    </row>
    <row r="5552" spans="1:28" x14ac:dyDescent="0.25">
      <c r="A5552">
        <v>15</v>
      </c>
      <c r="B5552" t="s">
        <v>419</v>
      </c>
      <c r="C5552" t="s">
        <v>518</v>
      </c>
      <c r="D5552" t="s">
        <v>7</v>
      </c>
      <c r="E5552" t="s">
        <v>47</v>
      </c>
      <c r="F5552" t="s">
        <v>84</v>
      </c>
      <c r="G5552">
        <v>145000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226</v>
      </c>
      <c r="AB5552">
        <v>2021</v>
      </c>
    </row>
    <row r="5553" spans="1:28" x14ac:dyDescent="0.25">
      <c r="A5553">
        <v>16</v>
      </c>
      <c r="B5553" t="s">
        <v>482</v>
      </c>
      <c r="C5553" t="s">
        <v>519</v>
      </c>
      <c r="D5553" t="s">
        <v>8</v>
      </c>
      <c r="E5553" t="s">
        <v>63</v>
      </c>
      <c r="F5553" t="s">
        <v>84</v>
      </c>
      <c r="G5553">
        <v>130000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226</v>
      </c>
      <c r="AB5553">
        <v>2021</v>
      </c>
    </row>
    <row r="5554" spans="1:28" x14ac:dyDescent="0.25">
      <c r="A5554">
        <v>17</v>
      </c>
      <c r="B5554" t="s">
        <v>473</v>
      </c>
      <c r="C5554" t="s">
        <v>520</v>
      </c>
      <c r="D5554" t="s">
        <v>8</v>
      </c>
      <c r="E5554" t="s">
        <v>29</v>
      </c>
      <c r="F5554" t="s">
        <v>84</v>
      </c>
      <c r="G5554">
        <v>130000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226</v>
      </c>
      <c r="AB5554">
        <v>2021</v>
      </c>
    </row>
    <row r="5555" spans="1:28" x14ac:dyDescent="0.25">
      <c r="A5555">
        <v>18</v>
      </c>
      <c r="B5555" t="s">
        <v>411</v>
      </c>
      <c r="C5555" t="s">
        <v>521</v>
      </c>
      <c r="D5555" t="s">
        <v>13</v>
      </c>
      <c r="E5555" t="s">
        <v>522</v>
      </c>
      <c r="F5555" t="s">
        <v>84</v>
      </c>
      <c r="G5555">
        <v>125000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226</v>
      </c>
      <c r="AB5555">
        <v>2021</v>
      </c>
    </row>
    <row r="5556" spans="1:28" x14ac:dyDescent="0.25">
      <c r="A5556">
        <v>19</v>
      </c>
      <c r="B5556" t="s">
        <v>414</v>
      </c>
      <c r="C5556" t="s">
        <v>523</v>
      </c>
      <c r="D5556" t="s">
        <v>506</v>
      </c>
      <c r="E5556" t="s">
        <v>48</v>
      </c>
      <c r="F5556" t="s">
        <v>84</v>
      </c>
      <c r="G5556">
        <v>120000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226</v>
      </c>
      <c r="AB5556">
        <v>2021</v>
      </c>
    </row>
    <row r="5557" spans="1:28" x14ac:dyDescent="0.25">
      <c r="A5557">
        <v>20</v>
      </c>
      <c r="B5557" t="s">
        <v>493</v>
      </c>
      <c r="C5557" t="s">
        <v>524</v>
      </c>
      <c r="D5557" t="s">
        <v>20</v>
      </c>
      <c r="E5557" t="s">
        <v>62</v>
      </c>
      <c r="F5557" t="s">
        <v>84</v>
      </c>
      <c r="G5557">
        <v>110000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226</v>
      </c>
      <c r="AB5557">
        <v>2021</v>
      </c>
    </row>
    <row r="5558" spans="1:28" x14ac:dyDescent="0.25">
      <c r="A5558">
        <v>21</v>
      </c>
      <c r="B5558" t="s">
        <v>415</v>
      </c>
      <c r="C5558" t="s">
        <v>525</v>
      </c>
      <c r="D5558" t="s">
        <v>10</v>
      </c>
      <c r="E5558" t="s">
        <v>69</v>
      </c>
      <c r="F5558" t="s">
        <v>84</v>
      </c>
      <c r="G5558">
        <v>95000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226</v>
      </c>
      <c r="AB5558">
        <v>2021</v>
      </c>
    </row>
    <row r="5559" spans="1:28" x14ac:dyDescent="0.25">
      <c r="A5559">
        <v>22</v>
      </c>
      <c r="B5559" t="s">
        <v>402</v>
      </c>
      <c r="C5559" t="s">
        <v>526</v>
      </c>
      <c r="D5559" t="s">
        <v>4</v>
      </c>
      <c r="E5559" t="s">
        <v>306</v>
      </c>
      <c r="F5559" t="s">
        <v>84</v>
      </c>
      <c r="G5559">
        <v>93000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226</v>
      </c>
      <c r="AB5559">
        <v>2021</v>
      </c>
    </row>
    <row r="5560" spans="1:28" x14ac:dyDescent="0.25">
      <c r="A5560">
        <v>23</v>
      </c>
      <c r="B5560" t="s">
        <v>412</v>
      </c>
      <c r="C5560" t="s">
        <v>527</v>
      </c>
      <c r="D5560" t="s">
        <v>17</v>
      </c>
      <c r="E5560" t="s">
        <v>67</v>
      </c>
      <c r="F5560" t="s">
        <v>84</v>
      </c>
      <c r="G5560">
        <v>95000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226</v>
      </c>
      <c r="AB5560">
        <v>2021</v>
      </c>
    </row>
    <row r="5561" spans="1:28" x14ac:dyDescent="0.25">
      <c r="A5561">
        <v>24</v>
      </c>
      <c r="B5561" t="s">
        <v>342</v>
      </c>
      <c r="C5561" t="s">
        <v>528</v>
      </c>
      <c r="D5561" t="s">
        <v>16</v>
      </c>
      <c r="E5561" t="s">
        <v>31</v>
      </c>
      <c r="F5561" t="s">
        <v>84</v>
      </c>
      <c r="G5561">
        <v>90000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226</v>
      </c>
      <c r="AB5561">
        <v>2021</v>
      </c>
    </row>
    <row r="5562" spans="1:28" x14ac:dyDescent="0.25">
      <c r="A5562">
        <v>25</v>
      </c>
      <c r="B5562" t="s">
        <v>389</v>
      </c>
      <c r="C5562" t="s">
        <v>529</v>
      </c>
      <c r="D5562" t="s">
        <v>18</v>
      </c>
      <c r="E5562" t="s">
        <v>55</v>
      </c>
      <c r="F5562" t="s">
        <v>84</v>
      </c>
      <c r="G5562">
        <v>83000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226</v>
      </c>
      <c r="AB5562">
        <v>2021</v>
      </c>
    </row>
    <row r="5563" spans="1:28" x14ac:dyDescent="0.25">
      <c r="A5563">
        <v>26</v>
      </c>
      <c r="B5563" t="s">
        <v>449</v>
      </c>
      <c r="C5563" t="s">
        <v>530</v>
      </c>
      <c r="D5563" t="s">
        <v>7</v>
      </c>
      <c r="E5563" t="s">
        <v>30</v>
      </c>
      <c r="F5563" t="s">
        <v>84</v>
      </c>
      <c r="G5563">
        <v>80000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226</v>
      </c>
      <c r="AB5563">
        <v>2021</v>
      </c>
    </row>
    <row r="5564" spans="1:28" x14ac:dyDescent="0.25">
      <c r="A5564">
        <v>27</v>
      </c>
      <c r="B5564" t="s">
        <v>390</v>
      </c>
      <c r="C5564" t="s">
        <v>531</v>
      </c>
      <c r="D5564" t="s">
        <v>5</v>
      </c>
      <c r="E5564" t="s">
        <v>25</v>
      </c>
      <c r="F5564" t="s">
        <v>84</v>
      </c>
      <c r="G5564">
        <v>80000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226</v>
      </c>
      <c r="AB5564">
        <v>2021</v>
      </c>
    </row>
    <row r="5565" spans="1:28" x14ac:dyDescent="0.25">
      <c r="A5565">
        <v>28</v>
      </c>
      <c r="B5565" t="s">
        <v>407</v>
      </c>
      <c r="C5565" t="s">
        <v>532</v>
      </c>
      <c r="D5565" t="s">
        <v>12</v>
      </c>
      <c r="E5565" t="s">
        <v>35</v>
      </c>
      <c r="F5565" t="s">
        <v>84</v>
      </c>
      <c r="G5565">
        <v>85000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226</v>
      </c>
      <c r="AB5565">
        <v>2021</v>
      </c>
    </row>
    <row r="5566" spans="1:28" x14ac:dyDescent="0.25">
      <c r="A5566">
        <v>29</v>
      </c>
      <c r="B5566" t="s">
        <v>406</v>
      </c>
      <c r="C5566" t="s">
        <v>533</v>
      </c>
      <c r="D5566" t="s">
        <v>6</v>
      </c>
      <c r="E5566" t="s">
        <v>335</v>
      </c>
      <c r="F5566" t="s">
        <v>84</v>
      </c>
      <c r="G5566">
        <v>70000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226</v>
      </c>
      <c r="AB5566">
        <v>2021</v>
      </c>
    </row>
    <row r="5567" spans="1:28" x14ac:dyDescent="0.25">
      <c r="A5567">
        <v>30</v>
      </c>
      <c r="B5567" t="s">
        <v>404</v>
      </c>
      <c r="C5567" t="s">
        <v>534</v>
      </c>
      <c r="D5567" t="s">
        <v>10</v>
      </c>
      <c r="E5567" t="s">
        <v>39</v>
      </c>
      <c r="F5567" t="s">
        <v>84</v>
      </c>
      <c r="G5567">
        <v>65000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226</v>
      </c>
      <c r="AB5567">
        <v>2021</v>
      </c>
    </row>
    <row r="5568" spans="1:28" x14ac:dyDescent="0.25">
      <c r="A5568">
        <v>31</v>
      </c>
      <c r="B5568" t="s">
        <v>405</v>
      </c>
      <c r="C5568" t="s">
        <v>535</v>
      </c>
      <c r="D5568" t="s">
        <v>16</v>
      </c>
      <c r="E5568" t="s">
        <v>61</v>
      </c>
      <c r="F5568" t="s">
        <v>84</v>
      </c>
      <c r="G5568">
        <v>65000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226</v>
      </c>
      <c r="AB5568">
        <v>2021</v>
      </c>
    </row>
    <row r="5569" spans="1:28" x14ac:dyDescent="0.25">
      <c r="A5569">
        <v>32</v>
      </c>
      <c r="B5569" t="s">
        <v>400</v>
      </c>
      <c r="C5569" t="s">
        <v>536</v>
      </c>
      <c r="D5569" t="s">
        <v>8</v>
      </c>
      <c r="E5569" t="s">
        <v>64</v>
      </c>
      <c r="F5569" t="s">
        <v>84</v>
      </c>
      <c r="G5569">
        <v>60000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226</v>
      </c>
      <c r="AB5569">
        <v>2021</v>
      </c>
    </row>
    <row r="5570" spans="1:28" x14ac:dyDescent="0.25">
      <c r="A5570">
        <v>33</v>
      </c>
      <c r="B5570" t="s">
        <v>401</v>
      </c>
      <c r="C5570" t="s">
        <v>537</v>
      </c>
      <c r="D5570" t="s">
        <v>7</v>
      </c>
      <c r="E5570" t="s">
        <v>75</v>
      </c>
      <c r="F5570" t="s">
        <v>84</v>
      </c>
      <c r="G5570">
        <v>65000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226</v>
      </c>
      <c r="AB5570">
        <v>2021</v>
      </c>
    </row>
    <row r="5571" spans="1:28" x14ac:dyDescent="0.25">
      <c r="A5571">
        <v>34</v>
      </c>
      <c r="B5571" t="s">
        <v>429</v>
      </c>
      <c r="C5571" t="s">
        <v>538</v>
      </c>
      <c r="D5571" t="s">
        <v>14</v>
      </c>
      <c r="E5571" t="s">
        <v>66</v>
      </c>
      <c r="F5571" t="s">
        <v>84</v>
      </c>
      <c r="G5571">
        <v>55000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226</v>
      </c>
      <c r="AB5571">
        <v>2021</v>
      </c>
    </row>
    <row r="5572" spans="1:28" x14ac:dyDescent="0.25">
      <c r="A5572">
        <v>35</v>
      </c>
      <c r="B5572" t="s">
        <v>342</v>
      </c>
      <c r="C5572" t="s">
        <v>539</v>
      </c>
      <c r="D5572" t="s">
        <v>15</v>
      </c>
      <c r="E5572" t="s">
        <v>540</v>
      </c>
      <c r="F5572" t="s">
        <v>84</v>
      </c>
      <c r="G5572">
        <v>55000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226</v>
      </c>
      <c r="AB5572">
        <v>2021</v>
      </c>
    </row>
    <row r="5573" spans="1:28" x14ac:dyDescent="0.25">
      <c r="A5573">
        <v>36</v>
      </c>
      <c r="B5573" t="s">
        <v>399</v>
      </c>
      <c r="C5573" t="s">
        <v>514</v>
      </c>
      <c r="D5573" t="s">
        <v>16</v>
      </c>
      <c r="E5573" t="s">
        <v>79</v>
      </c>
      <c r="F5573" t="s">
        <v>84</v>
      </c>
      <c r="G5573">
        <v>54000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226</v>
      </c>
      <c r="AB5573">
        <v>2021</v>
      </c>
    </row>
    <row r="5574" spans="1:28" x14ac:dyDescent="0.25">
      <c r="A5574">
        <v>37</v>
      </c>
      <c r="B5574" t="s">
        <v>396</v>
      </c>
      <c r="C5574" t="s">
        <v>541</v>
      </c>
      <c r="D5574" t="s">
        <v>506</v>
      </c>
      <c r="E5574" t="s">
        <v>70</v>
      </c>
      <c r="F5574" t="s">
        <v>84</v>
      </c>
      <c r="G5574">
        <v>50000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226</v>
      </c>
      <c r="AB5574">
        <v>2021</v>
      </c>
    </row>
    <row r="5575" spans="1:28" x14ac:dyDescent="0.25">
      <c r="A5575">
        <v>38</v>
      </c>
      <c r="B5575" t="s">
        <v>397</v>
      </c>
      <c r="C5575" t="s">
        <v>542</v>
      </c>
      <c r="D5575" t="s">
        <v>17</v>
      </c>
      <c r="E5575" t="s">
        <v>76</v>
      </c>
      <c r="F5575" t="s">
        <v>84</v>
      </c>
      <c r="G5575">
        <v>50000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226</v>
      </c>
      <c r="AB5575">
        <v>2021</v>
      </c>
    </row>
    <row r="5576" spans="1:28" x14ac:dyDescent="0.25">
      <c r="A5576">
        <v>39</v>
      </c>
      <c r="B5576" t="s">
        <v>380</v>
      </c>
      <c r="C5576" t="s">
        <v>543</v>
      </c>
      <c r="D5576" t="s">
        <v>21</v>
      </c>
      <c r="E5576" t="s">
        <v>68</v>
      </c>
      <c r="F5576" t="s">
        <v>84</v>
      </c>
      <c r="G5576">
        <v>46000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226</v>
      </c>
      <c r="AB5576">
        <v>2021</v>
      </c>
    </row>
    <row r="5577" spans="1:28" x14ac:dyDescent="0.25">
      <c r="A5577">
        <v>40</v>
      </c>
      <c r="B5577" t="s">
        <v>379</v>
      </c>
      <c r="C5577" t="s">
        <v>544</v>
      </c>
      <c r="D5577" t="s">
        <v>10</v>
      </c>
      <c r="E5577" t="s">
        <v>43</v>
      </c>
      <c r="F5577" t="s">
        <v>84</v>
      </c>
      <c r="G5577">
        <v>50000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226</v>
      </c>
      <c r="AB5577">
        <v>2021</v>
      </c>
    </row>
    <row r="5578" spans="1:28" x14ac:dyDescent="0.25">
      <c r="A5578">
        <v>41</v>
      </c>
      <c r="B5578" t="s">
        <v>391</v>
      </c>
      <c r="C5578" t="s">
        <v>545</v>
      </c>
      <c r="D5578" t="s">
        <v>4</v>
      </c>
      <c r="E5578" t="s">
        <v>24</v>
      </c>
      <c r="F5578" t="s">
        <v>84</v>
      </c>
      <c r="G5578">
        <v>45000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226</v>
      </c>
      <c r="AB5578">
        <v>2021</v>
      </c>
    </row>
    <row r="5579" spans="1:28" x14ac:dyDescent="0.25">
      <c r="A5579">
        <v>42</v>
      </c>
      <c r="B5579" t="s">
        <v>436</v>
      </c>
      <c r="C5579" t="s">
        <v>546</v>
      </c>
      <c r="D5579" t="s">
        <v>10</v>
      </c>
      <c r="E5579" t="s">
        <v>40</v>
      </c>
      <c r="F5579" t="s">
        <v>85</v>
      </c>
      <c r="G5579">
        <v>45000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226</v>
      </c>
      <c r="AB5579">
        <v>2021</v>
      </c>
    </row>
    <row r="5580" spans="1:28" x14ac:dyDescent="0.25">
      <c r="A5580">
        <v>43</v>
      </c>
      <c r="B5580" t="s">
        <v>392</v>
      </c>
      <c r="C5580" t="s">
        <v>547</v>
      </c>
      <c r="D5580" t="s">
        <v>10</v>
      </c>
      <c r="E5580" t="s">
        <v>50</v>
      </c>
      <c r="F5580" t="s">
        <v>84</v>
      </c>
      <c r="G5580">
        <v>50000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226</v>
      </c>
      <c r="AB5580">
        <v>2021</v>
      </c>
    </row>
    <row r="5581" spans="1:28" x14ac:dyDescent="0.25">
      <c r="A5581">
        <v>44</v>
      </c>
      <c r="B5581" t="s">
        <v>488</v>
      </c>
      <c r="C5581" t="s">
        <v>548</v>
      </c>
      <c r="D5581" t="s">
        <v>506</v>
      </c>
      <c r="E5581" t="s">
        <v>51</v>
      </c>
      <c r="F5581" t="s">
        <v>84</v>
      </c>
      <c r="G5581">
        <v>45000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226</v>
      </c>
      <c r="AB5581">
        <v>2021</v>
      </c>
    </row>
    <row r="5582" spans="1:28" x14ac:dyDescent="0.25">
      <c r="A5582">
        <v>45</v>
      </c>
      <c r="B5582" t="s">
        <v>387</v>
      </c>
      <c r="C5582" t="s">
        <v>549</v>
      </c>
      <c r="D5582" t="s">
        <v>16</v>
      </c>
      <c r="E5582" t="s">
        <v>45</v>
      </c>
      <c r="F5582" t="s">
        <v>84</v>
      </c>
      <c r="G5582">
        <v>44000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226</v>
      </c>
      <c r="AB5582">
        <v>2021</v>
      </c>
    </row>
    <row r="5583" spans="1:28" x14ac:dyDescent="0.25">
      <c r="A5583">
        <v>46</v>
      </c>
      <c r="B5583" t="s">
        <v>371</v>
      </c>
      <c r="C5583" t="s">
        <v>550</v>
      </c>
      <c r="D5583" t="s">
        <v>506</v>
      </c>
      <c r="E5583" t="s">
        <v>58</v>
      </c>
      <c r="F5583" t="s">
        <v>84</v>
      </c>
      <c r="G5583">
        <v>42000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226</v>
      </c>
      <c r="AB5583">
        <v>2021</v>
      </c>
    </row>
    <row r="5584" spans="1:28" x14ac:dyDescent="0.25">
      <c r="A5584">
        <v>47</v>
      </c>
      <c r="B5584" t="s">
        <v>376</v>
      </c>
      <c r="C5584" t="s">
        <v>551</v>
      </c>
      <c r="D5584" t="s">
        <v>10</v>
      </c>
      <c r="E5584" t="s">
        <v>44</v>
      </c>
      <c r="F5584" t="s">
        <v>84</v>
      </c>
      <c r="G5584">
        <v>40000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226</v>
      </c>
      <c r="AB5584">
        <v>2021</v>
      </c>
    </row>
    <row r="5585" spans="1:28" x14ac:dyDescent="0.25">
      <c r="A5585">
        <v>48</v>
      </c>
      <c r="B5585" t="s">
        <v>382</v>
      </c>
      <c r="C5585" t="s">
        <v>552</v>
      </c>
      <c r="D5585" t="s">
        <v>506</v>
      </c>
      <c r="E5585" t="s">
        <v>65</v>
      </c>
      <c r="F5585" t="s">
        <v>85</v>
      </c>
      <c r="G5585">
        <v>50000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226</v>
      </c>
      <c r="AB5585">
        <v>2021</v>
      </c>
    </row>
    <row r="5586" spans="1:28" x14ac:dyDescent="0.25">
      <c r="A5586">
        <v>49</v>
      </c>
      <c r="B5586" t="s">
        <v>381</v>
      </c>
      <c r="C5586" t="s">
        <v>553</v>
      </c>
      <c r="D5586" t="s">
        <v>10</v>
      </c>
      <c r="E5586" t="s">
        <v>46</v>
      </c>
      <c r="F5586" t="s">
        <v>84</v>
      </c>
      <c r="G5586">
        <v>45000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226</v>
      </c>
      <c r="AB5586">
        <v>2021</v>
      </c>
    </row>
    <row r="5587" spans="1:28" x14ac:dyDescent="0.25">
      <c r="A5587">
        <v>50</v>
      </c>
      <c r="B5587" t="s">
        <v>377</v>
      </c>
      <c r="C5587" t="s">
        <v>554</v>
      </c>
      <c r="D5587" t="s">
        <v>10</v>
      </c>
      <c r="E5587" t="s">
        <v>44</v>
      </c>
      <c r="F5587" t="s">
        <v>84</v>
      </c>
      <c r="G5587">
        <v>45000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226</v>
      </c>
      <c r="AB5587">
        <v>2021</v>
      </c>
    </row>
    <row r="5588" spans="1:28" x14ac:dyDescent="0.25">
      <c r="A5588">
        <v>51</v>
      </c>
      <c r="B5588" t="s">
        <v>364</v>
      </c>
      <c r="C5588" t="s">
        <v>555</v>
      </c>
      <c r="D5588" t="s">
        <v>9</v>
      </c>
      <c r="E5588" t="s">
        <v>74</v>
      </c>
      <c r="F5588" t="s">
        <v>84</v>
      </c>
      <c r="G5588">
        <v>36000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226</v>
      </c>
      <c r="AB5588">
        <v>2021</v>
      </c>
    </row>
    <row r="5589" spans="1:28" x14ac:dyDescent="0.25">
      <c r="A5589">
        <v>52</v>
      </c>
      <c r="B5589" t="s">
        <v>378</v>
      </c>
      <c r="C5589" t="s">
        <v>556</v>
      </c>
      <c r="D5589" t="s">
        <v>10</v>
      </c>
      <c r="E5589" t="s">
        <v>44</v>
      </c>
      <c r="F5589" t="s">
        <v>84</v>
      </c>
      <c r="G5589">
        <v>45000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226</v>
      </c>
      <c r="AB5589">
        <v>2021</v>
      </c>
    </row>
    <row r="5590" spans="1:28" x14ac:dyDescent="0.25">
      <c r="A5590">
        <v>53</v>
      </c>
      <c r="B5590" t="s">
        <v>442</v>
      </c>
      <c r="C5590" t="s">
        <v>557</v>
      </c>
      <c r="D5590" t="s">
        <v>7</v>
      </c>
      <c r="E5590" t="s">
        <v>54</v>
      </c>
      <c r="F5590" t="s">
        <v>84</v>
      </c>
      <c r="G5590">
        <v>45000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226</v>
      </c>
      <c r="AB5590">
        <v>2021</v>
      </c>
    </row>
    <row r="5591" spans="1:28" x14ac:dyDescent="0.25">
      <c r="A5591">
        <v>54</v>
      </c>
      <c r="B5591" t="s">
        <v>350</v>
      </c>
      <c r="C5591" t="s">
        <v>558</v>
      </c>
      <c r="D5591" t="s">
        <v>6</v>
      </c>
      <c r="E5591" t="s">
        <v>83</v>
      </c>
      <c r="F5591" t="s">
        <v>84</v>
      </c>
      <c r="G5591">
        <v>33875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226</v>
      </c>
      <c r="AB5591">
        <v>2021</v>
      </c>
    </row>
    <row r="5592" spans="1:28" x14ac:dyDescent="0.25">
      <c r="A5592">
        <v>55</v>
      </c>
      <c r="B5592" t="s">
        <v>342</v>
      </c>
      <c r="C5592" t="s">
        <v>559</v>
      </c>
      <c r="D5592" t="s">
        <v>17</v>
      </c>
      <c r="E5592" t="s">
        <v>32</v>
      </c>
      <c r="F5592" t="s">
        <v>84</v>
      </c>
      <c r="G5592">
        <v>32000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226</v>
      </c>
      <c r="AB5592">
        <v>2021</v>
      </c>
    </row>
    <row r="5593" spans="1:28" x14ac:dyDescent="0.25">
      <c r="A5593">
        <v>56</v>
      </c>
      <c r="B5593" t="s">
        <v>360</v>
      </c>
      <c r="C5593" t="s">
        <v>560</v>
      </c>
      <c r="D5593" t="s">
        <v>12</v>
      </c>
      <c r="E5593" t="s">
        <v>46</v>
      </c>
      <c r="F5593" t="s">
        <v>84</v>
      </c>
      <c r="G5593">
        <v>32000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226</v>
      </c>
      <c r="AB5593">
        <v>2021</v>
      </c>
    </row>
    <row r="5594" spans="1:28" x14ac:dyDescent="0.25">
      <c r="A5594">
        <v>57</v>
      </c>
      <c r="B5594" t="s">
        <v>481</v>
      </c>
      <c r="C5594" t="s">
        <v>561</v>
      </c>
      <c r="D5594" t="s">
        <v>6</v>
      </c>
      <c r="E5594" t="s">
        <v>32</v>
      </c>
      <c r="F5594" t="s">
        <v>84</v>
      </c>
      <c r="G5594">
        <v>32000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226</v>
      </c>
      <c r="AB5594">
        <v>2021</v>
      </c>
    </row>
    <row r="5595" spans="1:28" x14ac:dyDescent="0.25">
      <c r="A5595">
        <v>58</v>
      </c>
      <c r="B5595" t="s">
        <v>369</v>
      </c>
      <c r="C5595" t="s">
        <v>562</v>
      </c>
      <c r="D5595" t="s">
        <v>16</v>
      </c>
      <c r="E5595" t="s">
        <v>563</v>
      </c>
      <c r="F5595" t="s">
        <v>84</v>
      </c>
      <c r="G5595">
        <v>32000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226</v>
      </c>
      <c r="AB5595">
        <v>2021</v>
      </c>
    </row>
    <row r="5596" spans="1:28" x14ac:dyDescent="0.25">
      <c r="A5596">
        <v>59</v>
      </c>
      <c r="B5596" t="s">
        <v>448</v>
      </c>
      <c r="C5596" t="s">
        <v>564</v>
      </c>
      <c r="D5596" t="s">
        <v>6</v>
      </c>
      <c r="E5596" t="s">
        <v>26</v>
      </c>
      <c r="F5596" t="s">
        <v>84</v>
      </c>
      <c r="G5596">
        <v>32000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226</v>
      </c>
      <c r="AB5596">
        <v>2021</v>
      </c>
    </row>
    <row r="5597" spans="1:28" x14ac:dyDescent="0.25">
      <c r="A5597">
        <v>60</v>
      </c>
      <c r="B5597" t="s">
        <v>447</v>
      </c>
      <c r="C5597" t="s">
        <v>565</v>
      </c>
      <c r="D5597" t="s">
        <v>22</v>
      </c>
      <c r="E5597" t="s">
        <v>36</v>
      </c>
      <c r="F5597" t="s">
        <v>84</v>
      </c>
      <c r="G5597">
        <v>32000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226</v>
      </c>
      <c r="AB5597">
        <v>2021</v>
      </c>
    </row>
    <row r="5598" spans="1:28" x14ac:dyDescent="0.25">
      <c r="A5598">
        <v>61</v>
      </c>
      <c r="B5598" t="s">
        <v>373</v>
      </c>
      <c r="C5598" t="s">
        <v>566</v>
      </c>
      <c r="D5598" t="s">
        <v>14</v>
      </c>
      <c r="E5598" t="s">
        <v>72</v>
      </c>
      <c r="F5598" t="s">
        <v>84</v>
      </c>
      <c r="G5598">
        <v>40000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226</v>
      </c>
      <c r="AB5598">
        <v>2021</v>
      </c>
    </row>
    <row r="5599" spans="1:28" x14ac:dyDescent="0.25">
      <c r="A5599">
        <v>62</v>
      </c>
      <c r="B5599" t="s">
        <v>367</v>
      </c>
      <c r="C5599" t="s">
        <v>567</v>
      </c>
      <c r="D5599" t="s">
        <v>4</v>
      </c>
      <c r="E5599" t="s">
        <v>568</v>
      </c>
      <c r="F5599" t="s">
        <v>84</v>
      </c>
      <c r="G5599">
        <v>31500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226</v>
      </c>
      <c r="AB5599">
        <v>2021</v>
      </c>
    </row>
    <row r="5600" spans="1:28" x14ac:dyDescent="0.25">
      <c r="A5600">
        <v>63</v>
      </c>
      <c r="B5600" t="s">
        <v>363</v>
      </c>
      <c r="C5600" t="s">
        <v>569</v>
      </c>
      <c r="D5600" t="s">
        <v>14</v>
      </c>
      <c r="E5600" t="s">
        <v>38</v>
      </c>
      <c r="F5600" t="s">
        <v>84</v>
      </c>
      <c r="G5600">
        <v>31000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226</v>
      </c>
      <c r="AB5600">
        <v>2021</v>
      </c>
    </row>
    <row r="5601" spans="1:28" x14ac:dyDescent="0.25">
      <c r="A5601">
        <v>64</v>
      </c>
      <c r="B5601" t="s">
        <v>362</v>
      </c>
      <c r="C5601" t="s">
        <v>570</v>
      </c>
      <c r="D5601" t="s">
        <v>9</v>
      </c>
      <c r="E5601" t="s">
        <v>32</v>
      </c>
      <c r="F5601" t="s">
        <v>84</v>
      </c>
      <c r="G5601">
        <v>31000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226</v>
      </c>
      <c r="AB5601">
        <v>2021</v>
      </c>
    </row>
    <row r="5602" spans="1:28" x14ac:dyDescent="0.25">
      <c r="A5602">
        <v>65</v>
      </c>
      <c r="B5602" t="s">
        <v>356</v>
      </c>
      <c r="C5602" t="s">
        <v>571</v>
      </c>
      <c r="D5602" t="s">
        <v>6</v>
      </c>
      <c r="E5602" t="s">
        <v>26</v>
      </c>
      <c r="F5602" t="s">
        <v>84</v>
      </c>
      <c r="G5602">
        <v>31000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226</v>
      </c>
      <c r="AB5602">
        <v>2021</v>
      </c>
    </row>
    <row r="5603" spans="1:28" x14ac:dyDescent="0.25">
      <c r="A5603">
        <v>66</v>
      </c>
      <c r="B5603" t="s">
        <v>359</v>
      </c>
      <c r="C5603" t="s">
        <v>572</v>
      </c>
      <c r="D5603" t="s">
        <v>9</v>
      </c>
      <c r="E5603" t="s">
        <v>78</v>
      </c>
      <c r="F5603" t="s">
        <v>84</v>
      </c>
      <c r="G5603">
        <v>30000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226</v>
      </c>
      <c r="AB5603">
        <v>2021</v>
      </c>
    </row>
    <row r="5604" spans="1:28" x14ac:dyDescent="0.25">
      <c r="A5604">
        <v>67</v>
      </c>
      <c r="B5604" t="s">
        <v>485</v>
      </c>
      <c r="C5604" t="s">
        <v>573</v>
      </c>
      <c r="D5604" t="s">
        <v>6</v>
      </c>
      <c r="E5604" t="s">
        <v>36</v>
      </c>
      <c r="F5604" t="s">
        <v>84</v>
      </c>
      <c r="G5604">
        <v>30000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226</v>
      </c>
      <c r="AB5604">
        <v>2021</v>
      </c>
    </row>
    <row r="5605" spans="1:28" x14ac:dyDescent="0.25">
      <c r="A5605">
        <v>68</v>
      </c>
      <c r="B5605" t="s">
        <v>484</v>
      </c>
      <c r="C5605" t="s">
        <v>574</v>
      </c>
      <c r="D5605" t="s">
        <v>14</v>
      </c>
      <c r="E5605" t="s">
        <v>32</v>
      </c>
      <c r="F5605" t="s">
        <v>84</v>
      </c>
      <c r="G5605">
        <v>30000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226</v>
      </c>
      <c r="AB5605">
        <v>2021</v>
      </c>
    </row>
    <row r="5606" spans="1:28" x14ac:dyDescent="0.25">
      <c r="A5606">
        <v>69</v>
      </c>
      <c r="B5606" t="s">
        <v>455</v>
      </c>
      <c r="C5606" t="s">
        <v>575</v>
      </c>
      <c r="D5606" t="s">
        <v>4</v>
      </c>
      <c r="E5606" t="s">
        <v>36</v>
      </c>
      <c r="F5606" t="s">
        <v>84</v>
      </c>
      <c r="G5606">
        <v>30000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226</v>
      </c>
      <c r="AB5606">
        <v>2021</v>
      </c>
    </row>
    <row r="5607" spans="1:28" x14ac:dyDescent="0.25">
      <c r="A5607">
        <v>70</v>
      </c>
      <c r="B5607" t="s">
        <v>454</v>
      </c>
      <c r="C5607" t="s">
        <v>576</v>
      </c>
      <c r="D5607" t="s">
        <v>6</v>
      </c>
      <c r="E5607" t="s">
        <v>36</v>
      </c>
      <c r="F5607" t="s">
        <v>84</v>
      </c>
      <c r="G5607">
        <v>30000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226</v>
      </c>
      <c r="AB5607">
        <v>2021</v>
      </c>
    </row>
    <row r="5608" spans="1:28" x14ac:dyDescent="0.25">
      <c r="A5608">
        <v>71</v>
      </c>
      <c r="B5608" t="s">
        <v>453</v>
      </c>
      <c r="C5608" t="s">
        <v>577</v>
      </c>
      <c r="D5608" t="s">
        <v>14</v>
      </c>
      <c r="E5608" t="s">
        <v>59</v>
      </c>
      <c r="F5608" t="s">
        <v>84</v>
      </c>
      <c r="G5608">
        <v>30000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226</v>
      </c>
      <c r="AB5608">
        <v>2021</v>
      </c>
    </row>
    <row r="5609" spans="1:28" x14ac:dyDescent="0.25">
      <c r="A5609">
        <v>72</v>
      </c>
      <c r="B5609" t="s">
        <v>452</v>
      </c>
      <c r="C5609" t="s">
        <v>578</v>
      </c>
      <c r="D5609" t="s">
        <v>6</v>
      </c>
      <c r="E5609" t="s">
        <v>59</v>
      </c>
      <c r="F5609" t="s">
        <v>84</v>
      </c>
      <c r="G5609">
        <v>30000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226</v>
      </c>
      <c r="AB5609">
        <v>2021</v>
      </c>
    </row>
    <row r="5610" spans="1:28" x14ac:dyDescent="0.25">
      <c r="A5610">
        <v>73</v>
      </c>
      <c r="B5610" t="s">
        <v>341</v>
      </c>
      <c r="C5610" t="s">
        <v>579</v>
      </c>
      <c r="D5610" t="s">
        <v>9</v>
      </c>
      <c r="E5610" t="s">
        <v>52</v>
      </c>
      <c r="F5610" t="s">
        <v>84</v>
      </c>
      <c r="G5610">
        <v>28000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226</v>
      </c>
      <c r="AB5610">
        <v>2021</v>
      </c>
    </row>
    <row r="5611" spans="1:28" x14ac:dyDescent="0.25">
      <c r="A5611">
        <v>74</v>
      </c>
      <c r="B5611" t="s">
        <v>353</v>
      </c>
      <c r="C5611" t="s">
        <v>580</v>
      </c>
      <c r="D5611" t="s">
        <v>19</v>
      </c>
      <c r="E5611" t="s">
        <v>60</v>
      </c>
      <c r="F5611" t="s">
        <v>84</v>
      </c>
      <c r="G5611">
        <v>28000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226</v>
      </c>
      <c r="AB5611">
        <v>2021</v>
      </c>
    </row>
    <row r="5612" spans="1:28" x14ac:dyDescent="0.25">
      <c r="A5612">
        <v>75</v>
      </c>
      <c r="B5612" t="s">
        <v>354</v>
      </c>
      <c r="C5612" t="s">
        <v>581</v>
      </c>
      <c r="D5612" t="s">
        <v>9</v>
      </c>
      <c r="E5612" t="s">
        <v>54</v>
      </c>
      <c r="F5612" t="s">
        <v>84</v>
      </c>
      <c r="G5612">
        <v>28000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226</v>
      </c>
      <c r="AB5612">
        <v>2021</v>
      </c>
    </row>
    <row r="5613" spans="1:28" x14ac:dyDescent="0.25">
      <c r="A5613">
        <v>76</v>
      </c>
      <c r="B5613" t="s">
        <v>355</v>
      </c>
      <c r="C5613" t="s">
        <v>582</v>
      </c>
      <c r="D5613" t="s">
        <v>9</v>
      </c>
      <c r="E5613" t="s">
        <v>54</v>
      </c>
      <c r="F5613" t="s">
        <v>84</v>
      </c>
      <c r="G5613">
        <v>28000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226</v>
      </c>
      <c r="AB5613">
        <v>2021</v>
      </c>
    </row>
    <row r="5614" spans="1:28" x14ac:dyDescent="0.25">
      <c r="A5614">
        <v>77</v>
      </c>
      <c r="B5614" t="s">
        <v>346</v>
      </c>
      <c r="C5614" t="s">
        <v>583</v>
      </c>
      <c r="D5614" t="s">
        <v>12</v>
      </c>
      <c r="E5614" t="s">
        <v>46</v>
      </c>
      <c r="F5614" t="s">
        <v>84</v>
      </c>
      <c r="G5614">
        <v>3850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226</v>
      </c>
      <c r="AB5614">
        <v>2021</v>
      </c>
    </row>
    <row r="5615" spans="1:28" x14ac:dyDescent="0.25">
      <c r="A5615">
        <v>78</v>
      </c>
      <c r="B5615" t="s">
        <v>365</v>
      </c>
      <c r="C5615" t="s">
        <v>584</v>
      </c>
      <c r="D5615" t="s">
        <v>19</v>
      </c>
      <c r="E5615" t="s">
        <v>46</v>
      </c>
      <c r="F5615" t="s">
        <v>84</v>
      </c>
      <c r="G5615">
        <v>40000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226</v>
      </c>
      <c r="AB5615">
        <v>2021</v>
      </c>
    </row>
    <row r="5616" spans="1:28" x14ac:dyDescent="0.25">
      <c r="A5616">
        <v>79</v>
      </c>
      <c r="B5616" t="s">
        <v>492</v>
      </c>
      <c r="C5616" t="s">
        <v>585</v>
      </c>
      <c r="D5616" t="s">
        <v>6</v>
      </c>
      <c r="E5616" t="s">
        <v>36</v>
      </c>
      <c r="F5616" t="s">
        <v>84</v>
      </c>
      <c r="G5616">
        <v>26000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226</v>
      </c>
      <c r="AB5616">
        <v>2021</v>
      </c>
    </row>
    <row r="5617" spans="1:28" x14ac:dyDescent="0.25">
      <c r="A5617">
        <v>80</v>
      </c>
      <c r="B5617" t="s">
        <v>446</v>
      </c>
      <c r="C5617" t="s">
        <v>586</v>
      </c>
      <c r="D5617" t="s">
        <v>14</v>
      </c>
      <c r="E5617" t="s">
        <v>36</v>
      </c>
      <c r="F5617" t="s">
        <v>84</v>
      </c>
      <c r="G5617">
        <v>25000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226</v>
      </c>
      <c r="AB5617">
        <v>2021</v>
      </c>
    </row>
    <row r="5618" spans="1:28" x14ac:dyDescent="0.25">
      <c r="A5618">
        <v>81</v>
      </c>
      <c r="B5618" t="s">
        <v>440</v>
      </c>
      <c r="C5618" t="s">
        <v>587</v>
      </c>
      <c r="D5618" t="s">
        <v>10</v>
      </c>
      <c r="E5618" t="s">
        <v>54</v>
      </c>
      <c r="F5618" t="s">
        <v>84</v>
      </c>
      <c r="G5618">
        <v>25000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226</v>
      </c>
      <c r="AB5618">
        <v>2021</v>
      </c>
    </row>
    <row r="5619" spans="1:28" x14ac:dyDescent="0.25">
      <c r="A5619">
        <v>82</v>
      </c>
      <c r="B5619" t="s">
        <v>344</v>
      </c>
      <c r="C5619" t="s">
        <v>588</v>
      </c>
      <c r="D5619" t="s">
        <v>9</v>
      </c>
      <c r="E5619" t="s">
        <v>41</v>
      </c>
      <c r="F5619" t="s">
        <v>84</v>
      </c>
      <c r="G5619">
        <v>24800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226</v>
      </c>
      <c r="AB5619">
        <v>2021</v>
      </c>
    </row>
    <row r="5620" spans="1:28" x14ac:dyDescent="0.25">
      <c r="A5620">
        <v>83</v>
      </c>
      <c r="B5620" t="s">
        <v>357</v>
      </c>
      <c r="C5620" t="s">
        <v>589</v>
      </c>
      <c r="D5620" t="s">
        <v>6</v>
      </c>
      <c r="E5620" t="s">
        <v>26</v>
      </c>
      <c r="F5620" t="s">
        <v>84</v>
      </c>
      <c r="G5620">
        <v>23100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226</v>
      </c>
      <c r="AB5620">
        <v>2021</v>
      </c>
    </row>
    <row r="5621" spans="1:28" x14ac:dyDescent="0.25">
      <c r="A5621">
        <v>84</v>
      </c>
      <c r="B5621" t="s">
        <v>432</v>
      </c>
      <c r="C5621" t="s">
        <v>590</v>
      </c>
      <c r="D5621" t="s">
        <v>10</v>
      </c>
      <c r="E5621" t="s">
        <v>33</v>
      </c>
      <c r="F5621" t="s">
        <v>84</v>
      </c>
      <c r="G5621">
        <v>23100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226</v>
      </c>
      <c r="AB5621">
        <v>2021</v>
      </c>
    </row>
    <row r="5622" spans="1:28" x14ac:dyDescent="0.25">
      <c r="A5622">
        <v>85</v>
      </c>
      <c r="B5622" t="s">
        <v>349</v>
      </c>
      <c r="C5622" t="s">
        <v>591</v>
      </c>
      <c r="D5622" t="s">
        <v>6</v>
      </c>
      <c r="E5622" t="s">
        <v>52</v>
      </c>
      <c r="F5622" t="s">
        <v>84</v>
      </c>
      <c r="G5622">
        <v>22000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226</v>
      </c>
      <c r="AB5622">
        <v>2021</v>
      </c>
    </row>
    <row r="5623" spans="1:28" x14ac:dyDescent="0.25">
      <c r="A5623">
        <v>86</v>
      </c>
      <c r="B5623" t="s">
        <v>351</v>
      </c>
      <c r="C5623" t="s">
        <v>592</v>
      </c>
      <c r="D5623" t="s">
        <v>6</v>
      </c>
      <c r="E5623" t="s">
        <v>52</v>
      </c>
      <c r="F5623" t="s">
        <v>84</v>
      </c>
      <c r="G5623">
        <v>22000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226</v>
      </c>
      <c r="AB5623">
        <v>2021</v>
      </c>
    </row>
    <row r="5624" spans="1:28" x14ac:dyDescent="0.25">
      <c r="A5624">
        <v>87</v>
      </c>
      <c r="B5624" t="s">
        <v>352</v>
      </c>
      <c r="C5624" t="s">
        <v>593</v>
      </c>
      <c r="D5624" t="s">
        <v>6</v>
      </c>
      <c r="E5624" t="s">
        <v>26</v>
      </c>
      <c r="F5624" t="s">
        <v>84</v>
      </c>
      <c r="G5624">
        <v>22000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226</v>
      </c>
      <c r="AB5624">
        <v>2021</v>
      </c>
    </row>
    <row r="5625" spans="1:28" x14ac:dyDescent="0.25">
      <c r="A5625">
        <v>88</v>
      </c>
      <c r="B5625" t="s">
        <v>338</v>
      </c>
      <c r="C5625" t="s">
        <v>594</v>
      </c>
      <c r="D5625" t="s">
        <v>6</v>
      </c>
      <c r="E5625" t="s">
        <v>28</v>
      </c>
      <c r="F5625" t="s">
        <v>84</v>
      </c>
      <c r="G5625">
        <v>21500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226</v>
      </c>
      <c r="AB5625">
        <v>2021</v>
      </c>
    </row>
    <row r="5626" spans="1:28" x14ac:dyDescent="0.25">
      <c r="A5626">
        <v>89</v>
      </c>
      <c r="B5626" t="s">
        <v>339</v>
      </c>
      <c r="C5626" t="s">
        <v>595</v>
      </c>
      <c r="D5626" t="s">
        <v>9</v>
      </c>
      <c r="E5626" t="s">
        <v>57</v>
      </c>
      <c r="F5626" t="s">
        <v>84</v>
      </c>
      <c r="G5626">
        <v>21500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226</v>
      </c>
      <c r="AB5626">
        <v>2021</v>
      </c>
    </row>
    <row r="5627" spans="1:28" x14ac:dyDescent="0.25">
      <c r="A5627">
        <v>90</v>
      </c>
      <c r="B5627" t="s">
        <v>439</v>
      </c>
      <c r="C5627" t="s">
        <v>596</v>
      </c>
      <c r="D5627" t="s">
        <v>9</v>
      </c>
      <c r="E5627" t="s">
        <v>26</v>
      </c>
      <c r="F5627" t="s">
        <v>84</v>
      </c>
      <c r="G5627">
        <v>25000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226</v>
      </c>
      <c r="AB5627">
        <v>2021</v>
      </c>
    </row>
    <row r="5628" spans="1:28" x14ac:dyDescent="0.25">
      <c r="A5628">
        <v>91</v>
      </c>
      <c r="B5628" t="s">
        <v>491</v>
      </c>
      <c r="C5628" t="s">
        <v>597</v>
      </c>
      <c r="D5628" t="s">
        <v>9</v>
      </c>
      <c r="E5628" t="s">
        <v>54</v>
      </c>
      <c r="F5628" t="s">
        <v>84</v>
      </c>
      <c r="G5628">
        <v>20000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226</v>
      </c>
      <c r="AB5628">
        <v>2021</v>
      </c>
    </row>
    <row r="5629" spans="1:28" x14ac:dyDescent="0.25">
      <c r="A5629">
        <v>92</v>
      </c>
      <c r="B5629" t="s">
        <v>490</v>
      </c>
      <c r="C5629" t="s">
        <v>598</v>
      </c>
      <c r="D5629" t="s">
        <v>9</v>
      </c>
      <c r="E5629" t="s">
        <v>54</v>
      </c>
      <c r="F5629" t="s">
        <v>84</v>
      </c>
      <c r="G5629">
        <v>20000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226</v>
      </c>
      <c r="AB5629">
        <v>2021</v>
      </c>
    </row>
    <row r="5630" spans="1:28" x14ac:dyDescent="0.25">
      <c r="A5630">
        <v>93</v>
      </c>
      <c r="B5630" t="s">
        <v>489</v>
      </c>
      <c r="C5630" t="s">
        <v>599</v>
      </c>
      <c r="D5630" t="s">
        <v>6</v>
      </c>
      <c r="E5630" t="s">
        <v>26</v>
      </c>
      <c r="F5630" t="s">
        <v>84</v>
      </c>
      <c r="G5630">
        <v>20000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226</v>
      </c>
      <c r="AB5630">
        <v>2021</v>
      </c>
    </row>
    <row r="5631" spans="1:28" x14ac:dyDescent="0.25">
      <c r="A5631">
        <v>94</v>
      </c>
      <c r="B5631" t="s">
        <v>431</v>
      </c>
      <c r="C5631" t="s">
        <v>600</v>
      </c>
      <c r="D5631" t="s">
        <v>9</v>
      </c>
      <c r="E5631" t="s">
        <v>37</v>
      </c>
      <c r="F5631" t="s">
        <v>84</v>
      </c>
      <c r="G5631">
        <v>19000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226</v>
      </c>
      <c r="AB5631">
        <v>2021</v>
      </c>
    </row>
    <row r="5632" spans="1:28" x14ac:dyDescent="0.25">
      <c r="A5632">
        <v>95</v>
      </c>
      <c r="B5632" t="s">
        <v>451</v>
      </c>
      <c r="C5632" t="s">
        <v>601</v>
      </c>
      <c r="D5632" t="s">
        <v>9</v>
      </c>
      <c r="E5632" t="s">
        <v>37</v>
      </c>
      <c r="F5632" t="s">
        <v>84</v>
      </c>
      <c r="G5632">
        <v>19000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226</v>
      </c>
      <c r="AB5632">
        <v>2021</v>
      </c>
    </row>
    <row r="5633" spans="1:28" x14ac:dyDescent="0.25">
      <c r="A5633">
        <v>96</v>
      </c>
      <c r="B5633" t="s">
        <v>445</v>
      </c>
      <c r="C5633" t="s">
        <v>502</v>
      </c>
      <c r="D5633" t="s">
        <v>7</v>
      </c>
      <c r="E5633" t="s">
        <v>54</v>
      </c>
      <c r="F5633" t="s">
        <v>84</v>
      </c>
      <c r="G5633">
        <v>18000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226</v>
      </c>
      <c r="AB5633">
        <v>2021</v>
      </c>
    </row>
    <row r="5634" spans="1:28" x14ac:dyDescent="0.25">
      <c r="A5634">
        <v>97</v>
      </c>
      <c r="B5634" t="s">
        <v>487</v>
      </c>
      <c r="C5634" t="s">
        <v>602</v>
      </c>
      <c r="D5634" t="s">
        <v>6</v>
      </c>
      <c r="E5634" t="s">
        <v>37</v>
      </c>
      <c r="F5634" t="s">
        <v>84</v>
      </c>
      <c r="G5634">
        <v>15000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226</v>
      </c>
      <c r="AB5634">
        <v>2021</v>
      </c>
    </row>
    <row r="5635" spans="1:28" x14ac:dyDescent="0.25">
      <c r="A5635">
        <v>98</v>
      </c>
      <c r="B5635" t="s">
        <v>336</v>
      </c>
      <c r="C5635" t="s">
        <v>603</v>
      </c>
      <c r="D5635" t="s">
        <v>6</v>
      </c>
      <c r="E5635" t="s">
        <v>37</v>
      </c>
      <c r="F5635" t="s">
        <v>84</v>
      </c>
      <c r="G5635">
        <v>10000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226</v>
      </c>
      <c r="AB5635">
        <v>2021</v>
      </c>
    </row>
    <row r="5636" spans="1:28" x14ac:dyDescent="0.25">
      <c r="A5636">
        <v>99</v>
      </c>
      <c r="B5636" t="s">
        <v>441</v>
      </c>
      <c r="C5636" t="s">
        <v>604</v>
      </c>
      <c r="D5636" t="s">
        <v>6</v>
      </c>
      <c r="E5636" t="s">
        <v>37</v>
      </c>
      <c r="F5636" t="s">
        <v>84</v>
      </c>
      <c r="G5636">
        <v>10000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227</v>
      </c>
      <c r="AB5636">
        <v>2021</v>
      </c>
    </row>
    <row r="5637" spans="1:28" x14ac:dyDescent="0.25">
      <c r="A5637">
        <v>100</v>
      </c>
      <c r="B5637" t="s">
        <v>444</v>
      </c>
      <c r="C5637" t="s">
        <v>501</v>
      </c>
      <c r="D5637" t="s">
        <v>7</v>
      </c>
      <c r="E5637" t="s">
        <v>27</v>
      </c>
      <c r="F5637" t="s">
        <v>84</v>
      </c>
      <c r="G5637">
        <v>400000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227</v>
      </c>
      <c r="AB5637">
        <v>2021</v>
      </c>
    </row>
    <row r="5638" spans="1:28" x14ac:dyDescent="0.25">
      <c r="A5638">
        <v>1</v>
      </c>
      <c r="B5638" t="s">
        <v>426</v>
      </c>
      <c r="C5638" t="s">
        <v>502</v>
      </c>
      <c r="D5638" t="s">
        <v>10</v>
      </c>
      <c r="E5638" t="s">
        <v>53</v>
      </c>
      <c r="F5638" t="s">
        <v>84</v>
      </c>
      <c r="G5638">
        <v>300000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227</v>
      </c>
      <c r="AB5638">
        <v>2021</v>
      </c>
    </row>
    <row r="5639" spans="1:28" x14ac:dyDescent="0.25">
      <c r="A5639">
        <v>2</v>
      </c>
      <c r="B5639" t="s">
        <v>443</v>
      </c>
      <c r="C5639" t="s">
        <v>503</v>
      </c>
      <c r="D5639" t="s">
        <v>19</v>
      </c>
      <c r="E5639" t="s">
        <v>71</v>
      </c>
      <c r="F5639" t="s">
        <v>84</v>
      </c>
      <c r="G5639">
        <v>300000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227</v>
      </c>
      <c r="AB5639">
        <v>2021</v>
      </c>
    </row>
    <row r="5640" spans="1:28" x14ac:dyDescent="0.25">
      <c r="A5640">
        <v>3</v>
      </c>
      <c r="B5640" t="s">
        <v>422</v>
      </c>
      <c r="C5640" t="s">
        <v>504</v>
      </c>
      <c r="D5640" t="s">
        <v>11</v>
      </c>
      <c r="E5640" t="s">
        <v>34</v>
      </c>
      <c r="F5640" t="s">
        <v>84</v>
      </c>
      <c r="G5640">
        <v>300000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227</v>
      </c>
      <c r="AB5640">
        <v>2021</v>
      </c>
    </row>
    <row r="5641" spans="1:28" x14ac:dyDescent="0.25">
      <c r="A5641">
        <v>4</v>
      </c>
      <c r="B5641" t="s">
        <v>480</v>
      </c>
      <c r="C5641" t="s">
        <v>505</v>
      </c>
      <c r="D5641" t="s">
        <v>506</v>
      </c>
      <c r="E5641" t="s">
        <v>56</v>
      </c>
      <c r="F5641" t="s">
        <v>84</v>
      </c>
      <c r="G5641">
        <v>250000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227</v>
      </c>
      <c r="AB5641">
        <v>2021</v>
      </c>
    </row>
    <row r="5642" spans="1:28" x14ac:dyDescent="0.25">
      <c r="A5642">
        <v>5</v>
      </c>
      <c r="B5642" t="s">
        <v>479</v>
      </c>
      <c r="C5642" t="s">
        <v>507</v>
      </c>
      <c r="D5642" t="s">
        <v>318</v>
      </c>
      <c r="E5642" t="s">
        <v>77</v>
      </c>
      <c r="F5642" t="s">
        <v>84</v>
      </c>
      <c r="G5642">
        <v>250000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227</v>
      </c>
      <c r="AB5642">
        <v>2021</v>
      </c>
    </row>
    <row r="5643" spans="1:28" x14ac:dyDescent="0.25">
      <c r="A5643">
        <v>6</v>
      </c>
      <c r="B5643" t="s">
        <v>483</v>
      </c>
      <c r="C5643" t="s">
        <v>508</v>
      </c>
      <c r="D5643" t="s">
        <v>23</v>
      </c>
      <c r="E5643" t="s">
        <v>82</v>
      </c>
      <c r="F5643" t="s">
        <v>84</v>
      </c>
      <c r="G5643">
        <v>150000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227</v>
      </c>
      <c r="AB5643">
        <v>2021</v>
      </c>
    </row>
    <row r="5644" spans="1:28" x14ac:dyDescent="0.25">
      <c r="A5644">
        <v>7</v>
      </c>
      <c r="B5644" t="s">
        <v>486</v>
      </c>
      <c r="C5644" t="s">
        <v>509</v>
      </c>
      <c r="D5644" t="s">
        <v>17</v>
      </c>
      <c r="E5644" t="s">
        <v>273</v>
      </c>
      <c r="F5644" t="s">
        <v>84</v>
      </c>
      <c r="G5644">
        <v>150000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227</v>
      </c>
      <c r="AB5644">
        <v>2021</v>
      </c>
    </row>
    <row r="5645" spans="1:28" x14ac:dyDescent="0.25">
      <c r="A5645">
        <v>8</v>
      </c>
      <c r="B5645" t="s">
        <v>477</v>
      </c>
      <c r="C5645" t="s">
        <v>510</v>
      </c>
      <c r="D5645" t="s">
        <v>7</v>
      </c>
      <c r="E5645" t="s">
        <v>49</v>
      </c>
      <c r="F5645" t="s">
        <v>84</v>
      </c>
      <c r="G5645">
        <v>150000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227</v>
      </c>
      <c r="AB5645">
        <v>2021</v>
      </c>
    </row>
    <row r="5646" spans="1:28" x14ac:dyDescent="0.25">
      <c r="A5646">
        <v>9</v>
      </c>
      <c r="B5646" t="s">
        <v>476</v>
      </c>
      <c r="C5646" t="s">
        <v>511</v>
      </c>
      <c r="D5646" t="s">
        <v>7</v>
      </c>
      <c r="E5646" t="s">
        <v>30</v>
      </c>
      <c r="F5646" t="s">
        <v>84</v>
      </c>
      <c r="G5646">
        <v>150000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227</v>
      </c>
      <c r="AB5646">
        <v>2021</v>
      </c>
    </row>
    <row r="5647" spans="1:28" x14ac:dyDescent="0.25">
      <c r="A5647">
        <v>10</v>
      </c>
      <c r="B5647" t="s">
        <v>417</v>
      </c>
      <c r="C5647" t="s">
        <v>512</v>
      </c>
      <c r="D5647" t="s">
        <v>506</v>
      </c>
      <c r="E5647" t="s">
        <v>81</v>
      </c>
      <c r="F5647" t="s">
        <v>84</v>
      </c>
      <c r="G5647">
        <v>150000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227</v>
      </c>
      <c r="AB5647">
        <v>2021</v>
      </c>
    </row>
    <row r="5648" spans="1:28" x14ac:dyDescent="0.25">
      <c r="A5648">
        <v>11</v>
      </c>
      <c r="B5648" t="s">
        <v>420</v>
      </c>
      <c r="C5648" t="s">
        <v>513</v>
      </c>
      <c r="D5648" t="s">
        <v>14</v>
      </c>
      <c r="E5648" t="s">
        <v>333</v>
      </c>
      <c r="F5648" t="s">
        <v>84</v>
      </c>
      <c r="G5648">
        <v>150000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227</v>
      </c>
      <c r="AB5648">
        <v>2021</v>
      </c>
    </row>
    <row r="5649" spans="1:28" x14ac:dyDescent="0.25">
      <c r="A5649">
        <v>12</v>
      </c>
      <c r="B5649" t="s">
        <v>465</v>
      </c>
      <c r="C5649" t="s">
        <v>514</v>
      </c>
      <c r="D5649" t="s">
        <v>506</v>
      </c>
      <c r="E5649" t="s">
        <v>80</v>
      </c>
      <c r="F5649" t="s">
        <v>84</v>
      </c>
      <c r="G5649">
        <v>150000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227</v>
      </c>
      <c r="AB5649">
        <v>2021</v>
      </c>
    </row>
    <row r="5650" spans="1:28" x14ac:dyDescent="0.25">
      <c r="A5650">
        <v>13</v>
      </c>
      <c r="B5650" t="s">
        <v>421</v>
      </c>
      <c r="C5650" t="s">
        <v>515</v>
      </c>
      <c r="D5650" t="s">
        <v>4</v>
      </c>
      <c r="E5650" t="s">
        <v>516</v>
      </c>
      <c r="F5650" t="s">
        <v>84</v>
      </c>
      <c r="G5650">
        <v>150000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227</v>
      </c>
      <c r="AB5650">
        <v>2021</v>
      </c>
    </row>
    <row r="5651" spans="1:28" x14ac:dyDescent="0.25">
      <c r="A5651">
        <v>14</v>
      </c>
      <c r="B5651" t="s">
        <v>438</v>
      </c>
      <c r="C5651" t="s">
        <v>517</v>
      </c>
      <c r="D5651" t="s">
        <v>9</v>
      </c>
      <c r="E5651" t="s">
        <v>31</v>
      </c>
      <c r="F5651" t="s">
        <v>84</v>
      </c>
      <c r="G5651">
        <v>145000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227</v>
      </c>
      <c r="AB5651">
        <v>2021</v>
      </c>
    </row>
    <row r="5652" spans="1:28" x14ac:dyDescent="0.25">
      <c r="A5652">
        <v>15</v>
      </c>
      <c r="B5652" t="s">
        <v>419</v>
      </c>
      <c r="C5652" t="s">
        <v>518</v>
      </c>
      <c r="D5652" t="s">
        <v>7</v>
      </c>
      <c r="E5652" t="s">
        <v>47</v>
      </c>
      <c r="F5652" t="s">
        <v>84</v>
      </c>
      <c r="G5652">
        <v>145000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227</v>
      </c>
      <c r="AB5652">
        <v>2021</v>
      </c>
    </row>
    <row r="5653" spans="1:28" x14ac:dyDescent="0.25">
      <c r="A5653">
        <v>16</v>
      </c>
      <c r="B5653" t="s">
        <v>482</v>
      </c>
      <c r="C5653" t="s">
        <v>519</v>
      </c>
      <c r="D5653" t="s">
        <v>8</v>
      </c>
      <c r="E5653" t="s">
        <v>63</v>
      </c>
      <c r="F5653" t="s">
        <v>84</v>
      </c>
      <c r="G5653">
        <v>130000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227</v>
      </c>
      <c r="AB5653">
        <v>2021</v>
      </c>
    </row>
    <row r="5654" spans="1:28" x14ac:dyDescent="0.25">
      <c r="A5654">
        <v>17</v>
      </c>
      <c r="B5654" t="s">
        <v>473</v>
      </c>
      <c r="C5654" t="s">
        <v>520</v>
      </c>
      <c r="D5654" t="s">
        <v>8</v>
      </c>
      <c r="E5654" t="s">
        <v>29</v>
      </c>
      <c r="F5654" t="s">
        <v>84</v>
      </c>
      <c r="G5654">
        <v>130000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227</v>
      </c>
      <c r="AB5654">
        <v>2021</v>
      </c>
    </row>
    <row r="5655" spans="1:28" x14ac:dyDescent="0.25">
      <c r="A5655">
        <v>18</v>
      </c>
      <c r="B5655" t="s">
        <v>411</v>
      </c>
      <c r="C5655" t="s">
        <v>521</v>
      </c>
      <c r="D5655" t="s">
        <v>13</v>
      </c>
      <c r="E5655" t="s">
        <v>522</v>
      </c>
      <c r="F5655" t="s">
        <v>84</v>
      </c>
      <c r="G5655">
        <v>125000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227</v>
      </c>
      <c r="AB5655">
        <v>2021</v>
      </c>
    </row>
    <row r="5656" spans="1:28" x14ac:dyDescent="0.25">
      <c r="A5656">
        <v>19</v>
      </c>
      <c r="B5656" t="s">
        <v>414</v>
      </c>
      <c r="C5656" t="s">
        <v>523</v>
      </c>
      <c r="D5656" t="s">
        <v>506</v>
      </c>
      <c r="E5656" t="s">
        <v>48</v>
      </c>
      <c r="F5656" t="s">
        <v>84</v>
      </c>
      <c r="G5656">
        <v>120000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227</v>
      </c>
      <c r="AB5656">
        <v>2021</v>
      </c>
    </row>
    <row r="5657" spans="1:28" x14ac:dyDescent="0.25">
      <c r="A5657">
        <v>20</v>
      </c>
      <c r="B5657" t="s">
        <v>415</v>
      </c>
      <c r="C5657" t="s">
        <v>525</v>
      </c>
      <c r="D5657" t="s">
        <v>10</v>
      </c>
      <c r="E5657" t="s">
        <v>69</v>
      </c>
      <c r="F5657" t="s">
        <v>84</v>
      </c>
      <c r="G5657">
        <v>95000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227</v>
      </c>
      <c r="AB5657">
        <v>2021</v>
      </c>
    </row>
    <row r="5658" spans="1:28" x14ac:dyDescent="0.25">
      <c r="A5658">
        <v>21</v>
      </c>
      <c r="B5658" t="s">
        <v>402</v>
      </c>
      <c r="C5658" t="s">
        <v>526</v>
      </c>
      <c r="D5658" t="s">
        <v>4</v>
      </c>
      <c r="E5658" t="s">
        <v>306</v>
      </c>
      <c r="F5658" t="s">
        <v>84</v>
      </c>
      <c r="G5658">
        <v>93000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227</v>
      </c>
      <c r="AB5658">
        <v>2021</v>
      </c>
    </row>
    <row r="5659" spans="1:28" x14ac:dyDescent="0.25">
      <c r="A5659">
        <v>22</v>
      </c>
      <c r="B5659" t="s">
        <v>465</v>
      </c>
      <c r="C5659" t="s">
        <v>605</v>
      </c>
      <c r="D5659" t="s">
        <v>16</v>
      </c>
      <c r="E5659" t="s">
        <v>606</v>
      </c>
      <c r="F5659" t="s">
        <v>84</v>
      </c>
      <c r="G5659">
        <v>90000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227</v>
      </c>
      <c r="AB5659">
        <v>2021</v>
      </c>
    </row>
    <row r="5660" spans="1:28" x14ac:dyDescent="0.25">
      <c r="A5660">
        <v>23</v>
      </c>
      <c r="B5660" t="s">
        <v>464</v>
      </c>
      <c r="C5660" t="s">
        <v>607</v>
      </c>
      <c r="D5660" t="s">
        <v>16</v>
      </c>
      <c r="E5660" t="s">
        <v>606</v>
      </c>
      <c r="F5660" t="s">
        <v>84</v>
      </c>
      <c r="G5660">
        <v>90000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227</v>
      </c>
      <c r="AB5660">
        <v>2021</v>
      </c>
    </row>
    <row r="5661" spans="1:28" x14ac:dyDescent="0.25">
      <c r="A5661">
        <v>24</v>
      </c>
      <c r="B5661" t="s">
        <v>463</v>
      </c>
      <c r="C5661" t="s">
        <v>608</v>
      </c>
      <c r="D5661" t="s">
        <v>16</v>
      </c>
      <c r="E5661" t="s">
        <v>606</v>
      </c>
      <c r="F5661" t="s">
        <v>84</v>
      </c>
      <c r="G5661">
        <v>90000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227</v>
      </c>
      <c r="AB5661">
        <v>2021</v>
      </c>
    </row>
    <row r="5662" spans="1:28" x14ac:dyDescent="0.25">
      <c r="A5662">
        <v>25</v>
      </c>
      <c r="B5662" t="s">
        <v>462</v>
      </c>
      <c r="C5662" t="s">
        <v>609</v>
      </c>
      <c r="D5662" t="s">
        <v>16</v>
      </c>
      <c r="E5662" t="s">
        <v>606</v>
      </c>
      <c r="F5662" t="s">
        <v>84</v>
      </c>
      <c r="G5662">
        <v>90000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227</v>
      </c>
      <c r="AB5662">
        <v>2021</v>
      </c>
    </row>
    <row r="5663" spans="1:28" x14ac:dyDescent="0.25">
      <c r="A5663">
        <v>26</v>
      </c>
      <c r="B5663" t="s">
        <v>412</v>
      </c>
      <c r="C5663" t="s">
        <v>527</v>
      </c>
      <c r="D5663" t="s">
        <v>17</v>
      </c>
      <c r="E5663" t="s">
        <v>67</v>
      </c>
      <c r="F5663" t="s">
        <v>84</v>
      </c>
      <c r="G5663">
        <v>95000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227</v>
      </c>
      <c r="AB5663">
        <v>2021</v>
      </c>
    </row>
    <row r="5664" spans="1:28" x14ac:dyDescent="0.25">
      <c r="A5664">
        <v>27</v>
      </c>
      <c r="B5664" t="s">
        <v>389</v>
      </c>
      <c r="C5664" t="s">
        <v>529</v>
      </c>
      <c r="D5664" t="s">
        <v>18</v>
      </c>
      <c r="E5664" t="s">
        <v>55</v>
      </c>
      <c r="F5664" t="s">
        <v>84</v>
      </c>
      <c r="G5664">
        <v>83000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227</v>
      </c>
      <c r="AB5664">
        <v>2021</v>
      </c>
    </row>
    <row r="5665" spans="1:28" x14ac:dyDescent="0.25">
      <c r="A5665">
        <v>28</v>
      </c>
      <c r="B5665" t="s">
        <v>449</v>
      </c>
      <c r="C5665" t="s">
        <v>530</v>
      </c>
      <c r="D5665" t="s">
        <v>7</v>
      </c>
      <c r="E5665" t="s">
        <v>30</v>
      </c>
      <c r="F5665" t="s">
        <v>84</v>
      </c>
      <c r="G5665">
        <v>80000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227</v>
      </c>
      <c r="AB5665">
        <v>2021</v>
      </c>
    </row>
    <row r="5666" spans="1:28" x14ac:dyDescent="0.25">
      <c r="A5666">
        <v>29</v>
      </c>
      <c r="B5666" t="s">
        <v>390</v>
      </c>
      <c r="C5666" t="s">
        <v>531</v>
      </c>
      <c r="D5666" t="s">
        <v>5</v>
      </c>
      <c r="E5666" t="s">
        <v>25</v>
      </c>
      <c r="F5666" t="s">
        <v>84</v>
      </c>
      <c r="G5666">
        <v>80000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227</v>
      </c>
      <c r="AB5666">
        <v>2021</v>
      </c>
    </row>
    <row r="5667" spans="1:28" x14ac:dyDescent="0.25">
      <c r="A5667">
        <v>30</v>
      </c>
      <c r="B5667" t="s">
        <v>407</v>
      </c>
      <c r="C5667" t="s">
        <v>532</v>
      </c>
      <c r="D5667" t="s">
        <v>12</v>
      </c>
      <c r="E5667" t="s">
        <v>35</v>
      </c>
      <c r="F5667" t="s">
        <v>84</v>
      </c>
      <c r="G5667">
        <v>85000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227</v>
      </c>
      <c r="AB5667">
        <v>2021</v>
      </c>
    </row>
    <row r="5668" spans="1:28" x14ac:dyDescent="0.25">
      <c r="A5668">
        <v>31</v>
      </c>
      <c r="B5668" t="s">
        <v>406</v>
      </c>
      <c r="C5668" t="s">
        <v>533</v>
      </c>
      <c r="D5668" t="s">
        <v>6</v>
      </c>
      <c r="E5668" t="s">
        <v>335</v>
      </c>
      <c r="F5668" t="s">
        <v>84</v>
      </c>
      <c r="G5668">
        <v>70000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227</v>
      </c>
      <c r="AB5668">
        <v>2021</v>
      </c>
    </row>
    <row r="5669" spans="1:28" x14ac:dyDescent="0.25">
      <c r="A5669">
        <v>32</v>
      </c>
      <c r="B5669" t="s">
        <v>404</v>
      </c>
      <c r="C5669" t="s">
        <v>534</v>
      </c>
      <c r="D5669" t="s">
        <v>10</v>
      </c>
      <c r="E5669" t="s">
        <v>39</v>
      </c>
      <c r="F5669" t="s">
        <v>84</v>
      </c>
      <c r="G5669">
        <v>65000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227</v>
      </c>
      <c r="AB5669">
        <v>2021</v>
      </c>
    </row>
    <row r="5670" spans="1:28" x14ac:dyDescent="0.25">
      <c r="A5670">
        <v>33</v>
      </c>
      <c r="B5670" t="s">
        <v>405</v>
      </c>
      <c r="C5670" t="s">
        <v>535</v>
      </c>
      <c r="D5670" t="s">
        <v>16</v>
      </c>
      <c r="E5670" t="s">
        <v>61</v>
      </c>
      <c r="F5670" t="s">
        <v>84</v>
      </c>
      <c r="G5670">
        <v>65000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227</v>
      </c>
      <c r="AB5670">
        <v>2021</v>
      </c>
    </row>
    <row r="5671" spans="1:28" x14ac:dyDescent="0.25">
      <c r="A5671">
        <v>34</v>
      </c>
      <c r="B5671" t="s">
        <v>400</v>
      </c>
      <c r="C5671" t="s">
        <v>536</v>
      </c>
      <c r="D5671" t="s">
        <v>8</v>
      </c>
      <c r="E5671" t="s">
        <v>64</v>
      </c>
      <c r="F5671" t="s">
        <v>84</v>
      </c>
      <c r="G5671">
        <v>60000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227</v>
      </c>
      <c r="AB5671">
        <v>2021</v>
      </c>
    </row>
    <row r="5672" spans="1:28" x14ac:dyDescent="0.25">
      <c r="A5672">
        <v>35</v>
      </c>
      <c r="B5672" t="s">
        <v>401</v>
      </c>
      <c r="C5672" t="s">
        <v>537</v>
      </c>
      <c r="D5672" t="s">
        <v>7</v>
      </c>
      <c r="E5672" t="s">
        <v>75</v>
      </c>
      <c r="F5672" t="s">
        <v>84</v>
      </c>
      <c r="G5672">
        <v>65000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227</v>
      </c>
      <c r="AB5672">
        <v>2021</v>
      </c>
    </row>
    <row r="5673" spans="1:28" x14ac:dyDescent="0.25">
      <c r="A5673">
        <v>36</v>
      </c>
      <c r="B5673" t="s">
        <v>429</v>
      </c>
      <c r="C5673" t="s">
        <v>538</v>
      </c>
      <c r="D5673" t="s">
        <v>14</v>
      </c>
      <c r="E5673" t="s">
        <v>66</v>
      </c>
      <c r="F5673" t="s">
        <v>84</v>
      </c>
      <c r="G5673">
        <v>55000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227</v>
      </c>
      <c r="AB5673">
        <v>2021</v>
      </c>
    </row>
    <row r="5674" spans="1:28" x14ac:dyDescent="0.25">
      <c r="A5674">
        <v>37</v>
      </c>
      <c r="B5674" t="s">
        <v>342</v>
      </c>
      <c r="C5674" t="s">
        <v>539</v>
      </c>
      <c r="D5674" t="s">
        <v>15</v>
      </c>
      <c r="E5674" t="s">
        <v>540</v>
      </c>
      <c r="F5674" t="s">
        <v>84</v>
      </c>
      <c r="G5674">
        <v>55000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227</v>
      </c>
      <c r="AB5674">
        <v>2021</v>
      </c>
    </row>
    <row r="5675" spans="1:28" x14ac:dyDescent="0.25">
      <c r="A5675">
        <v>38</v>
      </c>
      <c r="B5675" t="s">
        <v>399</v>
      </c>
      <c r="C5675" t="s">
        <v>514</v>
      </c>
      <c r="D5675" t="s">
        <v>16</v>
      </c>
      <c r="E5675" t="s">
        <v>79</v>
      </c>
      <c r="F5675" t="s">
        <v>84</v>
      </c>
      <c r="G5675">
        <v>54000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227</v>
      </c>
      <c r="AB5675">
        <v>2021</v>
      </c>
    </row>
    <row r="5676" spans="1:28" x14ac:dyDescent="0.25">
      <c r="A5676">
        <v>39</v>
      </c>
      <c r="B5676" t="s">
        <v>396</v>
      </c>
      <c r="C5676" t="s">
        <v>541</v>
      </c>
      <c r="D5676" t="s">
        <v>506</v>
      </c>
      <c r="E5676" t="s">
        <v>70</v>
      </c>
      <c r="F5676" t="s">
        <v>84</v>
      </c>
      <c r="G5676">
        <v>50000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227</v>
      </c>
      <c r="AB5676">
        <v>2021</v>
      </c>
    </row>
    <row r="5677" spans="1:28" x14ac:dyDescent="0.25">
      <c r="A5677">
        <v>40</v>
      </c>
      <c r="B5677" t="s">
        <v>397</v>
      </c>
      <c r="C5677" t="s">
        <v>542</v>
      </c>
      <c r="D5677" t="s">
        <v>17</v>
      </c>
      <c r="E5677" t="s">
        <v>76</v>
      </c>
      <c r="F5677" t="s">
        <v>84</v>
      </c>
      <c r="G5677">
        <v>50000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227</v>
      </c>
      <c r="AB5677">
        <v>2021</v>
      </c>
    </row>
    <row r="5678" spans="1:28" x14ac:dyDescent="0.25">
      <c r="A5678">
        <v>41</v>
      </c>
      <c r="B5678" t="s">
        <v>380</v>
      </c>
      <c r="C5678" t="s">
        <v>543</v>
      </c>
      <c r="D5678" t="s">
        <v>21</v>
      </c>
      <c r="E5678" t="s">
        <v>68</v>
      </c>
      <c r="F5678" t="s">
        <v>84</v>
      </c>
      <c r="G5678">
        <v>46000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227</v>
      </c>
      <c r="AB5678">
        <v>2021</v>
      </c>
    </row>
    <row r="5679" spans="1:28" x14ac:dyDescent="0.25">
      <c r="A5679">
        <v>42</v>
      </c>
      <c r="B5679" t="s">
        <v>379</v>
      </c>
      <c r="C5679" t="s">
        <v>544</v>
      </c>
      <c r="D5679" t="s">
        <v>10</v>
      </c>
      <c r="E5679" t="s">
        <v>43</v>
      </c>
      <c r="F5679" t="s">
        <v>84</v>
      </c>
      <c r="G5679">
        <v>50000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227</v>
      </c>
      <c r="AB5679">
        <v>2021</v>
      </c>
    </row>
    <row r="5680" spans="1:28" x14ac:dyDescent="0.25">
      <c r="A5680">
        <v>43</v>
      </c>
      <c r="B5680" t="s">
        <v>391</v>
      </c>
      <c r="C5680" t="s">
        <v>545</v>
      </c>
      <c r="D5680" t="s">
        <v>4</v>
      </c>
      <c r="E5680" t="s">
        <v>24</v>
      </c>
      <c r="F5680" t="s">
        <v>84</v>
      </c>
      <c r="G5680">
        <v>45000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227</v>
      </c>
      <c r="AB5680">
        <v>2021</v>
      </c>
    </row>
    <row r="5681" spans="1:28" x14ac:dyDescent="0.25">
      <c r="A5681">
        <v>44</v>
      </c>
      <c r="B5681" t="s">
        <v>436</v>
      </c>
      <c r="C5681" t="s">
        <v>546</v>
      </c>
      <c r="D5681" t="s">
        <v>10</v>
      </c>
      <c r="E5681" t="s">
        <v>40</v>
      </c>
      <c r="F5681" t="s">
        <v>85</v>
      </c>
      <c r="G5681">
        <v>45000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227</v>
      </c>
      <c r="AB5681">
        <v>2021</v>
      </c>
    </row>
    <row r="5682" spans="1:28" x14ac:dyDescent="0.25">
      <c r="A5682">
        <v>45</v>
      </c>
      <c r="B5682" t="s">
        <v>392</v>
      </c>
      <c r="C5682" t="s">
        <v>547</v>
      </c>
      <c r="D5682" t="s">
        <v>10</v>
      </c>
      <c r="E5682" t="s">
        <v>50</v>
      </c>
      <c r="F5682" t="s">
        <v>84</v>
      </c>
      <c r="G5682">
        <v>50000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227</v>
      </c>
      <c r="AB5682">
        <v>2021</v>
      </c>
    </row>
    <row r="5683" spans="1:28" x14ac:dyDescent="0.25">
      <c r="A5683">
        <v>46</v>
      </c>
      <c r="B5683" t="s">
        <v>488</v>
      </c>
      <c r="C5683" t="s">
        <v>548</v>
      </c>
      <c r="D5683" t="s">
        <v>506</v>
      </c>
      <c r="E5683" t="s">
        <v>51</v>
      </c>
      <c r="F5683" t="s">
        <v>84</v>
      </c>
      <c r="G5683">
        <v>45000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227</v>
      </c>
      <c r="AB5683">
        <v>2021</v>
      </c>
    </row>
    <row r="5684" spans="1:28" x14ac:dyDescent="0.25">
      <c r="A5684">
        <v>47</v>
      </c>
      <c r="B5684" t="s">
        <v>387</v>
      </c>
      <c r="C5684" t="s">
        <v>549</v>
      </c>
      <c r="D5684" t="s">
        <v>16</v>
      </c>
      <c r="E5684" t="s">
        <v>45</v>
      </c>
      <c r="F5684" t="s">
        <v>84</v>
      </c>
      <c r="G5684">
        <v>44000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227</v>
      </c>
      <c r="AB5684">
        <v>2021</v>
      </c>
    </row>
    <row r="5685" spans="1:28" x14ac:dyDescent="0.25">
      <c r="A5685">
        <v>48</v>
      </c>
      <c r="B5685" t="s">
        <v>371</v>
      </c>
      <c r="C5685" t="s">
        <v>550</v>
      </c>
      <c r="D5685" t="s">
        <v>506</v>
      </c>
      <c r="E5685" t="s">
        <v>58</v>
      </c>
      <c r="F5685" t="s">
        <v>84</v>
      </c>
      <c r="G5685">
        <v>42000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227</v>
      </c>
      <c r="AB5685">
        <v>2021</v>
      </c>
    </row>
    <row r="5686" spans="1:28" x14ac:dyDescent="0.25">
      <c r="A5686">
        <v>49</v>
      </c>
      <c r="B5686" t="s">
        <v>376</v>
      </c>
      <c r="C5686" t="s">
        <v>551</v>
      </c>
      <c r="D5686" t="s">
        <v>10</v>
      </c>
      <c r="E5686" t="s">
        <v>44</v>
      </c>
      <c r="F5686" t="s">
        <v>84</v>
      </c>
      <c r="G5686">
        <v>40000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227</v>
      </c>
      <c r="AB5686">
        <v>2021</v>
      </c>
    </row>
    <row r="5687" spans="1:28" x14ac:dyDescent="0.25">
      <c r="A5687">
        <v>50</v>
      </c>
      <c r="B5687" t="s">
        <v>382</v>
      </c>
      <c r="C5687" t="s">
        <v>552</v>
      </c>
      <c r="D5687" t="s">
        <v>506</v>
      </c>
      <c r="E5687" t="s">
        <v>65</v>
      </c>
      <c r="F5687" t="s">
        <v>85</v>
      </c>
      <c r="G5687">
        <v>40000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227</v>
      </c>
      <c r="AB5687">
        <v>2021</v>
      </c>
    </row>
    <row r="5688" spans="1:28" x14ac:dyDescent="0.25">
      <c r="A5688">
        <v>51</v>
      </c>
      <c r="B5688" t="s">
        <v>381</v>
      </c>
      <c r="C5688" t="s">
        <v>553</v>
      </c>
      <c r="D5688" t="s">
        <v>10</v>
      </c>
      <c r="E5688" t="s">
        <v>46</v>
      </c>
      <c r="F5688" t="s">
        <v>84</v>
      </c>
      <c r="G5688">
        <v>45000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227</v>
      </c>
      <c r="AB5688">
        <v>2021</v>
      </c>
    </row>
    <row r="5689" spans="1:28" x14ac:dyDescent="0.25">
      <c r="A5689">
        <v>52</v>
      </c>
      <c r="B5689" t="s">
        <v>377</v>
      </c>
      <c r="C5689" t="s">
        <v>554</v>
      </c>
      <c r="D5689" t="s">
        <v>10</v>
      </c>
      <c r="E5689" t="s">
        <v>44</v>
      </c>
      <c r="F5689" t="s">
        <v>84</v>
      </c>
      <c r="G5689">
        <v>45000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227</v>
      </c>
      <c r="AB5689">
        <v>2021</v>
      </c>
    </row>
    <row r="5690" spans="1:28" x14ac:dyDescent="0.25">
      <c r="A5690">
        <v>53</v>
      </c>
      <c r="B5690" t="s">
        <v>364</v>
      </c>
      <c r="C5690" t="s">
        <v>555</v>
      </c>
      <c r="D5690" t="s">
        <v>9</v>
      </c>
      <c r="E5690" t="s">
        <v>74</v>
      </c>
      <c r="F5690" t="s">
        <v>84</v>
      </c>
      <c r="G5690">
        <v>36000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227</v>
      </c>
      <c r="AB5690">
        <v>2021</v>
      </c>
    </row>
    <row r="5691" spans="1:28" x14ac:dyDescent="0.25">
      <c r="A5691">
        <v>54</v>
      </c>
      <c r="B5691" t="s">
        <v>378</v>
      </c>
      <c r="C5691" t="s">
        <v>556</v>
      </c>
      <c r="D5691" t="s">
        <v>10</v>
      </c>
      <c r="E5691" t="s">
        <v>44</v>
      </c>
      <c r="F5691" t="s">
        <v>84</v>
      </c>
      <c r="G5691">
        <v>45000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227</v>
      </c>
      <c r="AB5691">
        <v>2021</v>
      </c>
    </row>
    <row r="5692" spans="1:28" x14ac:dyDescent="0.25">
      <c r="A5692">
        <v>55</v>
      </c>
      <c r="B5692" t="s">
        <v>442</v>
      </c>
      <c r="C5692" t="s">
        <v>557</v>
      </c>
      <c r="D5692" t="s">
        <v>7</v>
      </c>
      <c r="E5692" t="s">
        <v>54</v>
      </c>
      <c r="F5692" t="s">
        <v>84</v>
      </c>
      <c r="G5692">
        <v>35000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227</v>
      </c>
      <c r="AB5692">
        <v>2021</v>
      </c>
    </row>
    <row r="5693" spans="1:28" x14ac:dyDescent="0.25">
      <c r="A5693">
        <v>56</v>
      </c>
      <c r="B5693" t="s">
        <v>350</v>
      </c>
      <c r="C5693" t="s">
        <v>558</v>
      </c>
      <c r="D5693" t="s">
        <v>6</v>
      </c>
      <c r="E5693" t="s">
        <v>83</v>
      </c>
      <c r="F5693" t="s">
        <v>84</v>
      </c>
      <c r="G5693">
        <v>33875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227</v>
      </c>
      <c r="AB5693">
        <v>2021</v>
      </c>
    </row>
    <row r="5694" spans="1:28" x14ac:dyDescent="0.25">
      <c r="A5694">
        <v>57</v>
      </c>
      <c r="B5694" t="s">
        <v>342</v>
      </c>
      <c r="C5694" t="s">
        <v>559</v>
      </c>
      <c r="D5694" t="s">
        <v>17</v>
      </c>
      <c r="E5694" t="s">
        <v>32</v>
      </c>
      <c r="F5694" t="s">
        <v>84</v>
      </c>
      <c r="G5694">
        <v>32000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227</v>
      </c>
      <c r="AB5694">
        <v>2021</v>
      </c>
    </row>
    <row r="5695" spans="1:28" x14ac:dyDescent="0.25">
      <c r="A5695">
        <v>58</v>
      </c>
      <c r="B5695" t="s">
        <v>360</v>
      </c>
      <c r="C5695" t="s">
        <v>560</v>
      </c>
      <c r="D5695" t="s">
        <v>12</v>
      </c>
      <c r="E5695" t="s">
        <v>46</v>
      </c>
      <c r="F5695" t="s">
        <v>84</v>
      </c>
      <c r="G5695">
        <v>32000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227</v>
      </c>
      <c r="AB5695">
        <v>2021</v>
      </c>
    </row>
    <row r="5696" spans="1:28" x14ac:dyDescent="0.25">
      <c r="A5696">
        <v>59</v>
      </c>
      <c r="B5696" t="s">
        <v>481</v>
      </c>
      <c r="C5696" t="s">
        <v>561</v>
      </c>
      <c r="D5696" t="s">
        <v>6</v>
      </c>
      <c r="E5696" t="s">
        <v>32</v>
      </c>
      <c r="F5696" t="s">
        <v>84</v>
      </c>
      <c r="G5696">
        <v>32000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227</v>
      </c>
      <c r="AB5696">
        <v>2021</v>
      </c>
    </row>
    <row r="5697" spans="1:28" x14ac:dyDescent="0.25">
      <c r="A5697">
        <v>60</v>
      </c>
      <c r="B5697" t="s">
        <v>369</v>
      </c>
      <c r="C5697" t="s">
        <v>562</v>
      </c>
      <c r="D5697" t="s">
        <v>16</v>
      </c>
      <c r="E5697" t="s">
        <v>563</v>
      </c>
      <c r="F5697" t="s">
        <v>84</v>
      </c>
      <c r="G5697">
        <v>32000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227</v>
      </c>
      <c r="AB5697">
        <v>2021</v>
      </c>
    </row>
    <row r="5698" spans="1:28" x14ac:dyDescent="0.25">
      <c r="A5698">
        <v>61</v>
      </c>
      <c r="B5698" t="s">
        <v>448</v>
      </c>
      <c r="C5698" t="s">
        <v>564</v>
      </c>
      <c r="D5698" t="s">
        <v>6</v>
      </c>
      <c r="E5698" t="s">
        <v>26</v>
      </c>
      <c r="F5698" t="s">
        <v>84</v>
      </c>
      <c r="G5698">
        <v>32000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227</v>
      </c>
      <c r="AB5698">
        <v>2021</v>
      </c>
    </row>
    <row r="5699" spans="1:28" x14ac:dyDescent="0.25">
      <c r="A5699">
        <v>62</v>
      </c>
      <c r="B5699" t="s">
        <v>447</v>
      </c>
      <c r="C5699" t="s">
        <v>565</v>
      </c>
      <c r="D5699" t="s">
        <v>6</v>
      </c>
      <c r="E5699" t="s">
        <v>36</v>
      </c>
      <c r="F5699" t="s">
        <v>84</v>
      </c>
      <c r="G5699">
        <v>32000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227</v>
      </c>
      <c r="AB5699">
        <v>2021</v>
      </c>
    </row>
    <row r="5700" spans="1:28" x14ac:dyDescent="0.25">
      <c r="A5700">
        <v>63</v>
      </c>
      <c r="B5700" t="s">
        <v>373</v>
      </c>
      <c r="C5700" t="s">
        <v>566</v>
      </c>
      <c r="D5700" t="s">
        <v>14</v>
      </c>
      <c r="E5700" t="s">
        <v>72</v>
      </c>
      <c r="F5700" t="s">
        <v>84</v>
      </c>
      <c r="G5700">
        <v>40000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227</v>
      </c>
      <c r="AB5700">
        <v>2021</v>
      </c>
    </row>
    <row r="5701" spans="1:28" x14ac:dyDescent="0.25">
      <c r="A5701">
        <v>64</v>
      </c>
      <c r="B5701" t="s">
        <v>367</v>
      </c>
      <c r="C5701" t="s">
        <v>567</v>
      </c>
      <c r="D5701" t="s">
        <v>4</v>
      </c>
      <c r="E5701" t="s">
        <v>568</v>
      </c>
      <c r="F5701" t="s">
        <v>84</v>
      </c>
      <c r="G5701">
        <v>31500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227</v>
      </c>
      <c r="AB5701">
        <v>2021</v>
      </c>
    </row>
    <row r="5702" spans="1:28" x14ac:dyDescent="0.25">
      <c r="A5702">
        <v>65</v>
      </c>
      <c r="B5702" t="s">
        <v>363</v>
      </c>
      <c r="C5702" t="s">
        <v>569</v>
      </c>
      <c r="D5702" t="s">
        <v>14</v>
      </c>
      <c r="E5702" t="s">
        <v>38</v>
      </c>
      <c r="F5702" t="s">
        <v>84</v>
      </c>
      <c r="G5702">
        <v>31000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227</v>
      </c>
      <c r="AB5702">
        <v>2021</v>
      </c>
    </row>
    <row r="5703" spans="1:28" x14ac:dyDescent="0.25">
      <c r="A5703">
        <v>66</v>
      </c>
      <c r="B5703" t="s">
        <v>362</v>
      </c>
      <c r="C5703" t="s">
        <v>570</v>
      </c>
      <c r="D5703" t="s">
        <v>9</v>
      </c>
      <c r="E5703" t="s">
        <v>32</v>
      </c>
      <c r="F5703" t="s">
        <v>84</v>
      </c>
      <c r="G5703">
        <v>31000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227</v>
      </c>
      <c r="AB5703">
        <v>2021</v>
      </c>
    </row>
    <row r="5704" spans="1:28" x14ac:dyDescent="0.25">
      <c r="A5704">
        <v>67</v>
      </c>
      <c r="B5704" t="s">
        <v>356</v>
      </c>
      <c r="C5704" t="s">
        <v>571</v>
      </c>
      <c r="D5704" t="s">
        <v>6</v>
      </c>
      <c r="E5704" t="s">
        <v>26</v>
      </c>
      <c r="F5704" t="s">
        <v>84</v>
      </c>
      <c r="G5704">
        <v>31000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227</v>
      </c>
      <c r="AB5704">
        <v>2021</v>
      </c>
    </row>
    <row r="5705" spans="1:28" x14ac:dyDescent="0.25">
      <c r="A5705">
        <v>68</v>
      </c>
      <c r="B5705" t="s">
        <v>359</v>
      </c>
      <c r="C5705" t="s">
        <v>572</v>
      </c>
      <c r="D5705" t="s">
        <v>9</v>
      </c>
      <c r="E5705" t="s">
        <v>78</v>
      </c>
      <c r="F5705" t="s">
        <v>84</v>
      </c>
      <c r="G5705">
        <v>30000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227</v>
      </c>
      <c r="AB5705">
        <v>2021</v>
      </c>
    </row>
    <row r="5706" spans="1:28" x14ac:dyDescent="0.25">
      <c r="A5706">
        <v>69</v>
      </c>
      <c r="B5706" t="s">
        <v>485</v>
      </c>
      <c r="C5706" t="s">
        <v>573</v>
      </c>
      <c r="D5706" t="s">
        <v>6</v>
      </c>
      <c r="E5706" t="s">
        <v>36</v>
      </c>
      <c r="F5706" t="s">
        <v>84</v>
      </c>
      <c r="G5706">
        <v>30000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227</v>
      </c>
      <c r="AB5706">
        <v>2021</v>
      </c>
    </row>
    <row r="5707" spans="1:28" x14ac:dyDescent="0.25">
      <c r="A5707">
        <v>70</v>
      </c>
      <c r="B5707" t="s">
        <v>484</v>
      </c>
      <c r="C5707" t="s">
        <v>574</v>
      </c>
      <c r="D5707" t="s">
        <v>14</v>
      </c>
      <c r="E5707" t="s">
        <v>32</v>
      </c>
      <c r="F5707" t="s">
        <v>84</v>
      </c>
      <c r="G5707">
        <v>30000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227</v>
      </c>
      <c r="AB5707">
        <v>2021</v>
      </c>
    </row>
    <row r="5708" spans="1:28" x14ac:dyDescent="0.25">
      <c r="A5708">
        <v>71</v>
      </c>
      <c r="B5708" t="s">
        <v>455</v>
      </c>
      <c r="C5708" t="s">
        <v>575</v>
      </c>
      <c r="D5708" t="s">
        <v>4</v>
      </c>
      <c r="E5708" t="s">
        <v>36</v>
      </c>
      <c r="F5708" t="s">
        <v>84</v>
      </c>
      <c r="G5708">
        <v>30000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227</v>
      </c>
      <c r="AB5708">
        <v>2021</v>
      </c>
    </row>
    <row r="5709" spans="1:28" x14ac:dyDescent="0.25">
      <c r="A5709">
        <v>72</v>
      </c>
      <c r="B5709" t="s">
        <v>454</v>
      </c>
      <c r="C5709" t="s">
        <v>576</v>
      </c>
      <c r="D5709" t="s">
        <v>6</v>
      </c>
      <c r="E5709" t="s">
        <v>36</v>
      </c>
      <c r="F5709" t="s">
        <v>84</v>
      </c>
      <c r="G5709">
        <v>30000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227</v>
      </c>
      <c r="AB5709">
        <v>2021</v>
      </c>
    </row>
    <row r="5710" spans="1:28" x14ac:dyDescent="0.25">
      <c r="A5710">
        <v>73</v>
      </c>
      <c r="B5710" t="s">
        <v>453</v>
      </c>
      <c r="C5710" t="s">
        <v>577</v>
      </c>
      <c r="D5710" t="s">
        <v>14</v>
      </c>
      <c r="E5710" t="s">
        <v>59</v>
      </c>
      <c r="F5710" t="s">
        <v>84</v>
      </c>
      <c r="G5710">
        <v>30000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227</v>
      </c>
      <c r="AB5710">
        <v>2021</v>
      </c>
    </row>
    <row r="5711" spans="1:28" x14ac:dyDescent="0.25">
      <c r="A5711">
        <v>74</v>
      </c>
      <c r="B5711" t="s">
        <v>452</v>
      </c>
      <c r="C5711" t="s">
        <v>578</v>
      </c>
      <c r="D5711" t="s">
        <v>6</v>
      </c>
      <c r="E5711" t="s">
        <v>59</v>
      </c>
      <c r="F5711" t="s">
        <v>84</v>
      </c>
      <c r="G5711">
        <v>30000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227</v>
      </c>
      <c r="AB5711">
        <v>2021</v>
      </c>
    </row>
    <row r="5712" spans="1:28" x14ac:dyDescent="0.25">
      <c r="A5712">
        <v>75</v>
      </c>
      <c r="B5712" t="s">
        <v>341</v>
      </c>
      <c r="C5712" t="s">
        <v>579</v>
      </c>
      <c r="D5712" t="s">
        <v>9</v>
      </c>
      <c r="E5712" t="s">
        <v>52</v>
      </c>
      <c r="F5712" t="s">
        <v>84</v>
      </c>
      <c r="G5712">
        <v>28000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227</v>
      </c>
      <c r="AB5712">
        <v>2021</v>
      </c>
    </row>
    <row r="5713" spans="1:28" x14ac:dyDescent="0.25">
      <c r="A5713">
        <v>76</v>
      </c>
      <c r="B5713" t="s">
        <v>353</v>
      </c>
      <c r="C5713" t="s">
        <v>580</v>
      </c>
      <c r="D5713" t="s">
        <v>19</v>
      </c>
      <c r="E5713" t="s">
        <v>60</v>
      </c>
      <c r="F5713" t="s">
        <v>84</v>
      </c>
      <c r="G5713">
        <v>28000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227</v>
      </c>
      <c r="AB5713">
        <v>2021</v>
      </c>
    </row>
    <row r="5714" spans="1:28" x14ac:dyDescent="0.25">
      <c r="A5714">
        <v>77</v>
      </c>
      <c r="B5714" t="s">
        <v>354</v>
      </c>
      <c r="C5714" t="s">
        <v>581</v>
      </c>
      <c r="D5714" t="s">
        <v>9</v>
      </c>
      <c r="E5714" t="s">
        <v>54</v>
      </c>
      <c r="F5714" t="s">
        <v>84</v>
      </c>
      <c r="G5714">
        <v>28000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227</v>
      </c>
      <c r="AB5714">
        <v>2021</v>
      </c>
    </row>
    <row r="5715" spans="1:28" x14ac:dyDescent="0.25">
      <c r="A5715">
        <v>78</v>
      </c>
      <c r="B5715" t="s">
        <v>355</v>
      </c>
      <c r="C5715" t="s">
        <v>582</v>
      </c>
      <c r="D5715" t="s">
        <v>9</v>
      </c>
      <c r="E5715" t="s">
        <v>54</v>
      </c>
      <c r="F5715" t="s">
        <v>84</v>
      </c>
      <c r="G5715">
        <v>28000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227</v>
      </c>
      <c r="AB5715">
        <v>2021</v>
      </c>
    </row>
    <row r="5716" spans="1:28" x14ac:dyDescent="0.25">
      <c r="A5716">
        <v>79</v>
      </c>
      <c r="B5716" t="s">
        <v>346</v>
      </c>
      <c r="C5716" t="s">
        <v>583</v>
      </c>
      <c r="D5716" t="s">
        <v>12</v>
      </c>
      <c r="E5716" t="s">
        <v>46</v>
      </c>
      <c r="F5716" t="s">
        <v>84</v>
      </c>
      <c r="G5716">
        <v>28875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227</v>
      </c>
      <c r="AB5716">
        <v>2021</v>
      </c>
    </row>
    <row r="5717" spans="1:28" x14ac:dyDescent="0.25">
      <c r="A5717">
        <v>80</v>
      </c>
      <c r="B5717" t="s">
        <v>365</v>
      </c>
      <c r="C5717" t="s">
        <v>584</v>
      </c>
      <c r="D5717" t="s">
        <v>19</v>
      </c>
      <c r="E5717" t="s">
        <v>46</v>
      </c>
      <c r="F5717" t="s">
        <v>84</v>
      </c>
      <c r="G5717">
        <v>40000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227</v>
      </c>
      <c r="AB5717">
        <v>2021</v>
      </c>
    </row>
    <row r="5718" spans="1:28" x14ac:dyDescent="0.25">
      <c r="A5718">
        <v>81</v>
      </c>
      <c r="B5718" t="s">
        <v>492</v>
      </c>
      <c r="C5718" t="s">
        <v>585</v>
      </c>
      <c r="D5718" t="s">
        <v>6</v>
      </c>
      <c r="E5718" t="s">
        <v>36</v>
      </c>
      <c r="F5718" t="s">
        <v>84</v>
      </c>
      <c r="G5718">
        <v>26000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227</v>
      </c>
      <c r="AB5718">
        <v>2021</v>
      </c>
    </row>
    <row r="5719" spans="1:28" x14ac:dyDescent="0.25">
      <c r="A5719">
        <v>82</v>
      </c>
      <c r="B5719" t="s">
        <v>446</v>
      </c>
      <c r="C5719" t="s">
        <v>586</v>
      </c>
      <c r="D5719" t="s">
        <v>14</v>
      </c>
      <c r="E5719" t="s">
        <v>36</v>
      </c>
      <c r="F5719" t="s">
        <v>84</v>
      </c>
      <c r="G5719">
        <v>25000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227</v>
      </c>
      <c r="AB5719">
        <v>2021</v>
      </c>
    </row>
    <row r="5720" spans="1:28" x14ac:dyDescent="0.25">
      <c r="A5720">
        <v>83</v>
      </c>
      <c r="B5720" t="s">
        <v>440</v>
      </c>
      <c r="C5720" t="s">
        <v>587</v>
      </c>
      <c r="D5720" t="s">
        <v>10</v>
      </c>
      <c r="E5720" t="s">
        <v>54</v>
      </c>
      <c r="F5720" t="s">
        <v>84</v>
      </c>
      <c r="G5720">
        <v>25000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227</v>
      </c>
      <c r="AB5720">
        <v>2021</v>
      </c>
    </row>
    <row r="5721" spans="1:28" x14ac:dyDescent="0.25">
      <c r="A5721">
        <v>84</v>
      </c>
      <c r="B5721" t="s">
        <v>344</v>
      </c>
      <c r="C5721" t="s">
        <v>588</v>
      </c>
      <c r="D5721" t="s">
        <v>9</v>
      </c>
      <c r="E5721" t="s">
        <v>41</v>
      </c>
      <c r="F5721" t="s">
        <v>84</v>
      </c>
      <c r="G5721">
        <v>24800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227</v>
      </c>
      <c r="AB5721">
        <v>2021</v>
      </c>
    </row>
    <row r="5722" spans="1:28" x14ac:dyDescent="0.25">
      <c r="A5722">
        <v>85</v>
      </c>
      <c r="B5722" t="s">
        <v>357</v>
      </c>
      <c r="C5722" t="s">
        <v>589</v>
      </c>
      <c r="D5722" t="s">
        <v>6</v>
      </c>
      <c r="E5722" t="s">
        <v>26</v>
      </c>
      <c r="F5722" t="s">
        <v>84</v>
      </c>
      <c r="G5722">
        <v>23100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227</v>
      </c>
      <c r="AB5722">
        <v>2021</v>
      </c>
    </row>
    <row r="5723" spans="1:28" x14ac:dyDescent="0.25">
      <c r="A5723">
        <v>86</v>
      </c>
      <c r="B5723" t="s">
        <v>432</v>
      </c>
      <c r="C5723" t="s">
        <v>590</v>
      </c>
      <c r="D5723" t="s">
        <v>10</v>
      </c>
      <c r="E5723" t="s">
        <v>33</v>
      </c>
      <c r="F5723" t="s">
        <v>84</v>
      </c>
      <c r="G5723">
        <v>23100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227</v>
      </c>
      <c r="AB5723">
        <v>2021</v>
      </c>
    </row>
    <row r="5724" spans="1:28" x14ac:dyDescent="0.25">
      <c r="A5724">
        <v>87</v>
      </c>
      <c r="B5724" t="s">
        <v>349</v>
      </c>
      <c r="C5724" t="s">
        <v>591</v>
      </c>
      <c r="D5724" t="s">
        <v>6</v>
      </c>
      <c r="E5724" t="s">
        <v>52</v>
      </c>
      <c r="F5724" t="s">
        <v>84</v>
      </c>
      <c r="G5724">
        <v>22000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227</v>
      </c>
      <c r="AB5724">
        <v>2021</v>
      </c>
    </row>
    <row r="5725" spans="1:28" x14ac:dyDescent="0.25">
      <c r="A5725">
        <v>88</v>
      </c>
      <c r="B5725" t="s">
        <v>351</v>
      </c>
      <c r="C5725" t="s">
        <v>592</v>
      </c>
      <c r="D5725" t="s">
        <v>6</v>
      </c>
      <c r="E5725" t="s">
        <v>52</v>
      </c>
      <c r="F5725" t="s">
        <v>84</v>
      </c>
      <c r="G5725">
        <v>22000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227</v>
      </c>
      <c r="AB5725">
        <v>2021</v>
      </c>
    </row>
    <row r="5726" spans="1:28" x14ac:dyDescent="0.25">
      <c r="A5726">
        <v>89</v>
      </c>
      <c r="B5726" t="s">
        <v>352</v>
      </c>
      <c r="C5726" t="s">
        <v>593</v>
      </c>
      <c r="D5726" t="s">
        <v>6</v>
      </c>
      <c r="E5726" t="s">
        <v>26</v>
      </c>
      <c r="F5726" t="s">
        <v>84</v>
      </c>
      <c r="G5726">
        <v>22000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227</v>
      </c>
      <c r="AB5726">
        <v>2021</v>
      </c>
    </row>
    <row r="5727" spans="1:28" x14ac:dyDescent="0.25">
      <c r="A5727">
        <v>90</v>
      </c>
      <c r="B5727" t="s">
        <v>338</v>
      </c>
      <c r="C5727" t="s">
        <v>594</v>
      </c>
      <c r="D5727" t="s">
        <v>6</v>
      </c>
      <c r="E5727" t="s">
        <v>28</v>
      </c>
      <c r="F5727" t="s">
        <v>84</v>
      </c>
      <c r="G5727">
        <v>21500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227</v>
      </c>
      <c r="AB5727">
        <v>2021</v>
      </c>
    </row>
    <row r="5728" spans="1:28" x14ac:dyDescent="0.25">
      <c r="A5728">
        <v>91</v>
      </c>
      <c r="B5728" t="s">
        <v>339</v>
      </c>
      <c r="C5728" t="s">
        <v>595</v>
      </c>
      <c r="D5728" t="s">
        <v>9</v>
      </c>
      <c r="E5728" t="s">
        <v>57</v>
      </c>
      <c r="F5728" t="s">
        <v>84</v>
      </c>
      <c r="G5728">
        <v>21500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227</v>
      </c>
      <c r="AB5728">
        <v>2021</v>
      </c>
    </row>
    <row r="5729" spans="1:28" x14ac:dyDescent="0.25">
      <c r="A5729">
        <v>92</v>
      </c>
      <c r="B5729" t="s">
        <v>439</v>
      </c>
      <c r="C5729" t="s">
        <v>596</v>
      </c>
      <c r="D5729" t="s">
        <v>9</v>
      </c>
      <c r="E5729" t="s">
        <v>26</v>
      </c>
      <c r="F5729" t="s">
        <v>84</v>
      </c>
      <c r="G5729">
        <v>25000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227</v>
      </c>
      <c r="AB5729">
        <v>2021</v>
      </c>
    </row>
    <row r="5730" spans="1:28" x14ac:dyDescent="0.25">
      <c r="A5730">
        <v>93</v>
      </c>
      <c r="B5730" t="s">
        <v>491</v>
      </c>
      <c r="C5730" t="s">
        <v>597</v>
      </c>
      <c r="D5730" t="s">
        <v>9</v>
      </c>
      <c r="E5730" t="s">
        <v>54</v>
      </c>
      <c r="F5730" t="s">
        <v>84</v>
      </c>
      <c r="G5730">
        <v>20000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227</v>
      </c>
      <c r="AB5730">
        <v>2021</v>
      </c>
    </row>
    <row r="5731" spans="1:28" x14ac:dyDescent="0.25">
      <c r="A5731">
        <v>94</v>
      </c>
      <c r="B5731" t="s">
        <v>490</v>
      </c>
      <c r="C5731" t="s">
        <v>598</v>
      </c>
      <c r="D5731" t="s">
        <v>9</v>
      </c>
      <c r="E5731" t="s">
        <v>54</v>
      </c>
      <c r="F5731" t="s">
        <v>84</v>
      </c>
      <c r="G5731">
        <v>20000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227</v>
      </c>
      <c r="AB5731">
        <v>2021</v>
      </c>
    </row>
    <row r="5732" spans="1:28" x14ac:dyDescent="0.25">
      <c r="A5732">
        <v>95</v>
      </c>
      <c r="B5732" t="s">
        <v>489</v>
      </c>
      <c r="C5732" t="s">
        <v>599</v>
      </c>
      <c r="D5732" t="s">
        <v>6</v>
      </c>
      <c r="E5732" t="s">
        <v>26</v>
      </c>
      <c r="F5732" t="s">
        <v>84</v>
      </c>
      <c r="G5732">
        <v>20000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227</v>
      </c>
      <c r="AB5732">
        <v>2021</v>
      </c>
    </row>
    <row r="5733" spans="1:28" x14ac:dyDescent="0.25">
      <c r="A5733">
        <v>96</v>
      </c>
      <c r="B5733" t="s">
        <v>431</v>
      </c>
      <c r="C5733" t="s">
        <v>600</v>
      </c>
      <c r="D5733" t="s">
        <v>9</v>
      </c>
      <c r="E5733" t="s">
        <v>37</v>
      </c>
      <c r="F5733" t="s">
        <v>84</v>
      </c>
      <c r="G5733">
        <v>19000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227</v>
      </c>
      <c r="AB5733">
        <v>2021</v>
      </c>
    </row>
    <row r="5734" spans="1:28" x14ac:dyDescent="0.25">
      <c r="A5734">
        <v>97</v>
      </c>
      <c r="B5734" t="s">
        <v>451</v>
      </c>
      <c r="C5734" t="s">
        <v>601</v>
      </c>
      <c r="D5734" t="s">
        <v>9</v>
      </c>
      <c r="E5734" t="s">
        <v>37</v>
      </c>
      <c r="F5734" t="s">
        <v>84</v>
      </c>
      <c r="G5734">
        <v>19000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227</v>
      </c>
      <c r="AB5734">
        <v>2021</v>
      </c>
    </row>
    <row r="5735" spans="1:28" x14ac:dyDescent="0.25">
      <c r="A5735">
        <v>98</v>
      </c>
      <c r="B5735" t="s">
        <v>445</v>
      </c>
      <c r="C5735" t="s">
        <v>502</v>
      </c>
      <c r="D5735" t="s">
        <v>7</v>
      </c>
      <c r="E5735" t="s">
        <v>54</v>
      </c>
      <c r="F5735" t="s">
        <v>84</v>
      </c>
      <c r="G5735">
        <v>18000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227</v>
      </c>
      <c r="AB5735">
        <v>2021</v>
      </c>
    </row>
    <row r="5736" spans="1:28" x14ac:dyDescent="0.25">
      <c r="A5736">
        <v>99</v>
      </c>
      <c r="B5736" t="s">
        <v>487</v>
      </c>
      <c r="C5736" t="s">
        <v>602</v>
      </c>
      <c r="D5736" t="s">
        <v>6</v>
      </c>
      <c r="E5736" t="s">
        <v>37</v>
      </c>
      <c r="F5736" t="s">
        <v>84</v>
      </c>
      <c r="G5736">
        <v>15000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227</v>
      </c>
      <c r="AB5736">
        <v>2021</v>
      </c>
    </row>
    <row r="5737" spans="1:28" x14ac:dyDescent="0.25">
      <c r="A5737">
        <v>100</v>
      </c>
      <c r="B5737" t="s">
        <v>336</v>
      </c>
      <c r="C5737" t="s">
        <v>603</v>
      </c>
      <c r="D5737" t="s">
        <v>6</v>
      </c>
      <c r="E5737" t="s">
        <v>37</v>
      </c>
      <c r="F5737" t="s">
        <v>84</v>
      </c>
      <c r="G5737">
        <v>10000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227</v>
      </c>
      <c r="AB5737">
        <v>2021</v>
      </c>
    </row>
    <row r="5738" spans="1:28" x14ac:dyDescent="0.25">
      <c r="A5738">
        <v>101</v>
      </c>
      <c r="B5738" t="s">
        <v>441</v>
      </c>
      <c r="C5738" t="s">
        <v>604</v>
      </c>
      <c r="D5738" t="s">
        <v>6</v>
      </c>
      <c r="E5738" t="s">
        <v>37</v>
      </c>
      <c r="F5738" t="s">
        <v>84</v>
      </c>
      <c r="G5738">
        <v>10000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610</v>
      </c>
      <c r="AB5738">
        <v>2021</v>
      </c>
    </row>
    <row r="5739" spans="1:28" x14ac:dyDescent="0.25">
      <c r="A5739">
        <v>102</v>
      </c>
      <c r="B5739" t="s">
        <v>444</v>
      </c>
      <c r="C5739" t="s">
        <v>501</v>
      </c>
      <c r="D5739" t="s">
        <v>7</v>
      </c>
      <c r="E5739" t="s">
        <v>27</v>
      </c>
      <c r="F5739" t="s">
        <v>84</v>
      </c>
      <c r="G5739">
        <v>400000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610</v>
      </c>
      <c r="AB5739">
        <v>2021</v>
      </c>
    </row>
    <row r="5740" spans="1:28" x14ac:dyDescent="0.25">
      <c r="A5740">
        <v>1</v>
      </c>
      <c r="B5740" t="s">
        <v>426</v>
      </c>
      <c r="C5740" t="s">
        <v>502</v>
      </c>
      <c r="D5740" t="s">
        <v>10</v>
      </c>
      <c r="E5740" t="s">
        <v>53</v>
      </c>
      <c r="F5740" t="s">
        <v>84</v>
      </c>
      <c r="G5740">
        <v>300000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610</v>
      </c>
      <c r="AB5740">
        <v>2021</v>
      </c>
    </row>
    <row r="5741" spans="1:28" x14ac:dyDescent="0.25">
      <c r="A5741">
        <v>2</v>
      </c>
      <c r="B5741" t="s">
        <v>443</v>
      </c>
      <c r="C5741" t="s">
        <v>503</v>
      </c>
      <c r="D5741" t="s">
        <v>19</v>
      </c>
      <c r="E5741" t="s">
        <v>71</v>
      </c>
      <c r="F5741" t="s">
        <v>84</v>
      </c>
      <c r="G5741">
        <v>300000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610</v>
      </c>
      <c r="AB5741">
        <v>2021</v>
      </c>
    </row>
    <row r="5742" spans="1:28" x14ac:dyDescent="0.25">
      <c r="A5742">
        <v>3</v>
      </c>
      <c r="B5742" t="s">
        <v>422</v>
      </c>
      <c r="C5742" t="s">
        <v>504</v>
      </c>
      <c r="D5742" t="s">
        <v>11</v>
      </c>
      <c r="E5742" t="s">
        <v>34</v>
      </c>
      <c r="F5742" t="s">
        <v>84</v>
      </c>
      <c r="G5742">
        <v>300000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610</v>
      </c>
      <c r="AB5742">
        <v>2021</v>
      </c>
    </row>
    <row r="5743" spans="1:28" x14ac:dyDescent="0.25">
      <c r="A5743">
        <v>4</v>
      </c>
      <c r="B5743" t="s">
        <v>480</v>
      </c>
      <c r="C5743" t="s">
        <v>505</v>
      </c>
      <c r="D5743" t="s">
        <v>506</v>
      </c>
      <c r="E5743" t="s">
        <v>56</v>
      </c>
      <c r="F5743" t="s">
        <v>84</v>
      </c>
      <c r="G5743">
        <v>250000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610</v>
      </c>
      <c r="AB5743">
        <v>2021</v>
      </c>
    </row>
    <row r="5744" spans="1:28" x14ac:dyDescent="0.25">
      <c r="A5744">
        <v>5</v>
      </c>
      <c r="B5744" t="s">
        <v>479</v>
      </c>
      <c r="C5744" t="s">
        <v>507</v>
      </c>
      <c r="D5744" t="s">
        <v>318</v>
      </c>
      <c r="E5744" t="s">
        <v>77</v>
      </c>
      <c r="F5744" t="s">
        <v>84</v>
      </c>
      <c r="G5744">
        <v>250000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610</v>
      </c>
      <c r="AB5744">
        <v>2021</v>
      </c>
    </row>
    <row r="5745" spans="1:28" x14ac:dyDescent="0.25">
      <c r="A5745">
        <v>6</v>
      </c>
      <c r="B5745" t="s">
        <v>483</v>
      </c>
      <c r="C5745" t="s">
        <v>508</v>
      </c>
      <c r="D5745" t="s">
        <v>23</v>
      </c>
      <c r="E5745" t="s">
        <v>82</v>
      </c>
      <c r="F5745" t="s">
        <v>84</v>
      </c>
      <c r="G5745">
        <v>150000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610</v>
      </c>
      <c r="AB5745">
        <v>2021</v>
      </c>
    </row>
    <row r="5746" spans="1:28" x14ac:dyDescent="0.25">
      <c r="A5746">
        <v>7</v>
      </c>
      <c r="B5746" t="s">
        <v>486</v>
      </c>
      <c r="C5746" t="s">
        <v>509</v>
      </c>
      <c r="D5746" t="s">
        <v>17</v>
      </c>
      <c r="E5746" t="s">
        <v>273</v>
      </c>
      <c r="F5746" t="s">
        <v>84</v>
      </c>
      <c r="G5746">
        <v>150000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610</v>
      </c>
      <c r="AB5746">
        <v>2021</v>
      </c>
    </row>
    <row r="5747" spans="1:28" x14ac:dyDescent="0.25">
      <c r="A5747">
        <v>8</v>
      </c>
      <c r="B5747" t="s">
        <v>477</v>
      </c>
      <c r="C5747" t="s">
        <v>510</v>
      </c>
      <c r="D5747" t="s">
        <v>7</v>
      </c>
      <c r="E5747" t="s">
        <v>49</v>
      </c>
      <c r="F5747" t="s">
        <v>84</v>
      </c>
      <c r="G5747">
        <v>150000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610</v>
      </c>
      <c r="AB5747">
        <v>2021</v>
      </c>
    </row>
    <row r="5748" spans="1:28" x14ac:dyDescent="0.25">
      <c r="A5748">
        <v>9</v>
      </c>
      <c r="B5748" t="s">
        <v>476</v>
      </c>
      <c r="C5748" t="s">
        <v>511</v>
      </c>
      <c r="D5748" t="s">
        <v>7</v>
      </c>
      <c r="E5748" t="s">
        <v>30</v>
      </c>
      <c r="F5748" t="s">
        <v>84</v>
      </c>
      <c r="G5748">
        <v>150000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610</v>
      </c>
      <c r="AB5748">
        <v>2021</v>
      </c>
    </row>
    <row r="5749" spans="1:28" x14ac:dyDescent="0.25">
      <c r="A5749">
        <v>10</v>
      </c>
      <c r="B5749" t="s">
        <v>417</v>
      </c>
      <c r="C5749" t="s">
        <v>512</v>
      </c>
      <c r="D5749" t="s">
        <v>506</v>
      </c>
      <c r="E5749" t="s">
        <v>81</v>
      </c>
      <c r="F5749" t="s">
        <v>84</v>
      </c>
      <c r="G5749">
        <v>150000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610</v>
      </c>
      <c r="AB5749">
        <v>2021</v>
      </c>
    </row>
    <row r="5750" spans="1:28" x14ac:dyDescent="0.25">
      <c r="A5750">
        <v>11</v>
      </c>
      <c r="B5750" t="s">
        <v>420</v>
      </c>
      <c r="C5750" t="s">
        <v>513</v>
      </c>
      <c r="D5750" t="s">
        <v>14</v>
      </c>
      <c r="E5750" t="s">
        <v>333</v>
      </c>
      <c r="F5750" t="s">
        <v>84</v>
      </c>
      <c r="G5750">
        <v>150000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610</v>
      </c>
      <c r="AB5750">
        <v>2021</v>
      </c>
    </row>
    <row r="5751" spans="1:28" x14ac:dyDescent="0.25">
      <c r="A5751">
        <v>12</v>
      </c>
      <c r="B5751" t="s">
        <v>465</v>
      </c>
      <c r="C5751" t="s">
        <v>514</v>
      </c>
      <c r="D5751">
        <v>0</v>
      </c>
      <c r="E5751" t="s">
        <v>80</v>
      </c>
      <c r="F5751" t="s">
        <v>84</v>
      </c>
      <c r="G5751">
        <v>150000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610</v>
      </c>
      <c r="AB5751">
        <v>2021</v>
      </c>
    </row>
    <row r="5752" spans="1:28" x14ac:dyDescent="0.25">
      <c r="A5752">
        <v>13</v>
      </c>
      <c r="B5752" t="s">
        <v>421</v>
      </c>
      <c r="C5752" t="s">
        <v>515</v>
      </c>
      <c r="D5752" t="s">
        <v>4</v>
      </c>
      <c r="E5752" t="s">
        <v>516</v>
      </c>
      <c r="F5752" t="s">
        <v>84</v>
      </c>
      <c r="G5752">
        <v>150000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610</v>
      </c>
      <c r="AB5752">
        <v>2021</v>
      </c>
    </row>
    <row r="5753" spans="1:28" x14ac:dyDescent="0.25">
      <c r="A5753">
        <v>14</v>
      </c>
      <c r="B5753" t="s">
        <v>438</v>
      </c>
      <c r="C5753" t="s">
        <v>517</v>
      </c>
      <c r="D5753" t="s">
        <v>9</v>
      </c>
      <c r="E5753" t="s">
        <v>31</v>
      </c>
      <c r="F5753" t="s">
        <v>84</v>
      </c>
      <c r="G5753">
        <v>145000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610</v>
      </c>
      <c r="AB5753">
        <v>2021</v>
      </c>
    </row>
    <row r="5754" spans="1:28" x14ac:dyDescent="0.25">
      <c r="A5754">
        <v>15</v>
      </c>
      <c r="B5754" t="s">
        <v>419</v>
      </c>
      <c r="C5754" t="s">
        <v>518</v>
      </c>
      <c r="D5754" t="s">
        <v>7</v>
      </c>
      <c r="E5754" t="s">
        <v>47</v>
      </c>
      <c r="F5754" t="s">
        <v>84</v>
      </c>
      <c r="G5754">
        <v>130000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610</v>
      </c>
      <c r="AB5754">
        <v>2021</v>
      </c>
    </row>
    <row r="5755" spans="1:28" x14ac:dyDescent="0.25">
      <c r="A5755">
        <v>16</v>
      </c>
      <c r="B5755" t="s">
        <v>482</v>
      </c>
      <c r="C5755" t="s">
        <v>519</v>
      </c>
      <c r="D5755" t="s">
        <v>8</v>
      </c>
      <c r="E5755" t="s">
        <v>63</v>
      </c>
      <c r="F5755" t="s">
        <v>84</v>
      </c>
      <c r="G5755">
        <v>130000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610</v>
      </c>
      <c r="AB5755">
        <v>2021</v>
      </c>
    </row>
    <row r="5756" spans="1:28" x14ac:dyDescent="0.25">
      <c r="A5756">
        <v>17</v>
      </c>
      <c r="B5756" t="s">
        <v>475</v>
      </c>
      <c r="C5756" t="s">
        <v>611</v>
      </c>
      <c r="D5756" t="s">
        <v>13</v>
      </c>
      <c r="E5756" t="s">
        <v>612</v>
      </c>
      <c r="F5756" t="s">
        <v>84</v>
      </c>
      <c r="G5756">
        <v>130000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610</v>
      </c>
      <c r="AB5756">
        <v>2021</v>
      </c>
    </row>
    <row r="5757" spans="1:28" x14ac:dyDescent="0.25">
      <c r="A5757">
        <v>18</v>
      </c>
      <c r="B5757" t="s">
        <v>473</v>
      </c>
      <c r="C5757" t="s">
        <v>520</v>
      </c>
      <c r="D5757" t="s">
        <v>8</v>
      </c>
      <c r="E5757" t="s">
        <v>29</v>
      </c>
      <c r="F5757" t="s">
        <v>84</v>
      </c>
      <c r="G5757">
        <v>130000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610</v>
      </c>
      <c r="AB5757">
        <v>2021</v>
      </c>
    </row>
    <row r="5758" spans="1:28" x14ac:dyDescent="0.25">
      <c r="A5758">
        <v>19</v>
      </c>
      <c r="B5758" t="s">
        <v>411</v>
      </c>
      <c r="C5758" t="s">
        <v>521</v>
      </c>
      <c r="D5758" t="s">
        <v>13</v>
      </c>
      <c r="E5758" t="s">
        <v>90</v>
      </c>
      <c r="F5758" t="s">
        <v>84</v>
      </c>
      <c r="G5758">
        <v>125000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610</v>
      </c>
      <c r="AB5758">
        <v>2021</v>
      </c>
    </row>
    <row r="5759" spans="1:28" x14ac:dyDescent="0.25">
      <c r="A5759">
        <v>20</v>
      </c>
      <c r="B5759" t="s">
        <v>414</v>
      </c>
      <c r="C5759" t="s">
        <v>523</v>
      </c>
      <c r="D5759" t="s">
        <v>506</v>
      </c>
      <c r="E5759" t="s">
        <v>48</v>
      </c>
      <c r="F5759" t="s">
        <v>84</v>
      </c>
      <c r="G5759">
        <v>120000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610</v>
      </c>
      <c r="AB5759">
        <v>2021</v>
      </c>
    </row>
    <row r="5760" spans="1:28" x14ac:dyDescent="0.25">
      <c r="A5760">
        <v>21</v>
      </c>
      <c r="B5760" t="s">
        <v>415</v>
      </c>
      <c r="C5760" t="s">
        <v>525</v>
      </c>
      <c r="D5760" t="s">
        <v>10</v>
      </c>
      <c r="E5760" t="s">
        <v>69</v>
      </c>
      <c r="F5760" t="s">
        <v>84</v>
      </c>
      <c r="G5760">
        <v>95000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610</v>
      </c>
      <c r="AB5760">
        <v>2021</v>
      </c>
    </row>
    <row r="5761" spans="1:28" x14ac:dyDescent="0.25">
      <c r="A5761">
        <v>22</v>
      </c>
      <c r="B5761" t="s">
        <v>402</v>
      </c>
      <c r="C5761" t="s">
        <v>526</v>
      </c>
      <c r="D5761" t="s">
        <v>4</v>
      </c>
      <c r="E5761" t="s">
        <v>306</v>
      </c>
      <c r="F5761" t="s">
        <v>84</v>
      </c>
      <c r="G5761">
        <v>93000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610</v>
      </c>
      <c r="AB5761">
        <v>2021</v>
      </c>
    </row>
    <row r="5762" spans="1:28" x14ac:dyDescent="0.25">
      <c r="A5762">
        <v>23</v>
      </c>
      <c r="B5762" t="s">
        <v>465</v>
      </c>
      <c r="C5762" t="s">
        <v>605</v>
      </c>
      <c r="D5762" t="s">
        <v>16</v>
      </c>
      <c r="E5762" t="s">
        <v>606</v>
      </c>
      <c r="F5762" t="s">
        <v>84</v>
      </c>
      <c r="G5762">
        <v>90000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610</v>
      </c>
      <c r="AB5762">
        <v>2021</v>
      </c>
    </row>
    <row r="5763" spans="1:28" x14ac:dyDescent="0.25">
      <c r="A5763">
        <v>24</v>
      </c>
      <c r="B5763" t="s">
        <v>464</v>
      </c>
      <c r="C5763" t="s">
        <v>607</v>
      </c>
      <c r="D5763" t="s">
        <v>16</v>
      </c>
      <c r="E5763" t="s">
        <v>606</v>
      </c>
      <c r="F5763" t="s">
        <v>84</v>
      </c>
      <c r="G5763">
        <v>90000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610</v>
      </c>
      <c r="AB5763">
        <v>2021</v>
      </c>
    </row>
    <row r="5764" spans="1:28" x14ac:dyDescent="0.25">
      <c r="A5764">
        <v>25</v>
      </c>
      <c r="B5764" t="s">
        <v>463</v>
      </c>
      <c r="C5764" t="s">
        <v>608</v>
      </c>
      <c r="D5764" t="s">
        <v>16</v>
      </c>
      <c r="E5764" t="s">
        <v>606</v>
      </c>
      <c r="F5764" t="s">
        <v>84</v>
      </c>
      <c r="G5764">
        <v>90000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610</v>
      </c>
      <c r="AB5764">
        <v>2021</v>
      </c>
    </row>
    <row r="5765" spans="1:28" x14ac:dyDescent="0.25">
      <c r="A5765">
        <v>26</v>
      </c>
      <c r="B5765" t="s">
        <v>462</v>
      </c>
      <c r="C5765" t="s">
        <v>609</v>
      </c>
      <c r="D5765" t="s">
        <v>16</v>
      </c>
      <c r="E5765" t="s">
        <v>606</v>
      </c>
      <c r="F5765" t="s">
        <v>84</v>
      </c>
      <c r="G5765">
        <v>90000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610</v>
      </c>
      <c r="AB5765">
        <v>2021</v>
      </c>
    </row>
    <row r="5766" spans="1:28" x14ac:dyDescent="0.25">
      <c r="A5766">
        <v>27</v>
      </c>
      <c r="B5766" t="s">
        <v>412</v>
      </c>
      <c r="C5766" t="s">
        <v>527</v>
      </c>
      <c r="D5766" t="s">
        <v>17</v>
      </c>
      <c r="E5766" t="s">
        <v>613</v>
      </c>
      <c r="F5766" t="s">
        <v>84</v>
      </c>
      <c r="G5766">
        <v>85000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610</v>
      </c>
      <c r="AB5766">
        <v>2021</v>
      </c>
    </row>
    <row r="5767" spans="1:28" x14ac:dyDescent="0.25">
      <c r="A5767">
        <v>28</v>
      </c>
      <c r="B5767" t="s">
        <v>389</v>
      </c>
      <c r="C5767" t="s">
        <v>529</v>
      </c>
      <c r="D5767" t="s">
        <v>18</v>
      </c>
      <c r="E5767" t="s">
        <v>55</v>
      </c>
      <c r="F5767" t="s">
        <v>84</v>
      </c>
      <c r="G5767">
        <v>83000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610</v>
      </c>
      <c r="AB5767">
        <v>2021</v>
      </c>
    </row>
    <row r="5768" spans="1:28" x14ac:dyDescent="0.25">
      <c r="A5768">
        <v>29</v>
      </c>
      <c r="B5768" t="s">
        <v>449</v>
      </c>
      <c r="C5768" t="s">
        <v>530</v>
      </c>
      <c r="D5768" t="s">
        <v>7</v>
      </c>
      <c r="E5768" t="s">
        <v>30</v>
      </c>
      <c r="F5768" t="s">
        <v>84</v>
      </c>
      <c r="G5768">
        <v>80000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610</v>
      </c>
      <c r="AB5768">
        <v>2021</v>
      </c>
    </row>
    <row r="5769" spans="1:28" x14ac:dyDescent="0.25">
      <c r="A5769">
        <v>30</v>
      </c>
      <c r="B5769" t="s">
        <v>390</v>
      </c>
      <c r="C5769" t="s">
        <v>531</v>
      </c>
      <c r="D5769" t="s">
        <v>5</v>
      </c>
      <c r="E5769" t="s">
        <v>25</v>
      </c>
      <c r="F5769" t="s">
        <v>84</v>
      </c>
      <c r="G5769">
        <v>80000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610</v>
      </c>
      <c r="AB5769">
        <v>2021</v>
      </c>
    </row>
    <row r="5770" spans="1:28" x14ac:dyDescent="0.25">
      <c r="A5770">
        <v>31</v>
      </c>
      <c r="B5770" t="s">
        <v>407</v>
      </c>
      <c r="C5770" t="s">
        <v>532</v>
      </c>
      <c r="D5770" t="s">
        <v>12</v>
      </c>
      <c r="E5770" t="s">
        <v>35</v>
      </c>
      <c r="F5770" t="s">
        <v>84</v>
      </c>
      <c r="G5770">
        <v>75000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610</v>
      </c>
      <c r="AB5770">
        <v>2021</v>
      </c>
    </row>
    <row r="5771" spans="1:28" x14ac:dyDescent="0.25">
      <c r="A5771">
        <v>32</v>
      </c>
      <c r="B5771" t="s">
        <v>406</v>
      </c>
      <c r="C5771" t="s">
        <v>533</v>
      </c>
      <c r="D5771" t="s">
        <v>6</v>
      </c>
      <c r="E5771" t="s">
        <v>335</v>
      </c>
      <c r="F5771" t="s">
        <v>84</v>
      </c>
      <c r="G5771">
        <v>70000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610</v>
      </c>
      <c r="AB5771">
        <v>2021</v>
      </c>
    </row>
    <row r="5772" spans="1:28" x14ac:dyDescent="0.25">
      <c r="A5772">
        <v>33</v>
      </c>
      <c r="B5772" t="s">
        <v>404</v>
      </c>
      <c r="C5772" t="s">
        <v>534</v>
      </c>
      <c r="D5772" t="s">
        <v>10</v>
      </c>
      <c r="E5772" t="s">
        <v>39</v>
      </c>
      <c r="F5772" t="s">
        <v>84</v>
      </c>
      <c r="G5772">
        <v>65000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610</v>
      </c>
      <c r="AB5772">
        <v>2021</v>
      </c>
    </row>
    <row r="5773" spans="1:28" x14ac:dyDescent="0.25">
      <c r="A5773">
        <v>34</v>
      </c>
      <c r="B5773" t="s">
        <v>405</v>
      </c>
      <c r="C5773" t="s">
        <v>535</v>
      </c>
      <c r="D5773" t="s">
        <v>16</v>
      </c>
      <c r="E5773" t="s">
        <v>61</v>
      </c>
      <c r="F5773" t="s">
        <v>84</v>
      </c>
      <c r="G5773">
        <v>65000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610</v>
      </c>
      <c r="AB5773">
        <v>2021</v>
      </c>
    </row>
    <row r="5774" spans="1:28" x14ac:dyDescent="0.25">
      <c r="A5774">
        <v>35</v>
      </c>
      <c r="B5774" t="s">
        <v>400</v>
      </c>
      <c r="C5774" t="s">
        <v>536</v>
      </c>
      <c r="D5774" t="s">
        <v>8</v>
      </c>
      <c r="E5774" t="s">
        <v>64</v>
      </c>
      <c r="F5774" t="s">
        <v>84</v>
      </c>
      <c r="G5774">
        <v>60000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610</v>
      </c>
      <c r="AB5774">
        <v>2021</v>
      </c>
    </row>
    <row r="5775" spans="1:28" x14ac:dyDescent="0.25">
      <c r="A5775">
        <v>36</v>
      </c>
      <c r="B5775" t="s">
        <v>401</v>
      </c>
      <c r="C5775" t="s">
        <v>537</v>
      </c>
      <c r="D5775" t="s">
        <v>7</v>
      </c>
      <c r="E5775" t="s">
        <v>75</v>
      </c>
      <c r="F5775" t="s">
        <v>84</v>
      </c>
      <c r="G5775">
        <v>60000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610</v>
      </c>
      <c r="AB5775">
        <v>2021</v>
      </c>
    </row>
    <row r="5776" spans="1:28" x14ac:dyDescent="0.25">
      <c r="A5776">
        <v>37</v>
      </c>
      <c r="B5776" t="s">
        <v>429</v>
      </c>
      <c r="C5776" t="s">
        <v>538</v>
      </c>
      <c r="D5776" t="s">
        <v>14</v>
      </c>
      <c r="E5776" t="s">
        <v>66</v>
      </c>
      <c r="F5776" t="s">
        <v>84</v>
      </c>
      <c r="G5776">
        <v>55000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610</v>
      </c>
      <c r="AB5776">
        <v>2021</v>
      </c>
    </row>
    <row r="5777" spans="1:28" x14ac:dyDescent="0.25">
      <c r="A5777">
        <v>38</v>
      </c>
      <c r="B5777" t="s">
        <v>342</v>
      </c>
      <c r="C5777" t="s">
        <v>539</v>
      </c>
      <c r="D5777" t="s">
        <v>15</v>
      </c>
      <c r="E5777" t="s">
        <v>540</v>
      </c>
      <c r="F5777" t="s">
        <v>84</v>
      </c>
      <c r="G5777">
        <v>55000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610</v>
      </c>
      <c r="AB5777">
        <v>2021</v>
      </c>
    </row>
    <row r="5778" spans="1:28" x14ac:dyDescent="0.25">
      <c r="A5778">
        <v>39</v>
      </c>
      <c r="B5778" t="s">
        <v>399</v>
      </c>
      <c r="C5778" t="s">
        <v>514</v>
      </c>
      <c r="D5778" t="s">
        <v>16</v>
      </c>
      <c r="E5778" t="s">
        <v>79</v>
      </c>
      <c r="F5778" t="s">
        <v>84</v>
      </c>
      <c r="G5778">
        <v>54000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610</v>
      </c>
      <c r="AB5778">
        <v>2021</v>
      </c>
    </row>
    <row r="5779" spans="1:28" x14ac:dyDescent="0.25">
      <c r="A5779">
        <v>40</v>
      </c>
      <c r="B5779" t="s">
        <v>396</v>
      </c>
      <c r="C5779" t="s">
        <v>541</v>
      </c>
      <c r="D5779" t="s">
        <v>506</v>
      </c>
      <c r="E5779" t="s">
        <v>70</v>
      </c>
      <c r="F5779" t="s">
        <v>84</v>
      </c>
      <c r="G5779">
        <v>50000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610</v>
      </c>
      <c r="AB5779">
        <v>2021</v>
      </c>
    </row>
    <row r="5780" spans="1:28" x14ac:dyDescent="0.25">
      <c r="A5780">
        <v>41</v>
      </c>
      <c r="B5780" t="s">
        <v>397</v>
      </c>
      <c r="C5780" t="s">
        <v>542</v>
      </c>
      <c r="D5780" t="s">
        <v>17</v>
      </c>
      <c r="E5780" t="s">
        <v>76</v>
      </c>
      <c r="F5780" t="s">
        <v>84</v>
      </c>
      <c r="G5780">
        <v>50000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610</v>
      </c>
      <c r="AB5780">
        <v>2021</v>
      </c>
    </row>
    <row r="5781" spans="1:28" x14ac:dyDescent="0.25">
      <c r="A5781">
        <v>42</v>
      </c>
      <c r="B5781" t="s">
        <v>380</v>
      </c>
      <c r="C5781" t="s">
        <v>543</v>
      </c>
      <c r="D5781" t="s">
        <v>21</v>
      </c>
      <c r="E5781" t="s">
        <v>68</v>
      </c>
      <c r="F5781" t="s">
        <v>84</v>
      </c>
      <c r="G5781">
        <v>46000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610</v>
      </c>
      <c r="AB5781">
        <v>2021</v>
      </c>
    </row>
    <row r="5782" spans="1:28" x14ac:dyDescent="0.25">
      <c r="A5782">
        <v>43</v>
      </c>
      <c r="B5782" t="s">
        <v>379</v>
      </c>
      <c r="C5782" t="s">
        <v>544</v>
      </c>
      <c r="D5782" t="s">
        <v>10</v>
      </c>
      <c r="E5782" t="s">
        <v>43</v>
      </c>
      <c r="F5782" t="s">
        <v>84</v>
      </c>
      <c r="G5782">
        <v>45000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610</v>
      </c>
      <c r="AB5782">
        <v>2021</v>
      </c>
    </row>
    <row r="5783" spans="1:28" x14ac:dyDescent="0.25">
      <c r="A5783">
        <v>44</v>
      </c>
      <c r="B5783" t="s">
        <v>391</v>
      </c>
      <c r="C5783" t="s">
        <v>545</v>
      </c>
      <c r="D5783" t="s">
        <v>4</v>
      </c>
      <c r="E5783" t="s">
        <v>24</v>
      </c>
      <c r="F5783" t="s">
        <v>84</v>
      </c>
      <c r="G5783">
        <v>45000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610</v>
      </c>
      <c r="AB5783">
        <v>2021</v>
      </c>
    </row>
    <row r="5784" spans="1:28" x14ac:dyDescent="0.25">
      <c r="A5784">
        <v>45</v>
      </c>
      <c r="B5784" t="s">
        <v>436</v>
      </c>
      <c r="C5784" t="s">
        <v>546</v>
      </c>
      <c r="D5784" t="s">
        <v>10</v>
      </c>
      <c r="E5784" t="s">
        <v>40</v>
      </c>
      <c r="F5784" t="s">
        <v>85</v>
      </c>
      <c r="G5784">
        <v>45000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610</v>
      </c>
      <c r="AB5784">
        <v>2021</v>
      </c>
    </row>
    <row r="5785" spans="1:28" x14ac:dyDescent="0.25">
      <c r="A5785">
        <v>46</v>
      </c>
      <c r="B5785" t="s">
        <v>392</v>
      </c>
      <c r="C5785" t="s">
        <v>547</v>
      </c>
      <c r="D5785" t="s">
        <v>10</v>
      </c>
      <c r="E5785" t="s">
        <v>50</v>
      </c>
      <c r="F5785" t="s">
        <v>84</v>
      </c>
      <c r="G5785">
        <v>45000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610</v>
      </c>
      <c r="AB5785">
        <v>2021</v>
      </c>
    </row>
    <row r="5786" spans="1:28" x14ac:dyDescent="0.25">
      <c r="A5786">
        <v>47</v>
      </c>
      <c r="B5786" t="s">
        <v>488</v>
      </c>
      <c r="C5786" t="s">
        <v>548</v>
      </c>
      <c r="D5786">
        <v>0</v>
      </c>
      <c r="E5786" t="s">
        <v>51</v>
      </c>
      <c r="F5786" t="s">
        <v>84</v>
      </c>
      <c r="G5786">
        <v>45000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610</v>
      </c>
      <c r="AB5786">
        <v>2021</v>
      </c>
    </row>
    <row r="5787" spans="1:28" x14ac:dyDescent="0.25">
      <c r="A5787">
        <v>48</v>
      </c>
      <c r="B5787" t="s">
        <v>387</v>
      </c>
      <c r="C5787" t="s">
        <v>549</v>
      </c>
      <c r="D5787" t="s">
        <v>16</v>
      </c>
      <c r="E5787" t="s">
        <v>45</v>
      </c>
      <c r="F5787" t="s">
        <v>84</v>
      </c>
      <c r="G5787">
        <v>44000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610</v>
      </c>
      <c r="AB5787">
        <v>2021</v>
      </c>
    </row>
    <row r="5788" spans="1:28" x14ac:dyDescent="0.25">
      <c r="A5788">
        <v>49</v>
      </c>
      <c r="B5788" t="s">
        <v>371</v>
      </c>
      <c r="C5788" t="s">
        <v>550</v>
      </c>
      <c r="D5788" t="s">
        <v>506</v>
      </c>
      <c r="E5788" t="s">
        <v>58</v>
      </c>
      <c r="F5788" t="s">
        <v>84</v>
      </c>
      <c r="G5788">
        <v>42000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610</v>
      </c>
      <c r="AB5788">
        <v>2021</v>
      </c>
    </row>
    <row r="5789" spans="1:28" x14ac:dyDescent="0.25">
      <c r="A5789">
        <v>50</v>
      </c>
      <c r="B5789" t="s">
        <v>376</v>
      </c>
      <c r="C5789" t="s">
        <v>551</v>
      </c>
      <c r="D5789" t="s">
        <v>10</v>
      </c>
      <c r="E5789" t="s">
        <v>44</v>
      </c>
      <c r="F5789" t="s">
        <v>84</v>
      </c>
      <c r="G5789">
        <v>40000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610</v>
      </c>
      <c r="AB5789">
        <v>2021</v>
      </c>
    </row>
    <row r="5790" spans="1:28" x14ac:dyDescent="0.25">
      <c r="A5790">
        <v>51</v>
      </c>
      <c r="B5790" t="s">
        <v>382</v>
      </c>
      <c r="C5790" t="s">
        <v>552</v>
      </c>
      <c r="D5790" t="s">
        <v>506</v>
      </c>
      <c r="E5790" t="s">
        <v>65</v>
      </c>
      <c r="F5790" t="s">
        <v>85</v>
      </c>
      <c r="G5790">
        <v>40000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610</v>
      </c>
      <c r="AB5790">
        <v>2021</v>
      </c>
    </row>
    <row r="5791" spans="1:28" x14ac:dyDescent="0.25">
      <c r="A5791">
        <v>52</v>
      </c>
      <c r="B5791" t="s">
        <v>381</v>
      </c>
      <c r="C5791" t="s">
        <v>553</v>
      </c>
      <c r="D5791" t="s">
        <v>10</v>
      </c>
      <c r="E5791" t="s">
        <v>46</v>
      </c>
      <c r="F5791" t="s">
        <v>84</v>
      </c>
      <c r="G5791">
        <v>38000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610</v>
      </c>
      <c r="AB5791">
        <v>2021</v>
      </c>
    </row>
    <row r="5792" spans="1:28" x14ac:dyDescent="0.25">
      <c r="A5792">
        <v>53</v>
      </c>
      <c r="B5792" t="s">
        <v>377</v>
      </c>
      <c r="C5792" t="s">
        <v>554</v>
      </c>
      <c r="D5792" t="s">
        <v>10</v>
      </c>
      <c r="E5792" t="s">
        <v>44</v>
      </c>
      <c r="F5792" t="s">
        <v>84</v>
      </c>
      <c r="G5792">
        <v>36000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610</v>
      </c>
      <c r="AB5792">
        <v>2021</v>
      </c>
    </row>
    <row r="5793" spans="1:28" x14ac:dyDescent="0.25">
      <c r="A5793">
        <v>54</v>
      </c>
      <c r="B5793" t="s">
        <v>364</v>
      </c>
      <c r="C5793" t="s">
        <v>555</v>
      </c>
      <c r="D5793" t="s">
        <v>9</v>
      </c>
      <c r="E5793" t="s">
        <v>74</v>
      </c>
      <c r="F5793" t="s">
        <v>84</v>
      </c>
      <c r="G5793">
        <v>36000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610</v>
      </c>
      <c r="AB5793">
        <v>2021</v>
      </c>
    </row>
    <row r="5794" spans="1:28" x14ac:dyDescent="0.25">
      <c r="A5794">
        <v>55</v>
      </c>
      <c r="B5794" t="s">
        <v>378</v>
      </c>
      <c r="C5794" t="s">
        <v>556</v>
      </c>
      <c r="D5794" t="s">
        <v>10</v>
      </c>
      <c r="E5794" t="s">
        <v>44</v>
      </c>
      <c r="F5794" t="s">
        <v>84</v>
      </c>
      <c r="G5794">
        <v>36000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610</v>
      </c>
      <c r="AB5794">
        <v>2021</v>
      </c>
    </row>
    <row r="5795" spans="1:28" x14ac:dyDescent="0.25">
      <c r="A5795">
        <v>56</v>
      </c>
      <c r="B5795" t="s">
        <v>423</v>
      </c>
      <c r="C5795" t="s">
        <v>614</v>
      </c>
      <c r="D5795" t="s">
        <v>615</v>
      </c>
      <c r="E5795" t="s">
        <v>616</v>
      </c>
      <c r="F5795" t="s">
        <v>84</v>
      </c>
      <c r="G5795">
        <v>35000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610</v>
      </c>
      <c r="AB5795">
        <v>2021</v>
      </c>
    </row>
    <row r="5796" spans="1:28" x14ac:dyDescent="0.25">
      <c r="A5796">
        <v>57</v>
      </c>
      <c r="B5796" t="s">
        <v>442</v>
      </c>
      <c r="C5796" t="s">
        <v>557</v>
      </c>
      <c r="D5796" t="s">
        <v>7</v>
      </c>
      <c r="E5796" t="s">
        <v>54</v>
      </c>
      <c r="F5796" t="s">
        <v>84</v>
      </c>
      <c r="G5796">
        <v>35000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610</v>
      </c>
      <c r="AB5796">
        <v>2021</v>
      </c>
    </row>
    <row r="5797" spans="1:28" x14ac:dyDescent="0.25">
      <c r="A5797">
        <v>58</v>
      </c>
      <c r="B5797" t="s">
        <v>350</v>
      </c>
      <c r="C5797" t="s">
        <v>558</v>
      </c>
      <c r="D5797" t="s">
        <v>6</v>
      </c>
      <c r="E5797" t="s">
        <v>83</v>
      </c>
      <c r="F5797" t="s">
        <v>84</v>
      </c>
      <c r="G5797">
        <v>33875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610</v>
      </c>
      <c r="AB5797">
        <v>2021</v>
      </c>
    </row>
    <row r="5798" spans="1:28" x14ac:dyDescent="0.25">
      <c r="A5798">
        <v>59</v>
      </c>
      <c r="B5798" t="s">
        <v>342</v>
      </c>
      <c r="C5798" t="s">
        <v>559</v>
      </c>
      <c r="D5798" t="s">
        <v>17</v>
      </c>
      <c r="E5798" t="s">
        <v>32</v>
      </c>
      <c r="F5798" t="s">
        <v>84</v>
      </c>
      <c r="G5798">
        <v>32000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610</v>
      </c>
      <c r="AB5798">
        <v>2021</v>
      </c>
    </row>
    <row r="5799" spans="1:28" x14ac:dyDescent="0.25">
      <c r="A5799">
        <v>60</v>
      </c>
      <c r="B5799" t="s">
        <v>360</v>
      </c>
      <c r="C5799" t="s">
        <v>560</v>
      </c>
      <c r="D5799" t="s">
        <v>12</v>
      </c>
      <c r="E5799" t="s">
        <v>46</v>
      </c>
      <c r="F5799" t="s">
        <v>84</v>
      </c>
      <c r="G5799">
        <v>32000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610</v>
      </c>
      <c r="AB5799">
        <v>2021</v>
      </c>
    </row>
    <row r="5800" spans="1:28" x14ac:dyDescent="0.25">
      <c r="A5800">
        <v>61</v>
      </c>
      <c r="B5800" t="s">
        <v>481</v>
      </c>
      <c r="C5800" t="s">
        <v>561</v>
      </c>
      <c r="D5800" t="s">
        <v>6</v>
      </c>
      <c r="E5800" t="s">
        <v>32</v>
      </c>
      <c r="F5800" t="s">
        <v>84</v>
      </c>
      <c r="G5800">
        <v>32000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610</v>
      </c>
      <c r="AB5800">
        <v>2021</v>
      </c>
    </row>
    <row r="5801" spans="1:28" x14ac:dyDescent="0.25">
      <c r="A5801">
        <v>62</v>
      </c>
      <c r="B5801" t="s">
        <v>369</v>
      </c>
      <c r="C5801" t="s">
        <v>562</v>
      </c>
      <c r="D5801" t="s">
        <v>16</v>
      </c>
      <c r="E5801" t="s">
        <v>563</v>
      </c>
      <c r="F5801" t="s">
        <v>84</v>
      </c>
      <c r="G5801">
        <v>32000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610</v>
      </c>
      <c r="AB5801">
        <v>2021</v>
      </c>
    </row>
    <row r="5802" spans="1:28" x14ac:dyDescent="0.25">
      <c r="A5802">
        <v>63</v>
      </c>
      <c r="B5802" t="s">
        <v>448</v>
      </c>
      <c r="C5802" t="s">
        <v>564</v>
      </c>
      <c r="D5802" t="s">
        <v>6</v>
      </c>
      <c r="E5802" t="s">
        <v>26</v>
      </c>
      <c r="F5802" t="s">
        <v>84</v>
      </c>
      <c r="G5802">
        <v>32000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610</v>
      </c>
      <c r="AB5802">
        <v>2021</v>
      </c>
    </row>
    <row r="5803" spans="1:28" x14ac:dyDescent="0.25">
      <c r="A5803">
        <v>64</v>
      </c>
      <c r="B5803" t="s">
        <v>447</v>
      </c>
      <c r="C5803" t="s">
        <v>565</v>
      </c>
      <c r="D5803" t="s">
        <v>6</v>
      </c>
      <c r="E5803" t="s">
        <v>36</v>
      </c>
      <c r="F5803" t="s">
        <v>84</v>
      </c>
      <c r="G5803">
        <v>32000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610</v>
      </c>
      <c r="AB5803">
        <v>2021</v>
      </c>
    </row>
    <row r="5804" spans="1:28" x14ac:dyDescent="0.25">
      <c r="A5804">
        <v>65</v>
      </c>
      <c r="B5804" t="s">
        <v>373</v>
      </c>
      <c r="C5804" t="s">
        <v>566</v>
      </c>
      <c r="D5804" t="s">
        <v>14</v>
      </c>
      <c r="E5804" t="s">
        <v>72</v>
      </c>
      <c r="F5804" t="s">
        <v>84</v>
      </c>
      <c r="G5804">
        <v>32000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610</v>
      </c>
      <c r="AB5804">
        <v>2021</v>
      </c>
    </row>
    <row r="5805" spans="1:28" x14ac:dyDescent="0.25">
      <c r="A5805">
        <v>66</v>
      </c>
      <c r="B5805" t="s">
        <v>367</v>
      </c>
      <c r="C5805" t="s">
        <v>567</v>
      </c>
      <c r="D5805" t="s">
        <v>4</v>
      </c>
      <c r="E5805" t="s">
        <v>568</v>
      </c>
      <c r="F5805" t="s">
        <v>84</v>
      </c>
      <c r="G5805">
        <v>31500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610</v>
      </c>
      <c r="AB5805">
        <v>2021</v>
      </c>
    </row>
    <row r="5806" spans="1:28" x14ac:dyDescent="0.25">
      <c r="A5806">
        <v>67</v>
      </c>
      <c r="B5806" t="s">
        <v>363</v>
      </c>
      <c r="C5806" t="s">
        <v>569</v>
      </c>
      <c r="D5806" t="s">
        <v>14</v>
      </c>
      <c r="E5806" t="s">
        <v>38</v>
      </c>
      <c r="F5806" t="s">
        <v>84</v>
      </c>
      <c r="G5806">
        <v>31000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610</v>
      </c>
      <c r="AB5806">
        <v>2021</v>
      </c>
    </row>
    <row r="5807" spans="1:28" x14ac:dyDescent="0.25">
      <c r="A5807">
        <v>68</v>
      </c>
      <c r="B5807" t="s">
        <v>362</v>
      </c>
      <c r="C5807" t="s">
        <v>570</v>
      </c>
      <c r="D5807" t="s">
        <v>9</v>
      </c>
      <c r="E5807" t="s">
        <v>32</v>
      </c>
      <c r="F5807" t="s">
        <v>84</v>
      </c>
      <c r="G5807">
        <v>31000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610</v>
      </c>
      <c r="AB5807">
        <v>2021</v>
      </c>
    </row>
    <row r="5808" spans="1:28" x14ac:dyDescent="0.25">
      <c r="A5808">
        <v>69</v>
      </c>
      <c r="B5808" t="s">
        <v>356</v>
      </c>
      <c r="C5808" t="s">
        <v>571</v>
      </c>
      <c r="D5808" t="s">
        <v>6</v>
      </c>
      <c r="E5808" t="s">
        <v>26</v>
      </c>
      <c r="F5808" t="s">
        <v>84</v>
      </c>
      <c r="G5808">
        <v>31000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610</v>
      </c>
      <c r="AB5808">
        <v>2021</v>
      </c>
    </row>
    <row r="5809" spans="1:28" x14ac:dyDescent="0.25">
      <c r="A5809">
        <v>70</v>
      </c>
      <c r="B5809" t="s">
        <v>359</v>
      </c>
      <c r="C5809" t="s">
        <v>572</v>
      </c>
      <c r="D5809" t="s">
        <v>9</v>
      </c>
      <c r="E5809" t="s">
        <v>78</v>
      </c>
      <c r="F5809" t="s">
        <v>84</v>
      </c>
      <c r="G5809">
        <v>30000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610</v>
      </c>
      <c r="AB5809">
        <v>2021</v>
      </c>
    </row>
    <row r="5810" spans="1:28" x14ac:dyDescent="0.25">
      <c r="A5810">
        <v>71</v>
      </c>
      <c r="B5810" t="s">
        <v>485</v>
      </c>
      <c r="C5810" t="s">
        <v>573</v>
      </c>
      <c r="D5810" t="s">
        <v>6</v>
      </c>
      <c r="E5810" t="s">
        <v>36</v>
      </c>
      <c r="F5810" t="s">
        <v>84</v>
      </c>
      <c r="G5810">
        <v>30000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610</v>
      </c>
      <c r="AB5810">
        <v>2021</v>
      </c>
    </row>
    <row r="5811" spans="1:28" x14ac:dyDescent="0.25">
      <c r="A5811">
        <v>72</v>
      </c>
      <c r="B5811" t="s">
        <v>484</v>
      </c>
      <c r="C5811" t="s">
        <v>574</v>
      </c>
      <c r="D5811" t="s">
        <v>14</v>
      </c>
      <c r="E5811" t="s">
        <v>32</v>
      </c>
      <c r="F5811" t="s">
        <v>84</v>
      </c>
      <c r="G5811">
        <v>30000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610</v>
      </c>
      <c r="AB5811">
        <v>2021</v>
      </c>
    </row>
    <row r="5812" spans="1:28" x14ac:dyDescent="0.25">
      <c r="A5812">
        <v>73</v>
      </c>
      <c r="B5812" t="s">
        <v>455</v>
      </c>
      <c r="C5812" t="s">
        <v>575</v>
      </c>
      <c r="D5812" t="s">
        <v>4</v>
      </c>
      <c r="E5812" t="s">
        <v>36</v>
      </c>
      <c r="F5812" t="s">
        <v>84</v>
      </c>
      <c r="G5812">
        <v>30000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610</v>
      </c>
      <c r="AB5812">
        <v>2021</v>
      </c>
    </row>
    <row r="5813" spans="1:28" x14ac:dyDescent="0.25">
      <c r="A5813">
        <v>74</v>
      </c>
      <c r="B5813" t="s">
        <v>454</v>
      </c>
      <c r="C5813" t="s">
        <v>576</v>
      </c>
      <c r="D5813" t="s">
        <v>6</v>
      </c>
      <c r="E5813" t="s">
        <v>36</v>
      </c>
      <c r="F5813" t="s">
        <v>84</v>
      </c>
      <c r="G5813">
        <v>30000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610</v>
      </c>
      <c r="AB5813">
        <v>2021</v>
      </c>
    </row>
    <row r="5814" spans="1:28" x14ac:dyDescent="0.25">
      <c r="A5814">
        <v>75</v>
      </c>
      <c r="B5814" t="s">
        <v>453</v>
      </c>
      <c r="C5814" t="s">
        <v>577</v>
      </c>
      <c r="D5814" t="s">
        <v>14</v>
      </c>
      <c r="E5814" t="s">
        <v>59</v>
      </c>
      <c r="F5814" t="s">
        <v>84</v>
      </c>
      <c r="G5814">
        <v>30000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610</v>
      </c>
      <c r="AB5814">
        <v>2021</v>
      </c>
    </row>
    <row r="5815" spans="1:28" x14ac:dyDescent="0.25">
      <c r="A5815">
        <v>76</v>
      </c>
      <c r="B5815" t="s">
        <v>452</v>
      </c>
      <c r="C5815" t="s">
        <v>578</v>
      </c>
      <c r="D5815" t="s">
        <v>6</v>
      </c>
      <c r="E5815" t="s">
        <v>59</v>
      </c>
      <c r="F5815" t="s">
        <v>84</v>
      </c>
      <c r="G5815">
        <v>30000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610</v>
      </c>
      <c r="AB5815">
        <v>2021</v>
      </c>
    </row>
    <row r="5816" spans="1:28" x14ac:dyDescent="0.25">
      <c r="A5816">
        <v>77</v>
      </c>
      <c r="B5816" t="s">
        <v>341</v>
      </c>
      <c r="C5816" t="s">
        <v>579</v>
      </c>
      <c r="D5816" t="s">
        <v>9</v>
      </c>
      <c r="E5816" t="s">
        <v>52</v>
      </c>
      <c r="F5816" t="s">
        <v>84</v>
      </c>
      <c r="G5816">
        <v>28000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610</v>
      </c>
      <c r="AB5816">
        <v>2021</v>
      </c>
    </row>
    <row r="5817" spans="1:28" x14ac:dyDescent="0.25">
      <c r="A5817">
        <v>78</v>
      </c>
      <c r="B5817" t="s">
        <v>353</v>
      </c>
      <c r="C5817" t="s">
        <v>580</v>
      </c>
      <c r="D5817" t="s">
        <v>19</v>
      </c>
      <c r="E5817" t="s">
        <v>60</v>
      </c>
      <c r="F5817" t="s">
        <v>84</v>
      </c>
      <c r="G5817">
        <v>28000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610</v>
      </c>
      <c r="AB5817">
        <v>2021</v>
      </c>
    </row>
    <row r="5818" spans="1:28" x14ac:dyDescent="0.25">
      <c r="A5818">
        <v>79</v>
      </c>
      <c r="B5818" t="s">
        <v>354</v>
      </c>
      <c r="C5818" t="s">
        <v>581</v>
      </c>
      <c r="D5818" t="s">
        <v>9</v>
      </c>
      <c r="E5818" t="s">
        <v>54</v>
      </c>
      <c r="F5818" t="s">
        <v>84</v>
      </c>
      <c r="G5818">
        <v>28000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610</v>
      </c>
      <c r="AB5818">
        <v>2021</v>
      </c>
    </row>
    <row r="5819" spans="1:28" x14ac:dyDescent="0.25">
      <c r="A5819">
        <v>80</v>
      </c>
      <c r="B5819" t="s">
        <v>355</v>
      </c>
      <c r="C5819" t="s">
        <v>582</v>
      </c>
      <c r="D5819" t="s">
        <v>9</v>
      </c>
      <c r="E5819" t="s">
        <v>54</v>
      </c>
      <c r="F5819" t="s">
        <v>84</v>
      </c>
      <c r="G5819">
        <v>28000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610</v>
      </c>
      <c r="AB5819">
        <v>2021</v>
      </c>
    </row>
    <row r="5820" spans="1:28" x14ac:dyDescent="0.25">
      <c r="A5820">
        <v>81</v>
      </c>
      <c r="B5820" t="s">
        <v>346</v>
      </c>
      <c r="C5820" t="s">
        <v>583</v>
      </c>
      <c r="D5820" t="s">
        <v>12</v>
      </c>
      <c r="E5820" t="s">
        <v>46</v>
      </c>
      <c r="F5820" t="s">
        <v>84</v>
      </c>
      <c r="G5820">
        <v>28875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610</v>
      </c>
      <c r="AB5820">
        <v>2021</v>
      </c>
    </row>
    <row r="5821" spans="1:28" x14ac:dyDescent="0.25">
      <c r="A5821">
        <v>82</v>
      </c>
      <c r="B5821" t="s">
        <v>365</v>
      </c>
      <c r="C5821" t="s">
        <v>584</v>
      </c>
      <c r="D5821" t="s">
        <v>19</v>
      </c>
      <c r="E5821" t="s">
        <v>46</v>
      </c>
      <c r="F5821" t="s">
        <v>84</v>
      </c>
      <c r="G5821">
        <v>27300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610</v>
      </c>
      <c r="AB5821">
        <v>2021</v>
      </c>
    </row>
    <row r="5822" spans="1:28" x14ac:dyDescent="0.25">
      <c r="A5822">
        <v>83</v>
      </c>
      <c r="B5822" t="s">
        <v>446</v>
      </c>
      <c r="C5822" t="s">
        <v>586</v>
      </c>
      <c r="D5822" t="s">
        <v>14</v>
      </c>
      <c r="E5822" t="s">
        <v>36</v>
      </c>
      <c r="F5822" t="s">
        <v>84</v>
      </c>
      <c r="G5822">
        <v>25000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610</v>
      </c>
      <c r="AB5822">
        <v>2021</v>
      </c>
    </row>
    <row r="5823" spans="1:28" x14ac:dyDescent="0.25">
      <c r="A5823">
        <v>84</v>
      </c>
      <c r="B5823" t="s">
        <v>440</v>
      </c>
      <c r="C5823" t="s">
        <v>587</v>
      </c>
      <c r="D5823" t="s">
        <v>10</v>
      </c>
      <c r="E5823" t="s">
        <v>54</v>
      </c>
      <c r="F5823" t="s">
        <v>84</v>
      </c>
      <c r="G5823">
        <v>25000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610</v>
      </c>
      <c r="AB5823">
        <v>2021</v>
      </c>
    </row>
    <row r="5824" spans="1:28" x14ac:dyDescent="0.25">
      <c r="A5824">
        <v>85</v>
      </c>
      <c r="B5824" t="s">
        <v>344</v>
      </c>
      <c r="C5824" t="s">
        <v>588</v>
      </c>
      <c r="D5824" t="s">
        <v>9</v>
      </c>
      <c r="E5824" t="s">
        <v>41</v>
      </c>
      <c r="F5824" t="s">
        <v>84</v>
      </c>
      <c r="G5824">
        <v>24800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610</v>
      </c>
      <c r="AB5824">
        <v>2021</v>
      </c>
    </row>
    <row r="5825" spans="1:28" x14ac:dyDescent="0.25">
      <c r="A5825">
        <v>86</v>
      </c>
      <c r="B5825" t="s">
        <v>357</v>
      </c>
      <c r="C5825" t="s">
        <v>589</v>
      </c>
      <c r="D5825" t="s">
        <v>6</v>
      </c>
      <c r="E5825" t="s">
        <v>26</v>
      </c>
      <c r="F5825" t="s">
        <v>84</v>
      </c>
      <c r="G5825">
        <v>23100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610</v>
      </c>
      <c r="AB5825">
        <v>2021</v>
      </c>
    </row>
    <row r="5826" spans="1:28" x14ac:dyDescent="0.25">
      <c r="A5826">
        <v>87</v>
      </c>
      <c r="B5826" t="s">
        <v>432</v>
      </c>
      <c r="C5826" t="s">
        <v>590</v>
      </c>
      <c r="D5826" t="s">
        <v>10</v>
      </c>
      <c r="E5826" t="s">
        <v>33</v>
      </c>
      <c r="F5826" t="s">
        <v>84</v>
      </c>
      <c r="G5826">
        <v>23100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610</v>
      </c>
      <c r="AB5826">
        <v>2021</v>
      </c>
    </row>
    <row r="5827" spans="1:28" x14ac:dyDescent="0.25">
      <c r="A5827">
        <v>88</v>
      </c>
      <c r="B5827" t="s">
        <v>349</v>
      </c>
      <c r="C5827" t="s">
        <v>591</v>
      </c>
      <c r="D5827" t="s">
        <v>6</v>
      </c>
      <c r="E5827" t="s">
        <v>52</v>
      </c>
      <c r="F5827" t="s">
        <v>84</v>
      </c>
      <c r="G5827">
        <v>22000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610</v>
      </c>
      <c r="AB5827">
        <v>2021</v>
      </c>
    </row>
    <row r="5828" spans="1:28" x14ac:dyDescent="0.25">
      <c r="A5828">
        <v>89</v>
      </c>
      <c r="B5828" t="s">
        <v>351</v>
      </c>
      <c r="C5828" t="s">
        <v>592</v>
      </c>
      <c r="D5828" t="s">
        <v>6</v>
      </c>
      <c r="E5828" t="s">
        <v>52</v>
      </c>
      <c r="F5828" t="s">
        <v>84</v>
      </c>
      <c r="G5828">
        <v>22000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610</v>
      </c>
      <c r="AB5828">
        <v>2021</v>
      </c>
    </row>
    <row r="5829" spans="1:28" x14ac:dyDescent="0.25">
      <c r="A5829">
        <v>90</v>
      </c>
      <c r="B5829" t="s">
        <v>352</v>
      </c>
      <c r="C5829" t="s">
        <v>593</v>
      </c>
      <c r="D5829" t="s">
        <v>6</v>
      </c>
      <c r="E5829" t="s">
        <v>26</v>
      </c>
      <c r="F5829" t="s">
        <v>84</v>
      </c>
      <c r="G5829">
        <v>22000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610</v>
      </c>
      <c r="AB5829">
        <v>2021</v>
      </c>
    </row>
    <row r="5830" spans="1:28" x14ac:dyDescent="0.25">
      <c r="A5830">
        <v>91</v>
      </c>
      <c r="B5830" t="s">
        <v>338</v>
      </c>
      <c r="C5830" t="s">
        <v>594</v>
      </c>
      <c r="D5830" t="s">
        <v>6</v>
      </c>
      <c r="E5830" t="s">
        <v>28</v>
      </c>
      <c r="F5830" t="s">
        <v>84</v>
      </c>
      <c r="G5830">
        <v>21500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610</v>
      </c>
      <c r="AB5830">
        <v>2021</v>
      </c>
    </row>
    <row r="5831" spans="1:28" x14ac:dyDescent="0.25">
      <c r="A5831">
        <v>92</v>
      </c>
      <c r="B5831" t="s">
        <v>339</v>
      </c>
      <c r="C5831" t="s">
        <v>595</v>
      </c>
      <c r="D5831" t="s">
        <v>9</v>
      </c>
      <c r="E5831" t="s">
        <v>57</v>
      </c>
      <c r="F5831" t="s">
        <v>84</v>
      </c>
      <c r="G5831">
        <v>21500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610</v>
      </c>
      <c r="AB5831">
        <v>2021</v>
      </c>
    </row>
    <row r="5832" spans="1:28" x14ac:dyDescent="0.25">
      <c r="A5832">
        <v>93</v>
      </c>
      <c r="B5832" t="s">
        <v>439</v>
      </c>
      <c r="C5832" t="s">
        <v>596</v>
      </c>
      <c r="D5832" t="s">
        <v>9</v>
      </c>
      <c r="E5832" t="s">
        <v>26</v>
      </c>
      <c r="F5832" t="s">
        <v>84</v>
      </c>
      <c r="G5832">
        <v>20000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610</v>
      </c>
      <c r="AB5832">
        <v>2021</v>
      </c>
    </row>
    <row r="5833" spans="1:28" x14ac:dyDescent="0.25">
      <c r="A5833">
        <v>94</v>
      </c>
      <c r="B5833" t="s">
        <v>431</v>
      </c>
      <c r="C5833" t="s">
        <v>600</v>
      </c>
      <c r="D5833" t="s">
        <v>9</v>
      </c>
      <c r="E5833" t="s">
        <v>37</v>
      </c>
      <c r="F5833" t="s">
        <v>84</v>
      </c>
      <c r="G5833">
        <v>19000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610</v>
      </c>
      <c r="AB5833">
        <v>2021</v>
      </c>
    </row>
    <row r="5834" spans="1:28" x14ac:dyDescent="0.25">
      <c r="A5834">
        <v>95</v>
      </c>
      <c r="B5834" t="s">
        <v>451</v>
      </c>
      <c r="C5834" t="s">
        <v>601</v>
      </c>
      <c r="D5834" t="s">
        <v>9</v>
      </c>
      <c r="E5834" t="s">
        <v>37</v>
      </c>
      <c r="F5834" t="s">
        <v>84</v>
      </c>
      <c r="G5834">
        <v>19000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610</v>
      </c>
      <c r="AB5834">
        <v>2021</v>
      </c>
    </row>
    <row r="5835" spans="1:28" x14ac:dyDescent="0.25">
      <c r="A5835">
        <v>96</v>
      </c>
      <c r="B5835" t="s">
        <v>445</v>
      </c>
      <c r="C5835" t="s">
        <v>502</v>
      </c>
      <c r="D5835" t="s">
        <v>7</v>
      </c>
      <c r="E5835" t="s">
        <v>54</v>
      </c>
      <c r="F5835" t="s">
        <v>84</v>
      </c>
      <c r="G5835">
        <v>18000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610</v>
      </c>
      <c r="AB5835">
        <v>2021</v>
      </c>
    </row>
    <row r="5836" spans="1:28" x14ac:dyDescent="0.25">
      <c r="A5836">
        <v>97</v>
      </c>
      <c r="B5836" t="s">
        <v>487</v>
      </c>
      <c r="C5836" t="s">
        <v>602</v>
      </c>
      <c r="D5836" t="s">
        <v>6</v>
      </c>
      <c r="E5836" t="s">
        <v>37</v>
      </c>
      <c r="F5836" t="s">
        <v>84</v>
      </c>
      <c r="G5836">
        <v>15000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610</v>
      </c>
      <c r="AB5836">
        <v>2021</v>
      </c>
    </row>
    <row r="5837" spans="1:28" x14ac:dyDescent="0.25">
      <c r="A5837">
        <v>98</v>
      </c>
      <c r="B5837" t="s">
        <v>336</v>
      </c>
      <c r="C5837" t="s">
        <v>603</v>
      </c>
      <c r="D5837" t="s">
        <v>6</v>
      </c>
      <c r="E5837" t="s">
        <v>37</v>
      </c>
      <c r="F5837" t="s">
        <v>84</v>
      </c>
      <c r="G5837">
        <v>10000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610</v>
      </c>
      <c r="AB5837">
        <v>2021</v>
      </c>
    </row>
    <row r="5838" spans="1:28" x14ac:dyDescent="0.25">
      <c r="A5838">
        <v>99</v>
      </c>
      <c r="B5838" t="s">
        <v>441</v>
      </c>
      <c r="C5838" t="s">
        <v>604</v>
      </c>
      <c r="D5838" t="s">
        <v>6</v>
      </c>
      <c r="E5838" t="s">
        <v>37</v>
      </c>
      <c r="F5838" t="s">
        <v>84</v>
      </c>
      <c r="G5838">
        <v>10000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617</v>
      </c>
      <c r="AB5838">
        <v>2021</v>
      </c>
    </row>
    <row r="5839" spans="1:28" x14ac:dyDescent="0.25">
      <c r="A5839">
        <v>100</v>
      </c>
      <c r="B5839" t="s">
        <v>444</v>
      </c>
      <c r="C5839" t="s">
        <v>501</v>
      </c>
      <c r="D5839" t="s">
        <v>7</v>
      </c>
      <c r="E5839" t="s">
        <v>27</v>
      </c>
      <c r="F5839" t="s">
        <v>84</v>
      </c>
      <c r="G5839">
        <v>400000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617</v>
      </c>
      <c r="AB5839">
        <v>2021</v>
      </c>
    </row>
    <row r="5840" spans="1:28" x14ac:dyDescent="0.25">
      <c r="A5840">
        <v>1</v>
      </c>
      <c r="B5840" t="s">
        <v>426</v>
      </c>
      <c r="C5840" t="s">
        <v>502</v>
      </c>
      <c r="D5840" t="s">
        <v>10</v>
      </c>
      <c r="E5840" t="s">
        <v>53</v>
      </c>
      <c r="F5840" t="s">
        <v>84</v>
      </c>
      <c r="G5840">
        <v>300000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617</v>
      </c>
      <c r="AB5840">
        <v>2021</v>
      </c>
    </row>
    <row r="5841" spans="1:28" x14ac:dyDescent="0.25">
      <c r="A5841">
        <v>2</v>
      </c>
      <c r="B5841" t="s">
        <v>443</v>
      </c>
      <c r="C5841" t="s">
        <v>503</v>
      </c>
      <c r="D5841" t="s">
        <v>19</v>
      </c>
      <c r="E5841" t="s">
        <v>71</v>
      </c>
      <c r="F5841" t="s">
        <v>84</v>
      </c>
      <c r="G5841">
        <v>300000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617</v>
      </c>
      <c r="AB5841">
        <v>2021</v>
      </c>
    </row>
    <row r="5842" spans="1:28" x14ac:dyDescent="0.25">
      <c r="A5842">
        <v>3</v>
      </c>
      <c r="B5842" t="s">
        <v>422</v>
      </c>
      <c r="C5842" t="s">
        <v>504</v>
      </c>
      <c r="D5842" t="s">
        <v>11</v>
      </c>
      <c r="E5842" t="s">
        <v>34</v>
      </c>
      <c r="F5842" t="s">
        <v>84</v>
      </c>
      <c r="G5842">
        <v>300000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617</v>
      </c>
      <c r="AB5842">
        <v>2021</v>
      </c>
    </row>
    <row r="5843" spans="1:28" x14ac:dyDescent="0.25">
      <c r="A5843">
        <v>4</v>
      </c>
      <c r="B5843" t="s">
        <v>480</v>
      </c>
      <c r="C5843" t="s">
        <v>505</v>
      </c>
      <c r="D5843" t="s">
        <v>506</v>
      </c>
      <c r="E5843" t="s">
        <v>56</v>
      </c>
      <c r="F5843" t="s">
        <v>84</v>
      </c>
      <c r="G5843">
        <v>250000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617</v>
      </c>
      <c r="AB5843">
        <v>2021</v>
      </c>
    </row>
    <row r="5844" spans="1:28" x14ac:dyDescent="0.25">
      <c r="A5844">
        <v>5</v>
      </c>
      <c r="B5844" t="s">
        <v>479</v>
      </c>
      <c r="C5844" t="s">
        <v>507</v>
      </c>
      <c r="D5844" t="s">
        <v>318</v>
      </c>
      <c r="E5844" t="s">
        <v>77</v>
      </c>
      <c r="F5844" t="s">
        <v>84</v>
      </c>
      <c r="G5844">
        <v>250000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617</v>
      </c>
      <c r="AB5844">
        <v>2021</v>
      </c>
    </row>
    <row r="5845" spans="1:28" x14ac:dyDescent="0.25">
      <c r="A5845">
        <v>6</v>
      </c>
      <c r="B5845" t="s">
        <v>483</v>
      </c>
      <c r="C5845" t="s">
        <v>508</v>
      </c>
      <c r="D5845" t="s">
        <v>23</v>
      </c>
      <c r="E5845" t="s">
        <v>82</v>
      </c>
      <c r="F5845" t="s">
        <v>84</v>
      </c>
      <c r="G5845">
        <v>150000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617</v>
      </c>
      <c r="AB5845">
        <v>2021</v>
      </c>
    </row>
    <row r="5846" spans="1:28" x14ac:dyDescent="0.25">
      <c r="A5846">
        <v>7</v>
      </c>
      <c r="B5846" t="s">
        <v>486</v>
      </c>
      <c r="C5846" t="s">
        <v>509</v>
      </c>
      <c r="D5846" t="s">
        <v>17</v>
      </c>
      <c r="E5846" t="s">
        <v>273</v>
      </c>
      <c r="F5846" t="s">
        <v>84</v>
      </c>
      <c r="G5846">
        <v>150000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617</v>
      </c>
      <c r="AB5846">
        <v>2021</v>
      </c>
    </row>
    <row r="5847" spans="1:28" x14ac:dyDescent="0.25">
      <c r="A5847">
        <v>8</v>
      </c>
      <c r="B5847" t="s">
        <v>477</v>
      </c>
      <c r="C5847" t="s">
        <v>510</v>
      </c>
      <c r="D5847" t="s">
        <v>7</v>
      </c>
      <c r="E5847" t="s">
        <v>49</v>
      </c>
      <c r="F5847" t="s">
        <v>84</v>
      </c>
      <c r="G5847">
        <v>150000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617</v>
      </c>
      <c r="AB5847">
        <v>2021</v>
      </c>
    </row>
    <row r="5848" spans="1:28" x14ac:dyDescent="0.25">
      <c r="A5848">
        <v>9</v>
      </c>
      <c r="B5848" t="s">
        <v>476</v>
      </c>
      <c r="C5848" t="s">
        <v>511</v>
      </c>
      <c r="D5848" t="s">
        <v>7</v>
      </c>
      <c r="E5848" t="s">
        <v>30</v>
      </c>
      <c r="F5848" t="s">
        <v>84</v>
      </c>
      <c r="G5848">
        <v>150000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617</v>
      </c>
      <c r="AB5848">
        <v>2021</v>
      </c>
    </row>
    <row r="5849" spans="1:28" x14ac:dyDescent="0.25">
      <c r="A5849">
        <v>10</v>
      </c>
      <c r="B5849" t="s">
        <v>417</v>
      </c>
      <c r="C5849" t="s">
        <v>512</v>
      </c>
      <c r="D5849" t="s">
        <v>506</v>
      </c>
      <c r="E5849" t="s">
        <v>81</v>
      </c>
      <c r="F5849" t="s">
        <v>84</v>
      </c>
      <c r="G5849">
        <v>150000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617</v>
      </c>
      <c r="AB5849">
        <v>2021</v>
      </c>
    </row>
    <row r="5850" spans="1:28" x14ac:dyDescent="0.25">
      <c r="A5850">
        <v>11</v>
      </c>
      <c r="B5850" t="s">
        <v>420</v>
      </c>
      <c r="C5850" t="s">
        <v>513</v>
      </c>
      <c r="D5850" t="s">
        <v>14</v>
      </c>
      <c r="E5850" t="s">
        <v>333</v>
      </c>
      <c r="F5850" t="s">
        <v>84</v>
      </c>
      <c r="G5850">
        <v>150000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617</v>
      </c>
      <c r="AB5850">
        <v>2021</v>
      </c>
    </row>
    <row r="5851" spans="1:28" x14ac:dyDescent="0.25">
      <c r="A5851">
        <v>12</v>
      </c>
      <c r="B5851" t="s">
        <v>421</v>
      </c>
      <c r="C5851" t="s">
        <v>515</v>
      </c>
      <c r="D5851" t="s">
        <v>4</v>
      </c>
      <c r="E5851" t="s">
        <v>516</v>
      </c>
      <c r="F5851" t="s">
        <v>84</v>
      </c>
      <c r="G5851">
        <v>150000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617</v>
      </c>
      <c r="AB5851">
        <v>2021</v>
      </c>
    </row>
    <row r="5852" spans="1:28" x14ac:dyDescent="0.25">
      <c r="A5852">
        <v>13</v>
      </c>
      <c r="B5852" t="s">
        <v>423</v>
      </c>
      <c r="C5852" t="s">
        <v>614</v>
      </c>
      <c r="D5852" t="s">
        <v>615</v>
      </c>
      <c r="E5852" t="s">
        <v>616</v>
      </c>
      <c r="F5852" t="s">
        <v>84</v>
      </c>
      <c r="G5852">
        <v>150000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617</v>
      </c>
      <c r="AB5852">
        <v>2021</v>
      </c>
    </row>
    <row r="5853" spans="1:28" x14ac:dyDescent="0.25">
      <c r="A5853">
        <v>14</v>
      </c>
      <c r="B5853" t="s">
        <v>438</v>
      </c>
      <c r="C5853" t="s">
        <v>517</v>
      </c>
      <c r="D5853" t="s">
        <v>9</v>
      </c>
      <c r="E5853" t="s">
        <v>31</v>
      </c>
      <c r="F5853" t="s">
        <v>84</v>
      </c>
      <c r="G5853">
        <v>145000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617</v>
      </c>
      <c r="AB5853">
        <v>2021</v>
      </c>
    </row>
    <row r="5854" spans="1:28" x14ac:dyDescent="0.25">
      <c r="A5854">
        <v>15</v>
      </c>
      <c r="B5854" t="s">
        <v>419</v>
      </c>
      <c r="C5854" t="s">
        <v>518</v>
      </c>
      <c r="D5854" t="s">
        <v>7</v>
      </c>
      <c r="E5854" t="s">
        <v>47</v>
      </c>
      <c r="F5854" t="s">
        <v>84</v>
      </c>
      <c r="G5854">
        <v>130000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617</v>
      </c>
      <c r="AB5854">
        <v>2021</v>
      </c>
    </row>
    <row r="5855" spans="1:28" x14ac:dyDescent="0.25">
      <c r="A5855">
        <v>16</v>
      </c>
      <c r="B5855" t="s">
        <v>482</v>
      </c>
      <c r="C5855" t="s">
        <v>519</v>
      </c>
      <c r="D5855" t="s">
        <v>8</v>
      </c>
      <c r="E5855" t="s">
        <v>63</v>
      </c>
      <c r="F5855" t="s">
        <v>84</v>
      </c>
      <c r="G5855">
        <v>130000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617</v>
      </c>
      <c r="AB5855">
        <v>2021</v>
      </c>
    </row>
    <row r="5856" spans="1:28" x14ac:dyDescent="0.25">
      <c r="A5856">
        <v>17</v>
      </c>
      <c r="B5856" t="s">
        <v>475</v>
      </c>
      <c r="C5856" t="s">
        <v>611</v>
      </c>
      <c r="D5856" t="s">
        <v>13</v>
      </c>
      <c r="E5856" t="s">
        <v>612</v>
      </c>
      <c r="F5856" t="s">
        <v>84</v>
      </c>
      <c r="G5856">
        <v>130000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617</v>
      </c>
      <c r="AB5856">
        <v>2021</v>
      </c>
    </row>
    <row r="5857" spans="1:28" x14ac:dyDescent="0.25">
      <c r="A5857">
        <v>18</v>
      </c>
      <c r="B5857" t="s">
        <v>473</v>
      </c>
      <c r="C5857" t="s">
        <v>520</v>
      </c>
      <c r="D5857" t="s">
        <v>8</v>
      </c>
      <c r="E5857" t="s">
        <v>29</v>
      </c>
      <c r="F5857" t="s">
        <v>84</v>
      </c>
      <c r="G5857">
        <v>130000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617</v>
      </c>
      <c r="AB5857">
        <v>2021</v>
      </c>
    </row>
    <row r="5858" spans="1:28" x14ac:dyDescent="0.25">
      <c r="A5858">
        <v>19</v>
      </c>
      <c r="B5858" t="s">
        <v>411</v>
      </c>
      <c r="C5858" t="s">
        <v>521</v>
      </c>
      <c r="D5858" t="s">
        <v>13</v>
      </c>
      <c r="E5858" t="s">
        <v>90</v>
      </c>
      <c r="F5858" t="s">
        <v>84</v>
      </c>
      <c r="G5858">
        <v>95000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617</v>
      </c>
      <c r="AB5858">
        <v>2021</v>
      </c>
    </row>
    <row r="5859" spans="1:28" x14ac:dyDescent="0.25">
      <c r="A5859">
        <v>20</v>
      </c>
      <c r="B5859" t="s">
        <v>414</v>
      </c>
      <c r="C5859" t="s">
        <v>523</v>
      </c>
      <c r="D5859" t="s">
        <v>506</v>
      </c>
      <c r="E5859" t="s">
        <v>48</v>
      </c>
      <c r="F5859" t="s">
        <v>84</v>
      </c>
      <c r="G5859">
        <v>95000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617</v>
      </c>
      <c r="AB5859">
        <v>2021</v>
      </c>
    </row>
    <row r="5860" spans="1:28" x14ac:dyDescent="0.25">
      <c r="A5860">
        <v>21</v>
      </c>
      <c r="B5860" t="s">
        <v>415</v>
      </c>
      <c r="C5860" t="s">
        <v>525</v>
      </c>
      <c r="D5860" t="s">
        <v>10</v>
      </c>
      <c r="E5860" t="s">
        <v>69</v>
      </c>
      <c r="F5860" t="s">
        <v>84</v>
      </c>
      <c r="G5860">
        <v>95000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617</v>
      </c>
      <c r="AB5860">
        <v>2021</v>
      </c>
    </row>
    <row r="5861" spans="1:28" x14ac:dyDescent="0.25">
      <c r="A5861">
        <v>22</v>
      </c>
      <c r="B5861" t="s">
        <v>465</v>
      </c>
      <c r="C5861" t="s">
        <v>605</v>
      </c>
      <c r="D5861" t="s">
        <v>16</v>
      </c>
      <c r="E5861" t="s">
        <v>606</v>
      </c>
      <c r="F5861" t="s">
        <v>84</v>
      </c>
      <c r="G5861">
        <v>90000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617</v>
      </c>
      <c r="AB5861">
        <v>2021</v>
      </c>
    </row>
    <row r="5862" spans="1:28" x14ac:dyDescent="0.25">
      <c r="A5862">
        <v>23</v>
      </c>
      <c r="B5862" t="s">
        <v>464</v>
      </c>
      <c r="C5862" t="s">
        <v>607</v>
      </c>
      <c r="D5862" t="s">
        <v>16</v>
      </c>
      <c r="E5862" t="s">
        <v>606</v>
      </c>
      <c r="F5862" t="s">
        <v>84</v>
      </c>
      <c r="G5862">
        <v>90000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617</v>
      </c>
      <c r="AB5862">
        <v>2021</v>
      </c>
    </row>
    <row r="5863" spans="1:28" x14ac:dyDescent="0.25">
      <c r="A5863">
        <v>24</v>
      </c>
      <c r="B5863" t="s">
        <v>463</v>
      </c>
      <c r="C5863" t="s">
        <v>608</v>
      </c>
      <c r="D5863" t="s">
        <v>16</v>
      </c>
      <c r="E5863" t="s">
        <v>606</v>
      </c>
      <c r="F5863" t="s">
        <v>84</v>
      </c>
      <c r="G5863">
        <v>90000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617</v>
      </c>
      <c r="AB5863">
        <v>2021</v>
      </c>
    </row>
    <row r="5864" spans="1:28" x14ac:dyDescent="0.25">
      <c r="A5864">
        <v>25</v>
      </c>
      <c r="B5864" t="s">
        <v>462</v>
      </c>
      <c r="C5864" t="s">
        <v>609</v>
      </c>
      <c r="D5864" t="s">
        <v>16</v>
      </c>
      <c r="E5864" t="s">
        <v>606</v>
      </c>
      <c r="F5864" t="s">
        <v>84</v>
      </c>
      <c r="G5864">
        <v>90000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617</v>
      </c>
      <c r="AB5864">
        <v>2021</v>
      </c>
    </row>
    <row r="5865" spans="1:28" x14ac:dyDescent="0.25">
      <c r="A5865">
        <v>26</v>
      </c>
      <c r="B5865" t="s">
        <v>412</v>
      </c>
      <c r="C5865" t="s">
        <v>527</v>
      </c>
      <c r="D5865" t="s">
        <v>17</v>
      </c>
      <c r="E5865" t="s">
        <v>613</v>
      </c>
      <c r="F5865" t="s">
        <v>84</v>
      </c>
      <c r="G5865">
        <v>85000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617</v>
      </c>
      <c r="AB5865">
        <v>2021</v>
      </c>
    </row>
    <row r="5866" spans="1:28" x14ac:dyDescent="0.25">
      <c r="A5866">
        <v>27</v>
      </c>
      <c r="B5866" t="s">
        <v>449</v>
      </c>
      <c r="C5866" t="s">
        <v>530</v>
      </c>
      <c r="D5866" t="s">
        <v>7</v>
      </c>
      <c r="E5866" t="s">
        <v>30</v>
      </c>
      <c r="F5866" t="s">
        <v>84</v>
      </c>
      <c r="G5866">
        <v>80000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617</v>
      </c>
      <c r="AB5866">
        <v>2021</v>
      </c>
    </row>
    <row r="5867" spans="1:28" x14ac:dyDescent="0.25">
      <c r="A5867">
        <v>28</v>
      </c>
      <c r="B5867" t="s">
        <v>390</v>
      </c>
      <c r="C5867" t="s">
        <v>531</v>
      </c>
      <c r="D5867" t="s">
        <v>5</v>
      </c>
      <c r="E5867" t="s">
        <v>25</v>
      </c>
      <c r="F5867" t="s">
        <v>84</v>
      </c>
      <c r="G5867">
        <v>80000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617</v>
      </c>
      <c r="AB5867">
        <v>2021</v>
      </c>
    </row>
    <row r="5868" spans="1:28" x14ac:dyDescent="0.25">
      <c r="A5868">
        <v>29</v>
      </c>
      <c r="B5868" t="s">
        <v>407</v>
      </c>
      <c r="C5868" t="s">
        <v>532</v>
      </c>
      <c r="D5868" t="s">
        <v>12</v>
      </c>
      <c r="E5868" t="s">
        <v>35</v>
      </c>
      <c r="F5868" t="s">
        <v>84</v>
      </c>
      <c r="G5868">
        <v>75000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617</v>
      </c>
      <c r="AB5868">
        <v>2021</v>
      </c>
    </row>
    <row r="5869" spans="1:28" x14ac:dyDescent="0.25">
      <c r="A5869">
        <v>30</v>
      </c>
      <c r="B5869" t="s">
        <v>406</v>
      </c>
      <c r="C5869" t="s">
        <v>533</v>
      </c>
      <c r="D5869" t="s">
        <v>6</v>
      </c>
      <c r="E5869" t="s">
        <v>335</v>
      </c>
      <c r="F5869" t="s">
        <v>84</v>
      </c>
      <c r="G5869">
        <v>70000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617</v>
      </c>
      <c r="AB5869">
        <v>2021</v>
      </c>
    </row>
    <row r="5870" spans="1:28" x14ac:dyDescent="0.25">
      <c r="A5870">
        <v>31</v>
      </c>
      <c r="B5870" t="s">
        <v>389</v>
      </c>
      <c r="C5870" t="s">
        <v>529</v>
      </c>
      <c r="D5870" t="s">
        <v>18</v>
      </c>
      <c r="E5870" t="s">
        <v>55</v>
      </c>
      <c r="F5870" t="s">
        <v>84</v>
      </c>
      <c r="G5870">
        <v>65000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617</v>
      </c>
      <c r="AB5870">
        <v>2021</v>
      </c>
    </row>
    <row r="5871" spans="1:28" x14ac:dyDescent="0.25">
      <c r="A5871">
        <v>32</v>
      </c>
      <c r="B5871" t="s">
        <v>402</v>
      </c>
      <c r="C5871" t="s">
        <v>526</v>
      </c>
      <c r="D5871" t="s">
        <v>4</v>
      </c>
      <c r="E5871" t="s">
        <v>618</v>
      </c>
      <c r="F5871" t="s">
        <v>84</v>
      </c>
      <c r="G5871">
        <v>65000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617</v>
      </c>
      <c r="AB5871">
        <v>2021</v>
      </c>
    </row>
    <row r="5872" spans="1:28" x14ac:dyDescent="0.25">
      <c r="A5872">
        <v>33</v>
      </c>
      <c r="B5872" t="s">
        <v>404</v>
      </c>
      <c r="C5872" t="s">
        <v>534</v>
      </c>
      <c r="D5872" t="s">
        <v>10</v>
      </c>
      <c r="E5872" t="s">
        <v>39</v>
      </c>
      <c r="F5872" t="s">
        <v>84</v>
      </c>
      <c r="G5872">
        <v>65000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617</v>
      </c>
      <c r="AB5872">
        <v>2021</v>
      </c>
    </row>
    <row r="5873" spans="1:28" x14ac:dyDescent="0.25">
      <c r="A5873">
        <v>34</v>
      </c>
      <c r="B5873" t="s">
        <v>405</v>
      </c>
      <c r="C5873" t="s">
        <v>535</v>
      </c>
      <c r="D5873" t="s">
        <v>16</v>
      </c>
      <c r="E5873" t="s">
        <v>61</v>
      </c>
      <c r="F5873" t="s">
        <v>84</v>
      </c>
      <c r="G5873">
        <v>65000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617</v>
      </c>
      <c r="AB5873">
        <v>2021</v>
      </c>
    </row>
    <row r="5874" spans="1:28" x14ac:dyDescent="0.25">
      <c r="A5874">
        <v>35</v>
      </c>
      <c r="B5874" t="s">
        <v>400</v>
      </c>
      <c r="C5874" t="s">
        <v>536</v>
      </c>
      <c r="D5874" t="s">
        <v>8</v>
      </c>
      <c r="E5874" t="s">
        <v>64</v>
      </c>
      <c r="F5874" t="s">
        <v>84</v>
      </c>
      <c r="G5874">
        <v>60000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617</v>
      </c>
      <c r="AB5874">
        <v>2021</v>
      </c>
    </row>
    <row r="5875" spans="1:28" x14ac:dyDescent="0.25">
      <c r="A5875">
        <v>36</v>
      </c>
      <c r="B5875" t="s">
        <v>401</v>
      </c>
      <c r="C5875" t="s">
        <v>537</v>
      </c>
      <c r="D5875" t="s">
        <v>7</v>
      </c>
      <c r="E5875" t="s">
        <v>75</v>
      </c>
      <c r="F5875" t="s">
        <v>84</v>
      </c>
      <c r="G5875">
        <v>60000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617</v>
      </c>
      <c r="AB5875">
        <v>2021</v>
      </c>
    </row>
    <row r="5876" spans="1:28" x14ac:dyDescent="0.25">
      <c r="A5876">
        <v>37</v>
      </c>
      <c r="B5876" t="s">
        <v>429</v>
      </c>
      <c r="C5876" t="s">
        <v>538</v>
      </c>
      <c r="D5876" t="s">
        <v>14</v>
      </c>
      <c r="E5876" t="s">
        <v>66</v>
      </c>
      <c r="F5876" t="s">
        <v>84</v>
      </c>
      <c r="G5876">
        <v>55000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617</v>
      </c>
      <c r="AB5876">
        <v>2021</v>
      </c>
    </row>
    <row r="5877" spans="1:28" x14ac:dyDescent="0.25">
      <c r="A5877">
        <v>38</v>
      </c>
      <c r="B5877" t="s">
        <v>342</v>
      </c>
      <c r="C5877" t="s">
        <v>539</v>
      </c>
      <c r="D5877" t="s">
        <v>15</v>
      </c>
      <c r="E5877" t="s">
        <v>540</v>
      </c>
      <c r="F5877" t="s">
        <v>84</v>
      </c>
      <c r="G5877">
        <v>55000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617</v>
      </c>
      <c r="AB5877">
        <v>2021</v>
      </c>
    </row>
    <row r="5878" spans="1:28" x14ac:dyDescent="0.25">
      <c r="A5878">
        <v>39</v>
      </c>
      <c r="B5878" t="s">
        <v>399</v>
      </c>
      <c r="C5878" t="s">
        <v>514</v>
      </c>
      <c r="D5878" t="s">
        <v>16</v>
      </c>
      <c r="E5878" t="s">
        <v>79</v>
      </c>
      <c r="F5878" t="s">
        <v>84</v>
      </c>
      <c r="G5878">
        <v>54000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617</v>
      </c>
      <c r="AB5878">
        <v>2021</v>
      </c>
    </row>
    <row r="5879" spans="1:28" x14ac:dyDescent="0.25">
      <c r="A5879">
        <v>40</v>
      </c>
      <c r="B5879" t="s">
        <v>396</v>
      </c>
      <c r="C5879" t="s">
        <v>541</v>
      </c>
      <c r="D5879" t="s">
        <v>506</v>
      </c>
      <c r="E5879" t="s">
        <v>70</v>
      </c>
      <c r="F5879" t="s">
        <v>84</v>
      </c>
      <c r="G5879">
        <v>50000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617</v>
      </c>
      <c r="AB5879">
        <v>2021</v>
      </c>
    </row>
    <row r="5880" spans="1:28" x14ac:dyDescent="0.25">
      <c r="A5880">
        <v>41</v>
      </c>
      <c r="B5880" t="s">
        <v>397</v>
      </c>
      <c r="C5880" t="s">
        <v>542</v>
      </c>
      <c r="D5880" t="s">
        <v>17</v>
      </c>
      <c r="E5880" t="s">
        <v>76</v>
      </c>
      <c r="F5880" t="s">
        <v>84</v>
      </c>
      <c r="G5880">
        <v>50000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617</v>
      </c>
      <c r="AB5880">
        <v>2021</v>
      </c>
    </row>
    <row r="5881" spans="1:28" x14ac:dyDescent="0.25">
      <c r="A5881">
        <v>42</v>
      </c>
      <c r="B5881" t="s">
        <v>379</v>
      </c>
      <c r="C5881" t="s">
        <v>544</v>
      </c>
      <c r="D5881" t="s">
        <v>10</v>
      </c>
      <c r="E5881" t="s">
        <v>43</v>
      </c>
      <c r="F5881" t="s">
        <v>84</v>
      </c>
      <c r="G5881">
        <v>45000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617</v>
      </c>
      <c r="AB5881">
        <v>2021</v>
      </c>
    </row>
    <row r="5882" spans="1:28" x14ac:dyDescent="0.25">
      <c r="A5882">
        <v>43</v>
      </c>
      <c r="B5882" t="s">
        <v>391</v>
      </c>
      <c r="C5882" t="s">
        <v>545</v>
      </c>
      <c r="D5882" t="s">
        <v>4</v>
      </c>
      <c r="E5882" t="s">
        <v>24</v>
      </c>
      <c r="F5882" t="s">
        <v>84</v>
      </c>
      <c r="G5882">
        <v>45000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617</v>
      </c>
      <c r="AB5882">
        <v>2021</v>
      </c>
    </row>
    <row r="5883" spans="1:28" x14ac:dyDescent="0.25">
      <c r="A5883">
        <v>44</v>
      </c>
      <c r="B5883" t="s">
        <v>436</v>
      </c>
      <c r="C5883" t="s">
        <v>546</v>
      </c>
      <c r="D5883" t="s">
        <v>10</v>
      </c>
      <c r="E5883" t="s">
        <v>40</v>
      </c>
      <c r="F5883" t="s">
        <v>85</v>
      </c>
      <c r="G5883">
        <v>45000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617</v>
      </c>
      <c r="AB5883">
        <v>2021</v>
      </c>
    </row>
    <row r="5884" spans="1:28" x14ac:dyDescent="0.25">
      <c r="A5884">
        <v>45</v>
      </c>
      <c r="B5884" t="s">
        <v>392</v>
      </c>
      <c r="C5884" t="s">
        <v>547</v>
      </c>
      <c r="D5884" t="s">
        <v>10</v>
      </c>
      <c r="E5884" t="s">
        <v>50</v>
      </c>
      <c r="F5884" t="s">
        <v>84</v>
      </c>
      <c r="G5884">
        <v>45000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617</v>
      </c>
      <c r="AB5884">
        <v>2021</v>
      </c>
    </row>
    <row r="5885" spans="1:28" x14ac:dyDescent="0.25">
      <c r="A5885">
        <v>46</v>
      </c>
      <c r="B5885" t="s">
        <v>387</v>
      </c>
      <c r="C5885" t="s">
        <v>549</v>
      </c>
      <c r="D5885" t="s">
        <v>16</v>
      </c>
      <c r="E5885" t="s">
        <v>45</v>
      </c>
      <c r="F5885" t="s">
        <v>84</v>
      </c>
      <c r="G5885">
        <v>44000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617</v>
      </c>
      <c r="AB5885">
        <v>2021</v>
      </c>
    </row>
    <row r="5886" spans="1:28" x14ac:dyDescent="0.25">
      <c r="A5886">
        <v>47</v>
      </c>
      <c r="B5886" t="s">
        <v>376</v>
      </c>
      <c r="C5886" t="s">
        <v>551</v>
      </c>
      <c r="D5886" t="s">
        <v>10</v>
      </c>
      <c r="E5886" t="s">
        <v>44</v>
      </c>
      <c r="F5886" t="s">
        <v>84</v>
      </c>
      <c r="G5886">
        <v>40000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617</v>
      </c>
      <c r="AB5886">
        <v>2021</v>
      </c>
    </row>
    <row r="5887" spans="1:28" x14ac:dyDescent="0.25">
      <c r="A5887">
        <v>48</v>
      </c>
      <c r="B5887" t="s">
        <v>382</v>
      </c>
      <c r="C5887" t="s">
        <v>552</v>
      </c>
      <c r="D5887" t="s">
        <v>506</v>
      </c>
      <c r="E5887" t="s">
        <v>65</v>
      </c>
      <c r="F5887" t="s">
        <v>85</v>
      </c>
      <c r="G5887">
        <v>40000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617</v>
      </c>
      <c r="AB5887">
        <v>2021</v>
      </c>
    </row>
    <row r="5888" spans="1:28" x14ac:dyDescent="0.25">
      <c r="A5888">
        <v>49</v>
      </c>
      <c r="B5888" t="s">
        <v>381</v>
      </c>
      <c r="C5888" t="s">
        <v>553</v>
      </c>
      <c r="D5888" t="s">
        <v>10</v>
      </c>
      <c r="E5888" t="s">
        <v>46</v>
      </c>
      <c r="F5888" t="s">
        <v>84</v>
      </c>
      <c r="G5888">
        <v>38000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617</v>
      </c>
      <c r="AB5888">
        <v>2021</v>
      </c>
    </row>
    <row r="5889" spans="1:28" x14ac:dyDescent="0.25">
      <c r="A5889">
        <v>50</v>
      </c>
      <c r="B5889" t="s">
        <v>377</v>
      </c>
      <c r="C5889" t="s">
        <v>554</v>
      </c>
      <c r="D5889" t="s">
        <v>10</v>
      </c>
      <c r="E5889" t="s">
        <v>44</v>
      </c>
      <c r="F5889" t="s">
        <v>84</v>
      </c>
      <c r="G5889">
        <v>36000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617</v>
      </c>
      <c r="AB5889">
        <v>2021</v>
      </c>
    </row>
    <row r="5890" spans="1:28" x14ac:dyDescent="0.25">
      <c r="A5890">
        <v>51</v>
      </c>
      <c r="B5890" t="s">
        <v>364</v>
      </c>
      <c r="C5890" t="s">
        <v>555</v>
      </c>
      <c r="D5890" t="s">
        <v>9</v>
      </c>
      <c r="E5890" t="s">
        <v>74</v>
      </c>
      <c r="F5890" t="s">
        <v>84</v>
      </c>
      <c r="G5890">
        <v>36000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617</v>
      </c>
      <c r="AB5890">
        <v>2021</v>
      </c>
    </row>
    <row r="5891" spans="1:28" x14ac:dyDescent="0.25">
      <c r="A5891">
        <v>52</v>
      </c>
      <c r="B5891" t="s">
        <v>378</v>
      </c>
      <c r="C5891" t="s">
        <v>556</v>
      </c>
      <c r="D5891" t="s">
        <v>10</v>
      </c>
      <c r="E5891" t="s">
        <v>44</v>
      </c>
      <c r="F5891" t="s">
        <v>84</v>
      </c>
      <c r="G5891">
        <v>36000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617</v>
      </c>
      <c r="AB5891">
        <v>2021</v>
      </c>
    </row>
    <row r="5892" spans="1:28" x14ac:dyDescent="0.25">
      <c r="A5892">
        <v>53</v>
      </c>
      <c r="B5892" t="s">
        <v>380</v>
      </c>
      <c r="C5892" t="s">
        <v>543</v>
      </c>
      <c r="D5892" t="s">
        <v>21</v>
      </c>
      <c r="E5892" t="s">
        <v>68</v>
      </c>
      <c r="F5892" t="s">
        <v>84</v>
      </c>
      <c r="G5892">
        <v>36000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617</v>
      </c>
      <c r="AB5892">
        <v>2021</v>
      </c>
    </row>
    <row r="5893" spans="1:28" x14ac:dyDescent="0.25">
      <c r="A5893">
        <v>54</v>
      </c>
      <c r="B5893" t="s">
        <v>442</v>
      </c>
      <c r="C5893" t="s">
        <v>557</v>
      </c>
      <c r="D5893" t="s">
        <v>7</v>
      </c>
      <c r="E5893" t="s">
        <v>54</v>
      </c>
      <c r="F5893" t="s">
        <v>84</v>
      </c>
      <c r="G5893">
        <v>35000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617</v>
      </c>
      <c r="AB5893">
        <v>2021</v>
      </c>
    </row>
    <row r="5894" spans="1:28" x14ac:dyDescent="0.25">
      <c r="A5894">
        <v>55</v>
      </c>
      <c r="B5894" t="s">
        <v>342</v>
      </c>
      <c r="C5894" t="s">
        <v>559</v>
      </c>
      <c r="D5894" t="s">
        <v>17</v>
      </c>
      <c r="E5894" t="s">
        <v>32</v>
      </c>
      <c r="F5894" t="s">
        <v>84</v>
      </c>
      <c r="G5894">
        <v>32000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617</v>
      </c>
      <c r="AB5894">
        <v>2021</v>
      </c>
    </row>
    <row r="5895" spans="1:28" x14ac:dyDescent="0.25">
      <c r="A5895">
        <v>56</v>
      </c>
      <c r="B5895" t="s">
        <v>360</v>
      </c>
      <c r="C5895" t="s">
        <v>560</v>
      </c>
      <c r="D5895" t="s">
        <v>12</v>
      </c>
      <c r="E5895" t="s">
        <v>46</v>
      </c>
      <c r="F5895" t="s">
        <v>84</v>
      </c>
      <c r="G5895">
        <v>32000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617</v>
      </c>
      <c r="AB5895">
        <v>2021</v>
      </c>
    </row>
    <row r="5896" spans="1:28" x14ac:dyDescent="0.25">
      <c r="A5896">
        <v>57</v>
      </c>
      <c r="B5896" t="s">
        <v>481</v>
      </c>
      <c r="C5896" t="s">
        <v>561</v>
      </c>
      <c r="D5896" t="s">
        <v>6</v>
      </c>
      <c r="E5896" t="s">
        <v>32</v>
      </c>
      <c r="F5896" t="s">
        <v>84</v>
      </c>
      <c r="G5896">
        <v>32000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617</v>
      </c>
      <c r="AB5896">
        <v>2021</v>
      </c>
    </row>
    <row r="5897" spans="1:28" x14ac:dyDescent="0.25">
      <c r="A5897">
        <v>58</v>
      </c>
      <c r="B5897" t="s">
        <v>369</v>
      </c>
      <c r="C5897" t="s">
        <v>562</v>
      </c>
      <c r="D5897" t="s">
        <v>16</v>
      </c>
      <c r="E5897" t="s">
        <v>563</v>
      </c>
      <c r="F5897" t="s">
        <v>84</v>
      </c>
      <c r="G5897">
        <v>32000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617</v>
      </c>
      <c r="AB5897">
        <v>2021</v>
      </c>
    </row>
    <row r="5898" spans="1:28" x14ac:dyDescent="0.25">
      <c r="A5898">
        <v>59</v>
      </c>
      <c r="B5898" t="s">
        <v>448</v>
      </c>
      <c r="C5898" t="s">
        <v>564</v>
      </c>
      <c r="D5898" t="s">
        <v>6</v>
      </c>
      <c r="E5898" t="s">
        <v>26</v>
      </c>
      <c r="F5898" t="s">
        <v>84</v>
      </c>
      <c r="G5898">
        <v>32000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617</v>
      </c>
      <c r="AB5898">
        <v>2021</v>
      </c>
    </row>
    <row r="5899" spans="1:28" x14ac:dyDescent="0.25">
      <c r="A5899">
        <v>60</v>
      </c>
      <c r="B5899" t="s">
        <v>371</v>
      </c>
      <c r="C5899" t="s">
        <v>550</v>
      </c>
      <c r="D5899" t="s">
        <v>506</v>
      </c>
      <c r="E5899" t="s">
        <v>58</v>
      </c>
      <c r="F5899" t="s">
        <v>84</v>
      </c>
      <c r="G5899">
        <v>32000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617</v>
      </c>
      <c r="AB5899">
        <v>2021</v>
      </c>
    </row>
    <row r="5900" spans="1:28" x14ac:dyDescent="0.25">
      <c r="A5900">
        <v>61</v>
      </c>
      <c r="B5900" t="s">
        <v>447</v>
      </c>
      <c r="C5900" t="s">
        <v>565</v>
      </c>
      <c r="D5900" t="s">
        <v>6</v>
      </c>
      <c r="E5900" t="s">
        <v>36</v>
      </c>
      <c r="F5900" t="s">
        <v>84</v>
      </c>
      <c r="G5900">
        <v>32000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617</v>
      </c>
      <c r="AB5900">
        <v>2021</v>
      </c>
    </row>
    <row r="5901" spans="1:28" x14ac:dyDescent="0.25">
      <c r="A5901">
        <v>62</v>
      </c>
      <c r="B5901" t="s">
        <v>373</v>
      </c>
      <c r="C5901" t="s">
        <v>566</v>
      </c>
      <c r="D5901" t="s">
        <v>14</v>
      </c>
      <c r="E5901" t="s">
        <v>72</v>
      </c>
      <c r="F5901" t="s">
        <v>84</v>
      </c>
      <c r="G5901">
        <v>32000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617</v>
      </c>
      <c r="AB5901">
        <v>2021</v>
      </c>
    </row>
    <row r="5902" spans="1:28" x14ac:dyDescent="0.25">
      <c r="A5902">
        <v>63</v>
      </c>
      <c r="B5902" t="s">
        <v>367</v>
      </c>
      <c r="C5902" t="s">
        <v>567</v>
      </c>
      <c r="D5902" t="s">
        <v>4</v>
      </c>
      <c r="E5902" t="s">
        <v>568</v>
      </c>
      <c r="F5902" t="s">
        <v>84</v>
      </c>
      <c r="G5902">
        <v>31500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617</v>
      </c>
      <c r="AB5902">
        <v>2021</v>
      </c>
    </row>
    <row r="5903" spans="1:28" x14ac:dyDescent="0.25">
      <c r="A5903">
        <v>64</v>
      </c>
      <c r="B5903" t="s">
        <v>485</v>
      </c>
      <c r="C5903" t="s">
        <v>573</v>
      </c>
      <c r="D5903" t="s">
        <v>6</v>
      </c>
      <c r="E5903" t="s">
        <v>36</v>
      </c>
      <c r="F5903" t="s">
        <v>84</v>
      </c>
      <c r="G5903">
        <v>30000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617</v>
      </c>
      <c r="AB5903">
        <v>2021</v>
      </c>
    </row>
    <row r="5904" spans="1:28" x14ac:dyDescent="0.25">
      <c r="A5904">
        <v>65</v>
      </c>
      <c r="B5904" t="s">
        <v>484</v>
      </c>
      <c r="C5904" t="s">
        <v>574</v>
      </c>
      <c r="D5904" t="s">
        <v>14</v>
      </c>
      <c r="E5904" t="s">
        <v>32</v>
      </c>
      <c r="F5904" t="s">
        <v>84</v>
      </c>
      <c r="G5904">
        <v>30000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617</v>
      </c>
      <c r="AB5904">
        <v>2021</v>
      </c>
    </row>
    <row r="5905" spans="1:28" x14ac:dyDescent="0.25">
      <c r="A5905">
        <v>66</v>
      </c>
      <c r="B5905" t="s">
        <v>455</v>
      </c>
      <c r="C5905" t="s">
        <v>575</v>
      </c>
      <c r="D5905" t="s">
        <v>4</v>
      </c>
      <c r="E5905" t="s">
        <v>36</v>
      </c>
      <c r="F5905" t="s">
        <v>84</v>
      </c>
      <c r="G5905">
        <v>30000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617</v>
      </c>
      <c r="AB5905">
        <v>2021</v>
      </c>
    </row>
    <row r="5906" spans="1:28" x14ac:dyDescent="0.25">
      <c r="A5906">
        <v>67</v>
      </c>
      <c r="B5906" t="s">
        <v>454</v>
      </c>
      <c r="C5906" t="s">
        <v>576</v>
      </c>
      <c r="D5906" t="s">
        <v>6</v>
      </c>
      <c r="E5906" t="s">
        <v>36</v>
      </c>
      <c r="F5906" t="s">
        <v>84</v>
      </c>
      <c r="G5906">
        <v>30000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617</v>
      </c>
      <c r="AB5906">
        <v>2021</v>
      </c>
    </row>
    <row r="5907" spans="1:28" x14ac:dyDescent="0.25">
      <c r="A5907">
        <v>68</v>
      </c>
      <c r="B5907" t="s">
        <v>453</v>
      </c>
      <c r="C5907" t="s">
        <v>577</v>
      </c>
      <c r="D5907" t="s">
        <v>14</v>
      </c>
      <c r="E5907" t="s">
        <v>59</v>
      </c>
      <c r="F5907" t="s">
        <v>84</v>
      </c>
      <c r="G5907">
        <v>30000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617</v>
      </c>
      <c r="AB5907">
        <v>2021</v>
      </c>
    </row>
    <row r="5908" spans="1:28" x14ac:dyDescent="0.25">
      <c r="A5908">
        <v>69</v>
      </c>
      <c r="B5908" t="s">
        <v>452</v>
      </c>
      <c r="C5908" t="s">
        <v>578</v>
      </c>
      <c r="D5908" t="s">
        <v>6</v>
      </c>
      <c r="E5908" t="s">
        <v>59</v>
      </c>
      <c r="F5908" t="s">
        <v>84</v>
      </c>
      <c r="G5908">
        <v>30000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617</v>
      </c>
      <c r="AB5908">
        <v>2021</v>
      </c>
    </row>
    <row r="5909" spans="1:28" x14ac:dyDescent="0.25">
      <c r="A5909">
        <v>70</v>
      </c>
      <c r="B5909" t="s">
        <v>346</v>
      </c>
      <c r="C5909" t="s">
        <v>583</v>
      </c>
      <c r="D5909" t="s">
        <v>12</v>
      </c>
      <c r="E5909" t="s">
        <v>46</v>
      </c>
      <c r="F5909" t="s">
        <v>84</v>
      </c>
      <c r="G5909">
        <v>28875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617</v>
      </c>
      <c r="AB5909">
        <v>2021</v>
      </c>
    </row>
    <row r="5910" spans="1:28" x14ac:dyDescent="0.25">
      <c r="A5910">
        <v>71</v>
      </c>
      <c r="B5910" t="s">
        <v>350</v>
      </c>
      <c r="C5910" t="s">
        <v>558</v>
      </c>
      <c r="D5910" t="s">
        <v>6</v>
      </c>
      <c r="E5910" t="s">
        <v>83</v>
      </c>
      <c r="F5910" t="s">
        <v>84</v>
      </c>
      <c r="G5910">
        <v>28875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617</v>
      </c>
      <c r="AB5910">
        <v>2021</v>
      </c>
    </row>
    <row r="5911" spans="1:28" x14ac:dyDescent="0.25">
      <c r="A5911">
        <v>72</v>
      </c>
      <c r="B5911" t="s">
        <v>365</v>
      </c>
      <c r="C5911" t="s">
        <v>584</v>
      </c>
      <c r="D5911" t="s">
        <v>19</v>
      </c>
      <c r="E5911" t="s">
        <v>46</v>
      </c>
      <c r="F5911" t="s">
        <v>84</v>
      </c>
      <c r="G5911">
        <v>27300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617</v>
      </c>
      <c r="AB5911">
        <v>2021</v>
      </c>
    </row>
    <row r="5912" spans="1:28" x14ac:dyDescent="0.25">
      <c r="A5912">
        <v>73</v>
      </c>
      <c r="B5912" t="s">
        <v>446</v>
      </c>
      <c r="C5912" t="s">
        <v>586</v>
      </c>
      <c r="D5912" t="s">
        <v>14</v>
      </c>
      <c r="E5912" t="s">
        <v>36</v>
      </c>
      <c r="F5912" t="s">
        <v>84</v>
      </c>
      <c r="G5912">
        <v>25000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617</v>
      </c>
      <c r="AB5912">
        <v>2021</v>
      </c>
    </row>
    <row r="5913" spans="1:28" x14ac:dyDescent="0.25">
      <c r="A5913">
        <v>74</v>
      </c>
      <c r="B5913" t="s">
        <v>363</v>
      </c>
      <c r="C5913" t="s">
        <v>569</v>
      </c>
      <c r="D5913" t="s">
        <v>14</v>
      </c>
      <c r="E5913" t="s">
        <v>619</v>
      </c>
      <c r="F5913" t="s">
        <v>84</v>
      </c>
      <c r="G5913">
        <v>24255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617</v>
      </c>
      <c r="AB5913">
        <v>2021</v>
      </c>
    </row>
    <row r="5914" spans="1:28" x14ac:dyDescent="0.25">
      <c r="A5914">
        <v>75</v>
      </c>
      <c r="B5914" t="s">
        <v>362</v>
      </c>
      <c r="C5914" t="s">
        <v>570</v>
      </c>
      <c r="D5914" t="s">
        <v>9</v>
      </c>
      <c r="E5914" t="s">
        <v>620</v>
      </c>
      <c r="F5914" t="s">
        <v>84</v>
      </c>
      <c r="G5914">
        <v>24150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617</v>
      </c>
      <c r="AB5914">
        <v>2021</v>
      </c>
    </row>
    <row r="5915" spans="1:28" x14ac:dyDescent="0.25">
      <c r="A5915">
        <v>76</v>
      </c>
      <c r="B5915" t="s">
        <v>432</v>
      </c>
      <c r="C5915" t="s">
        <v>590</v>
      </c>
      <c r="D5915" t="s">
        <v>10</v>
      </c>
      <c r="E5915" t="s">
        <v>33</v>
      </c>
      <c r="F5915" t="s">
        <v>84</v>
      </c>
      <c r="G5915">
        <v>23100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617</v>
      </c>
      <c r="AB5915">
        <v>2021</v>
      </c>
    </row>
    <row r="5916" spans="1:28" x14ac:dyDescent="0.25">
      <c r="A5916">
        <v>77</v>
      </c>
      <c r="B5916" t="s">
        <v>353</v>
      </c>
      <c r="C5916" t="s">
        <v>580</v>
      </c>
      <c r="D5916" t="s">
        <v>19</v>
      </c>
      <c r="E5916" t="s">
        <v>60</v>
      </c>
      <c r="F5916" t="s">
        <v>84</v>
      </c>
      <c r="G5916">
        <v>23100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617</v>
      </c>
      <c r="AB5916">
        <v>2021</v>
      </c>
    </row>
    <row r="5917" spans="1:28" x14ac:dyDescent="0.25">
      <c r="A5917">
        <v>78</v>
      </c>
      <c r="B5917" t="s">
        <v>354</v>
      </c>
      <c r="C5917" t="s">
        <v>581</v>
      </c>
      <c r="D5917" t="s">
        <v>9</v>
      </c>
      <c r="E5917" t="s">
        <v>54</v>
      </c>
      <c r="F5917" t="s">
        <v>84</v>
      </c>
      <c r="G5917">
        <v>23100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617</v>
      </c>
      <c r="AB5917">
        <v>2021</v>
      </c>
    </row>
    <row r="5918" spans="1:28" x14ac:dyDescent="0.25">
      <c r="A5918">
        <v>79</v>
      </c>
      <c r="B5918" t="s">
        <v>355</v>
      </c>
      <c r="C5918" t="s">
        <v>582</v>
      </c>
      <c r="D5918" t="s">
        <v>9</v>
      </c>
      <c r="E5918" t="s">
        <v>54</v>
      </c>
      <c r="F5918" t="s">
        <v>84</v>
      </c>
      <c r="G5918">
        <v>23100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617</v>
      </c>
      <c r="AB5918">
        <v>2021</v>
      </c>
    </row>
    <row r="5919" spans="1:28" x14ac:dyDescent="0.25">
      <c r="A5919">
        <v>80</v>
      </c>
      <c r="B5919" t="s">
        <v>356</v>
      </c>
      <c r="C5919" t="s">
        <v>571</v>
      </c>
      <c r="D5919" t="s">
        <v>6</v>
      </c>
      <c r="E5919" t="s">
        <v>26</v>
      </c>
      <c r="F5919" t="s">
        <v>84</v>
      </c>
      <c r="G5919">
        <v>23100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617</v>
      </c>
      <c r="AB5919">
        <v>2021</v>
      </c>
    </row>
    <row r="5920" spans="1:28" x14ac:dyDescent="0.25">
      <c r="A5920">
        <v>81</v>
      </c>
      <c r="B5920" t="s">
        <v>357</v>
      </c>
      <c r="C5920" t="s">
        <v>589</v>
      </c>
      <c r="D5920" t="s">
        <v>6</v>
      </c>
      <c r="E5920" t="s">
        <v>26</v>
      </c>
      <c r="F5920" t="s">
        <v>84</v>
      </c>
      <c r="G5920">
        <v>23100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617</v>
      </c>
      <c r="AB5920">
        <v>2021</v>
      </c>
    </row>
    <row r="5921" spans="1:28" x14ac:dyDescent="0.25">
      <c r="A5921">
        <v>82</v>
      </c>
      <c r="B5921" t="s">
        <v>359</v>
      </c>
      <c r="C5921" t="s">
        <v>572</v>
      </c>
      <c r="D5921" t="s">
        <v>9</v>
      </c>
      <c r="E5921" t="s">
        <v>54</v>
      </c>
      <c r="F5921" t="s">
        <v>84</v>
      </c>
      <c r="G5921">
        <v>23100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617</v>
      </c>
      <c r="AB5921">
        <v>2021</v>
      </c>
    </row>
    <row r="5922" spans="1:28" x14ac:dyDescent="0.25">
      <c r="A5922">
        <v>83</v>
      </c>
      <c r="B5922" t="s">
        <v>341</v>
      </c>
      <c r="C5922" t="s">
        <v>579</v>
      </c>
      <c r="D5922" t="s">
        <v>9</v>
      </c>
      <c r="E5922" t="s">
        <v>52</v>
      </c>
      <c r="F5922" t="s">
        <v>84</v>
      </c>
      <c r="G5922">
        <v>22000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617</v>
      </c>
      <c r="AB5922">
        <v>2021</v>
      </c>
    </row>
    <row r="5923" spans="1:28" x14ac:dyDescent="0.25">
      <c r="A5923">
        <v>84</v>
      </c>
      <c r="B5923" t="s">
        <v>349</v>
      </c>
      <c r="C5923" t="s">
        <v>591</v>
      </c>
      <c r="D5923" t="s">
        <v>6</v>
      </c>
      <c r="E5923" t="s">
        <v>52</v>
      </c>
      <c r="F5923" t="s">
        <v>84</v>
      </c>
      <c r="G5923">
        <v>22000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617</v>
      </c>
      <c r="AB5923">
        <v>2021</v>
      </c>
    </row>
    <row r="5924" spans="1:28" x14ac:dyDescent="0.25">
      <c r="A5924">
        <v>85</v>
      </c>
      <c r="B5924" t="s">
        <v>351</v>
      </c>
      <c r="C5924" t="s">
        <v>592</v>
      </c>
      <c r="D5924" t="s">
        <v>6</v>
      </c>
      <c r="E5924" t="s">
        <v>52</v>
      </c>
      <c r="F5924" t="s">
        <v>84</v>
      </c>
      <c r="G5924">
        <v>22000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617</v>
      </c>
      <c r="AB5924">
        <v>2021</v>
      </c>
    </row>
    <row r="5925" spans="1:28" x14ac:dyDescent="0.25">
      <c r="A5925">
        <v>86</v>
      </c>
      <c r="B5925" t="s">
        <v>352</v>
      </c>
      <c r="C5925" t="s">
        <v>593</v>
      </c>
      <c r="D5925" t="s">
        <v>6</v>
      </c>
      <c r="E5925" t="s">
        <v>26</v>
      </c>
      <c r="F5925" t="s">
        <v>84</v>
      </c>
      <c r="G5925">
        <v>22000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617</v>
      </c>
      <c r="AB5925">
        <v>2021</v>
      </c>
    </row>
    <row r="5926" spans="1:28" x14ac:dyDescent="0.25">
      <c r="A5926">
        <v>87</v>
      </c>
      <c r="B5926" t="s">
        <v>440</v>
      </c>
      <c r="C5926" t="s">
        <v>587</v>
      </c>
      <c r="D5926" t="s">
        <v>10</v>
      </c>
      <c r="E5926" t="s">
        <v>54</v>
      </c>
      <c r="F5926" t="s">
        <v>84</v>
      </c>
      <c r="G5926">
        <v>22000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617</v>
      </c>
      <c r="AB5926">
        <v>2021</v>
      </c>
    </row>
    <row r="5927" spans="1:28" x14ac:dyDescent="0.25">
      <c r="A5927">
        <v>88</v>
      </c>
      <c r="B5927" t="s">
        <v>439</v>
      </c>
      <c r="C5927" t="s">
        <v>596</v>
      </c>
      <c r="D5927" t="s">
        <v>9</v>
      </c>
      <c r="E5927" t="s">
        <v>26</v>
      </c>
      <c r="F5927" t="s">
        <v>84</v>
      </c>
      <c r="G5927">
        <v>20000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617</v>
      </c>
      <c r="AB5927">
        <v>2021</v>
      </c>
    </row>
    <row r="5928" spans="1:28" x14ac:dyDescent="0.25">
      <c r="A5928">
        <v>89</v>
      </c>
      <c r="B5928" t="s">
        <v>344</v>
      </c>
      <c r="C5928" t="s">
        <v>588</v>
      </c>
      <c r="D5928" t="s">
        <v>9</v>
      </c>
      <c r="E5928" t="s">
        <v>41</v>
      </c>
      <c r="F5928" t="s">
        <v>84</v>
      </c>
      <c r="G5928">
        <v>19800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617</v>
      </c>
      <c r="AB5928">
        <v>2021</v>
      </c>
    </row>
    <row r="5929" spans="1:28" x14ac:dyDescent="0.25">
      <c r="A5929">
        <v>90</v>
      </c>
      <c r="B5929" t="s">
        <v>445</v>
      </c>
      <c r="C5929" t="s">
        <v>502</v>
      </c>
      <c r="D5929" t="s">
        <v>7</v>
      </c>
      <c r="E5929" t="s">
        <v>54</v>
      </c>
      <c r="F5929" t="s">
        <v>84</v>
      </c>
      <c r="G5929">
        <v>18000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617</v>
      </c>
      <c r="AB5929">
        <v>2021</v>
      </c>
    </row>
    <row r="5930" spans="1:28" x14ac:dyDescent="0.25">
      <c r="A5930">
        <v>91</v>
      </c>
      <c r="B5930" t="s">
        <v>338</v>
      </c>
      <c r="C5930" t="s">
        <v>594</v>
      </c>
      <c r="D5930" t="s">
        <v>6</v>
      </c>
      <c r="E5930" t="s">
        <v>28</v>
      </c>
      <c r="F5930" t="s">
        <v>84</v>
      </c>
      <c r="G5930">
        <v>16500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617</v>
      </c>
      <c r="AB5930">
        <v>2021</v>
      </c>
    </row>
    <row r="5931" spans="1:28" x14ac:dyDescent="0.25">
      <c r="A5931">
        <v>92</v>
      </c>
      <c r="B5931" t="s">
        <v>339</v>
      </c>
      <c r="C5931" t="s">
        <v>595</v>
      </c>
      <c r="D5931" t="s">
        <v>9</v>
      </c>
      <c r="E5931" t="s">
        <v>57</v>
      </c>
      <c r="F5931" t="s">
        <v>84</v>
      </c>
      <c r="G5931">
        <v>16500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617</v>
      </c>
      <c r="AB5931">
        <v>2021</v>
      </c>
    </row>
    <row r="5932" spans="1:28" x14ac:dyDescent="0.25">
      <c r="A5932">
        <v>93</v>
      </c>
      <c r="B5932" t="s">
        <v>487</v>
      </c>
      <c r="C5932" t="s">
        <v>602</v>
      </c>
      <c r="D5932" t="s">
        <v>6</v>
      </c>
      <c r="E5932" t="s">
        <v>37</v>
      </c>
      <c r="F5932" t="s">
        <v>84</v>
      </c>
      <c r="G5932">
        <v>15000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617</v>
      </c>
      <c r="AB5932">
        <v>2021</v>
      </c>
    </row>
    <row r="5933" spans="1:28" x14ac:dyDescent="0.25">
      <c r="A5933">
        <v>94</v>
      </c>
      <c r="B5933" t="s">
        <v>431</v>
      </c>
      <c r="C5933" t="s">
        <v>600</v>
      </c>
      <c r="D5933" t="s">
        <v>9</v>
      </c>
      <c r="E5933" t="s">
        <v>37</v>
      </c>
      <c r="F5933" t="s">
        <v>84</v>
      </c>
      <c r="G5933">
        <v>13750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617</v>
      </c>
      <c r="AB5933">
        <v>2021</v>
      </c>
    </row>
    <row r="5934" spans="1:28" x14ac:dyDescent="0.25">
      <c r="A5934">
        <v>95</v>
      </c>
      <c r="B5934" t="s">
        <v>451</v>
      </c>
      <c r="C5934" t="s">
        <v>601</v>
      </c>
      <c r="D5934" t="s">
        <v>9</v>
      </c>
      <c r="E5934" t="s">
        <v>37</v>
      </c>
      <c r="F5934" t="s">
        <v>84</v>
      </c>
      <c r="G5934">
        <v>13750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617</v>
      </c>
      <c r="AB5934">
        <v>2021</v>
      </c>
    </row>
    <row r="5935" spans="1:28" x14ac:dyDescent="0.25">
      <c r="A5935">
        <v>96</v>
      </c>
      <c r="B5935" t="s">
        <v>336</v>
      </c>
      <c r="C5935" t="s">
        <v>603</v>
      </c>
      <c r="D5935" t="s">
        <v>6</v>
      </c>
      <c r="E5935" t="s">
        <v>37</v>
      </c>
      <c r="F5935" t="s">
        <v>84</v>
      </c>
      <c r="G5935">
        <v>10000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617</v>
      </c>
      <c r="AB5935">
        <v>2021</v>
      </c>
    </row>
    <row r="5936" spans="1:28" x14ac:dyDescent="0.25">
      <c r="A5936">
        <v>97</v>
      </c>
      <c r="B5936" t="s">
        <v>441</v>
      </c>
      <c r="C5936" t="s">
        <v>604</v>
      </c>
      <c r="D5936" t="s">
        <v>6</v>
      </c>
      <c r="E5936" t="s">
        <v>37</v>
      </c>
      <c r="F5936" t="s">
        <v>84</v>
      </c>
      <c r="G5936">
        <v>10000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621</v>
      </c>
      <c r="AB5936">
        <v>2021</v>
      </c>
    </row>
    <row r="5937" spans="1:28" x14ac:dyDescent="0.25">
      <c r="A5937">
        <v>98</v>
      </c>
      <c r="B5937" t="s">
        <v>444</v>
      </c>
      <c r="C5937" t="s">
        <v>501</v>
      </c>
      <c r="D5937" t="s">
        <v>7</v>
      </c>
      <c r="E5937" t="s">
        <v>27</v>
      </c>
      <c r="F5937" t="s">
        <v>84</v>
      </c>
      <c r="G5937">
        <v>400000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621</v>
      </c>
      <c r="AB5937">
        <v>2021</v>
      </c>
    </row>
    <row r="5938" spans="1:28" x14ac:dyDescent="0.25">
      <c r="A5938">
        <v>1</v>
      </c>
      <c r="B5938" t="s">
        <v>426</v>
      </c>
      <c r="C5938" t="s">
        <v>502</v>
      </c>
      <c r="D5938" t="s">
        <v>10</v>
      </c>
      <c r="E5938" t="s">
        <v>53</v>
      </c>
      <c r="F5938" t="s">
        <v>84</v>
      </c>
      <c r="G5938">
        <v>300000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621</v>
      </c>
      <c r="AB5938">
        <v>2021</v>
      </c>
    </row>
    <row r="5939" spans="1:28" x14ac:dyDescent="0.25">
      <c r="A5939">
        <v>2</v>
      </c>
      <c r="B5939" t="s">
        <v>443</v>
      </c>
      <c r="C5939" t="s">
        <v>503</v>
      </c>
      <c r="D5939" t="s">
        <v>19</v>
      </c>
      <c r="E5939" t="s">
        <v>71</v>
      </c>
      <c r="F5939" t="s">
        <v>84</v>
      </c>
      <c r="G5939">
        <v>300000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621</v>
      </c>
      <c r="AB5939">
        <v>2021</v>
      </c>
    </row>
    <row r="5940" spans="1:28" x14ac:dyDescent="0.25">
      <c r="A5940">
        <v>3</v>
      </c>
      <c r="B5940" t="s">
        <v>422</v>
      </c>
      <c r="C5940" t="s">
        <v>504</v>
      </c>
      <c r="D5940" t="s">
        <v>11</v>
      </c>
      <c r="E5940" t="s">
        <v>34</v>
      </c>
      <c r="F5940" t="s">
        <v>84</v>
      </c>
      <c r="G5940">
        <v>300000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621</v>
      </c>
      <c r="AB5940">
        <v>2021</v>
      </c>
    </row>
    <row r="5941" spans="1:28" x14ac:dyDescent="0.25">
      <c r="A5941">
        <v>4</v>
      </c>
      <c r="B5941" t="s">
        <v>480</v>
      </c>
      <c r="C5941" t="s">
        <v>505</v>
      </c>
      <c r="D5941" t="s">
        <v>506</v>
      </c>
      <c r="E5941" t="s">
        <v>56</v>
      </c>
      <c r="F5941" t="s">
        <v>84</v>
      </c>
      <c r="G5941">
        <v>250000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621</v>
      </c>
      <c r="AB5941">
        <v>2021</v>
      </c>
    </row>
    <row r="5942" spans="1:28" x14ac:dyDescent="0.25">
      <c r="A5942">
        <v>5</v>
      </c>
      <c r="B5942" t="s">
        <v>479</v>
      </c>
      <c r="C5942" t="s">
        <v>507</v>
      </c>
      <c r="D5942" t="s">
        <v>318</v>
      </c>
      <c r="E5942" t="s">
        <v>77</v>
      </c>
      <c r="F5942" t="s">
        <v>84</v>
      </c>
      <c r="G5942">
        <v>250000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621</v>
      </c>
      <c r="AB5942">
        <v>2021</v>
      </c>
    </row>
    <row r="5943" spans="1:28" x14ac:dyDescent="0.25">
      <c r="A5943">
        <v>6</v>
      </c>
      <c r="B5943" t="s">
        <v>483</v>
      </c>
      <c r="C5943" t="s">
        <v>508</v>
      </c>
      <c r="D5943" t="s">
        <v>23</v>
      </c>
      <c r="E5943" t="s">
        <v>82</v>
      </c>
      <c r="F5943" t="s">
        <v>84</v>
      </c>
      <c r="G5943">
        <v>150000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621</v>
      </c>
      <c r="AB5943">
        <v>2021</v>
      </c>
    </row>
    <row r="5944" spans="1:28" x14ac:dyDescent="0.25">
      <c r="A5944">
        <v>7</v>
      </c>
      <c r="B5944" t="s">
        <v>486</v>
      </c>
      <c r="C5944" t="s">
        <v>509</v>
      </c>
      <c r="D5944" t="s">
        <v>17</v>
      </c>
      <c r="E5944" t="s">
        <v>273</v>
      </c>
      <c r="F5944" t="s">
        <v>84</v>
      </c>
      <c r="G5944">
        <v>150000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621</v>
      </c>
      <c r="AB5944">
        <v>2021</v>
      </c>
    </row>
    <row r="5945" spans="1:28" x14ac:dyDescent="0.25">
      <c r="A5945">
        <v>8</v>
      </c>
      <c r="B5945" t="s">
        <v>477</v>
      </c>
      <c r="C5945" t="s">
        <v>510</v>
      </c>
      <c r="D5945" t="s">
        <v>7</v>
      </c>
      <c r="E5945" t="s">
        <v>49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621</v>
      </c>
      <c r="AB5945">
        <v>2021</v>
      </c>
    </row>
    <row r="5946" spans="1:28" x14ac:dyDescent="0.25">
      <c r="A5946">
        <v>9</v>
      </c>
      <c r="B5946" t="s">
        <v>476</v>
      </c>
      <c r="C5946" t="s">
        <v>511</v>
      </c>
      <c r="D5946" t="s">
        <v>7</v>
      </c>
      <c r="E5946" t="s">
        <v>30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621</v>
      </c>
      <c r="AB5946">
        <v>2021</v>
      </c>
    </row>
    <row r="5947" spans="1:28" x14ac:dyDescent="0.25">
      <c r="A5947">
        <v>10</v>
      </c>
      <c r="B5947" t="s">
        <v>417</v>
      </c>
      <c r="C5947" t="s">
        <v>512</v>
      </c>
      <c r="D5947" t="s">
        <v>506</v>
      </c>
      <c r="E5947" t="s">
        <v>81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621</v>
      </c>
      <c r="AB5947">
        <v>2021</v>
      </c>
    </row>
    <row r="5948" spans="1:28" x14ac:dyDescent="0.25">
      <c r="A5948">
        <v>11</v>
      </c>
      <c r="B5948" t="s">
        <v>420</v>
      </c>
      <c r="C5948" t="s">
        <v>513</v>
      </c>
      <c r="D5948" t="s">
        <v>14</v>
      </c>
      <c r="E5948" t="s">
        <v>333</v>
      </c>
      <c r="F5948" t="s">
        <v>84</v>
      </c>
      <c r="G5948">
        <v>150000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621</v>
      </c>
      <c r="AB5948">
        <v>2021</v>
      </c>
    </row>
    <row r="5949" spans="1:28" x14ac:dyDescent="0.25">
      <c r="A5949">
        <v>12</v>
      </c>
      <c r="B5949" t="s">
        <v>421</v>
      </c>
      <c r="C5949" t="s">
        <v>515</v>
      </c>
      <c r="D5949" t="s">
        <v>4</v>
      </c>
      <c r="E5949" t="s">
        <v>516</v>
      </c>
      <c r="F5949" t="s">
        <v>84</v>
      </c>
      <c r="G5949">
        <v>150000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621</v>
      </c>
      <c r="AB5949">
        <v>2021</v>
      </c>
    </row>
    <row r="5950" spans="1:28" x14ac:dyDescent="0.25">
      <c r="A5950">
        <v>13</v>
      </c>
      <c r="B5950" t="s">
        <v>423</v>
      </c>
      <c r="C5950" t="s">
        <v>614</v>
      </c>
      <c r="D5950" t="s">
        <v>615</v>
      </c>
      <c r="E5950" t="s">
        <v>616</v>
      </c>
      <c r="F5950" t="s">
        <v>84</v>
      </c>
      <c r="G5950">
        <v>150000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621</v>
      </c>
      <c r="AB5950">
        <v>2021</v>
      </c>
    </row>
    <row r="5951" spans="1:28" x14ac:dyDescent="0.25">
      <c r="A5951">
        <v>14</v>
      </c>
      <c r="B5951" t="s">
        <v>438</v>
      </c>
      <c r="C5951" t="s">
        <v>517</v>
      </c>
      <c r="D5951" t="s">
        <v>9</v>
      </c>
      <c r="E5951" t="s">
        <v>31</v>
      </c>
      <c r="F5951" t="s">
        <v>84</v>
      </c>
      <c r="G5951">
        <v>145000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621</v>
      </c>
      <c r="AB5951">
        <v>2021</v>
      </c>
    </row>
    <row r="5952" spans="1:28" x14ac:dyDescent="0.25">
      <c r="A5952">
        <v>15</v>
      </c>
      <c r="B5952" t="s">
        <v>419</v>
      </c>
      <c r="C5952" t="s">
        <v>518</v>
      </c>
      <c r="D5952" t="s">
        <v>7</v>
      </c>
      <c r="E5952" t="s">
        <v>47</v>
      </c>
      <c r="F5952" t="s">
        <v>84</v>
      </c>
      <c r="G5952">
        <v>130000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621</v>
      </c>
      <c r="AB5952">
        <v>2021</v>
      </c>
    </row>
    <row r="5953" spans="1:28" x14ac:dyDescent="0.25">
      <c r="A5953">
        <v>16</v>
      </c>
      <c r="B5953" t="s">
        <v>482</v>
      </c>
      <c r="C5953" t="s">
        <v>519</v>
      </c>
      <c r="D5953" t="s">
        <v>8</v>
      </c>
      <c r="E5953" t="s">
        <v>63</v>
      </c>
      <c r="F5953" t="s">
        <v>84</v>
      </c>
      <c r="G5953">
        <v>130000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621</v>
      </c>
      <c r="AB5953">
        <v>2021</v>
      </c>
    </row>
    <row r="5954" spans="1:28" x14ac:dyDescent="0.25">
      <c r="A5954">
        <v>17</v>
      </c>
      <c r="B5954" t="s">
        <v>475</v>
      </c>
      <c r="C5954" t="s">
        <v>611</v>
      </c>
      <c r="D5954" t="s">
        <v>13</v>
      </c>
      <c r="E5954" t="s">
        <v>612</v>
      </c>
      <c r="F5954" t="s">
        <v>84</v>
      </c>
      <c r="G5954">
        <v>130000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621</v>
      </c>
      <c r="AB5954">
        <v>2021</v>
      </c>
    </row>
    <row r="5955" spans="1:28" x14ac:dyDescent="0.25">
      <c r="A5955">
        <v>18</v>
      </c>
      <c r="B5955" t="s">
        <v>473</v>
      </c>
      <c r="C5955" t="s">
        <v>520</v>
      </c>
      <c r="D5955" t="s">
        <v>8</v>
      </c>
      <c r="E5955" t="s">
        <v>29</v>
      </c>
      <c r="F5955" t="s">
        <v>84</v>
      </c>
      <c r="G5955">
        <v>130000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621</v>
      </c>
      <c r="AB5955">
        <v>2021</v>
      </c>
    </row>
    <row r="5956" spans="1:28" x14ac:dyDescent="0.25">
      <c r="A5956">
        <v>19</v>
      </c>
      <c r="B5956" t="s">
        <v>411</v>
      </c>
      <c r="C5956" t="s">
        <v>521</v>
      </c>
      <c r="D5956" t="s">
        <v>13</v>
      </c>
      <c r="E5956" t="s">
        <v>90</v>
      </c>
      <c r="F5956" t="s">
        <v>84</v>
      </c>
      <c r="G5956">
        <v>95000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621</v>
      </c>
      <c r="AB5956">
        <v>2021</v>
      </c>
    </row>
    <row r="5957" spans="1:28" x14ac:dyDescent="0.25">
      <c r="A5957">
        <v>20</v>
      </c>
      <c r="B5957" t="s">
        <v>414</v>
      </c>
      <c r="C5957" t="s">
        <v>523</v>
      </c>
      <c r="D5957" t="s">
        <v>506</v>
      </c>
      <c r="E5957" t="s">
        <v>48</v>
      </c>
      <c r="F5957" t="s">
        <v>84</v>
      </c>
      <c r="G5957">
        <v>95000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621</v>
      </c>
      <c r="AB5957">
        <v>2021</v>
      </c>
    </row>
    <row r="5958" spans="1:28" x14ac:dyDescent="0.25">
      <c r="A5958">
        <v>21</v>
      </c>
      <c r="B5958" t="s">
        <v>415</v>
      </c>
      <c r="C5958" t="s">
        <v>525</v>
      </c>
      <c r="D5958" t="s">
        <v>10</v>
      </c>
      <c r="E5958" t="s">
        <v>69</v>
      </c>
      <c r="F5958" t="s">
        <v>84</v>
      </c>
      <c r="G5958">
        <v>95000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621</v>
      </c>
      <c r="AB5958">
        <v>2021</v>
      </c>
    </row>
    <row r="5959" spans="1:28" x14ac:dyDescent="0.25">
      <c r="A5959">
        <v>22</v>
      </c>
      <c r="B5959" t="s">
        <v>465</v>
      </c>
      <c r="C5959" t="s">
        <v>605</v>
      </c>
      <c r="D5959" t="s">
        <v>16</v>
      </c>
      <c r="E5959" t="s">
        <v>606</v>
      </c>
      <c r="F5959" t="s">
        <v>84</v>
      </c>
      <c r="G5959">
        <v>90000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621</v>
      </c>
      <c r="AB5959">
        <v>2021</v>
      </c>
    </row>
    <row r="5960" spans="1:28" x14ac:dyDescent="0.25">
      <c r="A5960">
        <v>23</v>
      </c>
      <c r="B5960" t="s">
        <v>464</v>
      </c>
      <c r="C5960" t="s">
        <v>607</v>
      </c>
      <c r="D5960" t="s">
        <v>16</v>
      </c>
      <c r="E5960" t="s">
        <v>606</v>
      </c>
      <c r="F5960" t="s">
        <v>84</v>
      </c>
      <c r="G5960">
        <v>90000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621</v>
      </c>
      <c r="AB5960">
        <v>2021</v>
      </c>
    </row>
    <row r="5961" spans="1:28" x14ac:dyDescent="0.25">
      <c r="A5961">
        <v>24</v>
      </c>
      <c r="B5961" t="s">
        <v>463</v>
      </c>
      <c r="C5961" t="s">
        <v>608</v>
      </c>
      <c r="D5961" t="s">
        <v>16</v>
      </c>
      <c r="E5961" t="s">
        <v>606</v>
      </c>
      <c r="F5961" t="s">
        <v>84</v>
      </c>
      <c r="G5961">
        <v>90000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621</v>
      </c>
      <c r="AB5961">
        <v>2021</v>
      </c>
    </row>
    <row r="5962" spans="1:28" x14ac:dyDescent="0.25">
      <c r="A5962">
        <v>25</v>
      </c>
      <c r="B5962" t="s">
        <v>462</v>
      </c>
      <c r="C5962" t="s">
        <v>609</v>
      </c>
      <c r="D5962" t="s">
        <v>16</v>
      </c>
      <c r="E5962" t="s">
        <v>606</v>
      </c>
      <c r="F5962" t="s">
        <v>84</v>
      </c>
      <c r="G5962">
        <v>90000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621</v>
      </c>
      <c r="AB5962">
        <v>2021</v>
      </c>
    </row>
    <row r="5963" spans="1:28" x14ac:dyDescent="0.25">
      <c r="A5963">
        <v>26</v>
      </c>
      <c r="B5963" t="s">
        <v>412</v>
      </c>
      <c r="C5963" t="s">
        <v>527</v>
      </c>
      <c r="D5963" t="s">
        <v>17</v>
      </c>
      <c r="E5963" t="s">
        <v>613</v>
      </c>
      <c r="F5963" t="s">
        <v>84</v>
      </c>
      <c r="G5963">
        <v>85000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621</v>
      </c>
      <c r="AB5963">
        <v>2021</v>
      </c>
    </row>
    <row r="5964" spans="1:28" x14ac:dyDescent="0.25">
      <c r="A5964">
        <v>27</v>
      </c>
      <c r="B5964" t="s">
        <v>449</v>
      </c>
      <c r="C5964" t="s">
        <v>530</v>
      </c>
      <c r="D5964" t="s">
        <v>7</v>
      </c>
      <c r="E5964" t="s">
        <v>30</v>
      </c>
      <c r="F5964" t="s">
        <v>84</v>
      </c>
      <c r="G5964">
        <v>80000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621</v>
      </c>
      <c r="AB5964">
        <v>2021</v>
      </c>
    </row>
    <row r="5965" spans="1:28" x14ac:dyDescent="0.25">
      <c r="A5965">
        <v>28</v>
      </c>
      <c r="B5965" t="s">
        <v>390</v>
      </c>
      <c r="C5965" t="s">
        <v>531</v>
      </c>
      <c r="D5965" t="s">
        <v>5</v>
      </c>
      <c r="E5965" t="s">
        <v>25</v>
      </c>
      <c r="F5965" t="s">
        <v>84</v>
      </c>
      <c r="G5965">
        <v>80000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621</v>
      </c>
      <c r="AB5965">
        <v>2021</v>
      </c>
    </row>
    <row r="5966" spans="1:28" x14ac:dyDescent="0.25">
      <c r="A5966">
        <v>29</v>
      </c>
      <c r="B5966" t="s">
        <v>407</v>
      </c>
      <c r="C5966" t="s">
        <v>532</v>
      </c>
      <c r="D5966" t="s">
        <v>12</v>
      </c>
      <c r="E5966" t="s">
        <v>35</v>
      </c>
      <c r="F5966" t="s">
        <v>84</v>
      </c>
      <c r="G5966">
        <v>75000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621</v>
      </c>
      <c r="AB5966">
        <v>2021</v>
      </c>
    </row>
    <row r="5967" spans="1:28" x14ac:dyDescent="0.25">
      <c r="A5967">
        <v>30</v>
      </c>
      <c r="B5967" t="s">
        <v>406</v>
      </c>
      <c r="C5967" t="s">
        <v>533</v>
      </c>
      <c r="D5967" t="s">
        <v>6</v>
      </c>
      <c r="E5967" t="s">
        <v>335</v>
      </c>
      <c r="F5967" t="s">
        <v>84</v>
      </c>
      <c r="G5967">
        <v>70000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621</v>
      </c>
      <c r="AB5967">
        <v>2021</v>
      </c>
    </row>
    <row r="5968" spans="1:28" x14ac:dyDescent="0.25">
      <c r="A5968">
        <v>31</v>
      </c>
      <c r="B5968" t="s">
        <v>389</v>
      </c>
      <c r="C5968" t="s">
        <v>529</v>
      </c>
      <c r="D5968" t="s">
        <v>18</v>
      </c>
      <c r="E5968" t="s">
        <v>55</v>
      </c>
      <c r="F5968" t="s">
        <v>84</v>
      </c>
      <c r="G5968">
        <v>65000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621</v>
      </c>
      <c r="AB5968">
        <v>2021</v>
      </c>
    </row>
    <row r="5969" spans="1:28" x14ac:dyDescent="0.25">
      <c r="A5969">
        <v>32</v>
      </c>
      <c r="B5969" t="s">
        <v>402</v>
      </c>
      <c r="C5969" t="s">
        <v>526</v>
      </c>
      <c r="D5969" t="s">
        <v>4</v>
      </c>
      <c r="E5969" t="s">
        <v>618</v>
      </c>
      <c r="F5969" t="s">
        <v>84</v>
      </c>
      <c r="G5969">
        <v>65000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621</v>
      </c>
      <c r="AB5969">
        <v>2021</v>
      </c>
    </row>
    <row r="5970" spans="1:28" x14ac:dyDescent="0.25">
      <c r="A5970">
        <v>33</v>
      </c>
      <c r="B5970" t="s">
        <v>404</v>
      </c>
      <c r="C5970" t="s">
        <v>534</v>
      </c>
      <c r="D5970" t="s">
        <v>10</v>
      </c>
      <c r="E5970" t="s">
        <v>39</v>
      </c>
      <c r="F5970" t="s">
        <v>84</v>
      </c>
      <c r="G5970">
        <v>65000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621</v>
      </c>
      <c r="AB5970">
        <v>2021</v>
      </c>
    </row>
    <row r="5971" spans="1:28" x14ac:dyDescent="0.25">
      <c r="A5971">
        <v>34</v>
      </c>
      <c r="B5971" t="s">
        <v>405</v>
      </c>
      <c r="C5971" t="s">
        <v>535</v>
      </c>
      <c r="D5971" t="s">
        <v>16</v>
      </c>
      <c r="E5971" t="s">
        <v>61</v>
      </c>
      <c r="F5971" t="s">
        <v>84</v>
      </c>
      <c r="G5971">
        <v>65000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621</v>
      </c>
      <c r="AB5971">
        <v>2021</v>
      </c>
    </row>
    <row r="5972" spans="1:28" x14ac:dyDescent="0.25">
      <c r="A5972">
        <v>35</v>
      </c>
      <c r="B5972" t="s">
        <v>400</v>
      </c>
      <c r="C5972" t="s">
        <v>536</v>
      </c>
      <c r="D5972" t="s">
        <v>8</v>
      </c>
      <c r="E5972" t="s">
        <v>64</v>
      </c>
      <c r="F5972" t="s">
        <v>84</v>
      </c>
      <c r="G5972">
        <v>60000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621</v>
      </c>
      <c r="AB5972">
        <v>2021</v>
      </c>
    </row>
    <row r="5973" spans="1:28" x14ac:dyDescent="0.25">
      <c r="A5973">
        <v>36</v>
      </c>
      <c r="B5973" t="s">
        <v>401</v>
      </c>
      <c r="C5973" t="s">
        <v>537</v>
      </c>
      <c r="D5973" t="s">
        <v>7</v>
      </c>
      <c r="E5973" t="s">
        <v>75</v>
      </c>
      <c r="F5973" t="s">
        <v>84</v>
      </c>
      <c r="G5973">
        <v>60000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621</v>
      </c>
      <c r="AB5973">
        <v>2021</v>
      </c>
    </row>
    <row r="5974" spans="1:28" x14ac:dyDescent="0.25">
      <c r="A5974">
        <v>37</v>
      </c>
      <c r="B5974" t="s">
        <v>429</v>
      </c>
      <c r="C5974" t="s">
        <v>538</v>
      </c>
      <c r="D5974" t="s">
        <v>14</v>
      </c>
      <c r="E5974" t="s">
        <v>66</v>
      </c>
      <c r="F5974" t="s">
        <v>84</v>
      </c>
      <c r="G5974">
        <v>55000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621</v>
      </c>
      <c r="AB5974">
        <v>2021</v>
      </c>
    </row>
    <row r="5975" spans="1:28" x14ac:dyDescent="0.25">
      <c r="A5975">
        <v>38</v>
      </c>
      <c r="B5975" t="s">
        <v>342</v>
      </c>
      <c r="C5975" t="s">
        <v>539</v>
      </c>
      <c r="D5975" t="s">
        <v>15</v>
      </c>
      <c r="E5975" t="s">
        <v>540</v>
      </c>
      <c r="F5975" t="s">
        <v>84</v>
      </c>
      <c r="G5975">
        <v>55000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621</v>
      </c>
      <c r="AB5975">
        <v>2021</v>
      </c>
    </row>
    <row r="5976" spans="1:28" x14ac:dyDescent="0.25">
      <c r="A5976">
        <v>39</v>
      </c>
      <c r="B5976" t="s">
        <v>399</v>
      </c>
      <c r="C5976" t="s">
        <v>514</v>
      </c>
      <c r="D5976" t="s">
        <v>16</v>
      </c>
      <c r="E5976" t="s">
        <v>79</v>
      </c>
      <c r="F5976" t="s">
        <v>84</v>
      </c>
      <c r="G5976">
        <v>54000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621</v>
      </c>
      <c r="AB5976">
        <v>2021</v>
      </c>
    </row>
    <row r="5977" spans="1:28" x14ac:dyDescent="0.25">
      <c r="A5977">
        <v>40</v>
      </c>
      <c r="B5977" t="s">
        <v>396</v>
      </c>
      <c r="C5977" t="s">
        <v>541</v>
      </c>
      <c r="D5977" t="s">
        <v>506</v>
      </c>
      <c r="E5977" t="s">
        <v>70</v>
      </c>
      <c r="F5977" t="s">
        <v>84</v>
      </c>
      <c r="G5977">
        <v>50000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621</v>
      </c>
      <c r="AB5977">
        <v>2021</v>
      </c>
    </row>
    <row r="5978" spans="1:28" x14ac:dyDescent="0.25">
      <c r="A5978">
        <v>41</v>
      </c>
      <c r="B5978" t="s">
        <v>397</v>
      </c>
      <c r="C5978" t="s">
        <v>542</v>
      </c>
      <c r="D5978" t="s">
        <v>17</v>
      </c>
      <c r="E5978" t="s">
        <v>76</v>
      </c>
      <c r="F5978" t="s">
        <v>84</v>
      </c>
      <c r="G5978">
        <v>50000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621</v>
      </c>
      <c r="AB5978">
        <v>2021</v>
      </c>
    </row>
    <row r="5979" spans="1:28" x14ac:dyDescent="0.25">
      <c r="A5979">
        <v>42</v>
      </c>
      <c r="B5979" t="s">
        <v>379</v>
      </c>
      <c r="C5979" t="s">
        <v>544</v>
      </c>
      <c r="D5979" t="s">
        <v>10</v>
      </c>
      <c r="E5979" t="s">
        <v>43</v>
      </c>
      <c r="F5979" t="s">
        <v>84</v>
      </c>
      <c r="G5979">
        <v>45000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621</v>
      </c>
      <c r="AB5979">
        <v>2021</v>
      </c>
    </row>
    <row r="5980" spans="1:28" x14ac:dyDescent="0.25">
      <c r="A5980">
        <v>43</v>
      </c>
      <c r="B5980" t="s">
        <v>391</v>
      </c>
      <c r="C5980" t="s">
        <v>545</v>
      </c>
      <c r="D5980" t="s">
        <v>4</v>
      </c>
      <c r="E5980" t="s">
        <v>24</v>
      </c>
      <c r="F5980" t="s">
        <v>84</v>
      </c>
      <c r="G5980">
        <v>45000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621</v>
      </c>
      <c r="AB5980">
        <v>2021</v>
      </c>
    </row>
    <row r="5981" spans="1:28" x14ac:dyDescent="0.25">
      <c r="A5981">
        <v>44</v>
      </c>
      <c r="B5981" t="s">
        <v>436</v>
      </c>
      <c r="C5981" t="s">
        <v>546</v>
      </c>
      <c r="D5981" t="s">
        <v>10</v>
      </c>
      <c r="E5981" t="s">
        <v>40</v>
      </c>
      <c r="F5981" t="s">
        <v>85</v>
      </c>
      <c r="G5981">
        <v>45000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621</v>
      </c>
      <c r="AB5981">
        <v>2021</v>
      </c>
    </row>
    <row r="5982" spans="1:28" x14ac:dyDescent="0.25">
      <c r="A5982">
        <v>45</v>
      </c>
      <c r="B5982" t="s">
        <v>392</v>
      </c>
      <c r="C5982" t="s">
        <v>547</v>
      </c>
      <c r="D5982" t="s">
        <v>10</v>
      </c>
      <c r="E5982" t="s">
        <v>50</v>
      </c>
      <c r="F5982" t="s">
        <v>84</v>
      </c>
      <c r="G5982">
        <v>45000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621</v>
      </c>
      <c r="AB5982">
        <v>2021</v>
      </c>
    </row>
    <row r="5983" spans="1:28" x14ac:dyDescent="0.25">
      <c r="A5983">
        <v>46</v>
      </c>
      <c r="B5983" t="s">
        <v>387</v>
      </c>
      <c r="C5983" t="s">
        <v>549</v>
      </c>
      <c r="D5983" t="s">
        <v>16</v>
      </c>
      <c r="E5983" t="s">
        <v>45</v>
      </c>
      <c r="F5983" t="s">
        <v>84</v>
      </c>
      <c r="G5983">
        <v>44000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621</v>
      </c>
      <c r="AB5983">
        <v>2021</v>
      </c>
    </row>
    <row r="5984" spans="1:28" x14ac:dyDescent="0.25">
      <c r="A5984">
        <v>47</v>
      </c>
      <c r="B5984" t="s">
        <v>376</v>
      </c>
      <c r="C5984" t="s">
        <v>551</v>
      </c>
      <c r="D5984" t="s">
        <v>10</v>
      </c>
      <c r="E5984" t="s">
        <v>44</v>
      </c>
      <c r="F5984" t="s">
        <v>84</v>
      </c>
      <c r="G5984">
        <v>40000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621</v>
      </c>
      <c r="AB5984">
        <v>2021</v>
      </c>
    </row>
    <row r="5985" spans="1:28" x14ac:dyDescent="0.25">
      <c r="A5985">
        <v>48</v>
      </c>
      <c r="B5985" t="s">
        <v>382</v>
      </c>
      <c r="C5985" t="s">
        <v>552</v>
      </c>
      <c r="D5985" t="s">
        <v>506</v>
      </c>
      <c r="E5985" t="s">
        <v>65</v>
      </c>
      <c r="F5985" t="s">
        <v>85</v>
      </c>
      <c r="G5985">
        <v>40000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621</v>
      </c>
      <c r="AB5985">
        <v>2021</v>
      </c>
    </row>
    <row r="5986" spans="1:28" x14ac:dyDescent="0.25">
      <c r="A5986">
        <v>49</v>
      </c>
      <c r="B5986" t="s">
        <v>381</v>
      </c>
      <c r="C5986" t="s">
        <v>553</v>
      </c>
      <c r="D5986" t="s">
        <v>10</v>
      </c>
      <c r="E5986" t="s">
        <v>46</v>
      </c>
      <c r="F5986" t="s">
        <v>84</v>
      </c>
      <c r="G5986">
        <v>38000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621</v>
      </c>
      <c r="AB5986">
        <v>2021</v>
      </c>
    </row>
    <row r="5987" spans="1:28" x14ac:dyDescent="0.25">
      <c r="A5987">
        <v>50</v>
      </c>
      <c r="B5987" t="s">
        <v>377</v>
      </c>
      <c r="C5987" t="s">
        <v>554</v>
      </c>
      <c r="D5987" t="s">
        <v>10</v>
      </c>
      <c r="E5987" t="s">
        <v>44</v>
      </c>
      <c r="F5987" t="s">
        <v>84</v>
      </c>
      <c r="G5987">
        <v>36000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621</v>
      </c>
      <c r="AB5987">
        <v>2021</v>
      </c>
    </row>
    <row r="5988" spans="1:28" x14ac:dyDescent="0.25">
      <c r="A5988">
        <v>51</v>
      </c>
      <c r="B5988" t="s">
        <v>364</v>
      </c>
      <c r="C5988" t="s">
        <v>555</v>
      </c>
      <c r="D5988" t="s">
        <v>9</v>
      </c>
      <c r="E5988" t="s">
        <v>74</v>
      </c>
      <c r="F5988" t="s">
        <v>84</v>
      </c>
      <c r="G5988">
        <v>36000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621</v>
      </c>
      <c r="AB5988">
        <v>2021</v>
      </c>
    </row>
    <row r="5989" spans="1:28" x14ac:dyDescent="0.25">
      <c r="A5989">
        <v>52</v>
      </c>
      <c r="B5989" t="s">
        <v>378</v>
      </c>
      <c r="C5989" t="s">
        <v>556</v>
      </c>
      <c r="D5989" t="s">
        <v>10</v>
      </c>
      <c r="E5989" t="s">
        <v>44</v>
      </c>
      <c r="F5989" t="s">
        <v>84</v>
      </c>
      <c r="G5989">
        <v>36000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621</v>
      </c>
      <c r="AB5989">
        <v>2021</v>
      </c>
    </row>
    <row r="5990" spans="1:28" x14ac:dyDescent="0.25">
      <c r="A5990">
        <v>53</v>
      </c>
      <c r="B5990" t="s">
        <v>380</v>
      </c>
      <c r="C5990" t="s">
        <v>543</v>
      </c>
      <c r="D5990" t="s">
        <v>21</v>
      </c>
      <c r="E5990" t="s">
        <v>68</v>
      </c>
      <c r="F5990" t="s">
        <v>84</v>
      </c>
      <c r="G5990">
        <v>36000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621</v>
      </c>
      <c r="AB5990">
        <v>2021</v>
      </c>
    </row>
    <row r="5991" spans="1:28" x14ac:dyDescent="0.25">
      <c r="A5991">
        <v>54</v>
      </c>
      <c r="B5991" t="s">
        <v>442</v>
      </c>
      <c r="C5991" t="s">
        <v>557</v>
      </c>
      <c r="D5991" t="s">
        <v>7</v>
      </c>
      <c r="E5991" t="s">
        <v>54</v>
      </c>
      <c r="F5991" t="s">
        <v>84</v>
      </c>
      <c r="G5991">
        <v>35000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621</v>
      </c>
      <c r="AB5991">
        <v>2021</v>
      </c>
    </row>
    <row r="5992" spans="1:28" x14ac:dyDescent="0.25">
      <c r="A5992">
        <v>55</v>
      </c>
      <c r="B5992" t="s">
        <v>342</v>
      </c>
      <c r="C5992" t="s">
        <v>559</v>
      </c>
      <c r="D5992" t="s">
        <v>17</v>
      </c>
      <c r="E5992" t="s">
        <v>32</v>
      </c>
      <c r="F5992" t="s">
        <v>84</v>
      </c>
      <c r="G5992">
        <v>32000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621</v>
      </c>
      <c r="AB5992">
        <v>2021</v>
      </c>
    </row>
    <row r="5993" spans="1:28" x14ac:dyDescent="0.25">
      <c r="A5993">
        <v>56</v>
      </c>
      <c r="B5993" t="s">
        <v>360</v>
      </c>
      <c r="C5993" t="s">
        <v>560</v>
      </c>
      <c r="D5993" t="s">
        <v>12</v>
      </c>
      <c r="E5993" t="s">
        <v>46</v>
      </c>
      <c r="F5993" t="s">
        <v>84</v>
      </c>
      <c r="G5993">
        <v>32000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621</v>
      </c>
      <c r="AB5993">
        <v>2021</v>
      </c>
    </row>
    <row r="5994" spans="1:28" x14ac:dyDescent="0.25">
      <c r="A5994">
        <v>57</v>
      </c>
      <c r="B5994" t="s">
        <v>481</v>
      </c>
      <c r="C5994" t="s">
        <v>561</v>
      </c>
      <c r="D5994" t="s">
        <v>6</v>
      </c>
      <c r="E5994" t="s">
        <v>32</v>
      </c>
      <c r="F5994" t="s">
        <v>84</v>
      </c>
      <c r="G5994">
        <v>32000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621</v>
      </c>
      <c r="AB5994">
        <v>2021</v>
      </c>
    </row>
    <row r="5995" spans="1:28" x14ac:dyDescent="0.25">
      <c r="A5995">
        <v>58</v>
      </c>
      <c r="B5995" t="s">
        <v>369</v>
      </c>
      <c r="C5995" t="s">
        <v>562</v>
      </c>
      <c r="D5995" t="s">
        <v>16</v>
      </c>
      <c r="E5995" t="s">
        <v>563</v>
      </c>
      <c r="F5995" t="s">
        <v>84</v>
      </c>
      <c r="G5995">
        <v>32000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621</v>
      </c>
      <c r="AB5995">
        <v>2021</v>
      </c>
    </row>
    <row r="5996" spans="1:28" x14ac:dyDescent="0.25">
      <c r="A5996">
        <v>59</v>
      </c>
      <c r="B5996" t="s">
        <v>448</v>
      </c>
      <c r="C5996" t="s">
        <v>564</v>
      </c>
      <c r="D5996" t="s">
        <v>6</v>
      </c>
      <c r="E5996" t="s">
        <v>26</v>
      </c>
      <c r="F5996" t="s">
        <v>84</v>
      </c>
      <c r="G5996">
        <v>32000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621</v>
      </c>
      <c r="AB5996">
        <v>2021</v>
      </c>
    </row>
    <row r="5997" spans="1:28" x14ac:dyDescent="0.25">
      <c r="A5997">
        <v>60</v>
      </c>
      <c r="B5997" t="s">
        <v>371</v>
      </c>
      <c r="C5997" t="s">
        <v>550</v>
      </c>
      <c r="D5997" t="s">
        <v>506</v>
      </c>
      <c r="E5997" t="s">
        <v>58</v>
      </c>
      <c r="F5997" t="s">
        <v>84</v>
      </c>
      <c r="G5997">
        <v>32000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621</v>
      </c>
      <c r="AB5997">
        <v>2021</v>
      </c>
    </row>
    <row r="5998" spans="1:28" x14ac:dyDescent="0.25">
      <c r="A5998">
        <v>61</v>
      </c>
      <c r="B5998" t="s">
        <v>447</v>
      </c>
      <c r="C5998" t="s">
        <v>565</v>
      </c>
      <c r="D5998" t="s">
        <v>6</v>
      </c>
      <c r="E5998" t="s">
        <v>36</v>
      </c>
      <c r="F5998" t="s">
        <v>84</v>
      </c>
      <c r="G5998">
        <v>32000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621</v>
      </c>
      <c r="AB5998">
        <v>2021</v>
      </c>
    </row>
    <row r="5999" spans="1:28" x14ac:dyDescent="0.25">
      <c r="A5999">
        <v>62</v>
      </c>
      <c r="B5999" t="s">
        <v>373</v>
      </c>
      <c r="C5999" t="s">
        <v>566</v>
      </c>
      <c r="D5999" t="s">
        <v>14</v>
      </c>
      <c r="E5999" t="s">
        <v>72</v>
      </c>
      <c r="F5999" t="s">
        <v>84</v>
      </c>
      <c r="G5999">
        <v>32000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621</v>
      </c>
      <c r="AB5999">
        <v>2021</v>
      </c>
    </row>
    <row r="6000" spans="1:28" x14ac:dyDescent="0.25">
      <c r="A6000">
        <v>63</v>
      </c>
      <c r="B6000" t="s">
        <v>367</v>
      </c>
      <c r="C6000" t="s">
        <v>567</v>
      </c>
      <c r="D6000" t="s">
        <v>4</v>
      </c>
      <c r="E6000" t="s">
        <v>568</v>
      </c>
      <c r="F6000" t="s">
        <v>84</v>
      </c>
      <c r="G6000">
        <v>31500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621</v>
      </c>
      <c r="AB6000">
        <v>2021</v>
      </c>
    </row>
    <row r="6001" spans="1:28" x14ac:dyDescent="0.25">
      <c r="A6001">
        <v>64</v>
      </c>
      <c r="B6001" t="s">
        <v>485</v>
      </c>
      <c r="C6001" t="s">
        <v>573</v>
      </c>
      <c r="D6001" t="s">
        <v>6</v>
      </c>
      <c r="E6001" t="s">
        <v>36</v>
      </c>
      <c r="F6001" t="s">
        <v>84</v>
      </c>
      <c r="G6001">
        <v>30000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621</v>
      </c>
      <c r="AB6001">
        <v>2021</v>
      </c>
    </row>
    <row r="6002" spans="1:28" x14ac:dyDescent="0.25">
      <c r="A6002">
        <v>65</v>
      </c>
      <c r="B6002" t="s">
        <v>484</v>
      </c>
      <c r="C6002" t="s">
        <v>574</v>
      </c>
      <c r="D6002" t="s">
        <v>14</v>
      </c>
      <c r="E6002" t="s">
        <v>32</v>
      </c>
      <c r="F6002" t="s">
        <v>84</v>
      </c>
      <c r="G6002">
        <v>30000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621</v>
      </c>
      <c r="AB6002">
        <v>2021</v>
      </c>
    </row>
    <row r="6003" spans="1:28" x14ac:dyDescent="0.25">
      <c r="A6003">
        <v>66</v>
      </c>
      <c r="B6003" t="s">
        <v>455</v>
      </c>
      <c r="C6003" t="s">
        <v>575</v>
      </c>
      <c r="D6003" t="s">
        <v>4</v>
      </c>
      <c r="E6003" t="s">
        <v>36</v>
      </c>
      <c r="F6003" t="s">
        <v>84</v>
      </c>
      <c r="G6003">
        <v>30000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621</v>
      </c>
      <c r="AB6003">
        <v>2021</v>
      </c>
    </row>
    <row r="6004" spans="1:28" x14ac:dyDescent="0.25">
      <c r="A6004">
        <v>67</v>
      </c>
      <c r="B6004" t="s">
        <v>454</v>
      </c>
      <c r="C6004" t="s">
        <v>576</v>
      </c>
      <c r="D6004" t="s">
        <v>6</v>
      </c>
      <c r="E6004" t="s">
        <v>36</v>
      </c>
      <c r="F6004" t="s">
        <v>84</v>
      </c>
      <c r="G6004">
        <v>30000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621</v>
      </c>
      <c r="AB6004">
        <v>2021</v>
      </c>
    </row>
    <row r="6005" spans="1:28" x14ac:dyDescent="0.25">
      <c r="A6005">
        <v>68</v>
      </c>
      <c r="B6005" t="s">
        <v>453</v>
      </c>
      <c r="C6005" t="s">
        <v>577</v>
      </c>
      <c r="D6005" t="s">
        <v>14</v>
      </c>
      <c r="E6005" t="s">
        <v>59</v>
      </c>
      <c r="F6005" t="s">
        <v>84</v>
      </c>
      <c r="G6005">
        <v>30000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621</v>
      </c>
      <c r="AB6005">
        <v>2021</v>
      </c>
    </row>
    <row r="6006" spans="1:28" x14ac:dyDescent="0.25">
      <c r="A6006">
        <v>69</v>
      </c>
      <c r="B6006" t="s">
        <v>452</v>
      </c>
      <c r="C6006" t="s">
        <v>578</v>
      </c>
      <c r="D6006" t="s">
        <v>6</v>
      </c>
      <c r="E6006" t="s">
        <v>59</v>
      </c>
      <c r="F6006" t="s">
        <v>84</v>
      </c>
      <c r="G6006">
        <v>30000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621</v>
      </c>
      <c r="AB6006">
        <v>2021</v>
      </c>
    </row>
    <row r="6007" spans="1:28" x14ac:dyDescent="0.25">
      <c r="A6007">
        <v>70</v>
      </c>
      <c r="B6007" t="s">
        <v>346</v>
      </c>
      <c r="C6007" t="s">
        <v>583</v>
      </c>
      <c r="D6007" t="s">
        <v>12</v>
      </c>
      <c r="E6007" t="s">
        <v>46</v>
      </c>
      <c r="F6007" t="s">
        <v>84</v>
      </c>
      <c r="G6007">
        <v>28875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621</v>
      </c>
      <c r="AB6007">
        <v>2021</v>
      </c>
    </row>
    <row r="6008" spans="1:28" x14ac:dyDescent="0.25">
      <c r="A6008">
        <v>71</v>
      </c>
      <c r="B6008" t="s">
        <v>350</v>
      </c>
      <c r="C6008" t="s">
        <v>558</v>
      </c>
      <c r="D6008" t="s">
        <v>6</v>
      </c>
      <c r="E6008" t="s">
        <v>83</v>
      </c>
      <c r="F6008" t="s">
        <v>84</v>
      </c>
      <c r="G6008">
        <v>28875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621</v>
      </c>
      <c r="AB6008">
        <v>2021</v>
      </c>
    </row>
    <row r="6009" spans="1:28" x14ac:dyDescent="0.25">
      <c r="A6009">
        <v>72</v>
      </c>
      <c r="B6009" t="s">
        <v>361</v>
      </c>
      <c r="C6009" t="s">
        <v>622</v>
      </c>
      <c r="D6009" t="s">
        <v>17</v>
      </c>
      <c r="E6009" t="s">
        <v>32</v>
      </c>
      <c r="F6009" t="s">
        <v>84</v>
      </c>
      <c r="G6009">
        <v>28875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621</v>
      </c>
      <c r="AB6009">
        <v>2021</v>
      </c>
    </row>
    <row r="6010" spans="1:28" x14ac:dyDescent="0.25">
      <c r="A6010">
        <v>73</v>
      </c>
      <c r="B6010" t="s">
        <v>365</v>
      </c>
      <c r="C6010" t="s">
        <v>584</v>
      </c>
      <c r="D6010" t="s">
        <v>19</v>
      </c>
      <c r="E6010" t="s">
        <v>46</v>
      </c>
      <c r="F6010" t="s">
        <v>84</v>
      </c>
      <c r="G6010">
        <v>27300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621</v>
      </c>
      <c r="AB6010">
        <v>2021</v>
      </c>
    </row>
    <row r="6011" spans="1:28" x14ac:dyDescent="0.25">
      <c r="A6011">
        <v>74</v>
      </c>
      <c r="B6011" t="s">
        <v>446</v>
      </c>
      <c r="C6011" t="s">
        <v>586</v>
      </c>
      <c r="D6011" t="s">
        <v>14</v>
      </c>
      <c r="E6011" t="s">
        <v>36</v>
      </c>
      <c r="F6011" t="s">
        <v>84</v>
      </c>
      <c r="G6011">
        <v>25000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621</v>
      </c>
      <c r="AB6011">
        <v>2021</v>
      </c>
    </row>
    <row r="6012" spans="1:28" x14ac:dyDescent="0.25">
      <c r="A6012">
        <v>75</v>
      </c>
      <c r="B6012" t="s">
        <v>363</v>
      </c>
      <c r="C6012" t="s">
        <v>569</v>
      </c>
      <c r="D6012" t="s">
        <v>14</v>
      </c>
      <c r="E6012" t="s">
        <v>619</v>
      </c>
      <c r="F6012" t="s">
        <v>84</v>
      </c>
      <c r="G6012">
        <v>24255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621</v>
      </c>
      <c r="AB6012">
        <v>2021</v>
      </c>
    </row>
    <row r="6013" spans="1:28" x14ac:dyDescent="0.25">
      <c r="A6013">
        <v>76</v>
      </c>
      <c r="B6013" t="s">
        <v>362</v>
      </c>
      <c r="C6013" t="s">
        <v>570</v>
      </c>
      <c r="D6013" t="s">
        <v>9</v>
      </c>
      <c r="E6013" t="s">
        <v>620</v>
      </c>
      <c r="F6013" t="s">
        <v>84</v>
      </c>
      <c r="G6013">
        <v>24150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621</v>
      </c>
      <c r="AB6013">
        <v>2021</v>
      </c>
    </row>
    <row r="6014" spans="1:28" x14ac:dyDescent="0.25">
      <c r="A6014">
        <v>77</v>
      </c>
      <c r="B6014" t="s">
        <v>432</v>
      </c>
      <c r="C6014" t="s">
        <v>590</v>
      </c>
      <c r="D6014" t="s">
        <v>10</v>
      </c>
      <c r="E6014" t="s">
        <v>33</v>
      </c>
      <c r="F6014" t="s">
        <v>84</v>
      </c>
      <c r="G6014">
        <v>23100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621</v>
      </c>
      <c r="AB6014">
        <v>2021</v>
      </c>
    </row>
    <row r="6015" spans="1:28" x14ac:dyDescent="0.25">
      <c r="A6015">
        <v>78</v>
      </c>
      <c r="B6015" t="s">
        <v>353</v>
      </c>
      <c r="C6015" t="s">
        <v>580</v>
      </c>
      <c r="D6015" t="s">
        <v>19</v>
      </c>
      <c r="E6015" t="s">
        <v>60</v>
      </c>
      <c r="F6015" t="s">
        <v>84</v>
      </c>
      <c r="G6015">
        <v>23100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621</v>
      </c>
      <c r="AB6015">
        <v>2021</v>
      </c>
    </row>
    <row r="6016" spans="1:28" x14ac:dyDescent="0.25">
      <c r="A6016">
        <v>79</v>
      </c>
      <c r="B6016" t="s">
        <v>354</v>
      </c>
      <c r="C6016" t="s">
        <v>581</v>
      </c>
      <c r="D6016" t="s">
        <v>9</v>
      </c>
      <c r="E6016" t="s">
        <v>54</v>
      </c>
      <c r="F6016" t="s">
        <v>84</v>
      </c>
      <c r="G6016">
        <v>23100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621</v>
      </c>
      <c r="AB6016">
        <v>2021</v>
      </c>
    </row>
    <row r="6017" spans="1:28" x14ac:dyDescent="0.25">
      <c r="A6017">
        <v>80</v>
      </c>
      <c r="B6017" t="s">
        <v>355</v>
      </c>
      <c r="C6017" t="s">
        <v>582</v>
      </c>
      <c r="D6017" t="s">
        <v>9</v>
      </c>
      <c r="E6017" t="s">
        <v>54</v>
      </c>
      <c r="F6017" t="s">
        <v>84</v>
      </c>
      <c r="G6017">
        <v>23100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621</v>
      </c>
      <c r="AB6017">
        <v>2021</v>
      </c>
    </row>
    <row r="6018" spans="1:28" x14ac:dyDescent="0.25">
      <c r="A6018">
        <v>81</v>
      </c>
      <c r="B6018" t="s">
        <v>356</v>
      </c>
      <c r="C6018" t="s">
        <v>571</v>
      </c>
      <c r="D6018" t="s">
        <v>6</v>
      </c>
      <c r="E6018" t="s">
        <v>26</v>
      </c>
      <c r="F6018" t="s">
        <v>84</v>
      </c>
      <c r="G6018">
        <v>23100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621</v>
      </c>
      <c r="AB6018">
        <v>2021</v>
      </c>
    </row>
    <row r="6019" spans="1:28" x14ac:dyDescent="0.25">
      <c r="A6019">
        <v>82</v>
      </c>
      <c r="B6019" t="s">
        <v>357</v>
      </c>
      <c r="C6019" t="s">
        <v>589</v>
      </c>
      <c r="D6019" t="s">
        <v>6</v>
      </c>
      <c r="E6019" t="s">
        <v>26</v>
      </c>
      <c r="F6019" t="s">
        <v>84</v>
      </c>
      <c r="G6019">
        <v>23100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621</v>
      </c>
      <c r="AB6019">
        <v>2021</v>
      </c>
    </row>
    <row r="6020" spans="1:28" x14ac:dyDescent="0.25">
      <c r="A6020">
        <v>83</v>
      </c>
      <c r="B6020" t="s">
        <v>359</v>
      </c>
      <c r="C6020" t="s">
        <v>572</v>
      </c>
      <c r="D6020" t="s">
        <v>9</v>
      </c>
      <c r="E6020" t="s">
        <v>54</v>
      </c>
      <c r="F6020" t="s">
        <v>84</v>
      </c>
      <c r="G6020">
        <v>23100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621</v>
      </c>
      <c r="AB6020">
        <v>2021</v>
      </c>
    </row>
    <row r="6021" spans="1:28" x14ac:dyDescent="0.25">
      <c r="A6021">
        <v>84</v>
      </c>
      <c r="B6021" t="s">
        <v>341</v>
      </c>
      <c r="C6021" t="s">
        <v>579</v>
      </c>
      <c r="D6021" t="s">
        <v>9</v>
      </c>
      <c r="E6021" t="s">
        <v>52</v>
      </c>
      <c r="F6021" t="s">
        <v>84</v>
      </c>
      <c r="G6021">
        <v>22000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621</v>
      </c>
      <c r="AB6021">
        <v>2021</v>
      </c>
    </row>
    <row r="6022" spans="1:28" x14ac:dyDescent="0.25">
      <c r="A6022">
        <v>85</v>
      </c>
      <c r="B6022" t="s">
        <v>349</v>
      </c>
      <c r="C6022" t="s">
        <v>591</v>
      </c>
      <c r="D6022" t="s">
        <v>6</v>
      </c>
      <c r="E6022" t="s">
        <v>52</v>
      </c>
      <c r="F6022" t="s">
        <v>84</v>
      </c>
      <c r="G6022">
        <v>22000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621</v>
      </c>
      <c r="AB6022">
        <v>2021</v>
      </c>
    </row>
    <row r="6023" spans="1:28" x14ac:dyDescent="0.25">
      <c r="A6023">
        <v>86</v>
      </c>
      <c r="B6023" t="s">
        <v>351</v>
      </c>
      <c r="C6023" t="s">
        <v>592</v>
      </c>
      <c r="D6023" t="s">
        <v>6</v>
      </c>
      <c r="E6023" t="s">
        <v>52</v>
      </c>
      <c r="F6023" t="s">
        <v>84</v>
      </c>
      <c r="G6023">
        <v>22000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621</v>
      </c>
      <c r="AB6023">
        <v>2021</v>
      </c>
    </row>
    <row r="6024" spans="1:28" x14ac:dyDescent="0.25">
      <c r="A6024">
        <v>87</v>
      </c>
      <c r="B6024" t="s">
        <v>352</v>
      </c>
      <c r="C6024" t="s">
        <v>593</v>
      </c>
      <c r="D6024" t="s">
        <v>6</v>
      </c>
      <c r="E6024" t="s">
        <v>26</v>
      </c>
      <c r="F6024" t="s">
        <v>84</v>
      </c>
      <c r="G6024">
        <v>22000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621</v>
      </c>
      <c r="AB6024">
        <v>2021</v>
      </c>
    </row>
    <row r="6025" spans="1:28" x14ac:dyDescent="0.25">
      <c r="A6025">
        <v>88</v>
      </c>
      <c r="B6025" t="s">
        <v>440</v>
      </c>
      <c r="C6025" t="s">
        <v>587</v>
      </c>
      <c r="D6025" t="s">
        <v>10</v>
      </c>
      <c r="E6025" t="s">
        <v>54</v>
      </c>
      <c r="F6025" t="s">
        <v>84</v>
      </c>
      <c r="G6025">
        <v>22000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621</v>
      </c>
      <c r="AB6025">
        <v>2021</v>
      </c>
    </row>
    <row r="6026" spans="1:28" x14ac:dyDescent="0.25">
      <c r="A6026">
        <v>89</v>
      </c>
      <c r="B6026" t="s">
        <v>439</v>
      </c>
      <c r="C6026" t="s">
        <v>596</v>
      </c>
      <c r="D6026" t="s">
        <v>9</v>
      </c>
      <c r="E6026" t="s">
        <v>26</v>
      </c>
      <c r="F6026" t="s">
        <v>84</v>
      </c>
      <c r="G6026">
        <v>20000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621</v>
      </c>
      <c r="AB6026">
        <v>2021</v>
      </c>
    </row>
    <row r="6027" spans="1:28" x14ac:dyDescent="0.25">
      <c r="A6027">
        <v>90</v>
      </c>
      <c r="B6027" t="s">
        <v>344</v>
      </c>
      <c r="C6027" t="s">
        <v>588</v>
      </c>
      <c r="D6027" t="s">
        <v>9</v>
      </c>
      <c r="E6027" t="s">
        <v>41</v>
      </c>
      <c r="F6027" t="s">
        <v>84</v>
      </c>
      <c r="G6027">
        <v>19800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621</v>
      </c>
      <c r="AB6027">
        <v>2021</v>
      </c>
    </row>
    <row r="6028" spans="1:28" x14ac:dyDescent="0.25">
      <c r="A6028">
        <v>91</v>
      </c>
      <c r="B6028" t="s">
        <v>445</v>
      </c>
      <c r="C6028" t="s">
        <v>502</v>
      </c>
      <c r="D6028" t="s">
        <v>7</v>
      </c>
      <c r="E6028" t="s">
        <v>54</v>
      </c>
      <c r="F6028" t="s">
        <v>84</v>
      </c>
      <c r="G6028">
        <v>18000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621</v>
      </c>
      <c r="AB6028">
        <v>2021</v>
      </c>
    </row>
    <row r="6029" spans="1:28" x14ac:dyDescent="0.25">
      <c r="A6029">
        <v>92</v>
      </c>
      <c r="B6029" t="s">
        <v>338</v>
      </c>
      <c r="C6029" t="s">
        <v>594</v>
      </c>
      <c r="D6029" t="s">
        <v>6</v>
      </c>
      <c r="E6029" t="s">
        <v>28</v>
      </c>
      <c r="F6029" t="s">
        <v>84</v>
      </c>
      <c r="G6029">
        <v>16500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621</v>
      </c>
      <c r="AB6029">
        <v>2021</v>
      </c>
    </row>
    <row r="6030" spans="1:28" x14ac:dyDescent="0.25">
      <c r="A6030">
        <v>93</v>
      </c>
      <c r="B6030" t="s">
        <v>339</v>
      </c>
      <c r="C6030" t="s">
        <v>595</v>
      </c>
      <c r="D6030" t="s">
        <v>9</v>
      </c>
      <c r="E6030" t="s">
        <v>57</v>
      </c>
      <c r="F6030" t="s">
        <v>84</v>
      </c>
      <c r="G6030">
        <v>16500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621</v>
      </c>
      <c r="AB6030">
        <v>2021</v>
      </c>
    </row>
    <row r="6031" spans="1:28" x14ac:dyDescent="0.25">
      <c r="A6031">
        <v>94</v>
      </c>
      <c r="B6031" t="s">
        <v>431</v>
      </c>
      <c r="C6031" t="s">
        <v>600</v>
      </c>
      <c r="D6031" t="s">
        <v>9</v>
      </c>
      <c r="E6031" t="s">
        <v>37</v>
      </c>
      <c r="F6031" t="s">
        <v>84</v>
      </c>
      <c r="G6031">
        <v>13750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621</v>
      </c>
      <c r="AB6031">
        <v>2021</v>
      </c>
    </row>
    <row r="6032" spans="1:28" x14ac:dyDescent="0.25">
      <c r="A6032">
        <v>95</v>
      </c>
      <c r="B6032" t="s">
        <v>451</v>
      </c>
      <c r="C6032" t="s">
        <v>601</v>
      </c>
      <c r="D6032" t="s">
        <v>9</v>
      </c>
      <c r="E6032" t="s">
        <v>37</v>
      </c>
      <c r="F6032" t="s">
        <v>84</v>
      </c>
      <c r="G6032">
        <v>13750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621</v>
      </c>
      <c r="AB6032">
        <v>2021</v>
      </c>
    </row>
    <row r="6033" spans="1:28" x14ac:dyDescent="0.25">
      <c r="A6033">
        <v>96</v>
      </c>
      <c r="B6033" t="s">
        <v>336</v>
      </c>
      <c r="C6033" t="s">
        <v>603</v>
      </c>
      <c r="D6033" t="s">
        <v>6</v>
      </c>
      <c r="E6033" t="s">
        <v>37</v>
      </c>
      <c r="F6033" t="s">
        <v>84</v>
      </c>
      <c r="G6033">
        <v>10000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621</v>
      </c>
      <c r="AB6033">
        <v>2021</v>
      </c>
    </row>
    <row r="6034" spans="1:28" x14ac:dyDescent="0.25">
      <c r="A6034">
        <v>97</v>
      </c>
      <c r="B6034" t="s">
        <v>441</v>
      </c>
      <c r="C6034" t="s">
        <v>604</v>
      </c>
      <c r="D6034" t="s">
        <v>6</v>
      </c>
      <c r="E6034" t="s">
        <v>37</v>
      </c>
      <c r="F6034" t="s">
        <v>84</v>
      </c>
      <c r="G6034">
        <v>10000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623</v>
      </c>
      <c r="AB6034">
        <v>2021</v>
      </c>
    </row>
    <row r="6035" spans="1:28" x14ac:dyDescent="0.25">
      <c r="A6035">
        <v>98</v>
      </c>
      <c r="B6035" t="s">
        <v>444</v>
      </c>
      <c r="C6035" t="s">
        <v>501</v>
      </c>
      <c r="D6035" t="s">
        <v>7</v>
      </c>
      <c r="E6035" t="s">
        <v>27</v>
      </c>
      <c r="F6035" t="s">
        <v>84</v>
      </c>
      <c r="G6035">
        <v>400000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623</v>
      </c>
      <c r="AB6035">
        <v>2021</v>
      </c>
    </row>
    <row r="6036" spans="1:28" x14ac:dyDescent="0.25">
      <c r="A6036">
        <v>1</v>
      </c>
      <c r="B6036" t="s">
        <v>426</v>
      </c>
      <c r="C6036" t="s">
        <v>502</v>
      </c>
      <c r="D6036" t="s">
        <v>10</v>
      </c>
      <c r="E6036" t="s">
        <v>53</v>
      </c>
      <c r="F6036" t="s">
        <v>84</v>
      </c>
      <c r="G6036">
        <v>300000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623</v>
      </c>
      <c r="AB6036">
        <v>2021</v>
      </c>
    </row>
    <row r="6037" spans="1:28" x14ac:dyDescent="0.25">
      <c r="A6037">
        <v>2</v>
      </c>
      <c r="B6037" t="s">
        <v>443</v>
      </c>
      <c r="C6037" t="s">
        <v>503</v>
      </c>
      <c r="D6037" t="s">
        <v>19</v>
      </c>
      <c r="E6037" t="s">
        <v>71</v>
      </c>
      <c r="F6037" t="s">
        <v>84</v>
      </c>
      <c r="G6037">
        <v>300000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623</v>
      </c>
      <c r="AB6037">
        <v>2021</v>
      </c>
    </row>
    <row r="6038" spans="1:28" x14ac:dyDescent="0.25">
      <c r="A6038">
        <v>3</v>
      </c>
      <c r="B6038" t="s">
        <v>422</v>
      </c>
      <c r="C6038" t="s">
        <v>504</v>
      </c>
      <c r="D6038" t="s">
        <v>11</v>
      </c>
      <c r="E6038" t="s">
        <v>34</v>
      </c>
      <c r="F6038" t="s">
        <v>84</v>
      </c>
      <c r="G6038">
        <v>300000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623</v>
      </c>
      <c r="AB6038">
        <v>2021</v>
      </c>
    </row>
    <row r="6039" spans="1:28" x14ac:dyDescent="0.25">
      <c r="A6039">
        <v>4</v>
      </c>
      <c r="B6039" t="s">
        <v>480</v>
      </c>
      <c r="C6039" t="s">
        <v>505</v>
      </c>
      <c r="D6039" t="s">
        <v>506</v>
      </c>
      <c r="E6039" t="s">
        <v>56</v>
      </c>
      <c r="F6039" t="s">
        <v>84</v>
      </c>
      <c r="G6039">
        <v>250000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623</v>
      </c>
      <c r="AB6039">
        <v>2021</v>
      </c>
    </row>
    <row r="6040" spans="1:28" x14ac:dyDescent="0.25">
      <c r="A6040">
        <v>5</v>
      </c>
      <c r="B6040" t="s">
        <v>479</v>
      </c>
      <c r="C6040" t="s">
        <v>507</v>
      </c>
      <c r="D6040" t="s">
        <v>11</v>
      </c>
      <c r="E6040" t="s">
        <v>77</v>
      </c>
      <c r="F6040" t="s">
        <v>84</v>
      </c>
      <c r="G6040">
        <v>250000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623</v>
      </c>
      <c r="AB6040">
        <v>2021</v>
      </c>
    </row>
    <row r="6041" spans="1:28" x14ac:dyDescent="0.25">
      <c r="A6041">
        <v>6</v>
      </c>
      <c r="B6041" t="s">
        <v>478</v>
      </c>
      <c r="C6041" t="s">
        <v>624</v>
      </c>
      <c r="D6041" t="s">
        <v>7</v>
      </c>
      <c r="E6041" t="s">
        <v>625</v>
      </c>
      <c r="F6041" t="s">
        <v>84</v>
      </c>
      <c r="G6041">
        <v>200000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623</v>
      </c>
      <c r="AB6041">
        <v>2021</v>
      </c>
    </row>
    <row r="6042" spans="1:28" x14ac:dyDescent="0.25">
      <c r="A6042">
        <v>7</v>
      </c>
      <c r="B6042" t="s">
        <v>483</v>
      </c>
      <c r="C6042" t="s">
        <v>508</v>
      </c>
      <c r="D6042" t="s">
        <v>23</v>
      </c>
      <c r="E6042" t="s">
        <v>82</v>
      </c>
      <c r="F6042" t="s">
        <v>84</v>
      </c>
      <c r="G6042">
        <v>150000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623</v>
      </c>
      <c r="AB6042">
        <v>2021</v>
      </c>
    </row>
    <row r="6043" spans="1:28" x14ac:dyDescent="0.25">
      <c r="A6043">
        <v>8</v>
      </c>
      <c r="B6043" t="s">
        <v>477</v>
      </c>
      <c r="C6043" t="s">
        <v>510</v>
      </c>
      <c r="D6043" t="s">
        <v>7</v>
      </c>
      <c r="E6043" t="s">
        <v>49</v>
      </c>
      <c r="F6043" t="s">
        <v>84</v>
      </c>
      <c r="G6043">
        <v>150000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623</v>
      </c>
      <c r="AB6043">
        <v>2021</v>
      </c>
    </row>
    <row r="6044" spans="1:28" x14ac:dyDescent="0.25">
      <c r="A6044">
        <v>10</v>
      </c>
      <c r="B6044" t="s">
        <v>476</v>
      </c>
      <c r="C6044" t="s">
        <v>511</v>
      </c>
      <c r="D6044" t="s">
        <v>7</v>
      </c>
      <c r="E6044" t="s">
        <v>30</v>
      </c>
      <c r="F6044" t="s">
        <v>84</v>
      </c>
      <c r="G6044">
        <v>150000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623</v>
      </c>
      <c r="AB6044">
        <v>2021</v>
      </c>
    </row>
    <row r="6045" spans="1:28" x14ac:dyDescent="0.25">
      <c r="A6045">
        <v>11</v>
      </c>
      <c r="B6045" t="s">
        <v>417</v>
      </c>
      <c r="C6045" t="s">
        <v>512</v>
      </c>
      <c r="D6045" t="s">
        <v>506</v>
      </c>
      <c r="E6045" t="s">
        <v>81</v>
      </c>
      <c r="F6045" t="s">
        <v>84</v>
      </c>
      <c r="G6045">
        <v>150000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623</v>
      </c>
      <c r="AB6045">
        <v>2021</v>
      </c>
    </row>
    <row r="6046" spans="1:28" x14ac:dyDescent="0.25">
      <c r="A6046">
        <v>12</v>
      </c>
      <c r="B6046" t="s">
        <v>420</v>
      </c>
      <c r="C6046" t="s">
        <v>513</v>
      </c>
      <c r="D6046" t="s">
        <v>14</v>
      </c>
      <c r="E6046" t="s">
        <v>333</v>
      </c>
      <c r="F6046" t="s">
        <v>84</v>
      </c>
      <c r="G6046">
        <v>150000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623</v>
      </c>
      <c r="AB6046">
        <v>2021</v>
      </c>
    </row>
    <row r="6047" spans="1:28" x14ac:dyDescent="0.25">
      <c r="A6047">
        <v>13</v>
      </c>
      <c r="B6047" t="s">
        <v>421</v>
      </c>
      <c r="C6047" t="s">
        <v>515</v>
      </c>
      <c r="D6047" t="s">
        <v>4</v>
      </c>
      <c r="E6047" t="s">
        <v>516</v>
      </c>
      <c r="F6047" t="s">
        <v>84</v>
      </c>
      <c r="G6047">
        <v>150000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623</v>
      </c>
      <c r="AB6047">
        <v>2021</v>
      </c>
    </row>
    <row r="6048" spans="1:28" x14ac:dyDescent="0.25">
      <c r="A6048">
        <v>14</v>
      </c>
      <c r="B6048" t="s">
        <v>423</v>
      </c>
      <c r="C6048" t="s">
        <v>614</v>
      </c>
      <c r="D6048" t="s">
        <v>615</v>
      </c>
      <c r="E6048" t="s">
        <v>616</v>
      </c>
      <c r="F6048" t="s">
        <v>84</v>
      </c>
      <c r="G6048">
        <v>150000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623</v>
      </c>
      <c r="AB6048">
        <v>2021</v>
      </c>
    </row>
    <row r="6049" spans="1:28" x14ac:dyDescent="0.25">
      <c r="A6049">
        <v>15</v>
      </c>
      <c r="B6049" t="s">
        <v>438</v>
      </c>
      <c r="C6049" t="s">
        <v>517</v>
      </c>
      <c r="D6049" t="s">
        <v>9</v>
      </c>
      <c r="E6049" t="s">
        <v>31</v>
      </c>
      <c r="F6049" t="s">
        <v>84</v>
      </c>
      <c r="G6049">
        <v>145000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623</v>
      </c>
      <c r="AB6049">
        <v>2021</v>
      </c>
    </row>
    <row r="6050" spans="1:28" x14ac:dyDescent="0.25">
      <c r="A6050">
        <v>16</v>
      </c>
      <c r="B6050" t="s">
        <v>419</v>
      </c>
      <c r="C6050" t="s">
        <v>518</v>
      </c>
      <c r="D6050" t="s">
        <v>7</v>
      </c>
      <c r="E6050" t="s">
        <v>47</v>
      </c>
      <c r="F6050" t="s">
        <v>84</v>
      </c>
      <c r="G6050">
        <v>130000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623</v>
      </c>
      <c r="AB6050">
        <v>2021</v>
      </c>
    </row>
    <row r="6051" spans="1:28" x14ac:dyDescent="0.25">
      <c r="A6051">
        <v>17</v>
      </c>
      <c r="B6051" t="s">
        <v>482</v>
      </c>
      <c r="C6051" t="s">
        <v>519</v>
      </c>
      <c r="D6051" t="s">
        <v>8</v>
      </c>
      <c r="E6051" t="s">
        <v>63</v>
      </c>
      <c r="F6051" t="s">
        <v>84</v>
      </c>
      <c r="G6051">
        <v>130000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623</v>
      </c>
      <c r="AB6051">
        <v>2021</v>
      </c>
    </row>
    <row r="6052" spans="1:28" x14ac:dyDescent="0.25">
      <c r="A6052">
        <v>18</v>
      </c>
      <c r="B6052" t="s">
        <v>475</v>
      </c>
      <c r="C6052" t="s">
        <v>611</v>
      </c>
      <c r="D6052" t="s">
        <v>7</v>
      </c>
      <c r="E6052" t="s">
        <v>612</v>
      </c>
      <c r="F6052" t="s">
        <v>84</v>
      </c>
      <c r="G6052">
        <v>130000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623</v>
      </c>
      <c r="AB6052">
        <v>2021</v>
      </c>
    </row>
    <row r="6053" spans="1:28" x14ac:dyDescent="0.25">
      <c r="A6053">
        <v>19</v>
      </c>
      <c r="B6053" t="s">
        <v>473</v>
      </c>
      <c r="C6053" t="s">
        <v>520</v>
      </c>
      <c r="D6053" t="s">
        <v>8</v>
      </c>
      <c r="E6053" t="s">
        <v>29</v>
      </c>
      <c r="F6053" t="s">
        <v>84</v>
      </c>
      <c r="G6053">
        <v>130000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623</v>
      </c>
      <c r="AB6053">
        <v>2021</v>
      </c>
    </row>
    <row r="6054" spans="1:28" x14ac:dyDescent="0.25">
      <c r="A6054">
        <v>20</v>
      </c>
      <c r="B6054" t="s">
        <v>411</v>
      </c>
      <c r="C6054" t="s">
        <v>521</v>
      </c>
      <c r="D6054" t="s">
        <v>13</v>
      </c>
      <c r="E6054" t="s">
        <v>90</v>
      </c>
      <c r="F6054" t="s">
        <v>84</v>
      </c>
      <c r="G6054">
        <v>95000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623</v>
      </c>
      <c r="AB6054">
        <v>2021</v>
      </c>
    </row>
    <row r="6055" spans="1:28" x14ac:dyDescent="0.25">
      <c r="A6055">
        <v>21</v>
      </c>
      <c r="B6055" t="s">
        <v>414</v>
      </c>
      <c r="C6055" t="s">
        <v>523</v>
      </c>
      <c r="D6055" t="s">
        <v>21</v>
      </c>
      <c r="E6055" t="s">
        <v>48</v>
      </c>
      <c r="F6055" t="s">
        <v>84</v>
      </c>
      <c r="G6055">
        <v>95000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623</v>
      </c>
      <c r="AB6055">
        <v>2021</v>
      </c>
    </row>
    <row r="6056" spans="1:28" x14ac:dyDescent="0.25">
      <c r="A6056">
        <v>22</v>
      </c>
      <c r="B6056" t="s">
        <v>415</v>
      </c>
      <c r="C6056" t="s">
        <v>525</v>
      </c>
      <c r="D6056" t="s">
        <v>10</v>
      </c>
      <c r="E6056" t="s">
        <v>69</v>
      </c>
      <c r="F6056" t="s">
        <v>84</v>
      </c>
      <c r="G6056">
        <v>95000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623</v>
      </c>
      <c r="AB6056">
        <v>2021</v>
      </c>
    </row>
    <row r="6057" spans="1:28" x14ac:dyDescent="0.25">
      <c r="A6057">
        <v>23</v>
      </c>
      <c r="B6057" t="s">
        <v>465</v>
      </c>
      <c r="C6057" t="s">
        <v>605</v>
      </c>
      <c r="D6057" t="s">
        <v>16</v>
      </c>
      <c r="E6057" t="s">
        <v>606</v>
      </c>
      <c r="F6057" t="s">
        <v>84</v>
      </c>
      <c r="G6057">
        <v>90000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623</v>
      </c>
      <c r="AB6057">
        <v>2021</v>
      </c>
    </row>
    <row r="6058" spans="1:28" x14ac:dyDescent="0.25">
      <c r="A6058">
        <v>24</v>
      </c>
      <c r="B6058" t="s">
        <v>464</v>
      </c>
      <c r="C6058" t="s">
        <v>607</v>
      </c>
      <c r="D6058" t="s">
        <v>16</v>
      </c>
      <c r="E6058" t="s">
        <v>606</v>
      </c>
      <c r="F6058" t="s">
        <v>84</v>
      </c>
      <c r="G6058">
        <v>90000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623</v>
      </c>
      <c r="AB6058">
        <v>2021</v>
      </c>
    </row>
    <row r="6059" spans="1:28" x14ac:dyDescent="0.25">
      <c r="A6059">
        <v>25</v>
      </c>
      <c r="B6059" t="s">
        <v>463</v>
      </c>
      <c r="C6059" t="s">
        <v>608</v>
      </c>
      <c r="D6059" t="s">
        <v>16</v>
      </c>
      <c r="E6059" t="s">
        <v>606</v>
      </c>
      <c r="F6059" t="s">
        <v>84</v>
      </c>
      <c r="G6059">
        <v>90000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623</v>
      </c>
      <c r="AB6059">
        <v>2021</v>
      </c>
    </row>
    <row r="6060" spans="1:28" x14ac:dyDescent="0.25">
      <c r="A6060">
        <v>26</v>
      </c>
      <c r="B6060" t="s">
        <v>462</v>
      </c>
      <c r="C6060" t="s">
        <v>609</v>
      </c>
      <c r="D6060" t="s">
        <v>16</v>
      </c>
      <c r="E6060" t="s">
        <v>606</v>
      </c>
      <c r="F6060" t="s">
        <v>84</v>
      </c>
      <c r="G6060">
        <v>90000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623</v>
      </c>
      <c r="AB6060">
        <v>2021</v>
      </c>
    </row>
    <row r="6061" spans="1:28" x14ac:dyDescent="0.25">
      <c r="A6061">
        <v>27</v>
      </c>
      <c r="B6061" t="s">
        <v>412</v>
      </c>
      <c r="C6061" t="s">
        <v>527</v>
      </c>
      <c r="D6061" t="s">
        <v>17</v>
      </c>
      <c r="E6061" t="s">
        <v>613</v>
      </c>
      <c r="F6061" t="s">
        <v>84</v>
      </c>
      <c r="G6061">
        <v>85000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623</v>
      </c>
      <c r="AB6061">
        <v>2021</v>
      </c>
    </row>
    <row r="6062" spans="1:28" x14ac:dyDescent="0.25">
      <c r="A6062">
        <v>28</v>
      </c>
      <c r="B6062" t="s">
        <v>449</v>
      </c>
      <c r="C6062" t="s">
        <v>530</v>
      </c>
      <c r="D6062" t="s">
        <v>7</v>
      </c>
      <c r="E6062" t="s">
        <v>30</v>
      </c>
      <c r="F6062" t="s">
        <v>84</v>
      </c>
      <c r="G6062">
        <v>80000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623</v>
      </c>
      <c r="AB6062">
        <v>2021</v>
      </c>
    </row>
    <row r="6063" spans="1:28" x14ac:dyDescent="0.25">
      <c r="A6063">
        <v>29</v>
      </c>
      <c r="B6063" t="s">
        <v>390</v>
      </c>
      <c r="C6063" t="s">
        <v>531</v>
      </c>
      <c r="D6063" t="s">
        <v>5</v>
      </c>
      <c r="E6063" t="s">
        <v>25</v>
      </c>
      <c r="F6063" t="s">
        <v>84</v>
      </c>
      <c r="G6063">
        <v>80000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623</v>
      </c>
      <c r="AB6063">
        <v>2021</v>
      </c>
    </row>
    <row r="6064" spans="1:28" x14ac:dyDescent="0.25">
      <c r="A6064">
        <v>30</v>
      </c>
      <c r="B6064" t="s">
        <v>407</v>
      </c>
      <c r="C6064" t="s">
        <v>532</v>
      </c>
      <c r="D6064" t="s">
        <v>12</v>
      </c>
      <c r="E6064" t="s">
        <v>35</v>
      </c>
      <c r="F6064" t="s">
        <v>84</v>
      </c>
      <c r="G6064">
        <v>75000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623</v>
      </c>
      <c r="AB6064">
        <v>2021</v>
      </c>
    </row>
    <row r="6065" spans="1:28" x14ac:dyDescent="0.25">
      <c r="A6065">
        <v>31</v>
      </c>
      <c r="B6065" t="s">
        <v>406</v>
      </c>
      <c r="C6065" t="s">
        <v>533</v>
      </c>
      <c r="D6065" t="s">
        <v>6</v>
      </c>
      <c r="E6065" t="s">
        <v>335</v>
      </c>
      <c r="F6065" t="s">
        <v>84</v>
      </c>
      <c r="G6065">
        <v>70000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623</v>
      </c>
      <c r="AB6065">
        <v>2021</v>
      </c>
    </row>
    <row r="6066" spans="1:28" x14ac:dyDescent="0.25">
      <c r="A6066">
        <v>32</v>
      </c>
      <c r="B6066" t="s">
        <v>389</v>
      </c>
      <c r="C6066" t="s">
        <v>529</v>
      </c>
      <c r="D6066" t="s">
        <v>18</v>
      </c>
      <c r="E6066" t="s">
        <v>55</v>
      </c>
      <c r="F6066" t="s">
        <v>84</v>
      </c>
      <c r="G6066">
        <v>65000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623</v>
      </c>
      <c r="AB6066">
        <v>2021</v>
      </c>
    </row>
    <row r="6067" spans="1:28" x14ac:dyDescent="0.25">
      <c r="A6067">
        <v>33</v>
      </c>
      <c r="B6067" t="s">
        <v>402</v>
      </c>
      <c r="C6067" t="s">
        <v>526</v>
      </c>
      <c r="D6067" t="s">
        <v>4</v>
      </c>
      <c r="E6067" t="s">
        <v>618</v>
      </c>
      <c r="F6067" t="s">
        <v>84</v>
      </c>
      <c r="G6067">
        <v>65000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623</v>
      </c>
      <c r="AB6067">
        <v>2021</v>
      </c>
    </row>
    <row r="6068" spans="1:28" x14ac:dyDescent="0.25">
      <c r="A6068">
        <v>34</v>
      </c>
      <c r="B6068" t="s">
        <v>404</v>
      </c>
      <c r="C6068" t="s">
        <v>534</v>
      </c>
      <c r="D6068" t="s">
        <v>10</v>
      </c>
      <c r="E6068" t="s">
        <v>39</v>
      </c>
      <c r="F6068" t="s">
        <v>84</v>
      </c>
      <c r="G6068">
        <v>65000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623</v>
      </c>
      <c r="AB6068">
        <v>2021</v>
      </c>
    </row>
    <row r="6069" spans="1:28" x14ac:dyDescent="0.25">
      <c r="A6069">
        <v>35</v>
      </c>
      <c r="B6069" t="s">
        <v>405</v>
      </c>
      <c r="C6069" t="s">
        <v>535</v>
      </c>
      <c r="D6069" t="s">
        <v>16</v>
      </c>
      <c r="E6069" t="s">
        <v>61</v>
      </c>
      <c r="F6069" t="s">
        <v>84</v>
      </c>
      <c r="G6069">
        <v>65000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623</v>
      </c>
      <c r="AB6069">
        <v>2021</v>
      </c>
    </row>
    <row r="6070" spans="1:28" x14ac:dyDescent="0.25">
      <c r="A6070">
        <v>36</v>
      </c>
      <c r="B6070" t="s">
        <v>400</v>
      </c>
      <c r="C6070" t="s">
        <v>536</v>
      </c>
      <c r="D6070" t="s">
        <v>4</v>
      </c>
      <c r="E6070" t="s">
        <v>64</v>
      </c>
      <c r="F6070" t="s">
        <v>84</v>
      </c>
      <c r="G6070">
        <v>60000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623</v>
      </c>
      <c r="AB6070">
        <v>2021</v>
      </c>
    </row>
    <row r="6071" spans="1:28" x14ac:dyDescent="0.25">
      <c r="A6071">
        <v>37</v>
      </c>
      <c r="B6071" t="s">
        <v>401</v>
      </c>
      <c r="C6071" t="s">
        <v>537</v>
      </c>
      <c r="D6071" t="s">
        <v>7</v>
      </c>
      <c r="E6071" t="s">
        <v>75</v>
      </c>
      <c r="F6071" t="s">
        <v>84</v>
      </c>
      <c r="G6071">
        <v>60000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623</v>
      </c>
      <c r="AB6071">
        <v>2021</v>
      </c>
    </row>
    <row r="6072" spans="1:28" x14ac:dyDescent="0.25">
      <c r="A6072">
        <v>38</v>
      </c>
      <c r="B6072" t="s">
        <v>429</v>
      </c>
      <c r="C6072" t="s">
        <v>538</v>
      </c>
      <c r="D6072" t="s">
        <v>14</v>
      </c>
      <c r="E6072" t="s">
        <v>66</v>
      </c>
      <c r="F6072" t="s">
        <v>84</v>
      </c>
      <c r="G6072">
        <v>55000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623</v>
      </c>
      <c r="AB6072">
        <v>2021</v>
      </c>
    </row>
    <row r="6073" spans="1:28" x14ac:dyDescent="0.25">
      <c r="A6073">
        <v>39</v>
      </c>
      <c r="B6073" t="s">
        <v>342</v>
      </c>
      <c r="C6073" t="s">
        <v>539</v>
      </c>
      <c r="D6073" t="s">
        <v>15</v>
      </c>
      <c r="E6073" t="s">
        <v>540</v>
      </c>
      <c r="F6073" t="s">
        <v>84</v>
      </c>
      <c r="G6073">
        <v>55000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623</v>
      </c>
      <c r="AB6073">
        <v>2021</v>
      </c>
    </row>
    <row r="6074" spans="1:28" x14ac:dyDescent="0.25">
      <c r="A6074">
        <v>40</v>
      </c>
      <c r="B6074" t="s">
        <v>399</v>
      </c>
      <c r="C6074" t="s">
        <v>514</v>
      </c>
      <c r="D6074" t="s">
        <v>16</v>
      </c>
      <c r="E6074" t="s">
        <v>79</v>
      </c>
      <c r="F6074" t="s">
        <v>84</v>
      </c>
      <c r="G6074">
        <v>54000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623</v>
      </c>
      <c r="AB6074">
        <v>2021</v>
      </c>
    </row>
    <row r="6075" spans="1:28" x14ac:dyDescent="0.25">
      <c r="A6075">
        <v>41</v>
      </c>
      <c r="B6075" t="s">
        <v>396</v>
      </c>
      <c r="C6075" t="s">
        <v>541</v>
      </c>
      <c r="D6075" t="s">
        <v>21</v>
      </c>
      <c r="E6075" t="s">
        <v>70</v>
      </c>
      <c r="F6075" t="s">
        <v>84</v>
      </c>
      <c r="G6075">
        <v>60000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623</v>
      </c>
      <c r="AB6075">
        <v>2021</v>
      </c>
    </row>
    <row r="6076" spans="1:28" x14ac:dyDescent="0.25">
      <c r="A6076">
        <v>42</v>
      </c>
      <c r="B6076" t="s">
        <v>397</v>
      </c>
      <c r="C6076" t="s">
        <v>542</v>
      </c>
      <c r="D6076" t="s">
        <v>17</v>
      </c>
      <c r="E6076" t="s">
        <v>76</v>
      </c>
      <c r="F6076" t="s">
        <v>84</v>
      </c>
      <c r="G6076">
        <v>50000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623</v>
      </c>
      <c r="AB6076">
        <v>2021</v>
      </c>
    </row>
    <row r="6077" spans="1:28" x14ac:dyDescent="0.25">
      <c r="A6077">
        <v>43</v>
      </c>
      <c r="B6077" t="s">
        <v>413</v>
      </c>
      <c r="C6077" t="s">
        <v>626</v>
      </c>
      <c r="D6077" t="s">
        <v>627</v>
      </c>
      <c r="E6077" t="s">
        <v>628</v>
      </c>
      <c r="F6077" t="s">
        <v>84</v>
      </c>
      <c r="G6077">
        <v>47500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623</v>
      </c>
      <c r="AB6077">
        <v>2021</v>
      </c>
    </row>
    <row r="6078" spans="1:28" x14ac:dyDescent="0.25">
      <c r="A6078">
        <v>44</v>
      </c>
      <c r="B6078" t="s">
        <v>379</v>
      </c>
      <c r="C6078" t="s">
        <v>544</v>
      </c>
      <c r="D6078" t="s">
        <v>10</v>
      </c>
      <c r="E6078" t="s">
        <v>43</v>
      </c>
      <c r="F6078" t="s">
        <v>84</v>
      </c>
      <c r="G6078">
        <v>45000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623</v>
      </c>
      <c r="AB6078">
        <v>2021</v>
      </c>
    </row>
    <row r="6079" spans="1:28" x14ac:dyDescent="0.25">
      <c r="A6079">
        <v>45</v>
      </c>
      <c r="B6079" t="s">
        <v>391</v>
      </c>
      <c r="C6079" t="s">
        <v>545</v>
      </c>
      <c r="D6079" t="s">
        <v>4</v>
      </c>
      <c r="E6079" t="s">
        <v>24</v>
      </c>
      <c r="F6079" t="s">
        <v>84</v>
      </c>
      <c r="G6079">
        <v>45000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623</v>
      </c>
      <c r="AB6079">
        <v>2021</v>
      </c>
    </row>
    <row r="6080" spans="1:28" x14ac:dyDescent="0.25">
      <c r="A6080">
        <v>46</v>
      </c>
      <c r="B6080" t="s">
        <v>436</v>
      </c>
      <c r="C6080" t="s">
        <v>546</v>
      </c>
      <c r="D6080" t="s">
        <v>10</v>
      </c>
      <c r="E6080" t="s">
        <v>40</v>
      </c>
      <c r="F6080" t="s">
        <v>85</v>
      </c>
      <c r="G6080">
        <v>45000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623</v>
      </c>
      <c r="AB6080">
        <v>2021</v>
      </c>
    </row>
    <row r="6081" spans="1:28" x14ac:dyDescent="0.25">
      <c r="A6081">
        <v>47</v>
      </c>
      <c r="B6081" t="s">
        <v>392</v>
      </c>
      <c r="C6081" t="s">
        <v>547</v>
      </c>
      <c r="D6081" t="s">
        <v>10</v>
      </c>
      <c r="E6081" t="s">
        <v>50</v>
      </c>
      <c r="F6081" t="s">
        <v>84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623</v>
      </c>
      <c r="AB6081">
        <v>2021</v>
      </c>
    </row>
    <row r="6082" spans="1:28" x14ac:dyDescent="0.25">
      <c r="A6082">
        <v>48</v>
      </c>
      <c r="B6082" t="s">
        <v>387</v>
      </c>
      <c r="C6082" t="s">
        <v>549</v>
      </c>
      <c r="D6082" t="s">
        <v>16</v>
      </c>
      <c r="E6082" t="s">
        <v>45</v>
      </c>
      <c r="F6082" t="s">
        <v>84</v>
      </c>
      <c r="G6082">
        <v>44000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623</v>
      </c>
      <c r="AB6082">
        <v>2021</v>
      </c>
    </row>
    <row r="6083" spans="1:28" x14ac:dyDescent="0.25">
      <c r="A6083">
        <v>49</v>
      </c>
      <c r="B6083" t="s">
        <v>376</v>
      </c>
      <c r="C6083" t="s">
        <v>551</v>
      </c>
      <c r="D6083" t="s">
        <v>10</v>
      </c>
      <c r="E6083" t="s">
        <v>44</v>
      </c>
      <c r="F6083" t="s">
        <v>84</v>
      </c>
      <c r="G6083">
        <v>40000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623</v>
      </c>
      <c r="AB6083">
        <v>2021</v>
      </c>
    </row>
    <row r="6084" spans="1:28" x14ac:dyDescent="0.25">
      <c r="A6084">
        <v>50</v>
      </c>
      <c r="B6084" t="s">
        <v>385</v>
      </c>
      <c r="C6084" t="s">
        <v>629</v>
      </c>
      <c r="D6084" t="s">
        <v>9</v>
      </c>
      <c r="E6084" t="s">
        <v>630</v>
      </c>
      <c r="F6084" t="s">
        <v>84</v>
      </c>
      <c r="G6084">
        <v>40000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623</v>
      </c>
      <c r="AB6084">
        <v>2021</v>
      </c>
    </row>
    <row r="6085" spans="1:28" x14ac:dyDescent="0.25">
      <c r="A6085">
        <v>51</v>
      </c>
      <c r="B6085" t="s">
        <v>386</v>
      </c>
      <c r="C6085" t="s">
        <v>631</v>
      </c>
      <c r="D6085" t="s">
        <v>6</v>
      </c>
      <c r="E6085" t="s">
        <v>46</v>
      </c>
      <c r="F6085" t="s">
        <v>84</v>
      </c>
      <c r="G6085">
        <v>40000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623</v>
      </c>
      <c r="AB6085">
        <v>2021</v>
      </c>
    </row>
    <row r="6086" spans="1:28" x14ac:dyDescent="0.25">
      <c r="A6086">
        <v>52</v>
      </c>
      <c r="B6086" t="s">
        <v>382</v>
      </c>
      <c r="C6086" t="s">
        <v>552</v>
      </c>
      <c r="D6086" t="s">
        <v>506</v>
      </c>
      <c r="E6086" t="s">
        <v>65</v>
      </c>
      <c r="F6086" t="s">
        <v>85</v>
      </c>
      <c r="G6086">
        <v>40000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623</v>
      </c>
      <c r="AB6086">
        <v>2021</v>
      </c>
    </row>
    <row r="6087" spans="1:28" x14ac:dyDescent="0.25">
      <c r="A6087">
        <v>53</v>
      </c>
      <c r="B6087" t="s">
        <v>381</v>
      </c>
      <c r="C6087" t="s">
        <v>553</v>
      </c>
      <c r="D6087" t="s">
        <v>10</v>
      </c>
      <c r="E6087" t="s">
        <v>46</v>
      </c>
      <c r="F6087" t="s">
        <v>84</v>
      </c>
      <c r="G6087">
        <v>38000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623</v>
      </c>
      <c r="AB6087">
        <v>2021</v>
      </c>
    </row>
    <row r="6088" spans="1:28" x14ac:dyDescent="0.25">
      <c r="A6088">
        <v>54</v>
      </c>
      <c r="B6088" t="s">
        <v>377</v>
      </c>
      <c r="C6088" t="s">
        <v>554</v>
      </c>
      <c r="D6088" t="s">
        <v>10</v>
      </c>
      <c r="E6088" t="s">
        <v>44</v>
      </c>
      <c r="F6088" t="s">
        <v>84</v>
      </c>
      <c r="G6088">
        <v>36000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623</v>
      </c>
      <c r="AB6088">
        <v>2021</v>
      </c>
    </row>
    <row r="6089" spans="1:28" x14ac:dyDescent="0.25">
      <c r="A6089">
        <v>55</v>
      </c>
      <c r="B6089" t="s">
        <v>378</v>
      </c>
      <c r="C6089" t="s">
        <v>556</v>
      </c>
      <c r="D6089" t="s">
        <v>10</v>
      </c>
      <c r="E6089" t="s">
        <v>44</v>
      </c>
      <c r="F6089" t="s">
        <v>84</v>
      </c>
      <c r="G6089">
        <v>36000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623</v>
      </c>
      <c r="AB6089">
        <v>2021</v>
      </c>
    </row>
    <row r="6090" spans="1:28" x14ac:dyDescent="0.25">
      <c r="A6090">
        <v>56</v>
      </c>
      <c r="B6090" t="s">
        <v>380</v>
      </c>
      <c r="C6090" t="s">
        <v>543</v>
      </c>
      <c r="D6090" t="s">
        <v>21</v>
      </c>
      <c r="E6090" t="s">
        <v>68</v>
      </c>
      <c r="F6090" t="s">
        <v>84</v>
      </c>
      <c r="G6090">
        <v>36000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623</v>
      </c>
      <c r="AB6090">
        <v>2021</v>
      </c>
    </row>
    <row r="6091" spans="1:28" x14ac:dyDescent="0.25">
      <c r="A6091">
        <v>57</v>
      </c>
      <c r="B6091" t="s">
        <v>442</v>
      </c>
      <c r="C6091" t="s">
        <v>557</v>
      </c>
      <c r="D6091" t="s">
        <v>7</v>
      </c>
      <c r="E6091" t="s">
        <v>54</v>
      </c>
      <c r="F6091" t="s">
        <v>84</v>
      </c>
      <c r="G6091">
        <v>35000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623</v>
      </c>
      <c r="AB6091">
        <v>2021</v>
      </c>
    </row>
    <row r="6092" spans="1:28" x14ac:dyDescent="0.25">
      <c r="A6092">
        <v>58</v>
      </c>
      <c r="B6092" t="s">
        <v>342</v>
      </c>
      <c r="C6092" t="s">
        <v>559</v>
      </c>
      <c r="D6092" t="s">
        <v>17</v>
      </c>
      <c r="E6092" t="s">
        <v>32</v>
      </c>
      <c r="F6092" t="s">
        <v>84</v>
      </c>
      <c r="G6092">
        <v>32000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623</v>
      </c>
      <c r="AB6092">
        <v>2021</v>
      </c>
    </row>
    <row r="6093" spans="1:28" x14ac:dyDescent="0.25">
      <c r="A6093">
        <v>59</v>
      </c>
      <c r="B6093" t="s">
        <v>360</v>
      </c>
      <c r="C6093" t="s">
        <v>560</v>
      </c>
      <c r="D6093" t="s">
        <v>12</v>
      </c>
      <c r="E6093" t="s">
        <v>46</v>
      </c>
      <c r="F6093" t="s">
        <v>84</v>
      </c>
      <c r="G6093">
        <v>32000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623</v>
      </c>
      <c r="AB6093">
        <v>2021</v>
      </c>
    </row>
    <row r="6094" spans="1:28" x14ac:dyDescent="0.25">
      <c r="A6094">
        <v>60</v>
      </c>
      <c r="B6094" t="s">
        <v>481</v>
      </c>
      <c r="C6094" t="s">
        <v>561</v>
      </c>
      <c r="D6094" t="s">
        <v>6</v>
      </c>
      <c r="E6094" t="s">
        <v>32</v>
      </c>
      <c r="F6094" t="s">
        <v>84</v>
      </c>
      <c r="G6094">
        <v>32000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623</v>
      </c>
      <c r="AB6094">
        <v>2021</v>
      </c>
    </row>
    <row r="6095" spans="1:28" x14ac:dyDescent="0.25">
      <c r="A6095">
        <v>61</v>
      </c>
      <c r="B6095" t="s">
        <v>369</v>
      </c>
      <c r="C6095" t="s">
        <v>562</v>
      </c>
      <c r="D6095" t="s">
        <v>16</v>
      </c>
      <c r="E6095" t="s">
        <v>563</v>
      </c>
      <c r="F6095" t="s">
        <v>84</v>
      </c>
      <c r="G6095">
        <v>32000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623</v>
      </c>
      <c r="AB6095">
        <v>2021</v>
      </c>
    </row>
    <row r="6096" spans="1:28" x14ac:dyDescent="0.25">
      <c r="A6096">
        <v>62</v>
      </c>
      <c r="B6096" t="s">
        <v>448</v>
      </c>
      <c r="C6096" t="s">
        <v>564</v>
      </c>
      <c r="D6096" t="s">
        <v>6</v>
      </c>
      <c r="E6096" t="s">
        <v>26</v>
      </c>
      <c r="F6096" t="s">
        <v>84</v>
      </c>
      <c r="G6096">
        <v>32000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623</v>
      </c>
      <c r="AB6096">
        <v>2021</v>
      </c>
    </row>
    <row r="6097" spans="1:28" x14ac:dyDescent="0.25">
      <c r="A6097">
        <v>63</v>
      </c>
      <c r="B6097" t="s">
        <v>371</v>
      </c>
      <c r="C6097" t="s">
        <v>550</v>
      </c>
      <c r="D6097" t="s">
        <v>506</v>
      </c>
      <c r="E6097" t="s">
        <v>58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623</v>
      </c>
      <c r="AB6097">
        <v>2021</v>
      </c>
    </row>
    <row r="6098" spans="1:28" x14ac:dyDescent="0.25">
      <c r="A6098">
        <v>64</v>
      </c>
      <c r="B6098" t="s">
        <v>447</v>
      </c>
      <c r="C6098" t="s">
        <v>565</v>
      </c>
      <c r="D6098" t="s">
        <v>6</v>
      </c>
      <c r="E6098" t="s">
        <v>36</v>
      </c>
      <c r="F6098" t="s">
        <v>84</v>
      </c>
      <c r="G6098">
        <v>32000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623</v>
      </c>
      <c r="AB6098">
        <v>2021</v>
      </c>
    </row>
    <row r="6099" spans="1:28" x14ac:dyDescent="0.25">
      <c r="A6099">
        <v>65</v>
      </c>
      <c r="B6099" t="s">
        <v>373</v>
      </c>
      <c r="C6099" t="s">
        <v>566</v>
      </c>
      <c r="D6099" t="s">
        <v>14</v>
      </c>
      <c r="E6099" t="s">
        <v>72</v>
      </c>
      <c r="F6099" t="s">
        <v>84</v>
      </c>
      <c r="G6099">
        <v>32000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623</v>
      </c>
      <c r="AB6099">
        <v>2021</v>
      </c>
    </row>
    <row r="6100" spans="1:28" x14ac:dyDescent="0.25">
      <c r="A6100">
        <v>66</v>
      </c>
      <c r="B6100" t="s">
        <v>367</v>
      </c>
      <c r="C6100" t="s">
        <v>567</v>
      </c>
      <c r="D6100" t="s">
        <v>4</v>
      </c>
      <c r="E6100" t="s">
        <v>568</v>
      </c>
      <c r="F6100" t="s">
        <v>84</v>
      </c>
      <c r="G6100">
        <v>31500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623</v>
      </c>
      <c r="AB6100">
        <v>2021</v>
      </c>
    </row>
    <row r="6101" spans="1:28" x14ac:dyDescent="0.25">
      <c r="A6101">
        <v>67</v>
      </c>
      <c r="B6101" t="s">
        <v>485</v>
      </c>
      <c r="C6101" t="s">
        <v>573</v>
      </c>
      <c r="D6101" t="s">
        <v>6</v>
      </c>
      <c r="E6101" t="s">
        <v>36</v>
      </c>
      <c r="F6101" t="s">
        <v>84</v>
      </c>
      <c r="G6101">
        <v>30000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623</v>
      </c>
      <c r="AB6101">
        <v>2021</v>
      </c>
    </row>
    <row r="6102" spans="1:28" x14ac:dyDescent="0.25">
      <c r="A6102">
        <v>68</v>
      </c>
      <c r="B6102" t="s">
        <v>484</v>
      </c>
      <c r="C6102" t="s">
        <v>574</v>
      </c>
      <c r="D6102" t="s">
        <v>14</v>
      </c>
      <c r="E6102" t="s">
        <v>32</v>
      </c>
      <c r="F6102" t="s">
        <v>84</v>
      </c>
      <c r="G6102">
        <v>30000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623</v>
      </c>
      <c r="AB6102">
        <v>2021</v>
      </c>
    </row>
    <row r="6103" spans="1:28" x14ac:dyDescent="0.25">
      <c r="A6103">
        <v>69</v>
      </c>
      <c r="B6103" t="s">
        <v>455</v>
      </c>
      <c r="C6103" t="s">
        <v>575</v>
      </c>
      <c r="D6103" t="s">
        <v>9</v>
      </c>
      <c r="E6103" t="s">
        <v>36</v>
      </c>
      <c r="F6103" t="s">
        <v>84</v>
      </c>
      <c r="G6103">
        <v>30000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623</v>
      </c>
      <c r="AB6103">
        <v>2021</v>
      </c>
    </row>
    <row r="6104" spans="1:28" x14ac:dyDescent="0.25">
      <c r="A6104">
        <v>70</v>
      </c>
      <c r="B6104" t="s">
        <v>454</v>
      </c>
      <c r="C6104" t="s">
        <v>576</v>
      </c>
      <c r="D6104" t="s">
        <v>6</v>
      </c>
      <c r="E6104" t="s">
        <v>36</v>
      </c>
      <c r="F6104" t="s">
        <v>84</v>
      </c>
      <c r="G6104">
        <v>30000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623</v>
      </c>
      <c r="AB6104">
        <v>2021</v>
      </c>
    </row>
    <row r="6105" spans="1:28" x14ac:dyDescent="0.25">
      <c r="A6105">
        <v>71</v>
      </c>
      <c r="B6105" t="s">
        <v>453</v>
      </c>
      <c r="C6105" t="s">
        <v>577</v>
      </c>
      <c r="D6105" t="s">
        <v>14</v>
      </c>
      <c r="E6105" t="s">
        <v>59</v>
      </c>
      <c r="F6105" t="s">
        <v>84</v>
      </c>
      <c r="G6105">
        <v>30000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623</v>
      </c>
      <c r="AB6105">
        <v>2021</v>
      </c>
    </row>
    <row r="6106" spans="1:28" x14ac:dyDescent="0.25">
      <c r="A6106">
        <v>72</v>
      </c>
      <c r="B6106" t="s">
        <v>452</v>
      </c>
      <c r="C6106" t="s">
        <v>578</v>
      </c>
      <c r="D6106" t="s">
        <v>6</v>
      </c>
      <c r="E6106" t="s">
        <v>59</v>
      </c>
      <c r="F6106" t="s">
        <v>84</v>
      </c>
      <c r="G6106">
        <v>30000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623</v>
      </c>
      <c r="AB6106">
        <v>2021</v>
      </c>
    </row>
    <row r="6107" spans="1:28" x14ac:dyDescent="0.25">
      <c r="A6107">
        <v>73</v>
      </c>
      <c r="B6107" t="s">
        <v>346</v>
      </c>
      <c r="C6107" t="s">
        <v>583</v>
      </c>
      <c r="D6107" t="s">
        <v>12</v>
      </c>
      <c r="E6107" t="s">
        <v>46</v>
      </c>
      <c r="F6107" t="s">
        <v>84</v>
      </c>
      <c r="G6107">
        <v>28875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623</v>
      </c>
      <c r="AB6107">
        <v>2021</v>
      </c>
    </row>
    <row r="6108" spans="1:28" x14ac:dyDescent="0.25">
      <c r="A6108">
        <v>74</v>
      </c>
      <c r="B6108" t="s">
        <v>350</v>
      </c>
      <c r="C6108" t="s">
        <v>558</v>
      </c>
      <c r="D6108" t="s">
        <v>6</v>
      </c>
      <c r="E6108" t="s">
        <v>83</v>
      </c>
      <c r="F6108" t="s">
        <v>84</v>
      </c>
      <c r="G6108">
        <v>28875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623</v>
      </c>
      <c r="AB6108">
        <v>2021</v>
      </c>
    </row>
    <row r="6109" spans="1:28" x14ac:dyDescent="0.25">
      <c r="A6109">
        <v>75</v>
      </c>
      <c r="B6109" t="s">
        <v>361</v>
      </c>
      <c r="C6109" t="s">
        <v>622</v>
      </c>
      <c r="D6109" t="s">
        <v>17</v>
      </c>
      <c r="E6109" t="s">
        <v>32</v>
      </c>
      <c r="F6109" t="s">
        <v>84</v>
      </c>
      <c r="G6109">
        <v>28875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623</v>
      </c>
      <c r="AB6109">
        <v>2021</v>
      </c>
    </row>
    <row r="6110" spans="1:28" x14ac:dyDescent="0.25">
      <c r="A6110">
        <v>76</v>
      </c>
      <c r="B6110" t="s">
        <v>365</v>
      </c>
      <c r="C6110" t="s">
        <v>584</v>
      </c>
      <c r="D6110" t="s">
        <v>19</v>
      </c>
      <c r="E6110" t="s">
        <v>46</v>
      </c>
      <c r="F6110" t="s">
        <v>84</v>
      </c>
      <c r="G6110">
        <v>27300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623</v>
      </c>
      <c r="AB6110">
        <v>2021</v>
      </c>
    </row>
    <row r="6111" spans="1:28" x14ac:dyDescent="0.25">
      <c r="A6111">
        <v>77</v>
      </c>
      <c r="B6111" t="s">
        <v>364</v>
      </c>
      <c r="C6111" t="s">
        <v>555</v>
      </c>
      <c r="D6111" t="s">
        <v>9</v>
      </c>
      <c r="E6111" t="s">
        <v>74</v>
      </c>
      <c r="F6111" t="s">
        <v>84</v>
      </c>
      <c r="G6111">
        <v>26250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623</v>
      </c>
      <c r="AB6111">
        <v>2021</v>
      </c>
    </row>
    <row r="6112" spans="1:28" x14ac:dyDescent="0.25">
      <c r="A6112">
        <v>78</v>
      </c>
      <c r="B6112" t="s">
        <v>446</v>
      </c>
      <c r="C6112" t="s">
        <v>586</v>
      </c>
      <c r="D6112" t="s">
        <v>632</v>
      </c>
      <c r="E6112" t="s">
        <v>36</v>
      </c>
      <c r="F6112" t="s">
        <v>84</v>
      </c>
      <c r="G6112">
        <v>25000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623</v>
      </c>
      <c r="AB6112">
        <v>2021</v>
      </c>
    </row>
    <row r="6113" spans="1:28" x14ac:dyDescent="0.25">
      <c r="A6113">
        <v>79</v>
      </c>
      <c r="B6113" t="s">
        <v>363</v>
      </c>
      <c r="C6113" t="s">
        <v>569</v>
      </c>
      <c r="D6113" t="s">
        <v>632</v>
      </c>
      <c r="E6113" t="s">
        <v>619</v>
      </c>
      <c r="F6113" t="s">
        <v>84</v>
      </c>
      <c r="G6113">
        <v>24255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623</v>
      </c>
      <c r="AB6113">
        <v>2021</v>
      </c>
    </row>
    <row r="6114" spans="1:28" x14ac:dyDescent="0.25">
      <c r="A6114">
        <v>80</v>
      </c>
      <c r="B6114" t="s">
        <v>362</v>
      </c>
      <c r="C6114" t="s">
        <v>570</v>
      </c>
      <c r="D6114" t="s">
        <v>9</v>
      </c>
      <c r="E6114" t="s">
        <v>620</v>
      </c>
      <c r="F6114" t="s">
        <v>84</v>
      </c>
      <c r="G6114">
        <v>24150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623</v>
      </c>
      <c r="AB6114">
        <v>2021</v>
      </c>
    </row>
    <row r="6115" spans="1:28" x14ac:dyDescent="0.25">
      <c r="A6115">
        <v>81</v>
      </c>
      <c r="B6115" t="s">
        <v>432</v>
      </c>
      <c r="C6115" t="s">
        <v>590</v>
      </c>
      <c r="D6115" t="s">
        <v>10</v>
      </c>
      <c r="E6115" t="s">
        <v>33</v>
      </c>
      <c r="F6115" t="s">
        <v>84</v>
      </c>
      <c r="G6115">
        <v>23100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623</v>
      </c>
      <c r="AB6115">
        <v>2021</v>
      </c>
    </row>
    <row r="6116" spans="1:28" x14ac:dyDescent="0.25">
      <c r="A6116">
        <v>82</v>
      </c>
      <c r="B6116" t="s">
        <v>353</v>
      </c>
      <c r="C6116" t="s">
        <v>580</v>
      </c>
      <c r="D6116" t="s">
        <v>19</v>
      </c>
      <c r="E6116" t="s">
        <v>60</v>
      </c>
      <c r="F6116" t="s">
        <v>84</v>
      </c>
      <c r="G6116">
        <v>23100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623</v>
      </c>
      <c r="AB6116">
        <v>2021</v>
      </c>
    </row>
    <row r="6117" spans="1:28" x14ac:dyDescent="0.25">
      <c r="A6117">
        <v>83</v>
      </c>
      <c r="B6117" t="s">
        <v>354</v>
      </c>
      <c r="C6117" t="s">
        <v>581</v>
      </c>
      <c r="D6117" t="s">
        <v>9</v>
      </c>
      <c r="E6117" t="s">
        <v>54</v>
      </c>
      <c r="F6117" t="s">
        <v>84</v>
      </c>
      <c r="G6117">
        <v>23100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623</v>
      </c>
      <c r="AB6117">
        <v>2021</v>
      </c>
    </row>
    <row r="6118" spans="1:28" x14ac:dyDescent="0.25">
      <c r="A6118">
        <v>84</v>
      </c>
      <c r="B6118" t="s">
        <v>355</v>
      </c>
      <c r="C6118" t="s">
        <v>582</v>
      </c>
      <c r="D6118" t="s">
        <v>9</v>
      </c>
      <c r="E6118" t="s">
        <v>54</v>
      </c>
      <c r="F6118" t="s">
        <v>84</v>
      </c>
      <c r="G6118">
        <v>23100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623</v>
      </c>
      <c r="AB6118">
        <v>2021</v>
      </c>
    </row>
    <row r="6119" spans="1:28" x14ac:dyDescent="0.25">
      <c r="A6119">
        <v>85</v>
      </c>
      <c r="B6119" t="s">
        <v>356</v>
      </c>
      <c r="C6119" t="s">
        <v>571</v>
      </c>
      <c r="D6119" t="s">
        <v>6</v>
      </c>
      <c r="E6119" t="s">
        <v>26</v>
      </c>
      <c r="F6119" t="s">
        <v>84</v>
      </c>
      <c r="G6119">
        <v>23100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623</v>
      </c>
      <c r="AB6119">
        <v>2021</v>
      </c>
    </row>
    <row r="6120" spans="1:28" x14ac:dyDescent="0.25">
      <c r="A6120">
        <v>86</v>
      </c>
      <c r="B6120" t="s">
        <v>357</v>
      </c>
      <c r="C6120" t="s">
        <v>589</v>
      </c>
      <c r="D6120" t="s">
        <v>6</v>
      </c>
      <c r="E6120" t="s">
        <v>26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623</v>
      </c>
      <c r="AB6120">
        <v>2021</v>
      </c>
    </row>
    <row r="6121" spans="1:28" x14ac:dyDescent="0.25">
      <c r="A6121">
        <v>87</v>
      </c>
      <c r="B6121" t="s">
        <v>359</v>
      </c>
      <c r="C6121" t="s">
        <v>572</v>
      </c>
      <c r="D6121" t="s">
        <v>9</v>
      </c>
      <c r="E6121" t="s">
        <v>54</v>
      </c>
      <c r="F6121" t="s">
        <v>84</v>
      </c>
      <c r="G6121">
        <v>23100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623</v>
      </c>
      <c r="AB6121">
        <v>2021</v>
      </c>
    </row>
    <row r="6122" spans="1:28" x14ac:dyDescent="0.25">
      <c r="A6122">
        <v>88</v>
      </c>
      <c r="B6122" t="s">
        <v>341</v>
      </c>
      <c r="C6122" t="s">
        <v>579</v>
      </c>
      <c r="D6122" t="s">
        <v>9</v>
      </c>
      <c r="E6122" t="s">
        <v>52</v>
      </c>
      <c r="F6122" t="s">
        <v>84</v>
      </c>
      <c r="G6122">
        <v>22000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623</v>
      </c>
      <c r="AB6122">
        <v>2021</v>
      </c>
    </row>
    <row r="6123" spans="1:28" x14ac:dyDescent="0.25">
      <c r="A6123">
        <v>89</v>
      </c>
      <c r="B6123" t="s">
        <v>349</v>
      </c>
      <c r="C6123" t="s">
        <v>591</v>
      </c>
      <c r="D6123" t="s">
        <v>6</v>
      </c>
      <c r="E6123" t="s">
        <v>52</v>
      </c>
      <c r="F6123" t="s">
        <v>84</v>
      </c>
      <c r="G6123">
        <v>22000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623</v>
      </c>
      <c r="AB6123">
        <v>2021</v>
      </c>
    </row>
    <row r="6124" spans="1:28" x14ac:dyDescent="0.25">
      <c r="A6124">
        <v>90</v>
      </c>
      <c r="B6124" t="s">
        <v>351</v>
      </c>
      <c r="C6124" t="s">
        <v>592</v>
      </c>
      <c r="D6124" t="s">
        <v>6</v>
      </c>
      <c r="E6124" t="s">
        <v>52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623</v>
      </c>
      <c r="AB6124">
        <v>2021</v>
      </c>
    </row>
    <row r="6125" spans="1:28" x14ac:dyDescent="0.25">
      <c r="A6125">
        <v>91</v>
      </c>
      <c r="B6125" t="s">
        <v>352</v>
      </c>
      <c r="C6125" t="s">
        <v>593</v>
      </c>
      <c r="D6125" t="s">
        <v>6</v>
      </c>
      <c r="E6125" t="s">
        <v>26</v>
      </c>
      <c r="F6125" t="s">
        <v>84</v>
      </c>
      <c r="G6125">
        <v>22000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623</v>
      </c>
      <c r="AB6125">
        <v>2021</v>
      </c>
    </row>
    <row r="6126" spans="1:28" x14ac:dyDescent="0.25">
      <c r="A6126">
        <v>92</v>
      </c>
      <c r="B6126" t="s">
        <v>440</v>
      </c>
      <c r="C6126" t="s">
        <v>587</v>
      </c>
      <c r="D6126" t="s">
        <v>10</v>
      </c>
      <c r="E6126" t="s">
        <v>54</v>
      </c>
      <c r="F6126" t="s">
        <v>84</v>
      </c>
      <c r="G6126">
        <v>22000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623</v>
      </c>
      <c r="AB6126">
        <v>2021</v>
      </c>
    </row>
    <row r="6127" spans="1:28" x14ac:dyDescent="0.25">
      <c r="A6127">
        <v>93</v>
      </c>
      <c r="B6127" t="s">
        <v>439</v>
      </c>
      <c r="C6127" t="s">
        <v>596</v>
      </c>
      <c r="D6127" t="s">
        <v>9</v>
      </c>
      <c r="E6127" t="s">
        <v>26</v>
      </c>
      <c r="F6127" t="s">
        <v>84</v>
      </c>
      <c r="G6127">
        <v>20000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623</v>
      </c>
      <c r="AB6127">
        <v>2021</v>
      </c>
    </row>
    <row r="6128" spans="1:28" x14ac:dyDescent="0.25">
      <c r="A6128">
        <v>94</v>
      </c>
      <c r="B6128" t="s">
        <v>344</v>
      </c>
      <c r="C6128" t="s">
        <v>588</v>
      </c>
      <c r="D6128" t="s">
        <v>9</v>
      </c>
      <c r="E6128" t="s">
        <v>41</v>
      </c>
      <c r="F6128" t="s">
        <v>84</v>
      </c>
      <c r="G6128">
        <v>19800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623</v>
      </c>
      <c r="AB6128">
        <v>2021</v>
      </c>
    </row>
    <row r="6129" spans="1:28" x14ac:dyDescent="0.25">
      <c r="A6129">
        <v>95</v>
      </c>
      <c r="B6129" t="s">
        <v>445</v>
      </c>
      <c r="C6129" t="s">
        <v>502</v>
      </c>
      <c r="D6129" t="s">
        <v>7</v>
      </c>
      <c r="E6129" t="s">
        <v>54</v>
      </c>
      <c r="F6129" t="s">
        <v>84</v>
      </c>
      <c r="G6129">
        <v>18000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623</v>
      </c>
      <c r="AB6129">
        <v>2021</v>
      </c>
    </row>
    <row r="6130" spans="1:28" x14ac:dyDescent="0.25">
      <c r="A6130">
        <v>96</v>
      </c>
      <c r="B6130" t="s">
        <v>343</v>
      </c>
      <c r="C6130" t="s">
        <v>633</v>
      </c>
      <c r="D6130" t="s">
        <v>6</v>
      </c>
      <c r="E6130" t="s">
        <v>37</v>
      </c>
      <c r="F6130" t="s">
        <v>84</v>
      </c>
      <c r="G6130">
        <v>16775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623</v>
      </c>
      <c r="AB6130">
        <v>2021</v>
      </c>
    </row>
    <row r="6131" spans="1:28" x14ac:dyDescent="0.25">
      <c r="A6131">
        <v>97</v>
      </c>
      <c r="B6131" t="s">
        <v>338</v>
      </c>
      <c r="C6131" t="s">
        <v>594</v>
      </c>
      <c r="D6131" t="s">
        <v>6</v>
      </c>
      <c r="E6131" t="s">
        <v>28</v>
      </c>
      <c r="F6131" t="s">
        <v>84</v>
      </c>
      <c r="G6131">
        <v>16500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623</v>
      </c>
      <c r="AB6131">
        <v>2021</v>
      </c>
    </row>
    <row r="6132" spans="1:28" x14ac:dyDescent="0.25">
      <c r="A6132">
        <v>98</v>
      </c>
      <c r="B6132" t="s">
        <v>339</v>
      </c>
      <c r="C6132" t="s">
        <v>595</v>
      </c>
      <c r="D6132" t="s">
        <v>9</v>
      </c>
      <c r="E6132" t="s">
        <v>57</v>
      </c>
      <c r="F6132" t="s">
        <v>84</v>
      </c>
      <c r="G6132">
        <v>16500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623</v>
      </c>
      <c r="AB6132">
        <v>2021</v>
      </c>
    </row>
    <row r="6133" spans="1:28" x14ac:dyDescent="0.25">
      <c r="A6133">
        <v>99</v>
      </c>
      <c r="B6133" t="s">
        <v>431</v>
      </c>
      <c r="C6133" t="s">
        <v>600</v>
      </c>
      <c r="D6133" t="s">
        <v>9</v>
      </c>
      <c r="E6133" t="s">
        <v>37</v>
      </c>
      <c r="F6133" t="s">
        <v>84</v>
      </c>
      <c r="G6133">
        <v>13750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623</v>
      </c>
      <c r="AB6133">
        <v>2021</v>
      </c>
    </row>
    <row r="6134" spans="1:28" x14ac:dyDescent="0.25">
      <c r="A6134">
        <v>100</v>
      </c>
      <c r="B6134" t="s">
        <v>451</v>
      </c>
      <c r="C6134" t="s">
        <v>601</v>
      </c>
      <c r="D6134" t="s">
        <v>9</v>
      </c>
      <c r="E6134" t="s">
        <v>37</v>
      </c>
      <c r="F6134" t="s">
        <v>84</v>
      </c>
      <c r="G6134">
        <v>13750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623</v>
      </c>
      <c r="AB6134">
        <v>2021</v>
      </c>
    </row>
    <row r="6135" spans="1:28" x14ac:dyDescent="0.25">
      <c r="A6135">
        <v>101</v>
      </c>
      <c r="B6135" t="s">
        <v>336</v>
      </c>
      <c r="C6135" t="s">
        <v>603</v>
      </c>
      <c r="D6135" t="s">
        <v>6</v>
      </c>
      <c r="E6135" t="s">
        <v>37</v>
      </c>
      <c r="F6135" t="s">
        <v>84</v>
      </c>
      <c r="G6135">
        <v>10000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623</v>
      </c>
      <c r="AB6135">
        <v>2021</v>
      </c>
    </row>
    <row r="6136" spans="1:28" x14ac:dyDescent="0.25">
      <c r="A6136">
        <v>102</v>
      </c>
      <c r="B6136" t="s">
        <v>441</v>
      </c>
      <c r="C6136" t="s">
        <v>604</v>
      </c>
      <c r="D6136" t="s">
        <v>6</v>
      </c>
      <c r="E6136" t="s">
        <v>37</v>
      </c>
      <c r="F6136" t="s">
        <v>84</v>
      </c>
      <c r="G6136">
        <v>10000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634</v>
      </c>
      <c r="AB6136">
        <v>2021</v>
      </c>
    </row>
    <row r="6137" spans="1:28" x14ac:dyDescent="0.25">
      <c r="A6137">
        <v>103</v>
      </c>
      <c r="B6137" t="s">
        <v>444</v>
      </c>
      <c r="C6137" t="s">
        <v>501</v>
      </c>
      <c r="D6137" t="s">
        <v>7</v>
      </c>
      <c r="E6137" t="s">
        <v>27</v>
      </c>
      <c r="F6137" t="s">
        <v>84</v>
      </c>
      <c r="G6137">
        <v>400000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634</v>
      </c>
      <c r="AB6137">
        <v>2021</v>
      </c>
    </row>
    <row r="6138" spans="1:28" x14ac:dyDescent="0.25">
      <c r="A6138">
        <v>1</v>
      </c>
      <c r="B6138" t="s">
        <v>426</v>
      </c>
      <c r="C6138" t="s">
        <v>502</v>
      </c>
      <c r="D6138" t="s">
        <v>10</v>
      </c>
      <c r="E6138" t="s">
        <v>53</v>
      </c>
      <c r="F6138" t="s">
        <v>84</v>
      </c>
      <c r="G6138">
        <v>300000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634</v>
      </c>
      <c r="AB6138">
        <v>2021</v>
      </c>
    </row>
    <row r="6139" spans="1:28" x14ac:dyDescent="0.25">
      <c r="A6139">
        <v>2</v>
      </c>
      <c r="B6139" t="s">
        <v>443</v>
      </c>
      <c r="C6139" t="s">
        <v>503</v>
      </c>
      <c r="D6139" t="s">
        <v>19</v>
      </c>
      <c r="E6139" t="s">
        <v>71</v>
      </c>
      <c r="F6139" t="s">
        <v>84</v>
      </c>
      <c r="G6139">
        <v>300000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634</v>
      </c>
      <c r="AB6139">
        <v>2021</v>
      </c>
    </row>
    <row r="6140" spans="1:28" x14ac:dyDescent="0.25">
      <c r="A6140">
        <v>3</v>
      </c>
      <c r="B6140" t="s">
        <v>422</v>
      </c>
      <c r="C6140" t="s">
        <v>504</v>
      </c>
      <c r="D6140" t="s">
        <v>635</v>
      </c>
      <c r="E6140" t="s">
        <v>34</v>
      </c>
      <c r="F6140" t="s">
        <v>84</v>
      </c>
      <c r="G6140">
        <v>300000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634</v>
      </c>
      <c r="AB6140">
        <v>2021</v>
      </c>
    </row>
    <row r="6141" spans="1:28" x14ac:dyDescent="0.25">
      <c r="A6141">
        <v>4</v>
      </c>
      <c r="B6141" t="s">
        <v>480</v>
      </c>
      <c r="C6141" t="s">
        <v>505</v>
      </c>
      <c r="D6141" t="s">
        <v>636</v>
      </c>
      <c r="E6141" t="s">
        <v>56</v>
      </c>
      <c r="F6141" t="s">
        <v>84</v>
      </c>
      <c r="G6141">
        <v>250000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634</v>
      </c>
      <c r="AB6141">
        <v>2021</v>
      </c>
    </row>
    <row r="6142" spans="1:28" x14ac:dyDescent="0.25">
      <c r="A6142">
        <v>5</v>
      </c>
      <c r="B6142" t="s">
        <v>479</v>
      </c>
      <c r="C6142" t="s">
        <v>507</v>
      </c>
      <c r="D6142" t="s">
        <v>635</v>
      </c>
      <c r="E6142" t="s">
        <v>77</v>
      </c>
      <c r="F6142" t="s">
        <v>84</v>
      </c>
      <c r="G6142">
        <v>250000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634</v>
      </c>
      <c r="AB6142">
        <v>2021</v>
      </c>
    </row>
    <row r="6143" spans="1:28" x14ac:dyDescent="0.25">
      <c r="A6143">
        <v>6</v>
      </c>
      <c r="B6143" t="s">
        <v>478</v>
      </c>
      <c r="C6143" t="s">
        <v>624</v>
      </c>
      <c r="D6143" t="s">
        <v>7</v>
      </c>
      <c r="E6143" t="s">
        <v>625</v>
      </c>
      <c r="F6143" t="s">
        <v>84</v>
      </c>
      <c r="G6143">
        <v>200000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634</v>
      </c>
      <c r="AB6143">
        <v>2021</v>
      </c>
    </row>
    <row r="6144" spans="1:28" x14ac:dyDescent="0.25">
      <c r="A6144">
        <v>7</v>
      </c>
      <c r="B6144" t="s">
        <v>483</v>
      </c>
      <c r="C6144" t="s">
        <v>508</v>
      </c>
      <c r="D6144" t="s">
        <v>23</v>
      </c>
      <c r="E6144" t="s">
        <v>82</v>
      </c>
      <c r="F6144" t="s">
        <v>84</v>
      </c>
      <c r="G6144">
        <v>150000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634</v>
      </c>
      <c r="AB6144">
        <v>2021</v>
      </c>
    </row>
    <row r="6145" spans="1:28" x14ac:dyDescent="0.25">
      <c r="A6145">
        <v>8</v>
      </c>
      <c r="B6145" t="s">
        <v>477</v>
      </c>
      <c r="C6145" t="s">
        <v>510</v>
      </c>
      <c r="D6145" t="s">
        <v>7</v>
      </c>
      <c r="E6145" t="s">
        <v>49</v>
      </c>
      <c r="F6145" t="s">
        <v>84</v>
      </c>
      <c r="G6145">
        <v>150000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634</v>
      </c>
      <c r="AB6145">
        <v>2021</v>
      </c>
    </row>
    <row r="6146" spans="1:28" x14ac:dyDescent="0.25">
      <c r="A6146">
        <v>9</v>
      </c>
      <c r="B6146" t="s">
        <v>476</v>
      </c>
      <c r="C6146" t="s">
        <v>511</v>
      </c>
      <c r="D6146" t="s">
        <v>7</v>
      </c>
      <c r="E6146" t="s">
        <v>30</v>
      </c>
      <c r="F6146" t="s">
        <v>84</v>
      </c>
      <c r="G6146">
        <v>150000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634</v>
      </c>
      <c r="AB6146">
        <v>2021</v>
      </c>
    </row>
    <row r="6147" spans="1:28" x14ac:dyDescent="0.25">
      <c r="A6147">
        <v>10</v>
      </c>
      <c r="B6147" t="s">
        <v>417</v>
      </c>
      <c r="C6147" t="s">
        <v>512</v>
      </c>
      <c r="D6147" t="s">
        <v>636</v>
      </c>
      <c r="E6147" t="s">
        <v>81</v>
      </c>
      <c r="F6147" t="s">
        <v>84</v>
      </c>
      <c r="G6147">
        <v>150000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634</v>
      </c>
      <c r="AB6147">
        <v>2021</v>
      </c>
    </row>
    <row r="6148" spans="1:28" x14ac:dyDescent="0.25">
      <c r="A6148">
        <v>11</v>
      </c>
      <c r="B6148" t="s">
        <v>420</v>
      </c>
      <c r="C6148" t="s">
        <v>513</v>
      </c>
      <c r="D6148" t="s">
        <v>14</v>
      </c>
      <c r="E6148" t="s">
        <v>333</v>
      </c>
      <c r="F6148" t="s">
        <v>84</v>
      </c>
      <c r="G6148">
        <v>150000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634</v>
      </c>
      <c r="AB6148">
        <v>2021</v>
      </c>
    </row>
    <row r="6149" spans="1:28" x14ac:dyDescent="0.25">
      <c r="A6149">
        <v>12</v>
      </c>
      <c r="B6149" t="s">
        <v>421</v>
      </c>
      <c r="C6149" t="s">
        <v>515</v>
      </c>
      <c r="D6149" t="s">
        <v>4</v>
      </c>
      <c r="E6149" t="s">
        <v>516</v>
      </c>
      <c r="F6149" t="s">
        <v>84</v>
      </c>
      <c r="G6149">
        <v>150000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634</v>
      </c>
      <c r="AB6149">
        <v>2021</v>
      </c>
    </row>
    <row r="6150" spans="1:28" x14ac:dyDescent="0.25">
      <c r="A6150">
        <v>13</v>
      </c>
      <c r="B6150" t="s">
        <v>423</v>
      </c>
      <c r="C6150" t="s">
        <v>614</v>
      </c>
      <c r="D6150" t="s">
        <v>615</v>
      </c>
      <c r="E6150" t="s">
        <v>616</v>
      </c>
      <c r="F6150" t="s">
        <v>84</v>
      </c>
      <c r="G6150">
        <v>150000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634</v>
      </c>
      <c r="AB6150">
        <v>2021</v>
      </c>
    </row>
    <row r="6151" spans="1:28" x14ac:dyDescent="0.25">
      <c r="A6151">
        <v>14</v>
      </c>
      <c r="B6151" t="s">
        <v>438</v>
      </c>
      <c r="C6151" t="s">
        <v>517</v>
      </c>
      <c r="D6151" t="s">
        <v>637</v>
      </c>
      <c r="E6151" t="s">
        <v>31</v>
      </c>
      <c r="F6151" t="s">
        <v>84</v>
      </c>
      <c r="G6151">
        <v>145000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634</v>
      </c>
      <c r="AB6151">
        <v>2021</v>
      </c>
    </row>
    <row r="6152" spans="1:28" x14ac:dyDescent="0.25">
      <c r="A6152">
        <v>15</v>
      </c>
      <c r="B6152" t="s">
        <v>400</v>
      </c>
      <c r="C6152" t="s">
        <v>536</v>
      </c>
      <c r="D6152" t="s">
        <v>8</v>
      </c>
      <c r="E6152" t="s">
        <v>638</v>
      </c>
      <c r="F6152" t="s">
        <v>84</v>
      </c>
      <c r="G6152">
        <v>145000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634</v>
      </c>
      <c r="AB6152">
        <v>2021</v>
      </c>
    </row>
    <row r="6153" spans="1:28" x14ac:dyDescent="0.25">
      <c r="A6153">
        <v>16</v>
      </c>
      <c r="B6153" t="s">
        <v>396</v>
      </c>
      <c r="C6153" t="s">
        <v>541</v>
      </c>
      <c r="D6153" t="s">
        <v>21</v>
      </c>
      <c r="E6153" t="s">
        <v>639</v>
      </c>
      <c r="F6153" t="s">
        <v>84</v>
      </c>
      <c r="G6153">
        <v>145000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634</v>
      </c>
      <c r="AB6153">
        <v>2021</v>
      </c>
    </row>
    <row r="6154" spans="1:28" x14ac:dyDescent="0.25">
      <c r="A6154">
        <v>17</v>
      </c>
      <c r="B6154" t="s">
        <v>419</v>
      </c>
      <c r="C6154" t="s">
        <v>518</v>
      </c>
      <c r="D6154" t="s">
        <v>16</v>
      </c>
      <c r="E6154" t="s">
        <v>47</v>
      </c>
      <c r="F6154" t="s">
        <v>84</v>
      </c>
      <c r="G6154">
        <v>130000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634</v>
      </c>
      <c r="AB6154">
        <v>2021</v>
      </c>
    </row>
    <row r="6155" spans="1:28" x14ac:dyDescent="0.25">
      <c r="A6155">
        <v>18</v>
      </c>
      <c r="B6155" t="s">
        <v>482</v>
      </c>
      <c r="C6155" t="s">
        <v>519</v>
      </c>
      <c r="D6155" t="s">
        <v>8</v>
      </c>
      <c r="E6155" t="s">
        <v>63</v>
      </c>
      <c r="F6155" t="s">
        <v>84</v>
      </c>
      <c r="G6155">
        <v>130000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634</v>
      </c>
      <c r="AB6155">
        <v>2021</v>
      </c>
    </row>
    <row r="6156" spans="1:28" x14ac:dyDescent="0.25">
      <c r="A6156">
        <v>19</v>
      </c>
      <c r="B6156" t="s">
        <v>475</v>
      </c>
      <c r="C6156" t="s">
        <v>611</v>
      </c>
      <c r="D6156" t="s">
        <v>13</v>
      </c>
      <c r="E6156" t="s">
        <v>612</v>
      </c>
      <c r="F6156" t="s">
        <v>84</v>
      </c>
      <c r="G6156">
        <v>130000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634</v>
      </c>
      <c r="AB6156">
        <v>2021</v>
      </c>
    </row>
    <row r="6157" spans="1:28" x14ac:dyDescent="0.25">
      <c r="A6157">
        <v>20</v>
      </c>
      <c r="B6157" t="s">
        <v>474</v>
      </c>
      <c r="C6157" t="s">
        <v>502</v>
      </c>
      <c r="D6157" t="s">
        <v>14</v>
      </c>
      <c r="E6157" t="s">
        <v>640</v>
      </c>
      <c r="F6157" t="s">
        <v>84</v>
      </c>
      <c r="G6157">
        <v>130000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634</v>
      </c>
      <c r="AB6157">
        <v>2021</v>
      </c>
    </row>
    <row r="6158" spans="1:28" x14ac:dyDescent="0.25">
      <c r="A6158">
        <v>21</v>
      </c>
      <c r="B6158" t="s">
        <v>473</v>
      </c>
      <c r="C6158" t="s">
        <v>520</v>
      </c>
      <c r="D6158" t="s">
        <v>8</v>
      </c>
      <c r="E6158" t="s">
        <v>29</v>
      </c>
      <c r="F6158" t="s">
        <v>84</v>
      </c>
      <c r="G6158">
        <v>130000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634</v>
      </c>
      <c r="AB6158">
        <v>2021</v>
      </c>
    </row>
    <row r="6159" spans="1:28" x14ac:dyDescent="0.25">
      <c r="A6159">
        <v>22</v>
      </c>
      <c r="B6159" t="s">
        <v>411</v>
      </c>
      <c r="C6159" t="s">
        <v>521</v>
      </c>
      <c r="D6159" t="s">
        <v>13</v>
      </c>
      <c r="E6159" t="s">
        <v>90</v>
      </c>
      <c r="F6159" t="s">
        <v>84</v>
      </c>
      <c r="G6159">
        <v>95000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634</v>
      </c>
      <c r="AB6159">
        <v>2021</v>
      </c>
    </row>
    <row r="6160" spans="1:28" x14ac:dyDescent="0.25">
      <c r="A6160">
        <v>23</v>
      </c>
      <c r="B6160" t="s">
        <v>413</v>
      </c>
      <c r="C6160" t="s">
        <v>626</v>
      </c>
      <c r="D6160" t="s">
        <v>627</v>
      </c>
      <c r="E6160" t="s">
        <v>628</v>
      </c>
      <c r="F6160" t="s">
        <v>84</v>
      </c>
      <c r="G6160">
        <v>95000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634</v>
      </c>
      <c r="AB6160">
        <v>2021</v>
      </c>
    </row>
    <row r="6161" spans="1:28" x14ac:dyDescent="0.25">
      <c r="A6161">
        <v>24</v>
      </c>
      <c r="B6161" t="s">
        <v>414</v>
      </c>
      <c r="C6161" t="s">
        <v>523</v>
      </c>
      <c r="D6161" t="s">
        <v>21</v>
      </c>
      <c r="E6161" t="s">
        <v>48</v>
      </c>
      <c r="F6161" t="s">
        <v>84</v>
      </c>
      <c r="G6161">
        <v>95000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634</v>
      </c>
      <c r="AB6161">
        <v>2021</v>
      </c>
    </row>
    <row r="6162" spans="1:28" x14ac:dyDescent="0.25">
      <c r="A6162">
        <v>25</v>
      </c>
      <c r="B6162" t="s">
        <v>415</v>
      </c>
      <c r="C6162" t="s">
        <v>525</v>
      </c>
      <c r="D6162" t="s">
        <v>10</v>
      </c>
      <c r="E6162" t="s">
        <v>69</v>
      </c>
      <c r="F6162" t="s">
        <v>84</v>
      </c>
      <c r="G6162">
        <v>95000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634</v>
      </c>
      <c r="AB6162">
        <v>2021</v>
      </c>
    </row>
    <row r="6163" spans="1:28" x14ac:dyDescent="0.25">
      <c r="A6163">
        <v>26</v>
      </c>
      <c r="B6163" t="s">
        <v>465</v>
      </c>
      <c r="C6163" t="s">
        <v>605</v>
      </c>
      <c r="D6163" t="s">
        <v>16</v>
      </c>
      <c r="E6163" t="s">
        <v>606</v>
      </c>
      <c r="F6163" t="s">
        <v>84</v>
      </c>
      <c r="G6163">
        <v>90000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634</v>
      </c>
      <c r="AB6163">
        <v>2021</v>
      </c>
    </row>
    <row r="6164" spans="1:28" x14ac:dyDescent="0.25">
      <c r="A6164">
        <v>27</v>
      </c>
      <c r="B6164" t="s">
        <v>464</v>
      </c>
      <c r="C6164" t="s">
        <v>607</v>
      </c>
      <c r="D6164" t="s">
        <v>16</v>
      </c>
      <c r="E6164" t="s">
        <v>606</v>
      </c>
      <c r="F6164" t="s">
        <v>84</v>
      </c>
      <c r="G6164">
        <v>90000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634</v>
      </c>
      <c r="AB6164">
        <v>2021</v>
      </c>
    </row>
    <row r="6165" spans="1:28" x14ac:dyDescent="0.25">
      <c r="A6165">
        <v>28</v>
      </c>
      <c r="B6165" t="s">
        <v>463</v>
      </c>
      <c r="C6165" t="s">
        <v>608</v>
      </c>
      <c r="D6165" t="s">
        <v>16</v>
      </c>
      <c r="E6165" t="s">
        <v>606</v>
      </c>
      <c r="F6165" t="s">
        <v>84</v>
      </c>
      <c r="G6165">
        <v>90000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634</v>
      </c>
      <c r="AB6165">
        <v>2021</v>
      </c>
    </row>
    <row r="6166" spans="1:28" x14ac:dyDescent="0.25">
      <c r="A6166">
        <v>29</v>
      </c>
      <c r="B6166" t="s">
        <v>462</v>
      </c>
      <c r="C6166" t="s">
        <v>609</v>
      </c>
      <c r="D6166" t="s">
        <v>16</v>
      </c>
      <c r="E6166" t="s">
        <v>606</v>
      </c>
      <c r="F6166" t="s">
        <v>84</v>
      </c>
      <c r="G6166">
        <v>90000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634</v>
      </c>
      <c r="AB6166">
        <v>2021</v>
      </c>
    </row>
    <row r="6167" spans="1:28" x14ac:dyDescent="0.25">
      <c r="A6167">
        <v>30</v>
      </c>
      <c r="B6167" t="s">
        <v>412</v>
      </c>
      <c r="C6167" t="s">
        <v>527</v>
      </c>
      <c r="D6167" t="s">
        <v>17</v>
      </c>
      <c r="E6167" t="s">
        <v>613</v>
      </c>
      <c r="F6167" t="s">
        <v>84</v>
      </c>
      <c r="G6167">
        <v>85000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634</v>
      </c>
      <c r="AB6167">
        <v>2021</v>
      </c>
    </row>
    <row r="6168" spans="1:28" x14ac:dyDescent="0.25">
      <c r="A6168">
        <v>31</v>
      </c>
      <c r="B6168" t="s">
        <v>449</v>
      </c>
      <c r="C6168" t="s">
        <v>530</v>
      </c>
      <c r="D6168" t="s">
        <v>7</v>
      </c>
      <c r="E6168" t="s">
        <v>30</v>
      </c>
      <c r="F6168" t="s">
        <v>84</v>
      </c>
      <c r="G6168">
        <v>80000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634</v>
      </c>
      <c r="AB6168">
        <v>2021</v>
      </c>
    </row>
    <row r="6169" spans="1:28" x14ac:dyDescent="0.25">
      <c r="A6169">
        <v>32</v>
      </c>
      <c r="B6169" t="s">
        <v>390</v>
      </c>
      <c r="C6169" t="s">
        <v>531</v>
      </c>
      <c r="D6169" t="s">
        <v>5</v>
      </c>
      <c r="E6169" t="s">
        <v>25</v>
      </c>
      <c r="F6169" t="s">
        <v>84</v>
      </c>
      <c r="G6169">
        <v>80000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634</v>
      </c>
      <c r="AB6169">
        <v>2021</v>
      </c>
    </row>
    <row r="6170" spans="1:28" x14ac:dyDescent="0.25">
      <c r="A6170">
        <v>33</v>
      </c>
      <c r="B6170" t="s">
        <v>407</v>
      </c>
      <c r="C6170" t="s">
        <v>532</v>
      </c>
      <c r="D6170" t="s">
        <v>12</v>
      </c>
      <c r="E6170" t="s">
        <v>35</v>
      </c>
      <c r="F6170" t="s">
        <v>84</v>
      </c>
      <c r="G6170">
        <v>75000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634</v>
      </c>
      <c r="AB6170">
        <v>2021</v>
      </c>
    </row>
    <row r="6171" spans="1:28" x14ac:dyDescent="0.25">
      <c r="A6171">
        <v>34</v>
      </c>
      <c r="B6171" t="s">
        <v>406</v>
      </c>
      <c r="C6171" t="s">
        <v>533</v>
      </c>
      <c r="D6171" t="s">
        <v>6</v>
      </c>
      <c r="E6171" t="s">
        <v>335</v>
      </c>
      <c r="F6171" t="s">
        <v>84</v>
      </c>
      <c r="G6171">
        <v>70000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634</v>
      </c>
      <c r="AB6171">
        <v>2021</v>
      </c>
    </row>
    <row r="6172" spans="1:28" x14ac:dyDescent="0.25">
      <c r="A6172">
        <v>35</v>
      </c>
      <c r="B6172" t="s">
        <v>389</v>
      </c>
      <c r="C6172" t="s">
        <v>529</v>
      </c>
      <c r="D6172" t="s">
        <v>18</v>
      </c>
      <c r="E6172" t="s">
        <v>55</v>
      </c>
      <c r="F6172" t="s">
        <v>84</v>
      </c>
      <c r="G6172">
        <v>65000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634</v>
      </c>
      <c r="AB6172">
        <v>2021</v>
      </c>
    </row>
    <row r="6173" spans="1:28" x14ac:dyDescent="0.25">
      <c r="A6173">
        <v>36</v>
      </c>
      <c r="B6173" t="s">
        <v>402</v>
      </c>
      <c r="C6173" t="s">
        <v>526</v>
      </c>
      <c r="D6173" t="s">
        <v>4</v>
      </c>
      <c r="E6173" t="s">
        <v>618</v>
      </c>
      <c r="F6173" t="s">
        <v>84</v>
      </c>
      <c r="G6173">
        <v>65000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634</v>
      </c>
      <c r="AB6173">
        <v>2021</v>
      </c>
    </row>
    <row r="6174" spans="1:28" x14ac:dyDescent="0.25">
      <c r="A6174">
        <v>37</v>
      </c>
      <c r="B6174" t="s">
        <v>404</v>
      </c>
      <c r="C6174" t="s">
        <v>534</v>
      </c>
      <c r="D6174" t="s">
        <v>10</v>
      </c>
      <c r="E6174" t="s">
        <v>39</v>
      </c>
      <c r="F6174" t="s">
        <v>84</v>
      </c>
      <c r="G6174">
        <v>65000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634</v>
      </c>
      <c r="AB6174">
        <v>2021</v>
      </c>
    </row>
    <row r="6175" spans="1:28" x14ac:dyDescent="0.25">
      <c r="A6175">
        <v>38</v>
      </c>
      <c r="B6175" t="s">
        <v>405</v>
      </c>
      <c r="C6175" t="s">
        <v>535</v>
      </c>
      <c r="D6175" t="s">
        <v>16</v>
      </c>
      <c r="E6175" t="s">
        <v>61</v>
      </c>
      <c r="F6175" t="s">
        <v>84</v>
      </c>
      <c r="G6175">
        <v>65000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634</v>
      </c>
      <c r="AB6175">
        <v>2021</v>
      </c>
    </row>
    <row r="6176" spans="1:28" x14ac:dyDescent="0.25">
      <c r="A6176">
        <v>39</v>
      </c>
      <c r="B6176" t="s">
        <v>401</v>
      </c>
      <c r="C6176" t="s">
        <v>537</v>
      </c>
      <c r="D6176" t="s">
        <v>7</v>
      </c>
      <c r="E6176" t="s">
        <v>75</v>
      </c>
      <c r="F6176" t="s">
        <v>84</v>
      </c>
      <c r="G6176">
        <v>60000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634</v>
      </c>
      <c r="AB6176">
        <v>2021</v>
      </c>
    </row>
    <row r="6177" spans="1:28" x14ac:dyDescent="0.25">
      <c r="A6177">
        <v>40</v>
      </c>
      <c r="B6177" t="s">
        <v>429</v>
      </c>
      <c r="C6177" t="s">
        <v>538</v>
      </c>
      <c r="D6177" t="s">
        <v>14</v>
      </c>
      <c r="E6177" t="s">
        <v>66</v>
      </c>
      <c r="F6177" t="s">
        <v>84</v>
      </c>
      <c r="G6177">
        <v>55000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634</v>
      </c>
      <c r="AB6177">
        <v>2021</v>
      </c>
    </row>
    <row r="6178" spans="1:28" x14ac:dyDescent="0.25">
      <c r="A6178">
        <v>41</v>
      </c>
      <c r="B6178" t="s">
        <v>342</v>
      </c>
      <c r="C6178" t="s">
        <v>539</v>
      </c>
      <c r="D6178" t="s">
        <v>15</v>
      </c>
      <c r="E6178" t="s">
        <v>540</v>
      </c>
      <c r="F6178" t="s">
        <v>84</v>
      </c>
      <c r="G6178">
        <v>55000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634</v>
      </c>
      <c r="AB6178">
        <v>2021</v>
      </c>
    </row>
    <row r="6179" spans="1:28" x14ac:dyDescent="0.25">
      <c r="A6179">
        <v>42</v>
      </c>
      <c r="B6179" t="s">
        <v>399</v>
      </c>
      <c r="C6179" t="s">
        <v>514</v>
      </c>
      <c r="D6179" t="s">
        <v>16</v>
      </c>
      <c r="E6179" t="s">
        <v>79</v>
      </c>
      <c r="F6179" t="s">
        <v>84</v>
      </c>
      <c r="G6179">
        <v>54000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634</v>
      </c>
      <c r="AB6179">
        <v>2021</v>
      </c>
    </row>
    <row r="6180" spans="1:28" x14ac:dyDescent="0.25">
      <c r="A6180">
        <v>43</v>
      </c>
      <c r="B6180" t="s">
        <v>397</v>
      </c>
      <c r="C6180" t="s">
        <v>542</v>
      </c>
      <c r="D6180" t="s">
        <v>17</v>
      </c>
      <c r="E6180" t="s">
        <v>76</v>
      </c>
      <c r="F6180" t="s">
        <v>84</v>
      </c>
      <c r="G6180">
        <v>50000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634</v>
      </c>
      <c r="AB6180">
        <v>2021</v>
      </c>
    </row>
    <row r="6181" spans="1:28" x14ac:dyDescent="0.25">
      <c r="A6181">
        <v>44</v>
      </c>
      <c r="B6181" t="s">
        <v>360</v>
      </c>
      <c r="C6181" t="s">
        <v>560</v>
      </c>
      <c r="D6181" t="s">
        <v>12</v>
      </c>
      <c r="E6181" t="s">
        <v>641</v>
      </c>
      <c r="F6181" t="s">
        <v>84</v>
      </c>
      <c r="G6181">
        <v>50000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634</v>
      </c>
      <c r="AB6181">
        <v>2021</v>
      </c>
    </row>
    <row r="6182" spans="1:28" x14ac:dyDescent="0.25">
      <c r="A6182">
        <v>45</v>
      </c>
      <c r="B6182" t="s">
        <v>379</v>
      </c>
      <c r="C6182" t="s">
        <v>544</v>
      </c>
      <c r="D6182" t="s">
        <v>10</v>
      </c>
      <c r="E6182" t="s">
        <v>43</v>
      </c>
      <c r="F6182" t="s">
        <v>84</v>
      </c>
      <c r="G6182">
        <v>45000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634</v>
      </c>
      <c r="AB6182">
        <v>2021</v>
      </c>
    </row>
    <row r="6183" spans="1:28" x14ac:dyDescent="0.25">
      <c r="A6183">
        <v>46</v>
      </c>
      <c r="B6183" t="s">
        <v>391</v>
      </c>
      <c r="C6183" t="s">
        <v>545</v>
      </c>
      <c r="D6183" t="s">
        <v>4</v>
      </c>
      <c r="E6183" t="s">
        <v>24</v>
      </c>
      <c r="F6183" t="s">
        <v>84</v>
      </c>
      <c r="G6183">
        <v>45000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634</v>
      </c>
      <c r="AB6183">
        <v>2021</v>
      </c>
    </row>
    <row r="6184" spans="1:28" x14ac:dyDescent="0.25">
      <c r="A6184">
        <v>47</v>
      </c>
      <c r="B6184" t="s">
        <v>436</v>
      </c>
      <c r="C6184" t="s">
        <v>546</v>
      </c>
      <c r="D6184" t="s">
        <v>10</v>
      </c>
      <c r="E6184" t="s">
        <v>40</v>
      </c>
      <c r="F6184" t="s">
        <v>85</v>
      </c>
      <c r="G6184">
        <v>45000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634</v>
      </c>
      <c r="AB6184">
        <v>2021</v>
      </c>
    </row>
    <row r="6185" spans="1:28" x14ac:dyDescent="0.25">
      <c r="A6185">
        <v>48</v>
      </c>
      <c r="B6185" t="s">
        <v>392</v>
      </c>
      <c r="C6185" t="s">
        <v>547</v>
      </c>
      <c r="D6185" t="s">
        <v>10</v>
      </c>
      <c r="E6185" t="s">
        <v>50</v>
      </c>
      <c r="F6185" t="s">
        <v>84</v>
      </c>
      <c r="G6185">
        <v>45000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634</v>
      </c>
      <c r="AB6185">
        <v>2021</v>
      </c>
    </row>
    <row r="6186" spans="1:28" x14ac:dyDescent="0.25">
      <c r="A6186">
        <v>49</v>
      </c>
      <c r="B6186" t="s">
        <v>387</v>
      </c>
      <c r="C6186" t="s">
        <v>549</v>
      </c>
      <c r="D6186" t="s">
        <v>16</v>
      </c>
      <c r="E6186" t="s">
        <v>45</v>
      </c>
      <c r="F6186" t="s">
        <v>84</v>
      </c>
      <c r="G6186">
        <v>44000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634</v>
      </c>
      <c r="AB6186">
        <v>2021</v>
      </c>
    </row>
    <row r="6187" spans="1:28" x14ac:dyDescent="0.25">
      <c r="A6187">
        <v>50</v>
      </c>
      <c r="B6187" t="s">
        <v>376</v>
      </c>
      <c r="C6187" t="s">
        <v>551</v>
      </c>
      <c r="D6187" t="s">
        <v>10</v>
      </c>
      <c r="E6187" t="s">
        <v>44</v>
      </c>
      <c r="F6187" t="s">
        <v>84</v>
      </c>
      <c r="G6187">
        <v>40000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634</v>
      </c>
      <c r="AB6187">
        <v>2021</v>
      </c>
    </row>
    <row r="6188" spans="1:28" x14ac:dyDescent="0.25">
      <c r="A6188">
        <v>51</v>
      </c>
      <c r="B6188" t="s">
        <v>385</v>
      </c>
      <c r="C6188" t="s">
        <v>629</v>
      </c>
      <c r="D6188" t="s">
        <v>637</v>
      </c>
      <c r="E6188" t="s">
        <v>630</v>
      </c>
      <c r="F6188" t="s">
        <v>84</v>
      </c>
      <c r="G6188">
        <v>40000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634</v>
      </c>
      <c r="AB6188">
        <v>2021</v>
      </c>
    </row>
    <row r="6189" spans="1:28" x14ac:dyDescent="0.25">
      <c r="A6189">
        <v>52</v>
      </c>
      <c r="B6189" t="s">
        <v>386</v>
      </c>
      <c r="C6189" t="s">
        <v>631</v>
      </c>
      <c r="D6189" t="s">
        <v>6</v>
      </c>
      <c r="E6189" t="s">
        <v>46</v>
      </c>
      <c r="F6189" t="s">
        <v>84</v>
      </c>
      <c r="G6189">
        <v>40000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634</v>
      </c>
      <c r="AB6189">
        <v>2021</v>
      </c>
    </row>
    <row r="6190" spans="1:28" x14ac:dyDescent="0.25">
      <c r="A6190">
        <v>53</v>
      </c>
      <c r="B6190" t="s">
        <v>382</v>
      </c>
      <c r="C6190" t="s">
        <v>552</v>
      </c>
      <c r="D6190" t="s">
        <v>636</v>
      </c>
      <c r="E6190" t="s">
        <v>65</v>
      </c>
      <c r="F6190" t="s">
        <v>85</v>
      </c>
      <c r="G6190">
        <v>40000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634</v>
      </c>
      <c r="AB6190">
        <v>2021</v>
      </c>
    </row>
    <row r="6191" spans="1:28" x14ac:dyDescent="0.25">
      <c r="A6191">
        <v>54</v>
      </c>
      <c r="B6191" t="s">
        <v>381</v>
      </c>
      <c r="C6191" t="s">
        <v>553</v>
      </c>
      <c r="D6191" t="s">
        <v>10</v>
      </c>
      <c r="E6191" t="s">
        <v>46</v>
      </c>
      <c r="F6191" t="s">
        <v>84</v>
      </c>
      <c r="G6191">
        <v>38000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634</v>
      </c>
      <c r="AB6191">
        <v>2021</v>
      </c>
    </row>
    <row r="6192" spans="1:28" x14ac:dyDescent="0.25">
      <c r="A6192">
        <v>55</v>
      </c>
      <c r="B6192" t="s">
        <v>377</v>
      </c>
      <c r="C6192" t="s">
        <v>554</v>
      </c>
      <c r="D6192" t="s">
        <v>10</v>
      </c>
      <c r="E6192" t="s">
        <v>44</v>
      </c>
      <c r="F6192" t="s">
        <v>84</v>
      </c>
      <c r="G6192">
        <v>36000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634</v>
      </c>
      <c r="AB6192">
        <v>2021</v>
      </c>
    </row>
    <row r="6193" spans="1:28" x14ac:dyDescent="0.25">
      <c r="A6193">
        <v>56</v>
      </c>
      <c r="B6193" t="s">
        <v>378</v>
      </c>
      <c r="C6193" t="s">
        <v>556</v>
      </c>
      <c r="D6193" t="s">
        <v>10</v>
      </c>
      <c r="E6193" t="s">
        <v>44</v>
      </c>
      <c r="F6193" t="s">
        <v>84</v>
      </c>
      <c r="G6193">
        <v>36000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634</v>
      </c>
      <c r="AB6193">
        <v>2021</v>
      </c>
    </row>
    <row r="6194" spans="1:28" x14ac:dyDescent="0.25">
      <c r="A6194">
        <v>57</v>
      </c>
      <c r="B6194" t="s">
        <v>380</v>
      </c>
      <c r="C6194" t="s">
        <v>543</v>
      </c>
      <c r="D6194" t="s">
        <v>21</v>
      </c>
      <c r="E6194" t="s">
        <v>68</v>
      </c>
      <c r="F6194" t="s">
        <v>84</v>
      </c>
      <c r="G6194">
        <v>36000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634</v>
      </c>
      <c r="AB6194">
        <v>2021</v>
      </c>
    </row>
    <row r="6195" spans="1:28" x14ac:dyDescent="0.25">
      <c r="A6195">
        <v>58</v>
      </c>
      <c r="B6195" t="s">
        <v>442</v>
      </c>
      <c r="C6195" t="s">
        <v>557</v>
      </c>
      <c r="D6195" t="s">
        <v>7</v>
      </c>
      <c r="E6195" t="s">
        <v>54</v>
      </c>
      <c r="F6195" t="s">
        <v>84</v>
      </c>
      <c r="G6195">
        <v>35000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634</v>
      </c>
      <c r="AB6195">
        <v>2021</v>
      </c>
    </row>
    <row r="6196" spans="1:28" x14ac:dyDescent="0.25">
      <c r="A6196">
        <v>59</v>
      </c>
      <c r="B6196" t="s">
        <v>342</v>
      </c>
      <c r="C6196" t="s">
        <v>559</v>
      </c>
      <c r="D6196" t="s">
        <v>17</v>
      </c>
      <c r="E6196" t="s">
        <v>32</v>
      </c>
      <c r="F6196" t="s">
        <v>84</v>
      </c>
      <c r="G6196">
        <v>32000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634</v>
      </c>
      <c r="AB6196">
        <v>2021</v>
      </c>
    </row>
    <row r="6197" spans="1:28" x14ac:dyDescent="0.25">
      <c r="A6197">
        <v>60</v>
      </c>
      <c r="B6197" t="s">
        <v>481</v>
      </c>
      <c r="C6197" t="s">
        <v>561</v>
      </c>
      <c r="D6197" t="s">
        <v>6</v>
      </c>
      <c r="E6197" t="s">
        <v>32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634</v>
      </c>
      <c r="AB6197">
        <v>2021</v>
      </c>
    </row>
    <row r="6198" spans="1:28" x14ac:dyDescent="0.25">
      <c r="A6198">
        <v>61</v>
      </c>
      <c r="B6198" t="s">
        <v>369</v>
      </c>
      <c r="C6198" t="s">
        <v>562</v>
      </c>
      <c r="D6198" t="s">
        <v>16</v>
      </c>
      <c r="E6198" t="s">
        <v>563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634</v>
      </c>
      <c r="AB6198">
        <v>2021</v>
      </c>
    </row>
    <row r="6199" spans="1:28" x14ac:dyDescent="0.25">
      <c r="A6199">
        <v>62</v>
      </c>
      <c r="B6199" t="s">
        <v>448</v>
      </c>
      <c r="C6199" t="s">
        <v>564</v>
      </c>
      <c r="D6199" t="s">
        <v>6</v>
      </c>
      <c r="E6199" t="s">
        <v>26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634</v>
      </c>
      <c r="AB6199">
        <v>2021</v>
      </c>
    </row>
    <row r="6200" spans="1:28" x14ac:dyDescent="0.25">
      <c r="A6200">
        <v>63</v>
      </c>
      <c r="B6200" t="s">
        <v>371</v>
      </c>
      <c r="C6200" t="s">
        <v>550</v>
      </c>
      <c r="D6200" t="s">
        <v>636</v>
      </c>
      <c r="E6200" t="s">
        <v>58</v>
      </c>
      <c r="F6200" t="s">
        <v>84</v>
      </c>
      <c r="G6200">
        <v>32000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634</v>
      </c>
      <c r="AB6200">
        <v>2021</v>
      </c>
    </row>
    <row r="6201" spans="1:28" x14ac:dyDescent="0.25">
      <c r="A6201">
        <v>64</v>
      </c>
      <c r="B6201" t="s">
        <v>447</v>
      </c>
      <c r="C6201" t="s">
        <v>565</v>
      </c>
      <c r="D6201" t="s">
        <v>6</v>
      </c>
      <c r="E6201" t="s">
        <v>36</v>
      </c>
      <c r="F6201" t="s">
        <v>84</v>
      </c>
      <c r="G6201">
        <v>32000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634</v>
      </c>
      <c r="AB6201">
        <v>2021</v>
      </c>
    </row>
    <row r="6202" spans="1:28" x14ac:dyDescent="0.25">
      <c r="A6202">
        <v>65</v>
      </c>
      <c r="B6202" t="s">
        <v>373</v>
      </c>
      <c r="C6202" t="s">
        <v>566</v>
      </c>
      <c r="D6202" t="s">
        <v>14</v>
      </c>
      <c r="E6202" t="s">
        <v>72</v>
      </c>
      <c r="F6202" t="s">
        <v>84</v>
      </c>
      <c r="G6202">
        <v>32000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634</v>
      </c>
      <c r="AB6202">
        <v>2021</v>
      </c>
    </row>
    <row r="6203" spans="1:28" x14ac:dyDescent="0.25">
      <c r="A6203">
        <v>66</v>
      </c>
      <c r="B6203" t="s">
        <v>367</v>
      </c>
      <c r="C6203" t="s">
        <v>567</v>
      </c>
      <c r="D6203" t="s">
        <v>4</v>
      </c>
      <c r="E6203" t="s">
        <v>568</v>
      </c>
      <c r="F6203" t="s">
        <v>84</v>
      </c>
      <c r="G6203">
        <v>31500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634</v>
      </c>
      <c r="AB6203">
        <v>2021</v>
      </c>
    </row>
    <row r="6204" spans="1:28" x14ac:dyDescent="0.25">
      <c r="A6204">
        <v>67</v>
      </c>
      <c r="B6204" t="s">
        <v>455</v>
      </c>
      <c r="C6204" t="s">
        <v>575</v>
      </c>
      <c r="D6204" t="s">
        <v>637</v>
      </c>
      <c r="E6204" t="s">
        <v>36</v>
      </c>
      <c r="F6204" t="s">
        <v>84</v>
      </c>
      <c r="G6204">
        <v>30000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634</v>
      </c>
      <c r="AB6204">
        <v>2021</v>
      </c>
    </row>
    <row r="6205" spans="1:28" x14ac:dyDescent="0.25">
      <c r="A6205">
        <v>68</v>
      </c>
      <c r="B6205" t="s">
        <v>454</v>
      </c>
      <c r="C6205" t="s">
        <v>576</v>
      </c>
      <c r="D6205" t="s">
        <v>642</v>
      </c>
      <c r="E6205" t="s">
        <v>36</v>
      </c>
      <c r="F6205" t="s">
        <v>84</v>
      </c>
      <c r="G6205">
        <v>30000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634</v>
      </c>
      <c r="AB6205">
        <v>2021</v>
      </c>
    </row>
    <row r="6206" spans="1:28" x14ac:dyDescent="0.25">
      <c r="A6206">
        <v>69</v>
      </c>
      <c r="B6206" t="s">
        <v>453</v>
      </c>
      <c r="C6206" t="s">
        <v>577</v>
      </c>
      <c r="D6206" t="s">
        <v>14</v>
      </c>
      <c r="E6206" t="s">
        <v>59</v>
      </c>
      <c r="F6206" t="s">
        <v>84</v>
      </c>
      <c r="G6206">
        <v>30000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634</v>
      </c>
      <c r="AB6206">
        <v>2021</v>
      </c>
    </row>
    <row r="6207" spans="1:28" x14ac:dyDescent="0.25">
      <c r="A6207">
        <v>70</v>
      </c>
      <c r="B6207" t="s">
        <v>452</v>
      </c>
      <c r="C6207" t="s">
        <v>578</v>
      </c>
      <c r="D6207" t="s">
        <v>6</v>
      </c>
      <c r="E6207" t="s">
        <v>59</v>
      </c>
      <c r="F6207" t="s">
        <v>84</v>
      </c>
      <c r="G6207">
        <v>30000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634</v>
      </c>
      <c r="AB6207">
        <v>2021</v>
      </c>
    </row>
    <row r="6208" spans="1:28" x14ac:dyDescent="0.25">
      <c r="A6208">
        <v>71</v>
      </c>
      <c r="B6208" t="s">
        <v>346</v>
      </c>
      <c r="C6208" t="s">
        <v>583</v>
      </c>
      <c r="D6208" t="s">
        <v>12</v>
      </c>
      <c r="E6208" t="s">
        <v>46</v>
      </c>
      <c r="F6208" t="s">
        <v>84</v>
      </c>
      <c r="G6208">
        <v>28875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634</v>
      </c>
      <c r="AB6208">
        <v>2021</v>
      </c>
    </row>
    <row r="6209" spans="1:28" x14ac:dyDescent="0.25">
      <c r="A6209">
        <v>72</v>
      </c>
      <c r="B6209" t="s">
        <v>350</v>
      </c>
      <c r="C6209" t="s">
        <v>558</v>
      </c>
      <c r="D6209" t="s">
        <v>6</v>
      </c>
      <c r="E6209" t="s">
        <v>83</v>
      </c>
      <c r="F6209" t="s">
        <v>84</v>
      </c>
      <c r="G6209">
        <v>28875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634</v>
      </c>
      <c r="AB6209">
        <v>2021</v>
      </c>
    </row>
    <row r="6210" spans="1:28" x14ac:dyDescent="0.25">
      <c r="A6210">
        <v>73</v>
      </c>
      <c r="B6210" t="s">
        <v>361</v>
      </c>
      <c r="C6210" t="s">
        <v>622</v>
      </c>
      <c r="D6210" t="s">
        <v>17</v>
      </c>
      <c r="E6210" t="s">
        <v>32</v>
      </c>
      <c r="F6210" t="s">
        <v>84</v>
      </c>
      <c r="G6210">
        <v>28875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634</v>
      </c>
      <c r="AB6210">
        <v>2021</v>
      </c>
    </row>
    <row r="6211" spans="1:28" x14ac:dyDescent="0.25">
      <c r="A6211">
        <v>74</v>
      </c>
      <c r="B6211" t="s">
        <v>365</v>
      </c>
      <c r="C6211" t="s">
        <v>584</v>
      </c>
      <c r="D6211" t="s">
        <v>19</v>
      </c>
      <c r="E6211" t="s">
        <v>46</v>
      </c>
      <c r="F6211" t="s">
        <v>84</v>
      </c>
      <c r="G6211">
        <v>27300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634</v>
      </c>
      <c r="AB6211">
        <v>2021</v>
      </c>
    </row>
    <row r="6212" spans="1:28" x14ac:dyDescent="0.25">
      <c r="A6212">
        <v>75</v>
      </c>
      <c r="B6212" t="s">
        <v>364</v>
      </c>
      <c r="C6212" t="s">
        <v>555</v>
      </c>
      <c r="D6212" t="s">
        <v>637</v>
      </c>
      <c r="E6212" t="s">
        <v>74</v>
      </c>
      <c r="F6212" t="s">
        <v>84</v>
      </c>
      <c r="G6212">
        <v>26250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634</v>
      </c>
      <c r="AB6212">
        <v>2021</v>
      </c>
    </row>
    <row r="6213" spans="1:28" x14ac:dyDescent="0.25">
      <c r="A6213">
        <v>76</v>
      </c>
      <c r="B6213" t="s">
        <v>446</v>
      </c>
      <c r="C6213" t="s">
        <v>586</v>
      </c>
      <c r="D6213" t="s">
        <v>632</v>
      </c>
      <c r="E6213" t="s">
        <v>36</v>
      </c>
      <c r="F6213" t="s">
        <v>84</v>
      </c>
      <c r="G6213">
        <v>25000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634</v>
      </c>
      <c r="AB6213">
        <v>2021</v>
      </c>
    </row>
    <row r="6214" spans="1:28" x14ac:dyDescent="0.25">
      <c r="A6214">
        <v>77</v>
      </c>
      <c r="B6214" t="s">
        <v>363</v>
      </c>
      <c r="C6214" t="s">
        <v>569</v>
      </c>
      <c r="D6214" t="s">
        <v>632</v>
      </c>
      <c r="E6214" t="s">
        <v>619</v>
      </c>
      <c r="F6214" t="s">
        <v>84</v>
      </c>
      <c r="G6214">
        <v>24255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634</v>
      </c>
      <c r="AB6214">
        <v>2021</v>
      </c>
    </row>
    <row r="6215" spans="1:28" x14ac:dyDescent="0.25">
      <c r="A6215">
        <v>78</v>
      </c>
      <c r="B6215" t="s">
        <v>362</v>
      </c>
      <c r="C6215" t="s">
        <v>570</v>
      </c>
      <c r="D6215" t="s">
        <v>637</v>
      </c>
      <c r="E6215" t="s">
        <v>620</v>
      </c>
      <c r="F6215" t="s">
        <v>84</v>
      </c>
      <c r="G6215">
        <v>24150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634</v>
      </c>
      <c r="AB6215">
        <v>2021</v>
      </c>
    </row>
    <row r="6216" spans="1:28" x14ac:dyDescent="0.25">
      <c r="A6216">
        <v>79</v>
      </c>
      <c r="B6216" t="s">
        <v>432</v>
      </c>
      <c r="C6216" t="s">
        <v>590</v>
      </c>
      <c r="D6216" t="s">
        <v>10</v>
      </c>
      <c r="E6216" t="s">
        <v>33</v>
      </c>
      <c r="F6216" t="s">
        <v>84</v>
      </c>
      <c r="G6216">
        <v>23100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634</v>
      </c>
      <c r="AB6216">
        <v>2021</v>
      </c>
    </row>
    <row r="6217" spans="1:28" x14ac:dyDescent="0.25">
      <c r="A6217">
        <v>80</v>
      </c>
      <c r="B6217" t="s">
        <v>353</v>
      </c>
      <c r="C6217" t="s">
        <v>580</v>
      </c>
      <c r="D6217" t="s">
        <v>19</v>
      </c>
      <c r="E6217" t="s">
        <v>60</v>
      </c>
      <c r="F6217" t="s">
        <v>84</v>
      </c>
      <c r="G6217">
        <v>23100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634</v>
      </c>
      <c r="AB6217">
        <v>2021</v>
      </c>
    </row>
    <row r="6218" spans="1:28" x14ac:dyDescent="0.25">
      <c r="A6218">
        <v>81</v>
      </c>
      <c r="B6218" t="s">
        <v>354</v>
      </c>
      <c r="C6218" t="s">
        <v>581</v>
      </c>
      <c r="D6218" t="s">
        <v>637</v>
      </c>
      <c r="E6218" t="s">
        <v>54</v>
      </c>
      <c r="F6218" t="s">
        <v>84</v>
      </c>
      <c r="G6218">
        <v>23100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634</v>
      </c>
      <c r="AB6218">
        <v>2021</v>
      </c>
    </row>
    <row r="6219" spans="1:28" x14ac:dyDescent="0.25">
      <c r="A6219">
        <v>82</v>
      </c>
      <c r="B6219" t="s">
        <v>355</v>
      </c>
      <c r="C6219" t="s">
        <v>582</v>
      </c>
      <c r="D6219" t="s">
        <v>637</v>
      </c>
      <c r="E6219" t="s">
        <v>54</v>
      </c>
      <c r="F6219" t="s">
        <v>84</v>
      </c>
      <c r="G6219">
        <v>23100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634</v>
      </c>
      <c r="AB6219">
        <v>2021</v>
      </c>
    </row>
    <row r="6220" spans="1:28" x14ac:dyDescent="0.25">
      <c r="A6220">
        <v>83</v>
      </c>
      <c r="B6220" t="s">
        <v>356</v>
      </c>
      <c r="C6220" t="s">
        <v>571</v>
      </c>
      <c r="D6220" t="s">
        <v>6</v>
      </c>
      <c r="E6220" t="s">
        <v>26</v>
      </c>
      <c r="F6220" t="s">
        <v>84</v>
      </c>
      <c r="G6220">
        <v>23100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634</v>
      </c>
      <c r="AB6220">
        <v>2021</v>
      </c>
    </row>
    <row r="6221" spans="1:28" x14ac:dyDescent="0.25">
      <c r="A6221">
        <v>84</v>
      </c>
      <c r="B6221" t="s">
        <v>357</v>
      </c>
      <c r="C6221" t="s">
        <v>589</v>
      </c>
      <c r="D6221" t="s">
        <v>6</v>
      </c>
      <c r="E6221" t="s">
        <v>26</v>
      </c>
      <c r="F6221" t="s">
        <v>84</v>
      </c>
      <c r="G6221">
        <v>23100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634</v>
      </c>
      <c r="AB6221">
        <v>2021</v>
      </c>
    </row>
    <row r="6222" spans="1:28" x14ac:dyDescent="0.25">
      <c r="A6222">
        <v>85</v>
      </c>
      <c r="B6222" t="s">
        <v>359</v>
      </c>
      <c r="C6222" t="s">
        <v>572</v>
      </c>
      <c r="D6222" t="s">
        <v>637</v>
      </c>
      <c r="E6222" t="s">
        <v>54</v>
      </c>
      <c r="F6222" t="s">
        <v>84</v>
      </c>
      <c r="G6222">
        <v>23100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634</v>
      </c>
      <c r="AB6222">
        <v>2021</v>
      </c>
    </row>
    <row r="6223" spans="1:28" x14ac:dyDescent="0.25">
      <c r="A6223">
        <v>86</v>
      </c>
      <c r="B6223" t="s">
        <v>341</v>
      </c>
      <c r="C6223" t="s">
        <v>579</v>
      </c>
      <c r="D6223" t="s">
        <v>637</v>
      </c>
      <c r="E6223" t="s">
        <v>52</v>
      </c>
      <c r="F6223" t="s">
        <v>84</v>
      </c>
      <c r="G6223">
        <v>22000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634</v>
      </c>
      <c r="AB6223">
        <v>2021</v>
      </c>
    </row>
    <row r="6224" spans="1:28" x14ac:dyDescent="0.25">
      <c r="A6224">
        <v>87</v>
      </c>
      <c r="B6224" t="s">
        <v>349</v>
      </c>
      <c r="C6224" t="s">
        <v>591</v>
      </c>
      <c r="D6224" t="s">
        <v>6</v>
      </c>
      <c r="E6224" t="s">
        <v>52</v>
      </c>
      <c r="F6224" t="s">
        <v>84</v>
      </c>
      <c r="G6224">
        <v>22000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634</v>
      </c>
      <c r="AB6224">
        <v>2021</v>
      </c>
    </row>
    <row r="6225" spans="1:28" x14ac:dyDescent="0.25">
      <c r="A6225">
        <v>88</v>
      </c>
      <c r="B6225" t="s">
        <v>351</v>
      </c>
      <c r="C6225" t="s">
        <v>592</v>
      </c>
      <c r="D6225" t="s">
        <v>6</v>
      </c>
      <c r="E6225" t="s">
        <v>52</v>
      </c>
      <c r="F6225" t="s">
        <v>84</v>
      </c>
      <c r="G6225">
        <v>22000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634</v>
      </c>
      <c r="AB6225">
        <v>2021</v>
      </c>
    </row>
    <row r="6226" spans="1:28" x14ac:dyDescent="0.25">
      <c r="A6226">
        <v>89</v>
      </c>
      <c r="B6226" t="s">
        <v>352</v>
      </c>
      <c r="C6226" t="s">
        <v>593</v>
      </c>
      <c r="D6226" t="s">
        <v>6</v>
      </c>
      <c r="E6226" t="s">
        <v>26</v>
      </c>
      <c r="F6226" t="s">
        <v>84</v>
      </c>
      <c r="G6226">
        <v>22000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634</v>
      </c>
      <c r="AB6226">
        <v>2021</v>
      </c>
    </row>
    <row r="6227" spans="1:28" x14ac:dyDescent="0.25">
      <c r="A6227">
        <v>90</v>
      </c>
      <c r="B6227" t="s">
        <v>440</v>
      </c>
      <c r="C6227" t="s">
        <v>587</v>
      </c>
      <c r="D6227" t="s">
        <v>10</v>
      </c>
      <c r="E6227" t="s">
        <v>54</v>
      </c>
      <c r="F6227" t="s">
        <v>84</v>
      </c>
      <c r="G6227">
        <v>22000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634</v>
      </c>
      <c r="AB6227">
        <v>2021</v>
      </c>
    </row>
    <row r="6228" spans="1:28" x14ac:dyDescent="0.25">
      <c r="A6228">
        <v>92</v>
      </c>
      <c r="B6228" t="s">
        <v>439</v>
      </c>
      <c r="C6228" t="s">
        <v>596</v>
      </c>
      <c r="D6228" t="s">
        <v>637</v>
      </c>
      <c r="E6228" t="s">
        <v>26</v>
      </c>
      <c r="F6228" t="s">
        <v>84</v>
      </c>
      <c r="G6228">
        <v>20000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634</v>
      </c>
      <c r="AB6228">
        <v>2021</v>
      </c>
    </row>
    <row r="6229" spans="1:28" x14ac:dyDescent="0.25">
      <c r="A6229">
        <v>93</v>
      </c>
      <c r="B6229" t="s">
        <v>344</v>
      </c>
      <c r="C6229" t="s">
        <v>588</v>
      </c>
      <c r="D6229" t="s">
        <v>643</v>
      </c>
      <c r="E6229" t="s">
        <v>41</v>
      </c>
      <c r="F6229" t="s">
        <v>84</v>
      </c>
      <c r="G6229">
        <v>19800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634</v>
      </c>
      <c r="AB6229">
        <v>2021</v>
      </c>
    </row>
    <row r="6230" spans="1:28" x14ac:dyDescent="0.25">
      <c r="A6230">
        <v>94</v>
      </c>
      <c r="B6230" t="s">
        <v>445</v>
      </c>
      <c r="C6230" t="s">
        <v>502</v>
      </c>
      <c r="D6230" t="s">
        <v>7</v>
      </c>
      <c r="E6230" t="s">
        <v>54</v>
      </c>
      <c r="F6230" t="s">
        <v>84</v>
      </c>
      <c r="G6230">
        <v>18000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634</v>
      </c>
      <c r="AB6230">
        <v>2021</v>
      </c>
    </row>
    <row r="6231" spans="1:28" x14ac:dyDescent="0.25">
      <c r="A6231">
        <v>95</v>
      </c>
      <c r="B6231" t="s">
        <v>343</v>
      </c>
      <c r="C6231" t="s">
        <v>633</v>
      </c>
      <c r="D6231" t="s">
        <v>6</v>
      </c>
      <c r="E6231" t="s">
        <v>37</v>
      </c>
      <c r="F6231" t="s">
        <v>84</v>
      </c>
      <c r="G6231">
        <v>16775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634</v>
      </c>
      <c r="AB6231">
        <v>2021</v>
      </c>
    </row>
    <row r="6232" spans="1:28" x14ac:dyDescent="0.25">
      <c r="A6232">
        <v>96</v>
      </c>
      <c r="B6232" t="s">
        <v>338</v>
      </c>
      <c r="C6232" t="s">
        <v>594</v>
      </c>
      <c r="D6232" t="s">
        <v>6</v>
      </c>
      <c r="E6232" t="s">
        <v>28</v>
      </c>
      <c r="F6232" t="s">
        <v>84</v>
      </c>
      <c r="G6232">
        <v>16500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634</v>
      </c>
      <c r="AB6232">
        <v>2021</v>
      </c>
    </row>
    <row r="6233" spans="1:28" x14ac:dyDescent="0.25">
      <c r="A6233">
        <v>97</v>
      </c>
      <c r="B6233" t="s">
        <v>339</v>
      </c>
      <c r="C6233" t="s">
        <v>595</v>
      </c>
      <c r="D6233" t="s">
        <v>637</v>
      </c>
      <c r="E6233" t="s">
        <v>57</v>
      </c>
      <c r="F6233" t="s">
        <v>84</v>
      </c>
      <c r="G6233">
        <v>16500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634</v>
      </c>
      <c r="AB6233">
        <v>2021</v>
      </c>
    </row>
    <row r="6234" spans="1:28" x14ac:dyDescent="0.25">
      <c r="A6234">
        <v>98</v>
      </c>
      <c r="B6234" t="s">
        <v>431</v>
      </c>
      <c r="C6234" t="s">
        <v>600</v>
      </c>
      <c r="D6234" t="s">
        <v>637</v>
      </c>
      <c r="E6234" t="s">
        <v>37</v>
      </c>
      <c r="F6234" t="s">
        <v>84</v>
      </c>
      <c r="G6234">
        <v>13750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634</v>
      </c>
      <c r="AB6234">
        <v>2021</v>
      </c>
    </row>
    <row r="6235" spans="1:28" x14ac:dyDescent="0.25">
      <c r="A6235">
        <v>99</v>
      </c>
      <c r="B6235" t="s">
        <v>451</v>
      </c>
      <c r="C6235" t="s">
        <v>601</v>
      </c>
      <c r="D6235" t="s">
        <v>637</v>
      </c>
      <c r="E6235" t="s">
        <v>37</v>
      </c>
      <c r="F6235" t="s">
        <v>84</v>
      </c>
      <c r="G6235">
        <v>13750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634</v>
      </c>
      <c r="AB6235">
        <v>2021</v>
      </c>
    </row>
    <row r="6236" spans="1:28" x14ac:dyDescent="0.25">
      <c r="A6236">
        <v>100</v>
      </c>
      <c r="B6236" t="s">
        <v>336</v>
      </c>
      <c r="C6236" t="s">
        <v>603</v>
      </c>
      <c r="D6236" t="s">
        <v>6</v>
      </c>
      <c r="E6236" t="s">
        <v>37</v>
      </c>
      <c r="F6236" t="s">
        <v>84</v>
      </c>
      <c r="G6236">
        <v>10000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634</v>
      </c>
      <c r="AB6236">
        <v>2021</v>
      </c>
    </row>
    <row r="6237" spans="1:28" x14ac:dyDescent="0.25">
      <c r="A6237">
        <v>101</v>
      </c>
      <c r="B6237" t="s">
        <v>441</v>
      </c>
      <c r="C6237" t="s">
        <v>604</v>
      </c>
      <c r="D6237" t="s">
        <v>6</v>
      </c>
      <c r="E6237" t="s">
        <v>37</v>
      </c>
      <c r="F6237" t="s">
        <v>84</v>
      </c>
      <c r="G6237">
        <v>10000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644</v>
      </c>
      <c r="AB6237">
        <v>2021</v>
      </c>
    </row>
    <row r="6238" spans="1:28" x14ac:dyDescent="0.25">
      <c r="A6238">
        <v>102</v>
      </c>
      <c r="B6238" t="s">
        <v>444</v>
      </c>
      <c r="C6238" t="s">
        <v>501</v>
      </c>
      <c r="D6238" t="s">
        <v>7</v>
      </c>
      <c r="E6238" t="s">
        <v>27</v>
      </c>
      <c r="F6238" t="s">
        <v>84</v>
      </c>
      <c r="G6238">
        <v>400000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644</v>
      </c>
      <c r="AB6238">
        <v>2021</v>
      </c>
    </row>
    <row r="6239" spans="1:28" x14ac:dyDescent="0.25">
      <c r="A6239">
        <v>1</v>
      </c>
      <c r="B6239" t="s">
        <v>426</v>
      </c>
      <c r="C6239" t="s">
        <v>502</v>
      </c>
      <c r="D6239" t="s">
        <v>10</v>
      </c>
      <c r="E6239" t="s">
        <v>53</v>
      </c>
      <c r="F6239" t="s">
        <v>84</v>
      </c>
      <c r="G6239">
        <v>300000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644</v>
      </c>
      <c r="AB6239">
        <v>2021</v>
      </c>
    </row>
    <row r="6240" spans="1:28" x14ac:dyDescent="0.25">
      <c r="A6240">
        <v>2</v>
      </c>
      <c r="B6240" t="s">
        <v>443</v>
      </c>
      <c r="C6240" t="s">
        <v>503</v>
      </c>
      <c r="D6240" t="s">
        <v>19</v>
      </c>
      <c r="E6240" t="s">
        <v>71</v>
      </c>
      <c r="F6240" t="s">
        <v>84</v>
      </c>
      <c r="G6240">
        <v>300000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644</v>
      </c>
      <c r="AB6240">
        <v>2021</v>
      </c>
    </row>
    <row r="6241" spans="1:28" x14ac:dyDescent="0.25">
      <c r="A6241">
        <v>3</v>
      </c>
      <c r="B6241" t="s">
        <v>422</v>
      </c>
      <c r="C6241" t="s">
        <v>504</v>
      </c>
      <c r="D6241" t="s">
        <v>635</v>
      </c>
      <c r="E6241" t="s">
        <v>34</v>
      </c>
      <c r="F6241" t="s">
        <v>84</v>
      </c>
      <c r="G6241">
        <v>300000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644</v>
      </c>
      <c r="AB6241">
        <v>2021</v>
      </c>
    </row>
    <row r="6242" spans="1:28" x14ac:dyDescent="0.25">
      <c r="A6242">
        <v>4</v>
      </c>
      <c r="B6242" t="s">
        <v>480</v>
      </c>
      <c r="C6242" t="s">
        <v>505</v>
      </c>
      <c r="D6242" t="s">
        <v>643</v>
      </c>
      <c r="E6242" t="s">
        <v>56</v>
      </c>
      <c r="F6242" t="s">
        <v>84</v>
      </c>
      <c r="G6242">
        <v>250000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644</v>
      </c>
      <c r="AB6242">
        <v>2021</v>
      </c>
    </row>
    <row r="6243" spans="1:28" x14ac:dyDescent="0.25">
      <c r="A6243">
        <v>5</v>
      </c>
      <c r="B6243" t="s">
        <v>479</v>
      </c>
      <c r="C6243" t="s">
        <v>507</v>
      </c>
      <c r="D6243" t="s">
        <v>635</v>
      </c>
      <c r="E6243" t="s">
        <v>77</v>
      </c>
      <c r="F6243" t="s">
        <v>84</v>
      </c>
      <c r="G6243">
        <v>250000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644</v>
      </c>
      <c r="AB6243">
        <v>2021</v>
      </c>
    </row>
    <row r="6244" spans="1:28" x14ac:dyDescent="0.25">
      <c r="A6244">
        <v>6</v>
      </c>
      <c r="B6244" t="s">
        <v>478</v>
      </c>
      <c r="C6244" t="s">
        <v>624</v>
      </c>
      <c r="D6244" t="s">
        <v>7</v>
      </c>
      <c r="E6244" t="s">
        <v>625</v>
      </c>
      <c r="F6244" t="s">
        <v>84</v>
      </c>
      <c r="G6244">
        <v>200000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644</v>
      </c>
      <c r="AB6244">
        <v>2021</v>
      </c>
    </row>
    <row r="6245" spans="1:28" x14ac:dyDescent="0.25">
      <c r="A6245">
        <v>7</v>
      </c>
      <c r="B6245" t="s">
        <v>483</v>
      </c>
      <c r="C6245" t="s">
        <v>508</v>
      </c>
      <c r="D6245" t="s">
        <v>23</v>
      </c>
      <c r="E6245" t="s">
        <v>82</v>
      </c>
      <c r="F6245" t="s">
        <v>84</v>
      </c>
      <c r="G6245">
        <v>150000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644</v>
      </c>
      <c r="AB6245">
        <v>2021</v>
      </c>
    </row>
    <row r="6246" spans="1:28" x14ac:dyDescent="0.25">
      <c r="A6246">
        <v>8</v>
      </c>
      <c r="B6246" t="s">
        <v>477</v>
      </c>
      <c r="C6246" t="s">
        <v>510</v>
      </c>
      <c r="D6246" t="s">
        <v>7</v>
      </c>
      <c r="E6246" t="s">
        <v>49</v>
      </c>
      <c r="F6246" t="s">
        <v>84</v>
      </c>
      <c r="G6246">
        <v>150000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644</v>
      </c>
      <c r="AB6246">
        <v>2021</v>
      </c>
    </row>
    <row r="6247" spans="1:28" x14ac:dyDescent="0.25">
      <c r="A6247">
        <v>9</v>
      </c>
      <c r="B6247" t="s">
        <v>476</v>
      </c>
      <c r="C6247" t="s">
        <v>511</v>
      </c>
      <c r="D6247" t="s">
        <v>7</v>
      </c>
      <c r="E6247" t="s">
        <v>30</v>
      </c>
      <c r="F6247" t="s">
        <v>84</v>
      </c>
      <c r="G6247">
        <v>150000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644</v>
      </c>
      <c r="AB6247">
        <v>2021</v>
      </c>
    </row>
    <row r="6248" spans="1:28" x14ac:dyDescent="0.25">
      <c r="A6248">
        <v>10</v>
      </c>
      <c r="B6248" t="s">
        <v>417</v>
      </c>
      <c r="C6248" t="s">
        <v>512</v>
      </c>
      <c r="D6248" t="s">
        <v>643</v>
      </c>
      <c r="E6248" t="s">
        <v>81</v>
      </c>
      <c r="F6248" t="s">
        <v>84</v>
      </c>
      <c r="G6248">
        <v>130000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644</v>
      </c>
      <c r="AB6248">
        <v>2021</v>
      </c>
    </row>
    <row r="6249" spans="1:28" x14ac:dyDescent="0.25">
      <c r="A6249">
        <v>11</v>
      </c>
      <c r="B6249" t="s">
        <v>419</v>
      </c>
      <c r="C6249" t="s">
        <v>518</v>
      </c>
      <c r="D6249" t="s">
        <v>16</v>
      </c>
      <c r="E6249" t="s">
        <v>47</v>
      </c>
      <c r="F6249" t="s">
        <v>84</v>
      </c>
      <c r="G6249">
        <v>130000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644</v>
      </c>
      <c r="AB6249">
        <v>2021</v>
      </c>
    </row>
    <row r="6250" spans="1:28" x14ac:dyDescent="0.25">
      <c r="A6250">
        <v>12</v>
      </c>
      <c r="B6250" t="s">
        <v>482</v>
      </c>
      <c r="C6250" t="s">
        <v>519</v>
      </c>
      <c r="D6250" t="s">
        <v>20</v>
      </c>
      <c r="E6250" t="s">
        <v>63</v>
      </c>
      <c r="F6250" t="s">
        <v>84</v>
      </c>
      <c r="G6250">
        <v>130000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644</v>
      </c>
      <c r="AB6250">
        <v>2021</v>
      </c>
    </row>
    <row r="6251" spans="1:28" x14ac:dyDescent="0.25">
      <c r="A6251">
        <v>13</v>
      </c>
      <c r="B6251" t="s">
        <v>420</v>
      </c>
      <c r="C6251" t="s">
        <v>513</v>
      </c>
      <c r="D6251" t="s">
        <v>14</v>
      </c>
      <c r="E6251" t="s">
        <v>333</v>
      </c>
      <c r="F6251" t="s">
        <v>84</v>
      </c>
      <c r="G6251">
        <v>130000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644</v>
      </c>
      <c r="AB6251">
        <v>2021</v>
      </c>
    </row>
    <row r="6252" spans="1:28" x14ac:dyDescent="0.25">
      <c r="A6252">
        <v>14</v>
      </c>
      <c r="B6252" t="s">
        <v>421</v>
      </c>
      <c r="C6252" t="s">
        <v>515</v>
      </c>
      <c r="D6252" t="s">
        <v>4</v>
      </c>
      <c r="E6252" t="s">
        <v>516</v>
      </c>
      <c r="F6252" t="s">
        <v>84</v>
      </c>
      <c r="G6252">
        <v>130000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644</v>
      </c>
      <c r="AB6252">
        <v>2021</v>
      </c>
    </row>
    <row r="6253" spans="1:28" x14ac:dyDescent="0.25">
      <c r="A6253">
        <v>15</v>
      </c>
      <c r="B6253" t="s">
        <v>423</v>
      </c>
      <c r="C6253" t="s">
        <v>614</v>
      </c>
      <c r="D6253" t="s">
        <v>615</v>
      </c>
      <c r="E6253" t="s">
        <v>616</v>
      </c>
      <c r="F6253" t="s">
        <v>84</v>
      </c>
      <c r="G6253">
        <v>130000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644</v>
      </c>
      <c r="AB6253">
        <v>2021</v>
      </c>
    </row>
    <row r="6254" spans="1:28" x14ac:dyDescent="0.25">
      <c r="A6254">
        <v>16</v>
      </c>
      <c r="B6254" t="s">
        <v>475</v>
      </c>
      <c r="C6254" t="s">
        <v>611</v>
      </c>
      <c r="D6254" t="s">
        <v>13</v>
      </c>
      <c r="E6254" t="s">
        <v>612</v>
      </c>
      <c r="F6254" t="s">
        <v>84</v>
      </c>
      <c r="G6254">
        <v>130000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644</v>
      </c>
      <c r="AB6254">
        <v>2021</v>
      </c>
    </row>
    <row r="6255" spans="1:28" x14ac:dyDescent="0.25">
      <c r="A6255">
        <v>17</v>
      </c>
      <c r="B6255" t="s">
        <v>474</v>
      </c>
      <c r="C6255" t="s">
        <v>502</v>
      </c>
      <c r="D6255" t="s">
        <v>14</v>
      </c>
      <c r="E6255" t="s">
        <v>640</v>
      </c>
      <c r="F6255" t="s">
        <v>84</v>
      </c>
      <c r="G6255">
        <v>130000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644</v>
      </c>
      <c r="AB6255">
        <v>2021</v>
      </c>
    </row>
    <row r="6256" spans="1:28" x14ac:dyDescent="0.25">
      <c r="A6256">
        <v>18</v>
      </c>
      <c r="B6256" t="s">
        <v>473</v>
      </c>
      <c r="C6256" t="s">
        <v>520</v>
      </c>
      <c r="D6256" t="s">
        <v>20</v>
      </c>
      <c r="E6256" t="s">
        <v>29</v>
      </c>
      <c r="F6256" t="s">
        <v>84</v>
      </c>
      <c r="G6256">
        <v>130000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644</v>
      </c>
      <c r="AB6256">
        <v>2021</v>
      </c>
    </row>
    <row r="6257" spans="1:28" x14ac:dyDescent="0.25">
      <c r="A6257">
        <v>19</v>
      </c>
      <c r="B6257" t="s">
        <v>411</v>
      </c>
      <c r="C6257" t="s">
        <v>521</v>
      </c>
      <c r="D6257" t="s">
        <v>13</v>
      </c>
      <c r="E6257" t="s">
        <v>90</v>
      </c>
      <c r="F6257" t="s">
        <v>84</v>
      </c>
      <c r="G6257">
        <v>95000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644</v>
      </c>
      <c r="AB6257">
        <v>2021</v>
      </c>
    </row>
    <row r="6258" spans="1:28" x14ac:dyDescent="0.25">
      <c r="A6258">
        <v>20</v>
      </c>
      <c r="B6258" t="s">
        <v>413</v>
      </c>
      <c r="C6258" t="s">
        <v>626</v>
      </c>
      <c r="D6258" t="s">
        <v>627</v>
      </c>
      <c r="E6258" t="s">
        <v>628</v>
      </c>
      <c r="F6258" t="s">
        <v>84</v>
      </c>
      <c r="G6258">
        <v>95000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644</v>
      </c>
      <c r="AB6258">
        <v>2021</v>
      </c>
    </row>
    <row r="6259" spans="1:28" x14ac:dyDescent="0.25">
      <c r="A6259">
        <v>21</v>
      </c>
      <c r="B6259" t="s">
        <v>414</v>
      </c>
      <c r="C6259" t="s">
        <v>523</v>
      </c>
      <c r="D6259" t="s">
        <v>21</v>
      </c>
      <c r="E6259" t="s">
        <v>48</v>
      </c>
      <c r="F6259" t="s">
        <v>84</v>
      </c>
      <c r="G6259">
        <v>95000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644</v>
      </c>
      <c r="AB6259">
        <v>2021</v>
      </c>
    </row>
    <row r="6260" spans="1:28" x14ac:dyDescent="0.25">
      <c r="A6260">
        <v>22</v>
      </c>
      <c r="B6260" t="s">
        <v>415</v>
      </c>
      <c r="C6260" t="s">
        <v>525</v>
      </c>
      <c r="D6260" t="s">
        <v>10</v>
      </c>
      <c r="E6260" t="s">
        <v>69</v>
      </c>
      <c r="F6260" t="s">
        <v>84</v>
      </c>
      <c r="G6260">
        <v>95000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644</v>
      </c>
      <c r="AB6260">
        <v>2021</v>
      </c>
    </row>
    <row r="6261" spans="1:28" x14ac:dyDescent="0.25">
      <c r="A6261">
        <v>23</v>
      </c>
      <c r="B6261" t="s">
        <v>465</v>
      </c>
      <c r="C6261" t="s">
        <v>605</v>
      </c>
      <c r="D6261" t="s">
        <v>16</v>
      </c>
      <c r="E6261" t="s">
        <v>606</v>
      </c>
      <c r="F6261" t="s">
        <v>84</v>
      </c>
      <c r="G6261">
        <v>90000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644</v>
      </c>
      <c r="AB6261">
        <v>2021</v>
      </c>
    </row>
    <row r="6262" spans="1:28" x14ac:dyDescent="0.25">
      <c r="A6262">
        <v>24</v>
      </c>
      <c r="B6262" t="s">
        <v>464</v>
      </c>
      <c r="C6262" t="s">
        <v>607</v>
      </c>
      <c r="D6262" t="s">
        <v>16</v>
      </c>
      <c r="E6262" t="s">
        <v>606</v>
      </c>
      <c r="F6262" t="s">
        <v>84</v>
      </c>
      <c r="G6262">
        <v>90000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644</v>
      </c>
      <c r="AB6262">
        <v>2021</v>
      </c>
    </row>
    <row r="6263" spans="1:28" x14ac:dyDescent="0.25">
      <c r="A6263">
        <v>25</v>
      </c>
      <c r="B6263" t="s">
        <v>463</v>
      </c>
      <c r="C6263" t="s">
        <v>608</v>
      </c>
      <c r="D6263" t="s">
        <v>16</v>
      </c>
      <c r="E6263" t="s">
        <v>606</v>
      </c>
      <c r="F6263" t="s">
        <v>84</v>
      </c>
      <c r="G6263">
        <v>90000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644</v>
      </c>
      <c r="AB6263">
        <v>2021</v>
      </c>
    </row>
    <row r="6264" spans="1:28" x14ac:dyDescent="0.25">
      <c r="A6264">
        <v>26</v>
      </c>
      <c r="B6264" t="s">
        <v>462</v>
      </c>
      <c r="C6264" t="s">
        <v>609</v>
      </c>
      <c r="D6264" t="s">
        <v>16</v>
      </c>
      <c r="E6264" t="s">
        <v>606</v>
      </c>
      <c r="F6264" t="s">
        <v>84</v>
      </c>
      <c r="G6264">
        <v>90000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644</v>
      </c>
      <c r="AB6264">
        <v>2020</v>
      </c>
    </row>
    <row r="6265" spans="1:28" x14ac:dyDescent="0.25">
      <c r="A6265">
        <v>27</v>
      </c>
      <c r="B6265" t="s">
        <v>412</v>
      </c>
      <c r="C6265" t="s">
        <v>527</v>
      </c>
      <c r="D6265" t="s">
        <v>643</v>
      </c>
      <c r="E6265" t="s">
        <v>613</v>
      </c>
      <c r="F6265" t="s">
        <v>84</v>
      </c>
      <c r="G6265">
        <v>85000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644</v>
      </c>
      <c r="AB6265">
        <v>2020</v>
      </c>
    </row>
    <row r="6266" spans="1:28" x14ac:dyDescent="0.25">
      <c r="A6266">
        <v>28</v>
      </c>
      <c r="B6266" t="s">
        <v>438</v>
      </c>
      <c r="C6266" t="s">
        <v>517</v>
      </c>
      <c r="D6266" t="s">
        <v>643</v>
      </c>
      <c r="E6266" t="s">
        <v>645</v>
      </c>
      <c r="F6266" t="s">
        <v>85</v>
      </c>
      <c r="G6266">
        <v>85000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644</v>
      </c>
      <c r="AB6266">
        <v>2020</v>
      </c>
    </row>
    <row r="6267" spans="1:28" x14ac:dyDescent="0.25">
      <c r="A6267">
        <v>29</v>
      </c>
      <c r="B6267" t="s">
        <v>449</v>
      </c>
      <c r="C6267" t="s">
        <v>530</v>
      </c>
      <c r="D6267" t="s">
        <v>7</v>
      </c>
      <c r="E6267" t="s">
        <v>30</v>
      </c>
      <c r="F6267" t="s">
        <v>84</v>
      </c>
      <c r="G6267">
        <v>80000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644</v>
      </c>
      <c r="AB6267">
        <v>2020</v>
      </c>
    </row>
    <row r="6268" spans="1:28" x14ac:dyDescent="0.25">
      <c r="A6268">
        <v>30</v>
      </c>
      <c r="B6268" t="s">
        <v>407</v>
      </c>
      <c r="C6268" t="s">
        <v>532</v>
      </c>
      <c r="D6268" t="s">
        <v>12</v>
      </c>
      <c r="E6268" t="s">
        <v>35</v>
      </c>
      <c r="F6268" t="s">
        <v>84</v>
      </c>
      <c r="G6268">
        <v>75000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644</v>
      </c>
      <c r="AB6268">
        <v>2020</v>
      </c>
    </row>
    <row r="6269" spans="1:28" x14ac:dyDescent="0.25">
      <c r="A6269">
        <v>31</v>
      </c>
      <c r="B6269" t="s">
        <v>406</v>
      </c>
      <c r="C6269" t="s">
        <v>533</v>
      </c>
      <c r="D6269" t="s">
        <v>6</v>
      </c>
      <c r="E6269" t="s">
        <v>335</v>
      </c>
      <c r="F6269" t="s">
        <v>84</v>
      </c>
      <c r="G6269">
        <v>70000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644</v>
      </c>
      <c r="AB6269">
        <v>2020</v>
      </c>
    </row>
    <row r="6270" spans="1:28" x14ac:dyDescent="0.25">
      <c r="A6270">
        <v>32</v>
      </c>
      <c r="B6270" t="s">
        <v>389</v>
      </c>
      <c r="C6270" t="s">
        <v>529</v>
      </c>
      <c r="D6270" t="s">
        <v>18</v>
      </c>
      <c r="E6270" t="s">
        <v>55</v>
      </c>
      <c r="F6270" t="s">
        <v>84</v>
      </c>
      <c r="G6270">
        <v>65000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644</v>
      </c>
      <c r="AB6270">
        <v>2020</v>
      </c>
    </row>
    <row r="6271" spans="1:28" x14ac:dyDescent="0.25">
      <c r="A6271">
        <v>33</v>
      </c>
      <c r="B6271" t="s">
        <v>402</v>
      </c>
      <c r="C6271" t="s">
        <v>526</v>
      </c>
      <c r="D6271" t="s">
        <v>4</v>
      </c>
      <c r="E6271" t="s">
        <v>618</v>
      </c>
      <c r="F6271" t="s">
        <v>84</v>
      </c>
      <c r="G6271">
        <v>65000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644</v>
      </c>
      <c r="AB6271">
        <v>2020</v>
      </c>
    </row>
    <row r="6272" spans="1:28" x14ac:dyDescent="0.25">
      <c r="A6272">
        <v>34</v>
      </c>
      <c r="B6272" t="s">
        <v>404</v>
      </c>
      <c r="C6272" t="s">
        <v>534</v>
      </c>
      <c r="D6272" t="s">
        <v>10</v>
      </c>
      <c r="E6272" t="s">
        <v>39</v>
      </c>
      <c r="F6272" t="s">
        <v>84</v>
      </c>
      <c r="G6272">
        <v>65000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644</v>
      </c>
      <c r="AB6272">
        <v>2020</v>
      </c>
    </row>
    <row r="6273" spans="1:28" x14ac:dyDescent="0.25">
      <c r="A6273">
        <v>35</v>
      </c>
      <c r="B6273" t="s">
        <v>405</v>
      </c>
      <c r="C6273" t="s">
        <v>535</v>
      </c>
      <c r="D6273" t="s">
        <v>16</v>
      </c>
      <c r="E6273" t="s">
        <v>61</v>
      </c>
      <c r="F6273" t="s">
        <v>84</v>
      </c>
      <c r="G6273">
        <v>65000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644</v>
      </c>
      <c r="AB6273">
        <v>2020</v>
      </c>
    </row>
    <row r="6274" spans="1:28" x14ac:dyDescent="0.25">
      <c r="A6274">
        <v>36</v>
      </c>
      <c r="B6274" t="s">
        <v>400</v>
      </c>
      <c r="C6274" t="s">
        <v>536</v>
      </c>
      <c r="D6274" t="s">
        <v>4</v>
      </c>
      <c r="E6274" t="s">
        <v>64</v>
      </c>
      <c r="F6274" t="s">
        <v>84</v>
      </c>
      <c r="G6274">
        <v>60000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644</v>
      </c>
      <c r="AB6274">
        <v>2020</v>
      </c>
    </row>
    <row r="6275" spans="1:28" x14ac:dyDescent="0.25">
      <c r="A6275">
        <v>37</v>
      </c>
      <c r="B6275" t="s">
        <v>401</v>
      </c>
      <c r="C6275" t="s">
        <v>537</v>
      </c>
      <c r="D6275" t="s">
        <v>7</v>
      </c>
      <c r="E6275" t="s">
        <v>75</v>
      </c>
      <c r="F6275" t="s">
        <v>84</v>
      </c>
      <c r="G6275">
        <v>60000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644</v>
      </c>
      <c r="AB6275">
        <v>2020</v>
      </c>
    </row>
    <row r="6276" spans="1:28" x14ac:dyDescent="0.25">
      <c r="A6276">
        <v>38</v>
      </c>
      <c r="B6276" t="s">
        <v>429</v>
      </c>
      <c r="C6276" t="s">
        <v>538</v>
      </c>
      <c r="D6276" t="s">
        <v>14</v>
      </c>
      <c r="E6276" t="s">
        <v>66</v>
      </c>
      <c r="F6276" t="s">
        <v>84</v>
      </c>
      <c r="G6276">
        <v>55000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644</v>
      </c>
      <c r="AB6276">
        <v>2020</v>
      </c>
    </row>
    <row r="6277" spans="1:28" x14ac:dyDescent="0.25">
      <c r="A6277">
        <v>39</v>
      </c>
      <c r="B6277" t="s">
        <v>342</v>
      </c>
      <c r="C6277" t="s">
        <v>539</v>
      </c>
      <c r="D6277" t="s">
        <v>15</v>
      </c>
      <c r="E6277" t="s">
        <v>540</v>
      </c>
      <c r="F6277" t="s">
        <v>84</v>
      </c>
      <c r="G6277">
        <v>55000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644</v>
      </c>
      <c r="AB6277">
        <v>2020</v>
      </c>
    </row>
    <row r="6278" spans="1:28" x14ac:dyDescent="0.25">
      <c r="A6278">
        <v>40</v>
      </c>
      <c r="B6278" t="s">
        <v>399</v>
      </c>
      <c r="C6278" t="s">
        <v>514</v>
      </c>
      <c r="D6278" t="s">
        <v>16</v>
      </c>
      <c r="E6278" t="s">
        <v>79</v>
      </c>
      <c r="F6278" t="s">
        <v>84</v>
      </c>
      <c r="G6278">
        <v>54000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644</v>
      </c>
      <c r="AB6278">
        <v>2020</v>
      </c>
    </row>
    <row r="6279" spans="1:28" x14ac:dyDescent="0.25">
      <c r="A6279">
        <v>41</v>
      </c>
      <c r="B6279" t="s">
        <v>396</v>
      </c>
      <c r="C6279" t="s">
        <v>541</v>
      </c>
      <c r="D6279" t="s">
        <v>21</v>
      </c>
      <c r="E6279" t="s">
        <v>70</v>
      </c>
      <c r="F6279" t="s">
        <v>84</v>
      </c>
      <c r="G6279">
        <v>50000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644</v>
      </c>
      <c r="AB6279">
        <v>2020</v>
      </c>
    </row>
    <row r="6280" spans="1:28" x14ac:dyDescent="0.25">
      <c r="A6280">
        <v>42</v>
      </c>
      <c r="B6280" t="s">
        <v>397</v>
      </c>
      <c r="C6280" t="s">
        <v>542</v>
      </c>
      <c r="D6280" t="s">
        <v>17</v>
      </c>
      <c r="E6280" t="s">
        <v>76</v>
      </c>
      <c r="F6280" t="s">
        <v>84</v>
      </c>
      <c r="G6280">
        <v>50000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644</v>
      </c>
      <c r="AB6280">
        <v>2020</v>
      </c>
    </row>
    <row r="6281" spans="1:28" x14ac:dyDescent="0.25">
      <c r="A6281">
        <v>43</v>
      </c>
      <c r="B6281" t="s">
        <v>379</v>
      </c>
      <c r="C6281" t="s">
        <v>544</v>
      </c>
      <c r="D6281" t="s">
        <v>10</v>
      </c>
      <c r="E6281" t="s">
        <v>43</v>
      </c>
      <c r="F6281" t="s">
        <v>84</v>
      </c>
      <c r="G6281">
        <v>45000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644</v>
      </c>
      <c r="AB6281">
        <v>2020</v>
      </c>
    </row>
    <row r="6282" spans="1:28" x14ac:dyDescent="0.25">
      <c r="A6282">
        <v>44</v>
      </c>
      <c r="B6282" t="s">
        <v>388</v>
      </c>
      <c r="C6282" t="s">
        <v>646</v>
      </c>
      <c r="D6282" t="s">
        <v>647</v>
      </c>
      <c r="E6282" t="s">
        <v>24</v>
      </c>
      <c r="F6282" t="s">
        <v>84</v>
      </c>
      <c r="G6282">
        <v>45000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644</v>
      </c>
      <c r="AB6282">
        <v>2020</v>
      </c>
    </row>
    <row r="6283" spans="1:28" x14ac:dyDescent="0.25">
      <c r="A6283">
        <v>45</v>
      </c>
      <c r="B6283" t="s">
        <v>390</v>
      </c>
      <c r="C6283" t="s">
        <v>531</v>
      </c>
      <c r="D6283" t="s">
        <v>5</v>
      </c>
      <c r="E6283" t="s">
        <v>25</v>
      </c>
      <c r="F6283" t="s">
        <v>84</v>
      </c>
      <c r="G6283">
        <v>45000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644</v>
      </c>
      <c r="AB6283">
        <v>2020</v>
      </c>
    </row>
    <row r="6284" spans="1:28" x14ac:dyDescent="0.25">
      <c r="A6284">
        <v>46</v>
      </c>
      <c r="B6284" t="s">
        <v>391</v>
      </c>
      <c r="C6284" t="s">
        <v>545</v>
      </c>
      <c r="D6284" t="s">
        <v>4</v>
      </c>
      <c r="E6284" t="s">
        <v>24</v>
      </c>
      <c r="F6284" t="s">
        <v>84</v>
      </c>
      <c r="G6284">
        <v>45000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644</v>
      </c>
      <c r="AB6284">
        <v>2020</v>
      </c>
    </row>
    <row r="6285" spans="1:28" x14ac:dyDescent="0.25">
      <c r="A6285">
        <v>47</v>
      </c>
      <c r="B6285" t="s">
        <v>436</v>
      </c>
      <c r="C6285" t="s">
        <v>546</v>
      </c>
      <c r="D6285" t="s">
        <v>10</v>
      </c>
      <c r="E6285" t="s">
        <v>40</v>
      </c>
      <c r="F6285" t="s">
        <v>85</v>
      </c>
      <c r="G6285">
        <v>45000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644</v>
      </c>
      <c r="AB6285">
        <v>2020</v>
      </c>
    </row>
    <row r="6286" spans="1:28" x14ac:dyDescent="0.25">
      <c r="A6286">
        <v>48</v>
      </c>
      <c r="B6286" t="s">
        <v>392</v>
      </c>
      <c r="C6286" t="s">
        <v>547</v>
      </c>
      <c r="D6286" t="s">
        <v>10</v>
      </c>
      <c r="E6286" t="s">
        <v>50</v>
      </c>
      <c r="F6286" t="s">
        <v>84</v>
      </c>
      <c r="G6286">
        <v>45000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644</v>
      </c>
      <c r="AB6286">
        <v>2020</v>
      </c>
    </row>
    <row r="6287" spans="1:28" x14ac:dyDescent="0.25">
      <c r="A6287">
        <v>49</v>
      </c>
      <c r="B6287" t="s">
        <v>387</v>
      </c>
      <c r="C6287" t="s">
        <v>549</v>
      </c>
      <c r="D6287" t="s">
        <v>16</v>
      </c>
      <c r="E6287" t="s">
        <v>45</v>
      </c>
      <c r="F6287" t="s">
        <v>84</v>
      </c>
      <c r="G6287">
        <v>44000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644</v>
      </c>
      <c r="AB6287">
        <v>2020</v>
      </c>
    </row>
    <row r="6288" spans="1:28" x14ac:dyDescent="0.25">
      <c r="A6288">
        <v>50</v>
      </c>
      <c r="B6288" t="s">
        <v>370</v>
      </c>
      <c r="C6288" t="s">
        <v>648</v>
      </c>
      <c r="D6288" t="s">
        <v>643</v>
      </c>
      <c r="E6288" t="s">
        <v>46</v>
      </c>
      <c r="F6288" t="s">
        <v>84</v>
      </c>
      <c r="G6288">
        <v>40000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644</v>
      </c>
      <c r="AB6288">
        <v>2020</v>
      </c>
    </row>
    <row r="6289" spans="1:28" x14ac:dyDescent="0.25">
      <c r="A6289">
        <v>51</v>
      </c>
      <c r="B6289" t="s">
        <v>376</v>
      </c>
      <c r="C6289" t="s">
        <v>551</v>
      </c>
      <c r="D6289" t="s">
        <v>10</v>
      </c>
      <c r="E6289" t="s">
        <v>44</v>
      </c>
      <c r="F6289" t="s">
        <v>84</v>
      </c>
      <c r="G6289">
        <v>40000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644</v>
      </c>
      <c r="AB6289">
        <v>2020</v>
      </c>
    </row>
    <row r="6290" spans="1:28" x14ac:dyDescent="0.25">
      <c r="A6290">
        <v>52</v>
      </c>
      <c r="B6290" t="s">
        <v>385</v>
      </c>
      <c r="C6290" t="s">
        <v>629</v>
      </c>
      <c r="D6290" t="s">
        <v>643</v>
      </c>
      <c r="E6290" t="s">
        <v>630</v>
      </c>
      <c r="F6290" t="s">
        <v>84</v>
      </c>
      <c r="G6290">
        <v>40000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644</v>
      </c>
      <c r="AB6290">
        <v>2020</v>
      </c>
    </row>
    <row r="6291" spans="1:28" x14ac:dyDescent="0.25">
      <c r="A6291">
        <v>53</v>
      </c>
      <c r="B6291" t="s">
        <v>386</v>
      </c>
      <c r="C6291" t="s">
        <v>631</v>
      </c>
      <c r="D6291" t="s">
        <v>6</v>
      </c>
      <c r="E6291" t="s">
        <v>46</v>
      </c>
      <c r="F6291" t="s">
        <v>84</v>
      </c>
      <c r="G6291">
        <v>40000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644</v>
      </c>
      <c r="AB6291">
        <v>2020</v>
      </c>
    </row>
    <row r="6292" spans="1:28" x14ac:dyDescent="0.25">
      <c r="A6292">
        <v>54</v>
      </c>
      <c r="B6292" t="s">
        <v>382</v>
      </c>
      <c r="C6292" t="s">
        <v>552</v>
      </c>
      <c r="D6292" t="s">
        <v>643</v>
      </c>
      <c r="E6292" t="s">
        <v>65</v>
      </c>
      <c r="F6292" t="s">
        <v>85</v>
      </c>
      <c r="G6292">
        <v>40000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644</v>
      </c>
      <c r="AB6292">
        <v>2020</v>
      </c>
    </row>
    <row r="6293" spans="1:28" x14ac:dyDescent="0.25">
      <c r="A6293">
        <v>55</v>
      </c>
      <c r="B6293" t="s">
        <v>381</v>
      </c>
      <c r="C6293" t="s">
        <v>553</v>
      </c>
      <c r="D6293" t="s">
        <v>10</v>
      </c>
      <c r="E6293" t="s">
        <v>46</v>
      </c>
      <c r="F6293" t="s">
        <v>84</v>
      </c>
      <c r="G6293">
        <v>38000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644</v>
      </c>
      <c r="AB6293">
        <v>2020</v>
      </c>
    </row>
    <row r="6294" spans="1:28" x14ac:dyDescent="0.25">
      <c r="A6294">
        <v>56</v>
      </c>
      <c r="B6294" t="s">
        <v>377</v>
      </c>
      <c r="C6294" t="s">
        <v>554</v>
      </c>
      <c r="D6294" t="s">
        <v>10</v>
      </c>
      <c r="E6294" t="s">
        <v>44</v>
      </c>
      <c r="F6294" t="s">
        <v>84</v>
      </c>
      <c r="G6294">
        <v>36000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644</v>
      </c>
      <c r="AB6294">
        <v>2020</v>
      </c>
    </row>
    <row r="6295" spans="1:28" x14ac:dyDescent="0.25">
      <c r="A6295">
        <v>57</v>
      </c>
      <c r="B6295" t="s">
        <v>378</v>
      </c>
      <c r="C6295" t="s">
        <v>556</v>
      </c>
      <c r="D6295" t="s">
        <v>10</v>
      </c>
      <c r="E6295" t="s">
        <v>44</v>
      </c>
      <c r="F6295" t="s">
        <v>84</v>
      </c>
      <c r="G6295">
        <v>36000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644</v>
      </c>
      <c r="AB6295">
        <v>2020</v>
      </c>
    </row>
    <row r="6296" spans="1:28" x14ac:dyDescent="0.25">
      <c r="A6296">
        <v>58</v>
      </c>
      <c r="B6296" t="s">
        <v>380</v>
      </c>
      <c r="C6296" t="s">
        <v>543</v>
      </c>
      <c r="D6296" t="s">
        <v>21</v>
      </c>
      <c r="E6296" t="s">
        <v>68</v>
      </c>
      <c r="F6296" t="s">
        <v>84</v>
      </c>
      <c r="G6296">
        <v>36000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644</v>
      </c>
      <c r="AB6296">
        <v>2020</v>
      </c>
    </row>
    <row r="6297" spans="1:28" x14ac:dyDescent="0.25">
      <c r="A6297">
        <v>59</v>
      </c>
      <c r="B6297" t="s">
        <v>442</v>
      </c>
      <c r="C6297" t="s">
        <v>557</v>
      </c>
      <c r="D6297" t="s">
        <v>7</v>
      </c>
      <c r="E6297" t="s">
        <v>54</v>
      </c>
      <c r="F6297" t="s">
        <v>84</v>
      </c>
      <c r="G6297">
        <v>35000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644</v>
      </c>
      <c r="AB6297">
        <v>2020</v>
      </c>
    </row>
    <row r="6298" spans="1:28" x14ac:dyDescent="0.25">
      <c r="A6298">
        <v>60</v>
      </c>
      <c r="B6298" t="s">
        <v>360</v>
      </c>
      <c r="C6298" t="s">
        <v>560</v>
      </c>
      <c r="D6298" t="s">
        <v>12</v>
      </c>
      <c r="E6298" t="s">
        <v>46</v>
      </c>
      <c r="F6298" t="s">
        <v>84</v>
      </c>
      <c r="G6298">
        <v>32000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644</v>
      </c>
      <c r="AB6298">
        <v>2020</v>
      </c>
    </row>
    <row r="6299" spans="1:28" x14ac:dyDescent="0.25">
      <c r="A6299">
        <v>61</v>
      </c>
      <c r="B6299" t="s">
        <v>342</v>
      </c>
      <c r="C6299" t="s">
        <v>559</v>
      </c>
      <c r="D6299" t="s">
        <v>643</v>
      </c>
      <c r="E6299" t="s">
        <v>37</v>
      </c>
      <c r="F6299" t="s">
        <v>84</v>
      </c>
      <c r="G6299">
        <v>32000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644</v>
      </c>
      <c r="AB6299">
        <v>2020</v>
      </c>
    </row>
    <row r="6300" spans="1:28" x14ac:dyDescent="0.25">
      <c r="A6300">
        <v>62</v>
      </c>
      <c r="B6300" t="s">
        <v>481</v>
      </c>
      <c r="C6300" t="s">
        <v>561</v>
      </c>
      <c r="D6300" t="s">
        <v>6</v>
      </c>
      <c r="E6300" t="s">
        <v>32</v>
      </c>
      <c r="F6300" t="s">
        <v>84</v>
      </c>
      <c r="G6300">
        <v>32000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644</v>
      </c>
      <c r="AB6300">
        <v>2020</v>
      </c>
    </row>
    <row r="6301" spans="1:28" x14ac:dyDescent="0.25">
      <c r="A6301">
        <v>63</v>
      </c>
      <c r="B6301" t="s">
        <v>369</v>
      </c>
      <c r="C6301" t="s">
        <v>562</v>
      </c>
      <c r="D6301" t="s">
        <v>16</v>
      </c>
      <c r="E6301" t="s">
        <v>563</v>
      </c>
      <c r="F6301" t="s">
        <v>84</v>
      </c>
      <c r="G6301">
        <v>32000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644</v>
      </c>
      <c r="AB6301">
        <v>2020</v>
      </c>
    </row>
    <row r="6302" spans="1:28" x14ac:dyDescent="0.25">
      <c r="A6302">
        <v>64</v>
      </c>
      <c r="B6302" t="s">
        <v>448</v>
      </c>
      <c r="C6302" t="s">
        <v>564</v>
      </c>
      <c r="D6302" t="s">
        <v>6</v>
      </c>
      <c r="E6302" t="s">
        <v>26</v>
      </c>
      <c r="F6302" t="s">
        <v>84</v>
      </c>
      <c r="G6302">
        <v>32000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644</v>
      </c>
      <c r="AB6302">
        <v>2020</v>
      </c>
    </row>
    <row r="6303" spans="1:28" x14ac:dyDescent="0.25">
      <c r="A6303">
        <v>65</v>
      </c>
      <c r="B6303" t="s">
        <v>371</v>
      </c>
      <c r="C6303" t="s">
        <v>550</v>
      </c>
      <c r="D6303" t="s">
        <v>643</v>
      </c>
      <c r="E6303" t="s">
        <v>58</v>
      </c>
      <c r="F6303" t="s">
        <v>84</v>
      </c>
      <c r="G6303">
        <v>32000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644</v>
      </c>
      <c r="AB6303">
        <v>2020</v>
      </c>
    </row>
    <row r="6304" spans="1:28" x14ac:dyDescent="0.25">
      <c r="A6304">
        <v>66</v>
      </c>
      <c r="B6304" t="s">
        <v>447</v>
      </c>
      <c r="C6304" t="s">
        <v>565</v>
      </c>
      <c r="D6304" t="s">
        <v>6</v>
      </c>
      <c r="E6304" t="s">
        <v>36</v>
      </c>
      <c r="F6304" t="s">
        <v>84</v>
      </c>
      <c r="G6304">
        <v>32000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644</v>
      </c>
      <c r="AB6304">
        <v>2020</v>
      </c>
    </row>
    <row r="6305" spans="1:28" x14ac:dyDescent="0.25">
      <c r="A6305">
        <v>67</v>
      </c>
      <c r="B6305" t="s">
        <v>373</v>
      </c>
      <c r="C6305" t="s">
        <v>566</v>
      </c>
      <c r="D6305" t="s">
        <v>14</v>
      </c>
      <c r="E6305" t="s">
        <v>72</v>
      </c>
      <c r="F6305" t="s">
        <v>84</v>
      </c>
      <c r="G6305">
        <v>32000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644</v>
      </c>
      <c r="AB6305">
        <v>2020</v>
      </c>
    </row>
    <row r="6306" spans="1:28" x14ac:dyDescent="0.25">
      <c r="A6306">
        <v>68</v>
      </c>
      <c r="B6306" t="s">
        <v>367</v>
      </c>
      <c r="C6306" t="s">
        <v>567</v>
      </c>
      <c r="D6306" t="s">
        <v>4</v>
      </c>
      <c r="E6306" t="s">
        <v>568</v>
      </c>
      <c r="F6306" t="s">
        <v>84</v>
      </c>
      <c r="G6306">
        <v>31500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644</v>
      </c>
      <c r="AB6306">
        <v>2020</v>
      </c>
    </row>
    <row r="6307" spans="1:28" x14ac:dyDescent="0.25">
      <c r="A6307">
        <v>69</v>
      </c>
      <c r="B6307" t="s">
        <v>455</v>
      </c>
      <c r="C6307" t="s">
        <v>575</v>
      </c>
      <c r="D6307" t="s">
        <v>643</v>
      </c>
      <c r="E6307" t="s">
        <v>36</v>
      </c>
      <c r="F6307" t="s">
        <v>84</v>
      </c>
      <c r="G6307">
        <v>30000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644</v>
      </c>
      <c r="AB6307">
        <v>2020</v>
      </c>
    </row>
    <row r="6308" spans="1:28" x14ac:dyDescent="0.25">
      <c r="A6308">
        <v>70</v>
      </c>
      <c r="B6308" t="s">
        <v>454</v>
      </c>
      <c r="C6308" t="s">
        <v>576</v>
      </c>
      <c r="D6308" t="s">
        <v>642</v>
      </c>
      <c r="E6308" t="s">
        <v>36</v>
      </c>
      <c r="F6308" t="s">
        <v>84</v>
      </c>
      <c r="G6308">
        <v>30000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644</v>
      </c>
      <c r="AB6308">
        <v>2020</v>
      </c>
    </row>
    <row r="6309" spans="1:28" x14ac:dyDescent="0.25">
      <c r="A6309">
        <v>71</v>
      </c>
      <c r="B6309" t="s">
        <v>453</v>
      </c>
      <c r="C6309" t="s">
        <v>577</v>
      </c>
      <c r="D6309" t="s">
        <v>643</v>
      </c>
      <c r="E6309" t="s">
        <v>59</v>
      </c>
      <c r="F6309" t="s">
        <v>84</v>
      </c>
      <c r="G6309">
        <v>30000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644</v>
      </c>
      <c r="AB6309">
        <v>2020</v>
      </c>
    </row>
    <row r="6310" spans="1:28" x14ac:dyDescent="0.25">
      <c r="A6310">
        <v>72</v>
      </c>
      <c r="B6310" t="s">
        <v>452</v>
      </c>
      <c r="C6310" t="s">
        <v>578</v>
      </c>
      <c r="D6310" t="s">
        <v>643</v>
      </c>
      <c r="E6310" t="s">
        <v>59</v>
      </c>
      <c r="F6310" t="s">
        <v>84</v>
      </c>
      <c r="G6310">
        <v>30000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644</v>
      </c>
      <c r="AB6310">
        <v>2020</v>
      </c>
    </row>
    <row r="6311" spans="1:28" x14ac:dyDescent="0.25">
      <c r="A6311">
        <v>73</v>
      </c>
      <c r="B6311" t="s">
        <v>346</v>
      </c>
      <c r="C6311" t="s">
        <v>583</v>
      </c>
      <c r="D6311" t="s">
        <v>12</v>
      </c>
      <c r="E6311" t="s">
        <v>46</v>
      </c>
      <c r="F6311" t="s">
        <v>84</v>
      </c>
      <c r="G6311">
        <v>28875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644</v>
      </c>
      <c r="AB6311">
        <v>2020</v>
      </c>
    </row>
    <row r="6312" spans="1:28" x14ac:dyDescent="0.25">
      <c r="A6312">
        <v>74</v>
      </c>
      <c r="B6312" t="s">
        <v>350</v>
      </c>
      <c r="C6312" t="s">
        <v>558</v>
      </c>
      <c r="D6312" t="s">
        <v>6</v>
      </c>
      <c r="E6312" t="s">
        <v>83</v>
      </c>
      <c r="F6312" t="s">
        <v>84</v>
      </c>
      <c r="G6312">
        <v>28875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644</v>
      </c>
      <c r="AB6312">
        <v>2020</v>
      </c>
    </row>
    <row r="6313" spans="1:28" x14ac:dyDescent="0.25">
      <c r="A6313">
        <v>75</v>
      </c>
      <c r="B6313" t="s">
        <v>361</v>
      </c>
      <c r="C6313" t="s">
        <v>622</v>
      </c>
      <c r="D6313" t="s">
        <v>643</v>
      </c>
      <c r="E6313" t="s">
        <v>32</v>
      </c>
      <c r="F6313" t="s">
        <v>84</v>
      </c>
      <c r="G6313">
        <v>28875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644</v>
      </c>
      <c r="AB6313">
        <v>2020</v>
      </c>
    </row>
    <row r="6314" spans="1:28" x14ac:dyDescent="0.25">
      <c r="A6314">
        <v>76</v>
      </c>
      <c r="B6314" t="s">
        <v>365</v>
      </c>
      <c r="C6314" t="s">
        <v>584</v>
      </c>
      <c r="D6314" t="s">
        <v>19</v>
      </c>
      <c r="E6314" t="s">
        <v>46</v>
      </c>
      <c r="F6314" t="s">
        <v>84</v>
      </c>
      <c r="G6314">
        <v>27300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644</v>
      </c>
      <c r="AB6314">
        <v>2020</v>
      </c>
    </row>
    <row r="6315" spans="1:28" x14ac:dyDescent="0.25">
      <c r="A6315">
        <v>77</v>
      </c>
      <c r="B6315" t="s">
        <v>364</v>
      </c>
      <c r="C6315" t="s">
        <v>555</v>
      </c>
      <c r="D6315" t="s">
        <v>643</v>
      </c>
      <c r="E6315" t="s">
        <v>74</v>
      </c>
      <c r="F6315" t="s">
        <v>84</v>
      </c>
      <c r="G6315">
        <v>26250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644</v>
      </c>
      <c r="AB6315">
        <v>2020</v>
      </c>
    </row>
    <row r="6316" spans="1:28" x14ac:dyDescent="0.25">
      <c r="A6316">
        <v>78</v>
      </c>
      <c r="B6316" t="s">
        <v>446</v>
      </c>
      <c r="C6316" t="s">
        <v>586</v>
      </c>
      <c r="D6316" t="s">
        <v>632</v>
      </c>
      <c r="E6316" t="s">
        <v>36</v>
      </c>
      <c r="F6316" t="s">
        <v>84</v>
      </c>
      <c r="G6316">
        <v>25000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644</v>
      </c>
      <c r="AB6316">
        <v>2020</v>
      </c>
    </row>
    <row r="6317" spans="1:28" x14ac:dyDescent="0.25">
      <c r="A6317">
        <v>79</v>
      </c>
      <c r="B6317" t="s">
        <v>363</v>
      </c>
      <c r="C6317" t="s">
        <v>569</v>
      </c>
      <c r="D6317" t="s">
        <v>632</v>
      </c>
      <c r="E6317" t="s">
        <v>619</v>
      </c>
      <c r="F6317" t="s">
        <v>84</v>
      </c>
      <c r="G6317">
        <v>24255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644</v>
      </c>
      <c r="AB6317">
        <v>2020</v>
      </c>
    </row>
    <row r="6318" spans="1:28" x14ac:dyDescent="0.25">
      <c r="A6318">
        <v>80</v>
      </c>
      <c r="B6318" t="s">
        <v>362</v>
      </c>
      <c r="C6318" t="s">
        <v>570</v>
      </c>
      <c r="D6318" t="s">
        <v>643</v>
      </c>
      <c r="E6318" t="s">
        <v>620</v>
      </c>
      <c r="F6318" t="s">
        <v>84</v>
      </c>
      <c r="G6318">
        <v>24150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644</v>
      </c>
      <c r="AB6318">
        <v>2020</v>
      </c>
    </row>
    <row r="6319" spans="1:28" x14ac:dyDescent="0.25">
      <c r="A6319">
        <v>81</v>
      </c>
      <c r="B6319" t="s">
        <v>432</v>
      </c>
      <c r="C6319" t="s">
        <v>590</v>
      </c>
      <c r="D6319" t="s">
        <v>10</v>
      </c>
      <c r="E6319" t="s">
        <v>33</v>
      </c>
      <c r="F6319" t="s">
        <v>84</v>
      </c>
      <c r="G6319">
        <v>23100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644</v>
      </c>
      <c r="AB6319">
        <v>2020</v>
      </c>
    </row>
    <row r="6320" spans="1:28" x14ac:dyDescent="0.25">
      <c r="A6320">
        <v>82</v>
      </c>
      <c r="B6320" t="s">
        <v>435</v>
      </c>
      <c r="C6320" t="s">
        <v>649</v>
      </c>
      <c r="D6320" t="s">
        <v>650</v>
      </c>
      <c r="E6320" t="s">
        <v>33</v>
      </c>
      <c r="F6320" t="s">
        <v>84</v>
      </c>
      <c r="G6320">
        <v>23100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644</v>
      </c>
      <c r="AB6320">
        <v>2020</v>
      </c>
    </row>
    <row r="6321" spans="1:28" x14ac:dyDescent="0.25">
      <c r="A6321">
        <v>83</v>
      </c>
      <c r="B6321" t="s">
        <v>353</v>
      </c>
      <c r="C6321" t="s">
        <v>580</v>
      </c>
      <c r="D6321" t="s">
        <v>19</v>
      </c>
      <c r="E6321" t="s">
        <v>60</v>
      </c>
      <c r="F6321" t="s">
        <v>84</v>
      </c>
      <c r="G6321">
        <v>23100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644</v>
      </c>
      <c r="AB6321">
        <v>2020</v>
      </c>
    </row>
    <row r="6322" spans="1:28" x14ac:dyDescent="0.25">
      <c r="A6322">
        <v>84</v>
      </c>
      <c r="B6322" t="s">
        <v>354</v>
      </c>
      <c r="C6322" t="s">
        <v>581</v>
      </c>
      <c r="D6322" t="s">
        <v>643</v>
      </c>
      <c r="E6322" t="s">
        <v>54</v>
      </c>
      <c r="F6322" t="s">
        <v>84</v>
      </c>
      <c r="G6322">
        <v>23100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644</v>
      </c>
      <c r="AB6322">
        <v>2020</v>
      </c>
    </row>
    <row r="6323" spans="1:28" x14ac:dyDescent="0.25">
      <c r="A6323">
        <v>85</v>
      </c>
      <c r="B6323" t="s">
        <v>355</v>
      </c>
      <c r="C6323" t="s">
        <v>582</v>
      </c>
      <c r="D6323" t="s">
        <v>643</v>
      </c>
      <c r="E6323" t="s">
        <v>54</v>
      </c>
      <c r="F6323" t="s">
        <v>84</v>
      </c>
      <c r="G6323">
        <v>23100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644</v>
      </c>
      <c r="AB6323">
        <v>2020</v>
      </c>
    </row>
    <row r="6324" spans="1:28" x14ac:dyDescent="0.25">
      <c r="A6324">
        <v>86</v>
      </c>
      <c r="B6324" t="s">
        <v>356</v>
      </c>
      <c r="C6324" t="s">
        <v>571</v>
      </c>
      <c r="D6324" t="s">
        <v>6</v>
      </c>
      <c r="E6324" t="s">
        <v>26</v>
      </c>
      <c r="F6324" t="s">
        <v>84</v>
      </c>
      <c r="G6324">
        <v>23100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644</v>
      </c>
      <c r="AB6324">
        <v>2020</v>
      </c>
    </row>
    <row r="6325" spans="1:28" x14ac:dyDescent="0.25">
      <c r="A6325">
        <v>87</v>
      </c>
      <c r="B6325" t="s">
        <v>357</v>
      </c>
      <c r="C6325" t="s">
        <v>589</v>
      </c>
      <c r="D6325" t="s">
        <v>6</v>
      </c>
      <c r="E6325" t="s">
        <v>26</v>
      </c>
      <c r="F6325" t="s">
        <v>84</v>
      </c>
      <c r="G6325">
        <v>23100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644</v>
      </c>
      <c r="AB6325">
        <v>2020</v>
      </c>
    </row>
    <row r="6326" spans="1:28" x14ac:dyDescent="0.25">
      <c r="A6326">
        <v>88</v>
      </c>
      <c r="B6326" t="s">
        <v>359</v>
      </c>
      <c r="C6326" t="s">
        <v>572</v>
      </c>
      <c r="D6326" t="s">
        <v>643</v>
      </c>
      <c r="E6326" t="s">
        <v>54</v>
      </c>
      <c r="F6326" t="s">
        <v>84</v>
      </c>
      <c r="G6326">
        <v>23100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644</v>
      </c>
      <c r="AB6326">
        <v>2020</v>
      </c>
    </row>
    <row r="6327" spans="1:28" x14ac:dyDescent="0.25">
      <c r="A6327">
        <v>89</v>
      </c>
      <c r="B6327" t="s">
        <v>341</v>
      </c>
      <c r="C6327" t="s">
        <v>579</v>
      </c>
      <c r="D6327" t="s">
        <v>643</v>
      </c>
      <c r="E6327" t="s">
        <v>52</v>
      </c>
      <c r="F6327" t="s">
        <v>84</v>
      </c>
      <c r="G6327">
        <v>22000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644</v>
      </c>
      <c r="AB6327">
        <v>2020</v>
      </c>
    </row>
    <row r="6328" spans="1:28" x14ac:dyDescent="0.25">
      <c r="A6328">
        <v>90</v>
      </c>
      <c r="B6328" t="s">
        <v>347</v>
      </c>
      <c r="C6328" t="s">
        <v>651</v>
      </c>
      <c r="D6328" t="s">
        <v>6</v>
      </c>
      <c r="E6328" t="s">
        <v>26</v>
      </c>
      <c r="F6328" t="s">
        <v>84</v>
      </c>
      <c r="G6328">
        <v>22000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644</v>
      </c>
      <c r="AB6328">
        <v>2020</v>
      </c>
    </row>
    <row r="6329" spans="1:28" x14ac:dyDescent="0.25">
      <c r="A6329">
        <v>91</v>
      </c>
      <c r="B6329" t="s">
        <v>348</v>
      </c>
      <c r="C6329" t="s">
        <v>652</v>
      </c>
      <c r="D6329" t="s">
        <v>6</v>
      </c>
      <c r="E6329" t="s">
        <v>26</v>
      </c>
      <c r="F6329" t="s">
        <v>84</v>
      </c>
      <c r="G6329">
        <v>22000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644</v>
      </c>
      <c r="AB6329">
        <v>2020</v>
      </c>
    </row>
    <row r="6330" spans="1:28" x14ac:dyDescent="0.25">
      <c r="A6330">
        <v>92</v>
      </c>
      <c r="B6330" t="s">
        <v>349</v>
      </c>
      <c r="C6330" t="s">
        <v>591</v>
      </c>
      <c r="D6330" t="s">
        <v>6</v>
      </c>
      <c r="E6330" t="s">
        <v>52</v>
      </c>
      <c r="F6330" t="s">
        <v>84</v>
      </c>
      <c r="G6330">
        <v>22000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644</v>
      </c>
      <c r="AB6330">
        <v>2020</v>
      </c>
    </row>
    <row r="6331" spans="1:28" x14ac:dyDescent="0.25">
      <c r="A6331">
        <v>93</v>
      </c>
      <c r="B6331" t="s">
        <v>351</v>
      </c>
      <c r="C6331" t="s">
        <v>592</v>
      </c>
      <c r="D6331" t="s">
        <v>6</v>
      </c>
      <c r="E6331" t="s">
        <v>52</v>
      </c>
      <c r="F6331" t="s">
        <v>84</v>
      </c>
      <c r="G6331">
        <v>22000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644</v>
      </c>
      <c r="AB6331">
        <v>2020</v>
      </c>
    </row>
    <row r="6332" spans="1:28" x14ac:dyDescent="0.25">
      <c r="A6332">
        <v>94</v>
      </c>
      <c r="B6332" t="s">
        <v>352</v>
      </c>
      <c r="C6332" t="s">
        <v>593</v>
      </c>
      <c r="D6332" t="s">
        <v>6</v>
      </c>
      <c r="E6332" t="s">
        <v>26</v>
      </c>
      <c r="F6332" t="s">
        <v>84</v>
      </c>
      <c r="G6332">
        <v>22000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644</v>
      </c>
      <c r="AB6332">
        <v>2020</v>
      </c>
    </row>
    <row r="6333" spans="1:28" x14ac:dyDescent="0.25">
      <c r="A6333">
        <v>95</v>
      </c>
      <c r="B6333" t="s">
        <v>433</v>
      </c>
      <c r="C6333" t="s">
        <v>653</v>
      </c>
      <c r="D6333" t="s">
        <v>21</v>
      </c>
      <c r="E6333" t="s">
        <v>26</v>
      </c>
      <c r="F6333" t="s">
        <v>84</v>
      </c>
      <c r="G6333">
        <v>22000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644</v>
      </c>
      <c r="AB6333">
        <v>2020</v>
      </c>
    </row>
    <row r="6334" spans="1:28" x14ac:dyDescent="0.25">
      <c r="A6334">
        <v>96</v>
      </c>
      <c r="B6334" t="s">
        <v>439</v>
      </c>
      <c r="C6334" t="s">
        <v>596</v>
      </c>
      <c r="D6334" t="s">
        <v>643</v>
      </c>
      <c r="E6334" t="s">
        <v>26</v>
      </c>
      <c r="F6334" t="s">
        <v>84</v>
      </c>
      <c r="G6334">
        <v>20000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644</v>
      </c>
      <c r="AB6334">
        <v>2020</v>
      </c>
    </row>
    <row r="6335" spans="1:28" x14ac:dyDescent="0.25">
      <c r="A6335">
        <v>97</v>
      </c>
      <c r="B6335" t="s">
        <v>340</v>
      </c>
      <c r="C6335" t="s">
        <v>654</v>
      </c>
      <c r="D6335" t="s">
        <v>6</v>
      </c>
      <c r="E6335" t="s">
        <v>26</v>
      </c>
      <c r="F6335" t="s">
        <v>84</v>
      </c>
      <c r="G6335">
        <v>20000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644</v>
      </c>
      <c r="AB6335">
        <v>2020</v>
      </c>
    </row>
    <row r="6336" spans="1:28" x14ac:dyDescent="0.25">
      <c r="A6336">
        <v>98</v>
      </c>
      <c r="B6336" t="s">
        <v>440</v>
      </c>
      <c r="C6336" t="s">
        <v>587</v>
      </c>
      <c r="D6336" t="s">
        <v>10</v>
      </c>
      <c r="E6336" t="s">
        <v>54</v>
      </c>
      <c r="F6336" t="s">
        <v>84</v>
      </c>
      <c r="G6336">
        <v>22000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644</v>
      </c>
      <c r="AB6336">
        <v>2020</v>
      </c>
    </row>
    <row r="6337" spans="1:28" x14ac:dyDescent="0.25">
      <c r="A6337">
        <v>99</v>
      </c>
      <c r="B6337" t="s">
        <v>344</v>
      </c>
      <c r="C6337" t="s">
        <v>588</v>
      </c>
      <c r="D6337" t="s">
        <v>643</v>
      </c>
      <c r="E6337" t="s">
        <v>41</v>
      </c>
      <c r="F6337" t="s">
        <v>84</v>
      </c>
      <c r="G6337">
        <v>19800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644</v>
      </c>
      <c r="AB6337">
        <v>2020</v>
      </c>
    </row>
    <row r="6338" spans="1:28" x14ac:dyDescent="0.25">
      <c r="A6338">
        <v>100</v>
      </c>
      <c r="B6338" t="s">
        <v>445</v>
      </c>
      <c r="C6338" t="s">
        <v>502</v>
      </c>
      <c r="D6338" t="s">
        <v>7</v>
      </c>
      <c r="E6338" t="s">
        <v>54</v>
      </c>
      <c r="F6338" t="s">
        <v>84</v>
      </c>
      <c r="G6338">
        <v>18000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644</v>
      </c>
      <c r="AB6338">
        <v>2020</v>
      </c>
    </row>
    <row r="6339" spans="1:28" x14ac:dyDescent="0.25">
      <c r="A6339">
        <v>101</v>
      </c>
      <c r="B6339" t="s">
        <v>343</v>
      </c>
      <c r="C6339" t="s">
        <v>633</v>
      </c>
      <c r="D6339" t="s">
        <v>6</v>
      </c>
      <c r="E6339" t="s">
        <v>37</v>
      </c>
      <c r="F6339" t="s">
        <v>84</v>
      </c>
      <c r="G6339">
        <v>16775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644</v>
      </c>
      <c r="AB6339">
        <v>2020</v>
      </c>
    </row>
    <row r="6340" spans="1:28" x14ac:dyDescent="0.25">
      <c r="A6340">
        <v>102</v>
      </c>
      <c r="B6340" t="s">
        <v>338</v>
      </c>
      <c r="C6340" t="s">
        <v>594</v>
      </c>
      <c r="D6340" t="s">
        <v>6</v>
      </c>
      <c r="E6340" t="s">
        <v>28</v>
      </c>
      <c r="F6340" t="s">
        <v>84</v>
      </c>
      <c r="G6340">
        <v>16500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644</v>
      </c>
      <c r="AB6340">
        <v>2020</v>
      </c>
    </row>
    <row r="6341" spans="1:28" x14ac:dyDescent="0.25">
      <c r="A6341">
        <v>103</v>
      </c>
      <c r="B6341" t="s">
        <v>339</v>
      </c>
      <c r="C6341" t="s">
        <v>595</v>
      </c>
      <c r="D6341" t="s">
        <v>643</v>
      </c>
      <c r="E6341" t="s">
        <v>57</v>
      </c>
      <c r="F6341" t="s">
        <v>84</v>
      </c>
      <c r="G6341">
        <v>16500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644</v>
      </c>
      <c r="AB6341">
        <v>2020</v>
      </c>
    </row>
    <row r="6342" spans="1:28" x14ac:dyDescent="0.25">
      <c r="A6342">
        <v>104</v>
      </c>
      <c r="B6342" t="s">
        <v>431</v>
      </c>
      <c r="C6342" t="s">
        <v>600</v>
      </c>
      <c r="D6342" t="s">
        <v>643</v>
      </c>
      <c r="E6342" t="s">
        <v>37</v>
      </c>
      <c r="F6342" t="s">
        <v>84</v>
      </c>
      <c r="G6342">
        <v>13750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644</v>
      </c>
      <c r="AB6342">
        <v>2020</v>
      </c>
    </row>
    <row r="6343" spans="1:28" x14ac:dyDescent="0.25">
      <c r="A6343">
        <v>105</v>
      </c>
      <c r="B6343" t="s">
        <v>451</v>
      </c>
      <c r="C6343" t="s">
        <v>601</v>
      </c>
      <c r="D6343" t="s">
        <v>643</v>
      </c>
      <c r="E6343" t="s">
        <v>37</v>
      </c>
      <c r="F6343" t="s">
        <v>84</v>
      </c>
      <c r="G6343">
        <v>13750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644</v>
      </c>
      <c r="AB6343">
        <v>2020</v>
      </c>
    </row>
    <row r="6344" spans="1:28" x14ac:dyDescent="0.25">
      <c r="A6344">
        <v>106</v>
      </c>
      <c r="B6344" t="s">
        <v>336</v>
      </c>
      <c r="C6344" t="s">
        <v>603</v>
      </c>
      <c r="D6344" t="s">
        <v>6</v>
      </c>
      <c r="E6344" t="s">
        <v>37</v>
      </c>
      <c r="F6344" t="s">
        <v>84</v>
      </c>
      <c r="G6344">
        <v>10000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644</v>
      </c>
      <c r="AB6344">
        <v>2020</v>
      </c>
    </row>
    <row r="6345" spans="1:28" x14ac:dyDescent="0.25">
      <c r="A6345">
        <v>107</v>
      </c>
      <c r="B6345" t="s">
        <v>441</v>
      </c>
      <c r="C6345" t="s">
        <v>604</v>
      </c>
      <c r="D6345" t="s">
        <v>6</v>
      </c>
      <c r="E6345" t="s">
        <v>37</v>
      </c>
      <c r="F6345" t="s">
        <v>84</v>
      </c>
      <c r="G6345">
        <v>10000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222</v>
      </c>
      <c r="AB6345">
        <v>2020</v>
      </c>
    </row>
    <row r="6346" spans="1:28" x14ac:dyDescent="0.25">
      <c r="A6346">
        <v>108</v>
      </c>
      <c r="B6346" t="s">
        <v>444</v>
      </c>
      <c r="C6346" t="s">
        <v>501</v>
      </c>
      <c r="D6346" t="s">
        <v>7</v>
      </c>
      <c r="E6346" t="s">
        <v>27</v>
      </c>
      <c r="F6346" t="s">
        <v>84</v>
      </c>
      <c r="G6346">
        <v>400000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222</v>
      </c>
      <c r="AB6346">
        <v>2020</v>
      </c>
    </row>
    <row r="6347" spans="1:28" x14ac:dyDescent="0.25">
      <c r="A6347">
        <v>1</v>
      </c>
      <c r="B6347" t="s">
        <v>426</v>
      </c>
      <c r="C6347" t="s">
        <v>502</v>
      </c>
      <c r="D6347" t="s">
        <v>10</v>
      </c>
      <c r="E6347" t="s">
        <v>53</v>
      </c>
      <c r="F6347" t="s">
        <v>84</v>
      </c>
      <c r="G6347">
        <v>300000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222</v>
      </c>
      <c r="AB6347">
        <v>2020</v>
      </c>
    </row>
    <row r="6348" spans="1:28" x14ac:dyDescent="0.25">
      <c r="A6348">
        <v>2</v>
      </c>
      <c r="B6348" t="s">
        <v>443</v>
      </c>
      <c r="C6348" t="s">
        <v>503</v>
      </c>
      <c r="D6348" t="s">
        <v>19</v>
      </c>
      <c r="E6348" t="s">
        <v>71</v>
      </c>
      <c r="F6348" t="s">
        <v>84</v>
      </c>
      <c r="G6348">
        <v>300000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222</v>
      </c>
      <c r="AB6348">
        <v>2020</v>
      </c>
    </row>
    <row r="6349" spans="1:28" x14ac:dyDescent="0.25">
      <c r="A6349">
        <v>3</v>
      </c>
      <c r="B6349" t="s">
        <v>422</v>
      </c>
      <c r="C6349" t="s">
        <v>504</v>
      </c>
      <c r="D6349" t="s">
        <v>7</v>
      </c>
      <c r="E6349" t="s">
        <v>34</v>
      </c>
      <c r="F6349" t="s">
        <v>84</v>
      </c>
      <c r="G6349">
        <v>300000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222</v>
      </c>
      <c r="AB6349">
        <v>2020</v>
      </c>
    </row>
    <row r="6350" spans="1:28" x14ac:dyDescent="0.25">
      <c r="A6350">
        <v>4</v>
      </c>
      <c r="B6350" t="s">
        <v>480</v>
      </c>
      <c r="C6350" t="s">
        <v>505</v>
      </c>
      <c r="D6350" t="s">
        <v>7</v>
      </c>
      <c r="E6350" t="s">
        <v>655</v>
      </c>
      <c r="F6350" t="s">
        <v>84</v>
      </c>
      <c r="G6350">
        <v>250000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222</v>
      </c>
      <c r="AB6350">
        <v>2020</v>
      </c>
    </row>
    <row r="6351" spans="1:28" x14ac:dyDescent="0.25">
      <c r="A6351">
        <v>5</v>
      </c>
      <c r="B6351" t="s">
        <v>479</v>
      </c>
      <c r="C6351" t="s">
        <v>507</v>
      </c>
      <c r="D6351" t="s">
        <v>7</v>
      </c>
      <c r="E6351" t="s">
        <v>656</v>
      </c>
      <c r="F6351" t="s">
        <v>84</v>
      </c>
      <c r="G6351">
        <v>250000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222</v>
      </c>
      <c r="AB6351">
        <v>2020</v>
      </c>
    </row>
    <row r="6352" spans="1:28" x14ac:dyDescent="0.25">
      <c r="A6352">
        <v>6</v>
      </c>
      <c r="B6352" t="s">
        <v>478</v>
      </c>
      <c r="C6352" t="s">
        <v>624</v>
      </c>
      <c r="D6352" t="s">
        <v>7</v>
      </c>
      <c r="E6352" t="s">
        <v>657</v>
      </c>
      <c r="F6352" t="s">
        <v>84</v>
      </c>
      <c r="G6352">
        <v>200000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222</v>
      </c>
      <c r="AB6352">
        <v>2020</v>
      </c>
    </row>
    <row r="6353" spans="1:28" x14ac:dyDescent="0.25">
      <c r="A6353">
        <v>7</v>
      </c>
      <c r="B6353" t="s">
        <v>477</v>
      </c>
      <c r="C6353" t="s">
        <v>510</v>
      </c>
      <c r="D6353" t="s">
        <v>7</v>
      </c>
      <c r="E6353" t="s">
        <v>49</v>
      </c>
      <c r="F6353" t="s">
        <v>84</v>
      </c>
      <c r="G6353">
        <v>150000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222</v>
      </c>
      <c r="AB6353">
        <v>2020</v>
      </c>
    </row>
    <row r="6354" spans="1:28" x14ac:dyDescent="0.25">
      <c r="A6354">
        <v>8</v>
      </c>
      <c r="B6354" t="s">
        <v>476</v>
      </c>
      <c r="C6354" t="s">
        <v>511</v>
      </c>
      <c r="D6354" t="s">
        <v>7</v>
      </c>
      <c r="E6354" t="s">
        <v>658</v>
      </c>
      <c r="F6354" t="s">
        <v>84</v>
      </c>
      <c r="G6354">
        <v>150000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222</v>
      </c>
      <c r="AB6354">
        <v>2020</v>
      </c>
    </row>
    <row r="6355" spans="1:28" x14ac:dyDescent="0.25">
      <c r="A6355">
        <v>9</v>
      </c>
      <c r="B6355" t="s">
        <v>425</v>
      </c>
      <c r="C6355" t="s">
        <v>659</v>
      </c>
      <c r="D6355" t="s">
        <v>6</v>
      </c>
      <c r="E6355" t="s">
        <v>660</v>
      </c>
      <c r="F6355" t="s">
        <v>661</v>
      </c>
      <c r="G6355">
        <v>130000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222</v>
      </c>
      <c r="AB6355">
        <v>2020</v>
      </c>
    </row>
    <row r="6356" spans="1:28" x14ac:dyDescent="0.25">
      <c r="A6356">
        <v>10</v>
      </c>
      <c r="B6356" t="s">
        <v>450</v>
      </c>
      <c r="C6356" t="s">
        <v>662</v>
      </c>
      <c r="D6356" t="s">
        <v>6</v>
      </c>
      <c r="E6356" t="s">
        <v>663</v>
      </c>
      <c r="F6356" t="s">
        <v>664</v>
      </c>
      <c r="G6356">
        <v>130000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222</v>
      </c>
      <c r="AB6356">
        <v>2020</v>
      </c>
    </row>
    <row r="6357" spans="1:28" x14ac:dyDescent="0.25">
      <c r="A6357">
        <v>11</v>
      </c>
      <c r="B6357" t="s">
        <v>417</v>
      </c>
      <c r="C6357" t="s">
        <v>512</v>
      </c>
      <c r="D6357" t="s">
        <v>21</v>
      </c>
      <c r="E6357" t="s">
        <v>81</v>
      </c>
      <c r="F6357" t="s">
        <v>84</v>
      </c>
      <c r="G6357">
        <v>130000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222</v>
      </c>
      <c r="AB6357">
        <v>2020</v>
      </c>
    </row>
    <row r="6358" spans="1:28" x14ac:dyDescent="0.25">
      <c r="A6358">
        <v>12</v>
      </c>
      <c r="B6358" t="s">
        <v>419</v>
      </c>
      <c r="C6358" t="s">
        <v>518</v>
      </c>
      <c r="D6358" t="s">
        <v>16</v>
      </c>
      <c r="E6358" t="s">
        <v>47</v>
      </c>
      <c r="F6358" t="s">
        <v>84</v>
      </c>
      <c r="G6358">
        <v>130000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222</v>
      </c>
      <c r="AB6358">
        <v>2020</v>
      </c>
    </row>
    <row r="6359" spans="1:28" x14ac:dyDescent="0.25">
      <c r="A6359">
        <v>13</v>
      </c>
      <c r="B6359" t="s">
        <v>420</v>
      </c>
      <c r="C6359" t="s">
        <v>513</v>
      </c>
      <c r="D6359" t="s">
        <v>14</v>
      </c>
      <c r="E6359" t="s">
        <v>333</v>
      </c>
      <c r="F6359" t="s">
        <v>84</v>
      </c>
      <c r="G6359">
        <v>130000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222</v>
      </c>
      <c r="AB6359">
        <v>2020</v>
      </c>
    </row>
    <row r="6360" spans="1:28" x14ac:dyDescent="0.25">
      <c r="A6360">
        <v>14</v>
      </c>
      <c r="B6360" t="s">
        <v>421</v>
      </c>
      <c r="C6360" t="s">
        <v>515</v>
      </c>
      <c r="D6360" t="s">
        <v>4</v>
      </c>
      <c r="E6360" t="s">
        <v>516</v>
      </c>
      <c r="F6360" t="s">
        <v>84</v>
      </c>
      <c r="G6360">
        <v>130000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222</v>
      </c>
      <c r="AB6360">
        <v>2020</v>
      </c>
    </row>
    <row r="6361" spans="1:28" x14ac:dyDescent="0.25">
      <c r="A6361">
        <v>15</v>
      </c>
      <c r="B6361" t="s">
        <v>423</v>
      </c>
      <c r="C6361" t="s">
        <v>614</v>
      </c>
      <c r="D6361" t="s">
        <v>615</v>
      </c>
      <c r="E6361" t="s">
        <v>616</v>
      </c>
      <c r="F6361" t="s">
        <v>84</v>
      </c>
      <c r="G6361">
        <v>130000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222</v>
      </c>
      <c r="AB6361">
        <v>2020</v>
      </c>
    </row>
    <row r="6362" spans="1:28" x14ac:dyDescent="0.25">
      <c r="A6362">
        <v>16</v>
      </c>
      <c r="B6362" t="s">
        <v>424</v>
      </c>
      <c r="C6362" t="s">
        <v>665</v>
      </c>
      <c r="D6362" t="s">
        <v>17</v>
      </c>
      <c r="E6362" t="s">
        <v>666</v>
      </c>
      <c r="F6362" t="s">
        <v>84</v>
      </c>
      <c r="G6362">
        <v>130000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222</v>
      </c>
      <c r="AB6362">
        <v>2020</v>
      </c>
    </row>
    <row r="6363" spans="1:28" x14ac:dyDescent="0.25">
      <c r="A6363">
        <v>17</v>
      </c>
      <c r="B6363" t="s">
        <v>475</v>
      </c>
      <c r="C6363" t="s">
        <v>611</v>
      </c>
      <c r="D6363" t="s">
        <v>667</v>
      </c>
      <c r="E6363" t="s">
        <v>612</v>
      </c>
      <c r="F6363" t="s">
        <v>84</v>
      </c>
      <c r="G6363">
        <v>130000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222</v>
      </c>
      <c r="AB6363">
        <v>2020</v>
      </c>
    </row>
    <row r="6364" spans="1:28" x14ac:dyDescent="0.25">
      <c r="A6364">
        <v>18</v>
      </c>
      <c r="B6364" t="s">
        <v>474</v>
      </c>
      <c r="C6364" t="s">
        <v>502</v>
      </c>
      <c r="D6364" t="s">
        <v>14</v>
      </c>
      <c r="E6364" t="s">
        <v>640</v>
      </c>
      <c r="F6364" t="s">
        <v>84</v>
      </c>
      <c r="G6364">
        <v>130000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222</v>
      </c>
      <c r="AB6364">
        <v>2020</v>
      </c>
    </row>
    <row r="6365" spans="1:28" x14ac:dyDescent="0.25">
      <c r="A6365">
        <v>19</v>
      </c>
      <c r="B6365" t="s">
        <v>473</v>
      </c>
      <c r="C6365" t="s">
        <v>520</v>
      </c>
      <c r="D6365" t="s">
        <v>615</v>
      </c>
      <c r="E6365" t="s">
        <v>29</v>
      </c>
      <c r="F6365" t="s">
        <v>84</v>
      </c>
      <c r="G6365">
        <v>130000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222</v>
      </c>
      <c r="AB6365">
        <v>2020</v>
      </c>
    </row>
    <row r="6366" spans="1:28" x14ac:dyDescent="0.25">
      <c r="A6366">
        <v>20</v>
      </c>
      <c r="B6366" t="s">
        <v>472</v>
      </c>
      <c r="C6366" t="s">
        <v>668</v>
      </c>
      <c r="D6366" t="s">
        <v>17</v>
      </c>
      <c r="E6366" t="s">
        <v>669</v>
      </c>
      <c r="F6366" t="s">
        <v>670</v>
      </c>
      <c r="G6366">
        <v>130000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222</v>
      </c>
      <c r="AB6366">
        <v>2020</v>
      </c>
    </row>
    <row r="6367" spans="1:28" x14ac:dyDescent="0.25">
      <c r="A6367">
        <v>21</v>
      </c>
      <c r="B6367" t="s">
        <v>471</v>
      </c>
      <c r="C6367" t="s">
        <v>671</v>
      </c>
      <c r="D6367" t="s">
        <v>16</v>
      </c>
      <c r="E6367" t="s">
        <v>672</v>
      </c>
      <c r="F6367" t="s">
        <v>670</v>
      </c>
      <c r="G6367">
        <v>130000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222</v>
      </c>
      <c r="AB6367">
        <v>2020</v>
      </c>
    </row>
    <row r="6368" spans="1:28" x14ac:dyDescent="0.25">
      <c r="A6368">
        <v>22</v>
      </c>
      <c r="B6368" t="s">
        <v>470</v>
      </c>
      <c r="C6368" t="s">
        <v>673</v>
      </c>
      <c r="D6368" t="s">
        <v>10</v>
      </c>
      <c r="E6368" t="s">
        <v>69</v>
      </c>
      <c r="F6368" t="s">
        <v>670</v>
      </c>
      <c r="G6368">
        <v>120000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222</v>
      </c>
      <c r="AB6368">
        <v>2020</v>
      </c>
    </row>
    <row r="6369" spans="1:28" x14ac:dyDescent="0.25">
      <c r="A6369">
        <v>23</v>
      </c>
      <c r="B6369" t="s">
        <v>469</v>
      </c>
      <c r="C6369" t="s">
        <v>674</v>
      </c>
      <c r="D6369" t="s">
        <v>6</v>
      </c>
      <c r="E6369" t="s">
        <v>675</v>
      </c>
      <c r="F6369" t="s">
        <v>670</v>
      </c>
      <c r="G6369">
        <v>110000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222</v>
      </c>
      <c r="AB6369">
        <v>2020</v>
      </c>
    </row>
    <row r="6370" spans="1:28" x14ac:dyDescent="0.25">
      <c r="A6370">
        <v>24</v>
      </c>
      <c r="B6370" t="s">
        <v>468</v>
      </c>
      <c r="C6370" t="s">
        <v>676</v>
      </c>
      <c r="D6370" t="s">
        <v>6</v>
      </c>
      <c r="E6370" t="s">
        <v>677</v>
      </c>
      <c r="F6370" t="s">
        <v>670</v>
      </c>
      <c r="G6370">
        <v>110000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222</v>
      </c>
      <c r="AB6370">
        <v>2020</v>
      </c>
    </row>
    <row r="6371" spans="1:28" x14ac:dyDescent="0.25">
      <c r="A6371">
        <v>25</v>
      </c>
      <c r="B6371" t="s">
        <v>411</v>
      </c>
      <c r="C6371" t="s">
        <v>521</v>
      </c>
      <c r="D6371" t="s">
        <v>667</v>
      </c>
      <c r="E6371" t="s">
        <v>678</v>
      </c>
      <c r="F6371" t="s">
        <v>84</v>
      </c>
      <c r="G6371">
        <v>95000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222</v>
      </c>
      <c r="AB6371">
        <v>2020</v>
      </c>
    </row>
    <row r="6372" spans="1:28" x14ac:dyDescent="0.25">
      <c r="A6372">
        <v>26</v>
      </c>
      <c r="B6372" t="s">
        <v>413</v>
      </c>
      <c r="C6372" t="s">
        <v>626</v>
      </c>
      <c r="D6372" t="s">
        <v>627</v>
      </c>
      <c r="E6372" t="s">
        <v>628</v>
      </c>
      <c r="F6372" t="s">
        <v>84</v>
      </c>
      <c r="G6372">
        <v>95000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222</v>
      </c>
      <c r="AB6372">
        <v>2020</v>
      </c>
    </row>
    <row r="6373" spans="1:28" x14ac:dyDescent="0.25">
      <c r="A6373">
        <v>27</v>
      </c>
      <c r="B6373" t="s">
        <v>414</v>
      </c>
      <c r="C6373" t="s">
        <v>523</v>
      </c>
      <c r="D6373" t="s">
        <v>21</v>
      </c>
      <c r="E6373" t="s">
        <v>48</v>
      </c>
      <c r="F6373" t="s">
        <v>84</v>
      </c>
      <c r="G6373">
        <v>95000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222</v>
      </c>
      <c r="AB6373">
        <v>2020</v>
      </c>
    </row>
    <row r="6374" spans="1:28" x14ac:dyDescent="0.25">
      <c r="A6374">
        <v>28</v>
      </c>
      <c r="B6374" t="s">
        <v>415</v>
      </c>
      <c r="C6374" t="s">
        <v>525</v>
      </c>
      <c r="D6374" t="s">
        <v>10</v>
      </c>
      <c r="E6374" t="s">
        <v>69</v>
      </c>
      <c r="F6374" t="s">
        <v>84</v>
      </c>
      <c r="G6374">
        <v>95000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222</v>
      </c>
      <c r="AB6374">
        <v>2020</v>
      </c>
    </row>
    <row r="6375" spans="1:28" x14ac:dyDescent="0.25">
      <c r="A6375">
        <v>29</v>
      </c>
      <c r="B6375" t="s">
        <v>416</v>
      </c>
      <c r="C6375" t="s">
        <v>679</v>
      </c>
      <c r="D6375" t="s">
        <v>6</v>
      </c>
      <c r="E6375" t="s">
        <v>680</v>
      </c>
      <c r="F6375" t="s">
        <v>84</v>
      </c>
      <c r="G6375">
        <v>95000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222</v>
      </c>
      <c r="AB6375">
        <v>2020</v>
      </c>
    </row>
    <row r="6376" spans="1:28" x14ac:dyDescent="0.25">
      <c r="A6376">
        <v>30</v>
      </c>
      <c r="B6376" t="s">
        <v>467</v>
      </c>
      <c r="C6376" t="s">
        <v>681</v>
      </c>
      <c r="D6376" t="s">
        <v>17</v>
      </c>
      <c r="E6376" t="s">
        <v>682</v>
      </c>
      <c r="F6376" t="s">
        <v>670</v>
      </c>
      <c r="G6376">
        <v>95000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222</v>
      </c>
      <c r="AB6376">
        <v>2020</v>
      </c>
    </row>
    <row r="6377" spans="1:28" x14ac:dyDescent="0.25">
      <c r="A6377">
        <v>31</v>
      </c>
      <c r="B6377" t="s">
        <v>466</v>
      </c>
      <c r="C6377" t="s">
        <v>683</v>
      </c>
      <c r="D6377" t="s">
        <v>655</v>
      </c>
      <c r="E6377" t="s">
        <v>684</v>
      </c>
      <c r="F6377" t="s">
        <v>670</v>
      </c>
      <c r="G6377">
        <v>95000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222</v>
      </c>
      <c r="AB6377">
        <v>2020</v>
      </c>
    </row>
    <row r="6378" spans="1:28" x14ac:dyDescent="0.25">
      <c r="A6378">
        <v>32</v>
      </c>
      <c r="B6378" t="s">
        <v>465</v>
      </c>
      <c r="C6378" t="s">
        <v>605</v>
      </c>
      <c r="D6378" t="s">
        <v>16</v>
      </c>
      <c r="E6378" t="s">
        <v>606</v>
      </c>
      <c r="F6378" t="s">
        <v>84</v>
      </c>
      <c r="G6378">
        <v>90000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222</v>
      </c>
      <c r="AB6378">
        <v>2020</v>
      </c>
    </row>
    <row r="6379" spans="1:28" x14ac:dyDescent="0.25">
      <c r="A6379">
        <v>33</v>
      </c>
      <c r="B6379" t="s">
        <v>464</v>
      </c>
      <c r="C6379" t="s">
        <v>607</v>
      </c>
      <c r="D6379" t="s">
        <v>16</v>
      </c>
      <c r="E6379" t="s">
        <v>606</v>
      </c>
      <c r="F6379" t="s">
        <v>84</v>
      </c>
      <c r="G6379">
        <v>90000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222</v>
      </c>
      <c r="AB6379">
        <v>2020</v>
      </c>
    </row>
    <row r="6380" spans="1:28" x14ac:dyDescent="0.25">
      <c r="A6380">
        <v>34</v>
      </c>
      <c r="B6380" t="s">
        <v>463</v>
      </c>
      <c r="C6380" t="s">
        <v>608</v>
      </c>
      <c r="D6380" t="s">
        <v>16</v>
      </c>
      <c r="E6380" t="s">
        <v>606</v>
      </c>
      <c r="F6380" t="s">
        <v>84</v>
      </c>
      <c r="G6380">
        <v>90000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222</v>
      </c>
      <c r="AB6380">
        <v>2020</v>
      </c>
    </row>
    <row r="6381" spans="1:28" x14ac:dyDescent="0.25">
      <c r="A6381">
        <v>35</v>
      </c>
      <c r="B6381" t="s">
        <v>462</v>
      </c>
      <c r="C6381" t="s">
        <v>609</v>
      </c>
      <c r="D6381" t="s">
        <v>16</v>
      </c>
      <c r="E6381" t="s">
        <v>606</v>
      </c>
      <c r="F6381" t="s">
        <v>84</v>
      </c>
      <c r="G6381">
        <v>90000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222</v>
      </c>
      <c r="AB6381">
        <v>2020</v>
      </c>
    </row>
    <row r="6382" spans="1:28" x14ac:dyDescent="0.25">
      <c r="A6382">
        <v>36</v>
      </c>
      <c r="B6382" t="s">
        <v>412</v>
      </c>
      <c r="C6382" t="s">
        <v>527</v>
      </c>
      <c r="D6382" t="s">
        <v>17</v>
      </c>
      <c r="E6382" t="s">
        <v>613</v>
      </c>
      <c r="F6382" t="s">
        <v>84</v>
      </c>
      <c r="G6382">
        <v>85000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222</v>
      </c>
      <c r="AB6382">
        <v>2020</v>
      </c>
    </row>
    <row r="6383" spans="1:28" x14ac:dyDescent="0.25">
      <c r="A6383">
        <v>37</v>
      </c>
      <c r="B6383" t="s">
        <v>410</v>
      </c>
      <c r="C6383" t="s">
        <v>685</v>
      </c>
      <c r="D6383" t="s">
        <v>21</v>
      </c>
      <c r="E6383" t="s">
        <v>686</v>
      </c>
      <c r="F6383" t="s">
        <v>84</v>
      </c>
      <c r="G6383">
        <v>85000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222</v>
      </c>
      <c r="AB6383">
        <v>2020</v>
      </c>
    </row>
    <row r="6384" spans="1:28" x14ac:dyDescent="0.25">
      <c r="A6384">
        <v>38</v>
      </c>
      <c r="B6384" t="s">
        <v>438</v>
      </c>
      <c r="C6384" t="s">
        <v>517</v>
      </c>
      <c r="D6384" t="s">
        <v>655</v>
      </c>
      <c r="E6384" t="s">
        <v>645</v>
      </c>
      <c r="F6384" t="s">
        <v>85</v>
      </c>
      <c r="G6384">
        <v>85000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222</v>
      </c>
      <c r="AB6384">
        <v>2020</v>
      </c>
    </row>
    <row r="6385" spans="1:28" x14ac:dyDescent="0.25">
      <c r="A6385">
        <v>39</v>
      </c>
      <c r="B6385" t="s">
        <v>449</v>
      </c>
      <c r="C6385" t="s">
        <v>530</v>
      </c>
      <c r="D6385" t="s">
        <v>7</v>
      </c>
      <c r="E6385" t="s">
        <v>687</v>
      </c>
      <c r="F6385" t="s">
        <v>84</v>
      </c>
      <c r="G6385">
        <v>80000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222</v>
      </c>
      <c r="AB6385">
        <v>2020</v>
      </c>
    </row>
    <row r="6386" spans="1:28" x14ac:dyDescent="0.25">
      <c r="A6386">
        <v>40</v>
      </c>
      <c r="B6386" t="s">
        <v>373</v>
      </c>
      <c r="C6386" t="s">
        <v>688</v>
      </c>
      <c r="D6386" t="s">
        <v>655</v>
      </c>
      <c r="E6386" t="s">
        <v>689</v>
      </c>
      <c r="F6386" t="s">
        <v>84</v>
      </c>
      <c r="G6386">
        <v>80000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222</v>
      </c>
      <c r="AB6386">
        <v>2020</v>
      </c>
    </row>
    <row r="6387" spans="1:28" x14ac:dyDescent="0.25">
      <c r="A6387">
        <v>41</v>
      </c>
      <c r="B6387" t="s">
        <v>461</v>
      </c>
      <c r="C6387" t="s">
        <v>690</v>
      </c>
      <c r="D6387" t="s">
        <v>14</v>
      </c>
      <c r="E6387" t="s">
        <v>691</v>
      </c>
      <c r="F6387" t="s">
        <v>670</v>
      </c>
      <c r="G6387">
        <v>80000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222</v>
      </c>
      <c r="AB6387">
        <v>2020</v>
      </c>
    </row>
    <row r="6388" spans="1:28" x14ac:dyDescent="0.25">
      <c r="A6388">
        <v>42</v>
      </c>
      <c r="B6388" t="s">
        <v>407</v>
      </c>
      <c r="C6388" t="s">
        <v>532</v>
      </c>
      <c r="D6388" t="s">
        <v>12</v>
      </c>
      <c r="E6388" t="s">
        <v>35</v>
      </c>
      <c r="F6388" t="s">
        <v>84</v>
      </c>
      <c r="G6388">
        <v>75000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222</v>
      </c>
      <c r="AB6388">
        <v>2020</v>
      </c>
    </row>
    <row r="6389" spans="1:28" x14ac:dyDescent="0.25">
      <c r="A6389">
        <v>43</v>
      </c>
      <c r="B6389" t="s">
        <v>406</v>
      </c>
      <c r="C6389" t="s">
        <v>533</v>
      </c>
      <c r="D6389" t="s">
        <v>6</v>
      </c>
      <c r="E6389" t="s">
        <v>335</v>
      </c>
      <c r="F6389" t="s">
        <v>84</v>
      </c>
      <c r="G6389">
        <v>70000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222</v>
      </c>
      <c r="AB6389">
        <v>2020</v>
      </c>
    </row>
    <row r="6390" spans="1:28" x14ac:dyDescent="0.25">
      <c r="A6390">
        <v>44</v>
      </c>
      <c r="B6390" t="s">
        <v>460</v>
      </c>
      <c r="C6390" t="s">
        <v>692</v>
      </c>
      <c r="D6390" t="s">
        <v>6</v>
      </c>
      <c r="E6390" t="s">
        <v>693</v>
      </c>
      <c r="F6390" t="s">
        <v>670</v>
      </c>
      <c r="G6390">
        <v>70000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222</v>
      </c>
      <c r="AB6390">
        <v>2020</v>
      </c>
    </row>
    <row r="6391" spans="1:28" x14ac:dyDescent="0.25">
      <c r="A6391">
        <v>45</v>
      </c>
      <c r="B6391" t="s">
        <v>389</v>
      </c>
      <c r="C6391" t="s">
        <v>529</v>
      </c>
      <c r="D6391" t="s">
        <v>18</v>
      </c>
      <c r="E6391" t="s">
        <v>55</v>
      </c>
      <c r="F6391" t="s">
        <v>84</v>
      </c>
      <c r="G6391">
        <v>65000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222</v>
      </c>
      <c r="AB6391">
        <v>2020</v>
      </c>
    </row>
    <row r="6392" spans="1:28" x14ac:dyDescent="0.25">
      <c r="A6392">
        <v>46</v>
      </c>
      <c r="B6392" t="s">
        <v>402</v>
      </c>
      <c r="C6392" t="s">
        <v>526</v>
      </c>
      <c r="D6392" t="s">
        <v>4</v>
      </c>
      <c r="E6392" t="s">
        <v>618</v>
      </c>
      <c r="F6392" t="s">
        <v>84</v>
      </c>
      <c r="G6392">
        <v>65000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222</v>
      </c>
      <c r="AB6392">
        <v>2020</v>
      </c>
    </row>
    <row r="6393" spans="1:28" x14ac:dyDescent="0.25">
      <c r="A6393">
        <v>47</v>
      </c>
      <c r="B6393" t="s">
        <v>404</v>
      </c>
      <c r="C6393" t="s">
        <v>534</v>
      </c>
      <c r="D6393" t="s">
        <v>10</v>
      </c>
      <c r="E6393" t="s">
        <v>39</v>
      </c>
      <c r="F6393" t="s">
        <v>84</v>
      </c>
      <c r="G6393">
        <v>65000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222</v>
      </c>
      <c r="AB6393">
        <v>2020</v>
      </c>
    </row>
    <row r="6394" spans="1:28" x14ac:dyDescent="0.25">
      <c r="A6394">
        <v>48</v>
      </c>
      <c r="B6394" t="s">
        <v>405</v>
      </c>
      <c r="C6394" t="s">
        <v>535</v>
      </c>
      <c r="D6394" t="s">
        <v>16</v>
      </c>
      <c r="E6394" t="s">
        <v>61</v>
      </c>
      <c r="F6394" t="s">
        <v>84</v>
      </c>
      <c r="G6394">
        <v>65000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222</v>
      </c>
      <c r="AB6394">
        <v>2020</v>
      </c>
    </row>
    <row r="6395" spans="1:28" x14ac:dyDescent="0.25">
      <c r="A6395">
        <v>49</v>
      </c>
      <c r="B6395" t="s">
        <v>400</v>
      </c>
      <c r="C6395" t="s">
        <v>536</v>
      </c>
      <c r="D6395" t="s">
        <v>4</v>
      </c>
      <c r="E6395" t="s">
        <v>64</v>
      </c>
      <c r="F6395" t="s">
        <v>84</v>
      </c>
      <c r="G6395">
        <v>60000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222</v>
      </c>
      <c r="AB6395">
        <v>2020</v>
      </c>
    </row>
    <row r="6396" spans="1:28" x14ac:dyDescent="0.25">
      <c r="A6396">
        <v>50</v>
      </c>
      <c r="B6396" t="s">
        <v>401</v>
      </c>
      <c r="C6396" t="s">
        <v>537</v>
      </c>
      <c r="D6396" t="s">
        <v>7</v>
      </c>
      <c r="E6396" t="s">
        <v>75</v>
      </c>
      <c r="F6396" t="s">
        <v>84</v>
      </c>
      <c r="G6396">
        <v>60000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222</v>
      </c>
      <c r="AB6396">
        <v>2020</v>
      </c>
    </row>
    <row r="6397" spans="1:28" x14ac:dyDescent="0.25">
      <c r="A6397">
        <v>51</v>
      </c>
      <c r="B6397" t="s">
        <v>429</v>
      </c>
      <c r="C6397" t="s">
        <v>538</v>
      </c>
      <c r="D6397" t="s">
        <v>14</v>
      </c>
      <c r="E6397" t="s">
        <v>66</v>
      </c>
      <c r="F6397" t="s">
        <v>84</v>
      </c>
      <c r="G6397">
        <v>55000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222</v>
      </c>
      <c r="AB6397">
        <v>2020</v>
      </c>
    </row>
    <row r="6398" spans="1:28" x14ac:dyDescent="0.25">
      <c r="A6398">
        <v>52</v>
      </c>
      <c r="B6398" t="s">
        <v>342</v>
      </c>
      <c r="C6398" t="s">
        <v>539</v>
      </c>
      <c r="D6398" t="s">
        <v>15</v>
      </c>
      <c r="E6398" t="s">
        <v>540</v>
      </c>
      <c r="F6398" t="s">
        <v>84</v>
      </c>
      <c r="G6398">
        <v>55000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222</v>
      </c>
      <c r="AB6398">
        <v>2020</v>
      </c>
    </row>
    <row r="6399" spans="1:28" x14ac:dyDescent="0.25">
      <c r="A6399">
        <v>53</v>
      </c>
      <c r="B6399" t="s">
        <v>399</v>
      </c>
      <c r="C6399" t="s">
        <v>514</v>
      </c>
      <c r="D6399" t="s">
        <v>16</v>
      </c>
      <c r="E6399" t="s">
        <v>79</v>
      </c>
      <c r="F6399" t="s">
        <v>84</v>
      </c>
      <c r="G6399">
        <v>54000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222</v>
      </c>
      <c r="AB6399">
        <v>2020</v>
      </c>
    </row>
    <row r="6400" spans="1:28" x14ac:dyDescent="0.25">
      <c r="A6400">
        <v>54</v>
      </c>
      <c r="B6400" t="s">
        <v>396</v>
      </c>
      <c r="C6400" t="s">
        <v>541</v>
      </c>
      <c r="D6400" t="s">
        <v>21</v>
      </c>
      <c r="E6400" t="s">
        <v>70</v>
      </c>
      <c r="F6400" t="s">
        <v>84</v>
      </c>
      <c r="G6400">
        <v>50000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222</v>
      </c>
      <c r="AB6400">
        <v>2020</v>
      </c>
    </row>
    <row r="6401" spans="1:28" x14ac:dyDescent="0.25">
      <c r="A6401">
        <v>55</v>
      </c>
      <c r="B6401" t="s">
        <v>397</v>
      </c>
      <c r="C6401" t="s">
        <v>542</v>
      </c>
      <c r="D6401" t="s">
        <v>17</v>
      </c>
      <c r="E6401" t="s">
        <v>76</v>
      </c>
      <c r="F6401" t="s">
        <v>84</v>
      </c>
      <c r="G6401">
        <v>50000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222</v>
      </c>
      <c r="AB6401">
        <v>2020</v>
      </c>
    </row>
    <row r="6402" spans="1:28" x14ac:dyDescent="0.25">
      <c r="A6402">
        <v>56</v>
      </c>
      <c r="B6402" t="s">
        <v>436</v>
      </c>
      <c r="C6402" t="s">
        <v>546</v>
      </c>
      <c r="D6402" t="s">
        <v>10</v>
      </c>
      <c r="E6402" t="s">
        <v>40</v>
      </c>
      <c r="F6402" t="s">
        <v>664</v>
      </c>
      <c r="G6402">
        <v>45000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222</v>
      </c>
      <c r="AB6402">
        <v>2020</v>
      </c>
    </row>
    <row r="6403" spans="1:28" x14ac:dyDescent="0.25">
      <c r="A6403">
        <v>57</v>
      </c>
      <c r="B6403" t="s">
        <v>379</v>
      </c>
      <c r="C6403" t="s">
        <v>544</v>
      </c>
      <c r="D6403" t="s">
        <v>10</v>
      </c>
      <c r="E6403" t="s">
        <v>43</v>
      </c>
      <c r="F6403" t="s">
        <v>84</v>
      </c>
      <c r="G6403">
        <v>45000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222</v>
      </c>
      <c r="AB6403">
        <v>2020</v>
      </c>
    </row>
    <row r="6404" spans="1:28" x14ac:dyDescent="0.25">
      <c r="A6404">
        <v>58</v>
      </c>
      <c r="B6404" t="s">
        <v>388</v>
      </c>
      <c r="C6404" t="s">
        <v>646</v>
      </c>
      <c r="D6404" t="s">
        <v>647</v>
      </c>
      <c r="E6404" t="s">
        <v>24</v>
      </c>
      <c r="F6404" t="s">
        <v>84</v>
      </c>
      <c r="G6404">
        <v>45000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222</v>
      </c>
      <c r="AB6404">
        <v>2020</v>
      </c>
    </row>
    <row r="6405" spans="1:28" x14ac:dyDescent="0.25">
      <c r="A6405">
        <v>59</v>
      </c>
      <c r="B6405" t="s">
        <v>390</v>
      </c>
      <c r="C6405" t="s">
        <v>531</v>
      </c>
      <c r="D6405" t="s">
        <v>5</v>
      </c>
      <c r="E6405" t="s">
        <v>25</v>
      </c>
      <c r="F6405" t="s">
        <v>84</v>
      </c>
      <c r="G6405">
        <v>45000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222</v>
      </c>
      <c r="AB6405">
        <v>2020</v>
      </c>
    </row>
    <row r="6406" spans="1:28" x14ac:dyDescent="0.25">
      <c r="A6406">
        <v>60</v>
      </c>
      <c r="B6406" t="s">
        <v>391</v>
      </c>
      <c r="C6406" t="s">
        <v>545</v>
      </c>
      <c r="D6406" t="s">
        <v>4</v>
      </c>
      <c r="E6406" t="s">
        <v>24</v>
      </c>
      <c r="F6406" t="s">
        <v>84</v>
      </c>
      <c r="G6406">
        <v>45000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222</v>
      </c>
      <c r="AB6406">
        <v>2020</v>
      </c>
    </row>
    <row r="6407" spans="1:28" x14ac:dyDescent="0.25">
      <c r="A6407">
        <v>61</v>
      </c>
      <c r="B6407" t="s">
        <v>392</v>
      </c>
      <c r="C6407" t="s">
        <v>547</v>
      </c>
      <c r="D6407" t="s">
        <v>10</v>
      </c>
      <c r="E6407" t="s">
        <v>50</v>
      </c>
      <c r="F6407" t="s">
        <v>84</v>
      </c>
      <c r="G6407">
        <v>45000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222</v>
      </c>
      <c r="AB6407">
        <v>2020</v>
      </c>
    </row>
    <row r="6408" spans="1:28" x14ac:dyDescent="0.25">
      <c r="A6408">
        <v>62</v>
      </c>
      <c r="B6408" t="s">
        <v>459</v>
      </c>
      <c r="C6408" t="s">
        <v>694</v>
      </c>
      <c r="D6408" t="s">
        <v>667</v>
      </c>
      <c r="E6408" t="s">
        <v>695</v>
      </c>
      <c r="F6408" t="s">
        <v>670</v>
      </c>
      <c r="G6408">
        <v>45000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222</v>
      </c>
      <c r="AB6408">
        <v>2020</v>
      </c>
    </row>
    <row r="6409" spans="1:28" x14ac:dyDescent="0.25">
      <c r="A6409">
        <v>63</v>
      </c>
      <c r="B6409" t="s">
        <v>458</v>
      </c>
      <c r="C6409" t="s">
        <v>696</v>
      </c>
      <c r="D6409" t="s">
        <v>655</v>
      </c>
      <c r="E6409" t="s">
        <v>697</v>
      </c>
      <c r="F6409" t="s">
        <v>670</v>
      </c>
      <c r="G6409">
        <v>45000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222</v>
      </c>
      <c r="AB6409">
        <v>2020</v>
      </c>
    </row>
    <row r="6410" spans="1:28" x14ac:dyDescent="0.25">
      <c r="A6410">
        <v>64</v>
      </c>
      <c r="B6410" t="s">
        <v>387</v>
      </c>
      <c r="C6410" t="s">
        <v>549</v>
      </c>
      <c r="D6410" t="s">
        <v>16</v>
      </c>
      <c r="E6410" t="s">
        <v>45</v>
      </c>
      <c r="F6410" t="s">
        <v>84</v>
      </c>
      <c r="G6410">
        <v>44000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222</v>
      </c>
      <c r="AB6410">
        <v>2020</v>
      </c>
    </row>
    <row r="6411" spans="1:28" x14ac:dyDescent="0.25">
      <c r="A6411">
        <v>65</v>
      </c>
      <c r="B6411" t="s">
        <v>370</v>
      </c>
      <c r="C6411" t="s">
        <v>648</v>
      </c>
      <c r="D6411" t="s">
        <v>655</v>
      </c>
      <c r="E6411" t="s">
        <v>46</v>
      </c>
      <c r="F6411" t="s">
        <v>84</v>
      </c>
      <c r="G6411">
        <v>40000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222</v>
      </c>
      <c r="AB6411">
        <v>2020</v>
      </c>
    </row>
    <row r="6412" spans="1:28" x14ac:dyDescent="0.25">
      <c r="A6412">
        <v>66</v>
      </c>
      <c r="B6412" t="s">
        <v>376</v>
      </c>
      <c r="C6412" t="s">
        <v>551</v>
      </c>
      <c r="D6412" t="s">
        <v>10</v>
      </c>
      <c r="E6412" t="s">
        <v>44</v>
      </c>
      <c r="F6412" t="s">
        <v>84</v>
      </c>
      <c r="G6412">
        <v>40000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222</v>
      </c>
      <c r="AB6412">
        <v>2020</v>
      </c>
    </row>
    <row r="6413" spans="1:28" x14ac:dyDescent="0.25">
      <c r="A6413">
        <v>67</v>
      </c>
      <c r="B6413" t="s">
        <v>385</v>
      </c>
      <c r="C6413" t="s">
        <v>629</v>
      </c>
      <c r="D6413" t="s">
        <v>655</v>
      </c>
      <c r="E6413" t="s">
        <v>698</v>
      </c>
      <c r="F6413" t="s">
        <v>84</v>
      </c>
      <c r="G6413">
        <v>40000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222</v>
      </c>
      <c r="AB6413">
        <v>2020</v>
      </c>
    </row>
    <row r="6414" spans="1:28" x14ac:dyDescent="0.25">
      <c r="A6414">
        <v>68</v>
      </c>
      <c r="B6414" t="s">
        <v>386</v>
      </c>
      <c r="C6414" t="s">
        <v>631</v>
      </c>
      <c r="D6414" t="s">
        <v>6</v>
      </c>
      <c r="E6414" t="s">
        <v>46</v>
      </c>
      <c r="F6414" t="s">
        <v>84</v>
      </c>
      <c r="G6414">
        <v>40000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222</v>
      </c>
      <c r="AB6414">
        <v>2020</v>
      </c>
    </row>
    <row r="6415" spans="1:28" x14ac:dyDescent="0.25">
      <c r="A6415">
        <v>69</v>
      </c>
      <c r="B6415" t="s">
        <v>382</v>
      </c>
      <c r="C6415" t="s">
        <v>552</v>
      </c>
      <c r="D6415" t="s">
        <v>655</v>
      </c>
      <c r="E6415" t="s">
        <v>65</v>
      </c>
      <c r="F6415" t="s">
        <v>85</v>
      </c>
      <c r="G6415">
        <v>40000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222</v>
      </c>
      <c r="AB6415">
        <v>2020</v>
      </c>
    </row>
    <row r="6416" spans="1:28" x14ac:dyDescent="0.25">
      <c r="A6416">
        <v>70</v>
      </c>
      <c r="B6416" t="s">
        <v>381</v>
      </c>
      <c r="C6416" t="s">
        <v>553</v>
      </c>
      <c r="D6416" t="s">
        <v>10</v>
      </c>
      <c r="E6416" t="s">
        <v>46</v>
      </c>
      <c r="F6416" t="s">
        <v>84</v>
      </c>
      <c r="G6416">
        <v>38000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222</v>
      </c>
      <c r="AB6416">
        <v>2020</v>
      </c>
    </row>
    <row r="6417" spans="1:28" x14ac:dyDescent="0.25">
      <c r="A6417">
        <v>71</v>
      </c>
      <c r="B6417" t="s">
        <v>377</v>
      </c>
      <c r="C6417" t="s">
        <v>554</v>
      </c>
      <c r="D6417" t="s">
        <v>10</v>
      </c>
      <c r="E6417" t="s">
        <v>44</v>
      </c>
      <c r="F6417" t="s">
        <v>84</v>
      </c>
      <c r="G6417">
        <v>36000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222</v>
      </c>
      <c r="AB6417">
        <v>2020</v>
      </c>
    </row>
    <row r="6418" spans="1:28" x14ac:dyDescent="0.25">
      <c r="A6418">
        <v>72</v>
      </c>
      <c r="B6418" t="s">
        <v>378</v>
      </c>
      <c r="C6418" t="s">
        <v>556</v>
      </c>
      <c r="D6418" t="s">
        <v>10</v>
      </c>
      <c r="E6418" t="s">
        <v>44</v>
      </c>
      <c r="F6418" t="s">
        <v>84</v>
      </c>
      <c r="G6418">
        <v>36000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222</v>
      </c>
      <c r="AB6418">
        <v>2020</v>
      </c>
    </row>
    <row r="6419" spans="1:28" x14ac:dyDescent="0.25">
      <c r="A6419">
        <v>73</v>
      </c>
      <c r="B6419" t="s">
        <v>380</v>
      </c>
      <c r="C6419" t="s">
        <v>543</v>
      </c>
      <c r="D6419" t="s">
        <v>21</v>
      </c>
      <c r="E6419" t="s">
        <v>68</v>
      </c>
      <c r="F6419" t="s">
        <v>84</v>
      </c>
      <c r="G6419">
        <v>36000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222</v>
      </c>
      <c r="AB6419">
        <v>2020</v>
      </c>
    </row>
    <row r="6420" spans="1:28" x14ac:dyDescent="0.25">
      <c r="A6420">
        <v>74</v>
      </c>
      <c r="B6420" t="s">
        <v>442</v>
      </c>
      <c r="C6420" t="s">
        <v>557</v>
      </c>
      <c r="D6420" t="s">
        <v>7</v>
      </c>
      <c r="E6420" t="s">
        <v>54</v>
      </c>
      <c r="F6420" t="s">
        <v>84</v>
      </c>
      <c r="G6420">
        <v>35000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222</v>
      </c>
      <c r="AB6420">
        <v>2020</v>
      </c>
    </row>
    <row r="6421" spans="1:28" x14ac:dyDescent="0.25">
      <c r="A6421">
        <v>75</v>
      </c>
      <c r="B6421" t="s">
        <v>360</v>
      </c>
      <c r="C6421" t="s">
        <v>560</v>
      </c>
      <c r="D6421" t="s">
        <v>12</v>
      </c>
      <c r="E6421" t="s">
        <v>46</v>
      </c>
      <c r="F6421" t="s">
        <v>84</v>
      </c>
      <c r="G6421">
        <v>32000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222</v>
      </c>
      <c r="AB6421">
        <v>2020</v>
      </c>
    </row>
    <row r="6422" spans="1:28" x14ac:dyDescent="0.25">
      <c r="A6422">
        <v>76</v>
      </c>
      <c r="B6422" t="s">
        <v>369</v>
      </c>
      <c r="C6422" t="s">
        <v>562</v>
      </c>
      <c r="D6422" t="s">
        <v>16</v>
      </c>
      <c r="E6422" t="s">
        <v>563</v>
      </c>
      <c r="F6422" t="s">
        <v>84</v>
      </c>
      <c r="G6422">
        <v>32000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222</v>
      </c>
      <c r="AB6422">
        <v>2020</v>
      </c>
    </row>
    <row r="6423" spans="1:28" x14ac:dyDescent="0.25">
      <c r="A6423">
        <v>77</v>
      </c>
      <c r="B6423" t="s">
        <v>448</v>
      </c>
      <c r="C6423" t="s">
        <v>564</v>
      </c>
      <c r="D6423" t="s">
        <v>6</v>
      </c>
      <c r="E6423" t="s">
        <v>26</v>
      </c>
      <c r="F6423" t="s">
        <v>84</v>
      </c>
      <c r="G6423">
        <v>32000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222</v>
      </c>
      <c r="AB6423">
        <v>2020</v>
      </c>
    </row>
    <row r="6424" spans="1:28" x14ac:dyDescent="0.25">
      <c r="A6424">
        <v>78</v>
      </c>
      <c r="B6424" t="s">
        <v>371</v>
      </c>
      <c r="C6424" t="s">
        <v>550</v>
      </c>
      <c r="D6424" t="s">
        <v>655</v>
      </c>
      <c r="E6424" t="s">
        <v>58</v>
      </c>
      <c r="F6424" t="s">
        <v>84</v>
      </c>
      <c r="G6424">
        <v>32000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222</v>
      </c>
      <c r="AB6424">
        <v>2020</v>
      </c>
    </row>
    <row r="6425" spans="1:28" x14ac:dyDescent="0.25">
      <c r="A6425">
        <v>79</v>
      </c>
      <c r="B6425" t="s">
        <v>447</v>
      </c>
      <c r="C6425" t="s">
        <v>565</v>
      </c>
      <c r="D6425" t="s">
        <v>6</v>
      </c>
      <c r="E6425" t="s">
        <v>36</v>
      </c>
      <c r="F6425" t="s">
        <v>84</v>
      </c>
      <c r="G6425">
        <v>32000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222</v>
      </c>
      <c r="AB6425">
        <v>2020</v>
      </c>
    </row>
    <row r="6426" spans="1:28" x14ac:dyDescent="0.25">
      <c r="A6426">
        <v>80</v>
      </c>
      <c r="B6426" t="s">
        <v>373</v>
      </c>
      <c r="C6426" t="s">
        <v>566</v>
      </c>
      <c r="D6426" t="s">
        <v>14</v>
      </c>
      <c r="E6426" t="s">
        <v>72</v>
      </c>
      <c r="F6426" t="s">
        <v>84</v>
      </c>
      <c r="G6426">
        <v>32000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222</v>
      </c>
      <c r="AB6426">
        <v>2020</v>
      </c>
    </row>
    <row r="6427" spans="1:28" x14ac:dyDescent="0.25">
      <c r="A6427">
        <v>81</v>
      </c>
      <c r="B6427" t="s">
        <v>343</v>
      </c>
      <c r="C6427" t="s">
        <v>633</v>
      </c>
      <c r="D6427" t="s">
        <v>6</v>
      </c>
      <c r="E6427" t="s">
        <v>37</v>
      </c>
      <c r="F6427" t="s">
        <v>84</v>
      </c>
      <c r="G6427">
        <v>32000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222</v>
      </c>
      <c r="AB6427">
        <v>2020</v>
      </c>
    </row>
    <row r="6428" spans="1:28" x14ac:dyDescent="0.25">
      <c r="A6428">
        <v>82</v>
      </c>
      <c r="B6428" t="s">
        <v>457</v>
      </c>
      <c r="C6428" t="s">
        <v>699</v>
      </c>
      <c r="D6428" t="s">
        <v>21</v>
      </c>
      <c r="E6428" t="s">
        <v>68</v>
      </c>
      <c r="F6428" t="s">
        <v>670</v>
      </c>
      <c r="G6428">
        <v>32000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222</v>
      </c>
      <c r="AB6428">
        <v>2020</v>
      </c>
    </row>
    <row r="6429" spans="1:28" x14ac:dyDescent="0.25">
      <c r="A6429">
        <v>83</v>
      </c>
      <c r="B6429" t="s">
        <v>456</v>
      </c>
      <c r="C6429" t="s">
        <v>700</v>
      </c>
      <c r="D6429" t="s">
        <v>21</v>
      </c>
      <c r="E6429" t="s">
        <v>68</v>
      </c>
      <c r="F6429" t="s">
        <v>670</v>
      </c>
      <c r="G6429">
        <v>32000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222</v>
      </c>
      <c r="AB6429">
        <v>2020</v>
      </c>
    </row>
    <row r="6430" spans="1:28" x14ac:dyDescent="0.25">
      <c r="A6430">
        <v>84</v>
      </c>
      <c r="B6430" t="s">
        <v>367</v>
      </c>
      <c r="C6430" t="s">
        <v>567</v>
      </c>
      <c r="D6430" t="s">
        <v>4</v>
      </c>
      <c r="E6430" t="s">
        <v>568</v>
      </c>
      <c r="F6430" t="s">
        <v>84</v>
      </c>
      <c r="G6430">
        <v>31500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222</v>
      </c>
      <c r="AB6430">
        <v>2020</v>
      </c>
    </row>
    <row r="6431" spans="1:28" x14ac:dyDescent="0.25">
      <c r="A6431">
        <v>85</v>
      </c>
      <c r="B6431" t="s">
        <v>455</v>
      </c>
      <c r="C6431" t="s">
        <v>575</v>
      </c>
      <c r="D6431" t="s">
        <v>655</v>
      </c>
      <c r="E6431" t="s">
        <v>36</v>
      </c>
      <c r="F6431" t="s">
        <v>84</v>
      </c>
      <c r="G6431">
        <v>30000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222</v>
      </c>
      <c r="AB6431">
        <v>2020</v>
      </c>
    </row>
    <row r="6432" spans="1:28" x14ac:dyDescent="0.25">
      <c r="A6432">
        <v>86</v>
      </c>
      <c r="B6432" t="s">
        <v>454</v>
      </c>
      <c r="C6432" t="s">
        <v>576</v>
      </c>
      <c r="D6432" t="s">
        <v>642</v>
      </c>
      <c r="E6432" t="s">
        <v>36</v>
      </c>
      <c r="F6432" t="s">
        <v>84</v>
      </c>
      <c r="G6432">
        <v>30000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222</v>
      </c>
      <c r="AB6432">
        <v>2020</v>
      </c>
    </row>
    <row r="6433" spans="1:28" x14ac:dyDescent="0.25">
      <c r="A6433">
        <v>87</v>
      </c>
      <c r="B6433" t="s">
        <v>453</v>
      </c>
      <c r="C6433" t="s">
        <v>577</v>
      </c>
      <c r="D6433" t="s">
        <v>655</v>
      </c>
      <c r="E6433" t="s">
        <v>59</v>
      </c>
      <c r="F6433" t="s">
        <v>84</v>
      </c>
      <c r="G6433">
        <v>30000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222</v>
      </c>
      <c r="AB6433">
        <v>2020</v>
      </c>
    </row>
    <row r="6434" spans="1:28" x14ac:dyDescent="0.25">
      <c r="A6434">
        <v>88</v>
      </c>
      <c r="B6434" t="s">
        <v>452</v>
      </c>
      <c r="C6434" t="s">
        <v>578</v>
      </c>
      <c r="D6434" t="s">
        <v>655</v>
      </c>
      <c r="E6434" t="s">
        <v>59</v>
      </c>
      <c r="F6434" t="s">
        <v>84</v>
      </c>
      <c r="G6434">
        <v>30000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222</v>
      </c>
      <c r="AB6434">
        <v>2020</v>
      </c>
    </row>
    <row r="6435" spans="1:28" x14ac:dyDescent="0.25">
      <c r="A6435">
        <v>89</v>
      </c>
      <c r="B6435" t="s">
        <v>346</v>
      </c>
      <c r="C6435" t="s">
        <v>583</v>
      </c>
      <c r="D6435" t="s">
        <v>12</v>
      </c>
      <c r="E6435" t="s">
        <v>46</v>
      </c>
      <c r="F6435" t="s">
        <v>84</v>
      </c>
      <c r="G6435">
        <v>28875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222</v>
      </c>
      <c r="AB6435">
        <v>2020</v>
      </c>
    </row>
    <row r="6436" spans="1:28" x14ac:dyDescent="0.25">
      <c r="A6436">
        <v>90</v>
      </c>
      <c r="B6436" t="s">
        <v>350</v>
      </c>
      <c r="C6436" t="s">
        <v>558</v>
      </c>
      <c r="D6436" t="s">
        <v>6</v>
      </c>
      <c r="E6436" t="s">
        <v>83</v>
      </c>
      <c r="F6436" t="s">
        <v>84</v>
      </c>
      <c r="G6436">
        <v>28875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222</v>
      </c>
      <c r="AB6436">
        <v>2020</v>
      </c>
    </row>
    <row r="6437" spans="1:28" x14ac:dyDescent="0.25">
      <c r="A6437">
        <v>91</v>
      </c>
      <c r="B6437" t="s">
        <v>361</v>
      </c>
      <c r="C6437" t="s">
        <v>622</v>
      </c>
      <c r="D6437" t="s">
        <v>12</v>
      </c>
      <c r="E6437" t="s">
        <v>32</v>
      </c>
      <c r="F6437" t="s">
        <v>84</v>
      </c>
      <c r="G6437">
        <v>28875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222</v>
      </c>
      <c r="AB6437">
        <v>2020</v>
      </c>
    </row>
    <row r="6438" spans="1:28" x14ac:dyDescent="0.25">
      <c r="A6438">
        <v>92</v>
      </c>
      <c r="B6438" t="s">
        <v>365</v>
      </c>
      <c r="C6438" t="s">
        <v>584</v>
      </c>
      <c r="D6438" t="s">
        <v>19</v>
      </c>
      <c r="E6438" t="s">
        <v>46</v>
      </c>
      <c r="F6438" t="s">
        <v>84</v>
      </c>
      <c r="G6438">
        <v>27300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222</v>
      </c>
      <c r="AB6438">
        <v>2020</v>
      </c>
    </row>
    <row r="6439" spans="1:28" x14ac:dyDescent="0.25">
      <c r="A6439">
        <v>93</v>
      </c>
      <c r="B6439" t="s">
        <v>364</v>
      </c>
      <c r="C6439" t="s">
        <v>555</v>
      </c>
      <c r="D6439" t="s">
        <v>655</v>
      </c>
      <c r="E6439" t="s">
        <v>74</v>
      </c>
      <c r="F6439" t="s">
        <v>84</v>
      </c>
      <c r="G6439">
        <v>26250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222</v>
      </c>
      <c r="AB6439">
        <v>2020</v>
      </c>
    </row>
    <row r="6440" spans="1:28" x14ac:dyDescent="0.25">
      <c r="A6440">
        <v>94</v>
      </c>
      <c r="B6440" t="s">
        <v>446</v>
      </c>
      <c r="C6440" t="s">
        <v>586</v>
      </c>
      <c r="D6440" t="s">
        <v>632</v>
      </c>
      <c r="E6440" t="s">
        <v>36</v>
      </c>
      <c r="F6440" t="s">
        <v>84</v>
      </c>
      <c r="G6440">
        <v>25000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222</v>
      </c>
      <c r="AB6440">
        <v>2020</v>
      </c>
    </row>
    <row r="6441" spans="1:28" x14ac:dyDescent="0.25">
      <c r="A6441">
        <v>95</v>
      </c>
      <c r="B6441" t="s">
        <v>363</v>
      </c>
      <c r="C6441" t="s">
        <v>569</v>
      </c>
      <c r="D6441" t="s">
        <v>632</v>
      </c>
      <c r="E6441" t="s">
        <v>619</v>
      </c>
      <c r="F6441" t="s">
        <v>84</v>
      </c>
      <c r="G6441">
        <v>24255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222</v>
      </c>
      <c r="AB6441">
        <v>2020</v>
      </c>
    </row>
    <row r="6442" spans="1:28" x14ac:dyDescent="0.25">
      <c r="A6442">
        <v>96</v>
      </c>
      <c r="B6442" t="s">
        <v>362</v>
      </c>
      <c r="C6442" t="s">
        <v>570</v>
      </c>
      <c r="D6442" t="s">
        <v>655</v>
      </c>
      <c r="E6442" t="s">
        <v>620</v>
      </c>
      <c r="F6442" t="s">
        <v>84</v>
      </c>
      <c r="G6442">
        <v>24150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222</v>
      </c>
      <c r="AB6442">
        <v>2020</v>
      </c>
    </row>
    <row r="6443" spans="1:28" x14ac:dyDescent="0.25">
      <c r="A6443">
        <v>97</v>
      </c>
      <c r="B6443" t="s">
        <v>432</v>
      </c>
      <c r="C6443" t="s">
        <v>590</v>
      </c>
      <c r="D6443" t="s">
        <v>10</v>
      </c>
      <c r="E6443" t="s">
        <v>33</v>
      </c>
      <c r="F6443" t="s">
        <v>84</v>
      </c>
      <c r="G6443">
        <v>23100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222</v>
      </c>
      <c r="AB6443">
        <v>2020</v>
      </c>
    </row>
    <row r="6444" spans="1:28" x14ac:dyDescent="0.25">
      <c r="A6444">
        <v>98</v>
      </c>
      <c r="B6444" t="s">
        <v>435</v>
      </c>
      <c r="C6444" t="s">
        <v>649</v>
      </c>
      <c r="D6444" t="s">
        <v>650</v>
      </c>
      <c r="E6444" t="s">
        <v>33</v>
      </c>
      <c r="F6444" t="s">
        <v>84</v>
      </c>
      <c r="G6444">
        <v>23100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222</v>
      </c>
      <c r="AB6444">
        <v>2020</v>
      </c>
    </row>
    <row r="6445" spans="1:28" x14ac:dyDescent="0.25">
      <c r="A6445">
        <v>99</v>
      </c>
      <c r="B6445" t="s">
        <v>353</v>
      </c>
      <c r="C6445" t="s">
        <v>580</v>
      </c>
      <c r="D6445" t="s">
        <v>19</v>
      </c>
      <c r="E6445" t="s">
        <v>60</v>
      </c>
      <c r="F6445" t="s">
        <v>84</v>
      </c>
      <c r="G6445">
        <v>23100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222</v>
      </c>
      <c r="AB6445">
        <v>2020</v>
      </c>
    </row>
    <row r="6446" spans="1:28" x14ac:dyDescent="0.25">
      <c r="A6446">
        <v>100</v>
      </c>
      <c r="B6446" t="s">
        <v>354</v>
      </c>
      <c r="C6446" t="s">
        <v>581</v>
      </c>
      <c r="D6446" t="s">
        <v>655</v>
      </c>
      <c r="E6446" t="s">
        <v>54</v>
      </c>
      <c r="F6446" t="s">
        <v>84</v>
      </c>
      <c r="G6446">
        <v>23100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222</v>
      </c>
      <c r="AB6446">
        <v>2020</v>
      </c>
    </row>
    <row r="6447" spans="1:28" x14ac:dyDescent="0.25">
      <c r="A6447">
        <v>101</v>
      </c>
      <c r="B6447" t="s">
        <v>355</v>
      </c>
      <c r="C6447" t="s">
        <v>582</v>
      </c>
      <c r="D6447" t="s">
        <v>7</v>
      </c>
      <c r="E6447" t="s">
        <v>54</v>
      </c>
      <c r="F6447" t="s">
        <v>84</v>
      </c>
      <c r="G6447">
        <v>23100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222</v>
      </c>
      <c r="AB6447">
        <v>2020</v>
      </c>
    </row>
    <row r="6448" spans="1:28" x14ac:dyDescent="0.25">
      <c r="A6448">
        <v>102</v>
      </c>
      <c r="B6448" t="s">
        <v>356</v>
      </c>
      <c r="C6448" t="s">
        <v>571</v>
      </c>
      <c r="D6448" t="s">
        <v>6</v>
      </c>
      <c r="E6448" t="s">
        <v>26</v>
      </c>
      <c r="F6448" t="s">
        <v>84</v>
      </c>
      <c r="G6448">
        <v>23100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222</v>
      </c>
      <c r="AB6448">
        <v>2020</v>
      </c>
    </row>
    <row r="6449" spans="1:28" x14ac:dyDescent="0.25">
      <c r="A6449">
        <v>103</v>
      </c>
      <c r="B6449" t="s">
        <v>357</v>
      </c>
      <c r="C6449" t="s">
        <v>589</v>
      </c>
      <c r="D6449" t="s">
        <v>6</v>
      </c>
      <c r="E6449" t="s">
        <v>26</v>
      </c>
      <c r="F6449" t="s">
        <v>84</v>
      </c>
      <c r="G6449">
        <v>23100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222</v>
      </c>
      <c r="AB6449">
        <v>2020</v>
      </c>
    </row>
    <row r="6450" spans="1:28" x14ac:dyDescent="0.25">
      <c r="A6450">
        <v>104</v>
      </c>
      <c r="B6450" t="s">
        <v>359</v>
      </c>
      <c r="C6450" t="s">
        <v>572</v>
      </c>
      <c r="D6450" t="s">
        <v>655</v>
      </c>
      <c r="E6450" t="s">
        <v>54</v>
      </c>
      <c r="F6450" t="s">
        <v>84</v>
      </c>
      <c r="G6450">
        <v>23100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222</v>
      </c>
      <c r="AB6450">
        <v>2020</v>
      </c>
    </row>
    <row r="6451" spans="1:28" x14ac:dyDescent="0.25">
      <c r="A6451">
        <v>105</v>
      </c>
      <c r="B6451" t="s">
        <v>341</v>
      </c>
      <c r="C6451" t="s">
        <v>579</v>
      </c>
      <c r="D6451" t="s">
        <v>655</v>
      </c>
      <c r="E6451" t="s">
        <v>52</v>
      </c>
      <c r="F6451" t="s">
        <v>84</v>
      </c>
      <c r="G6451">
        <v>22000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222</v>
      </c>
      <c r="AB6451">
        <v>2020</v>
      </c>
    </row>
    <row r="6452" spans="1:28" x14ac:dyDescent="0.25">
      <c r="A6452">
        <v>106</v>
      </c>
      <c r="B6452" t="s">
        <v>347</v>
      </c>
      <c r="C6452" t="s">
        <v>651</v>
      </c>
      <c r="D6452" t="s">
        <v>6</v>
      </c>
      <c r="E6452" t="s">
        <v>26</v>
      </c>
      <c r="F6452" t="s">
        <v>84</v>
      </c>
      <c r="G6452">
        <v>22000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222</v>
      </c>
      <c r="AB6452">
        <v>2020</v>
      </c>
    </row>
    <row r="6453" spans="1:28" x14ac:dyDescent="0.25">
      <c r="A6453">
        <v>107</v>
      </c>
      <c r="B6453" t="s">
        <v>348</v>
      </c>
      <c r="C6453" t="s">
        <v>652</v>
      </c>
      <c r="D6453" t="s">
        <v>6</v>
      </c>
      <c r="E6453" t="s">
        <v>26</v>
      </c>
      <c r="F6453" t="s">
        <v>84</v>
      </c>
      <c r="G6453">
        <v>22000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222</v>
      </c>
      <c r="AB6453">
        <v>2020</v>
      </c>
    </row>
    <row r="6454" spans="1:28" x14ac:dyDescent="0.25">
      <c r="A6454">
        <v>108</v>
      </c>
      <c r="B6454" t="s">
        <v>349</v>
      </c>
      <c r="C6454" t="s">
        <v>591</v>
      </c>
      <c r="D6454" t="s">
        <v>6</v>
      </c>
      <c r="E6454" t="s">
        <v>52</v>
      </c>
      <c r="F6454" t="s">
        <v>84</v>
      </c>
      <c r="G6454">
        <v>22000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222</v>
      </c>
      <c r="AB6454">
        <v>2020</v>
      </c>
    </row>
    <row r="6455" spans="1:28" x14ac:dyDescent="0.25">
      <c r="A6455">
        <v>109</v>
      </c>
      <c r="B6455" t="s">
        <v>351</v>
      </c>
      <c r="C6455" t="s">
        <v>592</v>
      </c>
      <c r="D6455" t="s">
        <v>6</v>
      </c>
      <c r="E6455" t="s">
        <v>52</v>
      </c>
      <c r="F6455" t="s">
        <v>84</v>
      </c>
      <c r="G6455">
        <v>22000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222</v>
      </c>
      <c r="AB6455">
        <v>2020</v>
      </c>
    </row>
    <row r="6456" spans="1:28" x14ac:dyDescent="0.25">
      <c r="A6456">
        <v>110</v>
      </c>
      <c r="B6456" t="s">
        <v>352</v>
      </c>
      <c r="C6456" t="s">
        <v>593</v>
      </c>
      <c r="D6456" t="s">
        <v>6</v>
      </c>
      <c r="E6456" t="s">
        <v>26</v>
      </c>
      <c r="F6456" t="s">
        <v>84</v>
      </c>
      <c r="G6456">
        <v>22000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222</v>
      </c>
      <c r="AB6456">
        <v>2020</v>
      </c>
    </row>
    <row r="6457" spans="1:28" x14ac:dyDescent="0.25">
      <c r="A6457">
        <v>111</v>
      </c>
      <c r="B6457" t="s">
        <v>433</v>
      </c>
      <c r="C6457" t="s">
        <v>653</v>
      </c>
      <c r="D6457" t="s">
        <v>650</v>
      </c>
      <c r="E6457" t="s">
        <v>26</v>
      </c>
      <c r="F6457" t="s">
        <v>84</v>
      </c>
      <c r="G6457">
        <v>22000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222</v>
      </c>
      <c r="AB6457">
        <v>2020</v>
      </c>
    </row>
    <row r="6458" spans="1:28" x14ac:dyDescent="0.25">
      <c r="A6458">
        <v>112</v>
      </c>
      <c r="B6458" t="s">
        <v>439</v>
      </c>
      <c r="C6458" t="s">
        <v>596</v>
      </c>
      <c r="D6458" t="s">
        <v>655</v>
      </c>
      <c r="E6458" t="s">
        <v>26</v>
      </c>
      <c r="F6458" t="s">
        <v>84</v>
      </c>
      <c r="G6458">
        <v>20000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222</v>
      </c>
      <c r="AB6458">
        <v>2020</v>
      </c>
    </row>
    <row r="6459" spans="1:28" x14ac:dyDescent="0.25">
      <c r="A6459">
        <v>113</v>
      </c>
      <c r="B6459" t="s">
        <v>340</v>
      </c>
      <c r="C6459" t="s">
        <v>654</v>
      </c>
      <c r="D6459" t="s">
        <v>6</v>
      </c>
      <c r="E6459" t="s">
        <v>26</v>
      </c>
      <c r="F6459" t="s">
        <v>84</v>
      </c>
      <c r="G6459">
        <v>20000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222</v>
      </c>
      <c r="AB6459">
        <v>2020</v>
      </c>
    </row>
    <row r="6460" spans="1:28" x14ac:dyDescent="0.25">
      <c r="A6460">
        <v>114</v>
      </c>
      <c r="B6460" t="s">
        <v>440</v>
      </c>
      <c r="C6460" t="s">
        <v>587</v>
      </c>
      <c r="D6460" t="s">
        <v>10</v>
      </c>
      <c r="E6460" t="s">
        <v>54</v>
      </c>
      <c r="F6460" t="s">
        <v>84</v>
      </c>
      <c r="G6460">
        <v>20000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222</v>
      </c>
      <c r="AB6460">
        <v>2020</v>
      </c>
    </row>
    <row r="6461" spans="1:28" x14ac:dyDescent="0.25">
      <c r="A6461">
        <v>115</v>
      </c>
      <c r="B6461" t="s">
        <v>344</v>
      </c>
      <c r="C6461" t="s">
        <v>588</v>
      </c>
      <c r="D6461" t="s">
        <v>655</v>
      </c>
      <c r="E6461" t="s">
        <v>41</v>
      </c>
      <c r="F6461" t="s">
        <v>84</v>
      </c>
      <c r="G6461">
        <v>19800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222</v>
      </c>
      <c r="AB6461">
        <v>2020</v>
      </c>
    </row>
    <row r="6462" spans="1:28" x14ac:dyDescent="0.25">
      <c r="A6462">
        <v>116</v>
      </c>
      <c r="B6462" t="s">
        <v>445</v>
      </c>
      <c r="C6462" t="s">
        <v>502</v>
      </c>
      <c r="D6462" t="s">
        <v>7</v>
      </c>
      <c r="E6462" t="s">
        <v>54</v>
      </c>
      <c r="F6462" t="s">
        <v>84</v>
      </c>
      <c r="G6462">
        <v>18000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222</v>
      </c>
      <c r="AB6462">
        <v>2020</v>
      </c>
    </row>
    <row r="6463" spans="1:28" x14ac:dyDescent="0.25">
      <c r="A6463">
        <v>117</v>
      </c>
      <c r="B6463" t="s">
        <v>342</v>
      </c>
      <c r="C6463" t="s">
        <v>559</v>
      </c>
      <c r="D6463" t="s">
        <v>655</v>
      </c>
      <c r="E6463" t="s">
        <v>37</v>
      </c>
      <c r="F6463" t="s">
        <v>84</v>
      </c>
      <c r="G6463">
        <v>16775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222</v>
      </c>
      <c r="AB6463">
        <v>2020</v>
      </c>
    </row>
    <row r="6464" spans="1:28" x14ac:dyDescent="0.25">
      <c r="A6464">
        <v>118</v>
      </c>
      <c r="B6464" t="s">
        <v>338</v>
      </c>
      <c r="C6464" t="s">
        <v>594</v>
      </c>
      <c r="D6464" t="s">
        <v>6</v>
      </c>
      <c r="E6464" t="s">
        <v>28</v>
      </c>
      <c r="F6464" t="s">
        <v>84</v>
      </c>
      <c r="G6464">
        <v>16500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222</v>
      </c>
      <c r="AB6464">
        <v>2020</v>
      </c>
    </row>
    <row r="6465" spans="1:28" x14ac:dyDescent="0.25">
      <c r="A6465">
        <v>119</v>
      </c>
      <c r="B6465" t="s">
        <v>339</v>
      </c>
      <c r="C6465" t="s">
        <v>595</v>
      </c>
      <c r="D6465" t="s">
        <v>655</v>
      </c>
      <c r="E6465" t="s">
        <v>57</v>
      </c>
      <c r="F6465" t="s">
        <v>84</v>
      </c>
      <c r="G6465">
        <v>16500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222</v>
      </c>
      <c r="AB6465">
        <v>2020</v>
      </c>
    </row>
    <row r="6466" spans="1:28" x14ac:dyDescent="0.25">
      <c r="A6466">
        <v>120</v>
      </c>
      <c r="B6466" t="s">
        <v>431</v>
      </c>
      <c r="C6466" t="s">
        <v>600</v>
      </c>
      <c r="D6466" t="s">
        <v>655</v>
      </c>
      <c r="E6466" t="s">
        <v>37</v>
      </c>
      <c r="F6466" t="s">
        <v>84</v>
      </c>
      <c r="G6466">
        <v>13750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222</v>
      </c>
      <c r="AB6466">
        <v>2020</v>
      </c>
    </row>
    <row r="6467" spans="1:28" x14ac:dyDescent="0.25">
      <c r="A6467">
        <v>121</v>
      </c>
      <c r="B6467" t="s">
        <v>451</v>
      </c>
      <c r="C6467" t="s">
        <v>601</v>
      </c>
      <c r="D6467" t="s">
        <v>655</v>
      </c>
      <c r="E6467" t="s">
        <v>37</v>
      </c>
      <c r="F6467" t="s">
        <v>84</v>
      </c>
      <c r="G6467">
        <v>13750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222</v>
      </c>
      <c r="AB6467">
        <v>2020</v>
      </c>
    </row>
    <row r="6468" spans="1:28" x14ac:dyDescent="0.25">
      <c r="A6468">
        <v>122</v>
      </c>
      <c r="B6468" t="s">
        <v>336</v>
      </c>
      <c r="C6468" t="s">
        <v>603</v>
      </c>
      <c r="D6468" t="s">
        <v>6</v>
      </c>
      <c r="E6468" t="s">
        <v>37</v>
      </c>
      <c r="F6468" t="s">
        <v>84</v>
      </c>
      <c r="G6468">
        <v>10000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222</v>
      </c>
      <c r="AB6468">
        <v>2020</v>
      </c>
    </row>
    <row r="6469" spans="1:28" x14ac:dyDescent="0.25">
      <c r="A6469">
        <v>123</v>
      </c>
      <c r="B6469" t="s">
        <v>441</v>
      </c>
      <c r="C6469" t="s">
        <v>604</v>
      </c>
      <c r="D6469" t="s">
        <v>6</v>
      </c>
      <c r="E6469" t="s">
        <v>37</v>
      </c>
      <c r="F6469" t="s">
        <v>84</v>
      </c>
      <c r="G6469">
        <v>10000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223</v>
      </c>
      <c r="AB6469">
        <v>2020</v>
      </c>
    </row>
    <row r="6470" spans="1:28" x14ac:dyDescent="0.25">
      <c r="A6470">
        <v>124</v>
      </c>
      <c r="B6470" t="s">
        <v>444</v>
      </c>
      <c r="C6470" t="s">
        <v>501</v>
      </c>
      <c r="D6470" t="s">
        <v>7</v>
      </c>
      <c r="E6470" t="s">
        <v>27</v>
      </c>
      <c r="F6470" t="s">
        <v>84</v>
      </c>
      <c r="G6470">
        <v>360000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223</v>
      </c>
      <c r="AB6470">
        <v>2020</v>
      </c>
    </row>
    <row r="6471" spans="1:28" x14ac:dyDescent="0.25">
      <c r="A6471">
        <v>1</v>
      </c>
      <c r="B6471" t="s">
        <v>426</v>
      </c>
      <c r="C6471" t="s">
        <v>502</v>
      </c>
      <c r="D6471" t="s">
        <v>10</v>
      </c>
      <c r="E6471" t="s">
        <v>53</v>
      </c>
      <c r="F6471" t="s">
        <v>84</v>
      </c>
      <c r="G6471">
        <v>280000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223</v>
      </c>
      <c r="AB6471">
        <v>2020</v>
      </c>
    </row>
    <row r="6472" spans="1:28" x14ac:dyDescent="0.25">
      <c r="A6472">
        <v>2</v>
      </c>
      <c r="B6472" t="s">
        <v>443</v>
      </c>
      <c r="C6472" t="s">
        <v>503</v>
      </c>
      <c r="D6472" t="s">
        <v>19</v>
      </c>
      <c r="E6472" t="s">
        <v>71</v>
      </c>
      <c r="F6472" t="s">
        <v>84</v>
      </c>
      <c r="G6472">
        <v>280000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223</v>
      </c>
      <c r="AB6472">
        <v>2020</v>
      </c>
    </row>
    <row r="6473" spans="1:28" x14ac:dyDescent="0.25">
      <c r="A6473">
        <v>3</v>
      </c>
      <c r="B6473" t="s">
        <v>417</v>
      </c>
      <c r="C6473" t="s">
        <v>512</v>
      </c>
      <c r="D6473" t="s">
        <v>21</v>
      </c>
      <c r="E6473" t="s">
        <v>81</v>
      </c>
      <c r="F6473" t="s">
        <v>84</v>
      </c>
      <c r="G6473">
        <v>130000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223</v>
      </c>
      <c r="AB6473">
        <v>2020</v>
      </c>
    </row>
    <row r="6474" spans="1:28" x14ac:dyDescent="0.25">
      <c r="A6474">
        <v>4</v>
      </c>
      <c r="B6474" t="s">
        <v>419</v>
      </c>
      <c r="C6474" t="s">
        <v>518</v>
      </c>
      <c r="D6474" t="s">
        <v>16</v>
      </c>
      <c r="E6474" t="s">
        <v>701</v>
      </c>
      <c r="F6474" t="s">
        <v>84</v>
      </c>
      <c r="G6474">
        <v>130000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223</v>
      </c>
      <c r="AB6474">
        <v>2020</v>
      </c>
    </row>
    <row r="6475" spans="1:28" x14ac:dyDescent="0.25">
      <c r="A6475">
        <v>5</v>
      </c>
      <c r="B6475" t="s">
        <v>425</v>
      </c>
      <c r="C6475" t="s">
        <v>659</v>
      </c>
      <c r="D6475" t="s">
        <v>6</v>
      </c>
      <c r="E6475" t="s">
        <v>660</v>
      </c>
      <c r="F6475" t="s">
        <v>661</v>
      </c>
      <c r="G6475">
        <v>130000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223</v>
      </c>
      <c r="AB6475">
        <v>2020</v>
      </c>
    </row>
    <row r="6476" spans="1:28" x14ac:dyDescent="0.25">
      <c r="A6476">
        <v>6</v>
      </c>
      <c r="B6476" t="s">
        <v>420</v>
      </c>
      <c r="C6476" t="s">
        <v>513</v>
      </c>
      <c r="D6476" t="s">
        <v>14</v>
      </c>
      <c r="E6476" t="s">
        <v>333</v>
      </c>
      <c r="F6476" t="s">
        <v>84</v>
      </c>
      <c r="G6476">
        <v>130000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223</v>
      </c>
      <c r="AB6476">
        <v>2020</v>
      </c>
    </row>
    <row r="6477" spans="1:28" x14ac:dyDescent="0.25">
      <c r="A6477">
        <v>7</v>
      </c>
      <c r="B6477" t="s">
        <v>421</v>
      </c>
      <c r="C6477" t="s">
        <v>515</v>
      </c>
      <c r="D6477" t="s">
        <v>4</v>
      </c>
      <c r="E6477" t="s">
        <v>516</v>
      </c>
      <c r="F6477" t="s">
        <v>84</v>
      </c>
      <c r="G6477">
        <v>130000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223</v>
      </c>
      <c r="AB6477">
        <v>2020</v>
      </c>
    </row>
    <row r="6478" spans="1:28" x14ac:dyDescent="0.25">
      <c r="A6478">
        <v>8</v>
      </c>
      <c r="B6478" t="s">
        <v>422</v>
      </c>
      <c r="C6478" t="s">
        <v>504</v>
      </c>
      <c r="D6478" t="s">
        <v>5</v>
      </c>
      <c r="E6478" t="s">
        <v>702</v>
      </c>
      <c r="F6478" t="s">
        <v>84</v>
      </c>
      <c r="G6478">
        <v>130000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223</v>
      </c>
      <c r="AB6478">
        <v>2020</v>
      </c>
    </row>
    <row r="6479" spans="1:28" x14ac:dyDescent="0.25">
      <c r="A6479">
        <v>9</v>
      </c>
      <c r="B6479" t="s">
        <v>423</v>
      </c>
      <c r="C6479" t="s">
        <v>614</v>
      </c>
      <c r="D6479" t="s">
        <v>615</v>
      </c>
      <c r="E6479" t="s">
        <v>616</v>
      </c>
      <c r="F6479" t="s">
        <v>84</v>
      </c>
      <c r="G6479">
        <v>130000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223</v>
      </c>
      <c r="AB6479">
        <v>2020</v>
      </c>
    </row>
    <row r="6480" spans="1:28" x14ac:dyDescent="0.25">
      <c r="A6480">
        <v>10</v>
      </c>
      <c r="B6480" t="s">
        <v>450</v>
      </c>
      <c r="C6480" t="s">
        <v>662</v>
      </c>
      <c r="D6480" t="s">
        <v>642</v>
      </c>
      <c r="E6480" t="s">
        <v>663</v>
      </c>
      <c r="F6480" t="s">
        <v>664</v>
      </c>
      <c r="G6480">
        <v>130000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223</v>
      </c>
      <c r="AB6480">
        <v>2020</v>
      </c>
    </row>
    <row r="6481" spans="1:28" x14ac:dyDescent="0.25">
      <c r="A6481">
        <v>11</v>
      </c>
      <c r="B6481" t="s">
        <v>424</v>
      </c>
      <c r="C6481" t="s">
        <v>665</v>
      </c>
      <c r="D6481" t="s">
        <v>17</v>
      </c>
      <c r="E6481" t="s">
        <v>666</v>
      </c>
      <c r="F6481" t="s">
        <v>84</v>
      </c>
      <c r="G6481">
        <v>130000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223</v>
      </c>
      <c r="AB6481">
        <v>2020</v>
      </c>
    </row>
    <row r="6482" spans="1:28" x14ac:dyDescent="0.25">
      <c r="A6482">
        <v>12</v>
      </c>
      <c r="B6482" t="s">
        <v>411</v>
      </c>
      <c r="C6482" t="s">
        <v>521</v>
      </c>
      <c r="D6482" t="s">
        <v>13</v>
      </c>
      <c r="E6482" t="s">
        <v>678</v>
      </c>
      <c r="F6482" t="s">
        <v>84</v>
      </c>
      <c r="G6482">
        <v>95000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223</v>
      </c>
      <c r="AB6482">
        <v>2020</v>
      </c>
    </row>
    <row r="6483" spans="1:28" x14ac:dyDescent="0.25">
      <c r="A6483">
        <v>13</v>
      </c>
      <c r="B6483" t="s">
        <v>413</v>
      </c>
      <c r="C6483" t="s">
        <v>626</v>
      </c>
      <c r="D6483" t="s">
        <v>627</v>
      </c>
      <c r="E6483" t="s">
        <v>628</v>
      </c>
      <c r="F6483" t="s">
        <v>84</v>
      </c>
      <c r="G6483">
        <v>95000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223</v>
      </c>
      <c r="AB6483">
        <v>2020</v>
      </c>
    </row>
    <row r="6484" spans="1:28" x14ac:dyDescent="0.25">
      <c r="A6484">
        <v>14</v>
      </c>
      <c r="B6484" t="s">
        <v>414</v>
      </c>
      <c r="C6484" t="s">
        <v>523</v>
      </c>
      <c r="D6484" t="s">
        <v>21</v>
      </c>
      <c r="E6484" t="s">
        <v>48</v>
      </c>
      <c r="F6484" t="s">
        <v>84</v>
      </c>
      <c r="G6484">
        <v>95000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223</v>
      </c>
      <c r="AB6484">
        <v>2020</v>
      </c>
    </row>
    <row r="6485" spans="1:28" x14ac:dyDescent="0.25">
      <c r="A6485">
        <v>15</v>
      </c>
      <c r="B6485" t="s">
        <v>415</v>
      </c>
      <c r="C6485" t="s">
        <v>525</v>
      </c>
      <c r="D6485" t="s">
        <v>10</v>
      </c>
      <c r="E6485" t="s">
        <v>69</v>
      </c>
      <c r="F6485" t="s">
        <v>84</v>
      </c>
      <c r="G6485">
        <v>95000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223</v>
      </c>
      <c r="AB6485">
        <v>2020</v>
      </c>
    </row>
    <row r="6486" spans="1:28" x14ac:dyDescent="0.25">
      <c r="A6486">
        <v>16</v>
      </c>
      <c r="B6486" t="s">
        <v>416</v>
      </c>
      <c r="C6486" t="s">
        <v>679</v>
      </c>
      <c r="D6486" t="s">
        <v>6</v>
      </c>
      <c r="E6486" t="s">
        <v>680</v>
      </c>
      <c r="F6486" t="s">
        <v>84</v>
      </c>
      <c r="G6486">
        <v>95000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223</v>
      </c>
      <c r="AB6486">
        <v>2020</v>
      </c>
    </row>
    <row r="6487" spans="1:28" x14ac:dyDescent="0.25">
      <c r="A6487">
        <v>17</v>
      </c>
      <c r="B6487" t="s">
        <v>412</v>
      </c>
      <c r="C6487" t="s">
        <v>527</v>
      </c>
      <c r="D6487" t="s">
        <v>17</v>
      </c>
      <c r="E6487" t="s">
        <v>613</v>
      </c>
      <c r="F6487" t="s">
        <v>84</v>
      </c>
      <c r="G6487">
        <v>85000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223</v>
      </c>
      <c r="AB6487">
        <v>2020</v>
      </c>
    </row>
    <row r="6488" spans="1:28" x14ac:dyDescent="0.25">
      <c r="A6488">
        <v>18</v>
      </c>
      <c r="B6488" t="s">
        <v>410</v>
      </c>
      <c r="C6488" t="s">
        <v>685</v>
      </c>
      <c r="D6488" t="s">
        <v>21</v>
      </c>
      <c r="E6488" t="s">
        <v>686</v>
      </c>
      <c r="F6488" t="s">
        <v>84</v>
      </c>
      <c r="G6488">
        <v>85000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223</v>
      </c>
      <c r="AB6488">
        <v>2020</v>
      </c>
    </row>
    <row r="6489" spans="1:28" x14ac:dyDescent="0.25">
      <c r="A6489">
        <v>19</v>
      </c>
      <c r="B6489" t="s">
        <v>449</v>
      </c>
      <c r="C6489" t="s">
        <v>530</v>
      </c>
      <c r="D6489" t="s">
        <v>7</v>
      </c>
      <c r="E6489" t="s">
        <v>687</v>
      </c>
      <c r="F6489" t="s">
        <v>84</v>
      </c>
      <c r="G6489">
        <v>80000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223</v>
      </c>
      <c r="AB6489">
        <v>2020</v>
      </c>
    </row>
    <row r="6490" spans="1:28" x14ac:dyDescent="0.25">
      <c r="A6490">
        <v>20</v>
      </c>
      <c r="B6490" t="s">
        <v>438</v>
      </c>
      <c r="C6490" t="s">
        <v>517</v>
      </c>
      <c r="D6490" t="s">
        <v>94</v>
      </c>
      <c r="E6490" t="s">
        <v>645</v>
      </c>
      <c r="F6490" t="s">
        <v>85</v>
      </c>
      <c r="G6490">
        <v>85000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223</v>
      </c>
      <c r="AB6490">
        <v>2020</v>
      </c>
    </row>
    <row r="6491" spans="1:28" x14ac:dyDescent="0.25">
      <c r="A6491">
        <v>21</v>
      </c>
      <c r="B6491" t="s">
        <v>373</v>
      </c>
      <c r="C6491" t="s">
        <v>688</v>
      </c>
      <c r="D6491" t="s">
        <v>94</v>
      </c>
      <c r="E6491" t="s">
        <v>689</v>
      </c>
      <c r="F6491" t="s">
        <v>84</v>
      </c>
      <c r="G6491">
        <v>80000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223</v>
      </c>
      <c r="AB6491">
        <v>2020</v>
      </c>
    </row>
    <row r="6492" spans="1:28" x14ac:dyDescent="0.25">
      <c r="A6492">
        <v>22</v>
      </c>
      <c r="B6492" t="s">
        <v>407</v>
      </c>
      <c r="C6492" t="s">
        <v>532</v>
      </c>
      <c r="D6492" t="s">
        <v>12</v>
      </c>
      <c r="E6492" t="s">
        <v>35</v>
      </c>
      <c r="F6492" t="s">
        <v>84</v>
      </c>
      <c r="G6492">
        <v>75000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223</v>
      </c>
      <c r="AB6492">
        <v>2020</v>
      </c>
    </row>
    <row r="6493" spans="1:28" x14ac:dyDescent="0.25">
      <c r="A6493">
        <v>23</v>
      </c>
      <c r="B6493" t="s">
        <v>406</v>
      </c>
      <c r="C6493" t="s">
        <v>533</v>
      </c>
      <c r="D6493" t="s">
        <v>6</v>
      </c>
      <c r="E6493" t="s">
        <v>335</v>
      </c>
      <c r="F6493" t="s">
        <v>84</v>
      </c>
      <c r="G6493">
        <v>70000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223</v>
      </c>
      <c r="AB6493">
        <v>2020</v>
      </c>
    </row>
    <row r="6494" spans="1:28" x14ac:dyDescent="0.25">
      <c r="A6494">
        <v>24</v>
      </c>
      <c r="B6494" t="s">
        <v>389</v>
      </c>
      <c r="C6494" t="s">
        <v>529</v>
      </c>
      <c r="D6494" t="s">
        <v>18</v>
      </c>
      <c r="E6494" t="s">
        <v>55</v>
      </c>
      <c r="F6494" t="s">
        <v>84</v>
      </c>
      <c r="G6494">
        <v>65000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223</v>
      </c>
      <c r="AB6494">
        <v>2020</v>
      </c>
    </row>
    <row r="6495" spans="1:28" x14ac:dyDescent="0.25">
      <c r="A6495">
        <v>25</v>
      </c>
      <c r="B6495" t="s">
        <v>402</v>
      </c>
      <c r="C6495" t="s">
        <v>526</v>
      </c>
      <c r="D6495" t="s">
        <v>4</v>
      </c>
      <c r="E6495" t="s">
        <v>618</v>
      </c>
      <c r="F6495" t="s">
        <v>84</v>
      </c>
      <c r="G6495">
        <v>65000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223</v>
      </c>
      <c r="AB6495">
        <v>2020</v>
      </c>
    </row>
    <row r="6496" spans="1:28" x14ac:dyDescent="0.25">
      <c r="A6496">
        <v>26</v>
      </c>
      <c r="B6496" t="s">
        <v>403</v>
      </c>
      <c r="C6496" t="s">
        <v>703</v>
      </c>
      <c r="D6496" t="s">
        <v>13</v>
      </c>
      <c r="E6496" t="s">
        <v>704</v>
      </c>
      <c r="F6496" t="s">
        <v>84</v>
      </c>
      <c r="G6496">
        <v>65000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223</v>
      </c>
      <c r="AB6496">
        <v>2020</v>
      </c>
    </row>
    <row r="6497" spans="1:28" x14ac:dyDescent="0.25">
      <c r="A6497">
        <v>27</v>
      </c>
      <c r="B6497" t="s">
        <v>404</v>
      </c>
      <c r="C6497" t="s">
        <v>534</v>
      </c>
      <c r="D6497" t="s">
        <v>10</v>
      </c>
      <c r="E6497" t="s">
        <v>39</v>
      </c>
      <c r="F6497" t="s">
        <v>84</v>
      </c>
      <c r="G6497">
        <v>65000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223</v>
      </c>
      <c r="AB6497">
        <v>2020</v>
      </c>
    </row>
    <row r="6498" spans="1:28" x14ac:dyDescent="0.25">
      <c r="A6498">
        <v>28</v>
      </c>
      <c r="B6498" t="s">
        <v>405</v>
      </c>
      <c r="C6498" t="s">
        <v>535</v>
      </c>
      <c r="D6498" t="s">
        <v>16</v>
      </c>
      <c r="E6498" t="s">
        <v>61</v>
      </c>
      <c r="F6498" t="s">
        <v>84</v>
      </c>
      <c r="G6498">
        <v>65000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223</v>
      </c>
      <c r="AB6498">
        <v>2020</v>
      </c>
    </row>
    <row r="6499" spans="1:28" x14ac:dyDescent="0.25">
      <c r="A6499">
        <v>29</v>
      </c>
      <c r="B6499" t="s">
        <v>400</v>
      </c>
      <c r="C6499" t="s">
        <v>536</v>
      </c>
      <c r="D6499" t="s">
        <v>4</v>
      </c>
      <c r="E6499" t="s">
        <v>64</v>
      </c>
      <c r="F6499" t="s">
        <v>84</v>
      </c>
      <c r="G6499">
        <v>60000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223</v>
      </c>
      <c r="AB6499">
        <v>2020</v>
      </c>
    </row>
    <row r="6500" spans="1:28" x14ac:dyDescent="0.25">
      <c r="A6500">
        <v>30</v>
      </c>
      <c r="B6500" t="s">
        <v>401</v>
      </c>
      <c r="C6500" t="s">
        <v>537</v>
      </c>
      <c r="D6500" t="s">
        <v>7</v>
      </c>
      <c r="E6500" t="s">
        <v>75</v>
      </c>
      <c r="F6500" t="s">
        <v>84</v>
      </c>
      <c r="G6500">
        <v>60000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223</v>
      </c>
      <c r="AB6500">
        <v>2020</v>
      </c>
    </row>
    <row r="6501" spans="1:28" x14ac:dyDescent="0.25">
      <c r="A6501">
        <v>31</v>
      </c>
      <c r="B6501" t="s">
        <v>429</v>
      </c>
      <c r="C6501" t="s">
        <v>538</v>
      </c>
      <c r="D6501" t="s">
        <v>14</v>
      </c>
      <c r="E6501" t="s">
        <v>66</v>
      </c>
      <c r="F6501" t="s">
        <v>84</v>
      </c>
      <c r="G6501">
        <v>55000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223</v>
      </c>
      <c r="AB6501">
        <v>2020</v>
      </c>
    </row>
    <row r="6502" spans="1:28" x14ac:dyDescent="0.25">
      <c r="A6502">
        <v>32</v>
      </c>
      <c r="B6502" t="s">
        <v>342</v>
      </c>
      <c r="C6502" t="s">
        <v>539</v>
      </c>
      <c r="D6502" t="s">
        <v>15</v>
      </c>
      <c r="E6502" t="s">
        <v>540</v>
      </c>
      <c r="F6502" t="s">
        <v>84</v>
      </c>
      <c r="G6502">
        <v>55000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223</v>
      </c>
      <c r="AB6502">
        <v>2020</v>
      </c>
    </row>
    <row r="6503" spans="1:28" x14ac:dyDescent="0.25">
      <c r="A6503">
        <v>33</v>
      </c>
      <c r="B6503" t="s">
        <v>399</v>
      </c>
      <c r="C6503" t="s">
        <v>514</v>
      </c>
      <c r="D6503" t="s">
        <v>16</v>
      </c>
      <c r="E6503" t="s">
        <v>79</v>
      </c>
      <c r="F6503" t="s">
        <v>84</v>
      </c>
      <c r="G6503">
        <v>54000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223</v>
      </c>
      <c r="AB6503">
        <v>2020</v>
      </c>
    </row>
    <row r="6504" spans="1:28" x14ac:dyDescent="0.25">
      <c r="A6504">
        <v>34</v>
      </c>
      <c r="B6504" t="s">
        <v>396</v>
      </c>
      <c r="C6504" t="s">
        <v>541</v>
      </c>
      <c r="D6504" t="s">
        <v>21</v>
      </c>
      <c r="E6504" t="s">
        <v>70</v>
      </c>
      <c r="F6504" t="s">
        <v>84</v>
      </c>
      <c r="G6504">
        <v>50000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223</v>
      </c>
      <c r="AB6504">
        <v>2020</v>
      </c>
    </row>
    <row r="6505" spans="1:28" x14ac:dyDescent="0.25">
      <c r="A6505">
        <v>35</v>
      </c>
      <c r="B6505" t="s">
        <v>397</v>
      </c>
      <c r="C6505" t="s">
        <v>542</v>
      </c>
      <c r="D6505" t="s">
        <v>17</v>
      </c>
      <c r="E6505" t="s">
        <v>76</v>
      </c>
      <c r="F6505" t="s">
        <v>84</v>
      </c>
      <c r="G6505">
        <v>50000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223</v>
      </c>
      <c r="AB6505">
        <v>2020</v>
      </c>
    </row>
    <row r="6506" spans="1:28" x14ac:dyDescent="0.25">
      <c r="A6506">
        <v>36</v>
      </c>
      <c r="B6506" t="s">
        <v>379</v>
      </c>
      <c r="C6506" t="s">
        <v>544</v>
      </c>
      <c r="D6506" t="s">
        <v>10</v>
      </c>
      <c r="E6506" t="s">
        <v>43</v>
      </c>
      <c r="F6506" t="s">
        <v>84</v>
      </c>
      <c r="G6506">
        <v>45000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223</v>
      </c>
      <c r="AB6506">
        <v>2020</v>
      </c>
    </row>
    <row r="6507" spans="1:28" x14ac:dyDescent="0.25">
      <c r="A6507">
        <v>37</v>
      </c>
      <c r="B6507" t="s">
        <v>388</v>
      </c>
      <c r="C6507" t="s">
        <v>646</v>
      </c>
      <c r="D6507" t="s">
        <v>647</v>
      </c>
      <c r="E6507" t="s">
        <v>24</v>
      </c>
      <c r="F6507" t="s">
        <v>84</v>
      </c>
      <c r="G6507">
        <v>45000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223</v>
      </c>
      <c r="AB6507">
        <v>2020</v>
      </c>
    </row>
    <row r="6508" spans="1:28" x14ac:dyDescent="0.25">
      <c r="A6508">
        <v>38</v>
      </c>
      <c r="B6508" t="s">
        <v>436</v>
      </c>
      <c r="C6508" t="s">
        <v>546</v>
      </c>
      <c r="D6508" t="s">
        <v>10</v>
      </c>
      <c r="E6508" t="s">
        <v>40</v>
      </c>
      <c r="F6508" t="s">
        <v>664</v>
      </c>
      <c r="G6508">
        <v>45000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223</v>
      </c>
      <c r="AB6508">
        <v>2020</v>
      </c>
    </row>
    <row r="6509" spans="1:28" x14ac:dyDescent="0.25">
      <c r="A6509">
        <v>39</v>
      </c>
      <c r="B6509" t="s">
        <v>390</v>
      </c>
      <c r="C6509" t="s">
        <v>531</v>
      </c>
      <c r="D6509" t="s">
        <v>5</v>
      </c>
      <c r="E6509" t="s">
        <v>25</v>
      </c>
      <c r="F6509" t="s">
        <v>84</v>
      </c>
      <c r="G6509">
        <v>45000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223</v>
      </c>
      <c r="AB6509">
        <v>2020</v>
      </c>
    </row>
    <row r="6510" spans="1:28" x14ac:dyDescent="0.25">
      <c r="A6510">
        <v>40</v>
      </c>
      <c r="B6510" t="s">
        <v>391</v>
      </c>
      <c r="C6510" t="s">
        <v>545</v>
      </c>
      <c r="D6510" t="s">
        <v>4</v>
      </c>
      <c r="E6510" t="s">
        <v>24</v>
      </c>
      <c r="F6510" t="s">
        <v>84</v>
      </c>
      <c r="G6510">
        <v>45000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223</v>
      </c>
      <c r="AB6510">
        <v>2020</v>
      </c>
    </row>
    <row r="6511" spans="1:28" x14ac:dyDescent="0.25">
      <c r="A6511">
        <v>41</v>
      </c>
      <c r="B6511" t="s">
        <v>392</v>
      </c>
      <c r="C6511" t="s">
        <v>547</v>
      </c>
      <c r="D6511" t="s">
        <v>10</v>
      </c>
      <c r="E6511" t="s">
        <v>50</v>
      </c>
      <c r="F6511" t="s">
        <v>84</v>
      </c>
      <c r="G6511">
        <v>45000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223</v>
      </c>
      <c r="AB6511">
        <v>2020</v>
      </c>
    </row>
    <row r="6512" spans="1:28" x14ac:dyDescent="0.25">
      <c r="A6512">
        <v>42</v>
      </c>
      <c r="B6512" t="s">
        <v>387</v>
      </c>
      <c r="C6512" t="s">
        <v>549</v>
      </c>
      <c r="D6512" t="s">
        <v>16</v>
      </c>
      <c r="E6512" t="s">
        <v>45</v>
      </c>
      <c r="F6512" t="s">
        <v>84</v>
      </c>
      <c r="G6512">
        <v>44000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223</v>
      </c>
      <c r="AB6512">
        <v>2020</v>
      </c>
    </row>
    <row r="6513" spans="1:28" x14ac:dyDescent="0.25">
      <c r="A6513">
        <v>43</v>
      </c>
      <c r="B6513" t="s">
        <v>370</v>
      </c>
      <c r="C6513" t="s">
        <v>648</v>
      </c>
      <c r="D6513" t="s">
        <v>94</v>
      </c>
      <c r="E6513" t="s">
        <v>46</v>
      </c>
      <c r="F6513" t="s">
        <v>84</v>
      </c>
      <c r="G6513">
        <v>40000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223</v>
      </c>
      <c r="AB6513">
        <v>2020</v>
      </c>
    </row>
    <row r="6514" spans="1:28" x14ac:dyDescent="0.25">
      <c r="A6514">
        <v>44</v>
      </c>
      <c r="B6514" t="s">
        <v>376</v>
      </c>
      <c r="C6514" t="s">
        <v>551</v>
      </c>
      <c r="D6514" t="s">
        <v>10</v>
      </c>
      <c r="E6514" t="s">
        <v>44</v>
      </c>
      <c r="F6514" t="s">
        <v>84</v>
      </c>
      <c r="G6514">
        <v>40000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223</v>
      </c>
      <c r="AB6514">
        <v>2020</v>
      </c>
    </row>
    <row r="6515" spans="1:28" x14ac:dyDescent="0.25">
      <c r="A6515">
        <v>45</v>
      </c>
      <c r="B6515" t="s">
        <v>382</v>
      </c>
      <c r="C6515" t="s">
        <v>552</v>
      </c>
      <c r="D6515" t="s">
        <v>94</v>
      </c>
      <c r="E6515" t="s">
        <v>65</v>
      </c>
      <c r="F6515" t="s">
        <v>85</v>
      </c>
      <c r="G6515">
        <v>40000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223</v>
      </c>
      <c r="AB6515">
        <v>2020</v>
      </c>
    </row>
    <row r="6516" spans="1:28" x14ac:dyDescent="0.25">
      <c r="A6516">
        <v>46</v>
      </c>
      <c r="B6516" t="s">
        <v>385</v>
      </c>
      <c r="C6516" t="s">
        <v>629</v>
      </c>
      <c r="D6516" t="s">
        <v>94</v>
      </c>
      <c r="E6516" t="s">
        <v>698</v>
      </c>
      <c r="F6516" t="s">
        <v>84</v>
      </c>
      <c r="G6516">
        <v>40000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223</v>
      </c>
      <c r="AB6516">
        <v>2020</v>
      </c>
    </row>
    <row r="6517" spans="1:28" x14ac:dyDescent="0.25">
      <c r="A6517">
        <v>47</v>
      </c>
      <c r="B6517" t="s">
        <v>386</v>
      </c>
      <c r="C6517" t="s">
        <v>631</v>
      </c>
      <c r="D6517" t="s">
        <v>6</v>
      </c>
      <c r="E6517" t="s">
        <v>46</v>
      </c>
      <c r="F6517" t="s">
        <v>84</v>
      </c>
      <c r="G6517">
        <v>40000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223</v>
      </c>
      <c r="AB6517">
        <v>2020</v>
      </c>
    </row>
    <row r="6518" spans="1:28" x14ac:dyDescent="0.25">
      <c r="A6518">
        <v>48</v>
      </c>
      <c r="B6518" t="s">
        <v>381</v>
      </c>
      <c r="C6518" t="s">
        <v>553</v>
      </c>
      <c r="D6518" t="s">
        <v>10</v>
      </c>
      <c r="E6518" t="s">
        <v>46</v>
      </c>
      <c r="F6518" t="s">
        <v>84</v>
      </c>
      <c r="G6518">
        <v>38000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223</v>
      </c>
      <c r="AB6518">
        <v>2020</v>
      </c>
    </row>
    <row r="6519" spans="1:28" x14ac:dyDescent="0.25">
      <c r="A6519">
        <v>49</v>
      </c>
      <c r="B6519" t="s">
        <v>377</v>
      </c>
      <c r="C6519" t="s">
        <v>554</v>
      </c>
      <c r="D6519" t="s">
        <v>10</v>
      </c>
      <c r="E6519" t="s">
        <v>44</v>
      </c>
      <c r="F6519" t="s">
        <v>84</v>
      </c>
      <c r="G6519">
        <v>36000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223</v>
      </c>
      <c r="AB6519">
        <v>2020</v>
      </c>
    </row>
    <row r="6520" spans="1:28" x14ac:dyDescent="0.25">
      <c r="A6520">
        <v>50</v>
      </c>
      <c r="B6520" t="s">
        <v>378</v>
      </c>
      <c r="C6520" t="s">
        <v>556</v>
      </c>
      <c r="D6520" t="s">
        <v>10</v>
      </c>
      <c r="E6520" t="s">
        <v>44</v>
      </c>
      <c r="F6520" t="s">
        <v>84</v>
      </c>
      <c r="G6520">
        <v>36000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223</v>
      </c>
      <c r="AB6520">
        <v>2020</v>
      </c>
    </row>
    <row r="6521" spans="1:28" x14ac:dyDescent="0.25">
      <c r="A6521">
        <v>51</v>
      </c>
      <c r="B6521" t="s">
        <v>380</v>
      </c>
      <c r="C6521" t="s">
        <v>543</v>
      </c>
      <c r="D6521" t="s">
        <v>21</v>
      </c>
      <c r="E6521" t="s">
        <v>68</v>
      </c>
      <c r="F6521" t="s">
        <v>84</v>
      </c>
      <c r="G6521">
        <v>36000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223</v>
      </c>
      <c r="AB6521">
        <v>2020</v>
      </c>
    </row>
    <row r="6522" spans="1:28" x14ac:dyDescent="0.25">
      <c r="A6522">
        <v>52</v>
      </c>
      <c r="B6522" t="s">
        <v>360</v>
      </c>
      <c r="C6522" t="s">
        <v>560</v>
      </c>
      <c r="D6522" t="s">
        <v>12</v>
      </c>
      <c r="E6522" t="s">
        <v>46</v>
      </c>
      <c r="F6522" t="s">
        <v>84</v>
      </c>
      <c r="G6522">
        <v>32000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223</v>
      </c>
      <c r="AB6522">
        <v>2020</v>
      </c>
    </row>
    <row r="6523" spans="1:28" x14ac:dyDescent="0.25">
      <c r="A6523">
        <v>53</v>
      </c>
      <c r="B6523" t="s">
        <v>369</v>
      </c>
      <c r="C6523" t="s">
        <v>562</v>
      </c>
      <c r="D6523" t="s">
        <v>94</v>
      </c>
      <c r="E6523" t="s">
        <v>563</v>
      </c>
      <c r="F6523" t="s">
        <v>84</v>
      </c>
      <c r="G6523">
        <v>32000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223</v>
      </c>
      <c r="AB6523">
        <v>2020</v>
      </c>
    </row>
    <row r="6524" spans="1:28" x14ac:dyDescent="0.25">
      <c r="A6524">
        <v>54</v>
      </c>
      <c r="B6524" t="s">
        <v>448</v>
      </c>
      <c r="C6524" t="s">
        <v>564</v>
      </c>
      <c r="D6524" t="s">
        <v>6</v>
      </c>
      <c r="E6524" t="s">
        <v>26</v>
      </c>
      <c r="F6524" t="s">
        <v>84</v>
      </c>
      <c r="G6524">
        <v>32000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223</v>
      </c>
      <c r="AB6524">
        <v>2020</v>
      </c>
    </row>
    <row r="6525" spans="1:28" x14ac:dyDescent="0.25">
      <c r="A6525">
        <v>55</v>
      </c>
      <c r="B6525" t="s">
        <v>371</v>
      </c>
      <c r="C6525" t="s">
        <v>550</v>
      </c>
      <c r="D6525" t="s">
        <v>94</v>
      </c>
      <c r="E6525" t="s">
        <v>58</v>
      </c>
      <c r="F6525" t="s">
        <v>84</v>
      </c>
      <c r="G6525">
        <v>32000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223</v>
      </c>
      <c r="AB6525">
        <v>2020</v>
      </c>
    </row>
    <row r="6526" spans="1:28" x14ac:dyDescent="0.25">
      <c r="A6526">
        <v>56</v>
      </c>
      <c r="B6526" t="s">
        <v>447</v>
      </c>
      <c r="C6526" t="s">
        <v>565</v>
      </c>
      <c r="D6526" t="s">
        <v>6</v>
      </c>
      <c r="E6526" t="s">
        <v>36</v>
      </c>
      <c r="F6526" t="s">
        <v>84</v>
      </c>
      <c r="G6526">
        <v>32000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223</v>
      </c>
      <c r="AB6526">
        <v>2020</v>
      </c>
    </row>
    <row r="6527" spans="1:28" x14ac:dyDescent="0.25">
      <c r="A6527">
        <v>57</v>
      </c>
      <c r="B6527" t="s">
        <v>373</v>
      </c>
      <c r="C6527" t="s">
        <v>566</v>
      </c>
      <c r="D6527" t="s">
        <v>14</v>
      </c>
      <c r="E6527" t="s">
        <v>72</v>
      </c>
      <c r="F6527" t="s">
        <v>84</v>
      </c>
      <c r="G6527">
        <v>32000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223</v>
      </c>
      <c r="AB6527">
        <v>2020</v>
      </c>
    </row>
    <row r="6528" spans="1:28" x14ac:dyDescent="0.25">
      <c r="A6528">
        <v>58</v>
      </c>
      <c r="B6528" t="s">
        <v>367</v>
      </c>
      <c r="C6528" t="s">
        <v>567</v>
      </c>
      <c r="D6528" t="s">
        <v>4</v>
      </c>
      <c r="E6528" t="s">
        <v>568</v>
      </c>
      <c r="F6528" t="s">
        <v>84</v>
      </c>
      <c r="G6528">
        <v>31500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223</v>
      </c>
      <c r="AB6528">
        <v>2020</v>
      </c>
    </row>
    <row r="6529" spans="1:28" x14ac:dyDescent="0.25">
      <c r="A6529">
        <v>59</v>
      </c>
      <c r="B6529" t="s">
        <v>346</v>
      </c>
      <c r="C6529" t="s">
        <v>583</v>
      </c>
      <c r="D6529" t="s">
        <v>12</v>
      </c>
      <c r="E6529" t="s">
        <v>46</v>
      </c>
      <c r="F6529" t="s">
        <v>84</v>
      </c>
      <c r="G6529">
        <v>28875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223</v>
      </c>
      <c r="AB6529">
        <v>2020</v>
      </c>
    </row>
    <row r="6530" spans="1:28" x14ac:dyDescent="0.25">
      <c r="A6530">
        <v>60</v>
      </c>
      <c r="B6530" t="s">
        <v>350</v>
      </c>
      <c r="C6530" t="s">
        <v>558</v>
      </c>
      <c r="D6530" t="s">
        <v>6</v>
      </c>
      <c r="E6530" t="s">
        <v>83</v>
      </c>
      <c r="F6530" t="s">
        <v>84</v>
      </c>
      <c r="G6530">
        <v>28875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223</v>
      </c>
      <c r="AB6530">
        <v>2020</v>
      </c>
    </row>
    <row r="6531" spans="1:28" x14ac:dyDescent="0.25">
      <c r="A6531">
        <v>61</v>
      </c>
      <c r="B6531" t="s">
        <v>361</v>
      </c>
      <c r="C6531" t="s">
        <v>622</v>
      </c>
      <c r="D6531" t="s">
        <v>12</v>
      </c>
      <c r="E6531" t="s">
        <v>32</v>
      </c>
      <c r="F6531" t="s">
        <v>84</v>
      </c>
      <c r="G6531">
        <v>28875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223</v>
      </c>
      <c r="AB6531">
        <v>2020</v>
      </c>
    </row>
    <row r="6532" spans="1:28" x14ac:dyDescent="0.25">
      <c r="A6532">
        <v>62</v>
      </c>
      <c r="B6532" t="s">
        <v>365</v>
      </c>
      <c r="C6532" t="s">
        <v>584</v>
      </c>
      <c r="D6532" t="s">
        <v>19</v>
      </c>
      <c r="E6532" t="s">
        <v>46</v>
      </c>
      <c r="F6532" t="s">
        <v>84</v>
      </c>
      <c r="G6532">
        <v>27300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223</v>
      </c>
      <c r="AB6532">
        <v>2020</v>
      </c>
    </row>
    <row r="6533" spans="1:28" x14ac:dyDescent="0.25">
      <c r="A6533">
        <v>63</v>
      </c>
      <c r="B6533" t="s">
        <v>364</v>
      </c>
      <c r="C6533" t="s">
        <v>555</v>
      </c>
      <c r="D6533" t="s">
        <v>94</v>
      </c>
      <c r="E6533" t="s">
        <v>74</v>
      </c>
      <c r="F6533" t="s">
        <v>84</v>
      </c>
      <c r="G6533">
        <v>26250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223</v>
      </c>
      <c r="AB6533">
        <v>2020</v>
      </c>
    </row>
    <row r="6534" spans="1:28" x14ac:dyDescent="0.25">
      <c r="A6534">
        <v>64</v>
      </c>
      <c r="B6534" t="s">
        <v>446</v>
      </c>
      <c r="C6534" t="s">
        <v>586</v>
      </c>
      <c r="D6534" t="s">
        <v>632</v>
      </c>
      <c r="E6534" t="s">
        <v>36</v>
      </c>
      <c r="F6534" t="s">
        <v>84</v>
      </c>
      <c r="G6534">
        <v>25000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223</v>
      </c>
      <c r="AB6534">
        <v>2020</v>
      </c>
    </row>
    <row r="6535" spans="1:28" x14ac:dyDescent="0.25">
      <c r="A6535">
        <v>65</v>
      </c>
      <c r="B6535" t="s">
        <v>363</v>
      </c>
      <c r="C6535" t="s">
        <v>569</v>
      </c>
      <c r="D6535" t="s">
        <v>632</v>
      </c>
      <c r="E6535" t="s">
        <v>619</v>
      </c>
      <c r="F6535" t="s">
        <v>84</v>
      </c>
      <c r="G6535">
        <v>24255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223</v>
      </c>
      <c r="AB6535">
        <v>2020</v>
      </c>
    </row>
    <row r="6536" spans="1:28" x14ac:dyDescent="0.25">
      <c r="A6536">
        <v>66</v>
      </c>
      <c r="B6536" t="s">
        <v>362</v>
      </c>
      <c r="C6536" t="s">
        <v>570</v>
      </c>
      <c r="D6536" t="s">
        <v>94</v>
      </c>
      <c r="E6536" t="s">
        <v>620</v>
      </c>
      <c r="F6536" t="s">
        <v>84</v>
      </c>
      <c r="G6536">
        <v>24150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223</v>
      </c>
      <c r="AB6536">
        <v>2020</v>
      </c>
    </row>
    <row r="6537" spans="1:28" x14ac:dyDescent="0.25">
      <c r="A6537">
        <v>67</v>
      </c>
      <c r="B6537" t="s">
        <v>432</v>
      </c>
      <c r="C6537" t="s">
        <v>590</v>
      </c>
      <c r="D6537" t="s">
        <v>10</v>
      </c>
      <c r="E6537" t="s">
        <v>33</v>
      </c>
      <c r="F6537" t="s">
        <v>84</v>
      </c>
      <c r="G6537">
        <v>23100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223</v>
      </c>
      <c r="AB6537">
        <v>2020</v>
      </c>
    </row>
    <row r="6538" spans="1:28" x14ac:dyDescent="0.25">
      <c r="A6538">
        <v>68</v>
      </c>
      <c r="B6538" t="s">
        <v>435</v>
      </c>
      <c r="C6538" t="s">
        <v>649</v>
      </c>
      <c r="D6538" t="s">
        <v>650</v>
      </c>
      <c r="E6538" t="s">
        <v>33</v>
      </c>
      <c r="F6538" t="s">
        <v>84</v>
      </c>
      <c r="G6538">
        <v>23100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223</v>
      </c>
      <c r="AB6538">
        <v>2020</v>
      </c>
    </row>
    <row r="6539" spans="1:28" x14ac:dyDescent="0.25">
      <c r="A6539">
        <v>69</v>
      </c>
      <c r="B6539" t="s">
        <v>442</v>
      </c>
      <c r="C6539" t="s">
        <v>557</v>
      </c>
      <c r="D6539" t="s">
        <v>7</v>
      </c>
      <c r="E6539" t="s">
        <v>54</v>
      </c>
      <c r="F6539" t="s">
        <v>84</v>
      </c>
      <c r="G6539">
        <v>23100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223</v>
      </c>
      <c r="AB6539">
        <v>2020</v>
      </c>
    </row>
    <row r="6540" spans="1:28" x14ac:dyDescent="0.25">
      <c r="A6540">
        <v>70</v>
      </c>
      <c r="B6540" t="s">
        <v>353</v>
      </c>
      <c r="C6540" t="s">
        <v>580</v>
      </c>
      <c r="D6540" t="s">
        <v>19</v>
      </c>
      <c r="E6540" t="s">
        <v>60</v>
      </c>
      <c r="F6540" t="s">
        <v>84</v>
      </c>
      <c r="G6540">
        <v>23100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223</v>
      </c>
      <c r="AB6540">
        <v>2020</v>
      </c>
    </row>
    <row r="6541" spans="1:28" x14ac:dyDescent="0.25">
      <c r="A6541">
        <v>71</v>
      </c>
      <c r="B6541" t="s">
        <v>354</v>
      </c>
      <c r="C6541" t="s">
        <v>581</v>
      </c>
      <c r="D6541" t="s">
        <v>94</v>
      </c>
      <c r="E6541" t="s">
        <v>54</v>
      </c>
      <c r="F6541" t="s">
        <v>84</v>
      </c>
      <c r="G6541">
        <v>23100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223</v>
      </c>
      <c r="AB6541">
        <v>2020</v>
      </c>
    </row>
    <row r="6542" spans="1:28" x14ac:dyDescent="0.25">
      <c r="A6542">
        <v>72</v>
      </c>
      <c r="B6542" t="s">
        <v>355</v>
      </c>
      <c r="C6542" t="s">
        <v>582</v>
      </c>
      <c r="D6542" t="s">
        <v>7</v>
      </c>
      <c r="E6542" t="s">
        <v>54</v>
      </c>
      <c r="F6542" t="s">
        <v>84</v>
      </c>
      <c r="G6542">
        <v>23100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223</v>
      </c>
      <c r="AB6542">
        <v>2020</v>
      </c>
    </row>
    <row r="6543" spans="1:28" x14ac:dyDescent="0.25">
      <c r="A6543">
        <v>73</v>
      </c>
      <c r="B6543" t="s">
        <v>356</v>
      </c>
      <c r="C6543" t="s">
        <v>571</v>
      </c>
      <c r="D6543" t="s">
        <v>6</v>
      </c>
      <c r="E6543" t="s">
        <v>26</v>
      </c>
      <c r="F6543" t="s">
        <v>84</v>
      </c>
      <c r="G6543">
        <v>23100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223</v>
      </c>
      <c r="AB6543">
        <v>2020</v>
      </c>
    </row>
    <row r="6544" spans="1:28" x14ac:dyDescent="0.25">
      <c r="A6544">
        <v>74</v>
      </c>
      <c r="B6544" t="s">
        <v>357</v>
      </c>
      <c r="C6544" t="s">
        <v>589</v>
      </c>
      <c r="D6544" t="s">
        <v>6</v>
      </c>
      <c r="E6544" t="s">
        <v>26</v>
      </c>
      <c r="F6544" t="s">
        <v>84</v>
      </c>
      <c r="G6544">
        <v>23100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223</v>
      </c>
      <c r="AB6544">
        <v>2020</v>
      </c>
    </row>
    <row r="6545" spans="1:28" x14ac:dyDescent="0.25">
      <c r="A6545">
        <v>75</v>
      </c>
      <c r="B6545" t="s">
        <v>359</v>
      </c>
      <c r="C6545" t="s">
        <v>572</v>
      </c>
      <c r="D6545" t="s">
        <v>94</v>
      </c>
      <c r="E6545" t="s">
        <v>54</v>
      </c>
      <c r="F6545" t="s">
        <v>84</v>
      </c>
      <c r="G6545">
        <v>23100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223</v>
      </c>
      <c r="AB6545">
        <v>2020</v>
      </c>
    </row>
    <row r="6546" spans="1:28" x14ac:dyDescent="0.25">
      <c r="A6546">
        <v>76</v>
      </c>
      <c r="B6546" t="s">
        <v>341</v>
      </c>
      <c r="C6546" t="s">
        <v>579</v>
      </c>
      <c r="D6546" t="s">
        <v>94</v>
      </c>
      <c r="E6546" t="s">
        <v>52</v>
      </c>
      <c r="F6546" t="s">
        <v>84</v>
      </c>
      <c r="G6546">
        <v>22000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223</v>
      </c>
      <c r="AB6546">
        <v>2020</v>
      </c>
    </row>
    <row r="6547" spans="1:28" x14ac:dyDescent="0.25">
      <c r="A6547">
        <v>77</v>
      </c>
      <c r="B6547" t="s">
        <v>347</v>
      </c>
      <c r="C6547" t="s">
        <v>651</v>
      </c>
      <c r="D6547" t="s">
        <v>6</v>
      </c>
      <c r="E6547" t="s">
        <v>26</v>
      </c>
      <c r="F6547" t="s">
        <v>84</v>
      </c>
      <c r="G6547">
        <v>22000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223</v>
      </c>
      <c r="AB6547">
        <v>2020</v>
      </c>
    </row>
    <row r="6548" spans="1:28" x14ac:dyDescent="0.25">
      <c r="A6548">
        <v>78</v>
      </c>
      <c r="B6548" t="s">
        <v>348</v>
      </c>
      <c r="C6548" t="s">
        <v>652</v>
      </c>
      <c r="D6548" t="s">
        <v>6</v>
      </c>
      <c r="E6548" t="s">
        <v>26</v>
      </c>
      <c r="F6548" t="s">
        <v>84</v>
      </c>
      <c r="G6548">
        <v>22000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223</v>
      </c>
      <c r="AB6548">
        <v>2020</v>
      </c>
    </row>
    <row r="6549" spans="1:28" x14ac:dyDescent="0.25">
      <c r="A6549">
        <v>79</v>
      </c>
      <c r="B6549" t="s">
        <v>349</v>
      </c>
      <c r="C6549" t="s">
        <v>591</v>
      </c>
      <c r="D6549" t="s">
        <v>6</v>
      </c>
      <c r="E6549" t="s">
        <v>52</v>
      </c>
      <c r="F6549" t="s">
        <v>84</v>
      </c>
      <c r="G6549">
        <v>22000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223</v>
      </c>
      <c r="AB6549">
        <v>2020</v>
      </c>
    </row>
    <row r="6550" spans="1:28" x14ac:dyDescent="0.25">
      <c r="A6550">
        <v>80</v>
      </c>
      <c r="B6550" t="s">
        <v>351</v>
      </c>
      <c r="C6550" t="s">
        <v>592</v>
      </c>
      <c r="D6550" t="s">
        <v>6</v>
      </c>
      <c r="E6550" t="s">
        <v>52</v>
      </c>
      <c r="F6550" t="s">
        <v>84</v>
      </c>
      <c r="G6550">
        <v>22000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223</v>
      </c>
      <c r="AB6550">
        <v>2020</v>
      </c>
    </row>
    <row r="6551" spans="1:28" x14ac:dyDescent="0.25">
      <c r="A6551">
        <v>81</v>
      </c>
      <c r="B6551" t="s">
        <v>352</v>
      </c>
      <c r="C6551" t="s">
        <v>593</v>
      </c>
      <c r="D6551" t="s">
        <v>6</v>
      </c>
      <c r="E6551" t="s">
        <v>26</v>
      </c>
      <c r="F6551" t="s">
        <v>84</v>
      </c>
      <c r="G6551">
        <v>22000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223</v>
      </c>
      <c r="AB6551">
        <v>2020</v>
      </c>
    </row>
    <row r="6552" spans="1:28" x14ac:dyDescent="0.25">
      <c r="A6552">
        <v>82</v>
      </c>
      <c r="B6552" t="s">
        <v>433</v>
      </c>
      <c r="C6552" t="s">
        <v>653</v>
      </c>
      <c r="D6552" t="s">
        <v>650</v>
      </c>
      <c r="E6552" t="s">
        <v>26</v>
      </c>
      <c r="F6552" t="s">
        <v>84</v>
      </c>
      <c r="G6552">
        <v>22000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223</v>
      </c>
      <c r="AB6552">
        <v>2020</v>
      </c>
    </row>
    <row r="6553" spans="1:28" x14ac:dyDescent="0.25">
      <c r="A6553">
        <v>83</v>
      </c>
      <c r="B6553" t="s">
        <v>439</v>
      </c>
      <c r="C6553" t="s">
        <v>596</v>
      </c>
      <c r="D6553" t="s">
        <v>94</v>
      </c>
      <c r="E6553" t="s">
        <v>26</v>
      </c>
      <c r="F6553" t="s">
        <v>84</v>
      </c>
      <c r="G6553">
        <v>20000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223</v>
      </c>
      <c r="AB6553">
        <v>2020</v>
      </c>
    </row>
    <row r="6554" spans="1:28" x14ac:dyDescent="0.25">
      <c r="A6554">
        <v>84</v>
      </c>
      <c r="B6554" t="s">
        <v>340</v>
      </c>
      <c r="C6554" t="s">
        <v>654</v>
      </c>
      <c r="D6554" t="s">
        <v>6</v>
      </c>
      <c r="E6554" t="s">
        <v>26</v>
      </c>
      <c r="F6554" t="s">
        <v>84</v>
      </c>
      <c r="G6554">
        <v>20000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223</v>
      </c>
      <c r="AB6554">
        <v>2020</v>
      </c>
    </row>
    <row r="6555" spans="1:28" x14ac:dyDescent="0.25">
      <c r="A6555">
        <v>85</v>
      </c>
      <c r="B6555" t="s">
        <v>440</v>
      </c>
      <c r="C6555" t="s">
        <v>587</v>
      </c>
      <c r="D6555" t="s">
        <v>10</v>
      </c>
      <c r="E6555" t="s">
        <v>54</v>
      </c>
      <c r="F6555" t="s">
        <v>84</v>
      </c>
      <c r="G6555">
        <v>20000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223</v>
      </c>
      <c r="AB6555">
        <v>2020</v>
      </c>
    </row>
    <row r="6556" spans="1:28" x14ac:dyDescent="0.25">
      <c r="A6556">
        <v>86</v>
      </c>
      <c r="B6556" t="s">
        <v>344</v>
      </c>
      <c r="C6556" t="s">
        <v>588</v>
      </c>
      <c r="D6556" t="s">
        <v>94</v>
      </c>
      <c r="E6556" t="s">
        <v>41</v>
      </c>
      <c r="F6556" t="s">
        <v>84</v>
      </c>
      <c r="G6556">
        <v>19800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223</v>
      </c>
      <c r="AB6556">
        <v>2020</v>
      </c>
    </row>
    <row r="6557" spans="1:28" x14ac:dyDescent="0.25">
      <c r="A6557">
        <v>87</v>
      </c>
      <c r="B6557" t="s">
        <v>445</v>
      </c>
      <c r="C6557" t="s">
        <v>502</v>
      </c>
      <c r="D6557" t="s">
        <v>7</v>
      </c>
      <c r="E6557" t="s">
        <v>54</v>
      </c>
      <c r="F6557" t="s">
        <v>84</v>
      </c>
      <c r="G6557">
        <v>18000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223</v>
      </c>
      <c r="AB6557">
        <v>2020</v>
      </c>
    </row>
    <row r="6558" spans="1:28" x14ac:dyDescent="0.25">
      <c r="A6558">
        <v>88</v>
      </c>
      <c r="B6558" t="s">
        <v>342</v>
      </c>
      <c r="C6558" t="s">
        <v>559</v>
      </c>
      <c r="D6558" t="s">
        <v>94</v>
      </c>
      <c r="E6558" t="s">
        <v>37</v>
      </c>
      <c r="F6558" t="s">
        <v>84</v>
      </c>
      <c r="G6558">
        <v>16775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223</v>
      </c>
      <c r="AB6558">
        <v>2020</v>
      </c>
    </row>
    <row r="6559" spans="1:28" x14ac:dyDescent="0.25">
      <c r="A6559">
        <v>89</v>
      </c>
      <c r="B6559" t="s">
        <v>343</v>
      </c>
      <c r="C6559" t="s">
        <v>633</v>
      </c>
      <c r="D6559" t="s">
        <v>6</v>
      </c>
      <c r="E6559" t="s">
        <v>37</v>
      </c>
      <c r="F6559" t="s">
        <v>84</v>
      </c>
      <c r="G6559">
        <v>16775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223</v>
      </c>
      <c r="AB6559">
        <v>2020</v>
      </c>
    </row>
    <row r="6560" spans="1:28" x14ac:dyDescent="0.25">
      <c r="A6560">
        <v>90</v>
      </c>
      <c r="B6560" t="s">
        <v>338</v>
      </c>
      <c r="C6560" t="s">
        <v>594</v>
      </c>
      <c r="D6560" t="s">
        <v>6</v>
      </c>
      <c r="E6560" t="s">
        <v>28</v>
      </c>
      <c r="F6560" t="s">
        <v>84</v>
      </c>
      <c r="G6560">
        <v>16500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223</v>
      </c>
      <c r="AB6560">
        <v>2020</v>
      </c>
    </row>
    <row r="6561" spans="1:28" x14ac:dyDescent="0.25">
      <c r="A6561">
        <v>91</v>
      </c>
      <c r="B6561" t="s">
        <v>339</v>
      </c>
      <c r="C6561" t="s">
        <v>595</v>
      </c>
      <c r="D6561" t="s">
        <v>94</v>
      </c>
      <c r="E6561" t="s">
        <v>57</v>
      </c>
      <c r="F6561" t="s">
        <v>84</v>
      </c>
      <c r="G6561">
        <v>16500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223</v>
      </c>
      <c r="AB6561">
        <v>2020</v>
      </c>
    </row>
    <row r="6562" spans="1:28" x14ac:dyDescent="0.25">
      <c r="A6562">
        <v>92</v>
      </c>
      <c r="B6562" t="s">
        <v>431</v>
      </c>
      <c r="C6562" t="s">
        <v>600</v>
      </c>
      <c r="D6562" t="s">
        <v>632</v>
      </c>
      <c r="E6562" t="s">
        <v>37</v>
      </c>
      <c r="F6562" t="s">
        <v>84</v>
      </c>
      <c r="G6562">
        <v>13750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223</v>
      </c>
      <c r="AB6562">
        <v>2020</v>
      </c>
    </row>
    <row r="6563" spans="1:28" x14ac:dyDescent="0.25">
      <c r="A6563">
        <v>93</v>
      </c>
      <c r="B6563" t="s">
        <v>336</v>
      </c>
      <c r="C6563" t="s">
        <v>603</v>
      </c>
      <c r="D6563" t="s">
        <v>6</v>
      </c>
      <c r="E6563" t="s">
        <v>37</v>
      </c>
      <c r="F6563" t="s">
        <v>84</v>
      </c>
      <c r="G6563">
        <v>10000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223</v>
      </c>
      <c r="AB6563">
        <v>2020</v>
      </c>
    </row>
    <row r="6564" spans="1:28" x14ac:dyDescent="0.25">
      <c r="A6564">
        <v>94</v>
      </c>
      <c r="B6564" t="s">
        <v>441</v>
      </c>
      <c r="C6564" t="s">
        <v>604</v>
      </c>
      <c r="D6564" t="s">
        <v>6</v>
      </c>
      <c r="E6564" t="s">
        <v>37</v>
      </c>
      <c r="F6564" t="s">
        <v>84</v>
      </c>
      <c r="G6564">
        <v>10000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224</v>
      </c>
      <c r="AB6564">
        <v>2020</v>
      </c>
    </row>
    <row r="6565" spans="1:28" x14ac:dyDescent="0.25">
      <c r="A6565">
        <v>95</v>
      </c>
      <c r="B6565" t="s">
        <v>444</v>
      </c>
      <c r="C6565" t="s">
        <v>501</v>
      </c>
      <c r="D6565" t="s">
        <v>7</v>
      </c>
      <c r="E6565" t="s">
        <v>27</v>
      </c>
      <c r="F6565" t="s">
        <v>84</v>
      </c>
      <c r="G6565">
        <v>360000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224</v>
      </c>
      <c r="AB6565">
        <v>2020</v>
      </c>
    </row>
    <row r="6566" spans="1:28" x14ac:dyDescent="0.25">
      <c r="A6566">
        <v>1</v>
      </c>
      <c r="B6566" t="s">
        <v>426</v>
      </c>
      <c r="C6566" t="s">
        <v>502</v>
      </c>
      <c r="D6566" t="s">
        <v>10</v>
      </c>
      <c r="E6566" t="s">
        <v>53</v>
      </c>
      <c r="F6566" t="s">
        <v>84</v>
      </c>
      <c r="G6566">
        <v>280000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224</v>
      </c>
      <c r="AB6566">
        <v>2020</v>
      </c>
    </row>
    <row r="6567" spans="1:28" x14ac:dyDescent="0.25">
      <c r="A6567">
        <v>2</v>
      </c>
      <c r="B6567" t="s">
        <v>443</v>
      </c>
      <c r="C6567" t="s">
        <v>503</v>
      </c>
      <c r="D6567" t="s">
        <v>19</v>
      </c>
      <c r="E6567" t="s">
        <v>71</v>
      </c>
      <c r="F6567" t="s">
        <v>84</v>
      </c>
      <c r="G6567">
        <v>280000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224</v>
      </c>
      <c r="AB6567">
        <v>2020</v>
      </c>
    </row>
    <row r="6568" spans="1:28" x14ac:dyDescent="0.25">
      <c r="A6568">
        <v>3</v>
      </c>
      <c r="B6568" t="s">
        <v>417</v>
      </c>
      <c r="C6568" t="s">
        <v>512</v>
      </c>
      <c r="D6568" t="s">
        <v>21</v>
      </c>
      <c r="E6568" t="s">
        <v>81</v>
      </c>
      <c r="F6568" t="s">
        <v>84</v>
      </c>
      <c r="G6568">
        <v>130000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224</v>
      </c>
      <c r="AB6568">
        <v>2020</v>
      </c>
    </row>
    <row r="6569" spans="1:28" x14ac:dyDescent="0.25">
      <c r="A6569">
        <v>4</v>
      </c>
      <c r="B6569" t="s">
        <v>419</v>
      </c>
      <c r="C6569" t="s">
        <v>518</v>
      </c>
      <c r="D6569" t="s">
        <v>16</v>
      </c>
      <c r="E6569" t="s">
        <v>701</v>
      </c>
      <c r="F6569" t="s">
        <v>84</v>
      </c>
      <c r="G6569">
        <v>130000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224</v>
      </c>
      <c r="AB6569">
        <v>2020</v>
      </c>
    </row>
    <row r="6570" spans="1:28" x14ac:dyDescent="0.25">
      <c r="A6570">
        <v>6</v>
      </c>
      <c r="B6570" t="s">
        <v>425</v>
      </c>
      <c r="C6570" t="s">
        <v>659</v>
      </c>
      <c r="D6570" t="s">
        <v>6</v>
      </c>
      <c r="E6570" t="s">
        <v>660</v>
      </c>
      <c r="F6570" t="s">
        <v>661</v>
      </c>
      <c r="G6570">
        <v>130000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224</v>
      </c>
      <c r="AB6570">
        <v>2020</v>
      </c>
    </row>
    <row r="6571" spans="1:28" x14ac:dyDescent="0.25">
      <c r="A6571">
        <v>6.8</v>
      </c>
      <c r="B6571" t="s">
        <v>420</v>
      </c>
      <c r="C6571" t="s">
        <v>513</v>
      </c>
      <c r="D6571" t="s">
        <v>14</v>
      </c>
      <c r="E6571" t="s">
        <v>333</v>
      </c>
      <c r="F6571" t="s">
        <v>84</v>
      </c>
      <c r="G6571">
        <v>130000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224</v>
      </c>
      <c r="AB6571">
        <v>2020</v>
      </c>
    </row>
    <row r="6572" spans="1:28" x14ac:dyDescent="0.25">
      <c r="A6572">
        <v>8</v>
      </c>
      <c r="B6572" t="s">
        <v>421</v>
      </c>
      <c r="C6572" t="s">
        <v>515</v>
      </c>
      <c r="D6572" t="s">
        <v>4</v>
      </c>
      <c r="E6572" t="s">
        <v>516</v>
      </c>
      <c r="F6572" t="s">
        <v>84</v>
      </c>
      <c r="G6572">
        <v>130000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224</v>
      </c>
      <c r="AB6572">
        <v>2020</v>
      </c>
    </row>
    <row r="6573" spans="1:28" x14ac:dyDescent="0.25">
      <c r="A6573">
        <v>9.1999999999999993</v>
      </c>
      <c r="B6573" t="s">
        <v>422</v>
      </c>
      <c r="C6573" t="s">
        <v>504</v>
      </c>
      <c r="D6573" t="s">
        <v>5</v>
      </c>
      <c r="E6573" t="s">
        <v>702</v>
      </c>
      <c r="F6573" t="s">
        <v>84</v>
      </c>
      <c r="G6573">
        <v>130000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224</v>
      </c>
      <c r="AB6573">
        <v>2020</v>
      </c>
    </row>
    <row r="6574" spans="1:28" x14ac:dyDescent="0.25">
      <c r="A6574">
        <v>10.4</v>
      </c>
      <c r="B6574" t="s">
        <v>423</v>
      </c>
      <c r="C6574" t="s">
        <v>614</v>
      </c>
      <c r="D6574" t="s">
        <v>615</v>
      </c>
      <c r="E6574" t="s">
        <v>616</v>
      </c>
      <c r="F6574" t="s">
        <v>84</v>
      </c>
      <c r="G6574">
        <v>130000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224</v>
      </c>
      <c r="AB6574">
        <v>2020</v>
      </c>
    </row>
    <row r="6575" spans="1:28" x14ac:dyDescent="0.25">
      <c r="A6575">
        <v>11</v>
      </c>
      <c r="B6575" t="s">
        <v>424</v>
      </c>
      <c r="C6575" t="s">
        <v>665</v>
      </c>
      <c r="D6575" t="s">
        <v>17</v>
      </c>
      <c r="E6575" t="s">
        <v>666</v>
      </c>
      <c r="F6575" t="s">
        <v>84</v>
      </c>
      <c r="G6575">
        <v>130000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224</v>
      </c>
      <c r="AB6575">
        <v>2020</v>
      </c>
    </row>
    <row r="6576" spans="1:28" x14ac:dyDescent="0.25">
      <c r="A6576">
        <v>12</v>
      </c>
      <c r="B6576" t="s">
        <v>411</v>
      </c>
      <c r="C6576" t="s">
        <v>521</v>
      </c>
      <c r="D6576" t="s">
        <v>13</v>
      </c>
      <c r="E6576" t="s">
        <v>678</v>
      </c>
      <c r="F6576" t="s">
        <v>84</v>
      </c>
      <c r="G6576">
        <v>95000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224</v>
      </c>
      <c r="AB6576">
        <v>2020</v>
      </c>
    </row>
    <row r="6577" spans="1:28" x14ac:dyDescent="0.25">
      <c r="A6577">
        <v>12.9</v>
      </c>
      <c r="B6577" t="s">
        <v>413</v>
      </c>
      <c r="C6577" t="s">
        <v>626</v>
      </c>
      <c r="D6577" t="s">
        <v>627</v>
      </c>
      <c r="E6577" t="s">
        <v>628</v>
      </c>
      <c r="F6577" t="s">
        <v>84</v>
      </c>
      <c r="G6577">
        <v>95000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224</v>
      </c>
      <c r="AB6577">
        <v>2020</v>
      </c>
    </row>
    <row r="6578" spans="1:28" x14ac:dyDescent="0.25">
      <c r="A6578">
        <v>13.8</v>
      </c>
      <c r="B6578" t="s">
        <v>414</v>
      </c>
      <c r="C6578" t="s">
        <v>523</v>
      </c>
      <c r="D6578" t="s">
        <v>21</v>
      </c>
      <c r="E6578" t="s">
        <v>48</v>
      </c>
      <c r="F6578" t="s">
        <v>84</v>
      </c>
      <c r="G6578">
        <v>95000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224</v>
      </c>
      <c r="AB6578">
        <v>2020</v>
      </c>
    </row>
    <row r="6579" spans="1:28" x14ac:dyDescent="0.25">
      <c r="A6579">
        <v>14.7</v>
      </c>
      <c r="B6579" t="s">
        <v>415</v>
      </c>
      <c r="C6579" t="s">
        <v>525</v>
      </c>
      <c r="D6579" t="s">
        <v>10</v>
      </c>
      <c r="E6579" t="s">
        <v>69</v>
      </c>
      <c r="F6579" t="s">
        <v>84</v>
      </c>
      <c r="G6579">
        <v>95000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224</v>
      </c>
      <c r="AB6579">
        <v>2020</v>
      </c>
    </row>
    <row r="6580" spans="1:28" x14ac:dyDescent="0.25">
      <c r="A6580">
        <v>15.6</v>
      </c>
      <c r="B6580" t="s">
        <v>416</v>
      </c>
      <c r="C6580" t="s">
        <v>679</v>
      </c>
      <c r="D6580" t="s">
        <v>6</v>
      </c>
      <c r="E6580" t="s">
        <v>680</v>
      </c>
      <c r="F6580" t="s">
        <v>84</v>
      </c>
      <c r="G6580">
        <v>95000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224</v>
      </c>
      <c r="AB6580">
        <v>2020</v>
      </c>
    </row>
    <row r="6581" spans="1:28" x14ac:dyDescent="0.25">
      <c r="A6581">
        <v>16.5</v>
      </c>
      <c r="B6581" t="s">
        <v>412</v>
      </c>
      <c r="C6581" t="s">
        <v>527</v>
      </c>
      <c r="D6581" t="s">
        <v>17</v>
      </c>
      <c r="E6581" t="s">
        <v>613</v>
      </c>
      <c r="F6581" t="s">
        <v>84</v>
      </c>
      <c r="G6581">
        <v>85000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224</v>
      </c>
      <c r="AB6581">
        <v>2020</v>
      </c>
    </row>
    <row r="6582" spans="1:28" x14ac:dyDescent="0.25">
      <c r="A6582">
        <v>17.399999999999999</v>
      </c>
      <c r="B6582" t="s">
        <v>410</v>
      </c>
      <c r="C6582" t="s">
        <v>685</v>
      </c>
      <c r="D6582" t="s">
        <v>21</v>
      </c>
      <c r="E6582" t="s">
        <v>686</v>
      </c>
      <c r="F6582" t="s">
        <v>84</v>
      </c>
      <c r="G6582">
        <v>85000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224</v>
      </c>
      <c r="AB6582">
        <v>2020</v>
      </c>
    </row>
    <row r="6583" spans="1:28" x14ac:dyDescent="0.25">
      <c r="A6583">
        <v>18.3</v>
      </c>
      <c r="B6583" t="s">
        <v>438</v>
      </c>
      <c r="C6583" t="s">
        <v>517</v>
      </c>
      <c r="D6583" t="s">
        <v>94</v>
      </c>
      <c r="E6583" t="s">
        <v>645</v>
      </c>
      <c r="F6583" t="s">
        <v>85</v>
      </c>
      <c r="G6583">
        <v>85000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224</v>
      </c>
      <c r="AB6583">
        <v>2020</v>
      </c>
    </row>
    <row r="6584" spans="1:28" x14ac:dyDescent="0.25">
      <c r="A6584">
        <v>19.2</v>
      </c>
      <c r="B6584" t="s">
        <v>373</v>
      </c>
      <c r="C6584" t="s">
        <v>688</v>
      </c>
      <c r="D6584" t="s">
        <v>94</v>
      </c>
      <c r="E6584" t="s">
        <v>689</v>
      </c>
      <c r="F6584" t="s">
        <v>84</v>
      </c>
      <c r="G6584">
        <v>80000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224</v>
      </c>
      <c r="AB6584">
        <v>2020</v>
      </c>
    </row>
    <row r="6585" spans="1:28" x14ac:dyDescent="0.25">
      <c r="A6585">
        <v>20.100000000000001</v>
      </c>
      <c r="B6585" t="s">
        <v>407</v>
      </c>
      <c r="C6585" t="s">
        <v>532</v>
      </c>
      <c r="D6585" t="s">
        <v>12</v>
      </c>
      <c r="E6585" t="s">
        <v>35</v>
      </c>
      <c r="F6585" t="s">
        <v>84</v>
      </c>
      <c r="G6585">
        <v>75000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224</v>
      </c>
      <c r="AB6585">
        <v>2020</v>
      </c>
    </row>
    <row r="6586" spans="1:28" x14ac:dyDescent="0.25">
      <c r="A6586">
        <v>21</v>
      </c>
      <c r="B6586" t="s">
        <v>406</v>
      </c>
      <c r="C6586" t="s">
        <v>533</v>
      </c>
      <c r="D6586" t="s">
        <v>6</v>
      </c>
      <c r="E6586" t="s">
        <v>335</v>
      </c>
      <c r="F6586" t="s">
        <v>84</v>
      </c>
      <c r="G6586">
        <v>70000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224</v>
      </c>
      <c r="AB6586">
        <v>2020</v>
      </c>
    </row>
    <row r="6587" spans="1:28" x14ac:dyDescent="0.25">
      <c r="A6587">
        <v>21.9</v>
      </c>
      <c r="B6587" t="s">
        <v>389</v>
      </c>
      <c r="C6587" t="s">
        <v>529</v>
      </c>
      <c r="D6587" t="s">
        <v>18</v>
      </c>
      <c r="E6587" t="s">
        <v>55</v>
      </c>
      <c r="F6587" t="s">
        <v>84</v>
      </c>
      <c r="G6587">
        <v>65000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224</v>
      </c>
      <c r="AB6587">
        <v>2020</v>
      </c>
    </row>
    <row r="6588" spans="1:28" x14ac:dyDescent="0.25">
      <c r="A6588">
        <v>22.8</v>
      </c>
      <c r="B6588" t="s">
        <v>402</v>
      </c>
      <c r="C6588" t="s">
        <v>526</v>
      </c>
      <c r="D6588" t="s">
        <v>4</v>
      </c>
      <c r="E6588" t="s">
        <v>618</v>
      </c>
      <c r="F6588" t="s">
        <v>84</v>
      </c>
      <c r="G6588">
        <v>65000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224</v>
      </c>
      <c r="AB6588">
        <v>2020</v>
      </c>
    </row>
    <row r="6589" spans="1:28" x14ac:dyDescent="0.25">
      <c r="A6589">
        <v>23.7</v>
      </c>
      <c r="B6589" t="s">
        <v>403</v>
      </c>
      <c r="C6589" t="s">
        <v>703</v>
      </c>
      <c r="D6589" t="s">
        <v>13</v>
      </c>
      <c r="E6589" t="s">
        <v>704</v>
      </c>
      <c r="F6589" t="s">
        <v>84</v>
      </c>
      <c r="G6589">
        <v>65000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224</v>
      </c>
      <c r="AB6589">
        <v>2020</v>
      </c>
    </row>
    <row r="6590" spans="1:28" x14ac:dyDescent="0.25">
      <c r="A6590">
        <v>24.6</v>
      </c>
      <c r="B6590" t="s">
        <v>404</v>
      </c>
      <c r="C6590" t="s">
        <v>534</v>
      </c>
      <c r="D6590" t="s">
        <v>10</v>
      </c>
      <c r="E6590" t="s">
        <v>39</v>
      </c>
      <c r="F6590" t="s">
        <v>84</v>
      </c>
      <c r="G6590">
        <v>65000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224</v>
      </c>
      <c r="AB6590">
        <v>2020</v>
      </c>
    </row>
    <row r="6591" spans="1:28" x14ac:dyDescent="0.25">
      <c r="A6591">
        <v>25.5</v>
      </c>
      <c r="B6591" t="s">
        <v>405</v>
      </c>
      <c r="C6591" t="s">
        <v>535</v>
      </c>
      <c r="D6591" t="s">
        <v>16</v>
      </c>
      <c r="E6591" t="s">
        <v>61</v>
      </c>
      <c r="F6591" t="s">
        <v>84</v>
      </c>
      <c r="G6591">
        <v>65000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224</v>
      </c>
      <c r="AB6591">
        <v>2020</v>
      </c>
    </row>
    <row r="6592" spans="1:28" x14ac:dyDescent="0.25">
      <c r="A6592">
        <v>26.4</v>
      </c>
      <c r="B6592" t="s">
        <v>400</v>
      </c>
      <c r="C6592" t="s">
        <v>536</v>
      </c>
      <c r="D6592" t="s">
        <v>4</v>
      </c>
      <c r="E6592" t="s">
        <v>64</v>
      </c>
      <c r="F6592" t="s">
        <v>84</v>
      </c>
      <c r="G6592">
        <v>60000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224</v>
      </c>
      <c r="AB6592">
        <v>2020</v>
      </c>
    </row>
    <row r="6593" spans="1:28" x14ac:dyDescent="0.25">
      <c r="A6593">
        <v>27.3</v>
      </c>
      <c r="B6593" t="s">
        <v>401</v>
      </c>
      <c r="C6593" t="s">
        <v>537</v>
      </c>
      <c r="D6593" t="s">
        <v>7</v>
      </c>
      <c r="E6593" t="s">
        <v>75</v>
      </c>
      <c r="F6593" t="s">
        <v>84</v>
      </c>
      <c r="G6593">
        <v>60000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224</v>
      </c>
      <c r="AB6593">
        <v>2020</v>
      </c>
    </row>
    <row r="6594" spans="1:28" x14ac:dyDescent="0.25">
      <c r="A6594">
        <v>28.2</v>
      </c>
      <c r="B6594" t="s">
        <v>429</v>
      </c>
      <c r="C6594" t="s">
        <v>538</v>
      </c>
      <c r="D6594" t="s">
        <v>14</v>
      </c>
      <c r="E6594" t="s">
        <v>66</v>
      </c>
      <c r="F6594" t="s">
        <v>84</v>
      </c>
      <c r="G6594">
        <v>55000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224</v>
      </c>
      <c r="AB6594">
        <v>2020</v>
      </c>
    </row>
    <row r="6595" spans="1:28" x14ac:dyDescent="0.25">
      <c r="A6595">
        <v>29.1</v>
      </c>
      <c r="B6595" t="s">
        <v>342</v>
      </c>
      <c r="C6595" t="s">
        <v>539</v>
      </c>
      <c r="D6595" t="s">
        <v>15</v>
      </c>
      <c r="E6595" t="s">
        <v>540</v>
      </c>
      <c r="F6595" t="s">
        <v>84</v>
      </c>
      <c r="G6595">
        <v>55000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224</v>
      </c>
      <c r="AB6595">
        <v>2020</v>
      </c>
    </row>
    <row r="6596" spans="1:28" x14ac:dyDescent="0.25">
      <c r="A6596">
        <v>30</v>
      </c>
      <c r="B6596" t="s">
        <v>399</v>
      </c>
      <c r="C6596" t="s">
        <v>514</v>
      </c>
      <c r="D6596" t="s">
        <v>16</v>
      </c>
      <c r="E6596" t="s">
        <v>79</v>
      </c>
      <c r="F6596" t="s">
        <v>84</v>
      </c>
      <c r="G6596">
        <v>54000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224</v>
      </c>
      <c r="AB6596">
        <v>2020</v>
      </c>
    </row>
    <row r="6597" spans="1:28" x14ac:dyDescent="0.25">
      <c r="A6597">
        <v>30.9</v>
      </c>
      <c r="B6597" t="s">
        <v>396</v>
      </c>
      <c r="C6597" t="s">
        <v>541</v>
      </c>
      <c r="D6597" t="s">
        <v>21</v>
      </c>
      <c r="E6597" t="s">
        <v>70</v>
      </c>
      <c r="F6597" t="s">
        <v>84</v>
      </c>
      <c r="G6597">
        <v>50000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224</v>
      </c>
      <c r="AB6597">
        <v>2020</v>
      </c>
    </row>
    <row r="6598" spans="1:28" x14ac:dyDescent="0.25">
      <c r="A6598">
        <v>31.8</v>
      </c>
      <c r="B6598" t="s">
        <v>397</v>
      </c>
      <c r="C6598" t="s">
        <v>542</v>
      </c>
      <c r="D6598" t="s">
        <v>17</v>
      </c>
      <c r="E6598" t="s">
        <v>76</v>
      </c>
      <c r="F6598" t="s">
        <v>84</v>
      </c>
      <c r="G6598">
        <v>50000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224</v>
      </c>
      <c r="AB6598">
        <v>2020</v>
      </c>
    </row>
    <row r="6599" spans="1:28" x14ac:dyDescent="0.25">
      <c r="A6599">
        <v>32.700000000000003</v>
      </c>
      <c r="B6599" t="s">
        <v>379</v>
      </c>
      <c r="C6599" t="s">
        <v>544</v>
      </c>
      <c r="D6599" t="s">
        <v>10</v>
      </c>
      <c r="E6599" t="s">
        <v>43</v>
      </c>
      <c r="F6599" t="s">
        <v>84</v>
      </c>
      <c r="G6599">
        <v>45000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224</v>
      </c>
      <c r="AB6599">
        <v>2020</v>
      </c>
    </row>
    <row r="6600" spans="1:28" x14ac:dyDescent="0.25">
      <c r="A6600">
        <v>33.6</v>
      </c>
      <c r="B6600" t="s">
        <v>388</v>
      </c>
      <c r="C6600" t="s">
        <v>646</v>
      </c>
      <c r="D6600" t="s">
        <v>647</v>
      </c>
      <c r="E6600" t="s">
        <v>24</v>
      </c>
      <c r="F6600" t="s">
        <v>84</v>
      </c>
      <c r="G6600">
        <v>45000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224</v>
      </c>
      <c r="AB6600">
        <v>2020</v>
      </c>
    </row>
    <row r="6601" spans="1:28" x14ac:dyDescent="0.25">
      <c r="A6601">
        <v>34.5</v>
      </c>
      <c r="B6601" t="s">
        <v>436</v>
      </c>
      <c r="C6601" t="s">
        <v>546</v>
      </c>
      <c r="D6601" t="s">
        <v>10</v>
      </c>
      <c r="E6601" t="s">
        <v>40</v>
      </c>
      <c r="F6601" t="s">
        <v>664</v>
      </c>
      <c r="G6601">
        <v>45000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224</v>
      </c>
      <c r="AB6601">
        <v>2020</v>
      </c>
    </row>
    <row r="6602" spans="1:28" x14ac:dyDescent="0.25">
      <c r="A6602">
        <v>35.4</v>
      </c>
      <c r="B6602" t="s">
        <v>390</v>
      </c>
      <c r="C6602" t="s">
        <v>531</v>
      </c>
      <c r="D6602" t="s">
        <v>5</v>
      </c>
      <c r="E6602" t="s">
        <v>25</v>
      </c>
      <c r="F6602" t="s">
        <v>84</v>
      </c>
      <c r="G6602">
        <v>45000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224</v>
      </c>
      <c r="AB6602">
        <v>2020</v>
      </c>
    </row>
    <row r="6603" spans="1:28" x14ac:dyDescent="0.25">
      <c r="A6603">
        <v>36.299999999999997</v>
      </c>
      <c r="B6603" t="s">
        <v>391</v>
      </c>
      <c r="C6603" t="s">
        <v>545</v>
      </c>
      <c r="D6603" t="s">
        <v>4</v>
      </c>
      <c r="E6603" t="s">
        <v>24</v>
      </c>
      <c r="F6603" t="s">
        <v>84</v>
      </c>
      <c r="G6603">
        <v>45000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224</v>
      </c>
      <c r="AB6603">
        <v>2020</v>
      </c>
    </row>
    <row r="6604" spans="1:28" x14ac:dyDescent="0.25">
      <c r="A6604">
        <v>37.200000000000003</v>
      </c>
      <c r="B6604" t="s">
        <v>392</v>
      </c>
      <c r="C6604" t="s">
        <v>547</v>
      </c>
      <c r="D6604" t="s">
        <v>10</v>
      </c>
      <c r="E6604" t="s">
        <v>50</v>
      </c>
      <c r="F6604" t="s">
        <v>84</v>
      </c>
      <c r="G6604">
        <v>45000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224</v>
      </c>
      <c r="AB6604">
        <v>2020</v>
      </c>
    </row>
    <row r="6605" spans="1:28" x14ac:dyDescent="0.25">
      <c r="A6605">
        <v>38.1</v>
      </c>
      <c r="B6605" t="s">
        <v>387</v>
      </c>
      <c r="C6605" t="s">
        <v>549</v>
      </c>
      <c r="D6605" t="s">
        <v>16</v>
      </c>
      <c r="E6605" t="s">
        <v>45</v>
      </c>
      <c r="F6605" t="s">
        <v>84</v>
      </c>
      <c r="G6605">
        <v>44000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224</v>
      </c>
      <c r="AB6605">
        <v>2020</v>
      </c>
    </row>
    <row r="6606" spans="1:28" x14ac:dyDescent="0.25">
      <c r="A6606">
        <v>39</v>
      </c>
      <c r="B6606" t="s">
        <v>375</v>
      </c>
      <c r="C6606" t="s">
        <v>705</v>
      </c>
      <c r="D6606" t="s">
        <v>10</v>
      </c>
      <c r="E6606" t="s">
        <v>706</v>
      </c>
      <c r="F6606" t="s">
        <v>84</v>
      </c>
      <c r="G6606">
        <v>40000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224</v>
      </c>
      <c r="AB6606">
        <v>2020</v>
      </c>
    </row>
    <row r="6607" spans="1:28" x14ac:dyDescent="0.25">
      <c r="A6607">
        <v>39.9</v>
      </c>
      <c r="B6607" t="s">
        <v>370</v>
      </c>
      <c r="C6607" t="s">
        <v>648</v>
      </c>
      <c r="D6607" t="s">
        <v>94</v>
      </c>
      <c r="E6607" t="s">
        <v>46</v>
      </c>
      <c r="F6607" t="s">
        <v>84</v>
      </c>
      <c r="G6607">
        <v>40000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224</v>
      </c>
      <c r="AB6607">
        <v>2020</v>
      </c>
    </row>
    <row r="6608" spans="1:28" x14ac:dyDescent="0.25">
      <c r="A6608">
        <v>40.799999999999997</v>
      </c>
      <c r="B6608" t="s">
        <v>376</v>
      </c>
      <c r="C6608" t="s">
        <v>551</v>
      </c>
      <c r="D6608" t="s">
        <v>10</v>
      </c>
      <c r="E6608" t="s">
        <v>44</v>
      </c>
      <c r="F6608" t="s">
        <v>84</v>
      </c>
      <c r="G6608">
        <v>40000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224</v>
      </c>
      <c r="AB6608">
        <v>2020</v>
      </c>
    </row>
    <row r="6609" spans="1:28" x14ac:dyDescent="0.25">
      <c r="A6609">
        <v>41.7</v>
      </c>
      <c r="B6609" t="s">
        <v>382</v>
      </c>
      <c r="C6609" t="s">
        <v>552</v>
      </c>
      <c r="D6609" t="s">
        <v>94</v>
      </c>
      <c r="E6609" t="s">
        <v>65</v>
      </c>
      <c r="F6609" t="s">
        <v>85</v>
      </c>
      <c r="G6609">
        <v>40000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224</v>
      </c>
      <c r="AB6609">
        <v>2020</v>
      </c>
    </row>
    <row r="6610" spans="1:28" x14ac:dyDescent="0.25">
      <c r="A6610">
        <v>42.6</v>
      </c>
      <c r="B6610" t="s">
        <v>385</v>
      </c>
      <c r="C6610" t="s">
        <v>629</v>
      </c>
      <c r="D6610" t="s">
        <v>94</v>
      </c>
      <c r="E6610" t="s">
        <v>698</v>
      </c>
      <c r="F6610" t="s">
        <v>84</v>
      </c>
      <c r="G6610">
        <v>40000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224</v>
      </c>
      <c r="AB6610">
        <v>2020</v>
      </c>
    </row>
    <row r="6611" spans="1:28" x14ac:dyDescent="0.25">
      <c r="A6611">
        <v>43.5</v>
      </c>
      <c r="B6611" t="s">
        <v>386</v>
      </c>
      <c r="C6611" t="s">
        <v>631</v>
      </c>
      <c r="D6611" t="s">
        <v>6</v>
      </c>
      <c r="E6611" t="s">
        <v>46</v>
      </c>
      <c r="F6611" t="s">
        <v>84</v>
      </c>
      <c r="G6611">
        <v>40000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224</v>
      </c>
      <c r="AB6611">
        <v>2020</v>
      </c>
    </row>
    <row r="6612" spans="1:28" x14ac:dyDescent="0.25">
      <c r="A6612">
        <v>44.4</v>
      </c>
      <c r="B6612" t="s">
        <v>381</v>
      </c>
      <c r="C6612" t="s">
        <v>553</v>
      </c>
      <c r="D6612" t="s">
        <v>10</v>
      </c>
      <c r="E6612" t="s">
        <v>46</v>
      </c>
      <c r="F6612" t="s">
        <v>84</v>
      </c>
      <c r="G6612">
        <v>38000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224</v>
      </c>
      <c r="AB6612">
        <v>2020</v>
      </c>
    </row>
    <row r="6613" spans="1:28" x14ac:dyDescent="0.25">
      <c r="A6613">
        <v>45.3</v>
      </c>
      <c r="B6613" t="s">
        <v>377</v>
      </c>
      <c r="C6613" t="s">
        <v>554</v>
      </c>
      <c r="D6613" t="s">
        <v>10</v>
      </c>
      <c r="E6613" t="s">
        <v>44</v>
      </c>
      <c r="F6613" t="s">
        <v>84</v>
      </c>
      <c r="G6613">
        <v>36000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224</v>
      </c>
      <c r="AB6613">
        <v>2020</v>
      </c>
    </row>
    <row r="6614" spans="1:28" x14ac:dyDescent="0.25">
      <c r="A6614">
        <v>46.2</v>
      </c>
      <c r="B6614" t="s">
        <v>378</v>
      </c>
      <c r="C6614" t="s">
        <v>556</v>
      </c>
      <c r="D6614" t="s">
        <v>10</v>
      </c>
      <c r="E6614" t="s">
        <v>44</v>
      </c>
      <c r="F6614" t="s">
        <v>84</v>
      </c>
      <c r="G6614">
        <v>36000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224</v>
      </c>
      <c r="AB6614">
        <v>2020</v>
      </c>
    </row>
    <row r="6615" spans="1:28" x14ac:dyDescent="0.25">
      <c r="A6615">
        <v>47.1</v>
      </c>
      <c r="B6615" t="s">
        <v>380</v>
      </c>
      <c r="C6615" t="s">
        <v>543</v>
      </c>
      <c r="D6615" t="s">
        <v>21</v>
      </c>
      <c r="E6615" t="s">
        <v>68</v>
      </c>
      <c r="F6615" t="s">
        <v>84</v>
      </c>
      <c r="G6615">
        <v>36000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224</v>
      </c>
      <c r="AB6615">
        <v>2020</v>
      </c>
    </row>
    <row r="6616" spans="1:28" x14ac:dyDescent="0.25">
      <c r="A6616">
        <v>48</v>
      </c>
      <c r="B6616" t="s">
        <v>360</v>
      </c>
      <c r="C6616" t="s">
        <v>560</v>
      </c>
      <c r="D6616" t="s">
        <v>12</v>
      </c>
      <c r="E6616" t="s">
        <v>46</v>
      </c>
      <c r="F6616" t="s">
        <v>84</v>
      </c>
      <c r="G6616">
        <v>32000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224</v>
      </c>
      <c r="AB6616">
        <v>2020</v>
      </c>
    </row>
    <row r="6617" spans="1:28" x14ac:dyDescent="0.25">
      <c r="A6617">
        <v>48.9</v>
      </c>
      <c r="B6617" t="s">
        <v>369</v>
      </c>
      <c r="C6617" t="s">
        <v>562</v>
      </c>
      <c r="D6617" t="s">
        <v>94</v>
      </c>
      <c r="E6617" t="s">
        <v>563</v>
      </c>
      <c r="F6617" t="s">
        <v>84</v>
      </c>
      <c r="G6617">
        <v>32000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224</v>
      </c>
      <c r="AB6617">
        <v>2020</v>
      </c>
    </row>
    <row r="6618" spans="1:28" x14ac:dyDescent="0.25">
      <c r="A6618">
        <v>49.8</v>
      </c>
      <c r="B6618" t="s">
        <v>371</v>
      </c>
      <c r="C6618" t="s">
        <v>550</v>
      </c>
      <c r="D6618" t="s">
        <v>94</v>
      </c>
      <c r="E6618" t="s">
        <v>58</v>
      </c>
      <c r="F6618" t="s">
        <v>84</v>
      </c>
      <c r="G6618">
        <v>32000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224</v>
      </c>
      <c r="AB6618">
        <v>2020</v>
      </c>
    </row>
    <row r="6619" spans="1:28" x14ac:dyDescent="0.25">
      <c r="A6619">
        <v>50.7</v>
      </c>
      <c r="B6619" t="s">
        <v>372</v>
      </c>
      <c r="C6619" t="s">
        <v>707</v>
      </c>
      <c r="D6619" t="s">
        <v>94</v>
      </c>
      <c r="E6619" t="s">
        <v>630</v>
      </c>
      <c r="F6619" t="s">
        <v>84</v>
      </c>
      <c r="G6619">
        <v>32000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224</v>
      </c>
      <c r="AB6619">
        <v>2020</v>
      </c>
    </row>
    <row r="6620" spans="1:28" x14ac:dyDescent="0.25">
      <c r="A6620">
        <v>51.6</v>
      </c>
      <c r="B6620" t="s">
        <v>373</v>
      </c>
      <c r="C6620" t="s">
        <v>566</v>
      </c>
      <c r="D6620" t="s">
        <v>14</v>
      </c>
      <c r="E6620" t="s">
        <v>72</v>
      </c>
      <c r="F6620" t="s">
        <v>84</v>
      </c>
      <c r="G6620">
        <v>32000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224</v>
      </c>
      <c r="AB6620">
        <v>2020</v>
      </c>
    </row>
    <row r="6621" spans="1:28" x14ac:dyDescent="0.25">
      <c r="A6621">
        <v>52.5</v>
      </c>
      <c r="B6621" t="s">
        <v>367</v>
      </c>
      <c r="C6621" t="s">
        <v>567</v>
      </c>
      <c r="D6621" t="s">
        <v>4</v>
      </c>
      <c r="E6621" t="s">
        <v>568</v>
      </c>
      <c r="F6621" t="s">
        <v>84</v>
      </c>
      <c r="G6621">
        <v>31500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224</v>
      </c>
      <c r="AB6621">
        <v>2020</v>
      </c>
    </row>
    <row r="6622" spans="1:28" x14ac:dyDescent="0.25">
      <c r="A6622">
        <v>53.4</v>
      </c>
      <c r="B6622" t="s">
        <v>346</v>
      </c>
      <c r="C6622" t="s">
        <v>583</v>
      </c>
      <c r="D6622" t="s">
        <v>12</v>
      </c>
      <c r="E6622" t="s">
        <v>46</v>
      </c>
      <c r="F6622" t="s">
        <v>84</v>
      </c>
      <c r="G6622">
        <v>28875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224</v>
      </c>
      <c r="AB6622">
        <v>2020</v>
      </c>
    </row>
    <row r="6623" spans="1:28" x14ac:dyDescent="0.25">
      <c r="A6623">
        <v>54.3</v>
      </c>
      <c r="B6623" t="s">
        <v>350</v>
      </c>
      <c r="C6623" t="s">
        <v>558</v>
      </c>
      <c r="D6623" t="s">
        <v>6</v>
      </c>
      <c r="E6623" t="s">
        <v>83</v>
      </c>
      <c r="F6623" t="s">
        <v>84</v>
      </c>
      <c r="G6623">
        <v>28875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224</v>
      </c>
      <c r="AB6623">
        <v>2020</v>
      </c>
    </row>
    <row r="6624" spans="1:28" x14ac:dyDescent="0.25">
      <c r="A6624">
        <v>55.2</v>
      </c>
      <c r="B6624" t="s">
        <v>361</v>
      </c>
      <c r="C6624" t="s">
        <v>622</v>
      </c>
      <c r="D6624" t="s">
        <v>12</v>
      </c>
      <c r="E6624" t="s">
        <v>32</v>
      </c>
      <c r="F6624" t="s">
        <v>84</v>
      </c>
      <c r="G6624">
        <v>28875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224</v>
      </c>
      <c r="AB6624">
        <v>2020</v>
      </c>
    </row>
    <row r="6625" spans="1:28" x14ac:dyDescent="0.25">
      <c r="A6625">
        <v>56.1</v>
      </c>
      <c r="B6625" t="s">
        <v>365</v>
      </c>
      <c r="C6625" t="s">
        <v>584</v>
      </c>
      <c r="D6625" t="s">
        <v>19</v>
      </c>
      <c r="E6625" t="s">
        <v>46</v>
      </c>
      <c r="F6625" t="s">
        <v>84</v>
      </c>
      <c r="G6625">
        <v>27300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224</v>
      </c>
      <c r="AB6625">
        <v>2020</v>
      </c>
    </row>
    <row r="6626" spans="1:28" x14ac:dyDescent="0.25">
      <c r="A6626">
        <v>57</v>
      </c>
      <c r="B6626" t="s">
        <v>364</v>
      </c>
      <c r="C6626" t="s">
        <v>555</v>
      </c>
      <c r="D6626" t="s">
        <v>94</v>
      </c>
      <c r="E6626" t="s">
        <v>74</v>
      </c>
      <c r="F6626" t="s">
        <v>84</v>
      </c>
      <c r="G6626">
        <v>26250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224</v>
      </c>
      <c r="AB6626">
        <v>2020</v>
      </c>
    </row>
    <row r="6627" spans="1:28" x14ac:dyDescent="0.25">
      <c r="A6627">
        <v>57.9</v>
      </c>
      <c r="B6627" t="s">
        <v>363</v>
      </c>
      <c r="C6627" t="s">
        <v>569</v>
      </c>
      <c r="D6627" t="s">
        <v>632</v>
      </c>
      <c r="E6627" t="s">
        <v>619</v>
      </c>
      <c r="F6627" t="s">
        <v>84</v>
      </c>
      <c r="G6627">
        <v>24255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224</v>
      </c>
      <c r="AB6627">
        <v>2020</v>
      </c>
    </row>
    <row r="6628" spans="1:28" x14ac:dyDescent="0.25">
      <c r="A6628">
        <v>58.8</v>
      </c>
      <c r="B6628" t="s">
        <v>362</v>
      </c>
      <c r="C6628" t="s">
        <v>570</v>
      </c>
      <c r="D6628" t="s">
        <v>94</v>
      </c>
      <c r="E6628" t="s">
        <v>620</v>
      </c>
      <c r="F6628" t="s">
        <v>84</v>
      </c>
      <c r="G6628">
        <v>24150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224</v>
      </c>
      <c r="AB6628">
        <v>2020</v>
      </c>
    </row>
    <row r="6629" spans="1:28" x14ac:dyDescent="0.25">
      <c r="A6629">
        <v>59.699999999999903</v>
      </c>
      <c r="B6629" t="s">
        <v>432</v>
      </c>
      <c r="C6629" t="s">
        <v>590</v>
      </c>
      <c r="D6629" t="s">
        <v>10</v>
      </c>
      <c r="E6629" t="s">
        <v>33</v>
      </c>
      <c r="F6629" t="s">
        <v>84</v>
      </c>
      <c r="G6629">
        <v>23100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224</v>
      </c>
      <c r="AB6629">
        <v>2020</v>
      </c>
    </row>
    <row r="6630" spans="1:28" x14ac:dyDescent="0.25">
      <c r="A6630">
        <v>60.599999999999902</v>
      </c>
      <c r="B6630" t="s">
        <v>435</v>
      </c>
      <c r="C6630" t="s">
        <v>649</v>
      </c>
      <c r="D6630" t="s">
        <v>650</v>
      </c>
      <c r="E6630" t="s">
        <v>33</v>
      </c>
      <c r="F6630" t="s">
        <v>84</v>
      </c>
      <c r="G6630">
        <v>23100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224</v>
      </c>
      <c r="AB6630">
        <v>2020</v>
      </c>
    </row>
    <row r="6631" spans="1:28" x14ac:dyDescent="0.25">
      <c r="A6631">
        <v>61.499999999999901</v>
      </c>
      <c r="B6631" t="s">
        <v>442</v>
      </c>
      <c r="C6631" t="s">
        <v>557</v>
      </c>
      <c r="D6631" t="s">
        <v>7</v>
      </c>
      <c r="E6631" t="s">
        <v>54</v>
      </c>
      <c r="F6631" t="s">
        <v>84</v>
      </c>
      <c r="G6631">
        <v>23100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224</v>
      </c>
      <c r="AB6631">
        <v>2020</v>
      </c>
    </row>
    <row r="6632" spans="1:28" x14ac:dyDescent="0.25">
      <c r="A6632">
        <v>62.399999999999899</v>
      </c>
      <c r="B6632" t="s">
        <v>353</v>
      </c>
      <c r="C6632" t="s">
        <v>580</v>
      </c>
      <c r="D6632" t="s">
        <v>19</v>
      </c>
      <c r="E6632" t="s">
        <v>60</v>
      </c>
      <c r="F6632" t="s">
        <v>84</v>
      </c>
      <c r="G6632">
        <v>23100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224</v>
      </c>
      <c r="AB6632">
        <v>2020</v>
      </c>
    </row>
    <row r="6633" spans="1:28" x14ac:dyDescent="0.25">
      <c r="A6633">
        <v>63.299999999999898</v>
      </c>
      <c r="B6633" t="s">
        <v>354</v>
      </c>
      <c r="C6633" t="s">
        <v>581</v>
      </c>
      <c r="D6633" t="s">
        <v>94</v>
      </c>
      <c r="E6633" t="s">
        <v>54</v>
      </c>
      <c r="F6633" t="s">
        <v>84</v>
      </c>
      <c r="G6633">
        <v>23100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224</v>
      </c>
      <c r="AB6633">
        <v>2020</v>
      </c>
    </row>
    <row r="6634" spans="1:28" x14ac:dyDescent="0.25">
      <c r="A6634">
        <v>64.199999999999903</v>
      </c>
      <c r="B6634" t="s">
        <v>355</v>
      </c>
      <c r="C6634" t="s">
        <v>582</v>
      </c>
      <c r="D6634" t="s">
        <v>7</v>
      </c>
      <c r="E6634" t="s">
        <v>54</v>
      </c>
      <c r="F6634" t="s">
        <v>84</v>
      </c>
      <c r="G6634">
        <v>23100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224</v>
      </c>
      <c r="AB6634">
        <v>2020</v>
      </c>
    </row>
    <row r="6635" spans="1:28" x14ac:dyDescent="0.25">
      <c r="A6635">
        <v>65.099999999999895</v>
      </c>
      <c r="B6635" t="s">
        <v>356</v>
      </c>
      <c r="C6635" t="s">
        <v>571</v>
      </c>
      <c r="D6635" t="s">
        <v>6</v>
      </c>
      <c r="E6635" t="s">
        <v>26</v>
      </c>
      <c r="F6635" t="s">
        <v>84</v>
      </c>
      <c r="G6635">
        <v>23100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224</v>
      </c>
      <c r="AB6635">
        <v>2020</v>
      </c>
    </row>
    <row r="6636" spans="1:28" x14ac:dyDescent="0.25">
      <c r="A6636">
        <v>65.999999999999901</v>
      </c>
      <c r="B6636" t="s">
        <v>357</v>
      </c>
      <c r="C6636" t="s">
        <v>589</v>
      </c>
      <c r="D6636" t="s">
        <v>6</v>
      </c>
      <c r="E6636" t="s">
        <v>26</v>
      </c>
      <c r="F6636" t="s">
        <v>84</v>
      </c>
      <c r="G6636">
        <v>23100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224</v>
      </c>
      <c r="AB6636">
        <v>2020</v>
      </c>
    </row>
    <row r="6637" spans="1:28" x14ac:dyDescent="0.25">
      <c r="A6637">
        <v>66.899999999999906</v>
      </c>
      <c r="B6637" t="s">
        <v>359</v>
      </c>
      <c r="C6637" t="s">
        <v>572</v>
      </c>
      <c r="D6637" t="s">
        <v>94</v>
      </c>
      <c r="E6637" t="s">
        <v>54</v>
      </c>
      <c r="F6637" t="s">
        <v>84</v>
      </c>
      <c r="G6637">
        <v>23100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224</v>
      </c>
      <c r="AB6637">
        <v>2020</v>
      </c>
    </row>
    <row r="6638" spans="1:28" x14ac:dyDescent="0.25">
      <c r="A6638">
        <v>67.799999999999898</v>
      </c>
      <c r="B6638" t="s">
        <v>341</v>
      </c>
      <c r="C6638" t="s">
        <v>579</v>
      </c>
      <c r="D6638" t="s">
        <v>94</v>
      </c>
      <c r="E6638" t="s">
        <v>52</v>
      </c>
      <c r="F6638" t="s">
        <v>84</v>
      </c>
      <c r="G6638">
        <v>22000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224</v>
      </c>
      <c r="AB6638">
        <v>2020</v>
      </c>
    </row>
    <row r="6639" spans="1:28" x14ac:dyDescent="0.25">
      <c r="A6639">
        <v>68.699999999999903</v>
      </c>
      <c r="B6639" t="s">
        <v>347</v>
      </c>
      <c r="C6639" t="s">
        <v>651</v>
      </c>
      <c r="D6639" t="s">
        <v>6</v>
      </c>
      <c r="E6639" t="s">
        <v>26</v>
      </c>
      <c r="F6639" t="s">
        <v>84</v>
      </c>
      <c r="G6639">
        <v>22000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224</v>
      </c>
      <c r="AB6639">
        <v>2020</v>
      </c>
    </row>
    <row r="6640" spans="1:28" x14ac:dyDescent="0.25">
      <c r="A6640">
        <v>69.599999999999895</v>
      </c>
      <c r="B6640" t="s">
        <v>348</v>
      </c>
      <c r="C6640" t="s">
        <v>652</v>
      </c>
      <c r="D6640" t="s">
        <v>6</v>
      </c>
      <c r="E6640" t="s">
        <v>26</v>
      </c>
      <c r="F6640" t="s">
        <v>84</v>
      </c>
      <c r="G6640">
        <v>22000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224</v>
      </c>
      <c r="AB6640">
        <v>2020</v>
      </c>
    </row>
    <row r="6641" spans="1:28" x14ac:dyDescent="0.25">
      <c r="A6641">
        <v>70.499999999999901</v>
      </c>
      <c r="B6641" t="s">
        <v>349</v>
      </c>
      <c r="C6641" t="s">
        <v>591</v>
      </c>
      <c r="D6641" t="s">
        <v>6</v>
      </c>
      <c r="E6641" t="s">
        <v>52</v>
      </c>
      <c r="F6641" t="s">
        <v>84</v>
      </c>
      <c r="G6641">
        <v>22000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224</v>
      </c>
      <c r="AB6641">
        <v>2020</v>
      </c>
    </row>
    <row r="6642" spans="1:28" x14ac:dyDescent="0.25">
      <c r="A6642">
        <v>71.399999999999906</v>
      </c>
      <c r="B6642" t="s">
        <v>351</v>
      </c>
      <c r="C6642" t="s">
        <v>592</v>
      </c>
      <c r="D6642" t="s">
        <v>6</v>
      </c>
      <c r="E6642" t="s">
        <v>52</v>
      </c>
      <c r="F6642" t="s">
        <v>84</v>
      </c>
      <c r="G6642">
        <v>22000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224</v>
      </c>
      <c r="AB6642">
        <v>2020</v>
      </c>
    </row>
    <row r="6643" spans="1:28" x14ac:dyDescent="0.25">
      <c r="A6643">
        <v>72.299999999999898</v>
      </c>
      <c r="B6643" t="s">
        <v>352</v>
      </c>
      <c r="C6643" t="s">
        <v>593</v>
      </c>
      <c r="D6643" t="s">
        <v>6</v>
      </c>
      <c r="E6643" t="s">
        <v>26</v>
      </c>
      <c r="F6643" t="s">
        <v>84</v>
      </c>
      <c r="G6643">
        <v>22000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224</v>
      </c>
      <c r="AB6643">
        <v>2020</v>
      </c>
    </row>
    <row r="6644" spans="1:28" x14ac:dyDescent="0.25">
      <c r="A6644">
        <v>73.199999999999903</v>
      </c>
      <c r="B6644" t="s">
        <v>433</v>
      </c>
      <c r="C6644" t="s">
        <v>653</v>
      </c>
      <c r="D6644" t="s">
        <v>650</v>
      </c>
      <c r="E6644" t="s">
        <v>26</v>
      </c>
      <c r="F6644" t="s">
        <v>84</v>
      </c>
      <c r="G6644">
        <v>22000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224</v>
      </c>
      <c r="AB6644">
        <v>2020</v>
      </c>
    </row>
    <row r="6645" spans="1:28" x14ac:dyDescent="0.25">
      <c r="A6645">
        <v>74.099999999999895</v>
      </c>
      <c r="B6645" t="s">
        <v>439</v>
      </c>
      <c r="C6645" t="s">
        <v>596</v>
      </c>
      <c r="D6645" t="s">
        <v>94</v>
      </c>
      <c r="E6645" t="s">
        <v>26</v>
      </c>
      <c r="F6645" t="s">
        <v>84</v>
      </c>
      <c r="G6645">
        <v>20000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224</v>
      </c>
      <c r="AB6645">
        <v>2020</v>
      </c>
    </row>
    <row r="6646" spans="1:28" x14ac:dyDescent="0.25">
      <c r="A6646">
        <v>74.999999999999901</v>
      </c>
      <c r="B6646" t="s">
        <v>340</v>
      </c>
      <c r="C6646" t="s">
        <v>654</v>
      </c>
      <c r="D6646" t="s">
        <v>6</v>
      </c>
      <c r="E6646" t="s">
        <v>26</v>
      </c>
      <c r="F6646" t="s">
        <v>84</v>
      </c>
      <c r="G6646">
        <v>20000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224</v>
      </c>
      <c r="AB6646">
        <v>2020</v>
      </c>
    </row>
    <row r="6647" spans="1:28" x14ac:dyDescent="0.25">
      <c r="A6647">
        <v>75.899999999999906</v>
      </c>
      <c r="B6647" t="s">
        <v>440</v>
      </c>
      <c r="C6647" t="s">
        <v>587</v>
      </c>
      <c r="D6647" t="s">
        <v>10</v>
      </c>
      <c r="E6647" t="s">
        <v>54</v>
      </c>
      <c r="F6647" t="s">
        <v>84</v>
      </c>
      <c r="G6647">
        <v>20000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224</v>
      </c>
      <c r="AB6647">
        <v>2020</v>
      </c>
    </row>
    <row r="6648" spans="1:28" x14ac:dyDescent="0.25">
      <c r="A6648">
        <v>76.799999999999898</v>
      </c>
      <c r="B6648" t="s">
        <v>344</v>
      </c>
      <c r="C6648" t="s">
        <v>588</v>
      </c>
      <c r="D6648" t="s">
        <v>94</v>
      </c>
      <c r="E6648" t="s">
        <v>41</v>
      </c>
      <c r="F6648" t="s">
        <v>84</v>
      </c>
      <c r="G6648">
        <v>19800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224</v>
      </c>
      <c r="AB6648">
        <v>2020</v>
      </c>
    </row>
    <row r="6649" spans="1:28" x14ac:dyDescent="0.25">
      <c r="A6649">
        <v>77.699999999999903</v>
      </c>
      <c r="B6649" t="s">
        <v>342</v>
      </c>
      <c r="C6649" t="s">
        <v>559</v>
      </c>
      <c r="D6649" t="s">
        <v>94</v>
      </c>
      <c r="E6649" t="s">
        <v>37</v>
      </c>
      <c r="F6649" t="s">
        <v>84</v>
      </c>
      <c r="G6649">
        <v>16775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224</v>
      </c>
      <c r="AB6649">
        <v>2020</v>
      </c>
    </row>
    <row r="6650" spans="1:28" x14ac:dyDescent="0.25">
      <c r="A6650">
        <v>78.599999999999895</v>
      </c>
      <c r="B6650" t="s">
        <v>343</v>
      </c>
      <c r="C6650" t="s">
        <v>633</v>
      </c>
      <c r="D6650" t="s">
        <v>6</v>
      </c>
      <c r="E6650" t="s">
        <v>37</v>
      </c>
      <c r="F6650" t="s">
        <v>84</v>
      </c>
      <c r="G6650">
        <v>16775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224</v>
      </c>
      <c r="AB6650">
        <v>2020</v>
      </c>
    </row>
    <row r="6651" spans="1:28" x14ac:dyDescent="0.25">
      <c r="A6651">
        <v>79.499999999999901</v>
      </c>
      <c r="B6651" t="s">
        <v>338</v>
      </c>
      <c r="C6651" t="s">
        <v>594</v>
      </c>
      <c r="D6651" t="s">
        <v>6</v>
      </c>
      <c r="E6651" t="s">
        <v>28</v>
      </c>
      <c r="F6651" t="s">
        <v>84</v>
      </c>
      <c r="G6651">
        <v>16500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224</v>
      </c>
      <c r="AB6651">
        <v>2020</v>
      </c>
    </row>
    <row r="6652" spans="1:28" x14ac:dyDescent="0.25">
      <c r="A6652">
        <v>80.399999999999906</v>
      </c>
      <c r="B6652" t="s">
        <v>339</v>
      </c>
      <c r="C6652" t="s">
        <v>595</v>
      </c>
      <c r="D6652" t="s">
        <v>94</v>
      </c>
      <c r="E6652" t="s">
        <v>57</v>
      </c>
      <c r="F6652" t="s">
        <v>84</v>
      </c>
      <c r="G6652">
        <v>16500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224</v>
      </c>
      <c r="AB6652">
        <v>2020</v>
      </c>
    </row>
    <row r="6653" spans="1:28" x14ac:dyDescent="0.25">
      <c r="A6653">
        <v>81.299999999999898</v>
      </c>
      <c r="B6653" t="s">
        <v>431</v>
      </c>
      <c r="C6653" t="s">
        <v>600</v>
      </c>
      <c r="D6653" t="s">
        <v>632</v>
      </c>
      <c r="E6653" t="s">
        <v>37</v>
      </c>
      <c r="F6653" t="s">
        <v>84</v>
      </c>
      <c r="G6653">
        <v>13750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224</v>
      </c>
      <c r="AB6653">
        <v>2020</v>
      </c>
    </row>
    <row r="6654" spans="1:28" x14ac:dyDescent="0.25">
      <c r="A6654">
        <v>82.199999999999903</v>
      </c>
      <c r="B6654" t="s">
        <v>336</v>
      </c>
      <c r="C6654" t="s">
        <v>603</v>
      </c>
      <c r="D6654" t="s">
        <v>6</v>
      </c>
      <c r="E6654" t="s">
        <v>37</v>
      </c>
      <c r="F6654" t="s">
        <v>84</v>
      </c>
      <c r="G6654">
        <v>10000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224</v>
      </c>
      <c r="AB6654">
        <v>2020</v>
      </c>
    </row>
    <row r="6655" spans="1:28" x14ac:dyDescent="0.25">
      <c r="A6655">
        <v>83.099999999999895</v>
      </c>
      <c r="B6655" t="s">
        <v>441</v>
      </c>
      <c r="C6655" t="s">
        <v>604</v>
      </c>
      <c r="D6655" t="s">
        <v>6</v>
      </c>
      <c r="E6655" t="s">
        <v>37</v>
      </c>
      <c r="F6655" t="s">
        <v>84</v>
      </c>
      <c r="G6655">
        <v>10000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225</v>
      </c>
      <c r="AB6655">
        <v>2020</v>
      </c>
    </row>
    <row r="6656" spans="1:28" x14ac:dyDescent="0.25">
      <c r="A6656">
        <v>83.999999999999901</v>
      </c>
      <c r="B6656" t="s">
        <v>373</v>
      </c>
      <c r="C6656" t="s">
        <v>708</v>
      </c>
      <c r="D6656" t="s">
        <v>7</v>
      </c>
      <c r="E6656" t="s">
        <v>27</v>
      </c>
      <c r="F6656" t="s">
        <v>84</v>
      </c>
      <c r="G6656">
        <v>360000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225</v>
      </c>
      <c r="AB6656">
        <v>2020</v>
      </c>
    </row>
    <row r="6657" spans="1:28" x14ac:dyDescent="0.25">
      <c r="A6657">
        <v>1</v>
      </c>
      <c r="B6657" t="s">
        <v>426</v>
      </c>
      <c r="C6657" t="s">
        <v>502</v>
      </c>
      <c r="D6657" t="s">
        <v>10</v>
      </c>
      <c r="E6657" t="s">
        <v>53</v>
      </c>
      <c r="F6657" t="s">
        <v>84</v>
      </c>
      <c r="G6657">
        <v>280000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225</v>
      </c>
      <c r="AB6657">
        <v>2020</v>
      </c>
    </row>
    <row r="6658" spans="1:28" x14ac:dyDescent="0.25">
      <c r="A6658">
        <v>2</v>
      </c>
      <c r="B6658" t="s">
        <v>427</v>
      </c>
      <c r="C6658" t="s">
        <v>709</v>
      </c>
      <c r="D6658" t="s">
        <v>19</v>
      </c>
      <c r="E6658" t="s">
        <v>71</v>
      </c>
      <c r="F6658" t="s">
        <v>84</v>
      </c>
      <c r="G6658">
        <v>280000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225</v>
      </c>
      <c r="AB6658">
        <v>2020</v>
      </c>
    </row>
    <row r="6659" spans="1:28" x14ac:dyDescent="0.25">
      <c r="A6659">
        <v>3</v>
      </c>
      <c r="B6659" t="s">
        <v>417</v>
      </c>
      <c r="C6659" t="s">
        <v>512</v>
      </c>
      <c r="D6659" t="s">
        <v>21</v>
      </c>
      <c r="E6659" t="s">
        <v>81</v>
      </c>
      <c r="F6659" t="s">
        <v>84</v>
      </c>
      <c r="G6659">
        <v>130000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225</v>
      </c>
      <c r="AB6659">
        <v>2020</v>
      </c>
    </row>
    <row r="6660" spans="1:28" x14ac:dyDescent="0.25">
      <c r="A6660">
        <v>4</v>
      </c>
      <c r="B6660" t="s">
        <v>418</v>
      </c>
      <c r="C6660" t="s">
        <v>710</v>
      </c>
      <c r="D6660" t="s">
        <v>94</v>
      </c>
      <c r="E6660" t="s">
        <v>711</v>
      </c>
      <c r="F6660" t="s">
        <v>85</v>
      </c>
      <c r="G6660">
        <v>130000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225</v>
      </c>
      <c r="AB6660">
        <v>2020</v>
      </c>
    </row>
    <row r="6661" spans="1:28" x14ac:dyDescent="0.25">
      <c r="A6661">
        <v>5</v>
      </c>
      <c r="B6661" t="s">
        <v>419</v>
      </c>
      <c r="C6661" t="s">
        <v>518</v>
      </c>
      <c r="D6661" t="s">
        <v>16</v>
      </c>
      <c r="E6661" t="s">
        <v>701</v>
      </c>
      <c r="F6661" t="s">
        <v>84</v>
      </c>
      <c r="G6661">
        <v>130000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225</v>
      </c>
      <c r="AB6661">
        <v>2020</v>
      </c>
    </row>
    <row r="6662" spans="1:28" x14ac:dyDescent="0.25">
      <c r="A6662">
        <v>6</v>
      </c>
      <c r="B6662" t="s">
        <v>425</v>
      </c>
      <c r="C6662" t="s">
        <v>659</v>
      </c>
      <c r="D6662" t="s">
        <v>6</v>
      </c>
      <c r="E6662" t="s">
        <v>660</v>
      </c>
      <c r="F6662" t="s">
        <v>661</v>
      </c>
      <c r="G6662">
        <v>130000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225</v>
      </c>
      <c r="AB6662">
        <v>2020</v>
      </c>
    </row>
    <row r="6663" spans="1:28" x14ac:dyDescent="0.25">
      <c r="A6663">
        <v>7</v>
      </c>
      <c r="B6663" t="s">
        <v>420</v>
      </c>
      <c r="C6663" t="s">
        <v>513</v>
      </c>
      <c r="D6663" t="s">
        <v>14</v>
      </c>
      <c r="E6663" t="s">
        <v>333</v>
      </c>
      <c r="F6663" t="s">
        <v>84</v>
      </c>
      <c r="G6663">
        <v>130000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225</v>
      </c>
      <c r="AB6663">
        <v>2020</v>
      </c>
    </row>
    <row r="6664" spans="1:28" x14ac:dyDescent="0.25">
      <c r="A6664">
        <v>8</v>
      </c>
      <c r="B6664" t="s">
        <v>421</v>
      </c>
      <c r="C6664" t="s">
        <v>515</v>
      </c>
      <c r="D6664" t="s">
        <v>4</v>
      </c>
      <c r="E6664" t="s">
        <v>516</v>
      </c>
      <c r="F6664" t="s">
        <v>84</v>
      </c>
      <c r="G6664">
        <v>130000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225</v>
      </c>
      <c r="AB6664">
        <v>2020</v>
      </c>
    </row>
    <row r="6665" spans="1:28" x14ac:dyDescent="0.25">
      <c r="A6665">
        <v>9</v>
      </c>
      <c r="B6665" t="s">
        <v>422</v>
      </c>
      <c r="C6665" t="s">
        <v>504</v>
      </c>
      <c r="D6665" t="s">
        <v>5</v>
      </c>
      <c r="E6665" t="s">
        <v>702</v>
      </c>
      <c r="F6665" t="s">
        <v>84</v>
      </c>
      <c r="G6665">
        <v>130000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225</v>
      </c>
      <c r="AB6665">
        <v>2020</v>
      </c>
    </row>
    <row r="6666" spans="1:28" x14ac:dyDescent="0.25">
      <c r="A6666">
        <v>10</v>
      </c>
      <c r="B6666" t="s">
        <v>423</v>
      </c>
      <c r="C6666" t="s">
        <v>614</v>
      </c>
      <c r="D6666" t="s">
        <v>615</v>
      </c>
      <c r="E6666" t="s">
        <v>616</v>
      </c>
      <c r="F6666" t="s">
        <v>84</v>
      </c>
      <c r="G6666">
        <v>130000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225</v>
      </c>
      <c r="AB6666">
        <v>2020</v>
      </c>
    </row>
    <row r="6667" spans="1:28" x14ac:dyDescent="0.25">
      <c r="A6667">
        <v>11</v>
      </c>
      <c r="B6667" t="s">
        <v>424</v>
      </c>
      <c r="C6667" t="s">
        <v>665</v>
      </c>
      <c r="D6667" t="s">
        <v>17</v>
      </c>
      <c r="E6667" t="s">
        <v>666</v>
      </c>
      <c r="F6667" t="s">
        <v>84</v>
      </c>
      <c r="G6667">
        <v>130000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225</v>
      </c>
      <c r="AB6667">
        <v>2020</v>
      </c>
    </row>
    <row r="6668" spans="1:28" x14ac:dyDescent="0.25">
      <c r="A6668">
        <v>12</v>
      </c>
      <c r="B6668" t="s">
        <v>411</v>
      </c>
      <c r="C6668" t="s">
        <v>521</v>
      </c>
      <c r="D6668" t="s">
        <v>13</v>
      </c>
      <c r="E6668" t="s">
        <v>678</v>
      </c>
      <c r="F6668" t="s">
        <v>84</v>
      </c>
      <c r="G6668">
        <v>95000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225</v>
      </c>
      <c r="AB6668">
        <v>2020</v>
      </c>
    </row>
    <row r="6669" spans="1:28" x14ac:dyDescent="0.25">
      <c r="A6669">
        <v>13</v>
      </c>
      <c r="B6669" t="s">
        <v>413</v>
      </c>
      <c r="C6669" t="s">
        <v>626</v>
      </c>
      <c r="D6669" t="s">
        <v>627</v>
      </c>
      <c r="E6669" t="s">
        <v>628</v>
      </c>
      <c r="F6669" t="s">
        <v>84</v>
      </c>
      <c r="G6669">
        <v>95000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225</v>
      </c>
      <c r="AB6669">
        <v>2020</v>
      </c>
    </row>
    <row r="6670" spans="1:28" x14ac:dyDescent="0.25">
      <c r="A6670">
        <v>14</v>
      </c>
      <c r="B6670" t="s">
        <v>414</v>
      </c>
      <c r="C6670" t="s">
        <v>523</v>
      </c>
      <c r="D6670" t="s">
        <v>21</v>
      </c>
      <c r="E6670" t="s">
        <v>48</v>
      </c>
      <c r="F6670" t="s">
        <v>84</v>
      </c>
      <c r="G6670">
        <v>95000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225</v>
      </c>
      <c r="AB6670">
        <v>2020</v>
      </c>
    </row>
    <row r="6671" spans="1:28" x14ac:dyDescent="0.25">
      <c r="A6671">
        <v>15</v>
      </c>
      <c r="B6671" t="s">
        <v>415</v>
      </c>
      <c r="C6671" t="s">
        <v>525</v>
      </c>
      <c r="D6671" t="s">
        <v>10</v>
      </c>
      <c r="E6671" t="s">
        <v>69</v>
      </c>
      <c r="F6671" t="s">
        <v>84</v>
      </c>
      <c r="G6671">
        <v>95000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225</v>
      </c>
      <c r="AB6671">
        <v>2020</v>
      </c>
    </row>
    <row r="6672" spans="1:28" x14ac:dyDescent="0.25">
      <c r="A6672">
        <v>16</v>
      </c>
      <c r="B6672" t="s">
        <v>416</v>
      </c>
      <c r="C6672" t="s">
        <v>679</v>
      </c>
      <c r="D6672" t="s">
        <v>6</v>
      </c>
      <c r="E6672" t="s">
        <v>680</v>
      </c>
      <c r="F6672" t="s">
        <v>84</v>
      </c>
      <c r="G6672">
        <v>95000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225</v>
      </c>
      <c r="AB6672">
        <v>2020</v>
      </c>
    </row>
    <row r="6673" spans="1:28" x14ac:dyDescent="0.25">
      <c r="A6673">
        <v>17</v>
      </c>
      <c r="B6673" t="s">
        <v>412</v>
      </c>
      <c r="C6673" t="s">
        <v>527</v>
      </c>
      <c r="D6673" t="s">
        <v>17</v>
      </c>
      <c r="E6673" t="s">
        <v>613</v>
      </c>
      <c r="F6673" t="s">
        <v>84</v>
      </c>
      <c r="G6673">
        <v>85000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225</v>
      </c>
      <c r="AB6673">
        <v>2020</v>
      </c>
    </row>
    <row r="6674" spans="1:28" x14ac:dyDescent="0.25">
      <c r="A6674">
        <v>18</v>
      </c>
      <c r="B6674" t="s">
        <v>410</v>
      </c>
      <c r="C6674" t="s">
        <v>685</v>
      </c>
      <c r="D6674" t="s">
        <v>21</v>
      </c>
      <c r="E6674" t="s">
        <v>686</v>
      </c>
      <c r="F6674" t="s">
        <v>84</v>
      </c>
      <c r="G6674">
        <v>85000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225</v>
      </c>
      <c r="AB6674">
        <v>2020</v>
      </c>
    </row>
    <row r="6675" spans="1:28" x14ac:dyDescent="0.25">
      <c r="A6675">
        <v>19</v>
      </c>
      <c r="B6675" t="s">
        <v>438</v>
      </c>
      <c r="C6675" t="s">
        <v>517</v>
      </c>
      <c r="D6675" t="s">
        <v>94</v>
      </c>
      <c r="E6675" t="s">
        <v>645</v>
      </c>
      <c r="F6675" t="s">
        <v>664</v>
      </c>
      <c r="G6675">
        <v>85000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225</v>
      </c>
      <c r="AB6675">
        <v>2020</v>
      </c>
    </row>
    <row r="6676" spans="1:28" x14ac:dyDescent="0.25">
      <c r="A6676">
        <v>20</v>
      </c>
      <c r="B6676" t="s">
        <v>373</v>
      </c>
      <c r="C6676" t="s">
        <v>688</v>
      </c>
      <c r="D6676" t="s">
        <v>94</v>
      </c>
      <c r="E6676" t="s">
        <v>689</v>
      </c>
      <c r="F6676" t="s">
        <v>84</v>
      </c>
      <c r="G6676">
        <v>80000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225</v>
      </c>
      <c r="AB6676">
        <v>2020</v>
      </c>
    </row>
    <row r="6677" spans="1:28" x14ac:dyDescent="0.25">
      <c r="A6677">
        <v>21</v>
      </c>
      <c r="B6677" t="s">
        <v>408</v>
      </c>
      <c r="C6677" t="s">
        <v>712</v>
      </c>
      <c r="D6677" t="s">
        <v>632</v>
      </c>
      <c r="E6677" t="s">
        <v>713</v>
      </c>
      <c r="F6677" t="s">
        <v>84</v>
      </c>
      <c r="G6677">
        <v>80000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225</v>
      </c>
      <c r="AB6677">
        <v>2020</v>
      </c>
    </row>
    <row r="6678" spans="1:28" x14ac:dyDescent="0.25">
      <c r="A6678">
        <v>22</v>
      </c>
      <c r="B6678" t="s">
        <v>407</v>
      </c>
      <c r="C6678" t="s">
        <v>532</v>
      </c>
      <c r="D6678" t="s">
        <v>12</v>
      </c>
      <c r="E6678" t="s">
        <v>35</v>
      </c>
      <c r="F6678" t="s">
        <v>84</v>
      </c>
      <c r="G6678">
        <v>75000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225</v>
      </c>
      <c r="AB6678">
        <v>2020</v>
      </c>
    </row>
    <row r="6679" spans="1:28" x14ac:dyDescent="0.25">
      <c r="A6679">
        <v>23</v>
      </c>
      <c r="B6679" t="s">
        <v>406</v>
      </c>
      <c r="C6679" t="s">
        <v>533</v>
      </c>
      <c r="D6679" t="s">
        <v>6</v>
      </c>
      <c r="E6679" t="s">
        <v>335</v>
      </c>
      <c r="F6679" t="s">
        <v>84</v>
      </c>
      <c r="G6679">
        <v>70000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225</v>
      </c>
      <c r="AB6679">
        <v>2020</v>
      </c>
    </row>
    <row r="6680" spans="1:28" x14ac:dyDescent="0.25">
      <c r="A6680">
        <v>24</v>
      </c>
      <c r="B6680" t="s">
        <v>389</v>
      </c>
      <c r="C6680" t="s">
        <v>529</v>
      </c>
      <c r="D6680" t="s">
        <v>18</v>
      </c>
      <c r="E6680" t="s">
        <v>55</v>
      </c>
      <c r="F6680" t="s">
        <v>84</v>
      </c>
      <c r="G6680">
        <v>65000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225</v>
      </c>
      <c r="AB6680">
        <v>2020</v>
      </c>
    </row>
    <row r="6681" spans="1:28" x14ac:dyDescent="0.25">
      <c r="A6681">
        <v>25</v>
      </c>
      <c r="B6681" t="s">
        <v>402</v>
      </c>
      <c r="C6681" t="s">
        <v>526</v>
      </c>
      <c r="D6681" t="s">
        <v>4</v>
      </c>
      <c r="E6681" t="s">
        <v>618</v>
      </c>
      <c r="F6681" t="s">
        <v>84</v>
      </c>
      <c r="G6681">
        <v>65000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225</v>
      </c>
      <c r="AB6681">
        <v>2020</v>
      </c>
    </row>
    <row r="6682" spans="1:28" x14ac:dyDescent="0.25">
      <c r="A6682">
        <v>26</v>
      </c>
      <c r="B6682" t="s">
        <v>403</v>
      </c>
      <c r="C6682" t="s">
        <v>703</v>
      </c>
      <c r="D6682" t="s">
        <v>13</v>
      </c>
      <c r="E6682" t="s">
        <v>704</v>
      </c>
      <c r="F6682" t="s">
        <v>84</v>
      </c>
      <c r="G6682">
        <v>65000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225</v>
      </c>
      <c r="AB6682">
        <v>2020</v>
      </c>
    </row>
    <row r="6683" spans="1:28" x14ac:dyDescent="0.25">
      <c r="A6683">
        <v>27</v>
      </c>
      <c r="B6683" t="s">
        <v>404</v>
      </c>
      <c r="C6683" t="s">
        <v>534</v>
      </c>
      <c r="D6683" t="s">
        <v>10</v>
      </c>
      <c r="E6683" t="s">
        <v>39</v>
      </c>
      <c r="F6683" t="s">
        <v>84</v>
      </c>
      <c r="G6683">
        <v>65000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225</v>
      </c>
      <c r="AB6683">
        <v>2020</v>
      </c>
    </row>
    <row r="6684" spans="1:28" x14ac:dyDescent="0.25">
      <c r="A6684">
        <v>28</v>
      </c>
      <c r="B6684" t="s">
        <v>405</v>
      </c>
      <c r="C6684" t="s">
        <v>535</v>
      </c>
      <c r="D6684" t="s">
        <v>16</v>
      </c>
      <c r="E6684" t="s">
        <v>61</v>
      </c>
      <c r="F6684" t="s">
        <v>84</v>
      </c>
      <c r="G6684">
        <v>65000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225</v>
      </c>
      <c r="AB6684">
        <v>2020</v>
      </c>
    </row>
    <row r="6685" spans="1:28" x14ac:dyDescent="0.25">
      <c r="A6685">
        <v>29</v>
      </c>
      <c r="B6685" t="s">
        <v>400</v>
      </c>
      <c r="C6685" t="s">
        <v>536</v>
      </c>
      <c r="D6685" t="s">
        <v>4</v>
      </c>
      <c r="E6685" t="s">
        <v>64</v>
      </c>
      <c r="F6685" t="s">
        <v>84</v>
      </c>
      <c r="G6685">
        <v>60000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225</v>
      </c>
      <c r="AB6685">
        <v>2020</v>
      </c>
    </row>
    <row r="6686" spans="1:28" x14ac:dyDescent="0.25">
      <c r="A6686">
        <v>30</v>
      </c>
      <c r="B6686" t="s">
        <v>401</v>
      </c>
      <c r="C6686" t="s">
        <v>537</v>
      </c>
      <c r="D6686" t="s">
        <v>7</v>
      </c>
      <c r="E6686" t="s">
        <v>75</v>
      </c>
      <c r="F6686" t="s">
        <v>84</v>
      </c>
      <c r="G6686">
        <v>60000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225</v>
      </c>
      <c r="AB6686">
        <v>2020</v>
      </c>
    </row>
    <row r="6687" spans="1:28" x14ac:dyDescent="0.25">
      <c r="A6687">
        <v>31</v>
      </c>
      <c r="B6687" t="s">
        <v>429</v>
      </c>
      <c r="C6687" t="s">
        <v>538</v>
      </c>
      <c r="D6687" t="s">
        <v>14</v>
      </c>
      <c r="E6687" t="s">
        <v>66</v>
      </c>
      <c r="F6687" t="s">
        <v>84</v>
      </c>
      <c r="G6687">
        <v>55000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225</v>
      </c>
      <c r="AB6687">
        <v>2020</v>
      </c>
    </row>
    <row r="6688" spans="1:28" x14ac:dyDescent="0.25">
      <c r="A6688">
        <v>32</v>
      </c>
      <c r="B6688" t="s">
        <v>437</v>
      </c>
      <c r="C6688" t="s">
        <v>714</v>
      </c>
      <c r="D6688" t="s">
        <v>615</v>
      </c>
      <c r="E6688" t="s">
        <v>715</v>
      </c>
      <c r="F6688" t="s">
        <v>664</v>
      </c>
      <c r="G6688">
        <v>55000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225</v>
      </c>
      <c r="AB6688">
        <v>2020</v>
      </c>
    </row>
    <row r="6689" spans="1:28" x14ac:dyDescent="0.25">
      <c r="A6689">
        <v>33</v>
      </c>
      <c r="B6689" t="s">
        <v>342</v>
      </c>
      <c r="C6689" t="s">
        <v>539</v>
      </c>
      <c r="D6689" t="s">
        <v>15</v>
      </c>
      <c r="E6689" t="s">
        <v>540</v>
      </c>
      <c r="F6689" t="s">
        <v>84</v>
      </c>
      <c r="G6689">
        <v>55000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225</v>
      </c>
      <c r="AB6689">
        <v>2020</v>
      </c>
    </row>
    <row r="6690" spans="1:28" x14ac:dyDescent="0.25">
      <c r="A6690">
        <v>34</v>
      </c>
      <c r="B6690" t="s">
        <v>399</v>
      </c>
      <c r="C6690" t="s">
        <v>514</v>
      </c>
      <c r="D6690" t="s">
        <v>16</v>
      </c>
      <c r="E6690" t="s">
        <v>79</v>
      </c>
      <c r="F6690" t="s">
        <v>84</v>
      </c>
      <c r="G6690">
        <v>54000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225</v>
      </c>
      <c r="AB6690">
        <v>2020</v>
      </c>
    </row>
    <row r="6691" spans="1:28" x14ac:dyDescent="0.25">
      <c r="A6691">
        <v>35</v>
      </c>
      <c r="B6691" t="s">
        <v>396</v>
      </c>
      <c r="C6691" t="s">
        <v>541</v>
      </c>
      <c r="D6691" t="s">
        <v>21</v>
      </c>
      <c r="E6691" t="s">
        <v>70</v>
      </c>
      <c r="F6691" t="s">
        <v>84</v>
      </c>
      <c r="G6691">
        <v>50000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225</v>
      </c>
      <c r="AB6691">
        <v>2020</v>
      </c>
    </row>
    <row r="6692" spans="1:28" x14ac:dyDescent="0.25">
      <c r="A6692">
        <v>36</v>
      </c>
      <c r="B6692" t="s">
        <v>397</v>
      </c>
      <c r="C6692" t="s">
        <v>542</v>
      </c>
      <c r="D6692" t="s">
        <v>17</v>
      </c>
      <c r="E6692" t="s">
        <v>76</v>
      </c>
      <c r="F6692" t="s">
        <v>84</v>
      </c>
      <c r="G6692">
        <v>50000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225</v>
      </c>
      <c r="AB6692">
        <v>2020</v>
      </c>
    </row>
    <row r="6693" spans="1:28" x14ac:dyDescent="0.25">
      <c r="A6693">
        <v>37</v>
      </c>
      <c r="B6693" t="s">
        <v>379</v>
      </c>
      <c r="C6693" t="s">
        <v>544</v>
      </c>
      <c r="D6693" t="s">
        <v>10</v>
      </c>
      <c r="E6693" t="s">
        <v>43</v>
      </c>
      <c r="F6693" t="s">
        <v>84</v>
      </c>
      <c r="G6693">
        <v>45000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225</v>
      </c>
      <c r="AB6693">
        <v>2020</v>
      </c>
    </row>
    <row r="6694" spans="1:28" x14ac:dyDescent="0.25">
      <c r="A6694">
        <v>38</v>
      </c>
      <c r="B6694" t="s">
        <v>388</v>
      </c>
      <c r="C6694" t="s">
        <v>646</v>
      </c>
      <c r="D6694" t="s">
        <v>647</v>
      </c>
      <c r="E6694" t="s">
        <v>24</v>
      </c>
      <c r="F6694" t="s">
        <v>84</v>
      </c>
      <c r="G6694">
        <v>45000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225</v>
      </c>
      <c r="AB6694">
        <v>2020</v>
      </c>
    </row>
    <row r="6695" spans="1:28" x14ac:dyDescent="0.25">
      <c r="A6695">
        <v>39</v>
      </c>
      <c r="B6695" t="s">
        <v>436</v>
      </c>
      <c r="C6695" t="s">
        <v>546</v>
      </c>
      <c r="D6695" t="s">
        <v>10</v>
      </c>
      <c r="E6695" t="s">
        <v>40</v>
      </c>
      <c r="F6695" t="s">
        <v>664</v>
      </c>
      <c r="G6695">
        <v>45000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225</v>
      </c>
      <c r="AB6695">
        <v>2020</v>
      </c>
    </row>
    <row r="6696" spans="1:28" x14ac:dyDescent="0.25">
      <c r="A6696">
        <v>40</v>
      </c>
      <c r="B6696" t="s">
        <v>390</v>
      </c>
      <c r="C6696" t="s">
        <v>531</v>
      </c>
      <c r="D6696" t="s">
        <v>5</v>
      </c>
      <c r="E6696" t="s">
        <v>25</v>
      </c>
      <c r="F6696" t="s">
        <v>84</v>
      </c>
      <c r="G6696">
        <v>45000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225</v>
      </c>
      <c r="AB6696">
        <v>2020</v>
      </c>
    </row>
    <row r="6697" spans="1:28" x14ac:dyDescent="0.25">
      <c r="A6697">
        <v>41</v>
      </c>
      <c r="B6697" t="s">
        <v>391</v>
      </c>
      <c r="C6697" t="s">
        <v>545</v>
      </c>
      <c r="D6697" t="s">
        <v>4</v>
      </c>
      <c r="E6697" t="s">
        <v>24</v>
      </c>
      <c r="F6697" t="s">
        <v>84</v>
      </c>
      <c r="G6697">
        <v>45000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225</v>
      </c>
      <c r="AB6697">
        <v>2020</v>
      </c>
    </row>
    <row r="6698" spans="1:28" x14ac:dyDescent="0.25">
      <c r="A6698">
        <v>42</v>
      </c>
      <c r="B6698" t="s">
        <v>392</v>
      </c>
      <c r="C6698" t="s">
        <v>547</v>
      </c>
      <c r="D6698" t="s">
        <v>10</v>
      </c>
      <c r="E6698" t="s">
        <v>50</v>
      </c>
      <c r="F6698" t="s">
        <v>84</v>
      </c>
      <c r="G6698">
        <v>45000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225</v>
      </c>
      <c r="AB6698">
        <v>2020</v>
      </c>
    </row>
    <row r="6699" spans="1:28" x14ac:dyDescent="0.25">
      <c r="A6699">
        <v>43</v>
      </c>
      <c r="B6699" t="s">
        <v>387</v>
      </c>
      <c r="C6699" t="s">
        <v>549</v>
      </c>
      <c r="D6699" t="s">
        <v>16</v>
      </c>
      <c r="E6699" t="s">
        <v>45</v>
      </c>
      <c r="F6699" t="s">
        <v>84</v>
      </c>
      <c r="G6699">
        <v>44000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225</v>
      </c>
      <c r="AB6699">
        <v>2020</v>
      </c>
    </row>
    <row r="6700" spans="1:28" x14ac:dyDescent="0.25">
      <c r="A6700">
        <v>44</v>
      </c>
      <c r="B6700" t="s">
        <v>375</v>
      </c>
      <c r="C6700" t="s">
        <v>705</v>
      </c>
      <c r="D6700" t="s">
        <v>10</v>
      </c>
      <c r="E6700" t="s">
        <v>706</v>
      </c>
      <c r="F6700" t="s">
        <v>84</v>
      </c>
      <c r="G6700">
        <v>40000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225</v>
      </c>
      <c r="AB6700">
        <v>2020</v>
      </c>
    </row>
    <row r="6701" spans="1:28" x14ac:dyDescent="0.25">
      <c r="A6701">
        <v>45</v>
      </c>
      <c r="B6701" t="s">
        <v>370</v>
      </c>
      <c r="C6701" t="s">
        <v>648</v>
      </c>
      <c r="D6701" t="s">
        <v>94</v>
      </c>
      <c r="E6701" t="s">
        <v>46</v>
      </c>
      <c r="F6701" t="s">
        <v>84</v>
      </c>
      <c r="G6701">
        <v>40000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225</v>
      </c>
      <c r="AB6701">
        <v>2020</v>
      </c>
    </row>
    <row r="6702" spans="1:28" x14ac:dyDescent="0.25">
      <c r="A6702">
        <v>46</v>
      </c>
      <c r="B6702" t="s">
        <v>376</v>
      </c>
      <c r="C6702" t="s">
        <v>551</v>
      </c>
      <c r="D6702" t="s">
        <v>10</v>
      </c>
      <c r="E6702" t="s">
        <v>44</v>
      </c>
      <c r="F6702" t="s">
        <v>84</v>
      </c>
      <c r="G6702">
        <v>40000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225</v>
      </c>
      <c r="AB6702">
        <v>2020</v>
      </c>
    </row>
    <row r="6703" spans="1:28" x14ac:dyDescent="0.25">
      <c r="A6703">
        <v>47</v>
      </c>
      <c r="B6703" t="s">
        <v>382</v>
      </c>
      <c r="C6703" t="s">
        <v>552</v>
      </c>
      <c r="D6703" t="s">
        <v>94</v>
      </c>
      <c r="E6703" t="s">
        <v>65</v>
      </c>
      <c r="F6703" t="s">
        <v>85</v>
      </c>
      <c r="G6703">
        <v>40000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225</v>
      </c>
      <c r="AB6703">
        <v>2020</v>
      </c>
    </row>
    <row r="6704" spans="1:28" x14ac:dyDescent="0.25">
      <c r="A6704">
        <v>48</v>
      </c>
      <c r="B6704" t="s">
        <v>385</v>
      </c>
      <c r="C6704" t="s">
        <v>629</v>
      </c>
      <c r="D6704" t="s">
        <v>94</v>
      </c>
      <c r="E6704" t="s">
        <v>698</v>
      </c>
      <c r="F6704" t="s">
        <v>84</v>
      </c>
      <c r="G6704">
        <v>40000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225</v>
      </c>
      <c r="AB6704">
        <v>2020</v>
      </c>
    </row>
    <row r="6705" spans="1:28" x14ac:dyDescent="0.25">
      <c r="A6705">
        <v>49</v>
      </c>
      <c r="B6705" t="s">
        <v>386</v>
      </c>
      <c r="C6705" t="s">
        <v>631</v>
      </c>
      <c r="D6705" t="s">
        <v>6</v>
      </c>
      <c r="E6705" t="s">
        <v>46</v>
      </c>
      <c r="F6705" t="s">
        <v>84</v>
      </c>
      <c r="G6705">
        <v>40000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225</v>
      </c>
      <c r="AB6705">
        <v>2020</v>
      </c>
    </row>
    <row r="6706" spans="1:28" x14ac:dyDescent="0.25">
      <c r="A6706">
        <v>50</v>
      </c>
      <c r="B6706" t="s">
        <v>381</v>
      </c>
      <c r="C6706" t="s">
        <v>553</v>
      </c>
      <c r="D6706" t="s">
        <v>10</v>
      </c>
      <c r="E6706" t="s">
        <v>46</v>
      </c>
      <c r="F6706" t="s">
        <v>84</v>
      </c>
      <c r="G6706">
        <v>38000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225</v>
      </c>
      <c r="AB6706">
        <v>2020</v>
      </c>
    </row>
    <row r="6707" spans="1:28" x14ac:dyDescent="0.25">
      <c r="A6707">
        <v>51</v>
      </c>
      <c r="B6707" t="s">
        <v>377</v>
      </c>
      <c r="C6707" t="s">
        <v>554</v>
      </c>
      <c r="D6707" t="s">
        <v>10</v>
      </c>
      <c r="E6707" t="s">
        <v>44</v>
      </c>
      <c r="F6707" t="s">
        <v>84</v>
      </c>
      <c r="G6707">
        <v>36000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225</v>
      </c>
      <c r="AB6707">
        <v>2020</v>
      </c>
    </row>
    <row r="6708" spans="1:28" x14ac:dyDescent="0.25">
      <c r="A6708">
        <v>52</v>
      </c>
      <c r="B6708" t="s">
        <v>378</v>
      </c>
      <c r="C6708" t="s">
        <v>556</v>
      </c>
      <c r="D6708" t="s">
        <v>10</v>
      </c>
      <c r="E6708" t="s">
        <v>44</v>
      </c>
      <c r="F6708" t="s">
        <v>84</v>
      </c>
      <c r="G6708">
        <v>36000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225</v>
      </c>
      <c r="AB6708">
        <v>2020</v>
      </c>
    </row>
    <row r="6709" spans="1:28" x14ac:dyDescent="0.25">
      <c r="A6709">
        <v>53</v>
      </c>
      <c r="B6709" t="s">
        <v>380</v>
      </c>
      <c r="C6709" t="s">
        <v>543</v>
      </c>
      <c r="D6709" t="s">
        <v>21</v>
      </c>
      <c r="E6709" t="s">
        <v>68</v>
      </c>
      <c r="F6709" t="s">
        <v>84</v>
      </c>
      <c r="G6709">
        <v>36000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225</v>
      </c>
      <c r="AB6709">
        <v>2020</v>
      </c>
    </row>
    <row r="6710" spans="1:28" x14ac:dyDescent="0.25">
      <c r="A6710">
        <v>54</v>
      </c>
      <c r="B6710" t="s">
        <v>360</v>
      </c>
      <c r="C6710" t="s">
        <v>560</v>
      </c>
      <c r="D6710" t="s">
        <v>12</v>
      </c>
      <c r="E6710" t="s">
        <v>46</v>
      </c>
      <c r="F6710" t="s">
        <v>84</v>
      </c>
      <c r="G6710">
        <v>32000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225</v>
      </c>
      <c r="AB6710">
        <v>2020</v>
      </c>
    </row>
    <row r="6711" spans="1:28" x14ac:dyDescent="0.25">
      <c r="A6711">
        <v>55</v>
      </c>
      <c r="B6711" t="s">
        <v>369</v>
      </c>
      <c r="C6711" t="s">
        <v>562</v>
      </c>
      <c r="D6711" t="s">
        <v>94</v>
      </c>
      <c r="E6711" t="s">
        <v>563</v>
      </c>
      <c r="F6711" t="s">
        <v>84</v>
      </c>
      <c r="G6711">
        <v>32000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225</v>
      </c>
      <c r="AB6711">
        <v>2020</v>
      </c>
    </row>
    <row r="6712" spans="1:28" x14ac:dyDescent="0.25">
      <c r="A6712">
        <v>56</v>
      </c>
      <c r="B6712" t="s">
        <v>371</v>
      </c>
      <c r="C6712" t="s">
        <v>550</v>
      </c>
      <c r="D6712" t="s">
        <v>94</v>
      </c>
      <c r="E6712" t="s">
        <v>58</v>
      </c>
      <c r="F6712" t="s">
        <v>84</v>
      </c>
      <c r="G6712">
        <v>32000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225</v>
      </c>
      <c r="AB6712">
        <v>2020</v>
      </c>
    </row>
    <row r="6713" spans="1:28" x14ac:dyDescent="0.25">
      <c r="A6713">
        <v>57</v>
      </c>
      <c r="B6713" t="s">
        <v>372</v>
      </c>
      <c r="C6713" t="s">
        <v>707</v>
      </c>
      <c r="D6713" t="s">
        <v>94</v>
      </c>
      <c r="E6713" t="s">
        <v>630</v>
      </c>
      <c r="F6713" t="s">
        <v>84</v>
      </c>
      <c r="G6713">
        <v>32000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225</v>
      </c>
      <c r="AB6713">
        <v>2020</v>
      </c>
    </row>
    <row r="6714" spans="1:28" x14ac:dyDescent="0.25">
      <c r="A6714">
        <v>58</v>
      </c>
      <c r="B6714" t="s">
        <v>373</v>
      </c>
      <c r="C6714" t="s">
        <v>566</v>
      </c>
      <c r="D6714" t="s">
        <v>14</v>
      </c>
      <c r="E6714" t="s">
        <v>72</v>
      </c>
      <c r="F6714" t="s">
        <v>84</v>
      </c>
      <c r="G6714">
        <v>32000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225</v>
      </c>
      <c r="AB6714">
        <v>2020</v>
      </c>
    </row>
    <row r="6715" spans="1:28" x14ac:dyDescent="0.25">
      <c r="A6715">
        <v>59</v>
      </c>
      <c r="B6715" t="s">
        <v>367</v>
      </c>
      <c r="C6715" t="s">
        <v>567</v>
      </c>
      <c r="D6715" t="s">
        <v>4</v>
      </c>
      <c r="E6715" t="s">
        <v>568</v>
      </c>
      <c r="F6715" t="s">
        <v>84</v>
      </c>
      <c r="G6715">
        <v>31500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225</v>
      </c>
      <c r="AB6715">
        <v>2020</v>
      </c>
    </row>
    <row r="6716" spans="1:28" x14ac:dyDescent="0.25">
      <c r="A6716">
        <v>60</v>
      </c>
      <c r="B6716" t="s">
        <v>346</v>
      </c>
      <c r="C6716" t="s">
        <v>583</v>
      </c>
      <c r="D6716" t="s">
        <v>12</v>
      </c>
      <c r="E6716" t="s">
        <v>46</v>
      </c>
      <c r="F6716" t="s">
        <v>84</v>
      </c>
      <c r="G6716">
        <v>28875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225</v>
      </c>
      <c r="AB6716">
        <v>2020</v>
      </c>
    </row>
    <row r="6717" spans="1:28" x14ac:dyDescent="0.25">
      <c r="A6717">
        <v>61</v>
      </c>
      <c r="B6717" t="s">
        <v>350</v>
      </c>
      <c r="C6717" t="s">
        <v>558</v>
      </c>
      <c r="D6717" t="s">
        <v>6</v>
      </c>
      <c r="E6717" t="s">
        <v>83</v>
      </c>
      <c r="F6717" t="s">
        <v>84</v>
      </c>
      <c r="G6717">
        <v>28875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225</v>
      </c>
      <c r="AB6717">
        <v>2020</v>
      </c>
    </row>
    <row r="6718" spans="1:28" x14ac:dyDescent="0.25">
      <c r="A6718">
        <v>62</v>
      </c>
      <c r="B6718" t="s">
        <v>361</v>
      </c>
      <c r="C6718" t="s">
        <v>622</v>
      </c>
      <c r="D6718" t="s">
        <v>12</v>
      </c>
      <c r="E6718" t="s">
        <v>32</v>
      </c>
      <c r="F6718" t="s">
        <v>84</v>
      </c>
      <c r="G6718">
        <v>28875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225</v>
      </c>
      <c r="AB6718">
        <v>2020</v>
      </c>
    </row>
    <row r="6719" spans="1:28" x14ac:dyDescent="0.25">
      <c r="A6719">
        <v>63</v>
      </c>
      <c r="B6719" t="s">
        <v>365</v>
      </c>
      <c r="C6719" t="s">
        <v>584</v>
      </c>
      <c r="D6719" t="s">
        <v>19</v>
      </c>
      <c r="E6719" t="s">
        <v>46</v>
      </c>
      <c r="F6719" t="s">
        <v>84</v>
      </c>
      <c r="G6719">
        <v>27300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225</v>
      </c>
      <c r="AB6719">
        <v>2020</v>
      </c>
    </row>
    <row r="6720" spans="1:28" x14ac:dyDescent="0.25">
      <c r="A6720">
        <v>64</v>
      </c>
      <c r="B6720" t="s">
        <v>364</v>
      </c>
      <c r="C6720" t="s">
        <v>555</v>
      </c>
      <c r="D6720" t="s">
        <v>94</v>
      </c>
      <c r="E6720" t="s">
        <v>74</v>
      </c>
      <c r="F6720" t="s">
        <v>84</v>
      </c>
      <c r="G6720">
        <v>26250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225</v>
      </c>
      <c r="AB6720">
        <v>2020</v>
      </c>
    </row>
    <row r="6721" spans="1:28" x14ac:dyDescent="0.25">
      <c r="A6721">
        <v>65</v>
      </c>
      <c r="B6721" t="s">
        <v>363</v>
      </c>
      <c r="C6721" t="s">
        <v>569</v>
      </c>
      <c r="D6721" t="s">
        <v>632</v>
      </c>
      <c r="E6721" t="s">
        <v>619</v>
      </c>
      <c r="F6721" t="s">
        <v>84</v>
      </c>
      <c r="G6721">
        <v>24255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225</v>
      </c>
      <c r="AB6721">
        <v>2020</v>
      </c>
    </row>
    <row r="6722" spans="1:28" x14ac:dyDescent="0.25">
      <c r="A6722">
        <v>66</v>
      </c>
      <c r="B6722" t="s">
        <v>362</v>
      </c>
      <c r="C6722" t="s">
        <v>570</v>
      </c>
      <c r="D6722" t="s">
        <v>94</v>
      </c>
      <c r="E6722" t="s">
        <v>620</v>
      </c>
      <c r="F6722" t="s">
        <v>84</v>
      </c>
      <c r="G6722">
        <v>24150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225</v>
      </c>
      <c r="AB6722">
        <v>2020</v>
      </c>
    </row>
    <row r="6723" spans="1:28" x14ac:dyDescent="0.25">
      <c r="A6723">
        <v>67</v>
      </c>
      <c r="B6723" t="s">
        <v>432</v>
      </c>
      <c r="C6723" t="s">
        <v>590</v>
      </c>
      <c r="D6723" t="s">
        <v>10</v>
      </c>
      <c r="E6723" t="s">
        <v>33</v>
      </c>
      <c r="F6723" t="s">
        <v>84</v>
      </c>
      <c r="G6723">
        <v>23100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225</v>
      </c>
      <c r="AB6723">
        <v>2020</v>
      </c>
    </row>
    <row r="6724" spans="1:28" x14ac:dyDescent="0.25">
      <c r="A6724">
        <v>68</v>
      </c>
      <c r="B6724" t="s">
        <v>435</v>
      </c>
      <c r="C6724" t="s">
        <v>649</v>
      </c>
      <c r="D6724" t="s">
        <v>650</v>
      </c>
      <c r="E6724" t="s">
        <v>33</v>
      </c>
      <c r="F6724" t="s">
        <v>84</v>
      </c>
      <c r="G6724">
        <v>23100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225</v>
      </c>
      <c r="AB6724">
        <v>2020</v>
      </c>
    </row>
    <row r="6725" spans="1:28" x14ac:dyDescent="0.25">
      <c r="A6725">
        <v>69</v>
      </c>
      <c r="B6725" t="s">
        <v>434</v>
      </c>
      <c r="C6725" t="s">
        <v>716</v>
      </c>
      <c r="D6725" t="s">
        <v>7</v>
      </c>
      <c r="E6725" t="s">
        <v>54</v>
      </c>
      <c r="F6725" t="s">
        <v>84</v>
      </c>
      <c r="G6725">
        <v>23100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225</v>
      </c>
      <c r="AB6725">
        <v>2020</v>
      </c>
    </row>
    <row r="6726" spans="1:28" x14ac:dyDescent="0.25">
      <c r="A6726">
        <v>70</v>
      </c>
      <c r="B6726" t="s">
        <v>353</v>
      </c>
      <c r="C6726" t="s">
        <v>580</v>
      </c>
      <c r="D6726" t="s">
        <v>19</v>
      </c>
      <c r="E6726" t="s">
        <v>60</v>
      </c>
      <c r="F6726" t="s">
        <v>84</v>
      </c>
      <c r="G6726">
        <v>23100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225</v>
      </c>
      <c r="AB6726">
        <v>2020</v>
      </c>
    </row>
    <row r="6727" spans="1:28" x14ac:dyDescent="0.25">
      <c r="A6727">
        <v>71</v>
      </c>
      <c r="B6727" t="s">
        <v>354</v>
      </c>
      <c r="C6727" t="s">
        <v>581</v>
      </c>
      <c r="D6727" t="s">
        <v>94</v>
      </c>
      <c r="E6727" t="s">
        <v>54</v>
      </c>
      <c r="F6727" t="s">
        <v>84</v>
      </c>
      <c r="G6727">
        <v>23100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225</v>
      </c>
      <c r="AB6727">
        <v>2020</v>
      </c>
    </row>
    <row r="6728" spans="1:28" x14ac:dyDescent="0.25">
      <c r="A6728">
        <v>72</v>
      </c>
      <c r="B6728" t="s">
        <v>355</v>
      </c>
      <c r="C6728" t="s">
        <v>582</v>
      </c>
      <c r="D6728" t="s">
        <v>7</v>
      </c>
      <c r="E6728" t="s">
        <v>54</v>
      </c>
      <c r="F6728" t="s">
        <v>84</v>
      </c>
      <c r="G6728">
        <v>23100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225</v>
      </c>
      <c r="AB6728">
        <v>2020</v>
      </c>
    </row>
    <row r="6729" spans="1:28" x14ac:dyDescent="0.25">
      <c r="A6729">
        <v>73</v>
      </c>
      <c r="B6729" t="s">
        <v>356</v>
      </c>
      <c r="C6729" t="s">
        <v>571</v>
      </c>
      <c r="D6729" t="s">
        <v>6</v>
      </c>
      <c r="E6729" t="s">
        <v>26</v>
      </c>
      <c r="F6729" t="s">
        <v>84</v>
      </c>
      <c r="G6729">
        <v>23100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225</v>
      </c>
      <c r="AB6729">
        <v>2020</v>
      </c>
    </row>
    <row r="6730" spans="1:28" x14ac:dyDescent="0.25">
      <c r="A6730">
        <v>74</v>
      </c>
      <c r="B6730" t="s">
        <v>357</v>
      </c>
      <c r="C6730" t="s">
        <v>589</v>
      </c>
      <c r="D6730" t="s">
        <v>6</v>
      </c>
      <c r="E6730" t="s">
        <v>26</v>
      </c>
      <c r="F6730" t="s">
        <v>84</v>
      </c>
      <c r="G6730">
        <v>23100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225</v>
      </c>
      <c r="AB6730">
        <v>2020</v>
      </c>
    </row>
    <row r="6731" spans="1:28" x14ac:dyDescent="0.25">
      <c r="A6731">
        <v>75</v>
      </c>
      <c r="B6731" t="s">
        <v>359</v>
      </c>
      <c r="C6731" t="s">
        <v>572</v>
      </c>
      <c r="D6731" t="s">
        <v>94</v>
      </c>
      <c r="E6731" t="s">
        <v>54</v>
      </c>
      <c r="F6731" t="s">
        <v>84</v>
      </c>
      <c r="G6731">
        <v>23100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225</v>
      </c>
      <c r="AB6731">
        <v>2020</v>
      </c>
    </row>
    <row r="6732" spans="1:28" x14ac:dyDescent="0.25">
      <c r="A6732">
        <v>76</v>
      </c>
      <c r="B6732" t="s">
        <v>341</v>
      </c>
      <c r="C6732" t="s">
        <v>579</v>
      </c>
      <c r="D6732" t="s">
        <v>94</v>
      </c>
      <c r="E6732" t="s">
        <v>52</v>
      </c>
      <c r="F6732" t="s">
        <v>84</v>
      </c>
      <c r="G6732">
        <v>22000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225</v>
      </c>
      <c r="AB6732">
        <v>2020</v>
      </c>
    </row>
    <row r="6733" spans="1:28" x14ac:dyDescent="0.25">
      <c r="A6733">
        <v>77</v>
      </c>
      <c r="B6733" t="s">
        <v>347</v>
      </c>
      <c r="C6733" t="s">
        <v>651</v>
      </c>
      <c r="D6733" t="s">
        <v>6</v>
      </c>
      <c r="E6733" t="s">
        <v>26</v>
      </c>
      <c r="F6733" t="s">
        <v>84</v>
      </c>
      <c r="G6733">
        <v>22000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225</v>
      </c>
      <c r="AB6733">
        <v>2020</v>
      </c>
    </row>
    <row r="6734" spans="1:28" x14ac:dyDescent="0.25">
      <c r="A6734">
        <v>78</v>
      </c>
      <c r="B6734" t="s">
        <v>348</v>
      </c>
      <c r="C6734" t="s">
        <v>652</v>
      </c>
      <c r="D6734" t="s">
        <v>6</v>
      </c>
      <c r="E6734" t="s">
        <v>26</v>
      </c>
      <c r="F6734" t="s">
        <v>84</v>
      </c>
      <c r="G6734">
        <v>22000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225</v>
      </c>
      <c r="AB6734">
        <v>2020</v>
      </c>
    </row>
    <row r="6735" spans="1:28" x14ac:dyDescent="0.25">
      <c r="A6735">
        <v>79</v>
      </c>
      <c r="B6735" t="s">
        <v>349</v>
      </c>
      <c r="C6735" t="s">
        <v>591</v>
      </c>
      <c r="D6735" t="s">
        <v>6</v>
      </c>
      <c r="E6735" t="s">
        <v>52</v>
      </c>
      <c r="F6735" t="s">
        <v>84</v>
      </c>
      <c r="G6735">
        <v>22000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225</v>
      </c>
      <c r="AB6735">
        <v>2020</v>
      </c>
    </row>
    <row r="6736" spans="1:28" x14ac:dyDescent="0.25">
      <c r="A6736">
        <v>80</v>
      </c>
      <c r="B6736" t="s">
        <v>351</v>
      </c>
      <c r="C6736" t="s">
        <v>592</v>
      </c>
      <c r="D6736" t="s">
        <v>6</v>
      </c>
      <c r="E6736" t="s">
        <v>52</v>
      </c>
      <c r="F6736" t="s">
        <v>84</v>
      </c>
      <c r="G6736">
        <v>22000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225</v>
      </c>
      <c r="AB6736">
        <v>2020</v>
      </c>
    </row>
    <row r="6737" spans="1:28" x14ac:dyDescent="0.25">
      <c r="A6737">
        <v>81</v>
      </c>
      <c r="B6737" t="s">
        <v>352</v>
      </c>
      <c r="C6737" t="s">
        <v>593</v>
      </c>
      <c r="D6737" t="s">
        <v>6</v>
      </c>
      <c r="E6737" t="s">
        <v>26</v>
      </c>
      <c r="F6737" t="s">
        <v>84</v>
      </c>
      <c r="G6737">
        <v>22000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225</v>
      </c>
      <c r="AB6737">
        <v>2020</v>
      </c>
    </row>
    <row r="6738" spans="1:28" x14ac:dyDescent="0.25">
      <c r="A6738">
        <v>82</v>
      </c>
      <c r="B6738" t="s">
        <v>433</v>
      </c>
      <c r="C6738" t="s">
        <v>653</v>
      </c>
      <c r="D6738" t="s">
        <v>650</v>
      </c>
      <c r="E6738" t="s">
        <v>26</v>
      </c>
      <c r="F6738" t="s">
        <v>84</v>
      </c>
      <c r="G6738">
        <v>22000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225</v>
      </c>
      <c r="AB6738">
        <v>2020</v>
      </c>
    </row>
    <row r="6739" spans="1:28" x14ac:dyDescent="0.25">
      <c r="A6739">
        <v>83</v>
      </c>
      <c r="B6739" t="s">
        <v>439</v>
      </c>
      <c r="C6739" t="s">
        <v>596</v>
      </c>
      <c r="D6739" t="s">
        <v>94</v>
      </c>
      <c r="E6739" t="s">
        <v>26</v>
      </c>
      <c r="F6739" t="s">
        <v>84</v>
      </c>
      <c r="G6739">
        <v>20000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225</v>
      </c>
      <c r="AB6739">
        <v>2020</v>
      </c>
    </row>
    <row r="6740" spans="1:28" x14ac:dyDescent="0.25">
      <c r="A6740">
        <v>84</v>
      </c>
      <c r="B6740" t="s">
        <v>340</v>
      </c>
      <c r="C6740" t="s">
        <v>654</v>
      </c>
      <c r="D6740" t="s">
        <v>6</v>
      </c>
      <c r="E6740" t="s">
        <v>26</v>
      </c>
      <c r="F6740" t="s">
        <v>84</v>
      </c>
      <c r="G6740">
        <v>20000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225</v>
      </c>
      <c r="AB6740">
        <v>2020</v>
      </c>
    </row>
    <row r="6741" spans="1:28" x14ac:dyDescent="0.25">
      <c r="A6741">
        <v>85</v>
      </c>
      <c r="B6741" t="s">
        <v>440</v>
      </c>
      <c r="C6741" t="s">
        <v>587</v>
      </c>
      <c r="D6741" t="s">
        <v>10</v>
      </c>
      <c r="E6741" t="s">
        <v>54</v>
      </c>
      <c r="F6741" t="s">
        <v>84</v>
      </c>
      <c r="G6741">
        <v>20000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225</v>
      </c>
      <c r="AB6741">
        <v>2020</v>
      </c>
    </row>
    <row r="6742" spans="1:28" x14ac:dyDescent="0.25">
      <c r="A6742">
        <v>86</v>
      </c>
      <c r="B6742" t="s">
        <v>344</v>
      </c>
      <c r="C6742" t="s">
        <v>588</v>
      </c>
      <c r="D6742" t="s">
        <v>94</v>
      </c>
      <c r="E6742" t="s">
        <v>41</v>
      </c>
      <c r="F6742" t="s">
        <v>84</v>
      </c>
      <c r="G6742">
        <v>19800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225</v>
      </c>
      <c r="AB6742">
        <v>2020</v>
      </c>
    </row>
    <row r="6743" spans="1:28" x14ac:dyDescent="0.25">
      <c r="A6743">
        <v>87</v>
      </c>
      <c r="B6743" t="s">
        <v>342</v>
      </c>
      <c r="C6743" t="s">
        <v>559</v>
      </c>
      <c r="D6743" t="s">
        <v>94</v>
      </c>
      <c r="E6743" t="s">
        <v>37</v>
      </c>
      <c r="F6743" t="s">
        <v>84</v>
      </c>
      <c r="G6743">
        <v>16775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225</v>
      </c>
      <c r="AB6743">
        <v>2020</v>
      </c>
    </row>
    <row r="6744" spans="1:28" x14ac:dyDescent="0.25">
      <c r="A6744">
        <v>88</v>
      </c>
      <c r="B6744" t="s">
        <v>343</v>
      </c>
      <c r="C6744" t="s">
        <v>633</v>
      </c>
      <c r="D6744" t="s">
        <v>6</v>
      </c>
      <c r="E6744" t="s">
        <v>37</v>
      </c>
      <c r="F6744" t="s">
        <v>84</v>
      </c>
      <c r="G6744">
        <v>16775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225</v>
      </c>
      <c r="AB6744">
        <v>2020</v>
      </c>
    </row>
    <row r="6745" spans="1:28" x14ac:dyDescent="0.25">
      <c r="A6745">
        <v>89</v>
      </c>
      <c r="B6745" t="s">
        <v>338</v>
      </c>
      <c r="C6745" t="s">
        <v>594</v>
      </c>
      <c r="D6745" t="s">
        <v>6</v>
      </c>
      <c r="E6745" t="s">
        <v>28</v>
      </c>
      <c r="F6745" t="s">
        <v>84</v>
      </c>
      <c r="G6745">
        <v>16500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225</v>
      </c>
      <c r="AB6745">
        <v>2020</v>
      </c>
    </row>
    <row r="6746" spans="1:28" x14ac:dyDescent="0.25">
      <c r="A6746">
        <v>90</v>
      </c>
      <c r="B6746" t="s">
        <v>339</v>
      </c>
      <c r="C6746" t="s">
        <v>595</v>
      </c>
      <c r="D6746" t="s">
        <v>94</v>
      </c>
      <c r="E6746" t="s">
        <v>57</v>
      </c>
      <c r="F6746" t="s">
        <v>84</v>
      </c>
      <c r="G6746">
        <v>16500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225</v>
      </c>
      <c r="AB6746">
        <v>2020</v>
      </c>
    </row>
    <row r="6747" spans="1:28" x14ac:dyDescent="0.25">
      <c r="A6747">
        <v>91</v>
      </c>
      <c r="B6747" t="s">
        <v>431</v>
      </c>
      <c r="C6747" t="s">
        <v>600</v>
      </c>
      <c r="D6747" t="s">
        <v>632</v>
      </c>
      <c r="E6747" t="s">
        <v>37</v>
      </c>
      <c r="F6747" t="s">
        <v>84</v>
      </c>
      <c r="G6747">
        <v>13750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225</v>
      </c>
      <c r="AB6747">
        <v>2020</v>
      </c>
    </row>
    <row r="6748" spans="1:28" x14ac:dyDescent="0.25">
      <c r="A6748">
        <v>92</v>
      </c>
      <c r="B6748" t="s">
        <v>336</v>
      </c>
      <c r="C6748" t="s">
        <v>603</v>
      </c>
      <c r="D6748" t="s">
        <v>6</v>
      </c>
      <c r="E6748" t="s">
        <v>37</v>
      </c>
      <c r="F6748" t="s">
        <v>84</v>
      </c>
      <c r="G6748">
        <v>10000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225</v>
      </c>
      <c r="AB6748">
        <v>2020</v>
      </c>
    </row>
    <row r="6749" spans="1:28" x14ac:dyDescent="0.25">
      <c r="A6749">
        <v>93</v>
      </c>
      <c r="B6749" t="s">
        <v>441</v>
      </c>
      <c r="C6749" t="s">
        <v>604</v>
      </c>
      <c r="D6749" t="s">
        <v>6</v>
      </c>
      <c r="E6749" t="s">
        <v>37</v>
      </c>
      <c r="F6749" t="s">
        <v>84</v>
      </c>
      <c r="G6749">
        <v>10000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226</v>
      </c>
      <c r="AB6749">
        <v>2020</v>
      </c>
    </row>
    <row r="6750" spans="1:28" x14ac:dyDescent="0.25">
      <c r="A6750">
        <v>94</v>
      </c>
      <c r="B6750" t="s">
        <v>373</v>
      </c>
      <c r="C6750" t="s">
        <v>708</v>
      </c>
      <c r="D6750" t="s">
        <v>7</v>
      </c>
      <c r="E6750" t="s">
        <v>27</v>
      </c>
      <c r="F6750" t="s">
        <v>84</v>
      </c>
      <c r="G6750">
        <v>360000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226</v>
      </c>
      <c r="AB6750">
        <v>2020</v>
      </c>
    </row>
    <row r="6751" spans="1:28" x14ac:dyDescent="0.25">
      <c r="A6751">
        <v>1</v>
      </c>
      <c r="B6751" t="s">
        <v>426</v>
      </c>
      <c r="C6751" t="s">
        <v>502</v>
      </c>
      <c r="D6751" t="s">
        <v>10</v>
      </c>
      <c r="E6751" t="s">
        <v>53</v>
      </c>
      <c r="F6751" t="s">
        <v>84</v>
      </c>
      <c r="G6751">
        <v>280000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226</v>
      </c>
      <c r="AB6751">
        <v>2020</v>
      </c>
    </row>
    <row r="6752" spans="1:28" x14ac:dyDescent="0.25">
      <c r="A6752">
        <v>2</v>
      </c>
      <c r="B6752" t="s">
        <v>427</v>
      </c>
      <c r="C6752" t="s">
        <v>709</v>
      </c>
      <c r="D6752" t="s">
        <v>19</v>
      </c>
      <c r="E6752" t="s">
        <v>71</v>
      </c>
      <c r="F6752" t="s">
        <v>84</v>
      </c>
      <c r="G6752">
        <v>280000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226</v>
      </c>
      <c r="AB6752">
        <v>2020</v>
      </c>
    </row>
    <row r="6753" spans="1:28" x14ac:dyDescent="0.25">
      <c r="A6753">
        <v>3</v>
      </c>
      <c r="B6753" t="s">
        <v>417</v>
      </c>
      <c r="C6753" t="s">
        <v>512</v>
      </c>
      <c r="D6753" t="s">
        <v>21</v>
      </c>
      <c r="E6753" t="s">
        <v>81</v>
      </c>
      <c r="F6753" t="s">
        <v>84</v>
      </c>
      <c r="G6753">
        <v>130000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226</v>
      </c>
      <c r="AB6753">
        <v>2020</v>
      </c>
    </row>
    <row r="6754" spans="1:28" x14ac:dyDescent="0.25">
      <c r="A6754">
        <v>4</v>
      </c>
      <c r="B6754" t="s">
        <v>418</v>
      </c>
      <c r="C6754" t="s">
        <v>710</v>
      </c>
      <c r="D6754" t="s">
        <v>94</v>
      </c>
      <c r="E6754" t="s">
        <v>711</v>
      </c>
      <c r="F6754" t="s">
        <v>85</v>
      </c>
      <c r="G6754">
        <v>130000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226</v>
      </c>
      <c r="AB6754">
        <v>2020</v>
      </c>
    </row>
    <row r="6755" spans="1:28" x14ac:dyDescent="0.25">
      <c r="A6755">
        <v>5</v>
      </c>
      <c r="B6755" t="s">
        <v>419</v>
      </c>
      <c r="C6755" t="s">
        <v>518</v>
      </c>
      <c r="D6755" t="s">
        <v>16</v>
      </c>
      <c r="E6755" t="s">
        <v>701</v>
      </c>
      <c r="F6755" t="s">
        <v>84</v>
      </c>
      <c r="G6755">
        <v>130000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226</v>
      </c>
      <c r="AB6755">
        <v>2020</v>
      </c>
    </row>
    <row r="6756" spans="1:28" x14ac:dyDescent="0.25">
      <c r="A6756">
        <v>6</v>
      </c>
      <c r="B6756" t="s">
        <v>425</v>
      </c>
      <c r="C6756" t="s">
        <v>659</v>
      </c>
      <c r="D6756" t="s">
        <v>6</v>
      </c>
      <c r="E6756" t="s">
        <v>660</v>
      </c>
      <c r="F6756" t="s">
        <v>661</v>
      </c>
      <c r="G6756">
        <v>130000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226</v>
      </c>
      <c r="AB6756">
        <v>2020</v>
      </c>
    </row>
    <row r="6757" spans="1:28" x14ac:dyDescent="0.25">
      <c r="A6757">
        <v>7</v>
      </c>
      <c r="B6757" t="s">
        <v>420</v>
      </c>
      <c r="C6757" t="s">
        <v>513</v>
      </c>
      <c r="D6757" t="s">
        <v>14</v>
      </c>
      <c r="E6757" t="s">
        <v>333</v>
      </c>
      <c r="F6757" t="s">
        <v>84</v>
      </c>
      <c r="G6757">
        <v>130000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226</v>
      </c>
      <c r="AB6757">
        <v>2020</v>
      </c>
    </row>
    <row r="6758" spans="1:28" x14ac:dyDescent="0.25">
      <c r="A6758">
        <v>8</v>
      </c>
      <c r="B6758" t="s">
        <v>421</v>
      </c>
      <c r="C6758" t="s">
        <v>515</v>
      </c>
      <c r="D6758" t="s">
        <v>4</v>
      </c>
      <c r="E6758" t="s">
        <v>516</v>
      </c>
      <c r="F6758" t="s">
        <v>84</v>
      </c>
      <c r="G6758">
        <v>130000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226</v>
      </c>
      <c r="AB6758">
        <v>2020</v>
      </c>
    </row>
    <row r="6759" spans="1:28" x14ac:dyDescent="0.25">
      <c r="A6759">
        <v>9</v>
      </c>
      <c r="B6759" t="s">
        <v>422</v>
      </c>
      <c r="C6759" t="s">
        <v>504</v>
      </c>
      <c r="D6759" t="s">
        <v>5</v>
      </c>
      <c r="E6759" t="s">
        <v>702</v>
      </c>
      <c r="F6759" t="s">
        <v>84</v>
      </c>
      <c r="G6759">
        <v>130000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226</v>
      </c>
      <c r="AB6759">
        <v>2020</v>
      </c>
    </row>
    <row r="6760" spans="1:28" x14ac:dyDescent="0.25">
      <c r="A6760">
        <v>10</v>
      </c>
      <c r="B6760" t="s">
        <v>423</v>
      </c>
      <c r="C6760" t="s">
        <v>614</v>
      </c>
      <c r="D6760" t="s">
        <v>615</v>
      </c>
      <c r="E6760" t="s">
        <v>616</v>
      </c>
      <c r="F6760" t="s">
        <v>84</v>
      </c>
      <c r="G6760">
        <v>130000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226</v>
      </c>
      <c r="AB6760">
        <v>2020</v>
      </c>
    </row>
    <row r="6761" spans="1:28" x14ac:dyDescent="0.25">
      <c r="A6761">
        <v>11</v>
      </c>
      <c r="B6761" t="s">
        <v>424</v>
      </c>
      <c r="C6761" t="s">
        <v>665</v>
      </c>
      <c r="D6761" t="s">
        <v>17</v>
      </c>
      <c r="E6761" t="s">
        <v>666</v>
      </c>
      <c r="F6761" t="s">
        <v>84</v>
      </c>
      <c r="G6761">
        <v>130000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226</v>
      </c>
      <c r="AB6761">
        <v>2020</v>
      </c>
    </row>
    <row r="6762" spans="1:28" x14ac:dyDescent="0.25">
      <c r="A6762">
        <v>12</v>
      </c>
      <c r="B6762" t="s">
        <v>411</v>
      </c>
      <c r="C6762" t="s">
        <v>521</v>
      </c>
      <c r="D6762" t="s">
        <v>13</v>
      </c>
      <c r="E6762" t="s">
        <v>678</v>
      </c>
      <c r="F6762" t="s">
        <v>84</v>
      </c>
      <c r="G6762">
        <v>95000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226</v>
      </c>
      <c r="AB6762">
        <v>2020</v>
      </c>
    </row>
    <row r="6763" spans="1:28" x14ac:dyDescent="0.25">
      <c r="A6763">
        <v>13</v>
      </c>
      <c r="B6763" t="s">
        <v>413</v>
      </c>
      <c r="C6763" t="s">
        <v>626</v>
      </c>
      <c r="D6763" t="s">
        <v>627</v>
      </c>
      <c r="E6763" t="s">
        <v>628</v>
      </c>
      <c r="F6763" t="s">
        <v>84</v>
      </c>
      <c r="G6763">
        <v>95000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226</v>
      </c>
      <c r="AB6763">
        <v>2020</v>
      </c>
    </row>
    <row r="6764" spans="1:28" x14ac:dyDescent="0.25">
      <c r="A6764">
        <v>14</v>
      </c>
      <c r="B6764" t="s">
        <v>414</v>
      </c>
      <c r="C6764" t="s">
        <v>523</v>
      </c>
      <c r="D6764" t="s">
        <v>21</v>
      </c>
      <c r="E6764" t="s">
        <v>48</v>
      </c>
      <c r="F6764" t="s">
        <v>84</v>
      </c>
      <c r="G6764">
        <v>95000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226</v>
      </c>
      <c r="AB6764">
        <v>2020</v>
      </c>
    </row>
    <row r="6765" spans="1:28" x14ac:dyDescent="0.25">
      <c r="A6765">
        <v>15</v>
      </c>
      <c r="B6765" t="s">
        <v>415</v>
      </c>
      <c r="C6765" t="s">
        <v>525</v>
      </c>
      <c r="D6765" t="s">
        <v>10</v>
      </c>
      <c r="E6765" t="s">
        <v>69</v>
      </c>
      <c r="F6765" t="s">
        <v>84</v>
      </c>
      <c r="G6765">
        <v>95000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226</v>
      </c>
      <c r="AB6765">
        <v>2020</v>
      </c>
    </row>
    <row r="6766" spans="1:28" x14ac:dyDescent="0.25">
      <c r="A6766">
        <v>16</v>
      </c>
      <c r="B6766" t="s">
        <v>416</v>
      </c>
      <c r="C6766" t="s">
        <v>679</v>
      </c>
      <c r="D6766" t="s">
        <v>6</v>
      </c>
      <c r="E6766" t="s">
        <v>680</v>
      </c>
      <c r="F6766" t="s">
        <v>84</v>
      </c>
      <c r="G6766">
        <v>95000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226</v>
      </c>
      <c r="AB6766">
        <v>2020</v>
      </c>
    </row>
    <row r="6767" spans="1:28" x14ac:dyDescent="0.25">
      <c r="A6767">
        <v>17</v>
      </c>
      <c r="B6767" t="s">
        <v>412</v>
      </c>
      <c r="C6767" t="s">
        <v>527</v>
      </c>
      <c r="D6767" t="s">
        <v>17</v>
      </c>
      <c r="E6767" t="s">
        <v>613</v>
      </c>
      <c r="F6767" t="s">
        <v>84</v>
      </c>
      <c r="G6767">
        <v>85000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226</v>
      </c>
      <c r="AB6767">
        <v>2020</v>
      </c>
    </row>
    <row r="6768" spans="1:28" x14ac:dyDescent="0.25">
      <c r="A6768">
        <v>18</v>
      </c>
      <c r="B6768" t="s">
        <v>410</v>
      </c>
      <c r="C6768" t="s">
        <v>685</v>
      </c>
      <c r="D6768" t="s">
        <v>21</v>
      </c>
      <c r="E6768" t="s">
        <v>686</v>
      </c>
      <c r="F6768" t="s">
        <v>84</v>
      </c>
      <c r="G6768">
        <v>85000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226</v>
      </c>
      <c r="AB6768">
        <v>2020</v>
      </c>
    </row>
    <row r="6769" spans="1:28" x14ac:dyDescent="0.25">
      <c r="A6769">
        <v>19</v>
      </c>
      <c r="B6769" t="s">
        <v>438</v>
      </c>
      <c r="C6769" t="s">
        <v>517</v>
      </c>
      <c r="D6769" t="s">
        <v>94</v>
      </c>
      <c r="E6769" t="s">
        <v>645</v>
      </c>
      <c r="F6769" t="s">
        <v>664</v>
      </c>
      <c r="G6769">
        <v>85000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226</v>
      </c>
      <c r="AB6769">
        <v>2020</v>
      </c>
    </row>
    <row r="6770" spans="1:28" x14ac:dyDescent="0.25">
      <c r="A6770">
        <v>20</v>
      </c>
      <c r="B6770" t="s">
        <v>373</v>
      </c>
      <c r="C6770" t="s">
        <v>688</v>
      </c>
      <c r="D6770" t="s">
        <v>94</v>
      </c>
      <c r="E6770" t="s">
        <v>689</v>
      </c>
      <c r="F6770" t="s">
        <v>84</v>
      </c>
      <c r="G6770">
        <v>80000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226</v>
      </c>
      <c r="AB6770">
        <v>2020</v>
      </c>
    </row>
    <row r="6771" spans="1:28" x14ac:dyDescent="0.25">
      <c r="A6771">
        <v>21</v>
      </c>
      <c r="B6771" t="s">
        <v>408</v>
      </c>
      <c r="C6771" t="s">
        <v>712</v>
      </c>
      <c r="D6771" t="s">
        <v>632</v>
      </c>
      <c r="E6771" t="s">
        <v>713</v>
      </c>
      <c r="F6771" t="s">
        <v>84</v>
      </c>
      <c r="G6771">
        <v>80000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226</v>
      </c>
      <c r="AB6771">
        <v>2020</v>
      </c>
    </row>
    <row r="6772" spans="1:28" x14ac:dyDescent="0.25">
      <c r="A6772">
        <v>22</v>
      </c>
      <c r="B6772" t="s">
        <v>407</v>
      </c>
      <c r="C6772" t="s">
        <v>532</v>
      </c>
      <c r="D6772" t="s">
        <v>12</v>
      </c>
      <c r="E6772" t="s">
        <v>35</v>
      </c>
      <c r="F6772" t="s">
        <v>84</v>
      </c>
      <c r="G6772">
        <v>75000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226</v>
      </c>
      <c r="AB6772">
        <v>2020</v>
      </c>
    </row>
    <row r="6773" spans="1:28" x14ac:dyDescent="0.25">
      <c r="A6773">
        <v>23</v>
      </c>
      <c r="B6773" t="s">
        <v>406</v>
      </c>
      <c r="C6773" t="s">
        <v>533</v>
      </c>
      <c r="D6773" t="s">
        <v>6</v>
      </c>
      <c r="E6773" t="s">
        <v>335</v>
      </c>
      <c r="F6773" t="s">
        <v>84</v>
      </c>
      <c r="G6773">
        <v>70000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226</v>
      </c>
      <c r="AB6773">
        <v>2020</v>
      </c>
    </row>
    <row r="6774" spans="1:28" x14ac:dyDescent="0.25">
      <c r="A6774">
        <v>24</v>
      </c>
      <c r="B6774" t="s">
        <v>389</v>
      </c>
      <c r="C6774" t="s">
        <v>529</v>
      </c>
      <c r="D6774" t="s">
        <v>18</v>
      </c>
      <c r="E6774" t="s">
        <v>55</v>
      </c>
      <c r="F6774" t="s">
        <v>84</v>
      </c>
      <c r="G6774">
        <v>65000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226</v>
      </c>
      <c r="AB6774">
        <v>2020</v>
      </c>
    </row>
    <row r="6775" spans="1:28" x14ac:dyDescent="0.25">
      <c r="A6775">
        <v>25</v>
      </c>
      <c r="B6775" t="s">
        <v>402</v>
      </c>
      <c r="C6775" t="s">
        <v>526</v>
      </c>
      <c r="D6775" t="s">
        <v>4</v>
      </c>
      <c r="E6775" t="s">
        <v>618</v>
      </c>
      <c r="F6775" t="s">
        <v>84</v>
      </c>
      <c r="G6775">
        <v>65000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226</v>
      </c>
      <c r="AB6775">
        <v>2020</v>
      </c>
    </row>
    <row r="6776" spans="1:28" x14ac:dyDescent="0.25">
      <c r="A6776">
        <v>26</v>
      </c>
      <c r="B6776" t="s">
        <v>403</v>
      </c>
      <c r="C6776" t="s">
        <v>703</v>
      </c>
      <c r="D6776" t="s">
        <v>13</v>
      </c>
      <c r="E6776" t="s">
        <v>704</v>
      </c>
      <c r="F6776" t="s">
        <v>84</v>
      </c>
      <c r="G6776">
        <v>65000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226</v>
      </c>
      <c r="AB6776">
        <v>2020</v>
      </c>
    </row>
    <row r="6777" spans="1:28" x14ac:dyDescent="0.25">
      <c r="A6777">
        <v>27</v>
      </c>
      <c r="B6777" t="s">
        <v>404</v>
      </c>
      <c r="C6777" t="s">
        <v>534</v>
      </c>
      <c r="D6777" t="s">
        <v>10</v>
      </c>
      <c r="E6777" t="s">
        <v>39</v>
      </c>
      <c r="F6777" t="s">
        <v>84</v>
      </c>
      <c r="G6777">
        <v>65000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226</v>
      </c>
      <c r="AB6777">
        <v>2020</v>
      </c>
    </row>
    <row r="6778" spans="1:28" x14ac:dyDescent="0.25">
      <c r="A6778">
        <v>28</v>
      </c>
      <c r="B6778" t="s">
        <v>405</v>
      </c>
      <c r="C6778" t="s">
        <v>535</v>
      </c>
      <c r="D6778" t="s">
        <v>16</v>
      </c>
      <c r="E6778" t="s">
        <v>61</v>
      </c>
      <c r="F6778" t="s">
        <v>84</v>
      </c>
      <c r="G6778">
        <v>65000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226</v>
      </c>
      <c r="AB6778">
        <v>2020</v>
      </c>
    </row>
    <row r="6779" spans="1:28" x14ac:dyDescent="0.25">
      <c r="A6779">
        <v>29</v>
      </c>
      <c r="B6779" t="s">
        <v>400</v>
      </c>
      <c r="C6779" t="s">
        <v>536</v>
      </c>
      <c r="D6779" t="s">
        <v>4</v>
      </c>
      <c r="E6779" t="s">
        <v>64</v>
      </c>
      <c r="F6779" t="s">
        <v>84</v>
      </c>
      <c r="G6779">
        <v>60000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226</v>
      </c>
      <c r="AB6779">
        <v>2020</v>
      </c>
    </row>
    <row r="6780" spans="1:28" x14ac:dyDescent="0.25">
      <c r="A6780">
        <v>30</v>
      </c>
      <c r="B6780" t="s">
        <v>401</v>
      </c>
      <c r="C6780" t="s">
        <v>537</v>
      </c>
      <c r="D6780" t="s">
        <v>7</v>
      </c>
      <c r="E6780" t="s">
        <v>75</v>
      </c>
      <c r="F6780" t="s">
        <v>84</v>
      </c>
      <c r="G6780">
        <v>60000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226</v>
      </c>
      <c r="AB6780">
        <v>2020</v>
      </c>
    </row>
    <row r="6781" spans="1:28" x14ac:dyDescent="0.25">
      <c r="A6781">
        <v>31</v>
      </c>
      <c r="B6781" t="s">
        <v>429</v>
      </c>
      <c r="C6781" t="s">
        <v>538</v>
      </c>
      <c r="D6781" t="s">
        <v>14</v>
      </c>
      <c r="E6781" t="s">
        <v>66</v>
      </c>
      <c r="F6781" t="s">
        <v>84</v>
      </c>
      <c r="G6781">
        <v>55000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226</v>
      </c>
      <c r="AB6781">
        <v>2020</v>
      </c>
    </row>
    <row r="6782" spans="1:28" x14ac:dyDescent="0.25">
      <c r="A6782">
        <v>32</v>
      </c>
      <c r="B6782" t="s">
        <v>437</v>
      </c>
      <c r="C6782" t="s">
        <v>714</v>
      </c>
      <c r="D6782" t="s">
        <v>615</v>
      </c>
      <c r="E6782" t="s">
        <v>715</v>
      </c>
      <c r="F6782" t="s">
        <v>664</v>
      </c>
      <c r="G6782">
        <v>55000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226</v>
      </c>
      <c r="AB6782">
        <v>2020</v>
      </c>
    </row>
    <row r="6783" spans="1:28" x14ac:dyDescent="0.25">
      <c r="A6783">
        <v>33</v>
      </c>
      <c r="B6783" t="s">
        <v>342</v>
      </c>
      <c r="C6783" t="s">
        <v>539</v>
      </c>
      <c r="D6783" t="s">
        <v>15</v>
      </c>
      <c r="E6783" t="s">
        <v>540</v>
      </c>
      <c r="F6783" t="s">
        <v>84</v>
      </c>
      <c r="G6783">
        <v>55000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226</v>
      </c>
      <c r="AB6783">
        <v>2020</v>
      </c>
    </row>
    <row r="6784" spans="1:28" x14ac:dyDescent="0.25">
      <c r="A6784">
        <v>34</v>
      </c>
      <c r="B6784" t="s">
        <v>399</v>
      </c>
      <c r="C6784" t="s">
        <v>514</v>
      </c>
      <c r="D6784" t="s">
        <v>16</v>
      </c>
      <c r="E6784" t="s">
        <v>79</v>
      </c>
      <c r="F6784" t="s">
        <v>84</v>
      </c>
      <c r="G6784">
        <v>54000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226</v>
      </c>
      <c r="AB6784">
        <v>2020</v>
      </c>
    </row>
    <row r="6785" spans="1:28" x14ac:dyDescent="0.25">
      <c r="A6785">
        <v>35</v>
      </c>
      <c r="B6785" t="s">
        <v>396</v>
      </c>
      <c r="C6785" t="s">
        <v>541</v>
      </c>
      <c r="D6785" t="s">
        <v>21</v>
      </c>
      <c r="E6785" t="s">
        <v>70</v>
      </c>
      <c r="F6785" t="s">
        <v>84</v>
      </c>
      <c r="G6785">
        <v>50000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226</v>
      </c>
      <c r="AB6785">
        <v>2020</v>
      </c>
    </row>
    <row r="6786" spans="1:28" x14ac:dyDescent="0.25">
      <c r="A6786">
        <v>36</v>
      </c>
      <c r="B6786" t="s">
        <v>397</v>
      </c>
      <c r="C6786" t="s">
        <v>542</v>
      </c>
      <c r="D6786" t="s">
        <v>17</v>
      </c>
      <c r="E6786" t="s">
        <v>76</v>
      </c>
      <c r="F6786" t="s">
        <v>84</v>
      </c>
      <c r="G6786">
        <v>50000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226</v>
      </c>
      <c r="AB6786">
        <v>2020</v>
      </c>
    </row>
    <row r="6787" spans="1:28" x14ac:dyDescent="0.25">
      <c r="A6787">
        <v>37</v>
      </c>
      <c r="B6787" t="s">
        <v>379</v>
      </c>
      <c r="C6787" t="s">
        <v>544</v>
      </c>
      <c r="D6787" t="s">
        <v>10</v>
      </c>
      <c r="E6787" t="s">
        <v>43</v>
      </c>
      <c r="F6787" t="s">
        <v>84</v>
      </c>
      <c r="G6787">
        <v>45000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226</v>
      </c>
      <c r="AB6787">
        <v>2020</v>
      </c>
    </row>
    <row r="6788" spans="1:28" x14ac:dyDescent="0.25">
      <c r="A6788">
        <v>38</v>
      </c>
      <c r="B6788" t="s">
        <v>388</v>
      </c>
      <c r="C6788" t="s">
        <v>646</v>
      </c>
      <c r="D6788" t="s">
        <v>647</v>
      </c>
      <c r="E6788" t="s">
        <v>24</v>
      </c>
      <c r="F6788" t="s">
        <v>84</v>
      </c>
      <c r="G6788">
        <v>45000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226</v>
      </c>
      <c r="AB6788">
        <v>2020</v>
      </c>
    </row>
    <row r="6789" spans="1:28" x14ac:dyDescent="0.25">
      <c r="A6789">
        <v>39</v>
      </c>
      <c r="B6789" t="s">
        <v>436</v>
      </c>
      <c r="C6789" t="s">
        <v>546</v>
      </c>
      <c r="D6789" t="s">
        <v>10</v>
      </c>
      <c r="E6789" t="s">
        <v>40</v>
      </c>
      <c r="F6789" t="s">
        <v>664</v>
      </c>
      <c r="G6789">
        <v>45000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226</v>
      </c>
      <c r="AB6789">
        <v>2020</v>
      </c>
    </row>
    <row r="6790" spans="1:28" x14ac:dyDescent="0.25">
      <c r="A6790">
        <v>40</v>
      </c>
      <c r="B6790" t="s">
        <v>390</v>
      </c>
      <c r="C6790" t="s">
        <v>531</v>
      </c>
      <c r="D6790" t="s">
        <v>5</v>
      </c>
      <c r="E6790" t="s">
        <v>25</v>
      </c>
      <c r="F6790" t="s">
        <v>84</v>
      </c>
      <c r="G6790">
        <v>45000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226</v>
      </c>
      <c r="AB6790">
        <v>2020</v>
      </c>
    </row>
    <row r="6791" spans="1:28" x14ac:dyDescent="0.25">
      <c r="A6791">
        <v>41</v>
      </c>
      <c r="B6791" t="s">
        <v>391</v>
      </c>
      <c r="C6791" t="s">
        <v>545</v>
      </c>
      <c r="D6791" t="s">
        <v>4</v>
      </c>
      <c r="E6791" t="s">
        <v>24</v>
      </c>
      <c r="F6791" t="s">
        <v>84</v>
      </c>
      <c r="G6791">
        <v>45000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226</v>
      </c>
      <c r="AB6791">
        <v>2020</v>
      </c>
    </row>
    <row r="6792" spans="1:28" x14ac:dyDescent="0.25">
      <c r="A6792">
        <v>42</v>
      </c>
      <c r="B6792" t="s">
        <v>392</v>
      </c>
      <c r="C6792" t="s">
        <v>547</v>
      </c>
      <c r="D6792" t="s">
        <v>10</v>
      </c>
      <c r="E6792" t="s">
        <v>50</v>
      </c>
      <c r="F6792" t="s">
        <v>84</v>
      </c>
      <c r="G6792">
        <v>45000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226</v>
      </c>
      <c r="AB6792">
        <v>2020</v>
      </c>
    </row>
    <row r="6793" spans="1:28" x14ac:dyDescent="0.25">
      <c r="A6793">
        <v>43</v>
      </c>
      <c r="B6793" t="s">
        <v>393</v>
      </c>
      <c r="C6793" t="s">
        <v>717</v>
      </c>
      <c r="D6793" t="s">
        <v>10</v>
      </c>
      <c r="E6793" t="s">
        <v>43</v>
      </c>
      <c r="F6793" t="s">
        <v>84</v>
      </c>
      <c r="G6793">
        <v>45000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226</v>
      </c>
      <c r="AB6793">
        <v>2020</v>
      </c>
    </row>
    <row r="6794" spans="1:28" x14ac:dyDescent="0.25">
      <c r="A6794">
        <v>44</v>
      </c>
      <c r="B6794" t="s">
        <v>387</v>
      </c>
      <c r="C6794" t="s">
        <v>549</v>
      </c>
      <c r="D6794" t="s">
        <v>16</v>
      </c>
      <c r="E6794" t="s">
        <v>45</v>
      </c>
      <c r="F6794" t="s">
        <v>84</v>
      </c>
      <c r="G6794">
        <v>44000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226</v>
      </c>
      <c r="AB6794">
        <v>2020</v>
      </c>
    </row>
    <row r="6795" spans="1:28" x14ac:dyDescent="0.25">
      <c r="A6795">
        <v>45</v>
      </c>
      <c r="B6795" t="s">
        <v>375</v>
      </c>
      <c r="C6795" t="s">
        <v>705</v>
      </c>
      <c r="D6795" t="s">
        <v>10</v>
      </c>
      <c r="E6795" t="s">
        <v>706</v>
      </c>
      <c r="F6795" t="s">
        <v>84</v>
      </c>
      <c r="G6795">
        <v>40000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226</v>
      </c>
      <c r="AB6795">
        <v>2020</v>
      </c>
    </row>
    <row r="6796" spans="1:28" x14ac:dyDescent="0.25">
      <c r="A6796">
        <v>46</v>
      </c>
      <c r="B6796" t="s">
        <v>370</v>
      </c>
      <c r="C6796" t="s">
        <v>648</v>
      </c>
      <c r="D6796" t="s">
        <v>94</v>
      </c>
      <c r="E6796" t="s">
        <v>46</v>
      </c>
      <c r="F6796" t="s">
        <v>84</v>
      </c>
      <c r="G6796">
        <v>40000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226</v>
      </c>
      <c r="AB6796">
        <v>2020</v>
      </c>
    </row>
    <row r="6797" spans="1:28" x14ac:dyDescent="0.25">
      <c r="A6797">
        <v>47</v>
      </c>
      <c r="B6797" t="s">
        <v>376</v>
      </c>
      <c r="C6797" t="s">
        <v>551</v>
      </c>
      <c r="D6797" t="s">
        <v>10</v>
      </c>
      <c r="E6797" t="s">
        <v>44</v>
      </c>
      <c r="F6797" t="s">
        <v>84</v>
      </c>
      <c r="G6797">
        <v>40000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226</v>
      </c>
      <c r="AB6797">
        <v>2020</v>
      </c>
    </row>
    <row r="6798" spans="1:28" x14ac:dyDescent="0.25">
      <c r="A6798">
        <v>48</v>
      </c>
      <c r="B6798" t="s">
        <v>382</v>
      </c>
      <c r="C6798" t="s">
        <v>552</v>
      </c>
      <c r="D6798" t="s">
        <v>94</v>
      </c>
      <c r="E6798" t="s">
        <v>65</v>
      </c>
      <c r="F6798" t="s">
        <v>85</v>
      </c>
      <c r="G6798">
        <v>40000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226</v>
      </c>
      <c r="AB6798">
        <v>2020</v>
      </c>
    </row>
    <row r="6799" spans="1:28" x14ac:dyDescent="0.25">
      <c r="A6799">
        <v>49</v>
      </c>
      <c r="B6799" t="s">
        <v>385</v>
      </c>
      <c r="C6799" t="s">
        <v>629</v>
      </c>
      <c r="D6799" t="s">
        <v>94</v>
      </c>
      <c r="E6799" t="s">
        <v>698</v>
      </c>
      <c r="F6799" t="s">
        <v>84</v>
      </c>
      <c r="G6799">
        <v>40000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226</v>
      </c>
      <c r="AB6799">
        <v>2020</v>
      </c>
    </row>
    <row r="6800" spans="1:28" x14ac:dyDescent="0.25">
      <c r="A6800">
        <v>50</v>
      </c>
      <c r="B6800" t="s">
        <v>386</v>
      </c>
      <c r="C6800" t="s">
        <v>631</v>
      </c>
      <c r="D6800" t="s">
        <v>6</v>
      </c>
      <c r="E6800" t="s">
        <v>46</v>
      </c>
      <c r="F6800" t="s">
        <v>84</v>
      </c>
      <c r="G6800">
        <v>40000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226</v>
      </c>
      <c r="AB6800">
        <v>2020</v>
      </c>
    </row>
    <row r="6801" spans="1:28" x14ac:dyDescent="0.25">
      <c r="A6801">
        <v>51</v>
      </c>
      <c r="B6801" t="s">
        <v>381</v>
      </c>
      <c r="C6801" t="s">
        <v>553</v>
      </c>
      <c r="D6801" t="s">
        <v>10</v>
      </c>
      <c r="E6801" t="s">
        <v>46</v>
      </c>
      <c r="F6801" t="s">
        <v>84</v>
      </c>
      <c r="G6801">
        <v>38000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226</v>
      </c>
      <c r="AB6801">
        <v>2020</v>
      </c>
    </row>
    <row r="6802" spans="1:28" x14ac:dyDescent="0.25">
      <c r="A6802">
        <v>52</v>
      </c>
      <c r="B6802" t="s">
        <v>377</v>
      </c>
      <c r="C6802" t="s">
        <v>554</v>
      </c>
      <c r="D6802" t="s">
        <v>10</v>
      </c>
      <c r="E6802" t="s">
        <v>44</v>
      </c>
      <c r="F6802" t="s">
        <v>84</v>
      </c>
      <c r="G6802">
        <v>36000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226</v>
      </c>
      <c r="AB6802">
        <v>2020</v>
      </c>
    </row>
    <row r="6803" spans="1:28" x14ac:dyDescent="0.25">
      <c r="A6803">
        <v>53</v>
      </c>
      <c r="B6803" t="s">
        <v>378</v>
      </c>
      <c r="C6803" t="s">
        <v>556</v>
      </c>
      <c r="D6803" t="s">
        <v>10</v>
      </c>
      <c r="E6803" t="s">
        <v>44</v>
      </c>
      <c r="F6803" t="s">
        <v>84</v>
      </c>
      <c r="G6803">
        <v>36000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226</v>
      </c>
      <c r="AB6803">
        <v>2020</v>
      </c>
    </row>
    <row r="6804" spans="1:28" x14ac:dyDescent="0.25">
      <c r="A6804">
        <v>54</v>
      </c>
      <c r="B6804" t="s">
        <v>380</v>
      </c>
      <c r="C6804" t="s">
        <v>543</v>
      </c>
      <c r="D6804" t="s">
        <v>21</v>
      </c>
      <c r="E6804" t="s">
        <v>68</v>
      </c>
      <c r="F6804" t="s">
        <v>84</v>
      </c>
      <c r="G6804">
        <v>36000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226</v>
      </c>
      <c r="AB6804">
        <v>2020</v>
      </c>
    </row>
    <row r="6805" spans="1:28" x14ac:dyDescent="0.25">
      <c r="A6805">
        <v>55</v>
      </c>
      <c r="B6805" t="s">
        <v>360</v>
      </c>
      <c r="C6805" t="s">
        <v>560</v>
      </c>
      <c r="D6805" t="s">
        <v>12</v>
      </c>
      <c r="E6805" t="s">
        <v>46</v>
      </c>
      <c r="F6805" t="s">
        <v>84</v>
      </c>
      <c r="G6805">
        <v>32000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226</v>
      </c>
      <c r="AB6805">
        <v>2020</v>
      </c>
    </row>
    <row r="6806" spans="1:28" x14ac:dyDescent="0.25">
      <c r="A6806">
        <v>56</v>
      </c>
      <c r="B6806" t="s">
        <v>369</v>
      </c>
      <c r="C6806" t="s">
        <v>562</v>
      </c>
      <c r="D6806" t="s">
        <v>94</v>
      </c>
      <c r="E6806" t="s">
        <v>563</v>
      </c>
      <c r="F6806" t="s">
        <v>84</v>
      </c>
      <c r="G6806">
        <v>32000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226</v>
      </c>
      <c r="AB6806">
        <v>2020</v>
      </c>
    </row>
    <row r="6807" spans="1:28" x14ac:dyDescent="0.25">
      <c r="A6807">
        <v>57</v>
      </c>
      <c r="B6807" t="s">
        <v>371</v>
      </c>
      <c r="C6807" t="s">
        <v>550</v>
      </c>
      <c r="D6807" t="s">
        <v>94</v>
      </c>
      <c r="E6807" t="s">
        <v>58</v>
      </c>
      <c r="F6807" t="s">
        <v>84</v>
      </c>
      <c r="G6807">
        <v>32000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226</v>
      </c>
      <c r="AB6807">
        <v>2020</v>
      </c>
    </row>
    <row r="6808" spans="1:28" x14ac:dyDescent="0.25">
      <c r="A6808">
        <v>58</v>
      </c>
      <c r="B6808" t="s">
        <v>372</v>
      </c>
      <c r="C6808" t="s">
        <v>707</v>
      </c>
      <c r="D6808" t="s">
        <v>94</v>
      </c>
      <c r="E6808" t="s">
        <v>630</v>
      </c>
      <c r="F6808" t="s">
        <v>84</v>
      </c>
      <c r="G6808">
        <v>32000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226</v>
      </c>
      <c r="AB6808">
        <v>2020</v>
      </c>
    </row>
    <row r="6809" spans="1:28" x14ac:dyDescent="0.25">
      <c r="A6809">
        <v>59</v>
      </c>
      <c r="B6809" t="s">
        <v>373</v>
      </c>
      <c r="C6809" t="s">
        <v>566</v>
      </c>
      <c r="D6809" t="s">
        <v>14</v>
      </c>
      <c r="E6809" t="s">
        <v>72</v>
      </c>
      <c r="F6809" t="s">
        <v>84</v>
      </c>
      <c r="G6809">
        <v>32000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226</v>
      </c>
      <c r="AB6809">
        <v>2020</v>
      </c>
    </row>
    <row r="6810" spans="1:28" x14ac:dyDescent="0.25">
      <c r="A6810">
        <v>60</v>
      </c>
      <c r="B6810" t="s">
        <v>367</v>
      </c>
      <c r="C6810" t="s">
        <v>567</v>
      </c>
      <c r="D6810" t="s">
        <v>4</v>
      </c>
      <c r="E6810" t="s">
        <v>568</v>
      </c>
      <c r="F6810" t="s">
        <v>84</v>
      </c>
      <c r="G6810">
        <v>31500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226</v>
      </c>
      <c r="AB6810">
        <v>2020</v>
      </c>
    </row>
    <row r="6811" spans="1:28" x14ac:dyDescent="0.25">
      <c r="A6811">
        <v>61</v>
      </c>
      <c r="B6811" t="s">
        <v>346</v>
      </c>
      <c r="C6811" t="s">
        <v>583</v>
      </c>
      <c r="D6811" t="s">
        <v>12</v>
      </c>
      <c r="E6811" t="s">
        <v>46</v>
      </c>
      <c r="F6811" t="s">
        <v>84</v>
      </c>
      <c r="G6811">
        <v>28875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226</v>
      </c>
      <c r="AB6811">
        <v>2020</v>
      </c>
    </row>
    <row r="6812" spans="1:28" x14ac:dyDescent="0.25">
      <c r="A6812">
        <v>62</v>
      </c>
      <c r="B6812" t="s">
        <v>350</v>
      </c>
      <c r="C6812" t="s">
        <v>558</v>
      </c>
      <c r="D6812" t="s">
        <v>6</v>
      </c>
      <c r="E6812" t="s">
        <v>83</v>
      </c>
      <c r="F6812" t="s">
        <v>84</v>
      </c>
      <c r="G6812">
        <v>28875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226</v>
      </c>
      <c r="AB6812">
        <v>2020</v>
      </c>
    </row>
    <row r="6813" spans="1:28" x14ac:dyDescent="0.25">
      <c r="A6813">
        <v>63</v>
      </c>
      <c r="B6813" t="s">
        <v>361</v>
      </c>
      <c r="C6813" t="s">
        <v>622</v>
      </c>
      <c r="D6813" t="s">
        <v>12</v>
      </c>
      <c r="E6813" t="s">
        <v>32</v>
      </c>
      <c r="F6813" t="s">
        <v>84</v>
      </c>
      <c r="G6813">
        <v>28875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226</v>
      </c>
      <c r="AB6813">
        <v>2020</v>
      </c>
    </row>
    <row r="6814" spans="1:28" x14ac:dyDescent="0.25">
      <c r="A6814">
        <v>64</v>
      </c>
      <c r="B6814" t="s">
        <v>365</v>
      </c>
      <c r="C6814" t="s">
        <v>584</v>
      </c>
      <c r="D6814" t="s">
        <v>19</v>
      </c>
      <c r="E6814" t="s">
        <v>46</v>
      </c>
      <c r="F6814" t="s">
        <v>84</v>
      </c>
      <c r="G6814">
        <v>27300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226</v>
      </c>
      <c r="AB6814">
        <v>2020</v>
      </c>
    </row>
    <row r="6815" spans="1:28" x14ac:dyDescent="0.25">
      <c r="A6815">
        <v>65</v>
      </c>
      <c r="B6815" t="s">
        <v>364</v>
      </c>
      <c r="C6815" t="s">
        <v>555</v>
      </c>
      <c r="D6815" t="s">
        <v>94</v>
      </c>
      <c r="E6815" t="s">
        <v>74</v>
      </c>
      <c r="F6815" t="s">
        <v>84</v>
      </c>
      <c r="G6815">
        <v>26250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226</v>
      </c>
      <c r="AB6815">
        <v>2020</v>
      </c>
    </row>
    <row r="6816" spans="1:28" x14ac:dyDescent="0.25">
      <c r="A6816">
        <v>66</v>
      </c>
      <c r="B6816" t="s">
        <v>363</v>
      </c>
      <c r="C6816" t="s">
        <v>569</v>
      </c>
      <c r="D6816" t="s">
        <v>632</v>
      </c>
      <c r="E6816" t="s">
        <v>619</v>
      </c>
      <c r="F6816" t="s">
        <v>84</v>
      </c>
      <c r="G6816">
        <v>24255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226</v>
      </c>
      <c r="AB6816">
        <v>2020</v>
      </c>
    </row>
    <row r="6817" spans="1:28" x14ac:dyDescent="0.25">
      <c r="A6817">
        <v>67</v>
      </c>
      <c r="B6817" t="s">
        <v>362</v>
      </c>
      <c r="C6817" t="s">
        <v>570</v>
      </c>
      <c r="D6817" t="s">
        <v>94</v>
      </c>
      <c r="E6817" t="s">
        <v>620</v>
      </c>
      <c r="F6817" t="s">
        <v>84</v>
      </c>
      <c r="G6817">
        <v>24150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226</v>
      </c>
      <c r="AB6817">
        <v>2020</v>
      </c>
    </row>
    <row r="6818" spans="1:28" x14ac:dyDescent="0.25">
      <c r="A6818">
        <v>68</v>
      </c>
      <c r="B6818" t="s">
        <v>432</v>
      </c>
      <c r="C6818" t="s">
        <v>590</v>
      </c>
      <c r="D6818" t="s">
        <v>10</v>
      </c>
      <c r="E6818" t="s">
        <v>33</v>
      </c>
      <c r="F6818" t="s">
        <v>84</v>
      </c>
      <c r="G6818">
        <v>23100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226</v>
      </c>
      <c r="AB6818">
        <v>2020</v>
      </c>
    </row>
    <row r="6819" spans="1:28" x14ac:dyDescent="0.25">
      <c r="A6819">
        <v>69</v>
      </c>
      <c r="B6819" t="s">
        <v>435</v>
      </c>
      <c r="C6819" t="s">
        <v>649</v>
      </c>
      <c r="D6819" t="s">
        <v>650</v>
      </c>
      <c r="E6819" t="s">
        <v>33</v>
      </c>
      <c r="F6819" t="s">
        <v>84</v>
      </c>
      <c r="G6819">
        <v>23100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226</v>
      </c>
      <c r="AB6819">
        <v>2020</v>
      </c>
    </row>
    <row r="6820" spans="1:28" x14ac:dyDescent="0.25">
      <c r="A6820">
        <v>70</v>
      </c>
      <c r="B6820" t="s">
        <v>434</v>
      </c>
      <c r="C6820" t="s">
        <v>716</v>
      </c>
      <c r="D6820" t="s">
        <v>7</v>
      </c>
      <c r="E6820" t="s">
        <v>54</v>
      </c>
      <c r="F6820" t="s">
        <v>84</v>
      </c>
      <c r="G6820">
        <v>23100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226</v>
      </c>
      <c r="AB6820">
        <v>2020</v>
      </c>
    </row>
    <row r="6821" spans="1:28" x14ac:dyDescent="0.25">
      <c r="A6821">
        <v>71</v>
      </c>
      <c r="B6821" t="s">
        <v>353</v>
      </c>
      <c r="C6821" t="s">
        <v>580</v>
      </c>
      <c r="D6821" t="s">
        <v>19</v>
      </c>
      <c r="E6821" t="s">
        <v>60</v>
      </c>
      <c r="F6821" t="s">
        <v>84</v>
      </c>
      <c r="G6821">
        <v>23100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226</v>
      </c>
      <c r="AB6821">
        <v>2020</v>
      </c>
    </row>
    <row r="6822" spans="1:28" x14ac:dyDescent="0.25">
      <c r="A6822">
        <v>72</v>
      </c>
      <c r="B6822" t="s">
        <v>354</v>
      </c>
      <c r="C6822" t="s">
        <v>581</v>
      </c>
      <c r="D6822" t="s">
        <v>94</v>
      </c>
      <c r="E6822" t="s">
        <v>54</v>
      </c>
      <c r="F6822" t="s">
        <v>84</v>
      </c>
      <c r="G6822">
        <v>23100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226</v>
      </c>
      <c r="AB6822">
        <v>2020</v>
      </c>
    </row>
    <row r="6823" spans="1:28" x14ac:dyDescent="0.25">
      <c r="A6823">
        <v>73</v>
      </c>
      <c r="B6823" t="s">
        <v>355</v>
      </c>
      <c r="C6823" t="s">
        <v>582</v>
      </c>
      <c r="D6823" t="s">
        <v>7</v>
      </c>
      <c r="E6823" t="s">
        <v>54</v>
      </c>
      <c r="F6823" t="s">
        <v>84</v>
      </c>
      <c r="G6823">
        <v>23100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226</v>
      </c>
      <c r="AB6823">
        <v>2020</v>
      </c>
    </row>
    <row r="6824" spans="1:28" x14ac:dyDescent="0.25">
      <c r="A6824">
        <v>74</v>
      </c>
      <c r="B6824" t="s">
        <v>356</v>
      </c>
      <c r="C6824" t="s">
        <v>571</v>
      </c>
      <c r="D6824" t="s">
        <v>6</v>
      </c>
      <c r="E6824" t="s">
        <v>26</v>
      </c>
      <c r="F6824" t="s">
        <v>84</v>
      </c>
      <c r="G6824">
        <v>23100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226</v>
      </c>
      <c r="AB6824">
        <v>2020</v>
      </c>
    </row>
    <row r="6825" spans="1:28" x14ac:dyDescent="0.25">
      <c r="A6825">
        <v>75</v>
      </c>
      <c r="B6825" t="s">
        <v>357</v>
      </c>
      <c r="C6825" t="s">
        <v>589</v>
      </c>
      <c r="D6825" t="s">
        <v>6</v>
      </c>
      <c r="E6825" t="s">
        <v>26</v>
      </c>
      <c r="F6825" t="s">
        <v>84</v>
      </c>
      <c r="G6825">
        <v>23100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226</v>
      </c>
      <c r="AB6825">
        <v>2020</v>
      </c>
    </row>
    <row r="6826" spans="1:28" x14ac:dyDescent="0.25">
      <c r="A6826">
        <v>76</v>
      </c>
      <c r="B6826" t="s">
        <v>359</v>
      </c>
      <c r="C6826" t="s">
        <v>572</v>
      </c>
      <c r="D6826" t="s">
        <v>94</v>
      </c>
      <c r="E6826" t="s">
        <v>54</v>
      </c>
      <c r="F6826" t="s">
        <v>84</v>
      </c>
      <c r="G6826">
        <v>23100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226</v>
      </c>
      <c r="AB6826">
        <v>2020</v>
      </c>
    </row>
    <row r="6827" spans="1:28" x14ac:dyDescent="0.25">
      <c r="A6827">
        <v>77</v>
      </c>
      <c r="B6827" t="s">
        <v>341</v>
      </c>
      <c r="C6827" t="s">
        <v>579</v>
      </c>
      <c r="D6827" t="s">
        <v>94</v>
      </c>
      <c r="E6827" t="s">
        <v>52</v>
      </c>
      <c r="F6827" t="s">
        <v>84</v>
      </c>
      <c r="G6827">
        <v>22000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226</v>
      </c>
      <c r="AB6827">
        <v>2020</v>
      </c>
    </row>
    <row r="6828" spans="1:28" x14ac:dyDescent="0.25">
      <c r="A6828">
        <v>78</v>
      </c>
      <c r="B6828" t="s">
        <v>347</v>
      </c>
      <c r="C6828" t="s">
        <v>651</v>
      </c>
      <c r="D6828" t="s">
        <v>6</v>
      </c>
      <c r="E6828" t="s">
        <v>26</v>
      </c>
      <c r="F6828" t="s">
        <v>84</v>
      </c>
      <c r="G6828">
        <v>22000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226</v>
      </c>
      <c r="AB6828">
        <v>2020</v>
      </c>
    </row>
    <row r="6829" spans="1:28" x14ac:dyDescent="0.25">
      <c r="A6829">
        <v>79</v>
      </c>
      <c r="B6829" t="s">
        <v>348</v>
      </c>
      <c r="C6829" t="s">
        <v>652</v>
      </c>
      <c r="D6829" t="s">
        <v>6</v>
      </c>
      <c r="E6829" t="s">
        <v>26</v>
      </c>
      <c r="F6829" t="s">
        <v>84</v>
      </c>
      <c r="G6829">
        <v>22000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226</v>
      </c>
      <c r="AB6829">
        <v>2020</v>
      </c>
    </row>
    <row r="6830" spans="1:28" x14ac:dyDescent="0.25">
      <c r="A6830">
        <v>80</v>
      </c>
      <c r="B6830" t="s">
        <v>349</v>
      </c>
      <c r="C6830" t="s">
        <v>591</v>
      </c>
      <c r="D6830" t="s">
        <v>6</v>
      </c>
      <c r="E6830" t="s">
        <v>52</v>
      </c>
      <c r="F6830" t="s">
        <v>84</v>
      </c>
      <c r="G6830">
        <v>22000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226</v>
      </c>
      <c r="AB6830">
        <v>2020</v>
      </c>
    </row>
    <row r="6831" spans="1:28" x14ac:dyDescent="0.25">
      <c r="A6831">
        <v>81</v>
      </c>
      <c r="B6831" t="s">
        <v>351</v>
      </c>
      <c r="C6831" t="s">
        <v>592</v>
      </c>
      <c r="D6831" t="s">
        <v>6</v>
      </c>
      <c r="E6831" t="s">
        <v>52</v>
      </c>
      <c r="F6831" t="s">
        <v>84</v>
      </c>
      <c r="G6831">
        <v>22000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226</v>
      </c>
      <c r="AB6831">
        <v>2020</v>
      </c>
    </row>
    <row r="6832" spans="1:28" x14ac:dyDescent="0.25">
      <c r="A6832">
        <v>82</v>
      </c>
      <c r="B6832" t="s">
        <v>352</v>
      </c>
      <c r="C6832" t="s">
        <v>593</v>
      </c>
      <c r="D6832" t="s">
        <v>6</v>
      </c>
      <c r="E6832" t="s">
        <v>26</v>
      </c>
      <c r="F6832" t="s">
        <v>84</v>
      </c>
      <c r="G6832">
        <v>22000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226</v>
      </c>
      <c r="AB6832">
        <v>2020</v>
      </c>
    </row>
    <row r="6833" spans="1:28" x14ac:dyDescent="0.25">
      <c r="A6833">
        <v>83</v>
      </c>
      <c r="B6833" t="s">
        <v>433</v>
      </c>
      <c r="C6833" t="s">
        <v>653</v>
      </c>
      <c r="D6833" t="s">
        <v>650</v>
      </c>
      <c r="E6833" t="s">
        <v>26</v>
      </c>
      <c r="F6833" t="s">
        <v>84</v>
      </c>
      <c r="G6833">
        <v>22000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226</v>
      </c>
      <c r="AB6833">
        <v>2020</v>
      </c>
    </row>
    <row r="6834" spans="1:28" x14ac:dyDescent="0.25">
      <c r="A6834">
        <v>84</v>
      </c>
      <c r="B6834" t="s">
        <v>439</v>
      </c>
      <c r="C6834" t="s">
        <v>596</v>
      </c>
      <c r="D6834" t="s">
        <v>94</v>
      </c>
      <c r="E6834" t="s">
        <v>26</v>
      </c>
      <c r="F6834" t="s">
        <v>84</v>
      </c>
      <c r="G6834">
        <v>20000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226</v>
      </c>
      <c r="AB6834">
        <v>2020</v>
      </c>
    </row>
    <row r="6835" spans="1:28" x14ac:dyDescent="0.25">
      <c r="A6835">
        <v>85</v>
      </c>
      <c r="B6835" t="s">
        <v>340</v>
      </c>
      <c r="C6835" t="s">
        <v>654</v>
      </c>
      <c r="D6835" t="s">
        <v>6</v>
      </c>
      <c r="E6835" t="s">
        <v>26</v>
      </c>
      <c r="F6835" t="s">
        <v>84</v>
      </c>
      <c r="G6835">
        <v>20000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226</v>
      </c>
      <c r="AB6835">
        <v>2020</v>
      </c>
    </row>
    <row r="6836" spans="1:28" x14ac:dyDescent="0.25">
      <c r="A6836">
        <v>86</v>
      </c>
      <c r="B6836" t="s">
        <v>440</v>
      </c>
      <c r="C6836" t="s">
        <v>587</v>
      </c>
      <c r="D6836" t="s">
        <v>10</v>
      </c>
      <c r="E6836" t="s">
        <v>54</v>
      </c>
      <c r="F6836" t="s">
        <v>84</v>
      </c>
      <c r="G6836">
        <v>20000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226</v>
      </c>
      <c r="AB6836">
        <v>2020</v>
      </c>
    </row>
    <row r="6837" spans="1:28" x14ac:dyDescent="0.25">
      <c r="A6837">
        <v>87</v>
      </c>
      <c r="B6837" t="s">
        <v>344</v>
      </c>
      <c r="C6837" t="s">
        <v>588</v>
      </c>
      <c r="D6837" t="s">
        <v>94</v>
      </c>
      <c r="E6837" t="s">
        <v>41</v>
      </c>
      <c r="F6837" t="s">
        <v>84</v>
      </c>
      <c r="G6837">
        <v>19800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226</v>
      </c>
      <c r="AB6837">
        <v>2020</v>
      </c>
    </row>
    <row r="6838" spans="1:28" x14ac:dyDescent="0.25">
      <c r="A6838">
        <v>88</v>
      </c>
      <c r="B6838" t="s">
        <v>342</v>
      </c>
      <c r="C6838" t="s">
        <v>559</v>
      </c>
      <c r="D6838" t="s">
        <v>94</v>
      </c>
      <c r="E6838" t="s">
        <v>37</v>
      </c>
      <c r="F6838" t="s">
        <v>84</v>
      </c>
      <c r="G6838">
        <v>16775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226</v>
      </c>
      <c r="AB6838">
        <v>2020</v>
      </c>
    </row>
    <row r="6839" spans="1:28" x14ac:dyDescent="0.25">
      <c r="A6839">
        <v>89</v>
      </c>
      <c r="B6839" t="s">
        <v>343</v>
      </c>
      <c r="C6839" t="s">
        <v>633</v>
      </c>
      <c r="D6839" t="s">
        <v>6</v>
      </c>
      <c r="E6839" t="s">
        <v>37</v>
      </c>
      <c r="F6839" t="s">
        <v>84</v>
      </c>
      <c r="G6839">
        <v>16775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226</v>
      </c>
      <c r="AB6839">
        <v>2020</v>
      </c>
    </row>
    <row r="6840" spans="1:28" x14ac:dyDescent="0.25">
      <c r="A6840">
        <v>90</v>
      </c>
      <c r="B6840" t="s">
        <v>338</v>
      </c>
      <c r="C6840" t="s">
        <v>594</v>
      </c>
      <c r="D6840" t="s">
        <v>6</v>
      </c>
      <c r="E6840" t="s">
        <v>28</v>
      </c>
      <c r="F6840" t="s">
        <v>84</v>
      </c>
      <c r="G6840">
        <v>16500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226</v>
      </c>
      <c r="AB6840">
        <v>2020</v>
      </c>
    </row>
    <row r="6841" spans="1:28" x14ac:dyDescent="0.25">
      <c r="A6841">
        <v>91</v>
      </c>
      <c r="B6841" t="s">
        <v>339</v>
      </c>
      <c r="C6841" t="s">
        <v>595</v>
      </c>
      <c r="D6841" t="s">
        <v>94</v>
      </c>
      <c r="E6841" t="s">
        <v>57</v>
      </c>
      <c r="F6841" t="s">
        <v>84</v>
      </c>
      <c r="G6841">
        <v>16500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226</v>
      </c>
      <c r="AB6841">
        <v>2020</v>
      </c>
    </row>
    <row r="6842" spans="1:28" x14ac:dyDescent="0.25">
      <c r="A6842">
        <v>92</v>
      </c>
      <c r="B6842" t="s">
        <v>431</v>
      </c>
      <c r="C6842" t="s">
        <v>600</v>
      </c>
      <c r="D6842" t="s">
        <v>632</v>
      </c>
      <c r="E6842" t="s">
        <v>37</v>
      </c>
      <c r="F6842" t="s">
        <v>84</v>
      </c>
      <c r="G6842">
        <v>13750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226</v>
      </c>
      <c r="AB6842">
        <v>2020</v>
      </c>
    </row>
    <row r="6843" spans="1:28" x14ac:dyDescent="0.25">
      <c r="A6843">
        <v>93</v>
      </c>
      <c r="B6843" t="s">
        <v>336</v>
      </c>
      <c r="C6843" t="s">
        <v>603</v>
      </c>
      <c r="D6843" t="s">
        <v>6</v>
      </c>
      <c r="E6843" t="s">
        <v>37</v>
      </c>
      <c r="F6843" t="s">
        <v>84</v>
      </c>
      <c r="G6843">
        <v>10000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226</v>
      </c>
      <c r="AB6843">
        <v>2020</v>
      </c>
    </row>
    <row r="6844" spans="1:28" x14ac:dyDescent="0.25">
      <c r="A6844">
        <v>94</v>
      </c>
      <c r="B6844" t="s">
        <v>441</v>
      </c>
      <c r="C6844" t="s">
        <v>604</v>
      </c>
      <c r="D6844" t="s">
        <v>6</v>
      </c>
      <c r="E6844" t="s">
        <v>37</v>
      </c>
      <c r="F6844" t="s">
        <v>84</v>
      </c>
      <c r="G6844">
        <v>10000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718</v>
      </c>
      <c r="AB6844">
        <v>2020</v>
      </c>
    </row>
    <row r="6845" spans="1:28" x14ac:dyDescent="0.25">
      <c r="A6845">
        <v>95</v>
      </c>
      <c r="B6845" t="s">
        <v>373</v>
      </c>
      <c r="C6845" t="s">
        <v>708</v>
      </c>
      <c r="D6845" t="s">
        <v>7</v>
      </c>
      <c r="E6845" t="s">
        <v>27</v>
      </c>
      <c r="F6845" t="s">
        <v>84</v>
      </c>
      <c r="G6845">
        <v>360000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718</v>
      </c>
      <c r="AB6845">
        <v>2020</v>
      </c>
    </row>
    <row r="6846" spans="1:28" x14ac:dyDescent="0.25">
      <c r="A6846">
        <v>1</v>
      </c>
      <c r="B6846" t="s">
        <v>426</v>
      </c>
      <c r="C6846" t="s">
        <v>502</v>
      </c>
      <c r="D6846" t="s">
        <v>10</v>
      </c>
      <c r="E6846" t="s">
        <v>53</v>
      </c>
      <c r="F6846" t="s">
        <v>84</v>
      </c>
      <c r="G6846">
        <v>280000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718</v>
      </c>
      <c r="AB6846">
        <v>2020</v>
      </c>
    </row>
    <row r="6847" spans="1:28" x14ac:dyDescent="0.25">
      <c r="A6847">
        <v>2</v>
      </c>
      <c r="B6847" t="s">
        <v>427</v>
      </c>
      <c r="C6847" t="s">
        <v>709</v>
      </c>
      <c r="D6847" t="s">
        <v>19</v>
      </c>
      <c r="E6847" t="s">
        <v>71</v>
      </c>
      <c r="F6847" t="s">
        <v>84</v>
      </c>
      <c r="G6847">
        <v>280000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718</v>
      </c>
      <c r="AB6847">
        <v>2020</v>
      </c>
    </row>
    <row r="6848" spans="1:28" x14ac:dyDescent="0.25">
      <c r="A6848">
        <v>3</v>
      </c>
      <c r="B6848" t="s">
        <v>417</v>
      </c>
      <c r="C6848" t="s">
        <v>512</v>
      </c>
      <c r="D6848" t="s">
        <v>21</v>
      </c>
      <c r="E6848" t="s">
        <v>81</v>
      </c>
      <c r="F6848" t="s">
        <v>84</v>
      </c>
      <c r="G6848">
        <v>130000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718</v>
      </c>
      <c r="AB6848">
        <v>2020</v>
      </c>
    </row>
    <row r="6849" spans="1:28" x14ac:dyDescent="0.25">
      <c r="A6849">
        <v>4</v>
      </c>
      <c r="B6849" t="s">
        <v>418</v>
      </c>
      <c r="C6849" t="s">
        <v>710</v>
      </c>
      <c r="D6849" t="s">
        <v>94</v>
      </c>
      <c r="E6849" t="s">
        <v>711</v>
      </c>
      <c r="F6849" t="s">
        <v>85</v>
      </c>
      <c r="G6849">
        <v>130000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718</v>
      </c>
      <c r="AB6849">
        <v>2020</v>
      </c>
    </row>
    <row r="6850" spans="1:28" x14ac:dyDescent="0.25">
      <c r="A6850">
        <v>5</v>
      </c>
      <c r="B6850" t="s">
        <v>419</v>
      </c>
      <c r="C6850" t="s">
        <v>518</v>
      </c>
      <c r="D6850" t="s">
        <v>16</v>
      </c>
      <c r="E6850" t="s">
        <v>701</v>
      </c>
      <c r="F6850" t="s">
        <v>84</v>
      </c>
      <c r="G6850">
        <v>130000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718</v>
      </c>
      <c r="AB6850">
        <v>2020</v>
      </c>
    </row>
    <row r="6851" spans="1:28" x14ac:dyDescent="0.25">
      <c r="A6851">
        <v>6</v>
      </c>
      <c r="B6851" t="s">
        <v>425</v>
      </c>
      <c r="C6851" t="s">
        <v>659</v>
      </c>
      <c r="D6851" t="s">
        <v>6</v>
      </c>
      <c r="E6851" t="s">
        <v>660</v>
      </c>
      <c r="F6851" t="s">
        <v>661</v>
      </c>
      <c r="G6851">
        <v>130000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718</v>
      </c>
      <c r="AB6851">
        <v>2020</v>
      </c>
    </row>
    <row r="6852" spans="1:28" x14ac:dyDescent="0.25">
      <c r="A6852">
        <v>7</v>
      </c>
      <c r="B6852" t="s">
        <v>420</v>
      </c>
      <c r="C6852" t="s">
        <v>513</v>
      </c>
      <c r="D6852" t="s">
        <v>14</v>
      </c>
      <c r="E6852" t="s">
        <v>333</v>
      </c>
      <c r="F6852" t="s">
        <v>84</v>
      </c>
      <c r="G6852">
        <v>130000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718</v>
      </c>
      <c r="AB6852">
        <v>2020</v>
      </c>
    </row>
    <row r="6853" spans="1:28" x14ac:dyDescent="0.25">
      <c r="A6853">
        <v>8</v>
      </c>
      <c r="B6853" t="s">
        <v>421</v>
      </c>
      <c r="C6853" t="s">
        <v>515</v>
      </c>
      <c r="D6853" t="s">
        <v>4</v>
      </c>
      <c r="E6853" t="s">
        <v>516</v>
      </c>
      <c r="F6853" t="s">
        <v>84</v>
      </c>
      <c r="G6853">
        <v>130000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718</v>
      </c>
      <c r="AB6853">
        <v>2020</v>
      </c>
    </row>
    <row r="6854" spans="1:28" x14ac:dyDescent="0.25">
      <c r="A6854">
        <v>9</v>
      </c>
      <c r="B6854" t="s">
        <v>422</v>
      </c>
      <c r="C6854" t="s">
        <v>504</v>
      </c>
      <c r="D6854" t="s">
        <v>5</v>
      </c>
      <c r="E6854" t="s">
        <v>702</v>
      </c>
      <c r="F6854" t="s">
        <v>84</v>
      </c>
      <c r="G6854">
        <v>130000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718</v>
      </c>
      <c r="AB6854">
        <v>2020</v>
      </c>
    </row>
    <row r="6855" spans="1:28" x14ac:dyDescent="0.25">
      <c r="A6855">
        <v>10</v>
      </c>
      <c r="B6855" t="s">
        <v>423</v>
      </c>
      <c r="C6855" t="s">
        <v>614</v>
      </c>
      <c r="D6855" t="s">
        <v>615</v>
      </c>
      <c r="E6855" t="s">
        <v>616</v>
      </c>
      <c r="F6855" t="s">
        <v>84</v>
      </c>
      <c r="G6855">
        <v>130000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718</v>
      </c>
      <c r="AB6855">
        <v>2020</v>
      </c>
    </row>
    <row r="6856" spans="1:28" x14ac:dyDescent="0.25">
      <c r="A6856">
        <v>11</v>
      </c>
      <c r="B6856" t="s">
        <v>424</v>
      </c>
      <c r="C6856" t="s">
        <v>665</v>
      </c>
      <c r="D6856" t="s">
        <v>17</v>
      </c>
      <c r="E6856" t="s">
        <v>666</v>
      </c>
      <c r="F6856" t="s">
        <v>84</v>
      </c>
      <c r="G6856">
        <v>130000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718</v>
      </c>
      <c r="AB6856">
        <v>2020</v>
      </c>
    </row>
    <row r="6857" spans="1:28" x14ac:dyDescent="0.25">
      <c r="A6857">
        <v>12</v>
      </c>
      <c r="B6857" t="s">
        <v>411</v>
      </c>
      <c r="C6857" t="s">
        <v>521</v>
      </c>
      <c r="D6857" t="s">
        <v>13</v>
      </c>
      <c r="E6857" t="s">
        <v>678</v>
      </c>
      <c r="F6857" t="s">
        <v>84</v>
      </c>
      <c r="G6857">
        <v>95000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718</v>
      </c>
      <c r="AB6857">
        <v>2020</v>
      </c>
    </row>
    <row r="6858" spans="1:28" x14ac:dyDescent="0.25">
      <c r="A6858">
        <v>13</v>
      </c>
      <c r="B6858" t="s">
        <v>413</v>
      </c>
      <c r="C6858" t="s">
        <v>626</v>
      </c>
      <c r="D6858" t="s">
        <v>627</v>
      </c>
      <c r="E6858" t="s">
        <v>628</v>
      </c>
      <c r="F6858" t="s">
        <v>84</v>
      </c>
      <c r="G6858">
        <v>95000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718</v>
      </c>
      <c r="AB6858">
        <v>2020</v>
      </c>
    </row>
    <row r="6859" spans="1:28" x14ac:dyDescent="0.25">
      <c r="A6859">
        <v>14</v>
      </c>
      <c r="B6859" t="s">
        <v>414</v>
      </c>
      <c r="C6859" t="s">
        <v>523</v>
      </c>
      <c r="D6859" t="s">
        <v>21</v>
      </c>
      <c r="E6859" t="s">
        <v>48</v>
      </c>
      <c r="F6859" t="s">
        <v>84</v>
      </c>
      <c r="G6859">
        <v>95000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718</v>
      </c>
      <c r="AB6859">
        <v>2020</v>
      </c>
    </row>
    <row r="6860" spans="1:28" x14ac:dyDescent="0.25">
      <c r="A6860">
        <v>15</v>
      </c>
      <c r="B6860" t="s">
        <v>415</v>
      </c>
      <c r="C6860" t="s">
        <v>525</v>
      </c>
      <c r="D6860" t="s">
        <v>10</v>
      </c>
      <c r="E6860" t="s">
        <v>69</v>
      </c>
      <c r="F6860" t="s">
        <v>84</v>
      </c>
      <c r="G6860">
        <v>95000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718</v>
      </c>
      <c r="AB6860">
        <v>2020</v>
      </c>
    </row>
    <row r="6861" spans="1:28" x14ac:dyDescent="0.25">
      <c r="A6861">
        <v>16</v>
      </c>
      <c r="B6861" t="s">
        <v>416</v>
      </c>
      <c r="C6861" t="s">
        <v>679</v>
      </c>
      <c r="D6861" t="s">
        <v>6</v>
      </c>
      <c r="E6861" t="s">
        <v>680</v>
      </c>
      <c r="F6861" t="s">
        <v>84</v>
      </c>
      <c r="G6861">
        <v>95000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718</v>
      </c>
      <c r="AB6861">
        <v>2020</v>
      </c>
    </row>
    <row r="6862" spans="1:28" x14ac:dyDescent="0.25">
      <c r="A6862">
        <v>17</v>
      </c>
      <c r="B6862" t="s">
        <v>412</v>
      </c>
      <c r="C6862" t="s">
        <v>527</v>
      </c>
      <c r="D6862" t="s">
        <v>17</v>
      </c>
      <c r="E6862" t="s">
        <v>613</v>
      </c>
      <c r="F6862" t="s">
        <v>84</v>
      </c>
      <c r="G6862">
        <v>85000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718</v>
      </c>
      <c r="AB6862">
        <v>2020</v>
      </c>
    </row>
    <row r="6863" spans="1:28" x14ac:dyDescent="0.25">
      <c r="A6863">
        <v>18</v>
      </c>
      <c r="B6863" t="s">
        <v>410</v>
      </c>
      <c r="C6863" t="s">
        <v>685</v>
      </c>
      <c r="D6863" t="s">
        <v>21</v>
      </c>
      <c r="E6863" t="s">
        <v>686</v>
      </c>
      <c r="F6863" t="s">
        <v>84</v>
      </c>
      <c r="G6863">
        <v>85000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718</v>
      </c>
      <c r="AB6863">
        <v>2020</v>
      </c>
    </row>
    <row r="6864" spans="1:28" x14ac:dyDescent="0.25">
      <c r="A6864">
        <v>19</v>
      </c>
      <c r="B6864" t="s">
        <v>438</v>
      </c>
      <c r="C6864" t="s">
        <v>517</v>
      </c>
      <c r="D6864" t="s">
        <v>94</v>
      </c>
      <c r="E6864" t="s">
        <v>645</v>
      </c>
      <c r="F6864" t="s">
        <v>664</v>
      </c>
      <c r="G6864">
        <v>85000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718</v>
      </c>
      <c r="AB6864">
        <v>2020</v>
      </c>
    </row>
    <row r="6865" spans="1:28" x14ac:dyDescent="0.25">
      <c r="A6865">
        <v>20</v>
      </c>
      <c r="B6865" t="s">
        <v>373</v>
      </c>
      <c r="C6865" t="s">
        <v>688</v>
      </c>
      <c r="D6865" t="s">
        <v>94</v>
      </c>
      <c r="E6865" t="s">
        <v>689</v>
      </c>
      <c r="F6865" t="s">
        <v>84</v>
      </c>
      <c r="G6865">
        <v>80000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718</v>
      </c>
      <c r="AB6865">
        <v>2020</v>
      </c>
    </row>
    <row r="6866" spans="1:28" x14ac:dyDescent="0.25">
      <c r="A6866">
        <v>21</v>
      </c>
      <c r="B6866" t="s">
        <v>408</v>
      </c>
      <c r="C6866" t="s">
        <v>712</v>
      </c>
      <c r="D6866" t="s">
        <v>632</v>
      </c>
      <c r="E6866" t="s">
        <v>713</v>
      </c>
      <c r="F6866" t="s">
        <v>84</v>
      </c>
      <c r="G6866">
        <v>80000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718</v>
      </c>
      <c r="AB6866">
        <v>2020</v>
      </c>
    </row>
    <row r="6867" spans="1:28" x14ac:dyDescent="0.25">
      <c r="A6867">
        <v>22</v>
      </c>
      <c r="B6867" t="s">
        <v>407</v>
      </c>
      <c r="C6867" t="s">
        <v>532</v>
      </c>
      <c r="D6867" t="s">
        <v>12</v>
      </c>
      <c r="E6867" t="s">
        <v>35</v>
      </c>
      <c r="F6867" t="s">
        <v>84</v>
      </c>
      <c r="G6867">
        <v>75000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718</v>
      </c>
      <c r="AB6867">
        <v>2020</v>
      </c>
    </row>
    <row r="6868" spans="1:28" x14ac:dyDescent="0.25">
      <c r="A6868">
        <v>23</v>
      </c>
      <c r="B6868" t="s">
        <v>406</v>
      </c>
      <c r="C6868" t="s">
        <v>533</v>
      </c>
      <c r="D6868" t="s">
        <v>6</v>
      </c>
      <c r="E6868" t="s">
        <v>335</v>
      </c>
      <c r="F6868" t="s">
        <v>84</v>
      </c>
      <c r="G6868">
        <v>70000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718</v>
      </c>
      <c r="AB6868">
        <v>2020</v>
      </c>
    </row>
    <row r="6869" spans="1:28" x14ac:dyDescent="0.25">
      <c r="A6869">
        <v>24</v>
      </c>
      <c r="B6869" t="s">
        <v>389</v>
      </c>
      <c r="C6869" t="s">
        <v>529</v>
      </c>
      <c r="D6869" t="s">
        <v>18</v>
      </c>
      <c r="E6869" t="s">
        <v>55</v>
      </c>
      <c r="F6869" t="s">
        <v>84</v>
      </c>
      <c r="G6869">
        <v>65000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718</v>
      </c>
      <c r="AB6869">
        <v>2020</v>
      </c>
    </row>
    <row r="6870" spans="1:28" x14ac:dyDescent="0.25">
      <c r="A6870">
        <v>25</v>
      </c>
      <c r="B6870" t="s">
        <v>402</v>
      </c>
      <c r="C6870" t="s">
        <v>526</v>
      </c>
      <c r="D6870" t="s">
        <v>4</v>
      </c>
      <c r="E6870" t="s">
        <v>618</v>
      </c>
      <c r="F6870" t="s">
        <v>84</v>
      </c>
      <c r="G6870">
        <v>65000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718</v>
      </c>
      <c r="AB6870">
        <v>2020</v>
      </c>
    </row>
    <row r="6871" spans="1:28" x14ac:dyDescent="0.25">
      <c r="A6871">
        <v>26</v>
      </c>
      <c r="B6871" t="s">
        <v>403</v>
      </c>
      <c r="C6871" t="s">
        <v>703</v>
      </c>
      <c r="D6871" t="s">
        <v>13</v>
      </c>
      <c r="E6871" t="s">
        <v>704</v>
      </c>
      <c r="F6871" t="s">
        <v>84</v>
      </c>
      <c r="G6871">
        <v>65000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718</v>
      </c>
      <c r="AB6871">
        <v>2020</v>
      </c>
    </row>
    <row r="6872" spans="1:28" x14ac:dyDescent="0.25">
      <c r="A6872">
        <v>27</v>
      </c>
      <c r="B6872" t="s">
        <v>404</v>
      </c>
      <c r="C6872" t="s">
        <v>534</v>
      </c>
      <c r="D6872" t="s">
        <v>10</v>
      </c>
      <c r="E6872" t="s">
        <v>39</v>
      </c>
      <c r="F6872" t="s">
        <v>84</v>
      </c>
      <c r="G6872">
        <v>65000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718</v>
      </c>
      <c r="AB6872">
        <v>2020</v>
      </c>
    </row>
    <row r="6873" spans="1:28" x14ac:dyDescent="0.25">
      <c r="A6873">
        <v>28</v>
      </c>
      <c r="B6873" t="s">
        <v>405</v>
      </c>
      <c r="C6873" t="s">
        <v>535</v>
      </c>
      <c r="D6873" t="s">
        <v>16</v>
      </c>
      <c r="E6873" t="s">
        <v>61</v>
      </c>
      <c r="F6873" t="s">
        <v>84</v>
      </c>
      <c r="G6873">
        <v>65000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718</v>
      </c>
      <c r="AB6873">
        <v>2020</v>
      </c>
    </row>
    <row r="6874" spans="1:28" x14ac:dyDescent="0.25">
      <c r="A6874">
        <v>29</v>
      </c>
      <c r="B6874" t="s">
        <v>400</v>
      </c>
      <c r="C6874" t="s">
        <v>536</v>
      </c>
      <c r="D6874" t="s">
        <v>4</v>
      </c>
      <c r="E6874" t="s">
        <v>64</v>
      </c>
      <c r="F6874" t="s">
        <v>84</v>
      </c>
      <c r="G6874">
        <v>60000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718</v>
      </c>
      <c r="AB6874">
        <v>2020</v>
      </c>
    </row>
    <row r="6875" spans="1:28" x14ac:dyDescent="0.25">
      <c r="A6875">
        <v>30</v>
      </c>
      <c r="B6875" t="s">
        <v>401</v>
      </c>
      <c r="C6875" t="s">
        <v>537</v>
      </c>
      <c r="D6875" t="s">
        <v>7</v>
      </c>
      <c r="E6875" t="s">
        <v>75</v>
      </c>
      <c r="F6875" t="s">
        <v>84</v>
      </c>
      <c r="G6875">
        <v>60000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718</v>
      </c>
      <c r="AB6875">
        <v>2020</v>
      </c>
    </row>
    <row r="6876" spans="1:28" x14ac:dyDescent="0.25">
      <c r="A6876">
        <v>31</v>
      </c>
      <c r="B6876" t="s">
        <v>429</v>
      </c>
      <c r="C6876" t="s">
        <v>538</v>
      </c>
      <c r="D6876" t="s">
        <v>14</v>
      </c>
      <c r="E6876" t="s">
        <v>66</v>
      </c>
      <c r="F6876" t="s">
        <v>84</v>
      </c>
      <c r="G6876">
        <v>55000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718</v>
      </c>
      <c r="AB6876">
        <v>2020</v>
      </c>
    </row>
    <row r="6877" spans="1:28" x14ac:dyDescent="0.25">
      <c r="A6877">
        <v>32</v>
      </c>
      <c r="B6877" t="s">
        <v>437</v>
      </c>
      <c r="C6877" t="s">
        <v>714</v>
      </c>
      <c r="D6877" t="s">
        <v>615</v>
      </c>
      <c r="E6877" t="s">
        <v>715</v>
      </c>
      <c r="F6877" t="s">
        <v>664</v>
      </c>
      <c r="G6877">
        <v>55000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718</v>
      </c>
      <c r="AB6877">
        <v>2020</v>
      </c>
    </row>
    <row r="6878" spans="1:28" x14ac:dyDescent="0.25">
      <c r="A6878">
        <v>33</v>
      </c>
      <c r="B6878" t="s">
        <v>342</v>
      </c>
      <c r="C6878" t="s">
        <v>539</v>
      </c>
      <c r="D6878" t="s">
        <v>15</v>
      </c>
      <c r="E6878" t="s">
        <v>540</v>
      </c>
      <c r="F6878" t="s">
        <v>84</v>
      </c>
      <c r="G6878">
        <v>55000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718</v>
      </c>
      <c r="AB6878">
        <v>2020</v>
      </c>
    </row>
    <row r="6879" spans="1:28" x14ac:dyDescent="0.25">
      <c r="A6879">
        <v>34</v>
      </c>
      <c r="B6879" t="s">
        <v>399</v>
      </c>
      <c r="C6879" t="s">
        <v>514</v>
      </c>
      <c r="D6879" t="s">
        <v>16</v>
      </c>
      <c r="E6879" t="s">
        <v>79</v>
      </c>
      <c r="F6879" t="s">
        <v>84</v>
      </c>
      <c r="G6879">
        <v>54000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718</v>
      </c>
      <c r="AB6879">
        <v>2020</v>
      </c>
    </row>
    <row r="6880" spans="1:28" x14ac:dyDescent="0.25">
      <c r="A6880">
        <v>35</v>
      </c>
      <c r="B6880" t="s">
        <v>396</v>
      </c>
      <c r="C6880" t="s">
        <v>541</v>
      </c>
      <c r="D6880" t="s">
        <v>21</v>
      </c>
      <c r="E6880" t="s">
        <v>70</v>
      </c>
      <c r="F6880" t="s">
        <v>84</v>
      </c>
      <c r="G6880">
        <v>50000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718</v>
      </c>
      <c r="AB6880">
        <v>2020</v>
      </c>
    </row>
    <row r="6881" spans="1:28" x14ac:dyDescent="0.25">
      <c r="A6881">
        <v>36</v>
      </c>
      <c r="B6881" t="s">
        <v>397</v>
      </c>
      <c r="C6881" t="s">
        <v>542</v>
      </c>
      <c r="D6881" t="s">
        <v>17</v>
      </c>
      <c r="E6881" t="s">
        <v>76</v>
      </c>
      <c r="F6881" t="s">
        <v>84</v>
      </c>
      <c r="G6881">
        <v>50000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718</v>
      </c>
      <c r="AB6881">
        <v>2020</v>
      </c>
    </row>
    <row r="6882" spans="1:28" x14ac:dyDescent="0.25">
      <c r="A6882">
        <v>37</v>
      </c>
      <c r="B6882" t="s">
        <v>379</v>
      </c>
      <c r="C6882" t="s">
        <v>544</v>
      </c>
      <c r="D6882" t="s">
        <v>10</v>
      </c>
      <c r="E6882" t="s">
        <v>43</v>
      </c>
      <c r="F6882" t="s">
        <v>84</v>
      </c>
      <c r="G6882">
        <v>45000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718</v>
      </c>
      <c r="AB6882">
        <v>2020</v>
      </c>
    </row>
    <row r="6883" spans="1:28" x14ac:dyDescent="0.25">
      <c r="A6883">
        <v>38</v>
      </c>
      <c r="B6883" t="s">
        <v>388</v>
      </c>
      <c r="C6883" t="s">
        <v>646</v>
      </c>
      <c r="D6883" t="s">
        <v>647</v>
      </c>
      <c r="E6883" t="s">
        <v>24</v>
      </c>
      <c r="F6883" t="s">
        <v>84</v>
      </c>
      <c r="G6883">
        <v>45000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718</v>
      </c>
      <c r="AB6883">
        <v>2020</v>
      </c>
    </row>
    <row r="6884" spans="1:28" x14ac:dyDescent="0.25">
      <c r="A6884">
        <v>39</v>
      </c>
      <c r="B6884" t="s">
        <v>436</v>
      </c>
      <c r="C6884" t="s">
        <v>546</v>
      </c>
      <c r="D6884" t="s">
        <v>10</v>
      </c>
      <c r="E6884" t="s">
        <v>40</v>
      </c>
      <c r="F6884" t="s">
        <v>664</v>
      </c>
      <c r="G6884">
        <v>45000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718</v>
      </c>
      <c r="AB6884">
        <v>2020</v>
      </c>
    </row>
    <row r="6885" spans="1:28" x14ac:dyDescent="0.25">
      <c r="A6885">
        <v>40</v>
      </c>
      <c r="B6885" t="s">
        <v>390</v>
      </c>
      <c r="C6885" t="s">
        <v>531</v>
      </c>
      <c r="D6885" t="s">
        <v>5</v>
      </c>
      <c r="E6885" t="s">
        <v>25</v>
      </c>
      <c r="F6885" t="s">
        <v>84</v>
      </c>
      <c r="G6885">
        <v>45000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718</v>
      </c>
      <c r="AB6885">
        <v>2020</v>
      </c>
    </row>
    <row r="6886" spans="1:28" x14ac:dyDescent="0.25">
      <c r="A6886">
        <v>41</v>
      </c>
      <c r="B6886" t="s">
        <v>391</v>
      </c>
      <c r="C6886" t="s">
        <v>545</v>
      </c>
      <c r="D6886" t="s">
        <v>4</v>
      </c>
      <c r="E6886" t="s">
        <v>24</v>
      </c>
      <c r="F6886" t="s">
        <v>84</v>
      </c>
      <c r="G6886">
        <v>45000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718</v>
      </c>
      <c r="AB6886">
        <v>2020</v>
      </c>
    </row>
    <row r="6887" spans="1:28" x14ac:dyDescent="0.25">
      <c r="A6887">
        <v>42</v>
      </c>
      <c r="B6887" t="s">
        <v>392</v>
      </c>
      <c r="C6887" t="s">
        <v>547</v>
      </c>
      <c r="D6887" t="s">
        <v>10</v>
      </c>
      <c r="E6887" t="s">
        <v>50</v>
      </c>
      <c r="F6887" t="s">
        <v>84</v>
      </c>
      <c r="G6887">
        <v>45000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718</v>
      </c>
      <c r="AB6887">
        <v>2020</v>
      </c>
    </row>
    <row r="6888" spans="1:28" x14ac:dyDescent="0.25">
      <c r="A6888">
        <v>43</v>
      </c>
      <c r="B6888" t="s">
        <v>393</v>
      </c>
      <c r="C6888" t="s">
        <v>717</v>
      </c>
      <c r="D6888" t="s">
        <v>10</v>
      </c>
      <c r="E6888" t="s">
        <v>43</v>
      </c>
      <c r="F6888" t="s">
        <v>84</v>
      </c>
      <c r="G6888">
        <v>45000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718</v>
      </c>
      <c r="AB6888">
        <v>2020</v>
      </c>
    </row>
    <row r="6889" spans="1:28" x14ac:dyDescent="0.25">
      <c r="A6889">
        <v>44</v>
      </c>
      <c r="B6889" t="s">
        <v>387</v>
      </c>
      <c r="C6889" t="s">
        <v>549</v>
      </c>
      <c r="D6889" t="s">
        <v>16</v>
      </c>
      <c r="E6889" t="s">
        <v>45</v>
      </c>
      <c r="F6889" t="s">
        <v>84</v>
      </c>
      <c r="G6889">
        <v>44000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718</v>
      </c>
      <c r="AB6889">
        <v>2020</v>
      </c>
    </row>
    <row r="6890" spans="1:28" x14ac:dyDescent="0.25">
      <c r="A6890">
        <v>45</v>
      </c>
      <c r="B6890" t="s">
        <v>375</v>
      </c>
      <c r="C6890" t="s">
        <v>705</v>
      </c>
      <c r="D6890" t="s">
        <v>10</v>
      </c>
      <c r="E6890" t="s">
        <v>706</v>
      </c>
      <c r="F6890" t="s">
        <v>84</v>
      </c>
      <c r="G6890">
        <v>40000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718</v>
      </c>
      <c r="AB6890">
        <v>2020</v>
      </c>
    </row>
    <row r="6891" spans="1:28" x14ac:dyDescent="0.25">
      <c r="A6891">
        <v>46</v>
      </c>
      <c r="B6891" t="s">
        <v>370</v>
      </c>
      <c r="C6891" t="s">
        <v>648</v>
      </c>
      <c r="D6891" t="s">
        <v>94</v>
      </c>
      <c r="E6891" t="s">
        <v>46</v>
      </c>
      <c r="F6891" t="s">
        <v>84</v>
      </c>
      <c r="G6891">
        <v>40000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718</v>
      </c>
      <c r="AB6891">
        <v>2020</v>
      </c>
    </row>
    <row r="6892" spans="1:28" x14ac:dyDescent="0.25">
      <c r="A6892">
        <v>47</v>
      </c>
      <c r="B6892" t="s">
        <v>376</v>
      </c>
      <c r="C6892" t="s">
        <v>551</v>
      </c>
      <c r="D6892" t="s">
        <v>10</v>
      </c>
      <c r="E6892" t="s">
        <v>44</v>
      </c>
      <c r="F6892" t="s">
        <v>84</v>
      </c>
      <c r="G6892">
        <v>40000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718</v>
      </c>
      <c r="AB6892">
        <v>2020</v>
      </c>
    </row>
    <row r="6893" spans="1:28" x14ac:dyDescent="0.25">
      <c r="A6893">
        <v>48</v>
      </c>
      <c r="B6893" t="s">
        <v>382</v>
      </c>
      <c r="C6893" t="s">
        <v>552</v>
      </c>
      <c r="D6893" t="s">
        <v>94</v>
      </c>
      <c r="E6893" t="s">
        <v>65</v>
      </c>
      <c r="F6893" t="s">
        <v>85</v>
      </c>
      <c r="G6893">
        <v>40000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718</v>
      </c>
      <c r="AB6893">
        <v>2020</v>
      </c>
    </row>
    <row r="6894" spans="1:28" x14ac:dyDescent="0.25">
      <c r="A6894">
        <v>49</v>
      </c>
      <c r="B6894" t="s">
        <v>385</v>
      </c>
      <c r="C6894" t="s">
        <v>629</v>
      </c>
      <c r="D6894" t="s">
        <v>94</v>
      </c>
      <c r="E6894" t="s">
        <v>698</v>
      </c>
      <c r="F6894" t="s">
        <v>84</v>
      </c>
      <c r="G6894">
        <v>40000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718</v>
      </c>
      <c r="AB6894">
        <v>2020</v>
      </c>
    </row>
    <row r="6895" spans="1:28" x14ac:dyDescent="0.25">
      <c r="A6895">
        <v>50</v>
      </c>
      <c r="B6895" t="s">
        <v>386</v>
      </c>
      <c r="C6895" t="s">
        <v>631</v>
      </c>
      <c r="D6895" t="s">
        <v>6</v>
      </c>
      <c r="E6895" t="s">
        <v>46</v>
      </c>
      <c r="F6895" t="s">
        <v>84</v>
      </c>
      <c r="G6895">
        <v>40000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718</v>
      </c>
      <c r="AB6895">
        <v>2020</v>
      </c>
    </row>
    <row r="6896" spans="1:28" x14ac:dyDescent="0.25">
      <c r="A6896">
        <v>51</v>
      </c>
      <c r="B6896" t="s">
        <v>381</v>
      </c>
      <c r="C6896" t="s">
        <v>553</v>
      </c>
      <c r="D6896" t="s">
        <v>10</v>
      </c>
      <c r="E6896" t="s">
        <v>46</v>
      </c>
      <c r="F6896" t="s">
        <v>84</v>
      </c>
      <c r="G6896">
        <v>38000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718</v>
      </c>
      <c r="AB6896">
        <v>2020</v>
      </c>
    </row>
    <row r="6897" spans="1:28" x14ac:dyDescent="0.25">
      <c r="A6897">
        <v>52</v>
      </c>
      <c r="B6897" t="s">
        <v>377</v>
      </c>
      <c r="C6897" t="s">
        <v>554</v>
      </c>
      <c r="D6897" t="s">
        <v>10</v>
      </c>
      <c r="E6897" t="s">
        <v>44</v>
      </c>
      <c r="F6897" t="s">
        <v>84</v>
      </c>
      <c r="G6897">
        <v>36000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718</v>
      </c>
      <c r="AB6897">
        <v>2020</v>
      </c>
    </row>
    <row r="6898" spans="1:28" x14ac:dyDescent="0.25">
      <c r="A6898">
        <v>53</v>
      </c>
      <c r="B6898" t="s">
        <v>378</v>
      </c>
      <c r="C6898" t="s">
        <v>556</v>
      </c>
      <c r="D6898" t="s">
        <v>10</v>
      </c>
      <c r="E6898" t="s">
        <v>44</v>
      </c>
      <c r="F6898" t="s">
        <v>84</v>
      </c>
      <c r="G6898">
        <v>36000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718</v>
      </c>
      <c r="AB6898">
        <v>2020</v>
      </c>
    </row>
    <row r="6899" spans="1:28" x14ac:dyDescent="0.25">
      <c r="A6899">
        <v>54</v>
      </c>
      <c r="B6899" t="s">
        <v>380</v>
      </c>
      <c r="C6899" t="s">
        <v>543</v>
      </c>
      <c r="D6899" t="s">
        <v>21</v>
      </c>
      <c r="E6899" t="s">
        <v>68</v>
      </c>
      <c r="F6899" t="s">
        <v>84</v>
      </c>
      <c r="G6899">
        <v>36000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718</v>
      </c>
      <c r="AB6899">
        <v>2020</v>
      </c>
    </row>
    <row r="6900" spans="1:28" x14ac:dyDescent="0.25">
      <c r="A6900">
        <v>55</v>
      </c>
      <c r="B6900" t="s">
        <v>360</v>
      </c>
      <c r="C6900" t="s">
        <v>560</v>
      </c>
      <c r="D6900" t="s">
        <v>12</v>
      </c>
      <c r="E6900" t="s">
        <v>46</v>
      </c>
      <c r="F6900" t="s">
        <v>84</v>
      </c>
      <c r="G6900">
        <v>32000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718</v>
      </c>
      <c r="AB6900">
        <v>2020</v>
      </c>
    </row>
    <row r="6901" spans="1:28" x14ac:dyDescent="0.25">
      <c r="A6901">
        <v>56</v>
      </c>
      <c r="B6901" t="s">
        <v>369</v>
      </c>
      <c r="C6901" t="s">
        <v>562</v>
      </c>
      <c r="D6901" t="s">
        <v>94</v>
      </c>
      <c r="E6901" t="s">
        <v>563</v>
      </c>
      <c r="F6901" t="s">
        <v>84</v>
      </c>
      <c r="G6901">
        <v>32000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718</v>
      </c>
      <c r="AB6901">
        <v>2020</v>
      </c>
    </row>
    <row r="6902" spans="1:28" x14ac:dyDescent="0.25">
      <c r="A6902">
        <v>57</v>
      </c>
      <c r="B6902" t="s">
        <v>371</v>
      </c>
      <c r="C6902" t="s">
        <v>550</v>
      </c>
      <c r="D6902" t="s">
        <v>94</v>
      </c>
      <c r="E6902" t="s">
        <v>58</v>
      </c>
      <c r="F6902" t="s">
        <v>84</v>
      </c>
      <c r="G6902">
        <v>32000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718</v>
      </c>
      <c r="AB6902">
        <v>2020</v>
      </c>
    </row>
    <row r="6903" spans="1:28" x14ac:dyDescent="0.25">
      <c r="A6903">
        <v>58</v>
      </c>
      <c r="B6903" t="s">
        <v>372</v>
      </c>
      <c r="C6903" t="s">
        <v>707</v>
      </c>
      <c r="D6903" t="s">
        <v>94</v>
      </c>
      <c r="E6903" t="s">
        <v>630</v>
      </c>
      <c r="F6903" t="s">
        <v>84</v>
      </c>
      <c r="G6903">
        <v>32000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718</v>
      </c>
      <c r="AB6903">
        <v>2020</v>
      </c>
    </row>
    <row r="6904" spans="1:28" x14ac:dyDescent="0.25">
      <c r="A6904">
        <v>59</v>
      </c>
      <c r="B6904" t="s">
        <v>373</v>
      </c>
      <c r="C6904" t="s">
        <v>566</v>
      </c>
      <c r="D6904" t="s">
        <v>14</v>
      </c>
      <c r="E6904" t="s">
        <v>72</v>
      </c>
      <c r="F6904" t="s">
        <v>84</v>
      </c>
      <c r="G6904">
        <v>32000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718</v>
      </c>
      <c r="AB6904">
        <v>2020</v>
      </c>
    </row>
    <row r="6905" spans="1:28" x14ac:dyDescent="0.25">
      <c r="A6905">
        <v>60</v>
      </c>
      <c r="B6905" t="s">
        <v>367</v>
      </c>
      <c r="C6905" t="s">
        <v>567</v>
      </c>
      <c r="D6905" t="s">
        <v>4</v>
      </c>
      <c r="E6905" t="s">
        <v>568</v>
      </c>
      <c r="F6905" t="s">
        <v>84</v>
      </c>
      <c r="G6905">
        <v>31500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718</v>
      </c>
      <c r="AB6905">
        <v>2020</v>
      </c>
    </row>
    <row r="6906" spans="1:28" x14ac:dyDescent="0.25">
      <c r="A6906">
        <v>61</v>
      </c>
      <c r="B6906" t="s">
        <v>346</v>
      </c>
      <c r="C6906" t="s">
        <v>583</v>
      </c>
      <c r="D6906" t="s">
        <v>12</v>
      </c>
      <c r="E6906" t="s">
        <v>46</v>
      </c>
      <c r="F6906" t="s">
        <v>84</v>
      </c>
      <c r="G6906">
        <v>28875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718</v>
      </c>
      <c r="AB6906">
        <v>2020</v>
      </c>
    </row>
    <row r="6907" spans="1:28" x14ac:dyDescent="0.25">
      <c r="A6907">
        <v>62</v>
      </c>
      <c r="B6907" t="s">
        <v>350</v>
      </c>
      <c r="C6907" t="s">
        <v>558</v>
      </c>
      <c r="D6907" t="s">
        <v>6</v>
      </c>
      <c r="E6907" t="s">
        <v>83</v>
      </c>
      <c r="F6907" t="s">
        <v>84</v>
      </c>
      <c r="G6907">
        <v>28875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718</v>
      </c>
      <c r="AB6907">
        <v>2020</v>
      </c>
    </row>
    <row r="6908" spans="1:28" x14ac:dyDescent="0.25">
      <c r="A6908">
        <v>63</v>
      </c>
      <c r="B6908" t="s">
        <v>361</v>
      </c>
      <c r="C6908" t="s">
        <v>622</v>
      </c>
      <c r="D6908" t="s">
        <v>12</v>
      </c>
      <c r="E6908" t="s">
        <v>32</v>
      </c>
      <c r="F6908" t="s">
        <v>84</v>
      </c>
      <c r="G6908">
        <v>28875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718</v>
      </c>
      <c r="AB6908">
        <v>2020</v>
      </c>
    </row>
    <row r="6909" spans="1:28" x14ac:dyDescent="0.25">
      <c r="A6909">
        <v>64</v>
      </c>
      <c r="B6909" t="s">
        <v>365</v>
      </c>
      <c r="C6909" t="s">
        <v>584</v>
      </c>
      <c r="D6909" t="s">
        <v>19</v>
      </c>
      <c r="E6909" t="s">
        <v>46</v>
      </c>
      <c r="F6909" t="s">
        <v>84</v>
      </c>
      <c r="G6909">
        <v>27300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718</v>
      </c>
      <c r="AB6909">
        <v>2020</v>
      </c>
    </row>
    <row r="6910" spans="1:28" x14ac:dyDescent="0.25">
      <c r="A6910">
        <v>65</v>
      </c>
      <c r="B6910" t="s">
        <v>364</v>
      </c>
      <c r="C6910" t="s">
        <v>555</v>
      </c>
      <c r="D6910" t="s">
        <v>94</v>
      </c>
      <c r="E6910" t="s">
        <v>74</v>
      </c>
      <c r="F6910" t="s">
        <v>84</v>
      </c>
      <c r="G6910">
        <v>26250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718</v>
      </c>
      <c r="AB6910">
        <v>2020</v>
      </c>
    </row>
    <row r="6911" spans="1:28" x14ac:dyDescent="0.25">
      <c r="A6911">
        <v>66</v>
      </c>
      <c r="B6911" t="s">
        <v>363</v>
      </c>
      <c r="C6911" t="s">
        <v>569</v>
      </c>
      <c r="D6911" t="s">
        <v>632</v>
      </c>
      <c r="E6911" t="s">
        <v>619</v>
      </c>
      <c r="F6911" t="s">
        <v>84</v>
      </c>
      <c r="G6911">
        <v>24255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718</v>
      </c>
      <c r="AB6911">
        <v>2020</v>
      </c>
    </row>
    <row r="6912" spans="1:28" x14ac:dyDescent="0.25">
      <c r="A6912">
        <v>67</v>
      </c>
      <c r="B6912" t="s">
        <v>362</v>
      </c>
      <c r="C6912" t="s">
        <v>570</v>
      </c>
      <c r="D6912" t="s">
        <v>94</v>
      </c>
      <c r="E6912" t="s">
        <v>620</v>
      </c>
      <c r="F6912" t="s">
        <v>84</v>
      </c>
      <c r="G6912">
        <v>24150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718</v>
      </c>
      <c r="AB6912">
        <v>2020</v>
      </c>
    </row>
    <row r="6913" spans="1:28" x14ac:dyDescent="0.25">
      <c r="A6913">
        <v>68</v>
      </c>
      <c r="B6913" t="s">
        <v>432</v>
      </c>
      <c r="C6913" t="s">
        <v>590</v>
      </c>
      <c r="D6913" t="s">
        <v>10</v>
      </c>
      <c r="E6913" t="s">
        <v>33</v>
      </c>
      <c r="F6913" t="s">
        <v>84</v>
      </c>
      <c r="G6913">
        <v>23100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718</v>
      </c>
      <c r="AB6913">
        <v>2020</v>
      </c>
    </row>
    <row r="6914" spans="1:28" x14ac:dyDescent="0.25">
      <c r="A6914">
        <v>69</v>
      </c>
      <c r="B6914" t="s">
        <v>435</v>
      </c>
      <c r="C6914" t="s">
        <v>649</v>
      </c>
      <c r="D6914" t="s">
        <v>650</v>
      </c>
      <c r="E6914" t="s">
        <v>33</v>
      </c>
      <c r="F6914" t="s">
        <v>84</v>
      </c>
      <c r="G6914">
        <v>23100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718</v>
      </c>
      <c r="AB6914">
        <v>2020</v>
      </c>
    </row>
    <row r="6915" spans="1:28" x14ac:dyDescent="0.25">
      <c r="A6915">
        <v>70</v>
      </c>
      <c r="B6915" t="s">
        <v>434</v>
      </c>
      <c r="C6915" t="s">
        <v>716</v>
      </c>
      <c r="D6915" t="s">
        <v>7</v>
      </c>
      <c r="E6915" t="s">
        <v>54</v>
      </c>
      <c r="F6915" t="s">
        <v>84</v>
      </c>
      <c r="G6915">
        <v>23100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718</v>
      </c>
      <c r="AB6915">
        <v>2020</v>
      </c>
    </row>
    <row r="6916" spans="1:28" x14ac:dyDescent="0.25">
      <c r="A6916">
        <v>71</v>
      </c>
      <c r="B6916" t="s">
        <v>353</v>
      </c>
      <c r="C6916" t="s">
        <v>580</v>
      </c>
      <c r="D6916" t="s">
        <v>19</v>
      </c>
      <c r="E6916" t="s">
        <v>60</v>
      </c>
      <c r="F6916" t="s">
        <v>84</v>
      </c>
      <c r="G6916">
        <v>23100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718</v>
      </c>
      <c r="AB6916">
        <v>2020</v>
      </c>
    </row>
    <row r="6917" spans="1:28" x14ac:dyDescent="0.25">
      <c r="A6917">
        <v>72</v>
      </c>
      <c r="B6917" t="s">
        <v>354</v>
      </c>
      <c r="C6917" t="s">
        <v>581</v>
      </c>
      <c r="D6917" t="s">
        <v>94</v>
      </c>
      <c r="E6917" t="s">
        <v>54</v>
      </c>
      <c r="F6917" t="s">
        <v>84</v>
      </c>
      <c r="G6917">
        <v>23100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718</v>
      </c>
      <c r="AB6917">
        <v>2020</v>
      </c>
    </row>
    <row r="6918" spans="1:28" x14ac:dyDescent="0.25">
      <c r="A6918">
        <v>73</v>
      </c>
      <c r="B6918" t="s">
        <v>355</v>
      </c>
      <c r="C6918" t="s">
        <v>582</v>
      </c>
      <c r="D6918" t="s">
        <v>7</v>
      </c>
      <c r="E6918" t="s">
        <v>54</v>
      </c>
      <c r="F6918" t="s">
        <v>84</v>
      </c>
      <c r="G6918">
        <v>23100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718</v>
      </c>
      <c r="AB6918">
        <v>2020</v>
      </c>
    </row>
    <row r="6919" spans="1:28" x14ac:dyDescent="0.25">
      <c r="A6919">
        <v>74</v>
      </c>
      <c r="B6919" t="s">
        <v>356</v>
      </c>
      <c r="C6919" t="s">
        <v>571</v>
      </c>
      <c r="D6919" t="s">
        <v>6</v>
      </c>
      <c r="E6919" t="s">
        <v>26</v>
      </c>
      <c r="F6919" t="s">
        <v>84</v>
      </c>
      <c r="G6919">
        <v>23100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718</v>
      </c>
      <c r="AB6919">
        <v>2020</v>
      </c>
    </row>
    <row r="6920" spans="1:28" x14ac:dyDescent="0.25">
      <c r="A6920">
        <v>75</v>
      </c>
      <c r="B6920" t="s">
        <v>357</v>
      </c>
      <c r="C6920" t="s">
        <v>589</v>
      </c>
      <c r="D6920" t="s">
        <v>6</v>
      </c>
      <c r="E6920" t="s">
        <v>26</v>
      </c>
      <c r="F6920" t="s">
        <v>84</v>
      </c>
      <c r="G6920">
        <v>23100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718</v>
      </c>
      <c r="AB6920">
        <v>2020</v>
      </c>
    </row>
    <row r="6921" spans="1:28" x14ac:dyDescent="0.25">
      <c r="A6921">
        <v>76</v>
      </c>
      <c r="B6921" t="s">
        <v>359</v>
      </c>
      <c r="C6921" t="s">
        <v>572</v>
      </c>
      <c r="D6921" t="s">
        <v>94</v>
      </c>
      <c r="E6921" t="s">
        <v>54</v>
      </c>
      <c r="F6921" t="s">
        <v>84</v>
      </c>
      <c r="G6921">
        <v>23100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718</v>
      </c>
      <c r="AB6921">
        <v>2020</v>
      </c>
    </row>
    <row r="6922" spans="1:28" x14ac:dyDescent="0.25">
      <c r="A6922">
        <v>77</v>
      </c>
      <c r="B6922" t="s">
        <v>341</v>
      </c>
      <c r="C6922" t="s">
        <v>579</v>
      </c>
      <c r="D6922" t="s">
        <v>94</v>
      </c>
      <c r="E6922" t="s">
        <v>52</v>
      </c>
      <c r="F6922" t="s">
        <v>84</v>
      </c>
      <c r="G6922">
        <v>22000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718</v>
      </c>
      <c r="AB6922">
        <v>2020</v>
      </c>
    </row>
    <row r="6923" spans="1:28" x14ac:dyDescent="0.25">
      <c r="A6923">
        <v>78</v>
      </c>
      <c r="B6923" t="s">
        <v>347</v>
      </c>
      <c r="C6923" t="s">
        <v>651</v>
      </c>
      <c r="D6923" t="s">
        <v>6</v>
      </c>
      <c r="E6923" t="s">
        <v>26</v>
      </c>
      <c r="F6923" t="s">
        <v>84</v>
      </c>
      <c r="G6923">
        <v>22000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718</v>
      </c>
      <c r="AB6923">
        <v>2020</v>
      </c>
    </row>
    <row r="6924" spans="1:28" x14ac:dyDescent="0.25">
      <c r="A6924">
        <v>79</v>
      </c>
      <c r="B6924" t="s">
        <v>348</v>
      </c>
      <c r="C6924" t="s">
        <v>652</v>
      </c>
      <c r="D6924" t="s">
        <v>6</v>
      </c>
      <c r="E6924" t="s">
        <v>26</v>
      </c>
      <c r="F6924" t="s">
        <v>84</v>
      </c>
      <c r="G6924">
        <v>22000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718</v>
      </c>
      <c r="AB6924">
        <v>2020</v>
      </c>
    </row>
    <row r="6925" spans="1:28" x14ac:dyDescent="0.25">
      <c r="A6925">
        <v>80</v>
      </c>
      <c r="B6925" t="s">
        <v>349</v>
      </c>
      <c r="C6925" t="s">
        <v>591</v>
      </c>
      <c r="D6925" t="s">
        <v>6</v>
      </c>
      <c r="E6925" t="s">
        <v>52</v>
      </c>
      <c r="F6925" t="s">
        <v>84</v>
      </c>
      <c r="G6925">
        <v>22000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718</v>
      </c>
      <c r="AB6925">
        <v>2020</v>
      </c>
    </row>
    <row r="6926" spans="1:28" x14ac:dyDescent="0.25">
      <c r="A6926">
        <v>81</v>
      </c>
      <c r="B6926" t="s">
        <v>351</v>
      </c>
      <c r="C6926" t="s">
        <v>592</v>
      </c>
      <c r="D6926" t="s">
        <v>6</v>
      </c>
      <c r="E6926" t="s">
        <v>52</v>
      </c>
      <c r="F6926" t="s">
        <v>84</v>
      </c>
      <c r="G6926">
        <v>22000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718</v>
      </c>
      <c r="AB6926">
        <v>2020</v>
      </c>
    </row>
    <row r="6927" spans="1:28" x14ac:dyDescent="0.25">
      <c r="A6927">
        <v>82</v>
      </c>
      <c r="B6927" t="s">
        <v>352</v>
      </c>
      <c r="C6927" t="s">
        <v>593</v>
      </c>
      <c r="D6927" t="s">
        <v>6</v>
      </c>
      <c r="E6927" t="s">
        <v>26</v>
      </c>
      <c r="F6927" t="s">
        <v>84</v>
      </c>
      <c r="G6927">
        <v>22000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718</v>
      </c>
      <c r="AB6927">
        <v>2020</v>
      </c>
    </row>
    <row r="6928" spans="1:28" x14ac:dyDescent="0.25">
      <c r="A6928">
        <v>83</v>
      </c>
      <c r="B6928" t="s">
        <v>433</v>
      </c>
      <c r="C6928" t="s">
        <v>653</v>
      </c>
      <c r="D6928" t="s">
        <v>650</v>
      </c>
      <c r="E6928" t="s">
        <v>26</v>
      </c>
      <c r="F6928" t="s">
        <v>84</v>
      </c>
      <c r="G6928">
        <v>22000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718</v>
      </c>
      <c r="AB6928">
        <v>2020</v>
      </c>
    </row>
    <row r="6929" spans="1:28" x14ac:dyDescent="0.25">
      <c r="A6929">
        <v>84</v>
      </c>
      <c r="B6929" t="s">
        <v>439</v>
      </c>
      <c r="C6929" t="s">
        <v>596</v>
      </c>
      <c r="D6929" t="s">
        <v>94</v>
      </c>
      <c r="E6929" t="s">
        <v>26</v>
      </c>
      <c r="F6929" t="s">
        <v>84</v>
      </c>
      <c r="G6929">
        <v>20000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718</v>
      </c>
      <c r="AB6929">
        <v>2020</v>
      </c>
    </row>
    <row r="6930" spans="1:28" x14ac:dyDescent="0.25">
      <c r="A6930">
        <v>85</v>
      </c>
      <c r="B6930" t="s">
        <v>340</v>
      </c>
      <c r="C6930" t="s">
        <v>654</v>
      </c>
      <c r="D6930" t="s">
        <v>6</v>
      </c>
      <c r="E6930" t="s">
        <v>26</v>
      </c>
      <c r="F6930" t="s">
        <v>84</v>
      </c>
      <c r="G6930">
        <v>20000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718</v>
      </c>
      <c r="AB6930">
        <v>2020</v>
      </c>
    </row>
    <row r="6931" spans="1:28" x14ac:dyDescent="0.25">
      <c r="A6931">
        <v>86</v>
      </c>
      <c r="B6931" t="s">
        <v>440</v>
      </c>
      <c r="C6931" t="s">
        <v>587</v>
      </c>
      <c r="D6931" t="s">
        <v>10</v>
      </c>
      <c r="E6931" t="s">
        <v>54</v>
      </c>
      <c r="F6931" t="s">
        <v>84</v>
      </c>
      <c r="G6931">
        <v>20000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718</v>
      </c>
      <c r="AB6931">
        <v>2020</v>
      </c>
    </row>
    <row r="6932" spans="1:28" x14ac:dyDescent="0.25">
      <c r="A6932">
        <v>87</v>
      </c>
      <c r="B6932" t="s">
        <v>344</v>
      </c>
      <c r="C6932" t="s">
        <v>588</v>
      </c>
      <c r="D6932" t="s">
        <v>94</v>
      </c>
      <c r="E6932" t="s">
        <v>41</v>
      </c>
      <c r="F6932" t="s">
        <v>84</v>
      </c>
      <c r="G6932">
        <v>19800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718</v>
      </c>
      <c r="AB6932">
        <v>2020</v>
      </c>
    </row>
    <row r="6933" spans="1:28" x14ac:dyDescent="0.25">
      <c r="A6933">
        <v>88</v>
      </c>
      <c r="B6933" t="s">
        <v>342</v>
      </c>
      <c r="C6933" t="s">
        <v>559</v>
      </c>
      <c r="D6933" t="s">
        <v>94</v>
      </c>
      <c r="E6933" t="s">
        <v>37</v>
      </c>
      <c r="F6933" t="s">
        <v>84</v>
      </c>
      <c r="G6933">
        <v>16775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718</v>
      </c>
      <c r="AB6933">
        <v>2020</v>
      </c>
    </row>
    <row r="6934" spans="1:28" x14ac:dyDescent="0.25">
      <c r="A6934">
        <v>89</v>
      </c>
      <c r="B6934" t="s">
        <v>343</v>
      </c>
      <c r="C6934" t="s">
        <v>633</v>
      </c>
      <c r="D6934" t="s">
        <v>6</v>
      </c>
      <c r="E6934" t="s">
        <v>37</v>
      </c>
      <c r="F6934" t="s">
        <v>84</v>
      </c>
      <c r="G6934">
        <v>16775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718</v>
      </c>
      <c r="AB6934">
        <v>2020</v>
      </c>
    </row>
    <row r="6935" spans="1:28" x14ac:dyDescent="0.25">
      <c r="A6935">
        <v>90</v>
      </c>
      <c r="B6935" t="s">
        <v>338</v>
      </c>
      <c r="C6935" t="s">
        <v>594</v>
      </c>
      <c r="D6935" t="s">
        <v>6</v>
      </c>
      <c r="E6935" t="s">
        <v>28</v>
      </c>
      <c r="F6935" t="s">
        <v>84</v>
      </c>
      <c r="G6935">
        <v>16500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718</v>
      </c>
      <c r="AB6935">
        <v>2020</v>
      </c>
    </row>
    <row r="6936" spans="1:28" x14ac:dyDescent="0.25">
      <c r="A6936">
        <v>91</v>
      </c>
      <c r="B6936" t="s">
        <v>339</v>
      </c>
      <c r="C6936" t="s">
        <v>595</v>
      </c>
      <c r="D6936" t="s">
        <v>94</v>
      </c>
      <c r="E6936" t="s">
        <v>57</v>
      </c>
      <c r="F6936" t="s">
        <v>84</v>
      </c>
      <c r="G6936">
        <v>16500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718</v>
      </c>
      <c r="AB6936">
        <v>2020</v>
      </c>
    </row>
    <row r="6937" spans="1:28" x14ac:dyDescent="0.25">
      <c r="A6937">
        <v>92</v>
      </c>
      <c r="B6937" t="s">
        <v>431</v>
      </c>
      <c r="C6937" t="s">
        <v>600</v>
      </c>
      <c r="D6937" t="s">
        <v>632</v>
      </c>
      <c r="E6937" t="s">
        <v>37</v>
      </c>
      <c r="F6937" t="s">
        <v>84</v>
      </c>
      <c r="G6937">
        <v>13750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718</v>
      </c>
      <c r="AB6937">
        <v>2020</v>
      </c>
    </row>
    <row r="6938" spans="1:28" x14ac:dyDescent="0.25">
      <c r="A6938">
        <v>93</v>
      </c>
      <c r="B6938" t="s">
        <v>336</v>
      </c>
      <c r="C6938" t="s">
        <v>603</v>
      </c>
      <c r="D6938" t="s">
        <v>6</v>
      </c>
      <c r="E6938" t="s">
        <v>37</v>
      </c>
      <c r="F6938" t="s">
        <v>84</v>
      </c>
      <c r="G6938">
        <v>10000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718</v>
      </c>
      <c r="AB6938">
        <v>2020</v>
      </c>
    </row>
    <row r="6939" spans="1:28" x14ac:dyDescent="0.25">
      <c r="A6939">
        <v>94</v>
      </c>
      <c r="B6939" t="s">
        <v>441</v>
      </c>
      <c r="C6939" t="s">
        <v>604</v>
      </c>
      <c r="D6939" t="s">
        <v>6</v>
      </c>
      <c r="E6939" t="s">
        <v>37</v>
      </c>
      <c r="F6939" t="s">
        <v>84</v>
      </c>
      <c r="G6939">
        <v>10000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610</v>
      </c>
      <c r="AB6939">
        <v>2020</v>
      </c>
    </row>
    <row r="6940" spans="1:28" x14ac:dyDescent="0.25">
      <c r="A6940">
        <v>95</v>
      </c>
      <c r="B6940" t="s">
        <v>373</v>
      </c>
      <c r="C6940" t="s">
        <v>708</v>
      </c>
      <c r="D6940" t="s">
        <v>7</v>
      </c>
      <c r="E6940" t="s">
        <v>27</v>
      </c>
      <c r="F6940" t="s">
        <v>84</v>
      </c>
      <c r="G6940">
        <v>360000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610</v>
      </c>
      <c r="AB6940">
        <v>2020</v>
      </c>
    </row>
    <row r="6941" spans="1:28" x14ac:dyDescent="0.25">
      <c r="A6941">
        <v>1</v>
      </c>
      <c r="B6941" t="s">
        <v>426</v>
      </c>
      <c r="C6941" t="s">
        <v>502</v>
      </c>
      <c r="D6941" t="s">
        <v>10</v>
      </c>
      <c r="E6941" t="s">
        <v>53</v>
      </c>
      <c r="F6941" t="s">
        <v>84</v>
      </c>
      <c r="G6941">
        <v>280000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610</v>
      </c>
      <c r="AB6941">
        <v>2020</v>
      </c>
    </row>
    <row r="6942" spans="1:28" x14ac:dyDescent="0.25">
      <c r="A6942">
        <v>2</v>
      </c>
      <c r="B6942" t="s">
        <v>427</v>
      </c>
      <c r="C6942" t="s">
        <v>709</v>
      </c>
      <c r="D6942" t="s">
        <v>19</v>
      </c>
      <c r="E6942" t="s">
        <v>71</v>
      </c>
      <c r="F6942" t="s">
        <v>84</v>
      </c>
      <c r="G6942">
        <v>280000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610</v>
      </c>
      <c r="AB6942">
        <v>2020</v>
      </c>
    </row>
    <row r="6943" spans="1:28" x14ac:dyDescent="0.25">
      <c r="A6943">
        <v>3</v>
      </c>
      <c r="B6943" t="s">
        <v>417</v>
      </c>
      <c r="C6943" t="s">
        <v>512</v>
      </c>
      <c r="D6943" t="s">
        <v>21</v>
      </c>
      <c r="E6943" t="s">
        <v>81</v>
      </c>
      <c r="F6943" t="s">
        <v>84</v>
      </c>
      <c r="G6943">
        <v>130000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610</v>
      </c>
      <c r="AB6943">
        <v>2020</v>
      </c>
    </row>
    <row r="6944" spans="1:28" x14ac:dyDescent="0.25">
      <c r="A6944">
        <v>4</v>
      </c>
      <c r="B6944" t="s">
        <v>418</v>
      </c>
      <c r="C6944" t="s">
        <v>710</v>
      </c>
      <c r="D6944" t="s">
        <v>94</v>
      </c>
      <c r="E6944" t="s">
        <v>711</v>
      </c>
      <c r="F6944" t="s">
        <v>85</v>
      </c>
      <c r="G6944">
        <v>130000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610</v>
      </c>
      <c r="AB6944">
        <v>2020</v>
      </c>
    </row>
    <row r="6945" spans="1:28" x14ac:dyDescent="0.25">
      <c r="A6945">
        <v>5</v>
      </c>
      <c r="B6945" t="s">
        <v>419</v>
      </c>
      <c r="C6945" t="s">
        <v>518</v>
      </c>
      <c r="D6945" t="s">
        <v>16</v>
      </c>
      <c r="E6945" t="s">
        <v>701</v>
      </c>
      <c r="F6945" t="s">
        <v>84</v>
      </c>
      <c r="G6945">
        <v>130000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610</v>
      </c>
      <c r="AB6945">
        <v>2020</v>
      </c>
    </row>
    <row r="6946" spans="1:28" x14ac:dyDescent="0.25">
      <c r="A6946">
        <v>6</v>
      </c>
      <c r="B6946" t="s">
        <v>425</v>
      </c>
      <c r="C6946" t="s">
        <v>659</v>
      </c>
      <c r="D6946" t="s">
        <v>6</v>
      </c>
      <c r="E6946" t="s">
        <v>660</v>
      </c>
      <c r="F6946" t="s">
        <v>661</v>
      </c>
      <c r="G6946">
        <v>130000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610</v>
      </c>
      <c r="AB6946">
        <v>2020</v>
      </c>
    </row>
    <row r="6947" spans="1:28" x14ac:dyDescent="0.25">
      <c r="A6947">
        <v>7</v>
      </c>
      <c r="B6947" t="s">
        <v>420</v>
      </c>
      <c r="C6947" t="s">
        <v>513</v>
      </c>
      <c r="D6947" t="s">
        <v>14</v>
      </c>
      <c r="E6947" t="s">
        <v>333</v>
      </c>
      <c r="F6947" t="s">
        <v>84</v>
      </c>
      <c r="G6947">
        <v>130000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610</v>
      </c>
      <c r="AB6947">
        <v>2020</v>
      </c>
    </row>
    <row r="6948" spans="1:28" x14ac:dyDescent="0.25">
      <c r="A6948">
        <v>8</v>
      </c>
      <c r="B6948" t="s">
        <v>421</v>
      </c>
      <c r="C6948" t="s">
        <v>515</v>
      </c>
      <c r="D6948" t="s">
        <v>4</v>
      </c>
      <c r="E6948" t="s">
        <v>516</v>
      </c>
      <c r="F6948" t="s">
        <v>84</v>
      </c>
      <c r="G6948">
        <v>130000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610</v>
      </c>
      <c r="AB6948">
        <v>2020</v>
      </c>
    </row>
    <row r="6949" spans="1:28" x14ac:dyDescent="0.25">
      <c r="A6949">
        <v>9</v>
      </c>
      <c r="B6949" t="s">
        <v>422</v>
      </c>
      <c r="C6949" t="s">
        <v>504</v>
      </c>
      <c r="D6949" t="s">
        <v>5</v>
      </c>
      <c r="E6949" t="s">
        <v>702</v>
      </c>
      <c r="F6949" t="s">
        <v>84</v>
      </c>
      <c r="G6949">
        <v>130000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610</v>
      </c>
      <c r="AB6949">
        <v>2020</v>
      </c>
    </row>
    <row r="6950" spans="1:28" x14ac:dyDescent="0.25">
      <c r="A6950">
        <v>10</v>
      </c>
      <c r="B6950" t="s">
        <v>423</v>
      </c>
      <c r="C6950" t="s">
        <v>614</v>
      </c>
      <c r="D6950" t="s">
        <v>615</v>
      </c>
      <c r="E6950" t="s">
        <v>616</v>
      </c>
      <c r="F6950" t="s">
        <v>84</v>
      </c>
      <c r="G6950">
        <v>130000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610</v>
      </c>
      <c r="AB6950">
        <v>2020</v>
      </c>
    </row>
    <row r="6951" spans="1:28" x14ac:dyDescent="0.25">
      <c r="A6951">
        <v>11</v>
      </c>
      <c r="B6951" t="s">
        <v>424</v>
      </c>
      <c r="C6951" t="s">
        <v>665</v>
      </c>
      <c r="D6951" t="s">
        <v>17</v>
      </c>
      <c r="E6951" t="s">
        <v>666</v>
      </c>
      <c r="F6951" t="s">
        <v>84</v>
      </c>
      <c r="G6951">
        <v>130000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610</v>
      </c>
      <c r="AB6951">
        <v>2020</v>
      </c>
    </row>
    <row r="6952" spans="1:28" x14ac:dyDescent="0.25">
      <c r="A6952">
        <v>12</v>
      </c>
      <c r="B6952" t="s">
        <v>411</v>
      </c>
      <c r="C6952" t="s">
        <v>521</v>
      </c>
      <c r="D6952" t="s">
        <v>13</v>
      </c>
      <c r="E6952" t="s">
        <v>678</v>
      </c>
      <c r="F6952" t="s">
        <v>84</v>
      </c>
      <c r="G6952">
        <v>95000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610</v>
      </c>
      <c r="AB6952">
        <v>2020</v>
      </c>
    </row>
    <row r="6953" spans="1:28" x14ac:dyDescent="0.25">
      <c r="A6953">
        <v>13</v>
      </c>
      <c r="B6953" t="s">
        <v>413</v>
      </c>
      <c r="C6953" t="s">
        <v>626</v>
      </c>
      <c r="D6953" t="s">
        <v>627</v>
      </c>
      <c r="E6953" t="s">
        <v>628</v>
      </c>
      <c r="F6953" t="s">
        <v>84</v>
      </c>
      <c r="G6953">
        <v>95000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610</v>
      </c>
      <c r="AB6953">
        <v>2020</v>
      </c>
    </row>
    <row r="6954" spans="1:28" x14ac:dyDescent="0.25">
      <c r="A6954">
        <v>14</v>
      </c>
      <c r="B6954" t="s">
        <v>414</v>
      </c>
      <c r="C6954" t="s">
        <v>523</v>
      </c>
      <c r="D6954" t="s">
        <v>21</v>
      </c>
      <c r="E6954" t="s">
        <v>48</v>
      </c>
      <c r="F6954" t="s">
        <v>84</v>
      </c>
      <c r="G6954">
        <v>95000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610</v>
      </c>
      <c r="AB6954">
        <v>2020</v>
      </c>
    </row>
    <row r="6955" spans="1:28" x14ac:dyDescent="0.25">
      <c r="A6955">
        <v>15</v>
      </c>
      <c r="B6955" t="s">
        <v>415</v>
      </c>
      <c r="C6955" t="s">
        <v>525</v>
      </c>
      <c r="D6955" t="s">
        <v>10</v>
      </c>
      <c r="E6955" t="s">
        <v>69</v>
      </c>
      <c r="F6955" t="s">
        <v>84</v>
      </c>
      <c r="G6955">
        <v>95000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610</v>
      </c>
      <c r="AB6955">
        <v>2020</v>
      </c>
    </row>
    <row r="6956" spans="1:28" x14ac:dyDescent="0.25">
      <c r="A6956">
        <v>16</v>
      </c>
      <c r="B6956" t="s">
        <v>416</v>
      </c>
      <c r="C6956" t="s">
        <v>679</v>
      </c>
      <c r="D6956" t="s">
        <v>6</v>
      </c>
      <c r="E6956" t="s">
        <v>680</v>
      </c>
      <c r="F6956" t="s">
        <v>84</v>
      </c>
      <c r="G6956">
        <v>95000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610</v>
      </c>
      <c r="AB6956">
        <v>2020</v>
      </c>
    </row>
    <row r="6957" spans="1:28" x14ac:dyDescent="0.25">
      <c r="A6957">
        <v>17</v>
      </c>
      <c r="B6957" t="s">
        <v>412</v>
      </c>
      <c r="C6957" t="s">
        <v>527</v>
      </c>
      <c r="D6957" t="s">
        <v>17</v>
      </c>
      <c r="E6957" t="s">
        <v>613</v>
      </c>
      <c r="F6957" t="s">
        <v>84</v>
      </c>
      <c r="G6957">
        <v>85000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610</v>
      </c>
      <c r="AB6957">
        <v>2020</v>
      </c>
    </row>
    <row r="6958" spans="1:28" x14ac:dyDescent="0.25">
      <c r="A6958">
        <v>18</v>
      </c>
      <c r="B6958" t="s">
        <v>409</v>
      </c>
      <c r="C6958" t="s">
        <v>719</v>
      </c>
      <c r="D6958" t="s">
        <v>94</v>
      </c>
      <c r="E6958" t="s">
        <v>645</v>
      </c>
      <c r="F6958" t="s">
        <v>661</v>
      </c>
      <c r="G6958">
        <v>85000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610</v>
      </c>
      <c r="AB6958">
        <v>2020</v>
      </c>
    </row>
    <row r="6959" spans="1:28" x14ac:dyDescent="0.25">
      <c r="A6959">
        <v>19</v>
      </c>
      <c r="B6959" t="s">
        <v>410</v>
      </c>
      <c r="C6959" t="s">
        <v>685</v>
      </c>
      <c r="D6959" t="s">
        <v>21</v>
      </c>
      <c r="E6959" t="s">
        <v>686</v>
      </c>
      <c r="F6959" t="s">
        <v>84</v>
      </c>
      <c r="G6959">
        <v>85000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610</v>
      </c>
      <c r="AB6959">
        <v>2020</v>
      </c>
    </row>
    <row r="6960" spans="1:28" x14ac:dyDescent="0.25">
      <c r="A6960">
        <v>20</v>
      </c>
      <c r="B6960" t="s">
        <v>438</v>
      </c>
      <c r="C6960" t="s">
        <v>517</v>
      </c>
      <c r="D6960" t="s">
        <v>94</v>
      </c>
      <c r="E6960" t="s">
        <v>645</v>
      </c>
      <c r="F6960" t="s">
        <v>664</v>
      </c>
      <c r="G6960">
        <v>85000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610</v>
      </c>
      <c r="AB6960">
        <v>2020</v>
      </c>
    </row>
    <row r="6961" spans="1:28" x14ac:dyDescent="0.25">
      <c r="A6961">
        <v>21</v>
      </c>
      <c r="B6961" t="s">
        <v>373</v>
      </c>
      <c r="C6961" t="s">
        <v>688</v>
      </c>
      <c r="D6961" t="s">
        <v>94</v>
      </c>
      <c r="E6961" t="s">
        <v>689</v>
      </c>
      <c r="F6961" t="s">
        <v>84</v>
      </c>
      <c r="G6961">
        <v>80000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610</v>
      </c>
      <c r="AB6961">
        <v>2020</v>
      </c>
    </row>
    <row r="6962" spans="1:28" x14ac:dyDescent="0.25">
      <c r="A6962">
        <v>22</v>
      </c>
      <c r="B6962" t="s">
        <v>408</v>
      </c>
      <c r="C6962" t="s">
        <v>712</v>
      </c>
      <c r="D6962" t="s">
        <v>632</v>
      </c>
      <c r="E6962" t="s">
        <v>713</v>
      </c>
      <c r="F6962" t="s">
        <v>84</v>
      </c>
      <c r="G6962">
        <v>80000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610</v>
      </c>
      <c r="AB6962">
        <v>2020</v>
      </c>
    </row>
    <row r="6963" spans="1:28" x14ac:dyDescent="0.25">
      <c r="A6963">
        <v>23</v>
      </c>
      <c r="B6963" t="s">
        <v>407</v>
      </c>
      <c r="C6963" t="s">
        <v>532</v>
      </c>
      <c r="D6963" t="s">
        <v>12</v>
      </c>
      <c r="E6963" t="s">
        <v>35</v>
      </c>
      <c r="F6963" t="s">
        <v>84</v>
      </c>
      <c r="G6963">
        <v>75000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610</v>
      </c>
      <c r="AB6963">
        <v>2020</v>
      </c>
    </row>
    <row r="6964" spans="1:28" x14ac:dyDescent="0.25">
      <c r="A6964">
        <v>24</v>
      </c>
      <c r="B6964" t="s">
        <v>406</v>
      </c>
      <c r="C6964" t="s">
        <v>533</v>
      </c>
      <c r="D6964" t="s">
        <v>6</v>
      </c>
      <c r="E6964" t="s">
        <v>335</v>
      </c>
      <c r="F6964" t="s">
        <v>84</v>
      </c>
      <c r="G6964">
        <v>70000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610</v>
      </c>
      <c r="AB6964">
        <v>2020</v>
      </c>
    </row>
    <row r="6965" spans="1:28" x14ac:dyDescent="0.25">
      <c r="A6965">
        <v>25</v>
      </c>
      <c r="B6965" t="s">
        <v>389</v>
      </c>
      <c r="C6965" t="s">
        <v>529</v>
      </c>
      <c r="D6965" t="s">
        <v>18</v>
      </c>
      <c r="E6965" t="s">
        <v>55</v>
      </c>
      <c r="F6965" t="s">
        <v>84</v>
      </c>
      <c r="G6965">
        <v>65000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610</v>
      </c>
      <c r="AB6965">
        <v>2020</v>
      </c>
    </row>
    <row r="6966" spans="1:28" x14ac:dyDescent="0.25">
      <c r="A6966">
        <v>26</v>
      </c>
      <c r="B6966" t="s">
        <v>402</v>
      </c>
      <c r="C6966" t="s">
        <v>526</v>
      </c>
      <c r="D6966" t="s">
        <v>4</v>
      </c>
      <c r="E6966" t="s">
        <v>618</v>
      </c>
      <c r="F6966" t="s">
        <v>84</v>
      </c>
      <c r="G6966">
        <v>65000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610</v>
      </c>
      <c r="AB6966">
        <v>2020</v>
      </c>
    </row>
    <row r="6967" spans="1:28" x14ac:dyDescent="0.25">
      <c r="A6967">
        <v>27</v>
      </c>
      <c r="B6967" t="s">
        <v>403</v>
      </c>
      <c r="C6967" t="s">
        <v>703</v>
      </c>
      <c r="D6967" t="s">
        <v>13</v>
      </c>
      <c r="E6967" t="s">
        <v>704</v>
      </c>
      <c r="F6967" t="s">
        <v>84</v>
      </c>
      <c r="G6967">
        <v>65000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610</v>
      </c>
      <c r="AB6967">
        <v>2020</v>
      </c>
    </row>
    <row r="6968" spans="1:28" x14ac:dyDescent="0.25">
      <c r="A6968">
        <v>28</v>
      </c>
      <c r="B6968" t="s">
        <v>404</v>
      </c>
      <c r="C6968" t="s">
        <v>534</v>
      </c>
      <c r="D6968" t="s">
        <v>10</v>
      </c>
      <c r="E6968" t="s">
        <v>39</v>
      </c>
      <c r="F6968" t="s">
        <v>84</v>
      </c>
      <c r="G6968">
        <v>65000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610</v>
      </c>
      <c r="AB6968">
        <v>2020</v>
      </c>
    </row>
    <row r="6969" spans="1:28" x14ac:dyDescent="0.25">
      <c r="A6969">
        <v>29</v>
      </c>
      <c r="B6969" t="s">
        <v>405</v>
      </c>
      <c r="C6969" t="s">
        <v>535</v>
      </c>
      <c r="D6969" t="s">
        <v>16</v>
      </c>
      <c r="E6969" t="s">
        <v>61</v>
      </c>
      <c r="F6969" t="s">
        <v>84</v>
      </c>
      <c r="G6969">
        <v>65000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610</v>
      </c>
      <c r="AB6969">
        <v>2020</v>
      </c>
    </row>
    <row r="6970" spans="1:28" x14ac:dyDescent="0.25">
      <c r="A6970">
        <v>30</v>
      </c>
      <c r="B6970" t="s">
        <v>400</v>
      </c>
      <c r="C6970" t="s">
        <v>536</v>
      </c>
      <c r="D6970" t="s">
        <v>4</v>
      </c>
      <c r="E6970" t="s">
        <v>64</v>
      </c>
      <c r="F6970" t="s">
        <v>84</v>
      </c>
      <c r="G6970">
        <v>60000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610</v>
      </c>
      <c r="AB6970">
        <v>2020</v>
      </c>
    </row>
    <row r="6971" spans="1:28" x14ac:dyDescent="0.25">
      <c r="A6971">
        <v>31</v>
      </c>
      <c r="B6971" t="s">
        <v>401</v>
      </c>
      <c r="C6971" t="s">
        <v>537</v>
      </c>
      <c r="D6971" t="s">
        <v>7</v>
      </c>
      <c r="E6971" t="s">
        <v>75</v>
      </c>
      <c r="F6971" t="s">
        <v>84</v>
      </c>
      <c r="G6971">
        <v>60000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610</v>
      </c>
      <c r="AB6971">
        <v>2020</v>
      </c>
    </row>
    <row r="6972" spans="1:28" x14ac:dyDescent="0.25">
      <c r="A6972">
        <v>32</v>
      </c>
      <c r="B6972" t="s">
        <v>429</v>
      </c>
      <c r="C6972" t="s">
        <v>538</v>
      </c>
      <c r="D6972" t="s">
        <v>14</v>
      </c>
      <c r="E6972" t="s">
        <v>66</v>
      </c>
      <c r="F6972" t="s">
        <v>84</v>
      </c>
      <c r="G6972">
        <v>55000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610</v>
      </c>
      <c r="AB6972">
        <v>2020</v>
      </c>
    </row>
    <row r="6973" spans="1:28" x14ac:dyDescent="0.25">
      <c r="A6973">
        <v>33</v>
      </c>
      <c r="B6973" t="s">
        <v>437</v>
      </c>
      <c r="C6973" t="s">
        <v>714</v>
      </c>
      <c r="D6973" t="s">
        <v>615</v>
      </c>
      <c r="E6973" t="s">
        <v>715</v>
      </c>
      <c r="F6973" t="s">
        <v>664</v>
      </c>
      <c r="G6973">
        <v>55000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610</v>
      </c>
      <c r="AB6973">
        <v>2020</v>
      </c>
    </row>
    <row r="6974" spans="1:28" x14ac:dyDescent="0.25">
      <c r="A6974">
        <v>34</v>
      </c>
      <c r="B6974" t="s">
        <v>342</v>
      </c>
      <c r="C6974" t="s">
        <v>539</v>
      </c>
      <c r="D6974" t="s">
        <v>15</v>
      </c>
      <c r="E6974" t="s">
        <v>540</v>
      </c>
      <c r="F6974" t="s">
        <v>84</v>
      </c>
      <c r="G6974">
        <v>55000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610</v>
      </c>
      <c r="AB6974">
        <v>2020</v>
      </c>
    </row>
    <row r="6975" spans="1:28" x14ac:dyDescent="0.25">
      <c r="A6975">
        <v>35</v>
      </c>
      <c r="B6975" t="s">
        <v>399</v>
      </c>
      <c r="C6975" t="s">
        <v>514</v>
      </c>
      <c r="D6975" t="s">
        <v>16</v>
      </c>
      <c r="E6975" t="s">
        <v>79</v>
      </c>
      <c r="F6975" t="s">
        <v>84</v>
      </c>
      <c r="G6975">
        <v>54000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610</v>
      </c>
      <c r="AB6975">
        <v>2020</v>
      </c>
    </row>
    <row r="6976" spans="1:28" x14ac:dyDescent="0.25">
      <c r="A6976">
        <v>36</v>
      </c>
      <c r="B6976" t="s">
        <v>396</v>
      </c>
      <c r="C6976" t="s">
        <v>541</v>
      </c>
      <c r="D6976" t="s">
        <v>21</v>
      </c>
      <c r="E6976" t="s">
        <v>70</v>
      </c>
      <c r="F6976" t="s">
        <v>84</v>
      </c>
      <c r="G6976">
        <v>50000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610</v>
      </c>
      <c r="AB6976">
        <v>2020</v>
      </c>
    </row>
    <row r="6977" spans="1:28" x14ac:dyDescent="0.25">
      <c r="A6977">
        <v>37</v>
      </c>
      <c r="B6977" t="s">
        <v>397</v>
      </c>
      <c r="C6977" t="s">
        <v>542</v>
      </c>
      <c r="D6977" t="s">
        <v>17</v>
      </c>
      <c r="E6977" t="s">
        <v>76</v>
      </c>
      <c r="F6977" t="s">
        <v>84</v>
      </c>
      <c r="G6977">
        <v>50000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610</v>
      </c>
      <c r="AB6977">
        <v>2020</v>
      </c>
    </row>
    <row r="6978" spans="1:28" x14ac:dyDescent="0.25">
      <c r="A6978">
        <v>38</v>
      </c>
      <c r="B6978" t="s">
        <v>379</v>
      </c>
      <c r="C6978" t="s">
        <v>544</v>
      </c>
      <c r="D6978" t="s">
        <v>10</v>
      </c>
      <c r="E6978" t="s">
        <v>43</v>
      </c>
      <c r="F6978" t="s">
        <v>84</v>
      </c>
      <c r="G6978">
        <v>45000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610</v>
      </c>
      <c r="AB6978">
        <v>2020</v>
      </c>
    </row>
    <row r="6979" spans="1:28" x14ac:dyDescent="0.25">
      <c r="A6979">
        <v>39</v>
      </c>
      <c r="B6979" t="s">
        <v>388</v>
      </c>
      <c r="C6979" t="s">
        <v>646</v>
      </c>
      <c r="D6979" t="s">
        <v>647</v>
      </c>
      <c r="E6979" t="s">
        <v>24</v>
      </c>
      <c r="F6979" t="s">
        <v>84</v>
      </c>
      <c r="G6979">
        <v>45000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610</v>
      </c>
      <c r="AB6979">
        <v>2020</v>
      </c>
    </row>
    <row r="6980" spans="1:28" x14ac:dyDescent="0.25">
      <c r="A6980">
        <v>40</v>
      </c>
      <c r="B6980" t="s">
        <v>436</v>
      </c>
      <c r="C6980" t="s">
        <v>546</v>
      </c>
      <c r="D6980" t="s">
        <v>10</v>
      </c>
      <c r="E6980" t="s">
        <v>40</v>
      </c>
      <c r="F6980" t="s">
        <v>664</v>
      </c>
      <c r="G6980">
        <v>45000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610</v>
      </c>
      <c r="AB6980">
        <v>2020</v>
      </c>
    </row>
    <row r="6981" spans="1:28" x14ac:dyDescent="0.25">
      <c r="A6981">
        <v>41</v>
      </c>
      <c r="B6981" t="s">
        <v>390</v>
      </c>
      <c r="C6981" t="s">
        <v>531</v>
      </c>
      <c r="D6981" t="s">
        <v>5</v>
      </c>
      <c r="E6981" t="s">
        <v>25</v>
      </c>
      <c r="F6981" t="s">
        <v>84</v>
      </c>
      <c r="G6981">
        <v>45000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610</v>
      </c>
      <c r="AB6981">
        <v>2020</v>
      </c>
    </row>
    <row r="6982" spans="1:28" x14ac:dyDescent="0.25">
      <c r="A6982">
        <v>42</v>
      </c>
      <c r="B6982" t="s">
        <v>391</v>
      </c>
      <c r="C6982" t="s">
        <v>545</v>
      </c>
      <c r="D6982" t="s">
        <v>4</v>
      </c>
      <c r="E6982" t="s">
        <v>24</v>
      </c>
      <c r="F6982" t="s">
        <v>84</v>
      </c>
      <c r="G6982">
        <v>45000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610</v>
      </c>
      <c r="AB6982">
        <v>2020</v>
      </c>
    </row>
    <row r="6983" spans="1:28" x14ac:dyDescent="0.25">
      <c r="A6983">
        <v>43</v>
      </c>
      <c r="B6983" t="s">
        <v>392</v>
      </c>
      <c r="C6983" t="s">
        <v>547</v>
      </c>
      <c r="D6983" t="s">
        <v>10</v>
      </c>
      <c r="E6983" t="s">
        <v>50</v>
      </c>
      <c r="F6983" t="s">
        <v>84</v>
      </c>
      <c r="G6983">
        <v>45000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610</v>
      </c>
      <c r="AB6983">
        <v>2020</v>
      </c>
    </row>
    <row r="6984" spans="1:28" x14ac:dyDescent="0.25">
      <c r="A6984">
        <v>44</v>
      </c>
      <c r="B6984" t="s">
        <v>393</v>
      </c>
      <c r="C6984" t="s">
        <v>717</v>
      </c>
      <c r="D6984" t="s">
        <v>10</v>
      </c>
      <c r="E6984" t="s">
        <v>43</v>
      </c>
      <c r="F6984" t="s">
        <v>84</v>
      </c>
      <c r="G6984">
        <v>45000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610</v>
      </c>
      <c r="AB6984">
        <v>2020</v>
      </c>
    </row>
    <row r="6985" spans="1:28" x14ac:dyDescent="0.25">
      <c r="A6985">
        <v>45</v>
      </c>
      <c r="B6985" t="s">
        <v>387</v>
      </c>
      <c r="C6985" t="s">
        <v>549</v>
      </c>
      <c r="D6985" t="s">
        <v>16</v>
      </c>
      <c r="E6985" t="s">
        <v>45</v>
      </c>
      <c r="F6985" t="s">
        <v>84</v>
      </c>
      <c r="G6985">
        <v>44000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610</v>
      </c>
      <c r="AB6985">
        <v>2020</v>
      </c>
    </row>
    <row r="6986" spans="1:28" x14ac:dyDescent="0.25">
      <c r="A6986">
        <v>46</v>
      </c>
      <c r="B6986" t="s">
        <v>375</v>
      </c>
      <c r="C6986" t="s">
        <v>705</v>
      </c>
      <c r="D6986" t="s">
        <v>10</v>
      </c>
      <c r="E6986" t="s">
        <v>706</v>
      </c>
      <c r="F6986" t="s">
        <v>84</v>
      </c>
      <c r="G6986">
        <v>40000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610</v>
      </c>
      <c r="AB6986">
        <v>2020</v>
      </c>
    </row>
    <row r="6987" spans="1:28" x14ac:dyDescent="0.25">
      <c r="A6987">
        <v>47</v>
      </c>
      <c r="B6987" t="s">
        <v>370</v>
      </c>
      <c r="C6987" t="s">
        <v>648</v>
      </c>
      <c r="D6987" t="s">
        <v>94</v>
      </c>
      <c r="E6987" t="s">
        <v>46</v>
      </c>
      <c r="F6987" t="s">
        <v>84</v>
      </c>
      <c r="G6987">
        <v>40000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610</v>
      </c>
      <c r="AB6987">
        <v>2020</v>
      </c>
    </row>
    <row r="6988" spans="1:28" x14ac:dyDescent="0.25">
      <c r="A6988">
        <v>48</v>
      </c>
      <c r="B6988" t="s">
        <v>376</v>
      </c>
      <c r="C6988" t="s">
        <v>551</v>
      </c>
      <c r="D6988" t="s">
        <v>10</v>
      </c>
      <c r="E6988" t="s">
        <v>44</v>
      </c>
      <c r="F6988" t="s">
        <v>84</v>
      </c>
      <c r="G6988">
        <v>40000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610</v>
      </c>
      <c r="AB6988">
        <v>2020</v>
      </c>
    </row>
    <row r="6989" spans="1:28" x14ac:dyDescent="0.25">
      <c r="A6989">
        <v>49</v>
      </c>
      <c r="B6989" t="s">
        <v>382</v>
      </c>
      <c r="C6989" t="s">
        <v>552</v>
      </c>
      <c r="D6989" t="s">
        <v>94</v>
      </c>
      <c r="E6989" t="s">
        <v>65</v>
      </c>
      <c r="F6989" t="s">
        <v>85</v>
      </c>
      <c r="G6989">
        <v>40000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610</v>
      </c>
      <c r="AB6989">
        <v>2020</v>
      </c>
    </row>
    <row r="6990" spans="1:28" x14ac:dyDescent="0.25">
      <c r="A6990">
        <v>50</v>
      </c>
      <c r="B6990" t="s">
        <v>385</v>
      </c>
      <c r="C6990" t="s">
        <v>629</v>
      </c>
      <c r="D6990" t="s">
        <v>94</v>
      </c>
      <c r="E6990" t="s">
        <v>698</v>
      </c>
      <c r="F6990" t="s">
        <v>84</v>
      </c>
      <c r="G6990">
        <v>40000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610</v>
      </c>
      <c r="AB6990">
        <v>2020</v>
      </c>
    </row>
    <row r="6991" spans="1:28" x14ac:dyDescent="0.25">
      <c r="A6991">
        <v>51</v>
      </c>
      <c r="B6991" t="s">
        <v>386</v>
      </c>
      <c r="C6991" t="s">
        <v>631</v>
      </c>
      <c r="D6991" t="s">
        <v>6</v>
      </c>
      <c r="E6991" t="s">
        <v>46</v>
      </c>
      <c r="F6991" t="s">
        <v>84</v>
      </c>
      <c r="G6991">
        <v>40000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610</v>
      </c>
      <c r="AB6991">
        <v>2020</v>
      </c>
    </row>
    <row r="6992" spans="1:28" x14ac:dyDescent="0.25">
      <c r="A6992">
        <v>52</v>
      </c>
      <c r="B6992" t="s">
        <v>381</v>
      </c>
      <c r="C6992" t="s">
        <v>553</v>
      </c>
      <c r="D6992" t="s">
        <v>10</v>
      </c>
      <c r="E6992" t="s">
        <v>46</v>
      </c>
      <c r="F6992" t="s">
        <v>84</v>
      </c>
      <c r="G6992">
        <v>38000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610</v>
      </c>
      <c r="AB6992">
        <v>2020</v>
      </c>
    </row>
    <row r="6993" spans="1:28" x14ac:dyDescent="0.25">
      <c r="A6993">
        <v>53</v>
      </c>
      <c r="B6993" t="s">
        <v>377</v>
      </c>
      <c r="C6993" t="s">
        <v>554</v>
      </c>
      <c r="D6993" t="s">
        <v>10</v>
      </c>
      <c r="E6993" t="s">
        <v>44</v>
      </c>
      <c r="F6993" t="s">
        <v>84</v>
      </c>
      <c r="G6993">
        <v>36000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610</v>
      </c>
      <c r="AB6993">
        <v>2020</v>
      </c>
    </row>
    <row r="6994" spans="1:28" x14ac:dyDescent="0.25">
      <c r="A6994">
        <v>54</v>
      </c>
      <c r="B6994" t="s">
        <v>378</v>
      </c>
      <c r="C6994" t="s">
        <v>556</v>
      </c>
      <c r="D6994" t="s">
        <v>10</v>
      </c>
      <c r="E6994" t="s">
        <v>44</v>
      </c>
      <c r="F6994" t="s">
        <v>84</v>
      </c>
      <c r="G6994">
        <v>36000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610</v>
      </c>
      <c r="AB6994">
        <v>2020</v>
      </c>
    </row>
    <row r="6995" spans="1:28" x14ac:dyDescent="0.25">
      <c r="A6995">
        <v>55</v>
      </c>
      <c r="B6995" t="s">
        <v>380</v>
      </c>
      <c r="C6995" t="s">
        <v>543</v>
      </c>
      <c r="D6995" t="s">
        <v>21</v>
      </c>
      <c r="E6995" t="s">
        <v>68</v>
      </c>
      <c r="F6995" t="s">
        <v>84</v>
      </c>
      <c r="G6995">
        <v>36000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610</v>
      </c>
      <c r="AB6995">
        <v>2020</v>
      </c>
    </row>
    <row r="6996" spans="1:28" x14ac:dyDescent="0.25">
      <c r="A6996">
        <v>56</v>
      </c>
      <c r="B6996" t="s">
        <v>360</v>
      </c>
      <c r="C6996" t="s">
        <v>560</v>
      </c>
      <c r="D6996" t="s">
        <v>12</v>
      </c>
      <c r="E6996" t="s">
        <v>46</v>
      </c>
      <c r="F6996" t="s">
        <v>84</v>
      </c>
      <c r="G6996">
        <v>32000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610</v>
      </c>
      <c r="AB6996">
        <v>2020</v>
      </c>
    </row>
    <row r="6997" spans="1:28" x14ac:dyDescent="0.25">
      <c r="A6997">
        <v>57</v>
      </c>
      <c r="B6997" t="s">
        <v>369</v>
      </c>
      <c r="C6997" t="s">
        <v>562</v>
      </c>
      <c r="D6997" t="s">
        <v>94</v>
      </c>
      <c r="E6997" t="s">
        <v>563</v>
      </c>
      <c r="F6997" t="s">
        <v>84</v>
      </c>
      <c r="G6997">
        <v>32000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610</v>
      </c>
      <c r="AB6997">
        <v>2020</v>
      </c>
    </row>
    <row r="6998" spans="1:28" x14ac:dyDescent="0.25">
      <c r="A6998">
        <v>58</v>
      </c>
      <c r="B6998" t="s">
        <v>371</v>
      </c>
      <c r="C6998" t="s">
        <v>550</v>
      </c>
      <c r="D6998" t="s">
        <v>94</v>
      </c>
      <c r="E6998" t="s">
        <v>58</v>
      </c>
      <c r="F6998" t="s">
        <v>84</v>
      </c>
      <c r="G6998">
        <v>32000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610</v>
      </c>
      <c r="AB6998">
        <v>2020</v>
      </c>
    </row>
    <row r="6999" spans="1:28" x14ac:dyDescent="0.25">
      <c r="A6999">
        <v>59</v>
      </c>
      <c r="B6999" t="s">
        <v>372</v>
      </c>
      <c r="C6999" t="s">
        <v>707</v>
      </c>
      <c r="D6999" t="s">
        <v>94</v>
      </c>
      <c r="E6999" t="s">
        <v>630</v>
      </c>
      <c r="F6999" t="s">
        <v>84</v>
      </c>
      <c r="G6999">
        <v>32000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610</v>
      </c>
      <c r="AB6999">
        <v>2020</v>
      </c>
    </row>
    <row r="7000" spans="1:28" x14ac:dyDescent="0.25">
      <c r="A7000">
        <v>60</v>
      </c>
      <c r="B7000" t="s">
        <v>373</v>
      </c>
      <c r="C7000" t="s">
        <v>566</v>
      </c>
      <c r="D7000" t="s">
        <v>14</v>
      </c>
      <c r="E7000" t="s">
        <v>72</v>
      </c>
      <c r="F7000" t="s">
        <v>84</v>
      </c>
      <c r="G7000">
        <v>32000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610</v>
      </c>
      <c r="AB7000">
        <v>2020</v>
      </c>
    </row>
    <row r="7001" spans="1:28" x14ac:dyDescent="0.25">
      <c r="A7001">
        <v>61</v>
      </c>
      <c r="B7001" t="s">
        <v>367</v>
      </c>
      <c r="C7001" t="s">
        <v>567</v>
      </c>
      <c r="D7001" t="s">
        <v>4</v>
      </c>
      <c r="E7001" t="s">
        <v>568</v>
      </c>
      <c r="F7001" t="s">
        <v>84</v>
      </c>
      <c r="G7001">
        <v>31500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610</v>
      </c>
      <c r="AB7001">
        <v>2020</v>
      </c>
    </row>
    <row r="7002" spans="1:28" x14ac:dyDescent="0.25">
      <c r="A7002">
        <v>62</v>
      </c>
      <c r="B7002" t="s">
        <v>346</v>
      </c>
      <c r="C7002" t="s">
        <v>583</v>
      </c>
      <c r="D7002" t="s">
        <v>12</v>
      </c>
      <c r="E7002" t="s">
        <v>46</v>
      </c>
      <c r="F7002" t="s">
        <v>84</v>
      </c>
      <c r="G7002">
        <v>28875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610</v>
      </c>
      <c r="AB7002">
        <v>2020</v>
      </c>
    </row>
    <row r="7003" spans="1:28" x14ac:dyDescent="0.25">
      <c r="A7003">
        <v>63</v>
      </c>
      <c r="B7003" t="s">
        <v>350</v>
      </c>
      <c r="C7003" t="s">
        <v>558</v>
      </c>
      <c r="D7003" t="s">
        <v>6</v>
      </c>
      <c r="E7003" t="s">
        <v>83</v>
      </c>
      <c r="F7003" t="s">
        <v>84</v>
      </c>
      <c r="G7003">
        <v>28875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610</v>
      </c>
      <c r="AB7003">
        <v>2020</v>
      </c>
    </row>
    <row r="7004" spans="1:28" x14ac:dyDescent="0.25">
      <c r="A7004">
        <v>64</v>
      </c>
      <c r="B7004" t="s">
        <v>361</v>
      </c>
      <c r="C7004" t="s">
        <v>622</v>
      </c>
      <c r="D7004" t="s">
        <v>12</v>
      </c>
      <c r="E7004" t="s">
        <v>32</v>
      </c>
      <c r="F7004" t="s">
        <v>84</v>
      </c>
      <c r="G7004">
        <v>28875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610</v>
      </c>
      <c r="AB7004">
        <v>2020</v>
      </c>
    </row>
    <row r="7005" spans="1:28" x14ac:dyDescent="0.25">
      <c r="A7005">
        <v>65</v>
      </c>
      <c r="B7005" t="s">
        <v>365</v>
      </c>
      <c r="C7005" t="s">
        <v>584</v>
      </c>
      <c r="D7005" t="s">
        <v>19</v>
      </c>
      <c r="E7005" t="s">
        <v>46</v>
      </c>
      <c r="F7005" t="s">
        <v>84</v>
      </c>
      <c r="G7005">
        <v>27300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610</v>
      </c>
      <c r="AB7005">
        <v>2020</v>
      </c>
    </row>
    <row r="7006" spans="1:28" x14ac:dyDescent="0.25">
      <c r="A7006">
        <v>66</v>
      </c>
      <c r="B7006" t="s">
        <v>364</v>
      </c>
      <c r="C7006" t="s">
        <v>555</v>
      </c>
      <c r="D7006" t="s">
        <v>94</v>
      </c>
      <c r="E7006" t="s">
        <v>74</v>
      </c>
      <c r="F7006" t="s">
        <v>84</v>
      </c>
      <c r="G7006">
        <v>26250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610</v>
      </c>
      <c r="AB7006">
        <v>2020</v>
      </c>
    </row>
    <row r="7007" spans="1:28" x14ac:dyDescent="0.25">
      <c r="A7007">
        <v>67</v>
      </c>
      <c r="B7007" t="s">
        <v>363</v>
      </c>
      <c r="C7007" t="s">
        <v>569</v>
      </c>
      <c r="D7007" t="s">
        <v>632</v>
      </c>
      <c r="E7007" t="s">
        <v>619</v>
      </c>
      <c r="F7007" t="s">
        <v>84</v>
      </c>
      <c r="G7007">
        <v>24255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610</v>
      </c>
      <c r="AB7007">
        <v>2020</v>
      </c>
    </row>
    <row r="7008" spans="1:28" x14ac:dyDescent="0.25">
      <c r="A7008">
        <v>68</v>
      </c>
      <c r="B7008" t="s">
        <v>362</v>
      </c>
      <c r="C7008" t="s">
        <v>570</v>
      </c>
      <c r="D7008" t="s">
        <v>94</v>
      </c>
      <c r="E7008" t="s">
        <v>620</v>
      </c>
      <c r="F7008" t="s">
        <v>84</v>
      </c>
      <c r="G7008">
        <v>24150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610</v>
      </c>
      <c r="AB7008">
        <v>2020</v>
      </c>
    </row>
    <row r="7009" spans="1:28" x14ac:dyDescent="0.25">
      <c r="A7009">
        <v>69</v>
      </c>
      <c r="B7009" t="s">
        <v>432</v>
      </c>
      <c r="C7009" t="s">
        <v>590</v>
      </c>
      <c r="D7009" t="s">
        <v>10</v>
      </c>
      <c r="E7009" t="s">
        <v>33</v>
      </c>
      <c r="F7009" t="s">
        <v>84</v>
      </c>
      <c r="G7009">
        <v>23100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610</v>
      </c>
      <c r="AB7009">
        <v>2020</v>
      </c>
    </row>
    <row r="7010" spans="1:28" x14ac:dyDescent="0.25">
      <c r="A7010">
        <v>70</v>
      </c>
      <c r="B7010" t="s">
        <v>435</v>
      </c>
      <c r="C7010" t="s">
        <v>649</v>
      </c>
      <c r="D7010" t="s">
        <v>650</v>
      </c>
      <c r="E7010" t="s">
        <v>33</v>
      </c>
      <c r="F7010" t="s">
        <v>84</v>
      </c>
      <c r="G7010">
        <v>23100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610</v>
      </c>
      <c r="AB7010">
        <v>2020</v>
      </c>
    </row>
    <row r="7011" spans="1:28" x14ac:dyDescent="0.25">
      <c r="A7011">
        <v>71</v>
      </c>
      <c r="B7011" t="s">
        <v>434</v>
      </c>
      <c r="C7011" t="s">
        <v>716</v>
      </c>
      <c r="D7011" t="s">
        <v>7</v>
      </c>
      <c r="E7011" t="s">
        <v>54</v>
      </c>
      <c r="F7011" t="s">
        <v>84</v>
      </c>
      <c r="G7011">
        <v>23100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610</v>
      </c>
      <c r="AB7011">
        <v>2020</v>
      </c>
    </row>
    <row r="7012" spans="1:28" x14ac:dyDescent="0.25">
      <c r="A7012">
        <v>72</v>
      </c>
      <c r="B7012" t="s">
        <v>353</v>
      </c>
      <c r="C7012" t="s">
        <v>580</v>
      </c>
      <c r="D7012" t="s">
        <v>19</v>
      </c>
      <c r="E7012" t="s">
        <v>60</v>
      </c>
      <c r="F7012" t="s">
        <v>84</v>
      </c>
      <c r="G7012">
        <v>23100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610</v>
      </c>
      <c r="AB7012">
        <v>2020</v>
      </c>
    </row>
    <row r="7013" spans="1:28" x14ac:dyDescent="0.25">
      <c r="A7013">
        <v>73</v>
      </c>
      <c r="B7013" t="s">
        <v>354</v>
      </c>
      <c r="C7013" t="s">
        <v>581</v>
      </c>
      <c r="D7013" t="s">
        <v>94</v>
      </c>
      <c r="E7013" t="s">
        <v>54</v>
      </c>
      <c r="F7013" t="s">
        <v>84</v>
      </c>
      <c r="G7013">
        <v>23100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610</v>
      </c>
      <c r="AB7013">
        <v>2020</v>
      </c>
    </row>
    <row r="7014" spans="1:28" x14ac:dyDescent="0.25">
      <c r="A7014">
        <v>74</v>
      </c>
      <c r="B7014" t="s">
        <v>355</v>
      </c>
      <c r="C7014" t="s">
        <v>582</v>
      </c>
      <c r="D7014" t="s">
        <v>7</v>
      </c>
      <c r="E7014" t="s">
        <v>54</v>
      </c>
      <c r="F7014" t="s">
        <v>84</v>
      </c>
      <c r="G7014">
        <v>23100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610</v>
      </c>
      <c r="AB7014">
        <v>2020</v>
      </c>
    </row>
    <row r="7015" spans="1:28" x14ac:dyDescent="0.25">
      <c r="A7015">
        <v>75</v>
      </c>
      <c r="B7015" t="s">
        <v>356</v>
      </c>
      <c r="C7015" t="s">
        <v>571</v>
      </c>
      <c r="D7015" t="s">
        <v>6</v>
      </c>
      <c r="E7015" t="s">
        <v>26</v>
      </c>
      <c r="F7015" t="s">
        <v>84</v>
      </c>
      <c r="G7015">
        <v>23100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610</v>
      </c>
      <c r="AB7015">
        <v>2020</v>
      </c>
    </row>
    <row r="7016" spans="1:28" x14ac:dyDescent="0.25">
      <c r="A7016">
        <v>76</v>
      </c>
      <c r="B7016" t="s">
        <v>357</v>
      </c>
      <c r="C7016" t="s">
        <v>589</v>
      </c>
      <c r="D7016" t="s">
        <v>6</v>
      </c>
      <c r="E7016" t="s">
        <v>26</v>
      </c>
      <c r="F7016" t="s">
        <v>84</v>
      </c>
      <c r="G7016">
        <v>23100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610</v>
      </c>
      <c r="AB7016">
        <v>2020</v>
      </c>
    </row>
    <row r="7017" spans="1:28" x14ac:dyDescent="0.25">
      <c r="A7017">
        <v>77</v>
      </c>
      <c r="B7017" t="s">
        <v>359</v>
      </c>
      <c r="C7017" t="s">
        <v>572</v>
      </c>
      <c r="D7017" t="s">
        <v>94</v>
      </c>
      <c r="E7017" t="s">
        <v>54</v>
      </c>
      <c r="F7017" t="s">
        <v>84</v>
      </c>
      <c r="G7017">
        <v>23100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610</v>
      </c>
      <c r="AB7017">
        <v>2020</v>
      </c>
    </row>
    <row r="7018" spans="1:28" x14ac:dyDescent="0.25">
      <c r="A7018">
        <v>78</v>
      </c>
      <c r="B7018" t="s">
        <v>341</v>
      </c>
      <c r="C7018" t="s">
        <v>579</v>
      </c>
      <c r="D7018" t="s">
        <v>94</v>
      </c>
      <c r="E7018" t="s">
        <v>52</v>
      </c>
      <c r="F7018" t="s">
        <v>84</v>
      </c>
      <c r="G7018">
        <v>22000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610</v>
      </c>
      <c r="AB7018">
        <v>2020</v>
      </c>
    </row>
    <row r="7019" spans="1:28" x14ac:dyDescent="0.25">
      <c r="A7019">
        <v>79</v>
      </c>
      <c r="B7019" t="s">
        <v>347</v>
      </c>
      <c r="C7019" t="s">
        <v>651</v>
      </c>
      <c r="D7019" t="s">
        <v>6</v>
      </c>
      <c r="E7019" t="s">
        <v>26</v>
      </c>
      <c r="F7019" t="s">
        <v>84</v>
      </c>
      <c r="G7019">
        <v>22000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610</v>
      </c>
      <c r="AB7019">
        <v>2020</v>
      </c>
    </row>
    <row r="7020" spans="1:28" x14ac:dyDescent="0.25">
      <c r="A7020">
        <v>80</v>
      </c>
      <c r="B7020" t="s">
        <v>348</v>
      </c>
      <c r="C7020" t="s">
        <v>652</v>
      </c>
      <c r="D7020" t="s">
        <v>6</v>
      </c>
      <c r="E7020" t="s">
        <v>26</v>
      </c>
      <c r="F7020" t="s">
        <v>84</v>
      </c>
      <c r="G7020">
        <v>22000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610</v>
      </c>
      <c r="AB7020">
        <v>2020</v>
      </c>
    </row>
    <row r="7021" spans="1:28" x14ac:dyDescent="0.25">
      <c r="A7021">
        <v>81</v>
      </c>
      <c r="B7021" t="s">
        <v>349</v>
      </c>
      <c r="C7021" t="s">
        <v>591</v>
      </c>
      <c r="D7021" t="s">
        <v>6</v>
      </c>
      <c r="E7021" t="s">
        <v>52</v>
      </c>
      <c r="F7021" t="s">
        <v>84</v>
      </c>
      <c r="G7021">
        <v>22000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610</v>
      </c>
      <c r="AB7021">
        <v>2020</v>
      </c>
    </row>
    <row r="7022" spans="1:28" x14ac:dyDescent="0.25">
      <c r="A7022">
        <v>82</v>
      </c>
      <c r="B7022" t="s">
        <v>351</v>
      </c>
      <c r="C7022" t="s">
        <v>592</v>
      </c>
      <c r="D7022" t="s">
        <v>6</v>
      </c>
      <c r="E7022" t="s">
        <v>52</v>
      </c>
      <c r="F7022" t="s">
        <v>84</v>
      </c>
      <c r="G7022">
        <v>22000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610</v>
      </c>
      <c r="AB7022">
        <v>2020</v>
      </c>
    </row>
    <row r="7023" spans="1:28" x14ac:dyDescent="0.25">
      <c r="A7023">
        <v>83</v>
      </c>
      <c r="B7023" t="s">
        <v>352</v>
      </c>
      <c r="C7023" t="s">
        <v>593</v>
      </c>
      <c r="D7023" t="s">
        <v>6</v>
      </c>
      <c r="E7023" t="s">
        <v>26</v>
      </c>
      <c r="F7023" t="s">
        <v>84</v>
      </c>
      <c r="G7023">
        <v>22000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610</v>
      </c>
      <c r="AB7023">
        <v>2020</v>
      </c>
    </row>
    <row r="7024" spans="1:28" x14ac:dyDescent="0.25">
      <c r="A7024">
        <v>84</v>
      </c>
      <c r="B7024" t="s">
        <v>433</v>
      </c>
      <c r="C7024" t="s">
        <v>653</v>
      </c>
      <c r="D7024" t="s">
        <v>650</v>
      </c>
      <c r="E7024" t="s">
        <v>26</v>
      </c>
      <c r="F7024" t="s">
        <v>84</v>
      </c>
      <c r="G7024">
        <v>22000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610</v>
      </c>
      <c r="AB7024">
        <v>2020</v>
      </c>
    </row>
    <row r="7025" spans="1:28" x14ac:dyDescent="0.25">
      <c r="A7025">
        <v>85</v>
      </c>
      <c r="B7025" t="s">
        <v>439</v>
      </c>
      <c r="C7025" t="s">
        <v>596</v>
      </c>
      <c r="D7025" t="s">
        <v>94</v>
      </c>
      <c r="E7025" t="s">
        <v>26</v>
      </c>
      <c r="F7025" t="s">
        <v>84</v>
      </c>
      <c r="G7025">
        <v>20000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610</v>
      </c>
      <c r="AB7025">
        <v>2020</v>
      </c>
    </row>
    <row r="7026" spans="1:28" x14ac:dyDescent="0.25">
      <c r="A7026">
        <v>86</v>
      </c>
      <c r="B7026" t="s">
        <v>340</v>
      </c>
      <c r="C7026" t="s">
        <v>654</v>
      </c>
      <c r="D7026" t="s">
        <v>6</v>
      </c>
      <c r="E7026" t="s">
        <v>26</v>
      </c>
      <c r="F7026" t="s">
        <v>84</v>
      </c>
      <c r="G7026">
        <v>20000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610</v>
      </c>
      <c r="AB7026">
        <v>2020</v>
      </c>
    </row>
    <row r="7027" spans="1:28" x14ac:dyDescent="0.25">
      <c r="A7027">
        <v>87</v>
      </c>
      <c r="B7027" t="s">
        <v>440</v>
      </c>
      <c r="C7027" t="s">
        <v>587</v>
      </c>
      <c r="D7027" t="s">
        <v>10</v>
      </c>
      <c r="E7027" t="s">
        <v>54</v>
      </c>
      <c r="F7027" t="s">
        <v>84</v>
      </c>
      <c r="G7027">
        <v>20000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610</v>
      </c>
      <c r="AB7027">
        <v>2020</v>
      </c>
    </row>
    <row r="7028" spans="1:28" x14ac:dyDescent="0.25">
      <c r="A7028">
        <v>88</v>
      </c>
      <c r="B7028" t="s">
        <v>344</v>
      </c>
      <c r="C7028" t="s">
        <v>588</v>
      </c>
      <c r="D7028" t="s">
        <v>94</v>
      </c>
      <c r="E7028" t="s">
        <v>41</v>
      </c>
      <c r="F7028" t="s">
        <v>84</v>
      </c>
      <c r="G7028">
        <v>19800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610</v>
      </c>
      <c r="AB7028">
        <v>2020</v>
      </c>
    </row>
    <row r="7029" spans="1:28" x14ac:dyDescent="0.25">
      <c r="A7029">
        <v>89</v>
      </c>
      <c r="B7029" t="s">
        <v>342</v>
      </c>
      <c r="C7029" t="s">
        <v>559</v>
      </c>
      <c r="D7029" t="s">
        <v>94</v>
      </c>
      <c r="E7029" t="s">
        <v>37</v>
      </c>
      <c r="F7029" t="s">
        <v>84</v>
      </c>
      <c r="G7029">
        <v>16775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610</v>
      </c>
      <c r="AB7029">
        <v>2020</v>
      </c>
    </row>
    <row r="7030" spans="1:28" x14ac:dyDescent="0.25">
      <c r="A7030">
        <v>90</v>
      </c>
      <c r="B7030" t="s">
        <v>343</v>
      </c>
      <c r="C7030" t="s">
        <v>633</v>
      </c>
      <c r="D7030" t="s">
        <v>6</v>
      </c>
      <c r="E7030" t="s">
        <v>37</v>
      </c>
      <c r="F7030" t="s">
        <v>84</v>
      </c>
      <c r="G7030">
        <v>16775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610</v>
      </c>
      <c r="AB7030">
        <v>2020</v>
      </c>
    </row>
    <row r="7031" spans="1:28" x14ac:dyDescent="0.25">
      <c r="A7031">
        <v>91</v>
      </c>
      <c r="B7031" t="s">
        <v>338</v>
      </c>
      <c r="C7031" t="s">
        <v>594</v>
      </c>
      <c r="D7031" t="s">
        <v>6</v>
      </c>
      <c r="E7031" t="s">
        <v>28</v>
      </c>
      <c r="F7031" t="s">
        <v>84</v>
      </c>
      <c r="G7031">
        <v>16500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610</v>
      </c>
      <c r="AB7031">
        <v>2020</v>
      </c>
    </row>
    <row r="7032" spans="1:28" x14ac:dyDescent="0.25">
      <c r="A7032">
        <v>92</v>
      </c>
      <c r="B7032" t="s">
        <v>339</v>
      </c>
      <c r="C7032" t="s">
        <v>595</v>
      </c>
      <c r="D7032" t="s">
        <v>94</v>
      </c>
      <c r="E7032" t="s">
        <v>57</v>
      </c>
      <c r="F7032" t="s">
        <v>84</v>
      </c>
      <c r="G7032">
        <v>16500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610</v>
      </c>
      <c r="AB7032">
        <v>2020</v>
      </c>
    </row>
    <row r="7033" spans="1:28" x14ac:dyDescent="0.25">
      <c r="A7033">
        <v>93</v>
      </c>
      <c r="B7033" t="s">
        <v>431</v>
      </c>
      <c r="C7033" t="s">
        <v>600</v>
      </c>
      <c r="D7033" t="s">
        <v>632</v>
      </c>
      <c r="E7033" t="s">
        <v>37</v>
      </c>
      <c r="F7033" t="s">
        <v>84</v>
      </c>
      <c r="G7033">
        <v>13750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610</v>
      </c>
      <c r="AB7033">
        <v>2020</v>
      </c>
    </row>
    <row r="7034" spans="1:28" x14ac:dyDescent="0.25">
      <c r="A7034">
        <v>94</v>
      </c>
      <c r="B7034" t="s">
        <v>336</v>
      </c>
      <c r="C7034" t="s">
        <v>603</v>
      </c>
      <c r="D7034" t="s">
        <v>6</v>
      </c>
      <c r="E7034" t="s">
        <v>37</v>
      </c>
      <c r="F7034" t="s">
        <v>84</v>
      </c>
      <c r="G7034">
        <v>10000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617</v>
      </c>
      <c r="AB7034">
        <v>2020</v>
      </c>
    </row>
    <row r="7035" spans="1:28" x14ac:dyDescent="0.25">
      <c r="A7035">
        <v>95</v>
      </c>
      <c r="B7035" t="s">
        <v>373</v>
      </c>
      <c r="C7035" t="s">
        <v>708</v>
      </c>
      <c r="D7035" t="s">
        <v>7</v>
      </c>
      <c r="E7035" t="s">
        <v>27</v>
      </c>
      <c r="F7035" t="s">
        <v>84</v>
      </c>
      <c r="G7035">
        <v>360000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617</v>
      </c>
      <c r="AB7035">
        <v>2020</v>
      </c>
    </row>
    <row r="7036" spans="1:28" x14ac:dyDescent="0.25">
      <c r="A7036">
        <v>1</v>
      </c>
      <c r="B7036" t="s">
        <v>426</v>
      </c>
      <c r="C7036" t="s">
        <v>502</v>
      </c>
      <c r="D7036" t="s">
        <v>10</v>
      </c>
      <c r="E7036" t="s">
        <v>53</v>
      </c>
      <c r="F7036" t="s">
        <v>84</v>
      </c>
      <c r="G7036">
        <v>280000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617</v>
      </c>
      <c r="AB7036">
        <v>2020</v>
      </c>
    </row>
    <row r="7037" spans="1:28" x14ac:dyDescent="0.25">
      <c r="A7037">
        <v>2</v>
      </c>
      <c r="B7037" t="s">
        <v>427</v>
      </c>
      <c r="C7037" t="s">
        <v>709</v>
      </c>
      <c r="D7037" t="s">
        <v>19</v>
      </c>
      <c r="E7037" t="s">
        <v>71</v>
      </c>
      <c r="F7037" t="s">
        <v>84</v>
      </c>
      <c r="G7037">
        <v>280000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617</v>
      </c>
      <c r="AB7037">
        <v>2020</v>
      </c>
    </row>
    <row r="7038" spans="1:28" x14ac:dyDescent="0.25">
      <c r="A7038">
        <v>3</v>
      </c>
      <c r="B7038" t="s">
        <v>417</v>
      </c>
      <c r="C7038" t="s">
        <v>512</v>
      </c>
      <c r="D7038" t="s">
        <v>21</v>
      </c>
      <c r="E7038" t="s">
        <v>81</v>
      </c>
      <c r="F7038" t="s">
        <v>84</v>
      </c>
      <c r="G7038">
        <v>130000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617</v>
      </c>
      <c r="AB7038">
        <v>2020</v>
      </c>
    </row>
    <row r="7039" spans="1:28" x14ac:dyDescent="0.25">
      <c r="A7039">
        <v>4</v>
      </c>
      <c r="B7039" t="s">
        <v>418</v>
      </c>
      <c r="C7039" t="s">
        <v>710</v>
      </c>
      <c r="D7039" t="s">
        <v>94</v>
      </c>
      <c r="E7039" t="s">
        <v>711</v>
      </c>
      <c r="F7039" t="s">
        <v>85</v>
      </c>
      <c r="G7039">
        <v>130000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617</v>
      </c>
      <c r="AB7039">
        <v>2020</v>
      </c>
    </row>
    <row r="7040" spans="1:28" x14ac:dyDescent="0.25">
      <c r="A7040">
        <v>5</v>
      </c>
      <c r="B7040" t="s">
        <v>419</v>
      </c>
      <c r="C7040" t="s">
        <v>518</v>
      </c>
      <c r="D7040" t="s">
        <v>16</v>
      </c>
      <c r="E7040" t="s">
        <v>701</v>
      </c>
      <c r="F7040" t="s">
        <v>84</v>
      </c>
      <c r="G7040">
        <v>130000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617</v>
      </c>
      <c r="AB7040">
        <v>2020</v>
      </c>
    </row>
    <row r="7041" spans="1:28" x14ac:dyDescent="0.25">
      <c r="A7041">
        <v>6</v>
      </c>
      <c r="B7041" t="s">
        <v>425</v>
      </c>
      <c r="C7041" t="s">
        <v>659</v>
      </c>
      <c r="D7041" t="s">
        <v>6</v>
      </c>
      <c r="E7041" t="s">
        <v>660</v>
      </c>
      <c r="F7041" t="s">
        <v>661</v>
      </c>
      <c r="G7041">
        <v>130000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617</v>
      </c>
      <c r="AB7041">
        <v>2020</v>
      </c>
    </row>
    <row r="7042" spans="1:28" x14ac:dyDescent="0.25">
      <c r="A7042">
        <v>7</v>
      </c>
      <c r="B7042" t="s">
        <v>420</v>
      </c>
      <c r="C7042" t="s">
        <v>513</v>
      </c>
      <c r="D7042" t="s">
        <v>14</v>
      </c>
      <c r="E7042" t="s">
        <v>333</v>
      </c>
      <c r="F7042" t="s">
        <v>84</v>
      </c>
      <c r="G7042">
        <v>130000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617</v>
      </c>
      <c r="AB7042">
        <v>2020</v>
      </c>
    </row>
    <row r="7043" spans="1:28" x14ac:dyDescent="0.25">
      <c r="A7043">
        <v>8</v>
      </c>
      <c r="B7043" t="s">
        <v>421</v>
      </c>
      <c r="C7043" t="s">
        <v>515</v>
      </c>
      <c r="D7043" t="s">
        <v>4</v>
      </c>
      <c r="E7043" t="s">
        <v>516</v>
      </c>
      <c r="F7043" t="s">
        <v>84</v>
      </c>
      <c r="G7043">
        <v>130000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617</v>
      </c>
      <c r="AB7043">
        <v>2020</v>
      </c>
    </row>
    <row r="7044" spans="1:28" x14ac:dyDescent="0.25">
      <c r="A7044">
        <v>9</v>
      </c>
      <c r="B7044" t="s">
        <v>422</v>
      </c>
      <c r="C7044" t="s">
        <v>504</v>
      </c>
      <c r="D7044" t="s">
        <v>5</v>
      </c>
      <c r="E7044" t="s">
        <v>702</v>
      </c>
      <c r="F7044" t="s">
        <v>84</v>
      </c>
      <c r="G7044">
        <v>130000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617</v>
      </c>
      <c r="AB7044">
        <v>2020</v>
      </c>
    </row>
    <row r="7045" spans="1:28" x14ac:dyDescent="0.25">
      <c r="A7045">
        <v>10</v>
      </c>
      <c r="B7045" t="s">
        <v>423</v>
      </c>
      <c r="C7045" t="s">
        <v>614</v>
      </c>
      <c r="D7045" t="s">
        <v>615</v>
      </c>
      <c r="E7045" t="s">
        <v>616</v>
      </c>
      <c r="F7045" t="s">
        <v>84</v>
      </c>
      <c r="G7045">
        <v>130000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617</v>
      </c>
      <c r="AB7045">
        <v>2020</v>
      </c>
    </row>
    <row r="7046" spans="1:28" x14ac:dyDescent="0.25">
      <c r="A7046">
        <v>11</v>
      </c>
      <c r="B7046" t="s">
        <v>424</v>
      </c>
      <c r="C7046" t="s">
        <v>665</v>
      </c>
      <c r="D7046" t="s">
        <v>17</v>
      </c>
      <c r="E7046" t="s">
        <v>666</v>
      </c>
      <c r="F7046" t="s">
        <v>84</v>
      </c>
      <c r="G7046">
        <v>130000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617</v>
      </c>
      <c r="AB7046">
        <v>2020</v>
      </c>
    </row>
    <row r="7047" spans="1:28" x14ac:dyDescent="0.25">
      <c r="A7047">
        <v>12</v>
      </c>
      <c r="B7047" t="s">
        <v>411</v>
      </c>
      <c r="C7047" t="s">
        <v>521</v>
      </c>
      <c r="D7047" t="s">
        <v>13</v>
      </c>
      <c r="E7047" t="s">
        <v>678</v>
      </c>
      <c r="F7047" t="s">
        <v>84</v>
      </c>
      <c r="G7047">
        <v>95000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617</v>
      </c>
      <c r="AB7047">
        <v>2020</v>
      </c>
    </row>
    <row r="7048" spans="1:28" x14ac:dyDescent="0.25">
      <c r="A7048">
        <v>13</v>
      </c>
      <c r="B7048" t="s">
        <v>413</v>
      </c>
      <c r="C7048" t="s">
        <v>626</v>
      </c>
      <c r="D7048" t="s">
        <v>627</v>
      </c>
      <c r="E7048" t="s">
        <v>628</v>
      </c>
      <c r="F7048" t="s">
        <v>84</v>
      </c>
      <c r="G7048">
        <v>95000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617</v>
      </c>
      <c r="AB7048">
        <v>2020</v>
      </c>
    </row>
    <row r="7049" spans="1:28" x14ac:dyDescent="0.25">
      <c r="A7049">
        <v>14</v>
      </c>
      <c r="B7049" t="s">
        <v>414</v>
      </c>
      <c r="C7049" t="s">
        <v>523</v>
      </c>
      <c r="D7049" t="s">
        <v>21</v>
      </c>
      <c r="E7049" t="s">
        <v>48</v>
      </c>
      <c r="F7049" t="s">
        <v>84</v>
      </c>
      <c r="G7049">
        <v>95000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617</v>
      </c>
      <c r="AB7049">
        <v>2020</v>
      </c>
    </row>
    <row r="7050" spans="1:28" x14ac:dyDescent="0.25">
      <c r="A7050">
        <v>15</v>
      </c>
      <c r="B7050" t="s">
        <v>415</v>
      </c>
      <c r="C7050" t="s">
        <v>525</v>
      </c>
      <c r="D7050" t="s">
        <v>10</v>
      </c>
      <c r="E7050" t="s">
        <v>69</v>
      </c>
      <c r="F7050" t="s">
        <v>84</v>
      </c>
      <c r="G7050">
        <v>95000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617</v>
      </c>
      <c r="AB7050">
        <v>2020</v>
      </c>
    </row>
    <row r="7051" spans="1:28" x14ac:dyDescent="0.25">
      <c r="A7051">
        <v>16</v>
      </c>
      <c r="B7051" t="s">
        <v>416</v>
      </c>
      <c r="C7051" t="s">
        <v>679</v>
      </c>
      <c r="D7051" t="s">
        <v>6</v>
      </c>
      <c r="E7051" t="s">
        <v>680</v>
      </c>
      <c r="F7051" t="s">
        <v>84</v>
      </c>
      <c r="G7051">
        <v>95000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617</v>
      </c>
      <c r="AB7051">
        <v>2020</v>
      </c>
    </row>
    <row r="7052" spans="1:28" x14ac:dyDescent="0.25">
      <c r="A7052">
        <v>17</v>
      </c>
      <c r="B7052" t="s">
        <v>412</v>
      </c>
      <c r="C7052" t="s">
        <v>527</v>
      </c>
      <c r="D7052" t="s">
        <v>17</v>
      </c>
      <c r="E7052" t="s">
        <v>613</v>
      </c>
      <c r="F7052" t="s">
        <v>84</v>
      </c>
      <c r="G7052">
        <v>85000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617</v>
      </c>
      <c r="AB7052">
        <v>2020</v>
      </c>
    </row>
    <row r="7053" spans="1:28" x14ac:dyDescent="0.25">
      <c r="A7053">
        <v>18</v>
      </c>
      <c r="B7053" t="s">
        <v>409</v>
      </c>
      <c r="C7053" t="s">
        <v>719</v>
      </c>
      <c r="D7053" t="s">
        <v>94</v>
      </c>
      <c r="E7053" t="s">
        <v>645</v>
      </c>
      <c r="F7053" t="s">
        <v>661</v>
      </c>
      <c r="G7053">
        <v>85000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617</v>
      </c>
      <c r="AB7053">
        <v>2020</v>
      </c>
    </row>
    <row r="7054" spans="1:28" x14ac:dyDescent="0.25">
      <c r="A7054">
        <v>19</v>
      </c>
      <c r="B7054" t="s">
        <v>410</v>
      </c>
      <c r="C7054" t="s">
        <v>685</v>
      </c>
      <c r="D7054" t="s">
        <v>21</v>
      </c>
      <c r="E7054" t="s">
        <v>686</v>
      </c>
      <c r="F7054" t="s">
        <v>84</v>
      </c>
      <c r="G7054">
        <v>85000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617</v>
      </c>
      <c r="AB7054">
        <v>2020</v>
      </c>
    </row>
    <row r="7055" spans="1:28" x14ac:dyDescent="0.25">
      <c r="A7055">
        <v>20</v>
      </c>
      <c r="B7055" t="s">
        <v>438</v>
      </c>
      <c r="C7055" t="s">
        <v>517</v>
      </c>
      <c r="D7055" t="s">
        <v>94</v>
      </c>
      <c r="E7055" t="s">
        <v>645</v>
      </c>
      <c r="F7055" t="s">
        <v>664</v>
      </c>
      <c r="G7055">
        <v>85000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617</v>
      </c>
      <c r="AB7055">
        <v>2020</v>
      </c>
    </row>
    <row r="7056" spans="1:28" x14ac:dyDescent="0.25">
      <c r="A7056">
        <v>21</v>
      </c>
      <c r="B7056" t="s">
        <v>373</v>
      </c>
      <c r="C7056" t="s">
        <v>688</v>
      </c>
      <c r="D7056" t="s">
        <v>94</v>
      </c>
      <c r="E7056" t="s">
        <v>689</v>
      </c>
      <c r="F7056" t="s">
        <v>84</v>
      </c>
      <c r="G7056">
        <v>80000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617</v>
      </c>
      <c r="AB7056">
        <v>2020</v>
      </c>
    </row>
    <row r="7057" spans="1:28" x14ac:dyDescent="0.25">
      <c r="A7057">
        <v>22</v>
      </c>
      <c r="B7057" t="s">
        <v>408</v>
      </c>
      <c r="C7057" t="s">
        <v>712</v>
      </c>
      <c r="D7057" t="s">
        <v>632</v>
      </c>
      <c r="E7057" t="s">
        <v>713</v>
      </c>
      <c r="F7057" t="s">
        <v>84</v>
      </c>
      <c r="G7057">
        <v>80000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617</v>
      </c>
      <c r="AB7057">
        <v>2020</v>
      </c>
    </row>
    <row r="7058" spans="1:28" x14ac:dyDescent="0.25">
      <c r="A7058">
        <v>23</v>
      </c>
      <c r="B7058" t="s">
        <v>407</v>
      </c>
      <c r="C7058" t="s">
        <v>532</v>
      </c>
      <c r="D7058" t="s">
        <v>12</v>
      </c>
      <c r="E7058" t="s">
        <v>35</v>
      </c>
      <c r="F7058" t="s">
        <v>84</v>
      </c>
      <c r="G7058">
        <v>75000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617</v>
      </c>
      <c r="AB7058">
        <v>2020</v>
      </c>
    </row>
    <row r="7059" spans="1:28" x14ac:dyDescent="0.25">
      <c r="A7059">
        <v>24</v>
      </c>
      <c r="B7059" t="s">
        <v>406</v>
      </c>
      <c r="C7059" t="s">
        <v>533</v>
      </c>
      <c r="D7059" t="s">
        <v>6</v>
      </c>
      <c r="E7059" t="s">
        <v>335</v>
      </c>
      <c r="F7059" t="s">
        <v>84</v>
      </c>
      <c r="G7059">
        <v>70000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617</v>
      </c>
      <c r="AB7059">
        <v>2020</v>
      </c>
    </row>
    <row r="7060" spans="1:28" x14ac:dyDescent="0.25">
      <c r="A7060">
        <v>25</v>
      </c>
      <c r="B7060" t="s">
        <v>389</v>
      </c>
      <c r="C7060" t="s">
        <v>529</v>
      </c>
      <c r="D7060" t="s">
        <v>18</v>
      </c>
      <c r="E7060" t="s">
        <v>55</v>
      </c>
      <c r="F7060" t="s">
        <v>84</v>
      </c>
      <c r="G7060">
        <v>65000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617</v>
      </c>
      <c r="AB7060">
        <v>2020</v>
      </c>
    </row>
    <row r="7061" spans="1:28" x14ac:dyDescent="0.25">
      <c r="A7061">
        <v>26</v>
      </c>
      <c r="B7061" t="s">
        <v>402</v>
      </c>
      <c r="C7061" t="s">
        <v>526</v>
      </c>
      <c r="D7061" t="s">
        <v>4</v>
      </c>
      <c r="E7061" t="s">
        <v>618</v>
      </c>
      <c r="F7061" t="s">
        <v>84</v>
      </c>
      <c r="G7061">
        <v>65000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617</v>
      </c>
      <c r="AB7061">
        <v>2020</v>
      </c>
    </row>
    <row r="7062" spans="1:28" x14ac:dyDescent="0.25">
      <c r="A7062">
        <v>27</v>
      </c>
      <c r="B7062" t="s">
        <v>403</v>
      </c>
      <c r="C7062" t="s">
        <v>703</v>
      </c>
      <c r="D7062" t="s">
        <v>13</v>
      </c>
      <c r="E7062" t="s">
        <v>704</v>
      </c>
      <c r="F7062" t="s">
        <v>84</v>
      </c>
      <c r="G7062">
        <v>65000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617</v>
      </c>
      <c r="AB7062">
        <v>2020</v>
      </c>
    </row>
    <row r="7063" spans="1:28" x14ac:dyDescent="0.25">
      <c r="A7063">
        <v>28</v>
      </c>
      <c r="B7063" t="s">
        <v>404</v>
      </c>
      <c r="C7063" t="s">
        <v>534</v>
      </c>
      <c r="D7063" t="s">
        <v>10</v>
      </c>
      <c r="E7063" t="s">
        <v>39</v>
      </c>
      <c r="F7063" t="s">
        <v>84</v>
      </c>
      <c r="G7063">
        <v>65000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617</v>
      </c>
      <c r="AB7063">
        <v>2020</v>
      </c>
    </row>
    <row r="7064" spans="1:28" x14ac:dyDescent="0.25">
      <c r="A7064">
        <v>29</v>
      </c>
      <c r="B7064" t="s">
        <v>405</v>
      </c>
      <c r="C7064" t="s">
        <v>535</v>
      </c>
      <c r="D7064" t="s">
        <v>16</v>
      </c>
      <c r="E7064" t="s">
        <v>61</v>
      </c>
      <c r="F7064" t="s">
        <v>84</v>
      </c>
      <c r="G7064">
        <v>65000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617</v>
      </c>
      <c r="AB7064">
        <v>2020</v>
      </c>
    </row>
    <row r="7065" spans="1:28" x14ac:dyDescent="0.25">
      <c r="A7065">
        <v>30</v>
      </c>
      <c r="B7065" t="s">
        <v>400</v>
      </c>
      <c r="C7065" t="s">
        <v>536</v>
      </c>
      <c r="D7065" t="s">
        <v>4</v>
      </c>
      <c r="E7065" t="s">
        <v>64</v>
      </c>
      <c r="F7065" t="s">
        <v>84</v>
      </c>
      <c r="G7065">
        <v>60000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617</v>
      </c>
      <c r="AB7065">
        <v>2020</v>
      </c>
    </row>
    <row r="7066" spans="1:28" x14ac:dyDescent="0.25">
      <c r="A7066">
        <v>31</v>
      </c>
      <c r="B7066" t="s">
        <v>401</v>
      </c>
      <c r="C7066" t="s">
        <v>537</v>
      </c>
      <c r="D7066" t="s">
        <v>7</v>
      </c>
      <c r="E7066" t="s">
        <v>75</v>
      </c>
      <c r="F7066" t="s">
        <v>84</v>
      </c>
      <c r="G7066">
        <v>60000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617</v>
      </c>
      <c r="AB7066">
        <v>2020</v>
      </c>
    </row>
    <row r="7067" spans="1:28" x14ac:dyDescent="0.25">
      <c r="A7067">
        <v>32</v>
      </c>
      <c r="B7067" t="s">
        <v>429</v>
      </c>
      <c r="C7067" t="s">
        <v>538</v>
      </c>
      <c r="D7067" t="s">
        <v>14</v>
      </c>
      <c r="E7067" t="s">
        <v>66</v>
      </c>
      <c r="F7067" t="s">
        <v>84</v>
      </c>
      <c r="G7067">
        <v>55000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617</v>
      </c>
      <c r="AB7067">
        <v>2020</v>
      </c>
    </row>
    <row r="7068" spans="1:28" x14ac:dyDescent="0.25">
      <c r="A7068">
        <v>33</v>
      </c>
      <c r="B7068" t="s">
        <v>437</v>
      </c>
      <c r="C7068" t="s">
        <v>714</v>
      </c>
      <c r="D7068" t="s">
        <v>615</v>
      </c>
      <c r="E7068" t="s">
        <v>715</v>
      </c>
      <c r="F7068" t="s">
        <v>664</v>
      </c>
      <c r="G7068">
        <v>55000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617</v>
      </c>
      <c r="AB7068">
        <v>2020</v>
      </c>
    </row>
    <row r="7069" spans="1:28" x14ac:dyDescent="0.25">
      <c r="A7069">
        <v>34</v>
      </c>
      <c r="B7069" t="s">
        <v>342</v>
      </c>
      <c r="C7069" t="s">
        <v>539</v>
      </c>
      <c r="D7069" t="s">
        <v>15</v>
      </c>
      <c r="E7069" t="s">
        <v>540</v>
      </c>
      <c r="F7069" t="s">
        <v>84</v>
      </c>
      <c r="G7069">
        <v>55000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617</v>
      </c>
      <c r="AB7069">
        <v>2020</v>
      </c>
    </row>
    <row r="7070" spans="1:28" x14ac:dyDescent="0.25">
      <c r="A7070">
        <v>35</v>
      </c>
      <c r="B7070" t="s">
        <v>399</v>
      </c>
      <c r="C7070" t="s">
        <v>514</v>
      </c>
      <c r="D7070" t="s">
        <v>16</v>
      </c>
      <c r="E7070" t="s">
        <v>79</v>
      </c>
      <c r="F7070" t="s">
        <v>84</v>
      </c>
      <c r="G7070">
        <v>54000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617</v>
      </c>
      <c r="AB7070">
        <v>2020</v>
      </c>
    </row>
    <row r="7071" spans="1:28" x14ac:dyDescent="0.25">
      <c r="A7071">
        <v>36</v>
      </c>
      <c r="B7071" t="s">
        <v>396</v>
      </c>
      <c r="C7071" t="s">
        <v>541</v>
      </c>
      <c r="D7071" t="s">
        <v>21</v>
      </c>
      <c r="E7071" t="s">
        <v>70</v>
      </c>
      <c r="F7071" t="s">
        <v>84</v>
      </c>
      <c r="G7071">
        <v>50000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617</v>
      </c>
      <c r="AB7071">
        <v>2020</v>
      </c>
    </row>
    <row r="7072" spans="1:28" x14ac:dyDescent="0.25">
      <c r="A7072">
        <v>37</v>
      </c>
      <c r="B7072" t="s">
        <v>397</v>
      </c>
      <c r="C7072" t="s">
        <v>542</v>
      </c>
      <c r="D7072" t="s">
        <v>17</v>
      </c>
      <c r="E7072" t="s">
        <v>76</v>
      </c>
      <c r="F7072" t="s">
        <v>84</v>
      </c>
      <c r="G7072">
        <v>50000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617</v>
      </c>
      <c r="AB7072">
        <v>2020</v>
      </c>
    </row>
    <row r="7073" spans="1:28" x14ac:dyDescent="0.25">
      <c r="A7073">
        <v>38</v>
      </c>
      <c r="B7073" t="s">
        <v>379</v>
      </c>
      <c r="C7073" t="s">
        <v>544</v>
      </c>
      <c r="D7073" t="s">
        <v>10</v>
      </c>
      <c r="E7073" t="s">
        <v>43</v>
      </c>
      <c r="F7073" t="s">
        <v>84</v>
      </c>
      <c r="G7073">
        <v>45000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617</v>
      </c>
      <c r="AB7073">
        <v>2020</v>
      </c>
    </row>
    <row r="7074" spans="1:28" x14ac:dyDescent="0.25">
      <c r="A7074">
        <v>39</v>
      </c>
      <c r="B7074" t="s">
        <v>388</v>
      </c>
      <c r="C7074" t="s">
        <v>646</v>
      </c>
      <c r="D7074" t="s">
        <v>647</v>
      </c>
      <c r="E7074" t="s">
        <v>24</v>
      </c>
      <c r="F7074" t="s">
        <v>84</v>
      </c>
      <c r="G7074">
        <v>45000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617</v>
      </c>
      <c r="AB7074">
        <v>2020</v>
      </c>
    </row>
    <row r="7075" spans="1:28" x14ac:dyDescent="0.25">
      <c r="A7075">
        <v>40</v>
      </c>
      <c r="B7075" t="s">
        <v>436</v>
      </c>
      <c r="C7075" t="s">
        <v>546</v>
      </c>
      <c r="D7075" t="s">
        <v>10</v>
      </c>
      <c r="E7075" t="s">
        <v>40</v>
      </c>
      <c r="F7075" t="s">
        <v>664</v>
      </c>
      <c r="G7075">
        <v>45000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617</v>
      </c>
      <c r="AB7075">
        <v>2020</v>
      </c>
    </row>
    <row r="7076" spans="1:28" x14ac:dyDescent="0.25">
      <c r="A7076">
        <v>41</v>
      </c>
      <c r="B7076" t="s">
        <v>390</v>
      </c>
      <c r="C7076" t="s">
        <v>531</v>
      </c>
      <c r="D7076" t="s">
        <v>5</v>
      </c>
      <c r="E7076" t="s">
        <v>25</v>
      </c>
      <c r="F7076" t="s">
        <v>84</v>
      </c>
      <c r="G7076">
        <v>45000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617</v>
      </c>
      <c r="AB7076">
        <v>2020</v>
      </c>
    </row>
    <row r="7077" spans="1:28" x14ac:dyDescent="0.25">
      <c r="A7077">
        <v>42</v>
      </c>
      <c r="B7077" t="s">
        <v>391</v>
      </c>
      <c r="C7077" t="s">
        <v>545</v>
      </c>
      <c r="D7077" t="s">
        <v>4</v>
      </c>
      <c r="E7077" t="s">
        <v>24</v>
      </c>
      <c r="F7077" t="s">
        <v>84</v>
      </c>
      <c r="G7077">
        <v>45000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617</v>
      </c>
      <c r="AB7077">
        <v>2020</v>
      </c>
    </row>
    <row r="7078" spans="1:28" x14ac:dyDescent="0.25">
      <c r="A7078">
        <v>43</v>
      </c>
      <c r="B7078" t="s">
        <v>392</v>
      </c>
      <c r="C7078" t="s">
        <v>547</v>
      </c>
      <c r="D7078" t="s">
        <v>10</v>
      </c>
      <c r="E7078" t="s">
        <v>50</v>
      </c>
      <c r="F7078" t="s">
        <v>84</v>
      </c>
      <c r="G7078">
        <v>45000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617</v>
      </c>
      <c r="AB7078">
        <v>2020</v>
      </c>
    </row>
    <row r="7079" spans="1:28" x14ac:dyDescent="0.25">
      <c r="A7079">
        <v>44</v>
      </c>
      <c r="B7079" t="s">
        <v>393</v>
      </c>
      <c r="C7079" t="s">
        <v>717</v>
      </c>
      <c r="D7079" t="s">
        <v>10</v>
      </c>
      <c r="E7079" t="s">
        <v>43</v>
      </c>
      <c r="F7079" t="s">
        <v>84</v>
      </c>
      <c r="G7079">
        <v>45000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617</v>
      </c>
      <c r="AB7079">
        <v>2020</v>
      </c>
    </row>
    <row r="7080" spans="1:28" x14ac:dyDescent="0.25">
      <c r="A7080">
        <v>45</v>
      </c>
      <c r="B7080" t="s">
        <v>387</v>
      </c>
      <c r="C7080" t="s">
        <v>549</v>
      </c>
      <c r="D7080" t="s">
        <v>16</v>
      </c>
      <c r="E7080" t="s">
        <v>45</v>
      </c>
      <c r="F7080" t="s">
        <v>84</v>
      </c>
      <c r="G7080">
        <v>44000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617</v>
      </c>
      <c r="AB7080">
        <v>2020</v>
      </c>
    </row>
    <row r="7081" spans="1:28" x14ac:dyDescent="0.25">
      <c r="A7081">
        <v>46</v>
      </c>
      <c r="B7081" t="s">
        <v>375</v>
      </c>
      <c r="C7081" t="s">
        <v>705</v>
      </c>
      <c r="D7081" t="s">
        <v>10</v>
      </c>
      <c r="E7081" t="s">
        <v>706</v>
      </c>
      <c r="F7081" t="s">
        <v>84</v>
      </c>
      <c r="G7081">
        <v>40000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617</v>
      </c>
      <c r="AB7081">
        <v>2020</v>
      </c>
    </row>
    <row r="7082" spans="1:28" x14ac:dyDescent="0.25">
      <c r="A7082">
        <v>47</v>
      </c>
      <c r="B7082" t="s">
        <v>370</v>
      </c>
      <c r="C7082" t="s">
        <v>648</v>
      </c>
      <c r="D7082" t="s">
        <v>94</v>
      </c>
      <c r="E7082" t="s">
        <v>46</v>
      </c>
      <c r="F7082" t="s">
        <v>84</v>
      </c>
      <c r="G7082">
        <v>40000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617</v>
      </c>
      <c r="AB7082">
        <v>2020</v>
      </c>
    </row>
    <row r="7083" spans="1:28" x14ac:dyDescent="0.25">
      <c r="A7083">
        <v>48</v>
      </c>
      <c r="B7083" t="s">
        <v>376</v>
      </c>
      <c r="C7083" t="s">
        <v>551</v>
      </c>
      <c r="D7083" t="s">
        <v>10</v>
      </c>
      <c r="E7083" t="s">
        <v>44</v>
      </c>
      <c r="F7083" t="s">
        <v>84</v>
      </c>
      <c r="G7083">
        <v>40000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617</v>
      </c>
      <c r="AB7083">
        <v>2020</v>
      </c>
    </row>
    <row r="7084" spans="1:28" x14ac:dyDescent="0.25">
      <c r="A7084">
        <v>49</v>
      </c>
      <c r="B7084" t="s">
        <v>382</v>
      </c>
      <c r="C7084" t="s">
        <v>552</v>
      </c>
      <c r="D7084" t="s">
        <v>94</v>
      </c>
      <c r="E7084" t="s">
        <v>65</v>
      </c>
      <c r="F7084" t="s">
        <v>85</v>
      </c>
      <c r="G7084">
        <v>40000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617</v>
      </c>
      <c r="AB7084">
        <v>2020</v>
      </c>
    </row>
    <row r="7085" spans="1:28" x14ac:dyDescent="0.25">
      <c r="A7085">
        <v>50</v>
      </c>
      <c r="B7085" t="s">
        <v>385</v>
      </c>
      <c r="C7085" t="s">
        <v>629</v>
      </c>
      <c r="D7085" t="s">
        <v>94</v>
      </c>
      <c r="E7085" t="s">
        <v>698</v>
      </c>
      <c r="F7085" t="s">
        <v>84</v>
      </c>
      <c r="G7085">
        <v>40000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617</v>
      </c>
      <c r="AB7085">
        <v>2020</v>
      </c>
    </row>
    <row r="7086" spans="1:28" x14ac:dyDescent="0.25">
      <c r="A7086">
        <v>51</v>
      </c>
      <c r="B7086" t="s">
        <v>386</v>
      </c>
      <c r="C7086" t="s">
        <v>631</v>
      </c>
      <c r="D7086" t="s">
        <v>6</v>
      </c>
      <c r="E7086" t="s">
        <v>46</v>
      </c>
      <c r="F7086" t="s">
        <v>84</v>
      </c>
      <c r="G7086">
        <v>40000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617</v>
      </c>
      <c r="AB7086">
        <v>2020</v>
      </c>
    </row>
    <row r="7087" spans="1:28" x14ac:dyDescent="0.25">
      <c r="A7087">
        <v>52</v>
      </c>
      <c r="B7087" t="s">
        <v>381</v>
      </c>
      <c r="C7087" t="s">
        <v>553</v>
      </c>
      <c r="D7087" t="s">
        <v>10</v>
      </c>
      <c r="E7087" t="s">
        <v>46</v>
      </c>
      <c r="F7087" t="s">
        <v>84</v>
      </c>
      <c r="G7087">
        <v>38000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617</v>
      </c>
      <c r="AB7087">
        <v>2020</v>
      </c>
    </row>
    <row r="7088" spans="1:28" x14ac:dyDescent="0.25">
      <c r="A7088">
        <v>53</v>
      </c>
      <c r="B7088" t="s">
        <v>377</v>
      </c>
      <c r="C7088" t="s">
        <v>554</v>
      </c>
      <c r="D7088" t="s">
        <v>10</v>
      </c>
      <c r="E7088" t="s">
        <v>44</v>
      </c>
      <c r="F7088" t="s">
        <v>84</v>
      </c>
      <c r="G7088">
        <v>36000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617</v>
      </c>
      <c r="AB7088">
        <v>2020</v>
      </c>
    </row>
    <row r="7089" spans="1:28" x14ac:dyDescent="0.25">
      <c r="A7089">
        <v>54</v>
      </c>
      <c r="B7089" t="s">
        <v>378</v>
      </c>
      <c r="C7089" t="s">
        <v>556</v>
      </c>
      <c r="D7089" t="s">
        <v>10</v>
      </c>
      <c r="E7089" t="s">
        <v>44</v>
      </c>
      <c r="F7089" t="s">
        <v>84</v>
      </c>
      <c r="G7089">
        <v>36000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617</v>
      </c>
      <c r="AB7089">
        <v>2020</v>
      </c>
    </row>
    <row r="7090" spans="1:28" x14ac:dyDescent="0.25">
      <c r="A7090">
        <v>55</v>
      </c>
      <c r="B7090" t="s">
        <v>380</v>
      </c>
      <c r="C7090" t="s">
        <v>543</v>
      </c>
      <c r="D7090" t="s">
        <v>21</v>
      </c>
      <c r="E7090" t="s">
        <v>68</v>
      </c>
      <c r="F7090" t="s">
        <v>84</v>
      </c>
      <c r="G7090">
        <v>36000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617</v>
      </c>
      <c r="AB7090">
        <v>2020</v>
      </c>
    </row>
    <row r="7091" spans="1:28" x14ac:dyDescent="0.25">
      <c r="A7091">
        <v>56</v>
      </c>
      <c r="B7091" t="s">
        <v>360</v>
      </c>
      <c r="C7091" t="s">
        <v>560</v>
      </c>
      <c r="D7091" t="s">
        <v>12</v>
      </c>
      <c r="E7091" t="s">
        <v>46</v>
      </c>
      <c r="F7091" t="s">
        <v>84</v>
      </c>
      <c r="G7091">
        <v>32000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617</v>
      </c>
      <c r="AB7091">
        <v>2020</v>
      </c>
    </row>
    <row r="7092" spans="1:28" x14ac:dyDescent="0.25">
      <c r="A7092">
        <v>57</v>
      </c>
      <c r="B7092" t="s">
        <v>369</v>
      </c>
      <c r="C7092" t="s">
        <v>562</v>
      </c>
      <c r="D7092" t="s">
        <v>94</v>
      </c>
      <c r="E7092" t="s">
        <v>563</v>
      </c>
      <c r="F7092" t="s">
        <v>84</v>
      </c>
      <c r="G7092">
        <v>32000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617</v>
      </c>
      <c r="AB7092">
        <v>2020</v>
      </c>
    </row>
    <row r="7093" spans="1:28" x14ac:dyDescent="0.25">
      <c r="A7093">
        <v>58</v>
      </c>
      <c r="B7093" t="s">
        <v>371</v>
      </c>
      <c r="C7093" t="s">
        <v>550</v>
      </c>
      <c r="D7093" t="s">
        <v>94</v>
      </c>
      <c r="E7093" t="s">
        <v>58</v>
      </c>
      <c r="F7093" t="s">
        <v>84</v>
      </c>
      <c r="G7093">
        <v>32000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617</v>
      </c>
      <c r="AB7093">
        <v>2020</v>
      </c>
    </row>
    <row r="7094" spans="1:28" x14ac:dyDescent="0.25">
      <c r="A7094">
        <v>59</v>
      </c>
      <c r="B7094" t="s">
        <v>372</v>
      </c>
      <c r="C7094" t="s">
        <v>707</v>
      </c>
      <c r="D7094" t="s">
        <v>94</v>
      </c>
      <c r="E7094" t="s">
        <v>630</v>
      </c>
      <c r="F7094" t="s">
        <v>84</v>
      </c>
      <c r="G7094">
        <v>32000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617</v>
      </c>
      <c r="AB7094">
        <v>2020</v>
      </c>
    </row>
    <row r="7095" spans="1:28" x14ac:dyDescent="0.25">
      <c r="A7095">
        <v>60</v>
      </c>
      <c r="B7095" t="s">
        <v>373</v>
      </c>
      <c r="C7095" t="s">
        <v>566</v>
      </c>
      <c r="D7095" t="s">
        <v>14</v>
      </c>
      <c r="E7095" t="s">
        <v>72</v>
      </c>
      <c r="F7095" t="s">
        <v>84</v>
      </c>
      <c r="G7095">
        <v>32000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617</v>
      </c>
      <c r="AB7095">
        <v>2020</v>
      </c>
    </row>
    <row r="7096" spans="1:28" x14ac:dyDescent="0.25">
      <c r="A7096">
        <v>61</v>
      </c>
      <c r="B7096" t="s">
        <v>367</v>
      </c>
      <c r="C7096" t="s">
        <v>567</v>
      </c>
      <c r="D7096" t="s">
        <v>4</v>
      </c>
      <c r="E7096" t="s">
        <v>568</v>
      </c>
      <c r="F7096" t="s">
        <v>84</v>
      </c>
      <c r="G7096">
        <v>31500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617</v>
      </c>
      <c r="AB7096">
        <v>2020</v>
      </c>
    </row>
    <row r="7097" spans="1:28" x14ac:dyDescent="0.25">
      <c r="A7097">
        <v>62</v>
      </c>
      <c r="B7097" t="s">
        <v>346</v>
      </c>
      <c r="C7097" t="s">
        <v>583</v>
      </c>
      <c r="D7097" t="s">
        <v>12</v>
      </c>
      <c r="E7097" t="s">
        <v>46</v>
      </c>
      <c r="F7097" t="s">
        <v>84</v>
      </c>
      <c r="G7097">
        <v>28875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617</v>
      </c>
      <c r="AB7097">
        <v>2020</v>
      </c>
    </row>
    <row r="7098" spans="1:28" x14ac:dyDescent="0.25">
      <c r="A7098">
        <v>63</v>
      </c>
      <c r="B7098" t="s">
        <v>350</v>
      </c>
      <c r="C7098" t="s">
        <v>558</v>
      </c>
      <c r="D7098" t="s">
        <v>6</v>
      </c>
      <c r="E7098" t="s">
        <v>83</v>
      </c>
      <c r="F7098" t="s">
        <v>84</v>
      </c>
      <c r="G7098">
        <v>28875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617</v>
      </c>
      <c r="AB7098">
        <v>2020</v>
      </c>
    </row>
    <row r="7099" spans="1:28" x14ac:dyDescent="0.25">
      <c r="A7099">
        <v>64</v>
      </c>
      <c r="B7099" t="s">
        <v>361</v>
      </c>
      <c r="C7099" t="s">
        <v>622</v>
      </c>
      <c r="D7099" t="s">
        <v>12</v>
      </c>
      <c r="E7099" t="s">
        <v>32</v>
      </c>
      <c r="F7099" t="s">
        <v>84</v>
      </c>
      <c r="G7099">
        <v>28875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617</v>
      </c>
      <c r="AB7099">
        <v>2020</v>
      </c>
    </row>
    <row r="7100" spans="1:28" x14ac:dyDescent="0.25">
      <c r="A7100">
        <v>65</v>
      </c>
      <c r="B7100" t="s">
        <v>365</v>
      </c>
      <c r="C7100" t="s">
        <v>584</v>
      </c>
      <c r="D7100" t="s">
        <v>19</v>
      </c>
      <c r="E7100" t="s">
        <v>46</v>
      </c>
      <c r="F7100" t="s">
        <v>84</v>
      </c>
      <c r="G7100">
        <v>27300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617</v>
      </c>
      <c r="AB7100">
        <v>2020</v>
      </c>
    </row>
    <row r="7101" spans="1:28" x14ac:dyDescent="0.25">
      <c r="A7101">
        <v>66</v>
      </c>
      <c r="B7101" t="s">
        <v>364</v>
      </c>
      <c r="C7101" t="s">
        <v>555</v>
      </c>
      <c r="D7101" t="s">
        <v>94</v>
      </c>
      <c r="E7101" t="s">
        <v>74</v>
      </c>
      <c r="F7101" t="s">
        <v>84</v>
      </c>
      <c r="G7101">
        <v>26250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617</v>
      </c>
      <c r="AB7101">
        <v>2020</v>
      </c>
    </row>
    <row r="7102" spans="1:28" x14ac:dyDescent="0.25">
      <c r="A7102">
        <v>67</v>
      </c>
      <c r="B7102" t="s">
        <v>363</v>
      </c>
      <c r="C7102" t="s">
        <v>569</v>
      </c>
      <c r="D7102" t="s">
        <v>632</v>
      </c>
      <c r="E7102" t="s">
        <v>619</v>
      </c>
      <c r="F7102" t="s">
        <v>84</v>
      </c>
      <c r="G7102">
        <v>24255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617</v>
      </c>
      <c r="AB7102">
        <v>2020</v>
      </c>
    </row>
    <row r="7103" spans="1:28" x14ac:dyDescent="0.25">
      <c r="A7103">
        <v>68</v>
      </c>
      <c r="B7103" t="s">
        <v>362</v>
      </c>
      <c r="C7103" t="s">
        <v>570</v>
      </c>
      <c r="D7103" t="s">
        <v>94</v>
      </c>
      <c r="E7103" t="s">
        <v>620</v>
      </c>
      <c r="F7103" t="s">
        <v>84</v>
      </c>
      <c r="G7103">
        <v>24150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617</v>
      </c>
      <c r="AB7103">
        <v>2020</v>
      </c>
    </row>
    <row r="7104" spans="1:28" x14ac:dyDescent="0.25">
      <c r="A7104">
        <v>69</v>
      </c>
      <c r="B7104" t="s">
        <v>432</v>
      </c>
      <c r="C7104" t="s">
        <v>590</v>
      </c>
      <c r="D7104" t="s">
        <v>10</v>
      </c>
      <c r="E7104" t="s">
        <v>33</v>
      </c>
      <c r="F7104" t="s">
        <v>84</v>
      </c>
      <c r="G7104">
        <v>23100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617</v>
      </c>
      <c r="AB7104">
        <v>2020</v>
      </c>
    </row>
    <row r="7105" spans="1:28" x14ac:dyDescent="0.25">
      <c r="A7105">
        <v>70</v>
      </c>
      <c r="B7105" t="s">
        <v>435</v>
      </c>
      <c r="C7105" t="s">
        <v>649</v>
      </c>
      <c r="D7105" t="s">
        <v>650</v>
      </c>
      <c r="E7105" t="s">
        <v>33</v>
      </c>
      <c r="F7105" t="s">
        <v>84</v>
      </c>
      <c r="G7105">
        <v>23100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617</v>
      </c>
      <c r="AB7105">
        <v>2020</v>
      </c>
    </row>
    <row r="7106" spans="1:28" x14ac:dyDescent="0.25">
      <c r="A7106">
        <v>71</v>
      </c>
      <c r="B7106" t="s">
        <v>434</v>
      </c>
      <c r="C7106" t="s">
        <v>716</v>
      </c>
      <c r="D7106" t="s">
        <v>7</v>
      </c>
      <c r="E7106" t="s">
        <v>54</v>
      </c>
      <c r="F7106" t="s">
        <v>84</v>
      </c>
      <c r="G7106">
        <v>23100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617</v>
      </c>
      <c r="AB7106">
        <v>2020</v>
      </c>
    </row>
    <row r="7107" spans="1:28" x14ac:dyDescent="0.25">
      <c r="A7107">
        <v>72</v>
      </c>
      <c r="B7107" t="s">
        <v>353</v>
      </c>
      <c r="C7107" t="s">
        <v>580</v>
      </c>
      <c r="D7107" t="s">
        <v>19</v>
      </c>
      <c r="E7107" t="s">
        <v>60</v>
      </c>
      <c r="F7107" t="s">
        <v>84</v>
      </c>
      <c r="G7107">
        <v>23100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617</v>
      </c>
      <c r="AB7107">
        <v>2020</v>
      </c>
    </row>
    <row r="7108" spans="1:28" x14ac:dyDescent="0.25">
      <c r="A7108">
        <v>73</v>
      </c>
      <c r="B7108" t="s">
        <v>354</v>
      </c>
      <c r="C7108" t="s">
        <v>581</v>
      </c>
      <c r="D7108" t="s">
        <v>94</v>
      </c>
      <c r="E7108" t="s">
        <v>54</v>
      </c>
      <c r="F7108" t="s">
        <v>84</v>
      </c>
      <c r="G7108">
        <v>23100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617</v>
      </c>
      <c r="AB7108">
        <v>2020</v>
      </c>
    </row>
    <row r="7109" spans="1:28" x14ac:dyDescent="0.25">
      <c r="A7109">
        <v>74</v>
      </c>
      <c r="B7109" t="s">
        <v>355</v>
      </c>
      <c r="C7109" t="s">
        <v>582</v>
      </c>
      <c r="D7109" t="s">
        <v>7</v>
      </c>
      <c r="E7109" t="s">
        <v>54</v>
      </c>
      <c r="F7109" t="s">
        <v>84</v>
      </c>
      <c r="G7109">
        <v>23100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617</v>
      </c>
      <c r="AB7109">
        <v>2020</v>
      </c>
    </row>
    <row r="7110" spans="1:28" x14ac:dyDescent="0.25">
      <c r="A7110">
        <v>75</v>
      </c>
      <c r="B7110" t="s">
        <v>356</v>
      </c>
      <c r="C7110" t="s">
        <v>571</v>
      </c>
      <c r="D7110" t="s">
        <v>6</v>
      </c>
      <c r="E7110" t="s">
        <v>26</v>
      </c>
      <c r="F7110" t="s">
        <v>84</v>
      </c>
      <c r="G7110">
        <v>23100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617</v>
      </c>
      <c r="AB7110">
        <v>2020</v>
      </c>
    </row>
    <row r="7111" spans="1:28" x14ac:dyDescent="0.25">
      <c r="A7111">
        <v>76</v>
      </c>
      <c r="B7111" t="s">
        <v>357</v>
      </c>
      <c r="C7111" t="s">
        <v>589</v>
      </c>
      <c r="D7111" t="s">
        <v>6</v>
      </c>
      <c r="E7111" t="s">
        <v>26</v>
      </c>
      <c r="F7111" t="s">
        <v>84</v>
      </c>
      <c r="G7111">
        <v>23100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617</v>
      </c>
      <c r="AB7111">
        <v>2020</v>
      </c>
    </row>
    <row r="7112" spans="1:28" x14ac:dyDescent="0.25">
      <c r="A7112">
        <v>77</v>
      </c>
      <c r="B7112" t="s">
        <v>359</v>
      </c>
      <c r="C7112" t="s">
        <v>572</v>
      </c>
      <c r="D7112" t="s">
        <v>94</v>
      </c>
      <c r="E7112" t="s">
        <v>54</v>
      </c>
      <c r="F7112" t="s">
        <v>84</v>
      </c>
      <c r="G7112">
        <v>23100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617</v>
      </c>
      <c r="AB7112">
        <v>2020</v>
      </c>
    </row>
    <row r="7113" spans="1:28" x14ac:dyDescent="0.25">
      <c r="A7113">
        <v>78</v>
      </c>
      <c r="B7113" t="s">
        <v>341</v>
      </c>
      <c r="C7113" t="s">
        <v>579</v>
      </c>
      <c r="D7113" t="s">
        <v>94</v>
      </c>
      <c r="E7113" t="s">
        <v>52</v>
      </c>
      <c r="F7113" t="s">
        <v>84</v>
      </c>
      <c r="G7113">
        <v>22000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617</v>
      </c>
      <c r="AB7113">
        <v>2020</v>
      </c>
    </row>
    <row r="7114" spans="1:28" x14ac:dyDescent="0.25">
      <c r="A7114">
        <v>79</v>
      </c>
      <c r="B7114" t="s">
        <v>347</v>
      </c>
      <c r="C7114" t="s">
        <v>651</v>
      </c>
      <c r="D7114" t="s">
        <v>6</v>
      </c>
      <c r="E7114" t="s">
        <v>26</v>
      </c>
      <c r="F7114" t="s">
        <v>84</v>
      </c>
      <c r="G7114">
        <v>22000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617</v>
      </c>
      <c r="AB7114">
        <v>2020</v>
      </c>
    </row>
    <row r="7115" spans="1:28" x14ac:dyDescent="0.25">
      <c r="A7115">
        <v>80</v>
      </c>
      <c r="B7115" t="s">
        <v>348</v>
      </c>
      <c r="C7115" t="s">
        <v>652</v>
      </c>
      <c r="D7115" t="s">
        <v>6</v>
      </c>
      <c r="E7115" t="s">
        <v>26</v>
      </c>
      <c r="F7115" t="s">
        <v>84</v>
      </c>
      <c r="G7115">
        <v>22000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617</v>
      </c>
      <c r="AB7115">
        <v>2020</v>
      </c>
    </row>
    <row r="7116" spans="1:28" x14ac:dyDescent="0.25">
      <c r="A7116">
        <v>81</v>
      </c>
      <c r="B7116" t="s">
        <v>349</v>
      </c>
      <c r="C7116" t="s">
        <v>591</v>
      </c>
      <c r="D7116" t="s">
        <v>6</v>
      </c>
      <c r="E7116" t="s">
        <v>52</v>
      </c>
      <c r="F7116" t="s">
        <v>84</v>
      </c>
      <c r="G7116">
        <v>22000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617</v>
      </c>
      <c r="AB7116">
        <v>2020</v>
      </c>
    </row>
    <row r="7117" spans="1:28" x14ac:dyDescent="0.25">
      <c r="A7117">
        <v>82</v>
      </c>
      <c r="B7117" t="s">
        <v>351</v>
      </c>
      <c r="C7117" t="s">
        <v>592</v>
      </c>
      <c r="D7117" t="s">
        <v>6</v>
      </c>
      <c r="E7117" t="s">
        <v>52</v>
      </c>
      <c r="F7117" t="s">
        <v>84</v>
      </c>
      <c r="G7117">
        <v>22000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617</v>
      </c>
      <c r="AB7117">
        <v>2020</v>
      </c>
    </row>
    <row r="7118" spans="1:28" x14ac:dyDescent="0.25">
      <c r="A7118">
        <v>83</v>
      </c>
      <c r="B7118" t="s">
        <v>352</v>
      </c>
      <c r="C7118" t="s">
        <v>593</v>
      </c>
      <c r="D7118" t="s">
        <v>6</v>
      </c>
      <c r="E7118" t="s">
        <v>26</v>
      </c>
      <c r="F7118" t="s">
        <v>84</v>
      </c>
      <c r="G7118">
        <v>22000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617</v>
      </c>
      <c r="AB7118">
        <v>2020</v>
      </c>
    </row>
    <row r="7119" spans="1:28" x14ac:dyDescent="0.25">
      <c r="A7119">
        <v>84</v>
      </c>
      <c r="B7119" t="s">
        <v>433</v>
      </c>
      <c r="C7119" t="s">
        <v>653</v>
      </c>
      <c r="D7119" t="s">
        <v>650</v>
      </c>
      <c r="E7119" t="s">
        <v>26</v>
      </c>
      <c r="F7119" t="s">
        <v>84</v>
      </c>
      <c r="G7119">
        <v>22000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617</v>
      </c>
      <c r="AB7119">
        <v>2020</v>
      </c>
    </row>
    <row r="7120" spans="1:28" x14ac:dyDescent="0.25">
      <c r="A7120">
        <v>85</v>
      </c>
      <c r="B7120" t="s">
        <v>439</v>
      </c>
      <c r="C7120" t="s">
        <v>596</v>
      </c>
      <c r="D7120" t="s">
        <v>94</v>
      </c>
      <c r="E7120" t="s">
        <v>26</v>
      </c>
      <c r="F7120" t="s">
        <v>84</v>
      </c>
      <c r="G7120">
        <v>20000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617</v>
      </c>
      <c r="AB7120">
        <v>2020</v>
      </c>
    </row>
    <row r="7121" spans="1:28" x14ac:dyDescent="0.25">
      <c r="A7121">
        <v>86</v>
      </c>
      <c r="B7121" t="s">
        <v>340</v>
      </c>
      <c r="C7121" t="s">
        <v>654</v>
      </c>
      <c r="D7121" t="s">
        <v>6</v>
      </c>
      <c r="E7121" t="s">
        <v>26</v>
      </c>
      <c r="F7121" t="s">
        <v>84</v>
      </c>
      <c r="G7121">
        <v>20000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617</v>
      </c>
      <c r="AB7121">
        <v>2020</v>
      </c>
    </row>
    <row r="7122" spans="1:28" x14ac:dyDescent="0.25">
      <c r="A7122">
        <v>87</v>
      </c>
      <c r="B7122" t="s">
        <v>344</v>
      </c>
      <c r="C7122" t="s">
        <v>588</v>
      </c>
      <c r="D7122" t="s">
        <v>94</v>
      </c>
      <c r="E7122" t="s">
        <v>41</v>
      </c>
      <c r="F7122" t="s">
        <v>84</v>
      </c>
      <c r="G7122">
        <v>19800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617</v>
      </c>
      <c r="AB7122">
        <v>2020</v>
      </c>
    </row>
    <row r="7123" spans="1:28" x14ac:dyDescent="0.25">
      <c r="A7123">
        <v>88</v>
      </c>
      <c r="B7123" t="s">
        <v>342</v>
      </c>
      <c r="C7123" t="s">
        <v>559</v>
      </c>
      <c r="D7123" t="s">
        <v>94</v>
      </c>
      <c r="E7123" t="s">
        <v>37</v>
      </c>
      <c r="F7123" t="s">
        <v>84</v>
      </c>
      <c r="G7123">
        <v>16775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617</v>
      </c>
      <c r="AB7123">
        <v>2020</v>
      </c>
    </row>
    <row r="7124" spans="1:28" x14ac:dyDescent="0.25">
      <c r="A7124">
        <v>89</v>
      </c>
      <c r="B7124" t="s">
        <v>343</v>
      </c>
      <c r="C7124" t="s">
        <v>633</v>
      </c>
      <c r="D7124" t="s">
        <v>6</v>
      </c>
      <c r="E7124" t="s">
        <v>37</v>
      </c>
      <c r="F7124" t="s">
        <v>84</v>
      </c>
      <c r="G7124">
        <v>16775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617</v>
      </c>
      <c r="AB7124">
        <v>2020</v>
      </c>
    </row>
    <row r="7125" spans="1:28" x14ac:dyDescent="0.25">
      <c r="A7125">
        <v>90</v>
      </c>
      <c r="B7125" t="s">
        <v>338</v>
      </c>
      <c r="C7125" t="s">
        <v>594</v>
      </c>
      <c r="D7125" t="s">
        <v>6</v>
      </c>
      <c r="E7125" t="s">
        <v>28</v>
      </c>
      <c r="F7125" t="s">
        <v>84</v>
      </c>
      <c r="G7125">
        <v>16500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617</v>
      </c>
      <c r="AB7125">
        <v>2020</v>
      </c>
    </row>
    <row r="7126" spans="1:28" x14ac:dyDescent="0.25">
      <c r="A7126">
        <v>91</v>
      </c>
      <c r="B7126" t="s">
        <v>339</v>
      </c>
      <c r="C7126" t="s">
        <v>595</v>
      </c>
      <c r="D7126" t="s">
        <v>94</v>
      </c>
      <c r="E7126" t="s">
        <v>57</v>
      </c>
      <c r="F7126" t="s">
        <v>84</v>
      </c>
      <c r="G7126">
        <v>16500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617</v>
      </c>
      <c r="AB7126">
        <v>2020</v>
      </c>
    </row>
    <row r="7127" spans="1:28" x14ac:dyDescent="0.25">
      <c r="A7127">
        <v>92</v>
      </c>
      <c r="B7127" t="s">
        <v>431</v>
      </c>
      <c r="C7127" t="s">
        <v>600</v>
      </c>
      <c r="D7127" t="s">
        <v>632</v>
      </c>
      <c r="E7127" t="s">
        <v>37</v>
      </c>
      <c r="F7127" t="s">
        <v>84</v>
      </c>
      <c r="G7127">
        <v>13750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617</v>
      </c>
      <c r="AB7127">
        <v>2020</v>
      </c>
    </row>
    <row r="7128" spans="1:28" x14ac:dyDescent="0.25">
      <c r="A7128">
        <v>93</v>
      </c>
      <c r="B7128" t="s">
        <v>336</v>
      </c>
      <c r="C7128" t="s">
        <v>603</v>
      </c>
      <c r="D7128" t="s">
        <v>6</v>
      </c>
      <c r="E7128" t="s">
        <v>37</v>
      </c>
      <c r="F7128" t="s">
        <v>84</v>
      </c>
      <c r="G7128">
        <v>10000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621</v>
      </c>
      <c r="AB7128">
        <v>2020</v>
      </c>
    </row>
    <row r="7129" spans="1:28" x14ac:dyDescent="0.25">
      <c r="A7129">
        <v>94</v>
      </c>
      <c r="B7129" t="s">
        <v>373</v>
      </c>
      <c r="C7129" t="s">
        <v>708</v>
      </c>
      <c r="D7129" t="s">
        <v>7</v>
      </c>
      <c r="E7129" t="s">
        <v>27</v>
      </c>
      <c r="F7129" t="s">
        <v>84</v>
      </c>
      <c r="G7129">
        <v>360000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621</v>
      </c>
      <c r="AB7129">
        <v>2020</v>
      </c>
    </row>
    <row r="7130" spans="1:28" x14ac:dyDescent="0.25">
      <c r="A7130">
        <v>1</v>
      </c>
      <c r="B7130" t="s">
        <v>426</v>
      </c>
      <c r="C7130" t="s">
        <v>502</v>
      </c>
      <c r="D7130" t="s">
        <v>10</v>
      </c>
      <c r="E7130" t="s">
        <v>53</v>
      </c>
      <c r="F7130" t="s">
        <v>84</v>
      </c>
      <c r="G7130">
        <v>280000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621</v>
      </c>
      <c r="AB7130">
        <v>2020</v>
      </c>
    </row>
    <row r="7131" spans="1:28" x14ac:dyDescent="0.25">
      <c r="A7131">
        <v>2</v>
      </c>
      <c r="B7131" t="s">
        <v>427</v>
      </c>
      <c r="C7131" t="s">
        <v>709</v>
      </c>
      <c r="D7131" t="s">
        <v>19</v>
      </c>
      <c r="E7131" t="s">
        <v>71</v>
      </c>
      <c r="F7131" t="s">
        <v>84</v>
      </c>
      <c r="G7131">
        <v>280000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621</v>
      </c>
      <c r="AB7131">
        <v>2020</v>
      </c>
    </row>
    <row r="7132" spans="1:28" x14ac:dyDescent="0.25">
      <c r="A7132">
        <v>3</v>
      </c>
      <c r="B7132" t="s">
        <v>417</v>
      </c>
      <c r="C7132" t="s">
        <v>512</v>
      </c>
      <c r="D7132" t="s">
        <v>21</v>
      </c>
      <c r="E7132" t="s">
        <v>81</v>
      </c>
      <c r="F7132" t="s">
        <v>84</v>
      </c>
      <c r="G7132">
        <v>130000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621</v>
      </c>
      <c r="AB7132">
        <v>2020</v>
      </c>
    </row>
    <row r="7133" spans="1:28" x14ac:dyDescent="0.25">
      <c r="A7133">
        <v>4</v>
      </c>
      <c r="B7133" t="s">
        <v>418</v>
      </c>
      <c r="C7133" t="s">
        <v>710</v>
      </c>
      <c r="D7133" t="s">
        <v>94</v>
      </c>
      <c r="E7133" t="s">
        <v>711</v>
      </c>
      <c r="F7133" t="s">
        <v>85</v>
      </c>
      <c r="G7133">
        <v>130000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621</v>
      </c>
      <c r="AB7133">
        <v>2020</v>
      </c>
    </row>
    <row r="7134" spans="1:28" x14ac:dyDescent="0.25">
      <c r="A7134">
        <v>5</v>
      </c>
      <c r="B7134" t="s">
        <v>419</v>
      </c>
      <c r="C7134" t="s">
        <v>518</v>
      </c>
      <c r="D7134" t="s">
        <v>16</v>
      </c>
      <c r="E7134" t="s">
        <v>701</v>
      </c>
      <c r="F7134" t="s">
        <v>84</v>
      </c>
      <c r="G7134">
        <v>130000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621</v>
      </c>
      <c r="AB7134">
        <v>2020</v>
      </c>
    </row>
    <row r="7135" spans="1:28" x14ac:dyDescent="0.25">
      <c r="A7135">
        <v>6</v>
      </c>
      <c r="B7135" t="s">
        <v>425</v>
      </c>
      <c r="C7135" t="s">
        <v>659</v>
      </c>
      <c r="D7135" t="s">
        <v>6</v>
      </c>
      <c r="E7135" t="s">
        <v>660</v>
      </c>
      <c r="F7135" t="s">
        <v>661</v>
      </c>
      <c r="G7135">
        <v>130000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621</v>
      </c>
      <c r="AB7135">
        <v>2020</v>
      </c>
    </row>
    <row r="7136" spans="1:28" x14ac:dyDescent="0.25">
      <c r="A7136">
        <v>7</v>
      </c>
      <c r="B7136" t="s">
        <v>420</v>
      </c>
      <c r="C7136" t="s">
        <v>513</v>
      </c>
      <c r="D7136" t="s">
        <v>14</v>
      </c>
      <c r="E7136" t="s">
        <v>333</v>
      </c>
      <c r="F7136" t="s">
        <v>84</v>
      </c>
      <c r="G7136">
        <v>130000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621</v>
      </c>
      <c r="AB7136">
        <v>2020</v>
      </c>
    </row>
    <row r="7137" spans="1:28" x14ac:dyDescent="0.25">
      <c r="A7137">
        <v>8</v>
      </c>
      <c r="B7137" t="s">
        <v>421</v>
      </c>
      <c r="C7137" t="s">
        <v>515</v>
      </c>
      <c r="D7137" t="s">
        <v>4</v>
      </c>
      <c r="E7137" t="s">
        <v>516</v>
      </c>
      <c r="F7137" t="s">
        <v>84</v>
      </c>
      <c r="G7137">
        <v>130000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621</v>
      </c>
      <c r="AB7137">
        <v>2020</v>
      </c>
    </row>
    <row r="7138" spans="1:28" x14ac:dyDescent="0.25">
      <c r="A7138">
        <v>9</v>
      </c>
      <c r="B7138" t="s">
        <v>422</v>
      </c>
      <c r="C7138" t="s">
        <v>504</v>
      </c>
      <c r="D7138" t="s">
        <v>5</v>
      </c>
      <c r="E7138" t="s">
        <v>702</v>
      </c>
      <c r="F7138" t="s">
        <v>84</v>
      </c>
      <c r="G7138">
        <v>130000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621</v>
      </c>
      <c r="AB7138">
        <v>2020</v>
      </c>
    </row>
    <row r="7139" spans="1:28" x14ac:dyDescent="0.25">
      <c r="A7139">
        <v>10</v>
      </c>
      <c r="B7139" t="s">
        <v>423</v>
      </c>
      <c r="C7139" t="s">
        <v>614</v>
      </c>
      <c r="D7139" t="s">
        <v>615</v>
      </c>
      <c r="E7139" t="s">
        <v>616</v>
      </c>
      <c r="F7139" t="s">
        <v>84</v>
      </c>
      <c r="G7139">
        <v>130000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621</v>
      </c>
      <c r="AB7139">
        <v>2020</v>
      </c>
    </row>
    <row r="7140" spans="1:28" x14ac:dyDescent="0.25">
      <c r="A7140">
        <v>11</v>
      </c>
      <c r="B7140" t="s">
        <v>424</v>
      </c>
      <c r="C7140" t="s">
        <v>665</v>
      </c>
      <c r="D7140" t="s">
        <v>17</v>
      </c>
      <c r="E7140" t="s">
        <v>666</v>
      </c>
      <c r="F7140" t="s">
        <v>84</v>
      </c>
      <c r="G7140">
        <v>130000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621</v>
      </c>
      <c r="AB7140">
        <v>2020</v>
      </c>
    </row>
    <row r="7141" spans="1:28" x14ac:dyDescent="0.25">
      <c r="A7141">
        <v>12</v>
      </c>
      <c r="B7141" t="s">
        <v>411</v>
      </c>
      <c r="C7141" t="s">
        <v>521</v>
      </c>
      <c r="D7141" t="s">
        <v>13</v>
      </c>
      <c r="E7141" t="s">
        <v>678</v>
      </c>
      <c r="F7141" t="s">
        <v>84</v>
      </c>
      <c r="G7141">
        <v>95000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621</v>
      </c>
      <c r="AB7141">
        <v>2020</v>
      </c>
    </row>
    <row r="7142" spans="1:28" x14ac:dyDescent="0.25">
      <c r="A7142">
        <v>13</v>
      </c>
      <c r="B7142" t="s">
        <v>413</v>
      </c>
      <c r="C7142" t="s">
        <v>626</v>
      </c>
      <c r="D7142" t="s">
        <v>627</v>
      </c>
      <c r="E7142" t="s">
        <v>628</v>
      </c>
      <c r="F7142" t="s">
        <v>84</v>
      </c>
      <c r="G7142">
        <v>95000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621</v>
      </c>
      <c r="AB7142">
        <v>2020</v>
      </c>
    </row>
    <row r="7143" spans="1:28" x14ac:dyDescent="0.25">
      <c r="A7143">
        <v>14</v>
      </c>
      <c r="B7143" t="s">
        <v>414</v>
      </c>
      <c r="C7143" t="s">
        <v>523</v>
      </c>
      <c r="D7143" t="s">
        <v>21</v>
      </c>
      <c r="E7143" t="s">
        <v>48</v>
      </c>
      <c r="F7143" t="s">
        <v>84</v>
      </c>
      <c r="G7143">
        <v>95000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621</v>
      </c>
      <c r="AB7143">
        <v>2020</v>
      </c>
    </row>
    <row r="7144" spans="1:28" x14ac:dyDescent="0.25">
      <c r="A7144">
        <v>15</v>
      </c>
      <c r="B7144" t="s">
        <v>415</v>
      </c>
      <c r="C7144" t="s">
        <v>525</v>
      </c>
      <c r="D7144" t="s">
        <v>10</v>
      </c>
      <c r="E7144" t="s">
        <v>69</v>
      </c>
      <c r="F7144" t="s">
        <v>84</v>
      </c>
      <c r="G7144">
        <v>95000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621</v>
      </c>
      <c r="AB7144">
        <v>2020</v>
      </c>
    </row>
    <row r="7145" spans="1:28" x14ac:dyDescent="0.25">
      <c r="A7145">
        <v>16</v>
      </c>
      <c r="B7145" t="s">
        <v>416</v>
      </c>
      <c r="C7145" t="s">
        <v>679</v>
      </c>
      <c r="D7145" t="s">
        <v>6</v>
      </c>
      <c r="E7145" t="s">
        <v>680</v>
      </c>
      <c r="F7145" t="s">
        <v>84</v>
      </c>
      <c r="G7145">
        <v>95000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621</v>
      </c>
      <c r="AB7145">
        <v>2020</v>
      </c>
    </row>
    <row r="7146" spans="1:28" x14ac:dyDescent="0.25">
      <c r="A7146">
        <v>17</v>
      </c>
      <c r="B7146" t="s">
        <v>412</v>
      </c>
      <c r="C7146" t="s">
        <v>527</v>
      </c>
      <c r="D7146" t="s">
        <v>17</v>
      </c>
      <c r="E7146" t="s">
        <v>613</v>
      </c>
      <c r="F7146" t="s">
        <v>84</v>
      </c>
      <c r="G7146">
        <v>85000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621</v>
      </c>
      <c r="AB7146">
        <v>2020</v>
      </c>
    </row>
    <row r="7147" spans="1:28" x14ac:dyDescent="0.25">
      <c r="A7147">
        <v>18</v>
      </c>
      <c r="B7147" t="s">
        <v>409</v>
      </c>
      <c r="C7147" t="s">
        <v>719</v>
      </c>
      <c r="D7147" t="s">
        <v>94</v>
      </c>
      <c r="E7147" t="s">
        <v>645</v>
      </c>
      <c r="F7147" t="s">
        <v>661</v>
      </c>
      <c r="G7147">
        <v>85000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621</v>
      </c>
      <c r="AB7147">
        <v>2020</v>
      </c>
    </row>
    <row r="7148" spans="1:28" x14ac:dyDescent="0.25">
      <c r="A7148">
        <v>19</v>
      </c>
      <c r="B7148" t="s">
        <v>410</v>
      </c>
      <c r="C7148" t="s">
        <v>685</v>
      </c>
      <c r="D7148" t="s">
        <v>21</v>
      </c>
      <c r="E7148" t="s">
        <v>686</v>
      </c>
      <c r="F7148" t="s">
        <v>84</v>
      </c>
      <c r="G7148">
        <v>85000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621</v>
      </c>
      <c r="AB7148">
        <v>2020</v>
      </c>
    </row>
    <row r="7149" spans="1:28" x14ac:dyDescent="0.25">
      <c r="A7149">
        <v>20</v>
      </c>
      <c r="B7149" t="s">
        <v>438</v>
      </c>
      <c r="C7149" t="s">
        <v>517</v>
      </c>
      <c r="D7149" t="s">
        <v>94</v>
      </c>
      <c r="E7149" t="s">
        <v>645</v>
      </c>
      <c r="F7149" t="s">
        <v>664</v>
      </c>
      <c r="G7149">
        <v>85000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621</v>
      </c>
      <c r="AB7149">
        <v>2020</v>
      </c>
    </row>
    <row r="7150" spans="1:28" x14ac:dyDescent="0.25">
      <c r="A7150">
        <v>21</v>
      </c>
      <c r="B7150" t="s">
        <v>373</v>
      </c>
      <c r="C7150" t="s">
        <v>688</v>
      </c>
      <c r="D7150" t="s">
        <v>94</v>
      </c>
      <c r="E7150" t="s">
        <v>689</v>
      </c>
      <c r="F7150" t="s">
        <v>84</v>
      </c>
      <c r="G7150">
        <v>80000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621</v>
      </c>
      <c r="AB7150">
        <v>2020</v>
      </c>
    </row>
    <row r="7151" spans="1:28" x14ac:dyDescent="0.25">
      <c r="A7151">
        <v>22</v>
      </c>
      <c r="B7151" t="s">
        <v>408</v>
      </c>
      <c r="C7151" t="s">
        <v>712</v>
      </c>
      <c r="D7151" t="s">
        <v>632</v>
      </c>
      <c r="E7151" t="s">
        <v>713</v>
      </c>
      <c r="F7151" t="s">
        <v>84</v>
      </c>
      <c r="G7151">
        <v>80000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621</v>
      </c>
      <c r="AB7151">
        <v>2020</v>
      </c>
    </row>
    <row r="7152" spans="1:28" x14ac:dyDescent="0.25">
      <c r="A7152">
        <v>23</v>
      </c>
      <c r="B7152" t="s">
        <v>407</v>
      </c>
      <c r="C7152" t="s">
        <v>532</v>
      </c>
      <c r="D7152" t="s">
        <v>12</v>
      </c>
      <c r="E7152" t="s">
        <v>35</v>
      </c>
      <c r="F7152" t="s">
        <v>84</v>
      </c>
      <c r="G7152">
        <v>75000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621</v>
      </c>
      <c r="AB7152">
        <v>2020</v>
      </c>
    </row>
    <row r="7153" spans="1:28" x14ac:dyDescent="0.25">
      <c r="A7153">
        <v>24</v>
      </c>
      <c r="B7153" t="s">
        <v>406</v>
      </c>
      <c r="C7153" t="s">
        <v>533</v>
      </c>
      <c r="D7153" t="s">
        <v>6</v>
      </c>
      <c r="E7153" t="s">
        <v>335</v>
      </c>
      <c r="F7153" t="s">
        <v>84</v>
      </c>
      <c r="G7153">
        <v>70000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621</v>
      </c>
      <c r="AB7153">
        <v>2020</v>
      </c>
    </row>
    <row r="7154" spans="1:28" x14ac:dyDescent="0.25">
      <c r="A7154">
        <v>25</v>
      </c>
      <c r="B7154" t="s">
        <v>389</v>
      </c>
      <c r="C7154" t="s">
        <v>529</v>
      </c>
      <c r="D7154" t="s">
        <v>18</v>
      </c>
      <c r="E7154" t="s">
        <v>55</v>
      </c>
      <c r="F7154" t="s">
        <v>84</v>
      </c>
      <c r="G7154">
        <v>65000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621</v>
      </c>
      <c r="AB7154">
        <v>2020</v>
      </c>
    </row>
    <row r="7155" spans="1:28" x14ac:dyDescent="0.25">
      <c r="A7155">
        <v>26</v>
      </c>
      <c r="B7155" t="s">
        <v>402</v>
      </c>
      <c r="C7155" t="s">
        <v>526</v>
      </c>
      <c r="D7155" t="s">
        <v>4</v>
      </c>
      <c r="E7155" t="s">
        <v>618</v>
      </c>
      <c r="F7155" t="s">
        <v>84</v>
      </c>
      <c r="G7155">
        <v>65000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621</v>
      </c>
      <c r="AB7155">
        <v>2020</v>
      </c>
    </row>
    <row r="7156" spans="1:28" x14ac:dyDescent="0.25">
      <c r="A7156">
        <v>27</v>
      </c>
      <c r="B7156" t="s">
        <v>403</v>
      </c>
      <c r="C7156" t="s">
        <v>703</v>
      </c>
      <c r="D7156" t="s">
        <v>13</v>
      </c>
      <c r="E7156" t="s">
        <v>704</v>
      </c>
      <c r="F7156" t="s">
        <v>84</v>
      </c>
      <c r="G7156">
        <v>65000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621</v>
      </c>
      <c r="AB7156">
        <v>2020</v>
      </c>
    </row>
    <row r="7157" spans="1:28" x14ac:dyDescent="0.25">
      <c r="A7157">
        <v>28</v>
      </c>
      <c r="B7157" t="s">
        <v>404</v>
      </c>
      <c r="C7157" t="s">
        <v>534</v>
      </c>
      <c r="D7157" t="s">
        <v>10</v>
      </c>
      <c r="E7157" t="s">
        <v>39</v>
      </c>
      <c r="F7157" t="s">
        <v>84</v>
      </c>
      <c r="G7157">
        <v>65000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621</v>
      </c>
      <c r="AB7157">
        <v>2020</v>
      </c>
    </row>
    <row r="7158" spans="1:28" x14ac:dyDescent="0.25">
      <c r="A7158">
        <v>29</v>
      </c>
      <c r="B7158" t="s">
        <v>405</v>
      </c>
      <c r="C7158" t="s">
        <v>535</v>
      </c>
      <c r="D7158" t="s">
        <v>16</v>
      </c>
      <c r="E7158" t="s">
        <v>61</v>
      </c>
      <c r="F7158" t="s">
        <v>84</v>
      </c>
      <c r="G7158">
        <v>65000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621</v>
      </c>
      <c r="AB7158">
        <v>2020</v>
      </c>
    </row>
    <row r="7159" spans="1:28" x14ac:dyDescent="0.25">
      <c r="A7159">
        <v>30</v>
      </c>
      <c r="B7159" t="s">
        <v>400</v>
      </c>
      <c r="C7159" t="s">
        <v>536</v>
      </c>
      <c r="D7159" t="s">
        <v>4</v>
      </c>
      <c r="E7159" t="s">
        <v>64</v>
      </c>
      <c r="F7159" t="s">
        <v>84</v>
      </c>
      <c r="G7159">
        <v>60000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621</v>
      </c>
      <c r="AB7159">
        <v>2020</v>
      </c>
    </row>
    <row r="7160" spans="1:28" x14ac:dyDescent="0.25">
      <c r="A7160">
        <v>31</v>
      </c>
      <c r="B7160" t="s">
        <v>401</v>
      </c>
      <c r="C7160" t="s">
        <v>537</v>
      </c>
      <c r="D7160" t="s">
        <v>7</v>
      </c>
      <c r="E7160" t="s">
        <v>75</v>
      </c>
      <c r="F7160" t="s">
        <v>84</v>
      </c>
      <c r="G7160">
        <v>60000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621</v>
      </c>
      <c r="AB7160">
        <v>2020</v>
      </c>
    </row>
    <row r="7161" spans="1:28" x14ac:dyDescent="0.25">
      <c r="A7161">
        <v>32</v>
      </c>
      <c r="B7161" t="s">
        <v>429</v>
      </c>
      <c r="C7161" t="s">
        <v>538</v>
      </c>
      <c r="D7161" t="s">
        <v>14</v>
      </c>
      <c r="E7161" t="s">
        <v>66</v>
      </c>
      <c r="F7161" t="s">
        <v>84</v>
      </c>
      <c r="G7161">
        <v>55000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621</v>
      </c>
      <c r="AB7161">
        <v>2020</v>
      </c>
    </row>
    <row r="7162" spans="1:28" x14ac:dyDescent="0.25">
      <c r="A7162">
        <v>33</v>
      </c>
      <c r="B7162" t="s">
        <v>437</v>
      </c>
      <c r="C7162" t="s">
        <v>714</v>
      </c>
      <c r="D7162" t="s">
        <v>615</v>
      </c>
      <c r="E7162" t="s">
        <v>715</v>
      </c>
      <c r="F7162" t="s">
        <v>664</v>
      </c>
      <c r="G7162">
        <v>55000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621</v>
      </c>
      <c r="AB7162">
        <v>2020</v>
      </c>
    </row>
    <row r="7163" spans="1:28" x14ac:dyDescent="0.25">
      <c r="A7163">
        <v>34</v>
      </c>
      <c r="B7163" t="s">
        <v>342</v>
      </c>
      <c r="C7163" t="s">
        <v>539</v>
      </c>
      <c r="D7163" t="s">
        <v>15</v>
      </c>
      <c r="E7163" t="s">
        <v>540</v>
      </c>
      <c r="F7163" t="s">
        <v>84</v>
      </c>
      <c r="G7163">
        <v>55000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621</v>
      </c>
      <c r="AB7163">
        <v>2020</v>
      </c>
    </row>
    <row r="7164" spans="1:28" x14ac:dyDescent="0.25">
      <c r="A7164">
        <v>35</v>
      </c>
      <c r="B7164" t="s">
        <v>399</v>
      </c>
      <c r="C7164" t="s">
        <v>514</v>
      </c>
      <c r="D7164" t="s">
        <v>16</v>
      </c>
      <c r="E7164" t="s">
        <v>79</v>
      </c>
      <c r="F7164" t="s">
        <v>84</v>
      </c>
      <c r="G7164">
        <v>54000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621</v>
      </c>
      <c r="AB7164">
        <v>2020</v>
      </c>
    </row>
    <row r="7165" spans="1:28" x14ac:dyDescent="0.25">
      <c r="A7165">
        <v>36</v>
      </c>
      <c r="B7165" t="s">
        <v>396</v>
      </c>
      <c r="C7165" t="s">
        <v>541</v>
      </c>
      <c r="D7165" t="s">
        <v>21</v>
      </c>
      <c r="E7165" t="s">
        <v>70</v>
      </c>
      <c r="F7165" t="s">
        <v>84</v>
      </c>
      <c r="G7165">
        <v>50000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621</v>
      </c>
      <c r="AB7165">
        <v>2020</v>
      </c>
    </row>
    <row r="7166" spans="1:28" x14ac:dyDescent="0.25">
      <c r="A7166">
        <v>37</v>
      </c>
      <c r="B7166" t="s">
        <v>397</v>
      </c>
      <c r="C7166" t="s">
        <v>542</v>
      </c>
      <c r="D7166" t="s">
        <v>17</v>
      </c>
      <c r="E7166" t="s">
        <v>76</v>
      </c>
      <c r="F7166" t="s">
        <v>84</v>
      </c>
      <c r="G7166">
        <v>50000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621</v>
      </c>
      <c r="AB7166">
        <v>2020</v>
      </c>
    </row>
    <row r="7167" spans="1:28" x14ac:dyDescent="0.25">
      <c r="A7167">
        <v>38</v>
      </c>
      <c r="B7167" t="s">
        <v>379</v>
      </c>
      <c r="C7167" t="s">
        <v>544</v>
      </c>
      <c r="D7167" t="s">
        <v>10</v>
      </c>
      <c r="E7167" t="s">
        <v>43</v>
      </c>
      <c r="F7167" t="s">
        <v>84</v>
      </c>
      <c r="G7167">
        <v>45000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621</v>
      </c>
      <c r="AB7167">
        <v>2020</v>
      </c>
    </row>
    <row r="7168" spans="1:28" x14ac:dyDescent="0.25">
      <c r="A7168">
        <v>39</v>
      </c>
      <c r="B7168" t="s">
        <v>388</v>
      </c>
      <c r="C7168" t="s">
        <v>646</v>
      </c>
      <c r="D7168" t="s">
        <v>647</v>
      </c>
      <c r="E7168" t="s">
        <v>24</v>
      </c>
      <c r="F7168" t="s">
        <v>84</v>
      </c>
      <c r="G7168">
        <v>45000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621</v>
      </c>
      <c r="AB7168">
        <v>2020</v>
      </c>
    </row>
    <row r="7169" spans="1:28" x14ac:dyDescent="0.25">
      <c r="A7169">
        <v>40</v>
      </c>
      <c r="B7169" t="s">
        <v>436</v>
      </c>
      <c r="C7169" t="s">
        <v>546</v>
      </c>
      <c r="D7169" t="s">
        <v>10</v>
      </c>
      <c r="E7169" t="s">
        <v>40</v>
      </c>
      <c r="F7169" t="s">
        <v>664</v>
      </c>
      <c r="G7169">
        <v>45000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621</v>
      </c>
      <c r="AB7169">
        <v>2020</v>
      </c>
    </row>
    <row r="7170" spans="1:28" x14ac:dyDescent="0.25">
      <c r="A7170">
        <v>41</v>
      </c>
      <c r="B7170" t="s">
        <v>390</v>
      </c>
      <c r="C7170" t="s">
        <v>531</v>
      </c>
      <c r="D7170" t="s">
        <v>5</v>
      </c>
      <c r="E7170" t="s">
        <v>25</v>
      </c>
      <c r="F7170" t="s">
        <v>84</v>
      </c>
      <c r="G7170">
        <v>45000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621</v>
      </c>
      <c r="AB7170">
        <v>2020</v>
      </c>
    </row>
    <row r="7171" spans="1:28" x14ac:dyDescent="0.25">
      <c r="A7171">
        <v>42</v>
      </c>
      <c r="B7171" t="s">
        <v>391</v>
      </c>
      <c r="C7171" t="s">
        <v>545</v>
      </c>
      <c r="D7171" t="s">
        <v>4</v>
      </c>
      <c r="E7171" t="s">
        <v>24</v>
      </c>
      <c r="F7171" t="s">
        <v>84</v>
      </c>
      <c r="G7171">
        <v>45000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621</v>
      </c>
      <c r="AB7171">
        <v>2020</v>
      </c>
    </row>
    <row r="7172" spans="1:28" x14ac:dyDescent="0.25">
      <c r="A7172">
        <v>43</v>
      </c>
      <c r="B7172" t="s">
        <v>392</v>
      </c>
      <c r="C7172" t="s">
        <v>547</v>
      </c>
      <c r="D7172" t="s">
        <v>10</v>
      </c>
      <c r="E7172" t="s">
        <v>50</v>
      </c>
      <c r="F7172" t="s">
        <v>84</v>
      </c>
      <c r="G7172">
        <v>45000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621</v>
      </c>
      <c r="AB7172">
        <v>2020</v>
      </c>
    </row>
    <row r="7173" spans="1:28" x14ac:dyDescent="0.25">
      <c r="A7173">
        <v>44</v>
      </c>
      <c r="B7173" t="s">
        <v>393</v>
      </c>
      <c r="C7173" t="s">
        <v>717</v>
      </c>
      <c r="D7173" t="s">
        <v>10</v>
      </c>
      <c r="E7173" t="s">
        <v>43</v>
      </c>
      <c r="F7173" t="s">
        <v>84</v>
      </c>
      <c r="G7173">
        <v>45000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621</v>
      </c>
      <c r="AB7173">
        <v>2020</v>
      </c>
    </row>
    <row r="7174" spans="1:28" x14ac:dyDescent="0.25">
      <c r="A7174">
        <v>45</v>
      </c>
      <c r="B7174" t="s">
        <v>387</v>
      </c>
      <c r="C7174" t="s">
        <v>549</v>
      </c>
      <c r="D7174" t="s">
        <v>16</v>
      </c>
      <c r="E7174" t="s">
        <v>45</v>
      </c>
      <c r="F7174" t="s">
        <v>84</v>
      </c>
      <c r="G7174">
        <v>44000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621</v>
      </c>
      <c r="AB7174">
        <v>2020</v>
      </c>
    </row>
    <row r="7175" spans="1:28" x14ac:dyDescent="0.25">
      <c r="A7175">
        <v>46</v>
      </c>
      <c r="B7175" t="s">
        <v>375</v>
      </c>
      <c r="C7175" t="s">
        <v>705</v>
      </c>
      <c r="D7175" t="s">
        <v>10</v>
      </c>
      <c r="E7175" t="s">
        <v>706</v>
      </c>
      <c r="F7175" t="s">
        <v>84</v>
      </c>
      <c r="G7175">
        <v>40000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621</v>
      </c>
      <c r="AB7175">
        <v>2020</v>
      </c>
    </row>
    <row r="7176" spans="1:28" x14ac:dyDescent="0.25">
      <c r="A7176">
        <v>47</v>
      </c>
      <c r="B7176" t="s">
        <v>370</v>
      </c>
      <c r="C7176" t="s">
        <v>648</v>
      </c>
      <c r="D7176" t="s">
        <v>94</v>
      </c>
      <c r="E7176" t="s">
        <v>46</v>
      </c>
      <c r="F7176" t="s">
        <v>84</v>
      </c>
      <c r="G7176">
        <v>40000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621</v>
      </c>
      <c r="AB7176">
        <v>2020</v>
      </c>
    </row>
    <row r="7177" spans="1:28" x14ac:dyDescent="0.25">
      <c r="A7177">
        <v>48</v>
      </c>
      <c r="B7177" t="s">
        <v>376</v>
      </c>
      <c r="C7177" t="s">
        <v>551</v>
      </c>
      <c r="D7177" t="s">
        <v>10</v>
      </c>
      <c r="E7177" t="s">
        <v>44</v>
      </c>
      <c r="F7177" t="s">
        <v>84</v>
      </c>
      <c r="G7177">
        <v>40000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621</v>
      </c>
      <c r="AB7177">
        <v>2020</v>
      </c>
    </row>
    <row r="7178" spans="1:28" x14ac:dyDescent="0.25">
      <c r="A7178">
        <v>49</v>
      </c>
      <c r="B7178" t="s">
        <v>382</v>
      </c>
      <c r="C7178" t="s">
        <v>552</v>
      </c>
      <c r="D7178" t="s">
        <v>94</v>
      </c>
      <c r="E7178" t="s">
        <v>65</v>
      </c>
      <c r="F7178" t="s">
        <v>85</v>
      </c>
      <c r="G7178">
        <v>40000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621</v>
      </c>
      <c r="AB7178">
        <v>2020</v>
      </c>
    </row>
    <row r="7179" spans="1:28" x14ac:dyDescent="0.25">
      <c r="A7179">
        <v>50</v>
      </c>
      <c r="B7179" t="s">
        <v>385</v>
      </c>
      <c r="C7179" t="s">
        <v>629</v>
      </c>
      <c r="D7179" t="s">
        <v>94</v>
      </c>
      <c r="E7179" t="s">
        <v>698</v>
      </c>
      <c r="F7179" t="s">
        <v>84</v>
      </c>
      <c r="G7179">
        <v>40000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621</v>
      </c>
      <c r="AB7179">
        <v>2020</v>
      </c>
    </row>
    <row r="7180" spans="1:28" x14ac:dyDescent="0.25">
      <c r="A7180">
        <v>51</v>
      </c>
      <c r="B7180" t="s">
        <v>386</v>
      </c>
      <c r="C7180" t="s">
        <v>631</v>
      </c>
      <c r="D7180" t="s">
        <v>6</v>
      </c>
      <c r="E7180" t="s">
        <v>46</v>
      </c>
      <c r="F7180" t="s">
        <v>84</v>
      </c>
      <c r="G7180">
        <v>40000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621</v>
      </c>
      <c r="AB7180">
        <v>2020</v>
      </c>
    </row>
    <row r="7181" spans="1:28" x14ac:dyDescent="0.25">
      <c r="A7181">
        <v>52</v>
      </c>
      <c r="B7181" t="s">
        <v>381</v>
      </c>
      <c r="C7181" t="s">
        <v>553</v>
      </c>
      <c r="D7181" t="s">
        <v>10</v>
      </c>
      <c r="E7181" t="s">
        <v>46</v>
      </c>
      <c r="F7181" t="s">
        <v>84</v>
      </c>
      <c r="G7181">
        <v>38000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621</v>
      </c>
      <c r="AB7181">
        <v>2020</v>
      </c>
    </row>
    <row r="7182" spans="1:28" x14ac:dyDescent="0.25">
      <c r="A7182">
        <v>53</v>
      </c>
      <c r="B7182" t="s">
        <v>377</v>
      </c>
      <c r="C7182" t="s">
        <v>554</v>
      </c>
      <c r="D7182" t="s">
        <v>10</v>
      </c>
      <c r="E7182" t="s">
        <v>44</v>
      </c>
      <c r="F7182" t="s">
        <v>84</v>
      </c>
      <c r="G7182">
        <v>36000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621</v>
      </c>
      <c r="AB7182">
        <v>2020</v>
      </c>
    </row>
    <row r="7183" spans="1:28" x14ac:dyDescent="0.25">
      <c r="A7183">
        <v>54</v>
      </c>
      <c r="B7183" t="s">
        <v>378</v>
      </c>
      <c r="C7183" t="s">
        <v>556</v>
      </c>
      <c r="D7183" t="s">
        <v>10</v>
      </c>
      <c r="E7183" t="s">
        <v>44</v>
      </c>
      <c r="F7183" t="s">
        <v>84</v>
      </c>
      <c r="G7183">
        <v>36000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621</v>
      </c>
      <c r="AB7183">
        <v>2020</v>
      </c>
    </row>
    <row r="7184" spans="1:28" x14ac:dyDescent="0.25">
      <c r="A7184">
        <v>55</v>
      </c>
      <c r="B7184" t="s">
        <v>380</v>
      </c>
      <c r="C7184" t="s">
        <v>543</v>
      </c>
      <c r="D7184" t="s">
        <v>21</v>
      </c>
      <c r="E7184" t="s">
        <v>68</v>
      </c>
      <c r="F7184" t="s">
        <v>84</v>
      </c>
      <c r="G7184">
        <v>36000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621</v>
      </c>
      <c r="AB7184">
        <v>2020</v>
      </c>
    </row>
    <row r="7185" spans="1:28" x14ac:dyDescent="0.25">
      <c r="A7185">
        <v>56</v>
      </c>
      <c r="B7185" t="s">
        <v>360</v>
      </c>
      <c r="C7185" t="s">
        <v>560</v>
      </c>
      <c r="D7185" t="s">
        <v>12</v>
      </c>
      <c r="E7185" t="s">
        <v>46</v>
      </c>
      <c r="F7185" t="s">
        <v>84</v>
      </c>
      <c r="G7185">
        <v>32000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621</v>
      </c>
      <c r="AB7185">
        <v>2020</v>
      </c>
    </row>
    <row r="7186" spans="1:28" x14ac:dyDescent="0.25">
      <c r="A7186">
        <v>57</v>
      </c>
      <c r="B7186" t="s">
        <v>369</v>
      </c>
      <c r="C7186" t="s">
        <v>562</v>
      </c>
      <c r="D7186" t="s">
        <v>94</v>
      </c>
      <c r="E7186" t="s">
        <v>563</v>
      </c>
      <c r="F7186" t="s">
        <v>84</v>
      </c>
      <c r="G7186">
        <v>32000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621</v>
      </c>
      <c r="AB7186">
        <v>2020</v>
      </c>
    </row>
    <row r="7187" spans="1:28" x14ac:dyDescent="0.25">
      <c r="A7187">
        <v>58</v>
      </c>
      <c r="B7187" t="s">
        <v>371</v>
      </c>
      <c r="C7187" t="s">
        <v>550</v>
      </c>
      <c r="D7187" t="s">
        <v>94</v>
      </c>
      <c r="E7187" t="s">
        <v>58</v>
      </c>
      <c r="F7187" t="s">
        <v>84</v>
      </c>
      <c r="G7187">
        <v>32000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621</v>
      </c>
      <c r="AB7187">
        <v>2020</v>
      </c>
    </row>
    <row r="7188" spans="1:28" x14ac:dyDescent="0.25">
      <c r="A7188">
        <v>59</v>
      </c>
      <c r="B7188" t="s">
        <v>372</v>
      </c>
      <c r="C7188" t="s">
        <v>707</v>
      </c>
      <c r="D7188" t="s">
        <v>94</v>
      </c>
      <c r="E7188" t="s">
        <v>630</v>
      </c>
      <c r="F7188" t="s">
        <v>84</v>
      </c>
      <c r="G7188">
        <v>32000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621</v>
      </c>
      <c r="AB7188">
        <v>2020</v>
      </c>
    </row>
    <row r="7189" spans="1:28" x14ac:dyDescent="0.25">
      <c r="A7189">
        <v>60</v>
      </c>
      <c r="B7189" t="s">
        <v>373</v>
      </c>
      <c r="C7189" t="s">
        <v>566</v>
      </c>
      <c r="D7189" t="s">
        <v>14</v>
      </c>
      <c r="E7189" t="s">
        <v>72</v>
      </c>
      <c r="F7189" t="s">
        <v>84</v>
      </c>
      <c r="G7189">
        <v>32000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621</v>
      </c>
      <c r="AB7189">
        <v>2020</v>
      </c>
    </row>
    <row r="7190" spans="1:28" x14ac:dyDescent="0.25">
      <c r="A7190">
        <v>61</v>
      </c>
      <c r="B7190" t="s">
        <v>367</v>
      </c>
      <c r="C7190" t="s">
        <v>567</v>
      </c>
      <c r="D7190" t="s">
        <v>4</v>
      </c>
      <c r="E7190" t="s">
        <v>568</v>
      </c>
      <c r="F7190" t="s">
        <v>84</v>
      </c>
      <c r="G7190">
        <v>31500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621</v>
      </c>
      <c r="AB7190">
        <v>2020</v>
      </c>
    </row>
    <row r="7191" spans="1:28" x14ac:dyDescent="0.25">
      <c r="A7191">
        <v>62</v>
      </c>
      <c r="B7191" t="s">
        <v>346</v>
      </c>
      <c r="C7191" t="s">
        <v>583</v>
      </c>
      <c r="D7191" t="s">
        <v>12</v>
      </c>
      <c r="E7191" t="s">
        <v>46</v>
      </c>
      <c r="F7191" t="s">
        <v>84</v>
      </c>
      <c r="G7191">
        <v>28875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621</v>
      </c>
      <c r="AB7191">
        <v>2020</v>
      </c>
    </row>
    <row r="7192" spans="1:28" x14ac:dyDescent="0.25">
      <c r="A7192">
        <v>63</v>
      </c>
      <c r="B7192" t="s">
        <v>350</v>
      </c>
      <c r="C7192" t="s">
        <v>558</v>
      </c>
      <c r="D7192" t="s">
        <v>6</v>
      </c>
      <c r="E7192" t="s">
        <v>83</v>
      </c>
      <c r="F7192" t="s">
        <v>84</v>
      </c>
      <c r="G7192">
        <v>28875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621</v>
      </c>
      <c r="AB7192">
        <v>2020</v>
      </c>
    </row>
    <row r="7193" spans="1:28" x14ac:dyDescent="0.25">
      <c r="A7193">
        <v>64</v>
      </c>
      <c r="B7193" t="s">
        <v>361</v>
      </c>
      <c r="C7193" t="s">
        <v>622</v>
      </c>
      <c r="D7193" t="s">
        <v>12</v>
      </c>
      <c r="E7193" t="s">
        <v>32</v>
      </c>
      <c r="F7193" t="s">
        <v>84</v>
      </c>
      <c r="G7193">
        <v>28875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621</v>
      </c>
      <c r="AB7193">
        <v>2020</v>
      </c>
    </row>
    <row r="7194" spans="1:28" x14ac:dyDescent="0.25">
      <c r="A7194">
        <v>65</v>
      </c>
      <c r="B7194" t="s">
        <v>365</v>
      </c>
      <c r="C7194" t="s">
        <v>584</v>
      </c>
      <c r="D7194" t="s">
        <v>19</v>
      </c>
      <c r="E7194" t="s">
        <v>46</v>
      </c>
      <c r="F7194" t="s">
        <v>84</v>
      </c>
      <c r="G7194">
        <v>27300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621</v>
      </c>
      <c r="AB7194">
        <v>2020</v>
      </c>
    </row>
    <row r="7195" spans="1:28" x14ac:dyDescent="0.25">
      <c r="A7195">
        <v>66</v>
      </c>
      <c r="B7195" t="s">
        <v>364</v>
      </c>
      <c r="C7195" t="s">
        <v>555</v>
      </c>
      <c r="D7195" t="s">
        <v>94</v>
      </c>
      <c r="E7195" t="s">
        <v>74</v>
      </c>
      <c r="F7195" t="s">
        <v>84</v>
      </c>
      <c r="G7195">
        <v>26250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621</v>
      </c>
      <c r="AB7195">
        <v>2020</v>
      </c>
    </row>
    <row r="7196" spans="1:28" x14ac:dyDescent="0.25">
      <c r="A7196">
        <v>67</v>
      </c>
      <c r="B7196" t="s">
        <v>363</v>
      </c>
      <c r="C7196" t="s">
        <v>569</v>
      </c>
      <c r="D7196" t="s">
        <v>94</v>
      </c>
      <c r="E7196" t="s">
        <v>619</v>
      </c>
      <c r="F7196" t="s">
        <v>84</v>
      </c>
      <c r="G7196">
        <v>24255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621</v>
      </c>
      <c r="AB7196">
        <v>2020</v>
      </c>
    </row>
    <row r="7197" spans="1:28" x14ac:dyDescent="0.25">
      <c r="A7197">
        <v>68</v>
      </c>
      <c r="B7197" t="s">
        <v>362</v>
      </c>
      <c r="C7197" t="s">
        <v>570</v>
      </c>
      <c r="D7197" t="s">
        <v>94</v>
      </c>
      <c r="E7197" t="s">
        <v>620</v>
      </c>
      <c r="F7197" t="s">
        <v>84</v>
      </c>
      <c r="G7197">
        <v>24150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621</v>
      </c>
      <c r="AB7197">
        <v>2020</v>
      </c>
    </row>
    <row r="7198" spans="1:28" x14ac:dyDescent="0.25">
      <c r="A7198">
        <v>69</v>
      </c>
      <c r="B7198" t="s">
        <v>432</v>
      </c>
      <c r="C7198" t="s">
        <v>590</v>
      </c>
      <c r="D7198" t="s">
        <v>10</v>
      </c>
      <c r="E7198" t="s">
        <v>33</v>
      </c>
      <c r="F7198" t="s">
        <v>84</v>
      </c>
      <c r="G7198">
        <v>23100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621</v>
      </c>
      <c r="AB7198">
        <v>2020</v>
      </c>
    </row>
    <row r="7199" spans="1:28" x14ac:dyDescent="0.25">
      <c r="A7199">
        <v>70</v>
      </c>
      <c r="B7199" t="s">
        <v>435</v>
      </c>
      <c r="C7199" t="s">
        <v>649</v>
      </c>
      <c r="D7199" t="s">
        <v>650</v>
      </c>
      <c r="E7199" t="s">
        <v>33</v>
      </c>
      <c r="F7199" t="s">
        <v>84</v>
      </c>
      <c r="G7199">
        <v>23100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621</v>
      </c>
      <c r="AB7199">
        <v>2020</v>
      </c>
    </row>
    <row r="7200" spans="1:28" x14ac:dyDescent="0.25">
      <c r="A7200">
        <v>71</v>
      </c>
      <c r="B7200" t="s">
        <v>434</v>
      </c>
      <c r="C7200" t="s">
        <v>716</v>
      </c>
      <c r="D7200" t="s">
        <v>7</v>
      </c>
      <c r="E7200" t="s">
        <v>54</v>
      </c>
      <c r="F7200" t="s">
        <v>84</v>
      </c>
      <c r="G7200">
        <v>23100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621</v>
      </c>
      <c r="AB7200">
        <v>2020</v>
      </c>
    </row>
    <row r="7201" spans="1:28" x14ac:dyDescent="0.25">
      <c r="A7201">
        <v>72</v>
      </c>
      <c r="B7201" t="s">
        <v>353</v>
      </c>
      <c r="C7201" t="s">
        <v>580</v>
      </c>
      <c r="D7201" t="s">
        <v>19</v>
      </c>
      <c r="E7201" t="s">
        <v>60</v>
      </c>
      <c r="F7201" t="s">
        <v>84</v>
      </c>
      <c r="G7201">
        <v>23100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621</v>
      </c>
      <c r="AB7201">
        <v>2020</v>
      </c>
    </row>
    <row r="7202" spans="1:28" x14ac:dyDescent="0.25">
      <c r="A7202">
        <v>73</v>
      </c>
      <c r="B7202" t="s">
        <v>354</v>
      </c>
      <c r="C7202" t="s">
        <v>581</v>
      </c>
      <c r="D7202" t="s">
        <v>94</v>
      </c>
      <c r="E7202" t="s">
        <v>54</v>
      </c>
      <c r="F7202" t="s">
        <v>84</v>
      </c>
      <c r="G7202">
        <v>23100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621</v>
      </c>
      <c r="AB7202">
        <v>2020</v>
      </c>
    </row>
    <row r="7203" spans="1:28" x14ac:dyDescent="0.25">
      <c r="A7203">
        <v>74</v>
      </c>
      <c r="B7203" t="s">
        <v>355</v>
      </c>
      <c r="C7203" t="s">
        <v>582</v>
      </c>
      <c r="D7203" t="s">
        <v>7</v>
      </c>
      <c r="E7203" t="s">
        <v>54</v>
      </c>
      <c r="F7203" t="s">
        <v>84</v>
      </c>
      <c r="G7203">
        <v>23100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621</v>
      </c>
      <c r="AB7203">
        <v>2020</v>
      </c>
    </row>
    <row r="7204" spans="1:28" x14ac:dyDescent="0.25">
      <c r="A7204">
        <v>75</v>
      </c>
      <c r="B7204" t="s">
        <v>356</v>
      </c>
      <c r="C7204" t="s">
        <v>571</v>
      </c>
      <c r="D7204" t="s">
        <v>6</v>
      </c>
      <c r="E7204" t="s">
        <v>26</v>
      </c>
      <c r="F7204" t="s">
        <v>84</v>
      </c>
      <c r="G7204">
        <v>23100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621</v>
      </c>
      <c r="AB7204">
        <v>2020</v>
      </c>
    </row>
    <row r="7205" spans="1:28" x14ac:dyDescent="0.25">
      <c r="A7205">
        <v>76</v>
      </c>
      <c r="B7205" t="s">
        <v>357</v>
      </c>
      <c r="C7205" t="s">
        <v>589</v>
      </c>
      <c r="D7205" t="s">
        <v>6</v>
      </c>
      <c r="E7205" t="s">
        <v>26</v>
      </c>
      <c r="F7205" t="s">
        <v>84</v>
      </c>
      <c r="G7205">
        <v>23100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621</v>
      </c>
      <c r="AB7205">
        <v>2020</v>
      </c>
    </row>
    <row r="7206" spans="1:28" x14ac:dyDescent="0.25">
      <c r="A7206">
        <v>77</v>
      </c>
      <c r="B7206" t="s">
        <v>359</v>
      </c>
      <c r="C7206" t="s">
        <v>572</v>
      </c>
      <c r="D7206" t="s">
        <v>94</v>
      </c>
      <c r="E7206" t="s">
        <v>54</v>
      </c>
      <c r="F7206" t="s">
        <v>84</v>
      </c>
      <c r="G7206">
        <v>23100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621</v>
      </c>
      <c r="AB7206">
        <v>2020</v>
      </c>
    </row>
    <row r="7207" spans="1:28" x14ac:dyDescent="0.25">
      <c r="A7207">
        <v>78</v>
      </c>
      <c r="B7207" t="s">
        <v>341</v>
      </c>
      <c r="C7207" t="s">
        <v>579</v>
      </c>
      <c r="D7207" t="s">
        <v>94</v>
      </c>
      <c r="E7207" t="s">
        <v>52</v>
      </c>
      <c r="F7207" t="s">
        <v>84</v>
      </c>
      <c r="G7207">
        <v>22000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621</v>
      </c>
      <c r="AB7207">
        <v>2020</v>
      </c>
    </row>
    <row r="7208" spans="1:28" x14ac:dyDescent="0.25">
      <c r="A7208">
        <v>79</v>
      </c>
      <c r="B7208" t="s">
        <v>347</v>
      </c>
      <c r="C7208" t="s">
        <v>651</v>
      </c>
      <c r="D7208" t="s">
        <v>6</v>
      </c>
      <c r="E7208" t="s">
        <v>26</v>
      </c>
      <c r="F7208" t="s">
        <v>84</v>
      </c>
      <c r="G7208">
        <v>22000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621</v>
      </c>
      <c r="AB7208">
        <v>2020</v>
      </c>
    </row>
    <row r="7209" spans="1:28" x14ac:dyDescent="0.25">
      <c r="A7209">
        <v>80</v>
      </c>
      <c r="B7209" t="s">
        <v>348</v>
      </c>
      <c r="C7209" t="s">
        <v>652</v>
      </c>
      <c r="D7209" t="s">
        <v>6</v>
      </c>
      <c r="E7209" t="s">
        <v>26</v>
      </c>
      <c r="F7209" t="s">
        <v>84</v>
      </c>
      <c r="G7209">
        <v>22000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621</v>
      </c>
      <c r="AB7209">
        <v>2020</v>
      </c>
    </row>
    <row r="7210" spans="1:28" x14ac:dyDescent="0.25">
      <c r="A7210">
        <v>81</v>
      </c>
      <c r="B7210" t="s">
        <v>349</v>
      </c>
      <c r="C7210" t="s">
        <v>591</v>
      </c>
      <c r="D7210" t="s">
        <v>6</v>
      </c>
      <c r="E7210" t="s">
        <v>52</v>
      </c>
      <c r="F7210" t="s">
        <v>84</v>
      </c>
      <c r="G7210">
        <v>22000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621</v>
      </c>
      <c r="AB7210">
        <v>2020</v>
      </c>
    </row>
    <row r="7211" spans="1:28" x14ac:dyDescent="0.25">
      <c r="A7211">
        <v>82</v>
      </c>
      <c r="B7211" t="s">
        <v>351</v>
      </c>
      <c r="C7211" t="s">
        <v>592</v>
      </c>
      <c r="D7211" t="s">
        <v>6</v>
      </c>
      <c r="E7211" t="s">
        <v>52</v>
      </c>
      <c r="F7211" t="s">
        <v>84</v>
      </c>
      <c r="G7211">
        <v>22000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621</v>
      </c>
      <c r="AB7211">
        <v>2020</v>
      </c>
    </row>
    <row r="7212" spans="1:28" x14ac:dyDescent="0.25">
      <c r="A7212">
        <v>83</v>
      </c>
      <c r="B7212" t="s">
        <v>352</v>
      </c>
      <c r="C7212" t="s">
        <v>593</v>
      </c>
      <c r="D7212" t="s">
        <v>6</v>
      </c>
      <c r="E7212" t="s">
        <v>26</v>
      </c>
      <c r="F7212" t="s">
        <v>84</v>
      </c>
      <c r="G7212">
        <v>22000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621</v>
      </c>
      <c r="AB7212">
        <v>2020</v>
      </c>
    </row>
    <row r="7213" spans="1:28" x14ac:dyDescent="0.25">
      <c r="A7213">
        <v>84</v>
      </c>
      <c r="B7213" t="s">
        <v>433</v>
      </c>
      <c r="C7213" t="s">
        <v>653</v>
      </c>
      <c r="D7213" t="s">
        <v>650</v>
      </c>
      <c r="E7213" t="s">
        <v>26</v>
      </c>
      <c r="F7213" t="s">
        <v>84</v>
      </c>
      <c r="G7213">
        <v>22000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621</v>
      </c>
      <c r="AB7213">
        <v>2020</v>
      </c>
    </row>
    <row r="7214" spans="1:28" x14ac:dyDescent="0.25">
      <c r="A7214">
        <v>85</v>
      </c>
      <c r="B7214" t="s">
        <v>340</v>
      </c>
      <c r="C7214" t="s">
        <v>654</v>
      </c>
      <c r="D7214" t="s">
        <v>6</v>
      </c>
      <c r="E7214" t="s">
        <v>26</v>
      </c>
      <c r="F7214" t="s">
        <v>84</v>
      </c>
      <c r="G7214">
        <v>20000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621</v>
      </c>
      <c r="AB7214">
        <v>2020</v>
      </c>
    </row>
    <row r="7215" spans="1:28" x14ac:dyDescent="0.25">
      <c r="A7215">
        <v>86</v>
      </c>
      <c r="B7215" t="s">
        <v>344</v>
      </c>
      <c r="C7215" t="s">
        <v>588</v>
      </c>
      <c r="D7215" t="s">
        <v>94</v>
      </c>
      <c r="E7215" t="s">
        <v>41</v>
      </c>
      <c r="F7215" t="s">
        <v>84</v>
      </c>
      <c r="G7215">
        <v>19800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621</v>
      </c>
      <c r="AB7215">
        <v>2020</v>
      </c>
    </row>
    <row r="7216" spans="1:28" x14ac:dyDescent="0.25">
      <c r="A7216">
        <v>87</v>
      </c>
      <c r="B7216" t="s">
        <v>342</v>
      </c>
      <c r="C7216" t="s">
        <v>559</v>
      </c>
      <c r="D7216" t="s">
        <v>94</v>
      </c>
      <c r="E7216" t="s">
        <v>37</v>
      </c>
      <c r="F7216" t="s">
        <v>84</v>
      </c>
      <c r="G7216">
        <v>16775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621</v>
      </c>
      <c r="AB7216">
        <v>2020</v>
      </c>
    </row>
    <row r="7217" spans="1:28" x14ac:dyDescent="0.25">
      <c r="A7217">
        <v>88</v>
      </c>
      <c r="B7217" t="s">
        <v>343</v>
      </c>
      <c r="C7217" t="s">
        <v>633</v>
      </c>
      <c r="D7217" t="s">
        <v>6</v>
      </c>
      <c r="E7217" t="s">
        <v>37</v>
      </c>
      <c r="F7217" t="s">
        <v>84</v>
      </c>
      <c r="G7217">
        <v>16775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621</v>
      </c>
      <c r="AB7217">
        <v>2020</v>
      </c>
    </row>
    <row r="7218" spans="1:28" x14ac:dyDescent="0.25">
      <c r="A7218">
        <v>89</v>
      </c>
      <c r="B7218" t="s">
        <v>338</v>
      </c>
      <c r="C7218" t="s">
        <v>594</v>
      </c>
      <c r="D7218" t="s">
        <v>6</v>
      </c>
      <c r="E7218" t="s">
        <v>28</v>
      </c>
      <c r="F7218" t="s">
        <v>84</v>
      </c>
      <c r="G7218">
        <v>16500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621</v>
      </c>
      <c r="AB7218">
        <v>2020</v>
      </c>
    </row>
    <row r="7219" spans="1:28" x14ac:dyDescent="0.25">
      <c r="A7219">
        <v>90</v>
      </c>
      <c r="B7219" t="s">
        <v>339</v>
      </c>
      <c r="C7219" t="s">
        <v>595</v>
      </c>
      <c r="D7219" t="s">
        <v>94</v>
      </c>
      <c r="E7219" t="s">
        <v>57</v>
      </c>
      <c r="F7219" t="s">
        <v>84</v>
      </c>
      <c r="G7219">
        <v>16500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621</v>
      </c>
      <c r="AB7219">
        <v>2020</v>
      </c>
    </row>
    <row r="7220" spans="1:28" x14ac:dyDescent="0.25">
      <c r="A7220">
        <v>91</v>
      </c>
      <c r="B7220" t="s">
        <v>431</v>
      </c>
      <c r="C7220" t="s">
        <v>600</v>
      </c>
      <c r="D7220" t="s">
        <v>632</v>
      </c>
      <c r="E7220" t="s">
        <v>37</v>
      </c>
      <c r="F7220" t="s">
        <v>84</v>
      </c>
      <c r="G7220">
        <v>13750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621</v>
      </c>
      <c r="AB7220">
        <v>2020</v>
      </c>
    </row>
    <row r="7221" spans="1:28" x14ac:dyDescent="0.25">
      <c r="A7221">
        <v>92</v>
      </c>
      <c r="B7221" t="s">
        <v>336</v>
      </c>
      <c r="C7221" t="s">
        <v>603</v>
      </c>
      <c r="D7221" t="s">
        <v>6</v>
      </c>
      <c r="E7221" t="s">
        <v>37</v>
      </c>
      <c r="F7221" t="s">
        <v>84</v>
      </c>
      <c r="G7221">
        <v>10000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623</v>
      </c>
      <c r="AB7221">
        <v>2020</v>
      </c>
    </row>
    <row r="7222" spans="1:28" x14ac:dyDescent="0.25">
      <c r="A7222">
        <v>93</v>
      </c>
      <c r="B7222" t="s">
        <v>373</v>
      </c>
      <c r="C7222" t="s">
        <v>708</v>
      </c>
      <c r="D7222" t="s">
        <v>7</v>
      </c>
      <c r="E7222" t="s">
        <v>27</v>
      </c>
      <c r="F7222" t="s">
        <v>84</v>
      </c>
      <c r="G7222">
        <v>360000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623</v>
      </c>
      <c r="AB7222">
        <v>2020</v>
      </c>
    </row>
    <row r="7223" spans="1:28" x14ac:dyDescent="0.25">
      <c r="A7223">
        <v>1</v>
      </c>
      <c r="B7223" t="s">
        <v>426</v>
      </c>
      <c r="C7223" t="s">
        <v>502</v>
      </c>
      <c r="D7223" t="s">
        <v>10</v>
      </c>
      <c r="E7223" t="s">
        <v>53</v>
      </c>
      <c r="F7223" t="s">
        <v>84</v>
      </c>
      <c r="G7223">
        <v>280000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623</v>
      </c>
      <c r="AB7223">
        <v>2020</v>
      </c>
    </row>
    <row r="7224" spans="1:28" x14ac:dyDescent="0.25">
      <c r="A7224">
        <v>2</v>
      </c>
      <c r="B7224" t="s">
        <v>427</v>
      </c>
      <c r="C7224" t="s">
        <v>709</v>
      </c>
      <c r="D7224" t="s">
        <v>19</v>
      </c>
      <c r="E7224" t="s">
        <v>71</v>
      </c>
      <c r="F7224" t="s">
        <v>84</v>
      </c>
      <c r="G7224">
        <v>280000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623</v>
      </c>
      <c r="AB7224">
        <v>2020</v>
      </c>
    </row>
    <row r="7225" spans="1:28" x14ac:dyDescent="0.25">
      <c r="A7225">
        <v>3</v>
      </c>
      <c r="B7225" t="s">
        <v>417</v>
      </c>
      <c r="C7225" t="s">
        <v>512</v>
      </c>
      <c r="D7225" t="s">
        <v>21</v>
      </c>
      <c r="E7225" t="s">
        <v>81</v>
      </c>
      <c r="F7225" t="s">
        <v>84</v>
      </c>
      <c r="G7225">
        <v>130000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623</v>
      </c>
      <c r="AB7225">
        <v>2020</v>
      </c>
    </row>
    <row r="7226" spans="1:28" x14ac:dyDescent="0.25">
      <c r="A7226">
        <v>4</v>
      </c>
      <c r="B7226" t="s">
        <v>418</v>
      </c>
      <c r="C7226" t="s">
        <v>710</v>
      </c>
      <c r="D7226" t="s">
        <v>94</v>
      </c>
      <c r="E7226" t="s">
        <v>711</v>
      </c>
      <c r="F7226" t="s">
        <v>85</v>
      </c>
      <c r="G7226">
        <v>130000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623</v>
      </c>
      <c r="AB7226">
        <v>2020</v>
      </c>
    </row>
    <row r="7227" spans="1:28" x14ac:dyDescent="0.25">
      <c r="A7227">
        <v>5</v>
      </c>
      <c r="B7227" t="s">
        <v>419</v>
      </c>
      <c r="C7227" t="s">
        <v>518</v>
      </c>
      <c r="D7227" t="s">
        <v>16</v>
      </c>
      <c r="E7227" t="s">
        <v>701</v>
      </c>
      <c r="F7227" t="s">
        <v>84</v>
      </c>
      <c r="G7227">
        <v>130000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623</v>
      </c>
      <c r="AB7227">
        <v>2020</v>
      </c>
    </row>
    <row r="7228" spans="1:28" x14ac:dyDescent="0.25">
      <c r="A7228">
        <v>6</v>
      </c>
      <c r="B7228" t="s">
        <v>425</v>
      </c>
      <c r="C7228" t="s">
        <v>659</v>
      </c>
      <c r="D7228" t="s">
        <v>6</v>
      </c>
      <c r="E7228" t="s">
        <v>660</v>
      </c>
      <c r="F7228" t="s">
        <v>661</v>
      </c>
      <c r="G7228">
        <v>130000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623</v>
      </c>
      <c r="AB7228">
        <v>2020</v>
      </c>
    </row>
    <row r="7229" spans="1:28" x14ac:dyDescent="0.25">
      <c r="A7229">
        <v>7</v>
      </c>
      <c r="B7229" t="s">
        <v>420</v>
      </c>
      <c r="C7229" t="s">
        <v>513</v>
      </c>
      <c r="D7229" t="s">
        <v>14</v>
      </c>
      <c r="E7229" t="s">
        <v>333</v>
      </c>
      <c r="F7229" t="s">
        <v>84</v>
      </c>
      <c r="G7229">
        <v>130000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623</v>
      </c>
      <c r="AB7229">
        <v>2020</v>
      </c>
    </row>
    <row r="7230" spans="1:28" x14ac:dyDescent="0.25">
      <c r="A7230">
        <v>8</v>
      </c>
      <c r="B7230" t="s">
        <v>421</v>
      </c>
      <c r="C7230" t="s">
        <v>515</v>
      </c>
      <c r="D7230" t="s">
        <v>4</v>
      </c>
      <c r="E7230" t="s">
        <v>516</v>
      </c>
      <c r="F7230" t="s">
        <v>84</v>
      </c>
      <c r="G7230">
        <v>130000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623</v>
      </c>
      <c r="AB7230">
        <v>2020</v>
      </c>
    </row>
    <row r="7231" spans="1:28" x14ac:dyDescent="0.25">
      <c r="A7231">
        <v>9</v>
      </c>
      <c r="B7231" t="s">
        <v>422</v>
      </c>
      <c r="C7231" t="s">
        <v>504</v>
      </c>
      <c r="D7231" t="s">
        <v>5</v>
      </c>
      <c r="E7231" t="s">
        <v>702</v>
      </c>
      <c r="F7231" t="s">
        <v>84</v>
      </c>
      <c r="G7231">
        <v>130000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623</v>
      </c>
      <c r="AB7231">
        <v>2020</v>
      </c>
    </row>
    <row r="7232" spans="1:28" x14ac:dyDescent="0.25">
      <c r="A7232">
        <v>10</v>
      </c>
      <c r="B7232" t="s">
        <v>423</v>
      </c>
      <c r="C7232" t="s">
        <v>614</v>
      </c>
      <c r="D7232" t="s">
        <v>615</v>
      </c>
      <c r="E7232" t="s">
        <v>616</v>
      </c>
      <c r="F7232" t="s">
        <v>84</v>
      </c>
      <c r="G7232">
        <v>130000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623</v>
      </c>
      <c r="AB7232">
        <v>2020</v>
      </c>
    </row>
    <row r="7233" spans="1:28" x14ac:dyDescent="0.25">
      <c r="A7233">
        <v>11</v>
      </c>
      <c r="B7233" t="s">
        <v>424</v>
      </c>
      <c r="C7233" t="s">
        <v>665</v>
      </c>
      <c r="D7233" t="s">
        <v>17</v>
      </c>
      <c r="E7233" t="s">
        <v>666</v>
      </c>
      <c r="F7233" t="s">
        <v>84</v>
      </c>
      <c r="G7233">
        <v>130000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623</v>
      </c>
      <c r="AB7233">
        <v>2020</v>
      </c>
    </row>
    <row r="7234" spans="1:28" x14ac:dyDescent="0.25">
      <c r="A7234">
        <v>12</v>
      </c>
      <c r="B7234" t="s">
        <v>411</v>
      </c>
      <c r="C7234" t="s">
        <v>521</v>
      </c>
      <c r="D7234" t="s">
        <v>13</v>
      </c>
      <c r="E7234" t="s">
        <v>678</v>
      </c>
      <c r="F7234" t="s">
        <v>84</v>
      </c>
      <c r="G7234">
        <v>95000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623</v>
      </c>
      <c r="AB7234">
        <v>2020</v>
      </c>
    </row>
    <row r="7235" spans="1:28" x14ac:dyDescent="0.25">
      <c r="A7235">
        <v>13</v>
      </c>
      <c r="B7235" t="s">
        <v>413</v>
      </c>
      <c r="C7235" t="s">
        <v>626</v>
      </c>
      <c r="D7235" t="s">
        <v>627</v>
      </c>
      <c r="E7235" t="s">
        <v>628</v>
      </c>
      <c r="F7235" t="s">
        <v>84</v>
      </c>
      <c r="G7235">
        <v>95000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623</v>
      </c>
      <c r="AB7235">
        <v>2020</v>
      </c>
    </row>
    <row r="7236" spans="1:28" x14ac:dyDescent="0.25">
      <c r="A7236">
        <v>14</v>
      </c>
      <c r="B7236" t="s">
        <v>414</v>
      </c>
      <c r="C7236" t="s">
        <v>523</v>
      </c>
      <c r="D7236" t="s">
        <v>21</v>
      </c>
      <c r="E7236" t="s">
        <v>48</v>
      </c>
      <c r="F7236" t="s">
        <v>84</v>
      </c>
      <c r="G7236">
        <v>95000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623</v>
      </c>
      <c r="AB7236">
        <v>2020</v>
      </c>
    </row>
    <row r="7237" spans="1:28" x14ac:dyDescent="0.25">
      <c r="A7237">
        <v>15</v>
      </c>
      <c r="B7237" t="s">
        <v>415</v>
      </c>
      <c r="C7237" t="s">
        <v>525</v>
      </c>
      <c r="D7237" t="s">
        <v>10</v>
      </c>
      <c r="E7237" t="s">
        <v>69</v>
      </c>
      <c r="F7237" t="s">
        <v>84</v>
      </c>
      <c r="G7237">
        <v>95000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623</v>
      </c>
      <c r="AB7237">
        <v>2020</v>
      </c>
    </row>
    <row r="7238" spans="1:28" x14ac:dyDescent="0.25">
      <c r="A7238">
        <v>16</v>
      </c>
      <c r="B7238" t="s">
        <v>416</v>
      </c>
      <c r="C7238" t="s">
        <v>679</v>
      </c>
      <c r="D7238" t="s">
        <v>6</v>
      </c>
      <c r="E7238" t="s">
        <v>680</v>
      </c>
      <c r="F7238" t="s">
        <v>84</v>
      </c>
      <c r="G7238">
        <v>95000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623</v>
      </c>
      <c r="AB7238">
        <v>2020</v>
      </c>
    </row>
    <row r="7239" spans="1:28" x14ac:dyDescent="0.25">
      <c r="A7239">
        <v>17</v>
      </c>
      <c r="B7239" t="s">
        <v>412</v>
      </c>
      <c r="C7239" t="s">
        <v>527</v>
      </c>
      <c r="D7239" t="s">
        <v>17</v>
      </c>
      <c r="E7239" t="s">
        <v>613</v>
      </c>
      <c r="F7239" t="s">
        <v>84</v>
      </c>
      <c r="G7239">
        <v>85000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623</v>
      </c>
      <c r="AB7239">
        <v>2020</v>
      </c>
    </row>
    <row r="7240" spans="1:28" x14ac:dyDescent="0.25">
      <c r="A7240">
        <v>18</v>
      </c>
      <c r="B7240" t="s">
        <v>409</v>
      </c>
      <c r="C7240" t="s">
        <v>719</v>
      </c>
      <c r="D7240" t="s">
        <v>94</v>
      </c>
      <c r="E7240" t="s">
        <v>645</v>
      </c>
      <c r="F7240" t="s">
        <v>661</v>
      </c>
      <c r="G7240">
        <v>85000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623</v>
      </c>
      <c r="AB7240">
        <v>2020</v>
      </c>
    </row>
    <row r="7241" spans="1:28" x14ac:dyDescent="0.25">
      <c r="A7241">
        <v>19</v>
      </c>
      <c r="B7241" t="s">
        <v>410</v>
      </c>
      <c r="C7241" t="s">
        <v>685</v>
      </c>
      <c r="D7241" t="s">
        <v>21</v>
      </c>
      <c r="E7241" t="s">
        <v>686</v>
      </c>
      <c r="F7241" t="s">
        <v>84</v>
      </c>
      <c r="G7241">
        <v>85000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623</v>
      </c>
      <c r="AB7241">
        <v>2020</v>
      </c>
    </row>
    <row r="7242" spans="1:28" x14ac:dyDescent="0.25">
      <c r="A7242">
        <v>20</v>
      </c>
      <c r="B7242" t="s">
        <v>373</v>
      </c>
      <c r="C7242" t="s">
        <v>688</v>
      </c>
      <c r="D7242" t="s">
        <v>94</v>
      </c>
      <c r="E7242" t="s">
        <v>689</v>
      </c>
      <c r="F7242" t="s">
        <v>84</v>
      </c>
      <c r="G7242">
        <v>80000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623</v>
      </c>
      <c r="AB7242">
        <v>2020</v>
      </c>
    </row>
    <row r="7243" spans="1:28" x14ac:dyDescent="0.25">
      <c r="A7243">
        <v>21</v>
      </c>
      <c r="B7243" t="s">
        <v>408</v>
      </c>
      <c r="C7243" t="s">
        <v>712</v>
      </c>
      <c r="D7243" t="s">
        <v>632</v>
      </c>
      <c r="E7243" t="s">
        <v>713</v>
      </c>
      <c r="F7243" t="s">
        <v>84</v>
      </c>
      <c r="G7243">
        <v>80000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623</v>
      </c>
      <c r="AB7243">
        <v>2020</v>
      </c>
    </row>
    <row r="7244" spans="1:28" x14ac:dyDescent="0.25">
      <c r="A7244">
        <v>22</v>
      </c>
      <c r="B7244" t="s">
        <v>407</v>
      </c>
      <c r="C7244" t="s">
        <v>532</v>
      </c>
      <c r="D7244" t="s">
        <v>12</v>
      </c>
      <c r="E7244" t="s">
        <v>35</v>
      </c>
      <c r="F7244" t="s">
        <v>84</v>
      </c>
      <c r="G7244">
        <v>75000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623</v>
      </c>
      <c r="AB7244">
        <v>2020</v>
      </c>
    </row>
    <row r="7245" spans="1:28" x14ac:dyDescent="0.25">
      <c r="A7245">
        <v>23</v>
      </c>
      <c r="B7245" t="s">
        <v>406</v>
      </c>
      <c r="C7245" t="s">
        <v>533</v>
      </c>
      <c r="D7245" t="s">
        <v>6</v>
      </c>
      <c r="E7245" t="s">
        <v>335</v>
      </c>
      <c r="F7245" t="s">
        <v>84</v>
      </c>
      <c r="G7245">
        <v>70000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623</v>
      </c>
      <c r="AB7245">
        <v>2020</v>
      </c>
    </row>
    <row r="7246" spans="1:28" x14ac:dyDescent="0.25">
      <c r="A7246">
        <v>24</v>
      </c>
      <c r="B7246" t="s">
        <v>389</v>
      </c>
      <c r="C7246" t="s">
        <v>529</v>
      </c>
      <c r="D7246" t="s">
        <v>18</v>
      </c>
      <c r="E7246" t="s">
        <v>55</v>
      </c>
      <c r="F7246" t="s">
        <v>84</v>
      </c>
      <c r="G7246">
        <v>65000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623</v>
      </c>
      <c r="AB7246">
        <v>2020</v>
      </c>
    </row>
    <row r="7247" spans="1:28" x14ac:dyDescent="0.25">
      <c r="A7247">
        <v>25</v>
      </c>
      <c r="B7247" t="s">
        <v>402</v>
      </c>
      <c r="C7247" t="s">
        <v>526</v>
      </c>
      <c r="D7247" t="s">
        <v>4</v>
      </c>
      <c r="E7247" t="s">
        <v>618</v>
      </c>
      <c r="F7247" t="s">
        <v>84</v>
      </c>
      <c r="G7247">
        <v>65000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623</v>
      </c>
      <c r="AB7247">
        <v>2020</v>
      </c>
    </row>
    <row r="7248" spans="1:28" x14ac:dyDescent="0.25">
      <c r="A7248">
        <v>26</v>
      </c>
      <c r="B7248" t="s">
        <v>403</v>
      </c>
      <c r="C7248" t="s">
        <v>703</v>
      </c>
      <c r="D7248" t="s">
        <v>13</v>
      </c>
      <c r="E7248" t="s">
        <v>704</v>
      </c>
      <c r="F7248" t="s">
        <v>84</v>
      </c>
      <c r="G7248">
        <v>65000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623</v>
      </c>
      <c r="AB7248">
        <v>2020</v>
      </c>
    </row>
    <row r="7249" spans="1:28" x14ac:dyDescent="0.25">
      <c r="A7249">
        <v>27</v>
      </c>
      <c r="B7249" t="s">
        <v>404</v>
      </c>
      <c r="C7249" t="s">
        <v>534</v>
      </c>
      <c r="D7249" t="s">
        <v>10</v>
      </c>
      <c r="E7249" t="s">
        <v>39</v>
      </c>
      <c r="F7249" t="s">
        <v>84</v>
      </c>
      <c r="G7249">
        <v>65000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623</v>
      </c>
      <c r="AB7249">
        <v>2020</v>
      </c>
    </row>
    <row r="7250" spans="1:28" x14ac:dyDescent="0.25">
      <c r="A7250">
        <v>28</v>
      </c>
      <c r="B7250" t="s">
        <v>405</v>
      </c>
      <c r="C7250" t="s">
        <v>535</v>
      </c>
      <c r="D7250" t="s">
        <v>16</v>
      </c>
      <c r="E7250" t="s">
        <v>61</v>
      </c>
      <c r="F7250" t="s">
        <v>84</v>
      </c>
      <c r="G7250">
        <v>65000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623</v>
      </c>
      <c r="AB7250">
        <v>2020</v>
      </c>
    </row>
    <row r="7251" spans="1:28" x14ac:dyDescent="0.25">
      <c r="A7251">
        <v>29</v>
      </c>
      <c r="B7251" t="s">
        <v>400</v>
      </c>
      <c r="C7251" t="s">
        <v>536</v>
      </c>
      <c r="D7251" t="s">
        <v>4</v>
      </c>
      <c r="E7251" t="s">
        <v>64</v>
      </c>
      <c r="F7251" t="s">
        <v>84</v>
      </c>
      <c r="G7251">
        <v>60000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623</v>
      </c>
      <c r="AB7251">
        <v>2020</v>
      </c>
    </row>
    <row r="7252" spans="1:28" x14ac:dyDescent="0.25">
      <c r="A7252">
        <v>30</v>
      </c>
      <c r="B7252" t="s">
        <v>401</v>
      </c>
      <c r="C7252" t="s">
        <v>537</v>
      </c>
      <c r="D7252" t="s">
        <v>7</v>
      </c>
      <c r="E7252" t="s">
        <v>75</v>
      </c>
      <c r="F7252" t="s">
        <v>84</v>
      </c>
      <c r="G7252">
        <v>60000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623</v>
      </c>
      <c r="AB7252">
        <v>2020</v>
      </c>
    </row>
    <row r="7253" spans="1:28" x14ac:dyDescent="0.25">
      <c r="A7253">
        <v>31</v>
      </c>
      <c r="B7253" t="s">
        <v>429</v>
      </c>
      <c r="C7253" t="s">
        <v>538</v>
      </c>
      <c r="D7253" t="s">
        <v>14</v>
      </c>
      <c r="E7253" t="s">
        <v>66</v>
      </c>
      <c r="F7253" t="s">
        <v>84</v>
      </c>
      <c r="G7253">
        <v>55000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623</v>
      </c>
      <c r="AB7253">
        <v>2020</v>
      </c>
    </row>
    <row r="7254" spans="1:28" x14ac:dyDescent="0.25">
      <c r="A7254">
        <v>32</v>
      </c>
      <c r="B7254" t="s">
        <v>342</v>
      </c>
      <c r="C7254" t="s">
        <v>539</v>
      </c>
      <c r="D7254" t="s">
        <v>15</v>
      </c>
      <c r="E7254" t="s">
        <v>540</v>
      </c>
      <c r="F7254" t="s">
        <v>84</v>
      </c>
      <c r="G7254">
        <v>55000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623</v>
      </c>
      <c r="AB7254">
        <v>2020</v>
      </c>
    </row>
    <row r="7255" spans="1:28" x14ac:dyDescent="0.25">
      <c r="A7255">
        <v>33</v>
      </c>
      <c r="B7255" t="s">
        <v>399</v>
      </c>
      <c r="C7255" t="s">
        <v>514</v>
      </c>
      <c r="D7255" t="s">
        <v>16</v>
      </c>
      <c r="E7255" t="s">
        <v>79</v>
      </c>
      <c r="F7255" t="s">
        <v>84</v>
      </c>
      <c r="G7255">
        <v>54000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623</v>
      </c>
      <c r="AB7255">
        <v>2020</v>
      </c>
    </row>
    <row r="7256" spans="1:28" x14ac:dyDescent="0.25">
      <c r="A7256">
        <v>34</v>
      </c>
      <c r="B7256" t="s">
        <v>396</v>
      </c>
      <c r="C7256" t="s">
        <v>541</v>
      </c>
      <c r="D7256" t="s">
        <v>21</v>
      </c>
      <c r="E7256" t="s">
        <v>70</v>
      </c>
      <c r="F7256" t="s">
        <v>84</v>
      </c>
      <c r="G7256">
        <v>50000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623</v>
      </c>
      <c r="AB7256">
        <v>2020</v>
      </c>
    </row>
    <row r="7257" spans="1:28" x14ac:dyDescent="0.25">
      <c r="A7257">
        <v>35</v>
      </c>
      <c r="B7257" t="s">
        <v>397</v>
      </c>
      <c r="C7257" t="s">
        <v>542</v>
      </c>
      <c r="D7257" t="s">
        <v>17</v>
      </c>
      <c r="E7257" t="s">
        <v>76</v>
      </c>
      <c r="F7257" t="s">
        <v>84</v>
      </c>
      <c r="G7257">
        <v>50000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623</v>
      </c>
      <c r="AB7257">
        <v>2020</v>
      </c>
    </row>
    <row r="7258" spans="1:28" x14ac:dyDescent="0.25">
      <c r="A7258">
        <v>36</v>
      </c>
      <c r="B7258" t="s">
        <v>379</v>
      </c>
      <c r="C7258" t="s">
        <v>544</v>
      </c>
      <c r="D7258" t="s">
        <v>10</v>
      </c>
      <c r="E7258" t="s">
        <v>43</v>
      </c>
      <c r="F7258" t="s">
        <v>84</v>
      </c>
      <c r="G7258">
        <v>45000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623</v>
      </c>
      <c r="AB7258">
        <v>2020</v>
      </c>
    </row>
    <row r="7259" spans="1:28" x14ac:dyDescent="0.25">
      <c r="A7259">
        <v>37</v>
      </c>
      <c r="B7259" t="s">
        <v>388</v>
      </c>
      <c r="C7259" t="s">
        <v>646</v>
      </c>
      <c r="D7259" t="s">
        <v>647</v>
      </c>
      <c r="E7259" t="s">
        <v>24</v>
      </c>
      <c r="F7259" t="s">
        <v>84</v>
      </c>
      <c r="G7259">
        <v>45000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623</v>
      </c>
      <c r="AB7259">
        <v>2020</v>
      </c>
    </row>
    <row r="7260" spans="1:28" x14ac:dyDescent="0.25">
      <c r="A7260">
        <v>38</v>
      </c>
      <c r="B7260" t="s">
        <v>390</v>
      </c>
      <c r="C7260" t="s">
        <v>531</v>
      </c>
      <c r="D7260" t="s">
        <v>5</v>
      </c>
      <c r="E7260" t="s">
        <v>25</v>
      </c>
      <c r="F7260" t="s">
        <v>84</v>
      </c>
      <c r="G7260">
        <v>45000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623</v>
      </c>
      <c r="AB7260">
        <v>2020</v>
      </c>
    </row>
    <row r="7261" spans="1:28" x14ac:dyDescent="0.25">
      <c r="A7261">
        <v>39</v>
      </c>
      <c r="B7261" t="s">
        <v>391</v>
      </c>
      <c r="C7261" t="s">
        <v>545</v>
      </c>
      <c r="D7261" t="s">
        <v>4</v>
      </c>
      <c r="E7261" t="s">
        <v>24</v>
      </c>
      <c r="F7261" t="s">
        <v>84</v>
      </c>
      <c r="G7261">
        <v>45000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623</v>
      </c>
      <c r="AB7261">
        <v>2020</v>
      </c>
    </row>
    <row r="7262" spans="1:28" x14ac:dyDescent="0.25">
      <c r="A7262">
        <v>40</v>
      </c>
      <c r="B7262" t="s">
        <v>392</v>
      </c>
      <c r="C7262" t="s">
        <v>547</v>
      </c>
      <c r="D7262" t="s">
        <v>10</v>
      </c>
      <c r="E7262" t="s">
        <v>50</v>
      </c>
      <c r="F7262" t="s">
        <v>84</v>
      </c>
      <c r="G7262">
        <v>45000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623</v>
      </c>
      <c r="AB7262">
        <v>2020</v>
      </c>
    </row>
    <row r="7263" spans="1:28" x14ac:dyDescent="0.25">
      <c r="A7263">
        <v>41</v>
      </c>
      <c r="B7263" t="s">
        <v>393</v>
      </c>
      <c r="C7263" t="s">
        <v>717</v>
      </c>
      <c r="D7263" t="s">
        <v>10</v>
      </c>
      <c r="E7263" t="s">
        <v>43</v>
      </c>
      <c r="F7263" t="s">
        <v>84</v>
      </c>
      <c r="G7263">
        <v>45000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623</v>
      </c>
      <c r="AB7263">
        <v>2020</v>
      </c>
    </row>
    <row r="7264" spans="1:28" x14ac:dyDescent="0.25">
      <c r="A7264">
        <v>42</v>
      </c>
      <c r="B7264" t="s">
        <v>387</v>
      </c>
      <c r="C7264" t="s">
        <v>549</v>
      </c>
      <c r="D7264" t="s">
        <v>16</v>
      </c>
      <c r="E7264" t="s">
        <v>45</v>
      </c>
      <c r="F7264" t="s">
        <v>84</v>
      </c>
      <c r="G7264">
        <v>44000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623</v>
      </c>
      <c r="AB7264">
        <v>2020</v>
      </c>
    </row>
    <row r="7265" spans="1:28" x14ac:dyDescent="0.25">
      <c r="A7265">
        <v>43</v>
      </c>
      <c r="B7265" t="s">
        <v>375</v>
      </c>
      <c r="C7265" t="s">
        <v>705</v>
      </c>
      <c r="D7265" t="s">
        <v>10</v>
      </c>
      <c r="E7265" t="s">
        <v>706</v>
      </c>
      <c r="F7265" t="s">
        <v>84</v>
      </c>
      <c r="G7265">
        <v>40000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623</v>
      </c>
      <c r="AB7265">
        <v>2020</v>
      </c>
    </row>
    <row r="7266" spans="1:28" x14ac:dyDescent="0.25">
      <c r="A7266">
        <v>44</v>
      </c>
      <c r="B7266" t="s">
        <v>370</v>
      </c>
      <c r="C7266" t="s">
        <v>648</v>
      </c>
      <c r="D7266" t="s">
        <v>94</v>
      </c>
      <c r="E7266" t="s">
        <v>46</v>
      </c>
      <c r="F7266" t="s">
        <v>84</v>
      </c>
      <c r="G7266">
        <v>40000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623</v>
      </c>
      <c r="AB7266">
        <v>2020</v>
      </c>
    </row>
    <row r="7267" spans="1:28" x14ac:dyDescent="0.25">
      <c r="A7267">
        <v>45</v>
      </c>
      <c r="B7267" t="s">
        <v>376</v>
      </c>
      <c r="C7267" t="s">
        <v>551</v>
      </c>
      <c r="D7267" t="s">
        <v>10</v>
      </c>
      <c r="E7267" t="s">
        <v>44</v>
      </c>
      <c r="F7267" t="s">
        <v>84</v>
      </c>
      <c r="G7267">
        <v>40000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623</v>
      </c>
      <c r="AB7267">
        <v>2020</v>
      </c>
    </row>
    <row r="7268" spans="1:28" x14ac:dyDescent="0.25">
      <c r="A7268">
        <v>46</v>
      </c>
      <c r="B7268" t="s">
        <v>382</v>
      </c>
      <c r="C7268" t="s">
        <v>552</v>
      </c>
      <c r="D7268" t="s">
        <v>94</v>
      </c>
      <c r="E7268" t="s">
        <v>65</v>
      </c>
      <c r="F7268" t="s">
        <v>85</v>
      </c>
      <c r="G7268">
        <v>40000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623</v>
      </c>
      <c r="AB7268">
        <v>2020</v>
      </c>
    </row>
    <row r="7269" spans="1:28" x14ac:dyDescent="0.25">
      <c r="A7269">
        <v>47</v>
      </c>
      <c r="B7269" t="s">
        <v>385</v>
      </c>
      <c r="C7269" t="s">
        <v>629</v>
      </c>
      <c r="D7269" t="s">
        <v>94</v>
      </c>
      <c r="E7269" t="s">
        <v>698</v>
      </c>
      <c r="F7269" t="s">
        <v>84</v>
      </c>
      <c r="G7269">
        <v>40000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623</v>
      </c>
      <c r="AB7269">
        <v>2020</v>
      </c>
    </row>
    <row r="7270" spans="1:28" x14ac:dyDescent="0.25">
      <c r="A7270">
        <v>48</v>
      </c>
      <c r="B7270" t="s">
        <v>386</v>
      </c>
      <c r="C7270" t="s">
        <v>631</v>
      </c>
      <c r="D7270" t="s">
        <v>6</v>
      </c>
      <c r="E7270" t="s">
        <v>46</v>
      </c>
      <c r="F7270" t="s">
        <v>84</v>
      </c>
      <c r="G7270">
        <v>40000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623</v>
      </c>
      <c r="AB7270">
        <v>2020</v>
      </c>
    </row>
    <row r="7271" spans="1:28" x14ac:dyDescent="0.25">
      <c r="A7271">
        <v>49</v>
      </c>
      <c r="B7271" t="s">
        <v>381</v>
      </c>
      <c r="C7271" t="s">
        <v>553</v>
      </c>
      <c r="D7271" t="s">
        <v>10</v>
      </c>
      <c r="E7271" t="s">
        <v>46</v>
      </c>
      <c r="F7271" t="s">
        <v>84</v>
      </c>
      <c r="G7271">
        <v>38000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623</v>
      </c>
      <c r="AB7271">
        <v>2020</v>
      </c>
    </row>
    <row r="7272" spans="1:28" x14ac:dyDescent="0.25">
      <c r="A7272">
        <v>50</v>
      </c>
      <c r="B7272" t="s">
        <v>377</v>
      </c>
      <c r="C7272" t="s">
        <v>554</v>
      </c>
      <c r="D7272" t="s">
        <v>10</v>
      </c>
      <c r="E7272" t="s">
        <v>44</v>
      </c>
      <c r="F7272" t="s">
        <v>84</v>
      </c>
      <c r="G7272">
        <v>36000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623</v>
      </c>
      <c r="AB7272">
        <v>2020</v>
      </c>
    </row>
    <row r="7273" spans="1:28" x14ac:dyDescent="0.25">
      <c r="A7273">
        <v>51</v>
      </c>
      <c r="B7273" t="s">
        <v>378</v>
      </c>
      <c r="C7273" t="s">
        <v>556</v>
      </c>
      <c r="D7273" t="s">
        <v>10</v>
      </c>
      <c r="E7273" t="s">
        <v>44</v>
      </c>
      <c r="F7273" t="s">
        <v>84</v>
      </c>
      <c r="G7273">
        <v>36000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623</v>
      </c>
      <c r="AB7273">
        <v>2020</v>
      </c>
    </row>
    <row r="7274" spans="1:28" x14ac:dyDescent="0.25">
      <c r="A7274">
        <v>52</v>
      </c>
      <c r="B7274" t="s">
        <v>380</v>
      </c>
      <c r="C7274" t="s">
        <v>543</v>
      </c>
      <c r="D7274" t="s">
        <v>21</v>
      </c>
      <c r="E7274" t="s">
        <v>68</v>
      </c>
      <c r="F7274" t="s">
        <v>84</v>
      </c>
      <c r="G7274">
        <v>36000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623</v>
      </c>
      <c r="AB7274">
        <v>2020</v>
      </c>
    </row>
    <row r="7275" spans="1:28" x14ac:dyDescent="0.25">
      <c r="A7275">
        <v>53</v>
      </c>
      <c r="B7275" t="s">
        <v>360</v>
      </c>
      <c r="C7275" t="s">
        <v>560</v>
      </c>
      <c r="D7275" t="s">
        <v>12</v>
      </c>
      <c r="E7275" t="s">
        <v>46</v>
      </c>
      <c r="F7275" t="s">
        <v>84</v>
      </c>
      <c r="G7275">
        <v>32000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623</v>
      </c>
      <c r="AB7275">
        <v>2020</v>
      </c>
    </row>
    <row r="7276" spans="1:28" x14ac:dyDescent="0.25">
      <c r="A7276">
        <v>54</v>
      </c>
      <c r="B7276" t="s">
        <v>369</v>
      </c>
      <c r="C7276" t="s">
        <v>562</v>
      </c>
      <c r="D7276" t="s">
        <v>94</v>
      </c>
      <c r="E7276" t="s">
        <v>563</v>
      </c>
      <c r="F7276" t="s">
        <v>84</v>
      </c>
      <c r="G7276">
        <v>32000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623</v>
      </c>
      <c r="AB7276">
        <v>2020</v>
      </c>
    </row>
    <row r="7277" spans="1:28" x14ac:dyDescent="0.25">
      <c r="A7277">
        <v>55</v>
      </c>
      <c r="B7277" t="s">
        <v>371</v>
      </c>
      <c r="C7277" t="s">
        <v>550</v>
      </c>
      <c r="D7277" t="s">
        <v>94</v>
      </c>
      <c r="E7277" t="s">
        <v>58</v>
      </c>
      <c r="F7277" t="s">
        <v>84</v>
      </c>
      <c r="G7277">
        <v>32000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623</v>
      </c>
      <c r="AB7277">
        <v>2020</v>
      </c>
    </row>
    <row r="7278" spans="1:28" x14ac:dyDescent="0.25">
      <c r="A7278">
        <v>56</v>
      </c>
      <c r="B7278" t="s">
        <v>372</v>
      </c>
      <c r="C7278" t="s">
        <v>707</v>
      </c>
      <c r="D7278" t="s">
        <v>94</v>
      </c>
      <c r="E7278" t="s">
        <v>630</v>
      </c>
      <c r="F7278" t="s">
        <v>84</v>
      </c>
      <c r="G7278">
        <v>32000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623</v>
      </c>
      <c r="AB7278">
        <v>2020</v>
      </c>
    </row>
    <row r="7279" spans="1:28" x14ac:dyDescent="0.25">
      <c r="A7279">
        <v>57</v>
      </c>
      <c r="B7279" t="s">
        <v>373</v>
      </c>
      <c r="C7279" t="s">
        <v>566</v>
      </c>
      <c r="D7279" t="s">
        <v>14</v>
      </c>
      <c r="E7279" t="s">
        <v>72</v>
      </c>
      <c r="F7279" t="s">
        <v>84</v>
      </c>
      <c r="G7279">
        <v>32000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623</v>
      </c>
      <c r="AB7279">
        <v>2020</v>
      </c>
    </row>
    <row r="7280" spans="1:28" x14ac:dyDescent="0.25">
      <c r="A7280">
        <v>58</v>
      </c>
      <c r="B7280" t="s">
        <v>367</v>
      </c>
      <c r="C7280" t="s">
        <v>567</v>
      </c>
      <c r="D7280" t="s">
        <v>4</v>
      </c>
      <c r="E7280" t="s">
        <v>568</v>
      </c>
      <c r="F7280" t="s">
        <v>84</v>
      </c>
      <c r="G7280">
        <v>31500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623</v>
      </c>
      <c r="AB7280">
        <v>2020</v>
      </c>
    </row>
    <row r="7281" spans="1:28" x14ac:dyDescent="0.25">
      <c r="A7281">
        <v>59</v>
      </c>
      <c r="B7281" t="s">
        <v>346</v>
      </c>
      <c r="C7281" t="s">
        <v>583</v>
      </c>
      <c r="D7281" t="s">
        <v>12</v>
      </c>
      <c r="E7281" t="s">
        <v>46</v>
      </c>
      <c r="F7281" t="s">
        <v>84</v>
      </c>
      <c r="G7281">
        <v>28875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623</v>
      </c>
      <c r="AB7281">
        <v>2020</v>
      </c>
    </row>
    <row r="7282" spans="1:28" x14ac:dyDescent="0.25">
      <c r="A7282">
        <v>60</v>
      </c>
      <c r="B7282" t="s">
        <v>350</v>
      </c>
      <c r="C7282" t="s">
        <v>558</v>
      </c>
      <c r="D7282" t="s">
        <v>6</v>
      </c>
      <c r="E7282" t="s">
        <v>83</v>
      </c>
      <c r="F7282" t="s">
        <v>84</v>
      </c>
      <c r="G7282">
        <v>28875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623</v>
      </c>
      <c r="AB7282">
        <v>2020</v>
      </c>
    </row>
    <row r="7283" spans="1:28" x14ac:dyDescent="0.25">
      <c r="A7283">
        <v>61</v>
      </c>
      <c r="B7283" t="s">
        <v>361</v>
      </c>
      <c r="C7283" t="s">
        <v>622</v>
      </c>
      <c r="D7283" t="s">
        <v>12</v>
      </c>
      <c r="E7283" t="s">
        <v>32</v>
      </c>
      <c r="F7283" t="s">
        <v>84</v>
      </c>
      <c r="G7283">
        <v>28875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623</v>
      </c>
      <c r="AB7283">
        <v>2020</v>
      </c>
    </row>
    <row r="7284" spans="1:28" x14ac:dyDescent="0.25">
      <c r="A7284">
        <v>62</v>
      </c>
      <c r="B7284" t="s">
        <v>365</v>
      </c>
      <c r="C7284" t="s">
        <v>584</v>
      </c>
      <c r="D7284" t="s">
        <v>19</v>
      </c>
      <c r="E7284" t="s">
        <v>46</v>
      </c>
      <c r="F7284" t="s">
        <v>84</v>
      </c>
      <c r="G7284">
        <v>27300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623</v>
      </c>
      <c r="AB7284">
        <v>2020</v>
      </c>
    </row>
    <row r="7285" spans="1:28" x14ac:dyDescent="0.25">
      <c r="A7285">
        <v>63</v>
      </c>
      <c r="B7285" t="s">
        <v>364</v>
      </c>
      <c r="C7285" t="s">
        <v>555</v>
      </c>
      <c r="D7285" t="s">
        <v>94</v>
      </c>
      <c r="E7285" t="s">
        <v>74</v>
      </c>
      <c r="F7285" t="s">
        <v>84</v>
      </c>
      <c r="G7285">
        <v>26250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623</v>
      </c>
      <c r="AB7285">
        <v>2020</v>
      </c>
    </row>
    <row r="7286" spans="1:28" x14ac:dyDescent="0.25">
      <c r="A7286">
        <v>64</v>
      </c>
      <c r="B7286" t="s">
        <v>363</v>
      </c>
      <c r="C7286" t="s">
        <v>569</v>
      </c>
      <c r="D7286" t="s">
        <v>94</v>
      </c>
      <c r="E7286" t="s">
        <v>619</v>
      </c>
      <c r="F7286" t="s">
        <v>84</v>
      </c>
      <c r="G7286">
        <v>24255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623</v>
      </c>
      <c r="AB7286">
        <v>2020</v>
      </c>
    </row>
    <row r="7287" spans="1:28" x14ac:dyDescent="0.25">
      <c r="A7287">
        <v>65</v>
      </c>
      <c r="B7287" t="s">
        <v>362</v>
      </c>
      <c r="C7287" t="s">
        <v>570</v>
      </c>
      <c r="D7287" t="s">
        <v>94</v>
      </c>
      <c r="E7287" t="s">
        <v>620</v>
      </c>
      <c r="F7287" t="s">
        <v>84</v>
      </c>
      <c r="G7287">
        <v>24150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623</v>
      </c>
      <c r="AB7287">
        <v>2020</v>
      </c>
    </row>
    <row r="7288" spans="1:28" x14ac:dyDescent="0.25">
      <c r="A7288">
        <v>66</v>
      </c>
      <c r="B7288" t="s">
        <v>432</v>
      </c>
      <c r="C7288" t="s">
        <v>590</v>
      </c>
      <c r="D7288" t="s">
        <v>10</v>
      </c>
      <c r="E7288" t="s">
        <v>33</v>
      </c>
      <c r="F7288" t="s">
        <v>84</v>
      </c>
      <c r="G7288">
        <v>23100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623</v>
      </c>
      <c r="AB7288">
        <v>2020</v>
      </c>
    </row>
    <row r="7289" spans="1:28" x14ac:dyDescent="0.25">
      <c r="A7289">
        <v>67</v>
      </c>
      <c r="B7289" t="s">
        <v>435</v>
      </c>
      <c r="C7289" t="s">
        <v>649</v>
      </c>
      <c r="D7289" t="s">
        <v>650</v>
      </c>
      <c r="E7289" t="s">
        <v>33</v>
      </c>
      <c r="F7289" t="s">
        <v>84</v>
      </c>
      <c r="G7289">
        <v>23100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623</v>
      </c>
      <c r="AB7289">
        <v>2020</v>
      </c>
    </row>
    <row r="7290" spans="1:28" x14ac:dyDescent="0.25">
      <c r="A7290">
        <v>68</v>
      </c>
      <c r="B7290" t="s">
        <v>434</v>
      </c>
      <c r="C7290" t="s">
        <v>716</v>
      </c>
      <c r="D7290" t="s">
        <v>7</v>
      </c>
      <c r="E7290" t="s">
        <v>54</v>
      </c>
      <c r="F7290" t="s">
        <v>84</v>
      </c>
      <c r="G7290">
        <v>23100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623</v>
      </c>
      <c r="AB7290">
        <v>2020</v>
      </c>
    </row>
    <row r="7291" spans="1:28" x14ac:dyDescent="0.25">
      <c r="A7291">
        <v>69</v>
      </c>
      <c r="B7291" t="s">
        <v>353</v>
      </c>
      <c r="C7291" t="s">
        <v>580</v>
      </c>
      <c r="D7291" t="s">
        <v>19</v>
      </c>
      <c r="E7291" t="s">
        <v>60</v>
      </c>
      <c r="F7291" t="s">
        <v>84</v>
      </c>
      <c r="G7291">
        <v>23100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623</v>
      </c>
      <c r="AB7291">
        <v>2020</v>
      </c>
    </row>
    <row r="7292" spans="1:28" x14ac:dyDescent="0.25">
      <c r="A7292">
        <v>70</v>
      </c>
      <c r="B7292" t="s">
        <v>354</v>
      </c>
      <c r="C7292" t="s">
        <v>581</v>
      </c>
      <c r="D7292" t="s">
        <v>94</v>
      </c>
      <c r="E7292" t="s">
        <v>54</v>
      </c>
      <c r="F7292" t="s">
        <v>84</v>
      </c>
      <c r="G7292">
        <v>23100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623</v>
      </c>
      <c r="AB7292">
        <v>2020</v>
      </c>
    </row>
    <row r="7293" spans="1:28" x14ac:dyDescent="0.25">
      <c r="A7293">
        <v>71</v>
      </c>
      <c r="B7293" t="s">
        <v>355</v>
      </c>
      <c r="C7293" t="s">
        <v>582</v>
      </c>
      <c r="D7293" t="s">
        <v>7</v>
      </c>
      <c r="E7293" t="s">
        <v>54</v>
      </c>
      <c r="F7293" t="s">
        <v>84</v>
      </c>
      <c r="G7293">
        <v>23100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623</v>
      </c>
      <c r="AB7293">
        <v>2020</v>
      </c>
    </row>
    <row r="7294" spans="1:28" x14ac:dyDescent="0.25">
      <c r="A7294">
        <v>72</v>
      </c>
      <c r="B7294" t="s">
        <v>356</v>
      </c>
      <c r="C7294" t="s">
        <v>571</v>
      </c>
      <c r="D7294" t="s">
        <v>6</v>
      </c>
      <c r="E7294" t="s">
        <v>26</v>
      </c>
      <c r="F7294" t="s">
        <v>84</v>
      </c>
      <c r="G7294">
        <v>23100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623</v>
      </c>
      <c r="AB7294">
        <v>2020</v>
      </c>
    </row>
    <row r="7295" spans="1:28" x14ac:dyDescent="0.25">
      <c r="A7295">
        <v>73</v>
      </c>
      <c r="B7295" t="s">
        <v>357</v>
      </c>
      <c r="C7295" t="s">
        <v>589</v>
      </c>
      <c r="D7295" t="s">
        <v>6</v>
      </c>
      <c r="E7295" t="s">
        <v>26</v>
      </c>
      <c r="F7295" t="s">
        <v>84</v>
      </c>
      <c r="G7295">
        <v>23100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623</v>
      </c>
      <c r="AB7295">
        <v>2020</v>
      </c>
    </row>
    <row r="7296" spans="1:28" x14ac:dyDescent="0.25">
      <c r="A7296">
        <v>74</v>
      </c>
      <c r="B7296" t="s">
        <v>359</v>
      </c>
      <c r="C7296" t="s">
        <v>572</v>
      </c>
      <c r="D7296" t="s">
        <v>94</v>
      </c>
      <c r="E7296" t="s">
        <v>54</v>
      </c>
      <c r="F7296" t="s">
        <v>84</v>
      </c>
      <c r="G7296">
        <v>23100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623</v>
      </c>
      <c r="AB7296">
        <v>2020</v>
      </c>
    </row>
    <row r="7297" spans="1:28" x14ac:dyDescent="0.25">
      <c r="A7297">
        <v>75</v>
      </c>
      <c r="B7297" t="s">
        <v>341</v>
      </c>
      <c r="C7297" t="s">
        <v>579</v>
      </c>
      <c r="D7297" t="s">
        <v>94</v>
      </c>
      <c r="E7297" t="s">
        <v>52</v>
      </c>
      <c r="F7297" t="s">
        <v>84</v>
      </c>
      <c r="G7297">
        <v>22000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623</v>
      </c>
      <c r="AB7297">
        <v>2020</v>
      </c>
    </row>
    <row r="7298" spans="1:28" x14ac:dyDescent="0.25">
      <c r="A7298">
        <v>76</v>
      </c>
      <c r="B7298" t="s">
        <v>347</v>
      </c>
      <c r="C7298" t="s">
        <v>651</v>
      </c>
      <c r="D7298" t="s">
        <v>6</v>
      </c>
      <c r="E7298" t="s">
        <v>26</v>
      </c>
      <c r="F7298" t="s">
        <v>84</v>
      </c>
      <c r="G7298">
        <v>22000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623</v>
      </c>
      <c r="AB7298">
        <v>2020</v>
      </c>
    </row>
    <row r="7299" spans="1:28" x14ac:dyDescent="0.25">
      <c r="A7299">
        <v>77</v>
      </c>
      <c r="B7299" t="s">
        <v>348</v>
      </c>
      <c r="C7299" t="s">
        <v>652</v>
      </c>
      <c r="D7299" t="s">
        <v>6</v>
      </c>
      <c r="E7299" t="s">
        <v>26</v>
      </c>
      <c r="F7299" t="s">
        <v>84</v>
      </c>
      <c r="G7299">
        <v>22000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623</v>
      </c>
      <c r="AB7299">
        <v>2020</v>
      </c>
    </row>
    <row r="7300" spans="1:28" x14ac:dyDescent="0.25">
      <c r="A7300">
        <v>78</v>
      </c>
      <c r="B7300" t="s">
        <v>349</v>
      </c>
      <c r="C7300" t="s">
        <v>591</v>
      </c>
      <c r="D7300" t="s">
        <v>6</v>
      </c>
      <c r="E7300" t="s">
        <v>52</v>
      </c>
      <c r="F7300" t="s">
        <v>84</v>
      </c>
      <c r="G7300">
        <v>22000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623</v>
      </c>
      <c r="AB7300">
        <v>2020</v>
      </c>
    </row>
    <row r="7301" spans="1:28" x14ac:dyDescent="0.25">
      <c r="A7301">
        <v>79</v>
      </c>
      <c r="B7301" t="s">
        <v>351</v>
      </c>
      <c r="C7301" t="s">
        <v>592</v>
      </c>
      <c r="D7301" t="s">
        <v>6</v>
      </c>
      <c r="E7301" t="s">
        <v>52</v>
      </c>
      <c r="F7301" t="s">
        <v>84</v>
      </c>
      <c r="G7301">
        <v>22000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623</v>
      </c>
      <c r="AB7301">
        <v>2020</v>
      </c>
    </row>
    <row r="7302" spans="1:28" x14ac:dyDescent="0.25">
      <c r="A7302">
        <v>80</v>
      </c>
      <c r="B7302" t="s">
        <v>352</v>
      </c>
      <c r="C7302" t="s">
        <v>593</v>
      </c>
      <c r="D7302" t="s">
        <v>6</v>
      </c>
      <c r="E7302" t="s">
        <v>26</v>
      </c>
      <c r="F7302" t="s">
        <v>84</v>
      </c>
      <c r="G7302">
        <v>22000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623</v>
      </c>
      <c r="AB7302">
        <v>2020</v>
      </c>
    </row>
    <row r="7303" spans="1:28" x14ac:dyDescent="0.25">
      <c r="A7303">
        <v>81</v>
      </c>
      <c r="B7303" t="s">
        <v>433</v>
      </c>
      <c r="C7303" t="s">
        <v>653</v>
      </c>
      <c r="D7303" t="s">
        <v>650</v>
      </c>
      <c r="E7303" t="s">
        <v>26</v>
      </c>
      <c r="F7303" t="s">
        <v>84</v>
      </c>
      <c r="G7303">
        <v>22000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623</v>
      </c>
      <c r="AB7303">
        <v>2020</v>
      </c>
    </row>
    <row r="7304" spans="1:28" x14ac:dyDescent="0.25">
      <c r="A7304">
        <v>82</v>
      </c>
      <c r="B7304" t="s">
        <v>340</v>
      </c>
      <c r="C7304" t="s">
        <v>654</v>
      </c>
      <c r="D7304" t="s">
        <v>6</v>
      </c>
      <c r="E7304" t="s">
        <v>26</v>
      </c>
      <c r="F7304" t="s">
        <v>84</v>
      </c>
      <c r="G7304">
        <v>20000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623</v>
      </c>
      <c r="AB7304">
        <v>2020</v>
      </c>
    </row>
    <row r="7305" spans="1:28" x14ac:dyDescent="0.25">
      <c r="A7305">
        <v>83</v>
      </c>
      <c r="B7305" t="s">
        <v>344</v>
      </c>
      <c r="C7305" t="s">
        <v>588</v>
      </c>
      <c r="D7305" t="s">
        <v>94</v>
      </c>
      <c r="E7305" t="s">
        <v>41</v>
      </c>
      <c r="F7305" t="s">
        <v>84</v>
      </c>
      <c r="G7305">
        <v>19800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623</v>
      </c>
      <c r="AB7305">
        <v>2020</v>
      </c>
    </row>
    <row r="7306" spans="1:28" x14ac:dyDescent="0.25">
      <c r="A7306">
        <v>84</v>
      </c>
      <c r="B7306" t="s">
        <v>342</v>
      </c>
      <c r="C7306" t="s">
        <v>559</v>
      </c>
      <c r="D7306" t="s">
        <v>94</v>
      </c>
      <c r="E7306" t="s">
        <v>37</v>
      </c>
      <c r="F7306" t="s">
        <v>84</v>
      </c>
      <c r="G7306">
        <v>16775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623</v>
      </c>
      <c r="AB7306">
        <v>2020</v>
      </c>
    </row>
    <row r="7307" spans="1:28" x14ac:dyDescent="0.25">
      <c r="A7307">
        <v>85</v>
      </c>
      <c r="B7307" t="s">
        <v>343</v>
      </c>
      <c r="C7307" t="s">
        <v>633</v>
      </c>
      <c r="D7307" t="s">
        <v>6</v>
      </c>
      <c r="E7307" t="s">
        <v>37</v>
      </c>
      <c r="F7307" t="s">
        <v>84</v>
      </c>
      <c r="G7307">
        <v>16775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623</v>
      </c>
      <c r="AB7307">
        <v>2020</v>
      </c>
    </row>
    <row r="7308" spans="1:28" x14ac:dyDescent="0.25">
      <c r="A7308">
        <v>86</v>
      </c>
      <c r="B7308" t="s">
        <v>338</v>
      </c>
      <c r="C7308" t="s">
        <v>594</v>
      </c>
      <c r="D7308" t="s">
        <v>6</v>
      </c>
      <c r="E7308" t="s">
        <v>28</v>
      </c>
      <c r="F7308" t="s">
        <v>84</v>
      </c>
      <c r="G7308">
        <v>16500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623</v>
      </c>
      <c r="AB7308">
        <v>2020</v>
      </c>
    </row>
    <row r="7309" spans="1:28" x14ac:dyDescent="0.25">
      <c r="A7309">
        <v>87</v>
      </c>
      <c r="B7309" t="s">
        <v>339</v>
      </c>
      <c r="C7309" t="s">
        <v>595</v>
      </c>
      <c r="D7309" t="s">
        <v>94</v>
      </c>
      <c r="E7309" t="s">
        <v>57</v>
      </c>
      <c r="F7309" t="s">
        <v>84</v>
      </c>
      <c r="G7309">
        <v>16500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623</v>
      </c>
      <c r="AB7309">
        <v>2020</v>
      </c>
    </row>
    <row r="7310" spans="1:28" x14ac:dyDescent="0.25">
      <c r="A7310">
        <v>88</v>
      </c>
      <c r="B7310" t="s">
        <v>431</v>
      </c>
      <c r="C7310" t="s">
        <v>600</v>
      </c>
      <c r="D7310" t="s">
        <v>632</v>
      </c>
      <c r="E7310" t="s">
        <v>37</v>
      </c>
      <c r="F7310" t="s">
        <v>84</v>
      </c>
      <c r="G7310">
        <v>13750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623</v>
      </c>
      <c r="AB7310">
        <v>2020</v>
      </c>
    </row>
    <row r="7311" spans="1:28" x14ac:dyDescent="0.25">
      <c r="A7311">
        <v>89</v>
      </c>
      <c r="B7311" t="s">
        <v>336</v>
      </c>
      <c r="C7311" t="s">
        <v>603</v>
      </c>
      <c r="D7311" t="s">
        <v>6</v>
      </c>
      <c r="E7311" t="s">
        <v>37</v>
      </c>
      <c r="F7311" t="s">
        <v>84</v>
      </c>
      <c r="G7311">
        <v>10000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634</v>
      </c>
      <c r="AB7311">
        <v>2020</v>
      </c>
    </row>
    <row r="7312" spans="1:28" x14ac:dyDescent="0.25">
      <c r="A7312">
        <v>90</v>
      </c>
      <c r="B7312" t="s">
        <v>373</v>
      </c>
      <c r="C7312" t="s">
        <v>708</v>
      </c>
      <c r="D7312" t="s">
        <v>7</v>
      </c>
      <c r="E7312" t="s">
        <v>27</v>
      </c>
      <c r="F7312" t="s">
        <v>84</v>
      </c>
      <c r="G7312">
        <v>360000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634</v>
      </c>
      <c r="AB7312">
        <v>2020</v>
      </c>
    </row>
    <row r="7313" spans="1:28" x14ac:dyDescent="0.25">
      <c r="A7313">
        <v>1</v>
      </c>
      <c r="B7313" t="s">
        <v>426</v>
      </c>
      <c r="C7313" t="s">
        <v>502</v>
      </c>
      <c r="D7313" t="s">
        <v>10</v>
      </c>
      <c r="E7313" t="s">
        <v>53</v>
      </c>
      <c r="F7313" t="s">
        <v>84</v>
      </c>
      <c r="G7313">
        <v>280000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634</v>
      </c>
      <c r="AB7313">
        <v>2020</v>
      </c>
    </row>
    <row r="7314" spans="1:28" x14ac:dyDescent="0.25">
      <c r="A7314">
        <v>2</v>
      </c>
      <c r="B7314" t="s">
        <v>427</v>
      </c>
      <c r="C7314" t="s">
        <v>709</v>
      </c>
      <c r="D7314" t="s">
        <v>19</v>
      </c>
      <c r="E7314" t="s">
        <v>71</v>
      </c>
      <c r="F7314" t="s">
        <v>84</v>
      </c>
      <c r="G7314">
        <v>280000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634</v>
      </c>
      <c r="AB7314">
        <v>2020</v>
      </c>
    </row>
    <row r="7315" spans="1:28" x14ac:dyDescent="0.25">
      <c r="A7315">
        <v>3</v>
      </c>
      <c r="B7315" t="s">
        <v>417</v>
      </c>
      <c r="C7315" t="s">
        <v>512</v>
      </c>
      <c r="D7315" t="s">
        <v>21</v>
      </c>
      <c r="E7315" t="s">
        <v>81</v>
      </c>
      <c r="F7315" t="s">
        <v>84</v>
      </c>
      <c r="G7315">
        <v>130000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634</v>
      </c>
      <c r="AB7315">
        <v>2020</v>
      </c>
    </row>
    <row r="7316" spans="1:28" x14ac:dyDescent="0.25">
      <c r="A7316">
        <v>4</v>
      </c>
      <c r="B7316" t="s">
        <v>418</v>
      </c>
      <c r="C7316" t="s">
        <v>710</v>
      </c>
      <c r="D7316" t="s">
        <v>94</v>
      </c>
      <c r="E7316" t="s">
        <v>711</v>
      </c>
      <c r="F7316" t="s">
        <v>85</v>
      </c>
      <c r="G7316">
        <v>130000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634</v>
      </c>
      <c r="AB7316">
        <v>2020</v>
      </c>
    </row>
    <row r="7317" spans="1:28" x14ac:dyDescent="0.25">
      <c r="A7317">
        <v>5</v>
      </c>
      <c r="B7317" t="s">
        <v>419</v>
      </c>
      <c r="C7317" t="s">
        <v>518</v>
      </c>
      <c r="D7317" t="s">
        <v>16</v>
      </c>
      <c r="E7317" t="s">
        <v>701</v>
      </c>
      <c r="F7317" t="s">
        <v>84</v>
      </c>
      <c r="G7317">
        <v>130000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634</v>
      </c>
      <c r="AB7317">
        <v>2020</v>
      </c>
    </row>
    <row r="7318" spans="1:28" x14ac:dyDescent="0.25">
      <c r="A7318">
        <v>6</v>
      </c>
      <c r="B7318" t="s">
        <v>425</v>
      </c>
      <c r="C7318" t="s">
        <v>659</v>
      </c>
      <c r="D7318" t="s">
        <v>6</v>
      </c>
      <c r="E7318" t="s">
        <v>660</v>
      </c>
      <c r="F7318" t="s">
        <v>661</v>
      </c>
      <c r="G7318">
        <v>130000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634</v>
      </c>
      <c r="AB7318">
        <v>2020</v>
      </c>
    </row>
    <row r="7319" spans="1:28" x14ac:dyDescent="0.25">
      <c r="A7319">
        <v>7</v>
      </c>
      <c r="B7319" t="s">
        <v>420</v>
      </c>
      <c r="C7319" t="s">
        <v>513</v>
      </c>
      <c r="D7319" t="s">
        <v>14</v>
      </c>
      <c r="E7319" t="s">
        <v>333</v>
      </c>
      <c r="F7319" t="s">
        <v>84</v>
      </c>
      <c r="G7319">
        <v>130000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634</v>
      </c>
      <c r="AB7319">
        <v>2020</v>
      </c>
    </row>
    <row r="7320" spans="1:28" x14ac:dyDescent="0.25">
      <c r="A7320">
        <v>8</v>
      </c>
      <c r="B7320" t="s">
        <v>421</v>
      </c>
      <c r="C7320" t="s">
        <v>515</v>
      </c>
      <c r="D7320" t="s">
        <v>4</v>
      </c>
      <c r="E7320" t="s">
        <v>516</v>
      </c>
      <c r="F7320" t="s">
        <v>84</v>
      </c>
      <c r="G7320">
        <v>130000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634</v>
      </c>
      <c r="AB7320">
        <v>2020</v>
      </c>
    </row>
    <row r="7321" spans="1:28" x14ac:dyDescent="0.25">
      <c r="A7321">
        <v>9</v>
      </c>
      <c r="B7321" t="s">
        <v>422</v>
      </c>
      <c r="C7321" t="s">
        <v>504</v>
      </c>
      <c r="D7321" t="s">
        <v>5</v>
      </c>
      <c r="E7321" t="s">
        <v>702</v>
      </c>
      <c r="F7321" t="s">
        <v>84</v>
      </c>
      <c r="G7321">
        <v>130000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634</v>
      </c>
      <c r="AB7321">
        <v>2020</v>
      </c>
    </row>
    <row r="7322" spans="1:28" x14ac:dyDescent="0.25">
      <c r="A7322">
        <v>10</v>
      </c>
      <c r="B7322" t="s">
        <v>423</v>
      </c>
      <c r="C7322" t="s">
        <v>614</v>
      </c>
      <c r="D7322" t="s">
        <v>615</v>
      </c>
      <c r="E7322" t="s">
        <v>616</v>
      </c>
      <c r="F7322" t="s">
        <v>84</v>
      </c>
      <c r="G7322">
        <v>130000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634</v>
      </c>
      <c r="AB7322">
        <v>2020</v>
      </c>
    </row>
    <row r="7323" spans="1:28" x14ac:dyDescent="0.25">
      <c r="A7323">
        <v>11</v>
      </c>
      <c r="B7323" t="s">
        <v>424</v>
      </c>
      <c r="C7323" t="s">
        <v>665</v>
      </c>
      <c r="D7323" t="s">
        <v>17</v>
      </c>
      <c r="E7323" t="s">
        <v>666</v>
      </c>
      <c r="F7323" t="s">
        <v>84</v>
      </c>
      <c r="G7323">
        <v>130000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634</v>
      </c>
      <c r="AB7323">
        <v>2020</v>
      </c>
    </row>
    <row r="7324" spans="1:28" x14ac:dyDescent="0.25">
      <c r="A7324">
        <v>12</v>
      </c>
      <c r="B7324" t="s">
        <v>411</v>
      </c>
      <c r="C7324" t="s">
        <v>521</v>
      </c>
      <c r="D7324" t="s">
        <v>13</v>
      </c>
      <c r="E7324" t="s">
        <v>678</v>
      </c>
      <c r="F7324" t="s">
        <v>84</v>
      </c>
      <c r="G7324">
        <v>95000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634</v>
      </c>
      <c r="AB7324">
        <v>2020</v>
      </c>
    </row>
    <row r="7325" spans="1:28" x14ac:dyDescent="0.25">
      <c r="A7325">
        <v>13</v>
      </c>
      <c r="B7325" t="s">
        <v>413</v>
      </c>
      <c r="C7325" t="s">
        <v>626</v>
      </c>
      <c r="D7325" t="s">
        <v>627</v>
      </c>
      <c r="E7325" t="s">
        <v>628</v>
      </c>
      <c r="F7325" t="s">
        <v>84</v>
      </c>
      <c r="G7325">
        <v>95000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634</v>
      </c>
      <c r="AB7325">
        <v>2020</v>
      </c>
    </row>
    <row r="7326" spans="1:28" x14ac:dyDescent="0.25">
      <c r="A7326">
        <v>14</v>
      </c>
      <c r="B7326" t="s">
        <v>414</v>
      </c>
      <c r="C7326" t="s">
        <v>523</v>
      </c>
      <c r="D7326" t="s">
        <v>21</v>
      </c>
      <c r="E7326" t="s">
        <v>48</v>
      </c>
      <c r="F7326" t="s">
        <v>84</v>
      </c>
      <c r="G7326">
        <v>95000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634</v>
      </c>
      <c r="AB7326">
        <v>2020</v>
      </c>
    </row>
    <row r="7327" spans="1:28" x14ac:dyDescent="0.25">
      <c r="A7327">
        <v>15</v>
      </c>
      <c r="B7327" t="s">
        <v>415</v>
      </c>
      <c r="C7327" t="s">
        <v>525</v>
      </c>
      <c r="D7327" t="s">
        <v>10</v>
      </c>
      <c r="E7327" t="s">
        <v>69</v>
      </c>
      <c r="F7327" t="s">
        <v>84</v>
      </c>
      <c r="G7327">
        <v>95000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634</v>
      </c>
      <c r="AB7327">
        <v>2020</v>
      </c>
    </row>
    <row r="7328" spans="1:28" x14ac:dyDescent="0.25">
      <c r="A7328">
        <v>16</v>
      </c>
      <c r="B7328" t="s">
        <v>416</v>
      </c>
      <c r="C7328" t="s">
        <v>679</v>
      </c>
      <c r="D7328" t="s">
        <v>6</v>
      </c>
      <c r="E7328" t="s">
        <v>680</v>
      </c>
      <c r="F7328" t="s">
        <v>84</v>
      </c>
      <c r="G7328">
        <v>95000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634</v>
      </c>
      <c r="AB7328">
        <v>2020</v>
      </c>
    </row>
    <row r="7329" spans="1:28" x14ac:dyDescent="0.25">
      <c r="A7329">
        <v>17</v>
      </c>
      <c r="B7329" t="s">
        <v>412</v>
      </c>
      <c r="C7329" t="s">
        <v>527</v>
      </c>
      <c r="D7329" t="s">
        <v>17</v>
      </c>
      <c r="E7329" t="s">
        <v>613</v>
      </c>
      <c r="F7329" t="s">
        <v>84</v>
      </c>
      <c r="G7329">
        <v>85000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634</v>
      </c>
      <c r="AB7329">
        <v>2020</v>
      </c>
    </row>
    <row r="7330" spans="1:28" x14ac:dyDescent="0.25">
      <c r="A7330">
        <v>18</v>
      </c>
      <c r="B7330" t="s">
        <v>409</v>
      </c>
      <c r="C7330" t="s">
        <v>719</v>
      </c>
      <c r="D7330" t="s">
        <v>94</v>
      </c>
      <c r="E7330" t="s">
        <v>645</v>
      </c>
      <c r="F7330" t="s">
        <v>661</v>
      </c>
      <c r="G7330">
        <v>85000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634</v>
      </c>
      <c r="AB7330">
        <v>2020</v>
      </c>
    </row>
    <row r="7331" spans="1:28" x14ac:dyDescent="0.25">
      <c r="A7331">
        <v>19</v>
      </c>
      <c r="B7331" t="s">
        <v>410</v>
      </c>
      <c r="C7331" t="s">
        <v>685</v>
      </c>
      <c r="D7331" t="s">
        <v>21</v>
      </c>
      <c r="E7331" t="s">
        <v>686</v>
      </c>
      <c r="F7331" t="s">
        <v>84</v>
      </c>
      <c r="G7331">
        <v>85000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634</v>
      </c>
      <c r="AB7331">
        <v>2020</v>
      </c>
    </row>
    <row r="7332" spans="1:28" x14ac:dyDescent="0.25">
      <c r="A7332">
        <v>20</v>
      </c>
      <c r="B7332" t="s">
        <v>373</v>
      </c>
      <c r="C7332" t="s">
        <v>688</v>
      </c>
      <c r="D7332" t="s">
        <v>94</v>
      </c>
      <c r="E7332" t="s">
        <v>689</v>
      </c>
      <c r="F7332" t="s">
        <v>84</v>
      </c>
      <c r="G7332">
        <v>80000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634</v>
      </c>
      <c r="AB7332">
        <v>2020</v>
      </c>
    </row>
    <row r="7333" spans="1:28" x14ac:dyDescent="0.25">
      <c r="A7333">
        <v>21</v>
      </c>
      <c r="B7333" t="s">
        <v>408</v>
      </c>
      <c r="C7333" t="s">
        <v>712</v>
      </c>
      <c r="D7333" t="s">
        <v>632</v>
      </c>
      <c r="E7333" t="s">
        <v>713</v>
      </c>
      <c r="F7333" t="s">
        <v>84</v>
      </c>
      <c r="G7333">
        <v>80000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634</v>
      </c>
      <c r="AB7333">
        <v>2020</v>
      </c>
    </row>
    <row r="7334" spans="1:28" x14ac:dyDescent="0.25">
      <c r="A7334">
        <v>22</v>
      </c>
      <c r="B7334" t="s">
        <v>407</v>
      </c>
      <c r="C7334" t="s">
        <v>532</v>
      </c>
      <c r="D7334" t="s">
        <v>12</v>
      </c>
      <c r="E7334" t="s">
        <v>35</v>
      </c>
      <c r="F7334" t="s">
        <v>84</v>
      </c>
      <c r="G7334">
        <v>75000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634</v>
      </c>
      <c r="AB7334">
        <v>2020</v>
      </c>
    </row>
    <row r="7335" spans="1:28" x14ac:dyDescent="0.25">
      <c r="A7335">
        <v>23</v>
      </c>
      <c r="B7335" t="s">
        <v>406</v>
      </c>
      <c r="C7335" t="s">
        <v>533</v>
      </c>
      <c r="D7335" t="s">
        <v>6</v>
      </c>
      <c r="E7335" t="s">
        <v>335</v>
      </c>
      <c r="F7335" t="s">
        <v>84</v>
      </c>
      <c r="G7335">
        <v>70000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634</v>
      </c>
      <c r="AB7335">
        <v>2020</v>
      </c>
    </row>
    <row r="7336" spans="1:28" x14ac:dyDescent="0.25">
      <c r="A7336">
        <v>24</v>
      </c>
      <c r="B7336" t="s">
        <v>389</v>
      </c>
      <c r="C7336" t="s">
        <v>529</v>
      </c>
      <c r="D7336" t="s">
        <v>18</v>
      </c>
      <c r="E7336" t="s">
        <v>55</v>
      </c>
      <c r="F7336" t="s">
        <v>84</v>
      </c>
      <c r="G7336">
        <v>65000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634</v>
      </c>
      <c r="AB7336">
        <v>2020</v>
      </c>
    </row>
    <row r="7337" spans="1:28" x14ac:dyDescent="0.25">
      <c r="A7337">
        <v>25</v>
      </c>
      <c r="B7337" t="s">
        <v>402</v>
      </c>
      <c r="C7337" t="s">
        <v>526</v>
      </c>
      <c r="D7337" t="s">
        <v>4</v>
      </c>
      <c r="E7337" t="s">
        <v>618</v>
      </c>
      <c r="F7337" t="s">
        <v>84</v>
      </c>
      <c r="G7337">
        <v>65000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634</v>
      </c>
      <c r="AB7337">
        <v>2020</v>
      </c>
    </row>
    <row r="7338" spans="1:28" x14ac:dyDescent="0.25">
      <c r="A7338">
        <v>26</v>
      </c>
      <c r="B7338" t="s">
        <v>403</v>
      </c>
      <c r="C7338" t="s">
        <v>703</v>
      </c>
      <c r="D7338" t="s">
        <v>13</v>
      </c>
      <c r="E7338" t="s">
        <v>704</v>
      </c>
      <c r="F7338" t="s">
        <v>84</v>
      </c>
      <c r="G7338">
        <v>65000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634</v>
      </c>
      <c r="AB7338">
        <v>2020</v>
      </c>
    </row>
    <row r="7339" spans="1:28" x14ac:dyDescent="0.25">
      <c r="A7339">
        <v>27</v>
      </c>
      <c r="B7339" t="s">
        <v>404</v>
      </c>
      <c r="C7339" t="s">
        <v>534</v>
      </c>
      <c r="D7339" t="s">
        <v>10</v>
      </c>
      <c r="E7339" t="s">
        <v>39</v>
      </c>
      <c r="F7339" t="s">
        <v>84</v>
      </c>
      <c r="G7339">
        <v>65000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634</v>
      </c>
      <c r="AB7339">
        <v>2020</v>
      </c>
    </row>
    <row r="7340" spans="1:28" x14ac:dyDescent="0.25">
      <c r="A7340">
        <v>28</v>
      </c>
      <c r="B7340" t="s">
        <v>405</v>
      </c>
      <c r="C7340" t="s">
        <v>535</v>
      </c>
      <c r="D7340" t="s">
        <v>16</v>
      </c>
      <c r="E7340" t="s">
        <v>61</v>
      </c>
      <c r="F7340" t="s">
        <v>84</v>
      </c>
      <c r="G7340">
        <v>65000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634</v>
      </c>
      <c r="AB7340">
        <v>2020</v>
      </c>
    </row>
    <row r="7341" spans="1:28" x14ac:dyDescent="0.25">
      <c r="A7341">
        <v>29</v>
      </c>
      <c r="B7341" t="s">
        <v>400</v>
      </c>
      <c r="C7341" t="s">
        <v>536</v>
      </c>
      <c r="D7341" t="s">
        <v>4</v>
      </c>
      <c r="E7341" t="s">
        <v>64</v>
      </c>
      <c r="F7341" t="s">
        <v>84</v>
      </c>
      <c r="G7341">
        <v>60000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634</v>
      </c>
      <c r="AB7341">
        <v>2020</v>
      </c>
    </row>
    <row r="7342" spans="1:28" x14ac:dyDescent="0.25">
      <c r="A7342">
        <v>30</v>
      </c>
      <c r="B7342" t="s">
        <v>401</v>
      </c>
      <c r="C7342" t="s">
        <v>537</v>
      </c>
      <c r="D7342" t="s">
        <v>7</v>
      </c>
      <c r="E7342" t="s">
        <v>75</v>
      </c>
      <c r="F7342" t="s">
        <v>84</v>
      </c>
      <c r="G7342">
        <v>60000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634</v>
      </c>
      <c r="AB7342">
        <v>2020</v>
      </c>
    </row>
    <row r="7343" spans="1:28" x14ac:dyDescent="0.25">
      <c r="A7343">
        <v>31</v>
      </c>
      <c r="B7343" t="s">
        <v>429</v>
      </c>
      <c r="C7343" t="s">
        <v>538</v>
      </c>
      <c r="D7343" t="s">
        <v>14</v>
      </c>
      <c r="E7343" t="s">
        <v>66</v>
      </c>
      <c r="F7343" t="s">
        <v>84</v>
      </c>
      <c r="G7343">
        <v>55000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634</v>
      </c>
      <c r="AB7343">
        <v>2020</v>
      </c>
    </row>
    <row r="7344" spans="1:28" x14ac:dyDescent="0.25">
      <c r="A7344">
        <v>32</v>
      </c>
      <c r="B7344" t="s">
        <v>342</v>
      </c>
      <c r="C7344" t="s">
        <v>539</v>
      </c>
      <c r="D7344" t="s">
        <v>15</v>
      </c>
      <c r="E7344" t="s">
        <v>540</v>
      </c>
      <c r="F7344" t="s">
        <v>84</v>
      </c>
      <c r="G7344">
        <v>55000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634</v>
      </c>
      <c r="AB7344">
        <v>2020</v>
      </c>
    </row>
    <row r="7345" spans="1:28" x14ac:dyDescent="0.25">
      <c r="A7345">
        <v>33</v>
      </c>
      <c r="B7345" t="s">
        <v>399</v>
      </c>
      <c r="C7345" t="s">
        <v>514</v>
      </c>
      <c r="D7345" t="s">
        <v>16</v>
      </c>
      <c r="E7345" t="s">
        <v>79</v>
      </c>
      <c r="F7345" t="s">
        <v>84</v>
      </c>
      <c r="G7345">
        <v>54000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634</v>
      </c>
      <c r="AB7345">
        <v>2020</v>
      </c>
    </row>
    <row r="7346" spans="1:28" x14ac:dyDescent="0.25">
      <c r="A7346">
        <v>34</v>
      </c>
      <c r="B7346" t="s">
        <v>396</v>
      </c>
      <c r="C7346" t="s">
        <v>541</v>
      </c>
      <c r="D7346" t="s">
        <v>21</v>
      </c>
      <c r="E7346" t="s">
        <v>70</v>
      </c>
      <c r="F7346" t="s">
        <v>84</v>
      </c>
      <c r="G7346">
        <v>50000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634</v>
      </c>
      <c r="AB7346">
        <v>2020</v>
      </c>
    </row>
    <row r="7347" spans="1:28" x14ac:dyDescent="0.25">
      <c r="A7347">
        <v>35</v>
      </c>
      <c r="B7347" t="s">
        <v>397</v>
      </c>
      <c r="C7347" t="s">
        <v>542</v>
      </c>
      <c r="D7347" t="s">
        <v>17</v>
      </c>
      <c r="E7347" t="s">
        <v>76</v>
      </c>
      <c r="F7347" t="s">
        <v>84</v>
      </c>
      <c r="G7347">
        <v>50000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634</v>
      </c>
      <c r="AB7347">
        <v>2020</v>
      </c>
    </row>
    <row r="7348" spans="1:28" x14ac:dyDescent="0.25">
      <c r="A7348">
        <v>36</v>
      </c>
      <c r="B7348" t="s">
        <v>379</v>
      </c>
      <c r="C7348" t="s">
        <v>544</v>
      </c>
      <c r="D7348" t="s">
        <v>10</v>
      </c>
      <c r="E7348" t="s">
        <v>43</v>
      </c>
      <c r="F7348" t="s">
        <v>84</v>
      </c>
      <c r="G7348">
        <v>45000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634</v>
      </c>
      <c r="AB7348">
        <v>2020</v>
      </c>
    </row>
    <row r="7349" spans="1:28" x14ac:dyDescent="0.25">
      <c r="A7349">
        <v>37</v>
      </c>
      <c r="B7349" t="s">
        <v>388</v>
      </c>
      <c r="C7349" t="s">
        <v>646</v>
      </c>
      <c r="D7349" t="s">
        <v>647</v>
      </c>
      <c r="E7349" t="s">
        <v>24</v>
      </c>
      <c r="F7349" t="s">
        <v>84</v>
      </c>
      <c r="G7349">
        <v>45000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634</v>
      </c>
      <c r="AB7349">
        <v>2020</v>
      </c>
    </row>
    <row r="7350" spans="1:28" x14ac:dyDescent="0.25">
      <c r="A7350">
        <v>38</v>
      </c>
      <c r="B7350" t="s">
        <v>390</v>
      </c>
      <c r="C7350" t="s">
        <v>531</v>
      </c>
      <c r="D7350" t="s">
        <v>5</v>
      </c>
      <c r="E7350" t="s">
        <v>25</v>
      </c>
      <c r="F7350" t="s">
        <v>84</v>
      </c>
      <c r="G7350">
        <v>45000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634</v>
      </c>
      <c r="AB7350">
        <v>2020</v>
      </c>
    </row>
    <row r="7351" spans="1:28" x14ac:dyDescent="0.25">
      <c r="A7351">
        <v>39</v>
      </c>
      <c r="B7351" t="s">
        <v>368</v>
      </c>
      <c r="C7351" t="s">
        <v>720</v>
      </c>
      <c r="D7351" t="s">
        <v>13</v>
      </c>
      <c r="E7351" t="s">
        <v>721</v>
      </c>
      <c r="F7351" t="s">
        <v>84</v>
      </c>
      <c r="G7351">
        <v>45000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634</v>
      </c>
      <c r="AB7351">
        <v>2020</v>
      </c>
    </row>
    <row r="7352" spans="1:28" x14ac:dyDescent="0.25">
      <c r="A7352">
        <v>40</v>
      </c>
      <c r="B7352" t="s">
        <v>391</v>
      </c>
      <c r="C7352" t="s">
        <v>545</v>
      </c>
      <c r="D7352" t="s">
        <v>4</v>
      </c>
      <c r="E7352" t="s">
        <v>24</v>
      </c>
      <c r="F7352" t="s">
        <v>84</v>
      </c>
      <c r="G7352">
        <v>45000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634</v>
      </c>
      <c r="AB7352">
        <v>2020</v>
      </c>
    </row>
    <row r="7353" spans="1:28" x14ac:dyDescent="0.25">
      <c r="A7353">
        <v>41</v>
      </c>
      <c r="B7353" t="s">
        <v>392</v>
      </c>
      <c r="C7353" t="s">
        <v>547</v>
      </c>
      <c r="D7353" t="s">
        <v>10</v>
      </c>
      <c r="E7353" t="s">
        <v>50</v>
      </c>
      <c r="F7353" t="s">
        <v>84</v>
      </c>
      <c r="G7353">
        <v>45000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634</v>
      </c>
      <c r="AB7353">
        <v>2020</v>
      </c>
    </row>
    <row r="7354" spans="1:28" x14ac:dyDescent="0.25">
      <c r="A7354">
        <v>42</v>
      </c>
      <c r="B7354" t="s">
        <v>393</v>
      </c>
      <c r="C7354" t="s">
        <v>717</v>
      </c>
      <c r="D7354" t="s">
        <v>10</v>
      </c>
      <c r="E7354" t="s">
        <v>43</v>
      </c>
      <c r="F7354" t="s">
        <v>84</v>
      </c>
      <c r="G7354">
        <v>45000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634</v>
      </c>
      <c r="AB7354">
        <v>2020</v>
      </c>
    </row>
    <row r="7355" spans="1:28" x14ac:dyDescent="0.25">
      <c r="A7355">
        <v>43</v>
      </c>
      <c r="B7355" t="s">
        <v>387</v>
      </c>
      <c r="C7355" t="s">
        <v>549</v>
      </c>
      <c r="D7355" t="s">
        <v>16</v>
      </c>
      <c r="E7355" t="s">
        <v>45</v>
      </c>
      <c r="F7355" t="s">
        <v>84</v>
      </c>
      <c r="G7355">
        <v>44000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634</v>
      </c>
      <c r="AB7355">
        <v>2020</v>
      </c>
    </row>
    <row r="7356" spans="1:28" x14ac:dyDescent="0.25">
      <c r="A7356">
        <v>44</v>
      </c>
      <c r="B7356" t="s">
        <v>375</v>
      </c>
      <c r="C7356" t="s">
        <v>705</v>
      </c>
      <c r="D7356" t="s">
        <v>10</v>
      </c>
      <c r="E7356" t="s">
        <v>706</v>
      </c>
      <c r="F7356" t="s">
        <v>84</v>
      </c>
      <c r="G7356">
        <v>40000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634</v>
      </c>
      <c r="AB7356">
        <v>2020</v>
      </c>
    </row>
    <row r="7357" spans="1:28" x14ac:dyDescent="0.25">
      <c r="A7357">
        <v>45</v>
      </c>
      <c r="B7357" t="s">
        <v>370</v>
      </c>
      <c r="C7357" t="s">
        <v>648</v>
      </c>
      <c r="D7357" t="s">
        <v>94</v>
      </c>
      <c r="E7357" t="s">
        <v>46</v>
      </c>
      <c r="F7357" t="s">
        <v>84</v>
      </c>
      <c r="G7357">
        <v>40000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634</v>
      </c>
      <c r="AB7357">
        <v>2020</v>
      </c>
    </row>
    <row r="7358" spans="1:28" x14ac:dyDescent="0.25">
      <c r="A7358">
        <v>46</v>
      </c>
      <c r="B7358" t="s">
        <v>376</v>
      </c>
      <c r="C7358" t="s">
        <v>551</v>
      </c>
      <c r="D7358" t="s">
        <v>10</v>
      </c>
      <c r="E7358" t="s">
        <v>44</v>
      </c>
      <c r="F7358" t="s">
        <v>84</v>
      </c>
      <c r="G7358">
        <v>40000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634</v>
      </c>
      <c r="AB7358">
        <v>2020</v>
      </c>
    </row>
    <row r="7359" spans="1:28" x14ac:dyDescent="0.25">
      <c r="A7359">
        <v>47</v>
      </c>
      <c r="B7359" t="s">
        <v>382</v>
      </c>
      <c r="C7359" t="s">
        <v>552</v>
      </c>
      <c r="D7359" t="s">
        <v>94</v>
      </c>
      <c r="E7359" t="s">
        <v>65</v>
      </c>
      <c r="F7359" t="s">
        <v>85</v>
      </c>
      <c r="G7359">
        <v>40000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634</v>
      </c>
      <c r="AB7359">
        <v>2020</v>
      </c>
    </row>
    <row r="7360" spans="1:28" x14ac:dyDescent="0.25">
      <c r="A7360">
        <v>48</v>
      </c>
      <c r="B7360" t="s">
        <v>385</v>
      </c>
      <c r="C7360" t="s">
        <v>629</v>
      </c>
      <c r="D7360" t="s">
        <v>94</v>
      </c>
      <c r="E7360" t="s">
        <v>698</v>
      </c>
      <c r="F7360" t="s">
        <v>84</v>
      </c>
      <c r="G7360">
        <v>40000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634</v>
      </c>
      <c r="AB7360">
        <v>2020</v>
      </c>
    </row>
    <row r="7361" spans="1:28" x14ac:dyDescent="0.25">
      <c r="A7361">
        <v>49</v>
      </c>
      <c r="B7361" t="s">
        <v>386</v>
      </c>
      <c r="C7361" t="s">
        <v>631</v>
      </c>
      <c r="D7361" t="s">
        <v>6</v>
      </c>
      <c r="E7361" t="s">
        <v>46</v>
      </c>
      <c r="F7361" t="s">
        <v>84</v>
      </c>
      <c r="G7361">
        <v>40000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634</v>
      </c>
      <c r="AB7361">
        <v>2020</v>
      </c>
    </row>
    <row r="7362" spans="1:28" x14ac:dyDescent="0.25">
      <c r="A7362">
        <v>50</v>
      </c>
      <c r="B7362" t="s">
        <v>381</v>
      </c>
      <c r="C7362" t="s">
        <v>553</v>
      </c>
      <c r="D7362" t="s">
        <v>10</v>
      </c>
      <c r="E7362" t="s">
        <v>46</v>
      </c>
      <c r="F7362" t="s">
        <v>84</v>
      </c>
      <c r="G7362">
        <v>38000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634</v>
      </c>
      <c r="AB7362">
        <v>2020</v>
      </c>
    </row>
    <row r="7363" spans="1:28" x14ac:dyDescent="0.25">
      <c r="A7363">
        <v>51</v>
      </c>
      <c r="B7363" t="s">
        <v>377</v>
      </c>
      <c r="C7363" t="s">
        <v>554</v>
      </c>
      <c r="D7363" t="s">
        <v>10</v>
      </c>
      <c r="E7363" t="s">
        <v>44</v>
      </c>
      <c r="F7363" t="s">
        <v>84</v>
      </c>
      <c r="G7363">
        <v>36000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634</v>
      </c>
      <c r="AB7363">
        <v>2020</v>
      </c>
    </row>
    <row r="7364" spans="1:28" x14ac:dyDescent="0.25">
      <c r="A7364">
        <v>52</v>
      </c>
      <c r="B7364" t="s">
        <v>378</v>
      </c>
      <c r="C7364" t="s">
        <v>556</v>
      </c>
      <c r="D7364" t="s">
        <v>10</v>
      </c>
      <c r="E7364" t="s">
        <v>44</v>
      </c>
      <c r="F7364" t="s">
        <v>84</v>
      </c>
      <c r="G7364">
        <v>36000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634</v>
      </c>
      <c r="AB7364">
        <v>2020</v>
      </c>
    </row>
    <row r="7365" spans="1:28" x14ac:dyDescent="0.25">
      <c r="A7365">
        <v>53</v>
      </c>
      <c r="B7365" t="s">
        <v>380</v>
      </c>
      <c r="C7365" t="s">
        <v>543</v>
      </c>
      <c r="D7365" t="s">
        <v>21</v>
      </c>
      <c r="E7365" t="s">
        <v>68</v>
      </c>
      <c r="F7365" t="s">
        <v>84</v>
      </c>
      <c r="G7365">
        <v>36000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634</v>
      </c>
      <c r="AB7365">
        <v>2020</v>
      </c>
    </row>
    <row r="7366" spans="1:28" x14ac:dyDescent="0.25">
      <c r="A7366">
        <v>54</v>
      </c>
      <c r="B7366" t="s">
        <v>360</v>
      </c>
      <c r="C7366" t="s">
        <v>560</v>
      </c>
      <c r="D7366" t="s">
        <v>12</v>
      </c>
      <c r="E7366" t="s">
        <v>46</v>
      </c>
      <c r="F7366" t="s">
        <v>84</v>
      </c>
      <c r="G7366">
        <v>32000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634</v>
      </c>
      <c r="AB7366">
        <v>2020</v>
      </c>
    </row>
    <row r="7367" spans="1:28" x14ac:dyDescent="0.25">
      <c r="A7367">
        <v>55</v>
      </c>
      <c r="B7367" t="s">
        <v>369</v>
      </c>
      <c r="C7367" t="s">
        <v>562</v>
      </c>
      <c r="D7367" t="s">
        <v>94</v>
      </c>
      <c r="E7367" t="s">
        <v>563</v>
      </c>
      <c r="F7367" t="s">
        <v>84</v>
      </c>
      <c r="G7367">
        <v>32000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634</v>
      </c>
      <c r="AB7367">
        <v>2020</v>
      </c>
    </row>
    <row r="7368" spans="1:28" x14ac:dyDescent="0.25">
      <c r="A7368">
        <v>56</v>
      </c>
      <c r="B7368" t="s">
        <v>371</v>
      </c>
      <c r="C7368" t="s">
        <v>550</v>
      </c>
      <c r="D7368" t="s">
        <v>94</v>
      </c>
      <c r="E7368" t="s">
        <v>58</v>
      </c>
      <c r="F7368" t="s">
        <v>84</v>
      </c>
      <c r="G7368">
        <v>32000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634</v>
      </c>
      <c r="AB7368">
        <v>2020</v>
      </c>
    </row>
    <row r="7369" spans="1:28" x14ac:dyDescent="0.25">
      <c r="A7369">
        <v>57</v>
      </c>
      <c r="B7369" t="s">
        <v>372</v>
      </c>
      <c r="C7369" t="s">
        <v>707</v>
      </c>
      <c r="D7369" t="s">
        <v>94</v>
      </c>
      <c r="E7369" t="s">
        <v>630</v>
      </c>
      <c r="F7369" t="s">
        <v>84</v>
      </c>
      <c r="G7369">
        <v>32000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634</v>
      </c>
      <c r="AB7369">
        <v>2020</v>
      </c>
    </row>
    <row r="7370" spans="1:28" x14ac:dyDescent="0.25">
      <c r="A7370">
        <v>58</v>
      </c>
      <c r="B7370" t="s">
        <v>373</v>
      </c>
      <c r="C7370" t="s">
        <v>566</v>
      </c>
      <c r="D7370" t="s">
        <v>14</v>
      </c>
      <c r="E7370" t="s">
        <v>72</v>
      </c>
      <c r="F7370" t="s">
        <v>84</v>
      </c>
      <c r="G7370">
        <v>32000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634</v>
      </c>
      <c r="AB7370">
        <v>2020</v>
      </c>
    </row>
    <row r="7371" spans="1:28" x14ac:dyDescent="0.25">
      <c r="A7371">
        <v>59</v>
      </c>
      <c r="B7371" t="s">
        <v>367</v>
      </c>
      <c r="C7371" t="s">
        <v>567</v>
      </c>
      <c r="D7371" t="s">
        <v>4</v>
      </c>
      <c r="E7371" t="s">
        <v>568</v>
      </c>
      <c r="F7371" t="s">
        <v>84</v>
      </c>
      <c r="G7371">
        <v>31500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634</v>
      </c>
      <c r="AB7371">
        <v>2020</v>
      </c>
    </row>
    <row r="7372" spans="1:28" x14ac:dyDescent="0.25">
      <c r="A7372">
        <v>60</v>
      </c>
      <c r="B7372" t="s">
        <v>346</v>
      </c>
      <c r="C7372" t="s">
        <v>583</v>
      </c>
      <c r="D7372" t="s">
        <v>12</v>
      </c>
      <c r="E7372" t="s">
        <v>46</v>
      </c>
      <c r="F7372" t="s">
        <v>84</v>
      </c>
      <c r="G7372">
        <v>28875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634</v>
      </c>
      <c r="AB7372">
        <v>2020</v>
      </c>
    </row>
    <row r="7373" spans="1:28" x14ac:dyDescent="0.25">
      <c r="A7373">
        <v>61</v>
      </c>
      <c r="B7373" t="s">
        <v>350</v>
      </c>
      <c r="C7373" t="s">
        <v>558</v>
      </c>
      <c r="D7373" t="s">
        <v>6</v>
      </c>
      <c r="E7373" t="s">
        <v>83</v>
      </c>
      <c r="F7373" t="s">
        <v>84</v>
      </c>
      <c r="G7373">
        <v>28875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634</v>
      </c>
      <c r="AB7373">
        <v>2020</v>
      </c>
    </row>
    <row r="7374" spans="1:28" x14ac:dyDescent="0.25">
      <c r="A7374">
        <v>62</v>
      </c>
      <c r="B7374" t="s">
        <v>361</v>
      </c>
      <c r="C7374" t="s">
        <v>622</v>
      </c>
      <c r="D7374" t="s">
        <v>12</v>
      </c>
      <c r="E7374" t="s">
        <v>32</v>
      </c>
      <c r="F7374" t="s">
        <v>84</v>
      </c>
      <c r="G7374">
        <v>28875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634</v>
      </c>
      <c r="AB7374">
        <v>2020</v>
      </c>
    </row>
    <row r="7375" spans="1:28" x14ac:dyDescent="0.25">
      <c r="A7375">
        <v>63</v>
      </c>
      <c r="B7375" t="s">
        <v>365</v>
      </c>
      <c r="C7375" t="s">
        <v>584</v>
      </c>
      <c r="D7375" t="s">
        <v>19</v>
      </c>
      <c r="E7375" t="s">
        <v>46</v>
      </c>
      <c r="F7375" t="s">
        <v>84</v>
      </c>
      <c r="G7375">
        <v>27300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634</v>
      </c>
      <c r="AB7375">
        <v>2020</v>
      </c>
    </row>
    <row r="7376" spans="1:28" x14ac:dyDescent="0.25">
      <c r="A7376">
        <v>64</v>
      </c>
      <c r="B7376" t="s">
        <v>364</v>
      </c>
      <c r="C7376" t="s">
        <v>555</v>
      </c>
      <c r="D7376" t="s">
        <v>94</v>
      </c>
      <c r="E7376" t="s">
        <v>74</v>
      </c>
      <c r="F7376" t="s">
        <v>84</v>
      </c>
      <c r="G7376">
        <v>26250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634</v>
      </c>
      <c r="AB7376">
        <v>2020</v>
      </c>
    </row>
    <row r="7377" spans="1:28" x14ac:dyDescent="0.25">
      <c r="A7377">
        <v>65</v>
      </c>
      <c r="B7377" t="s">
        <v>363</v>
      </c>
      <c r="C7377" t="s">
        <v>569</v>
      </c>
      <c r="D7377" t="s">
        <v>94</v>
      </c>
      <c r="E7377" t="s">
        <v>619</v>
      </c>
      <c r="F7377" t="s">
        <v>84</v>
      </c>
      <c r="G7377">
        <v>24255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634</v>
      </c>
      <c r="AB7377">
        <v>2020</v>
      </c>
    </row>
    <row r="7378" spans="1:28" x14ac:dyDescent="0.25">
      <c r="A7378">
        <v>66</v>
      </c>
      <c r="B7378" t="s">
        <v>362</v>
      </c>
      <c r="C7378" t="s">
        <v>570</v>
      </c>
      <c r="D7378" t="s">
        <v>94</v>
      </c>
      <c r="E7378" t="s">
        <v>620</v>
      </c>
      <c r="F7378" t="s">
        <v>84</v>
      </c>
      <c r="G7378">
        <v>24150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634</v>
      </c>
      <c r="AB7378">
        <v>2020</v>
      </c>
    </row>
    <row r="7379" spans="1:28" x14ac:dyDescent="0.25">
      <c r="A7379">
        <v>67</v>
      </c>
      <c r="B7379" t="s">
        <v>432</v>
      </c>
      <c r="C7379" t="s">
        <v>590</v>
      </c>
      <c r="D7379" t="s">
        <v>10</v>
      </c>
      <c r="E7379" t="s">
        <v>33</v>
      </c>
      <c r="F7379" t="s">
        <v>84</v>
      </c>
      <c r="G7379">
        <v>23100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634</v>
      </c>
      <c r="AB7379">
        <v>2020</v>
      </c>
    </row>
    <row r="7380" spans="1:28" x14ac:dyDescent="0.25">
      <c r="A7380">
        <v>68</v>
      </c>
      <c r="B7380" t="s">
        <v>435</v>
      </c>
      <c r="C7380" t="s">
        <v>649</v>
      </c>
      <c r="D7380" t="s">
        <v>650</v>
      </c>
      <c r="E7380" t="s">
        <v>33</v>
      </c>
      <c r="F7380" t="s">
        <v>84</v>
      </c>
      <c r="G7380">
        <v>23100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634</v>
      </c>
      <c r="AB7380">
        <v>2020</v>
      </c>
    </row>
    <row r="7381" spans="1:28" x14ac:dyDescent="0.25">
      <c r="A7381">
        <v>69</v>
      </c>
      <c r="B7381" t="s">
        <v>434</v>
      </c>
      <c r="C7381" t="s">
        <v>716</v>
      </c>
      <c r="D7381" t="s">
        <v>7</v>
      </c>
      <c r="E7381" t="s">
        <v>54</v>
      </c>
      <c r="F7381" t="s">
        <v>84</v>
      </c>
      <c r="G7381">
        <v>23100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634</v>
      </c>
      <c r="AB7381">
        <v>2020</v>
      </c>
    </row>
    <row r="7382" spans="1:28" x14ac:dyDescent="0.25">
      <c r="A7382">
        <v>70</v>
      </c>
      <c r="B7382" t="s">
        <v>353</v>
      </c>
      <c r="C7382" t="s">
        <v>580</v>
      </c>
      <c r="D7382" t="s">
        <v>19</v>
      </c>
      <c r="E7382" t="s">
        <v>60</v>
      </c>
      <c r="F7382" t="s">
        <v>84</v>
      </c>
      <c r="G7382">
        <v>23100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634</v>
      </c>
      <c r="AB7382">
        <v>2020</v>
      </c>
    </row>
    <row r="7383" spans="1:28" x14ac:dyDescent="0.25">
      <c r="A7383">
        <v>71</v>
      </c>
      <c r="B7383" t="s">
        <v>354</v>
      </c>
      <c r="C7383" t="s">
        <v>581</v>
      </c>
      <c r="D7383" t="s">
        <v>94</v>
      </c>
      <c r="E7383" t="s">
        <v>54</v>
      </c>
      <c r="F7383" t="s">
        <v>84</v>
      </c>
      <c r="G7383">
        <v>23100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634</v>
      </c>
      <c r="AB7383">
        <v>2020</v>
      </c>
    </row>
    <row r="7384" spans="1:28" x14ac:dyDescent="0.25">
      <c r="A7384">
        <v>72</v>
      </c>
      <c r="B7384" t="s">
        <v>355</v>
      </c>
      <c r="C7384" t="s">
        <v>582</v>
      </c>
      <c r="D7384" t="s">
        <v>7</v>
      </c>
      <c r="E7384" t="s">
        <v>54</v>
      </c>
      <c r="F7384" t="s">
        <v>84</v>
      </c>
      <c r="G7384">
        <v>23100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634</v>
      </c>
      <c r="AB7384">
        <v>2020</v>
      </c>
    </row>
    <row r="7385" spans="1:28" x14ac:dyDescent="0.25">
      <c r="A7385">
        <v>73</v>
      </c>
      <c r="B7385" t="s">
        <v>356</v>
      </c>
      <c r="C7385" t="s">
        <v>571</v>
      </c>
      <c r="D7385" t="s">
        <v>6</v>
      </c>
      <c r="E7385" t="s">
        <v>26</v>
      </c>
      <c r="F7385" t="s">
        <v>84</v>
      </c>
      <c r="G7385">
        <v>23100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634</v>
      </c>
      <c r="AB7385">
        <v>2020</v>
      </c>
    </row>
    <row r="7386" spans="1:28" x14ac:dyDescent="0.25">
      <c r="A7386">
        <v>74</v>
      </c>
      <c r="B7386" t="s">
        <v>357</v>
      </c>
      <c r="C7386" t="s">
        <v>589</v>
      </c>
      <c r="D7386" t="s">
        <v>6</v>
      </c>
      <c r="E7386" t="s">
        <v>26</v>
      </c>
      <c r="F7386" t="s">
        <v>84</v>
      </c>
      <c r="G7386">
        <v>23100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634</v>
      </c>
      <c r="AB7386">
        <v>2020</v>
      </c>
    </row>
    <row r="7387" spans="1:28" x14ac:dyDescent="0.25">
      <c r="A7387">
        <v>75</v>
      </c>
      <c r="B7387" t="s">
        <v>359</v>
      </c>
      <c r="C7387" t="s">
        <v>572</v>
      </c>
      <c r="D7387" t="s">
        <v>94</v>
      </c>
      <c r="E7387" t="s">
        <v>54</v>
      </c>
      <c r="F7387" t="s">
        <v>84</v>
      </c>
      <c r="G7387">
        <v>23100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634</v>
      </c>
      <c r="AB7387">
        <v>2020</v>
      </c>
    </row>
    <row r="7388" spans="1:28" x14ac:dyDescent="0.25">
      <c r="A7388">
        <v>76</v>
      </c>
      <c r="B7388" t="s">
        <v>341</v>
      </c>
      <c r="C7388" t="s">
        <v>579</v>
      </c>
      <c r="D7388" t="s">
        <v>94</v>
      </c>
      <c r="E7388" t="s">
        <v>52</v>
      </c>
      <c r="F7388" t="s">
        <v>84</v>
      </c>
      <c r="G7388">
        <v>22000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634</v>
      </c>
      <c r="AB7388">
        <v>2020</v>
      </c>
    </row>
    <row r="7389" spans="1:28" x14ac:dyDescent="0.25">
      <c r="A7389">
        <v>77</v>
      </c>
      <c r="B7389" t="s">
        <v>347</v>
      </c>
      <c r="C7389" t="s">
        <v>651</v>
      </c>
      <c r="D7389" t="s">
        <v>6</v>
      </c>
      <c r="E7389" t="s">
        <v>26</v>
      </c>
      <c r="F7389" t="s">
        <v>84</v>
      </c>
      <c r="G7389">
        <v>22000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634</v>
      </c>
      <c r="AB7389">
        <v>2020</v>
      </c>
    </row>
    <row r="7390" spans="1:28" x14ac:dyDescent="0.25">
      <c r="A7390">
        <v>78</v>
      </c>
      <c r="B7390" t="s">
        <v>348</v>
      </c>
      <c r="C7390" t="s">
        <v>652</v>
      </c>
      <c r="D7390" t="s">
        <v>6</v>
      </c>
      <c r="E7390" t="s">
        <v>26</v>
      </c>
      <c r="F7390" t="s">
        <v>84</v>
      </c>
      <c r="G7390">
        <v>22000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634</v>
      </c>
      <c r="AB7390">
        <v>2020</v>
      </c>
    </row>
    <row r="7391" spans="1:28" x14ac:dyDescent="0.25">
      <c r="A7391">
        <v>79</v>
      </c>
      <c r="B7391" t="s">
        <v>349</v>
      </c>
      <c r="C7391" t="s">
        <v>591</v>
      </c>
      <c r="D7391" t="s">
        <v>6</v>
      </c>
      <c r="E7391" t="s">
        <v>52</v>
      </c>
      <c r="F7391" t="s">
        <v>84</v>
      </c>
      <c r="G7391">
        <v>22000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634</v>
      </c>
      <c r="AB7391">
        <v>2020</v>
      </c>
    </row>
    <row r="7392" spans="1:28" x14ac:dyDescent="0.25">
      <c r="A7392">
        <v>80</v>
      </c>
      <c r="B7392" t="s">
        <v>351</v>
      </c>
      <c r="C7392" t="s">
        <v>592</v>
      </c>
      <c r="D7392" t="s">
        <v>6</v>
      </c>
      <c r="E7392" t="s">
        <v>52</v>
      </c>
      <c r="F7392" t="s">
        <v>84</v>
      </c>
      <c r="G7392">
        <v>22000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634</v>
      </c>
      <c r="AB7392">
        <v>2020</v>
      </c>
    </row>
    <row r="7393" spans="1:28" x14ac:dyDescent="0.25">
      <c r="A7393">
        <v>81</v>
      </c>
      <c r="B7393" t="s">
        <v>352</v>
      </c>
      <c r="C7393" t="s">
        <v>593</v>
      </c>
      <c r="D7393" t="s">
        <v>6</v>
      </c>
      <c r="E7393" t="s">
        <v>26</v>
      </c>
      <c r="F7393" t="s">
        <v>84</v>
      </c>
      <c r="G7393">
        <v>22000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634</v>
      </c>
      <c r="AB7393">
        <v>2020</v>
      </c>
    </row>
    <row r="7394" spans="1:28" x14ac:dyDescent="0.25">
      <c r="A7394">
        <v>82</v>
      </c>
      <c r="B7394" t="s">
        <v>428</v>
      </c>
      <c r="C7394" t="s">
        <v>722</v>
      </c>
      <c r="D7394" t="s">
        <v>723</v>
      </c>
      <c r="E7394" t="s">
        <v>724</v>
      </c>
      <c r="F7394" t="s">
        <v>84</v>
      </c>
      <c r="G7394">
        <v>22000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634</v>
      </c>
      <c r="AB7394">
        <v>2020</v>
      </c>
    </row>
    <row r="7395" spans="1:28" x14ac:dyDescent="0.25">
      <c r="A7395">
        <v>83</v>
      </c>
      <c r="B7395" t="s">
        <v>433</v>
      </c>
      <c r="C7395" t="s">
        <v>653</v>
      </c>
      <c r="D7395" t="s">
        <v>650</v>
      </c>
      <c r="E7395" t="s">
        <v>26</v>
      </c>
      <c r="F7395" t="s">
        <v>84</v>
      </c>
      <c r="G7395">
        <v>22000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634</v>
      </c>
      <c r="AB7395">
        <v>2020</v>
      </c>
    </row>
    <row r="7396" spans="1:28" x14ac:dyDescent="0.25">
      <c r="A7396">
        <v>84</v>
      </c>
      <c r="B7396" t="s">
        <v>340</v>
      </c>
      <c r="C7396" t="s">
        <v>654</v>
      </c>
      <c r="D7396" t="s">
        <v>6</v>
      </c>
      <c r="E7396" t="s">
        <v>26</v>
      </c>
      <c r="F7396" t="s">
        <v>84</v>
      </c>
      <c r="G7396">
        <v>20000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634</v>
      </c>
      <c r="AB7396">
        <v>2020</v>
      </c>
    </row>
    <row r="7397" spans="1:28" x14ac:dyDescent="0.25">
      <c r="A7397">
        <v>85</v>
      </c>
      <c r="B7397" t="s">
        <v>344</v>
      </c>
      <c r="C7397" t="s">
        <v>588</v>
      </c>
      <c r="D7397" t="s">
        <v>94</v>
      </c>
      <c r="E7397" t="s">
        <v>41</v>
      </c>
      <c r="F7397" t="s">
        <v>84</v>
      </c>
      <c r="G7397">
        <v>19800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634</v>
      </c>
      <c r="AB7397">
        <v>2020</v>
      </c>
    </row>
    <row r="7398" spans="1:28" x14ac:dyDescent="0.25">
      <c r="A7398">
        <v>86</v>
      </c>
      <c r="B7398" t="s">
        <v>345</v>
      </c>
      <c r="C7398" t="s">
        <v>512</v>
      </c>
      <c r="D7398" t="s">
        <v>94</v>
      </c>
      <c r="E7398" t="s">
        <v>26</v>
      </c>
      <c r="F7398" t="s">
        <v>84</v>
      </c>
      <c r="G7398">
        <v>19800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634</v>
      </c>
      <c r="AB7398">
        <v>2020</v>
      </c>
    </row>
    <row r="7399" spans="1:28" x14ac:dyDescent="0.25">
      <c r="A7399">
        <v>87</v>
      </c>
      <c r="B7399" t="s">
        <v>342</v>
      </c>
      <c r="C7399" t="s">
        <v>559</v>
      </c>
      <c r="D7399" t="s">
        <v>94</v>
      </c>
      <c r="E7399" t="s">
        <v>37</v>
      </c>
      <c r="F7399" t="s">
        <v>84</v>
      </c>
      <c r="G7399">
        <v>16775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634</v>
      </c>
      <c r="AB7399">
        <v>2020</v>
      </c>
    </row>
    <row r="7400" spans="1:28" x14ac:dyDescent="0.25">
      <c r="A7400">
        <v>88</v>
      </c>
      <c r="B7400" t="s">
        <v>343</v>
      </c>
      <c r="C7400" t="s">
        <v>633</v>
      </c>
      <c r="D7400" t="s">
        <v>6</v>
      </c>
      <c r="E7400" t="s">
        <v>37</v>
      </c>
      <c r="F7400" t="s">
        <v>84</v>
      </c>
      <c r="G7400">
        <v>16775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634</v>
      </c>
      <c r="AB7400">
        <v>2020</v>
      </c>
    </row>
    <row r="7401" spans="1:28" x14ac:dyDescent="0.25">
      <c r="A7401">
        <v>89</v>
      </c>
      <c r="B7401" t="s">
        <v>338</v>
      </c>
      <c r="C7401" t="s">
        <v>594</v>
      </c>
      <c r="D7401" t="s">
        <v>6</v>
      </c>
      <c r="E7401" t="s">
        <v>28</v>
      </c>
      <c r="F7401" t="s">
        <v>84</v>
      </c>
      <c r="G7401">
        <v>16500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634</v>
      </c>
      <c r="AB7401">
        <v>2020</v>
      </c>
    </row>
    <row r="7402" spans="1:28" x14ac:dyDescent="0.25">
      <c r="A7402">
        <v>90</v>
      </c>
      <c r="B7402" t="s">
        <v>339</v>
      </c>
      <c r="C7402" t="s">
        <v>595</v>
      </c>
      <c r="D7402" t="s">
        <v>94</v>
      </c>
      <c r="E7402" t="s">
        <v>57</v>
      </c>
      <c r="F7402" t="s">
        <v>84</v>
      </c>
      <c r="G7402">
        <v>16500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634</v>
      </c>
      <c r="AB7402">
        <v>2020</v>
      </c>
    </row>
    <row r="7403" spans="1:28" x14ac:dyDescent="0.25">
      <c r="A7403">
        <v>91</v>
      </c>
      <c r="B7403" t="s">
        <v>431</v>
      </c>
      <c r="C7403" t="s">
        <v>600</v>
      </c>
      <c r="D7403" t="s">
        <v>94</v>
      </c>
      <c r="E7403" t="s">
        <v>37</v>
      </c>
      <c r="F7403" t="s">
        <v>84</v>
      </c>
      <c r="G7403">
        <v>13750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634</v>
      </c>
      <c r="AB7403">
        <v>2020</v>
      </c>
    </row>
    <row r="7404" spans="1:28" x14ac:dyDescent="0.25">
      <c r="A7404">
        <v>92</v>
      </c>
      <c r="B7404" t="s">
        <v>336</v>
      </c>
      <c r="C7404" t="s">
        <v>603</v>
      </c>
      <c r="D7404" t="s">
        <v>6</v>
      </c>
      <c r="E7404" t="s">
        <v>37</v>
      </c>
      <c r="F7404" t="s">
        <v>84</v>
      </c>
      <c r="G7404">
        <v>10000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634</v>
      </c>
      <c r="AB7404">
        <v>2020</v>
      </c>
    </row>
    <row r="7405" spans="1:28" x14ac:dyDescent="0.25">
      <c r="A7405">
        <v>93</v>
      </c>
      <c r="B7405" t="s">
        <v>337</v>
      </c>
      <c r="C7405" t="s">
        <v>725</v>
      </c>
      <c r="D7405" t="s">
        <v>6</v>
      </c>
      <c r="E7405" t="s">
        <v>37</v>
      </c>
      <c r="F7405" t="s">
        <v>84</v>
      </c>
      <c r="G7405">
        <v>2333.33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726</v>
      </c>
      <c r="AB7405">
        <v>2020</v>
      </c>
    </row>
    <row r="7406" spans="1:28" x14ac:dyDescent="0.25">
      <c r="A7406">
        <v>94</v>
      </c>
      <c r="B7406" t="s">
        <v>373</v>
      </c>
      <c r="C7406" t="s">
        <v>708</v>
      </c>
      <c r="D7406" t="s">
        <v>7</v>
      </c>
      <c r="E7406" t="s">
        <v>27</v>
      </c>
      <c r="F7406" t="s">
        <v>84</v>
      </c>
      <c r="G7406">
        <v>360000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726</v>
      </c>
      <c r="AB7406">
        <v>2020</v>
      </c>
    </row>
    <row r="7407" spans="1:28" x14ac:dyDescent="0.25">
      <c r="A7407">
        <v>1</v>
      </c>
      <c r="B7407" t="s">
        <v>426</v>
      </c>
      <c r="C7407" t="s">
        <v>502</v>
      </c>
      <c r="D7407" t="s">
        <v>10</v>
      </c>
      <c r="E7407" t="s">
        <v>53</v>
      </c>
      <c r="F7407" t="s">
        <v>84</v>
      </c>
      <c r="G7407">
        <v>280000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726</v>
      </c>
      <c r="AB7407">
        <v>2020</v>
      </c>
    </row>
    <row r="7408" spans="1:28" x14ac:dyDescent="0.25">
      <c r="A7408">
        <v>2</v>
      </c>
      <c r="B7408" t="s">
        <v>427</v>
      </c>
      <c r="C7408" t="s">
        <v>709</v>
      </c>
      <c r="D7408" t="s">
        <v>19</v>
      </c>
      <c r="E7408" t="s">
        <v>71</v>
      </c>
      <c r="F7408" t="s">
        <v>84</v>
      </c>
      <c r="G7408">
        <v>280000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726</v>
      </c>
      <c r="AB7408">
        <v>2020</v>
      </c>
    </row>
    <row r="7409" spans="1:28" x14ac:dyDescent="0.25">
      <c r="A7409">
        <v>3</v>
      </c>
      <c r="B7409" t="s">
        <v>417</v>
      </c>
      <c r="C7409" t="s">
        <v>512</v>
      </c>
      <c r="D7409" t="s">
        <v>21</v>
      </c>
      <c r="E7409" t="s">
        <v>81</v>
      </c>
      <c r="F7409" t="s">
        <v>84</v>
      </c>
      <c r="G7409">
        <v>130000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726</v>
      </c>
      <c r="AB7409">
        <v>2020</v>
      </c>
    </row>
    <row r="7410" spans="1:28" x14ac:dyDescent="0.25">
      <c r="A7410">
        <v>4</v>
      </c>
      <c r="B7410" t="s">
        <v>418</v>
      </c>
      <c r="C7410" t="s">
        <v>710</v>
      </c>
      <c r="D7410" t="s">
        <v>94</v>
      </c>
      <c r="E7410" t="s">
        <v>711</v>
      </c>
      <c r="F7410" t="s">
        <v>84</v>
      </c>
      <c r="G7410">
        <v>130000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726</v>
      </c>
      <c r="AB7410">
        <v>2020</v>
      </c>
    </row>
    <row r="7411" spans="1:28" x14ac:dyDescent="0.25">
      <c r="A7411">
        <v>5</v>
      </c>
      <c r="B7411" t="s">
        <v>419</v>
      </c>
      <c r="C7411" t="s">
        <v>518</v>
      </c>
      <c r="D7411" t="s">
        <v>16</v>
      </c>
      <c r="E7411" t="s">
        <v>701</v>
      </c>
      <c r="F7411" t="s">
        <v>84</v>
      </c>
      <c r="G7411">
        <v>130000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726</v>
      </c>
      <c r="AB7411">
        <v>2020</v>
      </c>
    </row>
    <row r="7412" spans="1:28" x14ac:dyDescent="0.25">
      <c r="A7412">
        <v>6</v>
      </c>
      <c r="B7412" t="s">
        <v>425</v>
      </c>
      <c r="C7412" t="s">
        <v>659</v>
      </c>
      <c r="D7412" t="s">
        <v>6</v>
      </c>
      <c r="E7412" t="s">
        <v>660</v>
      </c>
      <c r="F7412" t="s">
        <v>661</v>
      </c>
      <c r="G7412">
        <v>130000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726</v>
      </c>
      <c r="AB7412">
        <v>2020</v>
      </c>
    </row>
    <row r="7413" spans="1:28" x14ac:dyDescent="0.25">
      <c r="A7413">
        <v>7</v>
      </c>
      <c r="B7413" t="s">
        <v>420</v>
      </c>
      <c r="C7413" t="s">
        <v>513</v>
      </c>
      <c r="D7413" t="s">
        <v>14</v>
      </c>
      <c r="E7413" t="s">
        <v>333</v>
      </c>
      <c r="F7413" t="s">
        <v>84</v>
      </c>
      <c r="G7413">
        <v>130000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726</v>
      </c>
      <c r="AB7413">
        <v>2020</v>
      </c>
    </row>
    <row r="7414" spans="1:28" x14ac:dyDescent="0.25">
      <c r="A7414">
        <v>8</v>
      </c>
      <c r="B7414" t="s">
        <v>421</v>
      </c>
      <c r="C7414" t="s">
        <v>515</v>
      </c>
      <c r="D7414" t="s">
        <v>4</v>
      </c>
      <c r="E7414" t="s">
        <v>516</v>
      </c>
      <c r="F7414" t="s">
        <v>84</v>
      </c>
      <c r="G7414">
        <v>130000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726</v>
      </c>
      <c r="AB7414">
        <v>2020</v>
      </c>
    </row>
    <row r="7415" spans="1:28" x14ac:dyDescent="0.25">
      <c r="A7415">
        <v>9</v>
      </c>
      <c r="B7415" t="s">
        <v>422</v>
      </c>
      <c r="C7415" t="s">
        <v>504</v>
      </c>
      <c r="D7415" t="s">
        <v>5</v>
      </c>
      <c r="E7415" t="s">
        <v>702</v>
      </c>
      <c r="F7415" t="s">
        <v>84</v>
      </c>
      <c r="G7415">
        <v>130000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726</v>
      </c>
      <c r="AB7415">
        <v>2020</v>
      </c>
    </row>
    <row r="7416" spans="1:28" x14ac:dyDescent="0.25">
      <c r="A7416">
        <v>10</v>
      </c>
      <c r="B7416" t="s">
        <v>423</v>
      </c>
      <c r="C7416" t="s">
        <v>614</v>
      </c>
      <c r="D7416" t="s">
        <v>615</v>
      </c>
      <c r="E7416" t="s">
        <v>616</v>
      </c>
      <c r="F7416" t="s">
        <v>84</v>
      </c>
      <c r="G7416">
        <v>130000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726</v>
      </c>
      <c r="AB7416">
        <v>2020</v>
      </c>
    </row>
    <row r="7417" spans="1:28" x14ac:dyDescent="0.25">
      <c r="A7417">
        <v>11</v>
      </c>
      <c r="B7417" t="s">
        <v>424</v>
      </c>
      <c r="C7417" t="s">
        <v>665</v>
      </c>
      <c r="D7417" t="s">
        <v>17</v>
      </c>
      <c r="E7417" t="s">
        <v>666</v>
      </c>
      <c r="F7417" t="s">
        <v>84</v>
      </c>
      <c r="G7417">
        <v>130000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726</v>
      </c>
      <c r="AB7417">
        <v>2020</v>
      </c>
    </row>
    <row r="7418" spans="1:28" x14ac:dyDescent="0.25">
      <c r="A7418">
        <v>12</v>
      </c>
      <c r="B7418" t="s">
        <v>411</v>
      </c>
      <c r="C7418" t="s">
        <v>521</v>
      </c>
      <c r="D7418" t="s">
        <v>13</v>
      </c>
      <c r="E7418" t="s">
        <v>678</v>
      </c>
      <c r="F7418" t="s">
        <v>84</v>
      </c>
      <c r="G7418">
        <v>95000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726</v>
      </c>
      <c r="AB7418">
        <v>2020</v>
      </c>
    </row>
    <row r="7419" spans="1:28" x14ac:dyDescent="0.25">
      <c r="A7419">
        <v>13</v>
      </c>
      <c r="B7419" t="s">
        <v>413</v>
      </c>
      <c r="C7419" t="s">
        <v>626</v>
      </c>
      <c r="D7419" t="s">
        <v>627</v>
      </c>
      <c r="E7419" t="s">
        <v>628</v>
      </c>
      <c r="F7419" t="s">
        <v>84</v>
      </c>
      <c r="G7419">
        <v>95000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726</v>
      </c>
      <c r="AB7419">
        <v>2019</v>
      </c>
    </row>
    <row r="7420" spans="1:28" x14ac:dyDescent="0.25">
      <c r="A7420">
        <v>14</v>
      </c>
      <c r="B7420" t="s">
        <v>414</v>
      </c>
      <c r="C7420" t="s">
        <v>523</v>
      </c>
      <c r="D7420" t="s">
        <v>21</v>
      </c>
      <c r="E7420" t="s">
        <v>48</v>
      </c>
      <c r="F7420" t="s">
        <v>84</v>
      </c>
      <c r="G7420">
        <v>95000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726</v>
      </c>
      <c r="AB7420">
        <v>2019</v>
      </c>
    </row>
    <row r="7421" spans="1:28" x14ac:dyDescent="0.25">
      <c r="A7421">
        <v>15</v>
      </c>
      <c r="B7421" t="s">
        <v>415</v>
      </c>
      <c r="C7421" t="s">
        <v>525</v>
      </c>
      <c r="D7421" t="s">
        <v>10</v>
      </c>
      <c r="E7421" t="s">
        <v>69</v>
      </c>
      <c r="F7421" t="s">
        <v>84</v>
      </c>
      <c r="G7421">
        <v>95000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726</v>
      </c>
      <c r="AB7421">
        <v>2019</v>
      </c>
    </row>
    <row r="7422" spans="1:28" x14ac:dyDescent="0.25">
      <c r="A7422">
        <v>16</v>
      </c>
      <c r="B7422" t="s">
        <v>416</v>
      </c>
      <c r="C7422" t="s">
        <v>679</v>
      </c>
      <c r="D7422" t="s">
        <v>6</v>
      </c>
      <c r="E7422" t="s">
        <v>680</v>
      </c>
      <c r="F7422" t="s">
        <v>84</v>
      </c>
      <c r="G7422">
        <v>95000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726</v>
      </c>
      <c r="AB7422">
        <v>2019</v>
      </c>
    </row>
    <row r="7423" spans="1:28" x14ac:dyDescent="0.25">
      <c r="A7423">
        <v>17</v>
      </c>
      <c r="B7423" t="s">
        <v>412</v>
      </c>
      <c r="C7423" t="s">
        <v>527</v>
      </c>
      <c r="D7423" t="s">
        <v>17</v>
      </c>
      <c r="E7423" t="s">
        <v>613</v>
      </c>
      <c r="F7423" t="s">
        <v>84</v>
      </c>
      <c r="G7423">
        <v>85000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726</v>
      </c>
      <c r="AB7423">
        <v>2019</v>
      </c>
    </row>
    <row r="7424" spans="1:28" x14ac:dyDescent="0.25">
      <c r="A7424">
        <v>18</v>
      </c>
      <c r="B7424" t="s">
        <v>409</v>
      </c>
      <c r="C7424" t="s">
        <v>719</v>
      </c>
      <c r="D7424" t="s">
        <v>94</v>
      </c>
      <c r="E7424" t="s">
        <v>645</v>
      </c>
      <c r="F7424" t="s">
        <v>661</v>
      </c>
      <c r="G7424">
        <v>85000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726</v>
      </c>
      <c r="AB7424">
        <v>2019</v>
      </c>
    </row>
    <row r="7425" spans="1:28" x14ac:dyDescent="0.25">
      <c r="A7425">
        <v>19</v>
      </c>
      <c r="B7425" t="s">
        <v>410</v>
      </c>
      <c r="C7425" t="s">
        <v>685</v>
      </c>
      <c r="D7425" t="s">
        <v>21</v>
      </c>
      <c r="E7425" t="s">
        <v>686</v>
      </c>
      <c r="F7425" t="s">
        <v>84</v>
      </c>
      <c r="G7425">
        <v>85000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726</v>
      </c>
      <c r="AB7425">
        <v>2019</v>
      </c>
    </row>
    <row r="7426" spans="1:28" x14ac:dyDescent="0.25">
      <c r="A7426">
        <v>20</v>
      </c>
      <c r="B7426" t="s">
        <v>373</v>
      </c>
      <c r="C7426" t="s">
        <v>688</v>
      </c>
      <c r="D7426" t="s">
        <v>94</v>
      </c>
      <c r="E7426" t="s">
        <v>689</v>
      </c>
      <c r="F7426" t="s">
        <v>84</v>
      </c>
      <c r="G7426">
        <v>80000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726</v>
      </c>
      <c r="AB7426">
        <v>2019</v>
      </c>
    </row>
    <row r="7427" spans="1:28" x14ac:dyDescent="0.25">
      <c r="A7427">
        <v>21</v>
      </c>
      <c r="B7427" t="s">
        <v>408</v>
      </c>
      <c r="C7427" t="s">
        <v>712</v>
      </c>
      <c r="D7427" t="s">
        <v>632</v>
      </c>
      <c r="E7427" t="s">
        <v>713</v>
      </c>
      <c r="F7427" t="s">
        <v>84</v>
      </c>
      <c r="G7427">
        <v>80000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726</v>
      </c>
      <c r="AB7427">
        <v>2019</v>
      </c>
    </row>
    <row r="7428" spans="1:28" x14ac:dyDescent="0.25">
      <c r="A7428">
        <v>22</v>
      </c>
      <c r="B7428" t="s">
        <v>407</v>
      </c>
      <c r="C7428" t="s">
        <v>532</v>
      </c>
      <c r="D7428" t="s">
        <v>12</v>
      </c>
      <c r="E7428" t="s">
        <v>35</v>
      </c>
      <c r="F7428" t="s">
        <v>84</v>
      </c>
      <c r="G7428">
        <v>75000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726</v>
      </c>
      <c r="AB7428">
        <v>2019</v>
      </c>
    </row>
    <row r="7429" spans="1:28" x14ac:dyDescent="0.25">
      <c r="A7429">
        <v>23</v>
      </c>
      <c r="B7429" t="s">
        <v>406</v>
      </c>
      <c r="C7429" t="s">
        <v>533</v>
      </c>
      <c r="D7429" t="s">
        <v>6</v>
      </c>
      <c r="E7429" t="s">
        <v>335</v>
      </c>
      <c r="F7429" t="s">
        <v>84</v>
      </c>
      <c r="G7429">
        <v>70000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726</v>
      </c>
      <c r="AB7429">
        <v>2019</v>
      </c>
    </row>
    <row r="7430" spans="1:28" x14ac:dyDescent="0.25">
      <c r="A7430">
        <v>24</v>
      </c>
      <c r="B7430" t="s">
        <v>389</v>
      </c>
      <c r="C7430" t="s">
        <v>529</v>
      </c>
      <c r="D7430" t="s">
        <v>18</v>
      </c>
      <c r="E7430" t="s">
        <v>55</v>
      </c>
      <c r="F7430" t="s">
        <v>84</v>
      </c>
      <c r="G7430">
        <v>65000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726</v>
      </c>
      <c r="AB7430">
        <v>2019</v>
      </c>
    </row>
    <row r="7431" spans="1:28" x14ac:dyDescent="0.25">
      <c r="A7431">
        <v>25</v>
      </c>
      <c r="B7431" t="s">
        <v>402</v>
      </c>
      <c r="C7431" t="s">
        <v>526</v>
      </c>
      <c r="D7431" t="s">
        <v>4</v>
      </c>
      <c r="E7431" t="s">
        <v>618</v>
      </c>
      <c r="F7431" t="s">
        <v>84</v>
      </c>
      <c r="G7431">
        <v>65000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726</v>
      </c>
      <c r="AB7431">
        <v>2019</v>
      </c>
    </row>
    <row r="7432" spans="1:28" x14ac:dyDescent="0.25">
      <c r="A7432">
        <v>26</v>
      </c>
      <c r="B7432" t="s">
        <v>403</v>
      </c>
      <c r="C7432" t="s">
        <v>703</v>
      </c>
      <c r="D7432" t="s">
        <v>13</v>
      </c>
      <c r="E7432" t="s">
        <v>704</v>
      </c>
      <c r="F7432" t="s">
        <v>84</v>
      </c>
      <c r="G7432">
        <v>65000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726</v>
      </c>
      <c r="AB7432">
        <v>2019</v>
      </c>
    </row>
    <row r="7433" spans="1:28" x14ac:dyDescent="0.25">
      <c r="A7433">
        <v>27</v>
      </c>
      <c r="B7433" t="s">
        <v>404</v>
      </c>
      <c r="C7433" t="s">
        <v>534</v>
      </c>
      <c r="D7433" t="s">
        <v>10</v>
      </c>
      <c r="E7433" t="s">
        <v>39</v>
      </c>
      <c r="F7433" t="s">
        <v>84</v>
      </c>
      <c r="G7433">
        <v>65000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726</v>
      </c>
      <c r="AB7433">
        <v>2019</v>
      </c>
    </row>
    <row r="7434" spans="1:28" x14ac:dyDescent="0.25">
      <c r="A7434">
        <v>28</v>
      </c>
      <c r="B7434" t="s">
        <v>405</v>
      </c>
      <c r="C7434" t="s">
        <v>535</v>
      </c>
      <c r="D7434" t="s">
        <v>16</v>
      </c>
      <c r="E7434" t="s">
        <v>61</v>
      </c>
      <c r="F7434" t="s">
        <v>84</v>
      </c>
      <c r="G7434">
        <v>65000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726</v>
      </c>
      <c r="AB7434">
        <v>2019</v>
      </c>
    </row>
    <row r="7435" spans="1:28" x14ac:dyDescent="0.25">
      <c r="A7435">
        <v>29</v>
      </c>
      <c r="B7435" t="s">
        <v>400</v>
      </c>
      <c r="C7435" t="s">
        <v>536</v>
      </c>
      <c r="D7435" t="s">
        <v>4</v>
      </c>
      <c r="E7435" t="s">
        <v>64</v>
      </c>
      <c r="F7435" t="s">
        <v>84</v>
      </c>
      <c r="G7435">
        <v>60000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726</v>
      </c>
      <c r="AB7435">
        <v>2019</v>
      </c>
    </row>
    <row r="7436" spans="1:28" x14ac:dyDescent="0.25">
      <c r="A7436">
        <v>30</v>
      </c>
      <c r="B7436" t="s">
        <v>401</v>
      </c>
      <c r="C7436" t="s">
        <v>537</v>
      </c>
      <c r="D7436" t="s">
        <v>7</v>
      </c>
      <c r="E7436" t="s">
        <v>75</v>
      </c>
      <c r="F7436" t="s">
        <v>84</v>
      </c>
      <c r="G7436">
        <v>60000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726</v>
      </c>
      <c r="AB7436">
        <v>2019</v>
      </c>
    </row>
    <row r="7437" spans="1:28" x14ac:dyDescent="0.25">
      <c r="A7437">
        <v>31</v>
      </c>
      <c r="B7437" t="s">
        <v>429</v>
      </c>
      <c r="C7437" t="s">
        <v>538</v>
      </c>
      <c r="D7437" t="s">
        <v>14</v>
      </c>
      <c r="E7437" t="s">
        <v>66</v>
      </c>
      <c r="F7437" t="s">
        <v>84</v>
      </c>
      <c r="G7437">
        <v>55000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726</v>
      </c>
      <c r="AB7437">
        <v>2019</v>
      </c>
    </row>
    <row r="7438" spans="1:28" x14ac:dyDescent="0.25">
      <c r="A7438">
        <v>32</v>
      </c>
      <c r="B7438" t="s">
        <v>342</v>
      </c>
      <c r="C7438" t="s">
        <v>539</v>
      </c>
      <c r="D7438" t="s">
        <v>15</v>
      </c>
      <c r="E7438" t="s">
        <v>540</v>
      </c>
      <c r="F7438" t="s">
        <v>84</v>
      </c>
      <c r="G7438">
        <v>55000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726</v>
      </c>
      <c r="AB7438">
        <v>2019</v>
      </c>
    </row>
    <row r="7439" spans="1:28" x14ac:dyDescent="0.25">
      <c r="A7439">
        <v>33</v>
      </c>
      <c r="B7439" t="s">
        <v>399</v>
      </c>
      <c r="C7439" t="s">
        <v>514</v>
      </c>
      <c r="D7439" t="s">
        <v>16</v>
      </c>
      <c r="E7439" t="s">
        <v>79</v>
      </c>
      <c r="F7439" t="s">
        <v>84</v>
      </c>
      <c r="G7439">
        <v>54000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726</v>
      </c>
      <c r="AB7439">
        <v>2019</v>
      </c>
    </row>
    <row r="7440" spans="1:28" x14ac:dyDescent="0.25">
      <c r="A7440">
        <v>34</v>
      </c>
      <c r="B7440" t="s">
        <v>396</v>
      </c>
      <c r="C7440" t="s">
        <v>541</v>
      </c>
      <c r="D7440" t="s">
        <v>21</v>
      </c>
      <c r="E7440" t="s">
        <v>70</v>
      </c>
      <c r="F7440" t="s">
        <v>84</v>
      </c>
      <c r="G7440">
        <v>50000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726</v>
      </c>
      <c r="AB7440">
        <v>2019</v>
      </c>
    </row>
    <row r="7441" spans="1:28" x14ac:dyDescent="0.25">
      <c r="A7441">
        <v>35</v>
      </c>
      <c r="B7441" t="s">
        <v>397</v>
      </c>
      <c r="C7441" t="s">
        <v>542</v>
      </c>
      <c r="D7441" t="s">
        <v>17</v>
      </c>
      <c r="E7441" t="s">
        <v>76</v>
      </c>
      <c r="F7441" t="s">
        <v>84</v>
      </c>
      <c r="G7441">
        <v>50000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726</v>
      </c>
      <c r="AB7441">
        <v>2019</v>
      </c>
    </row>
    <row r="7442" spans="1:28" x14ac:dyDescent="0.25">
      <c r="A7442">
        <v>36</v>
      </c>
      <c r="B7442" t="s">
        <v>379</v>
      </c>
      <c r="C7442" t="s">
        <v>544</v>
      </c>
      <c r="D7442" t="s">
        <v>10</v>
      </c>
      <c r="E7442" t="s">
        <v>43</v>
      </c>
      <c r="F7442" t="s">
        <v>84</v>
      </c>
      <c r="G7442">
        <v>45000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726</v>
      </c>
      <c r="AB7442">
        <v>2019</v>
      </c>
    </row>
    <row r="7443" spans="1:28" x14ac:dyDescent="0.25">
      <c r="A7443">
        <v>37</v>
      </c>
      <c r="B7443" t="s">
        <v>388</v>
      </c>
      <c r="C7443" t="s">
        <v>646</v>
      </c>
      <c r="D7443" t="s">
        <v>647</v>
      </c>
      <c r="E7443" t="s">
        <v>24</v>
      </c>
      <c r="F7443" t="s">
        <v>84</v>
      </c>
      <c r="G7443">
        <v>45000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726</v>
      </c>
      <c r="AB7443">
        <v>2019</v>
      </c>
    </row>
    <row r="7444" spans="1:28" x14ac:dyDescent="0.25">
      <c r="A7444">
        <v>38</v>
      </c>
      <c r="B7444" t="s">
        <v>390</v>
      </c>
      <c r="C7444" t="s">
        <v>531</v>
      </c>
      <c r="D7444" t="s">
        <v>5</v>
      </c>
      <c r="E7444" t="s">
        <v>25</v>
      </c>
      <c r="F7444" t="s">
        <v>84</v>
      </c>
      <c r="G7444">
        <v>45000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726</v>
      </c>
      <c r="AB7444">
        <v>2019</v>
      </c>
    </row>
    <row r="7445" spans="1:28" x14ac:dyDescent="0.25">
      <c r="A7445">
        <v>39</v>
      </c>
      <c r="B7445" t="s">
        <v>368</v>
      </c>
      <c r="C7445" t="s">
        <v>720</v>
      </c>
      <c r="D7445" t="s">
        <v>13</v>
      </c>
      <c r="E7445" t="s">
        <v>721</v>
      </c>
      <c r="F7445" t="s">
        <v>84</v>
      </c>
      <c r="G7445">
        <v>45000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726</v>
      </c>
      <c r="AB7445">
        <v>2019</v>
      </c>
    </row>
    <row r="7446" spans="1:28" x14ac:dyDescent="0.25">
      <c r="A7446">
        <v>40</v>
      </c>
      <c r="B7446" t="s">
        <v>391</v>
      </c>
      <c r="C7446" t="s">
        <v>545</v>
      </c>
      <c r="D7446" t="s">
        <v>4</v>
      </c>
      <c r="E7446" t="s">
        <v>24</v>
      </c>
      <c r="F7446" t="s">
        <v>84</v>
      </c>
      <c r="G7446">
        <v>45000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726</v>
      </c>
      <c r="AB7446">
        <v>2019</v>
      </c>
    </row>
    <row r="7447" spans="1:28" x14ac:dyDescent="0.25">
      <c r="A7447">
        <v>41</v>
      </c>
      <c r="B7447" t="s">
        <v>392</v>
      </c>
      <c r="C7447" t="s">
        <v>547</v>
      </c>
      <c r="D7447" t="s">
        <v>10</v>
      </c>
      <c r="E7447" t="s">
        <v>50</v>
      </c>
      <c r="F7447" t="s">
        <v>84</v>
      </c>
      <c r="G7447">
        <v>45000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726</v>
      </c>
      <c r="AB7447">
        <v>2019</v>
      </c>
    </row>
    <row r="7448" spans="1:28" x14ac:dyDescent="0.25">
      <c r="A7448">
        <v>42</v>
      </c>
      <c r="B7448" t="s">
        <v>393</v>
      </c>
      <c r="C7448" t="s">
        <v>717</v>
      </c>
      <c r="D7448" t="s">
        <v>10</v>
      </c>
      <c r="E7448" t="s">
        <v>43</v>
      </c>
      <c r="F7448" t="s">
        <v>84</v>
      </c>
      <c r="G7448">
        <v>45000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726</v>
      </c>
      <c r="AB7448">
        <v>2019</v>
      </c>
    </row>
    <row r="7449" spans="1:28" x14ac:dyDescent="0.25">
      <c r="A7449">
        <v>43</v>
      </c>
      <c r="B7449" t="s">
        <v>387</v>
      </c>
      <c r="C7449" t="s">
        <v>549</v>
      </c>
      <c r="D7449" t="s">
        <v>16</v>
      </c>
      <c r="E7449" t="s">
        <v>45</v>
      </c>
      <c r="F7449" t="s">
        <v>84</v>
      </c>
      <c r="G7449">
        <v>44000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726</v>
      </c>
      <c r="AB7449">
        <v>2019</v>
      </c>
    </row>
    <row r="7450" spans="1:28" x14ac:dyDescent="0.25">
      <c r="A7450">
        <v>44</v>
      </c>
      <c r="B7450" t="s">
        <v>375</v>
      </c>
      <c r="C7450" t="s">
        <v>705</v>
      </c>
      <c r="D7450" t="s">
        <v>10</v>
      </c>
      <c r="E7450" t="s">
        <v>706</v>
      </c>
      <c r="F7450" t="s">
        <v>84</v>
      </c>
      <c r="G7450">
        <v>40000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726</v>
      </c>
      <c r="AB7450">
        <v>2019</v>
      </c>
    </row>
    <row r="7451" spans="1:28" x14ac:dyDescent="0.25">
      <c r="A7451">
        <v>45</v>
      </c>
      <c r="B7451" t="s">
        <v>370</v>
      </c>
      <c r="C7451" t="s">
        <v>648</v>
      </c>
      <c r="D7451" t="s">
        <v>94</v>
      </c>
      <c r="E7451" t="s">
        <v>46</v>
      </c>
      <c r="F7451" t="s">
        <v>84</v>
      </c>
      <c r="G7451">
        <v>40000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726</v>
      </c>
      <c r="AB7451">
        <v>2019</v>
      </c>
    </row>
    <row r="7452" spans="1:28" x14ac:dyDescent="0.25">
      <c r="A7452">
        <v>46</v>
      </c>
      <c r="B7452" t="s">
        <v>376</v>
      </c>
      <c r="C7452" t="s">
        <v>551</v>
      </c>
      <c r="D7452" t="s">
        <v>10</v>
      </c>
      <c r="E7452" t="s">
        <v>44</v>
      </c>
      <c r="F7452" t="s">
        <v>84</v>
      </c>
      <c r="G7452">
        <v>40000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726</v>
      </c>
      <c r="AB7452">
        <v>2019</v>
      </c>
    </row>
    <row r="7453" spans="1:28" x14ac:dyDescent="0.25">
      <c r="A7453">
        <v>47</v>
      </c>
      <c r="B7453" t="s">
        <v>382</v>
      </c>
      <c r="C7453" t="s">
        <v>552</v>
      </c>
      <c r="D7453" t="s">
        <v>94</v>
      </c>
      <c r="E7453" t="s">
        <v>65</v>
      </c>
      <c r="F7453" t="s">
        <v>84</v>
      </c>
      <c r="G7453">
        <v>40000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726</v>
      </c>
      <c r="AB7453">
        <v>2019</v>
      </c>
    </row>
    <row r="7454" spans="1:28" x14ac:dyDescent="0.25">
      <c r="A7454">
        <v>48</v>
      </c>
      <c r="B7454" t="s">
        <v>385</v>
      </c>
      <c r="C7454" t="s">
        <v>629</v>
      </c>
      <c r="D7454" t="s">
        <v>94</v>
      </c>
      <c r="E7454" t="s">
        <v>698</v>
      </c>
      <c r="F7454" t="s">
        <v>84</v>
      </c>
      <c r="G7454">
        <v>40000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726</v>
      </c>
      <c r="AB7454">
        <v>2019</v>
      </c>
    </row>
    <row r="7455" spans="1:28" x14ac:dyDescent="0.25">
      <c r="A7455">
        <v>49</v>
      </c>
      <c r="B7455" t="s">
        <v>386</v>
      </c>
      <c r="C7455" t="s">
        <v>631</v>
      </c>
      <c r="D7455" t="s">
        <v>6</v>
      </c>
      <c r="E7455" t="s">
        <v>46</v>
      </c>
      <c r="F7455" t="s">
        <v>84</v>
      </c>
      <c r="G7455">
        <v>40000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726</v>
      </c>
      <c r="AB7455">
        <v>2019</v>
      </c>
    </row>
    <row r="7456" spans="1:28" x14ac:dyDescent="0.25">
      <c r="A7456">
        <v>50</v>
      </c>
      <c r="B7456" t="s">
        <v>381</v>
      </c>
      <c r="C7456" t="s">
        <v>553</v>
      </c>
      <c r="D7456" t="s">
        <v>10</v>
      </c>
      <c r="E7456" t="s">
        <v>46</v>
      </c>
      <c r="F7456" t="s">
        <v>84</v>
      </c>
      <c r="G7456">
        <v>38000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726</v>
      </c>
      <c r="AB7456">
        <v>2019</v>
      </c>
    </row>
    <row r="7457" spans="1:28" x14ac:dyDescent="0.25">
      <c r="A7457">
        <v>51</v>
      </c>
      <c r="B7457" t="s">
        <v>377</v>
      </c>
      <c r="C7457" t="s">
        <v>554</v>
      </c>
      <c r="D7457" t="s">
        <v>10</v>
      </c>
      <c r="E7457" t="s">
        <v>44</v>
      </c>
      <c r="F7457" t="s">
        <v>84</v>
      </c>
      <c r="G7457">
        <v>36000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726</v>
      </c>
      <c r="AB7457">
        <v>2019</v>
      </c>
    </row>
    <row r="7458" spans="1:28" x14ac:dyDescent="0.25">
      <c r="A7458">
        <v>52</v>
      </c>
      <c r="B7458" t="s">
        <v>378</v>
      </c>
      <c r="C7458" t="s">
        <v>556</v>
      </c>
      <c r="D7458" t="s">
        <v>10</v>
      </c>
      <c r="E7458" t="s">
        <v>44</v>
      </c>
      <c r="F7458" t="s">
        <v>84</v>
      </c>
      <c r="G7458">
        <v>36000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726</v>
      </c>
      <c r="AB7458">
        <v>2019</v>
      </c>
    </row>
    <row r="7459" spans="1:28" x14ac:dyDescent="0.25">
      <c r="A7459">
        <v>53</v>
      </c>
      <c r="B7459" t="s">
        <v>380</v>
      </c>
      <c r="C7459" t="s">
        <v>543</v>
      </c>
      <c r="D7459" t="s">
        <v>21</v>
      </c>
      <c r="E7459" t="s">
        <v>68</v>
      </c>
      <c r="F7459" t="s">
        <v>84</v>
      </c>
      <c r="G7459">
        <v>36000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726</v>
      </c>
      <c r="AB7459">
        <v>2019</v>
      </c>
    </row>
    <row r="7460" spans="1:28" x14ac:dyDescent="0.25">
      <c r="A7460">
        <v>54</v>
      </c>
      <c r="B7460" t="s">
        <v>360</v>
      </c>
      <c r="C7460" t="s">
        <v>560</v>
      </c>
      <c r="D7460" t="s">
        <v>12</v>
      </c>
      <c r="E7460" t="s">
        <v>46</v>
      </c>
      <c r="F7460" t="s">
        <v>84</v>
      </c>
      <c r="G7460">
        <v>32000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726</v>
      </c>
      <c r="AB7460">
        <v>2019</v>
      </c>
    </row>
    <row r="7461" spans="1:28" x14ac:dyDescent="0.25">
      <c r="A7461">
        <v>55</v>
      </c>
      <c r="B7461" t="s">
        <v>369</v>
      </c>
      <c r="C7461" t="s">
        <v>562</v>
      </c>
      <c r="D7461" t="s">
        <v>94</v>
      </c>
      <c r="E7461" t="s">
        <v>563</v>
      </c>
      <c r="F7461" t="s">
        <v>84</v>
      </c>
      <c r="G7461">
        <v>32000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726</v>
      </c>
      <c r="AB7461">
        <v>2019</v>
      </c>
    </row>
    <row r="7462" spans="1:28" x14ac:dyDescent="0.25">
      <c r="A7462">
        <v>56</v>
      </c>
      <c r="B7462" t="s">
        <v>371</v>
      </c>
      <c r="C7462" t="s">
        <v>550</v>
      </c>
      <c r="D7462" t="s">
        <v>94</v>
      </c>
      <c r="E7462" t="s">
        <v>58</v>
      </c>
      <c r="F7462" t="s">
        <v>84</v>
      </c>
      <c r="G7462">
        <v>32000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726</v>
      </c>
      <c r="AB7462">
        <v>2019</v>
      </c>
    </row>
    <row r="7463" spans="1:28" x14ac:dyDescent="0.25">
      <c r="A7463">
        <v>57</v>
      </c>
      <c r="B7463" t="s">
        <v>372</v>
      </c>
      <c r="C7463" t="s">
        <v>707</v>
      </c>
      <c r="D7463" t="s">
        <v>94</v>
      </c>
      <c r="E7463" t="s">
        <v>630</v>
      </c>
      <c r="F7463" t="s">
        <v>84</v>
      </c>
      <c r="G7463">
        <v>32000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726</v>
      </c>
      <c r="AB7463">
        <v>2019</v>
      </c>
    </row>
    <row r="7464" spans="1:28" x14ac:dyDescent="0.25">
      <c r="A7464">
        <v>58</v>
      </c>
      <c r="B7464" t="s">
        <v>373</v>
      </c>
      <c r="C7464" t="s">
        <v>566</v>
      </c>
      <c r="D7464" t="s">
        <v>14</v>
      </c>
      <c r="E7464" t="s">
        <v>72</v>
      </c>
      <c r="F7464" t="s">
        <v>84</v>
      </c>
      <c r="G7464">
        <v>32000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726</v>
      </c>
      <c r="AB7464">
        <v>2019</v>
      </c>
    </row>
    <row r="7465" spans="1:28" x14ac:dyDescent="0.25">
      <c r="A7465">
        <v>59</v>
      </c>
      <c r="B7465" t="s">
        <v>366</v>
      </c>
      <c r="C7465" t="s">
        <v>727</v>
      </c>
      <c r="D7465" t="s">
        <v>14</v>
      </c>
      <c r="E7465" t="s">
        <v>728</v>
      </c>
      <c r="F7465" t="s">
        <v>84</v>
      </c>
      <c r="G7465">
        <v>31500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726</v>
      </c>
      <c r="AB7465">
        <v>2019</v>
      </c>
    </row>
    <row r="7466" spans="1:28" x14ac:dyDescent="0.25">
      <c r="A7466">
        <v>60</v>
      </c>
      <c r="B7466" t="s">
        <v>367</v>
      </c>
      <c r="C7466" t="s">
        <v>567</v>
      </c>
      <c r="D7466" t="s">
        <v>4</v>
      </c>
      <c r="E7466" t="s">
        <v>568</v>
      </c>
      <c r="F7466" t="s">
        <v>84</v>
      </c>
      <c r="G7466">
        <v>31500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726</v>
      </c>
      <c r="AB7466">
        <v>2019</v>
      </c>
    </row>
    <row r="7467" spans="1:28" x14ac:dyDescent="0.25">
      <c r="A7467">
        <v>61</v>
      </c>
      <c r="B7467" t="s">
        <v>346</v>
      </c>
      <c r="C7467" t="s">
        <v>583</v>
      </c>
      <c r="D7467" t="s">
        <v>12</v>
      </c>
      <c r="E7467" t="s">
        <v>46</v>
      </c>
      <c r="F7467" t="s">
        <v>84</v>
      </c>
      <c r="G7467">
        <v>28875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726</v>
      </c>
      <c r="AB7467">
        <v>2019</v>
      </c>
    </row>
    <row r="7468" spans="1:28" x14ac:dyDescent="0.25">
      <c r="A7468">
        <v>62</v>
      </c>
      <c r="B7468" t="s">
        <v>350</v>
      </c>
      <c r="C7468" t="s">
        <v>558</v>
      </c>
      <c r="D7468" t="s">
        <v>6</v>
      </c>
      <c r="E7468" t="s">
        <v>83</v>
      </c>
      <c r="F7468" t="s">
        <v>84</v>
      </c>
      <c r="G7468">
        <v>28875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726</v>
      </c>
      <c r="AB7468">
        <v>2019</v>
      </c>
    </row>
    <row r="7469" spans="1:28" x14ac:dyDescent="0.25">
      <c r="A7469">
        <v>63</v>
      </c>
      <c r="B7469" t="s">
        <v>361</v>
      </c>
      <c r="C7469" t="s">
        <v>622</v>
      </c>
      <c r="D7469" t="s">
        <v>12</v>
      </c>
      <c r="E7469" t="s">
        <v>32</v>
      </c>
      <c r="F7469" t="s">
        <v>84</v>
      </c>
      <c r="G7469">
        <v>28875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726</v>
      </c>
      <c r="AB7469">
        <v>2019</v>
      </c>
    </row>
    <row r="7470" spans="1:28" x14ac:dyDescent="0.25">
      <c r="A7470">
        <v>64</v>
      </c>
      <c r="B7470" t="s">
        <v>365</v>
      </c>
      <c r="C7470" t="s">
        <v>584</v>
      </c>
      <c r="D7470" t="s">
        <v>19</v>
      </c>
      <c r="E7470" t="s">
        <v>46</v>
      </c>
      <c r="F7470" t="s">
        <v>84</v>
      </c>
      <c r="G7470">
        <v>27300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726</v>
      </c>
      <c r="AB7470">
        <v>2019</v>
      </c>
    </row>
    <row r="7471" spans="1:28" x14ac:dyDescent="0.25">
      <c r="A7471">
        <v>65</v>
      </c>
      <c r="B7471" t="s">
        <v>364</v>
      </c>
      <c r="C7471" t="s">
        <v>555</v>
      </c>
      <c r="D7471" t="s">
        <v>94</v>
      </c>
      <c r="E7471" t="s">
        <v>74</v>
      </c>
      <c r="F7471" t="s">
        <v>84</v>
      </c>
      <c r="G7471">
        <v>26250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726</v>
      </c>
      <c r="AB7471">
        <v>2019</v>
      </c>
    </row>
    <row r="7472" spans="1:28" x14ac:dyDescent="0.25">
      <c r="A7472">
        <v>66</v>
      </c>
      <c r="B7472" t="s">
        <v>363</v>
      </c>
      <c r="C7472" t="s">
        <v>569</v>
      </c>
      <c r="D7472" t="s">
        <v>94</v>
      </c>
      <c r="E7472" t="s">
        <v>619</v>
      </c>
      <c r="F7472" t="s">
        <v>84</v>
      </c>
      <c r="G7472">
        <v>24255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726</v>
      </c>
      <c r="AB7472">
        <v>2019</v>
      </c>
    </row>
    <row r="7473" spans="1:28" x14ac:dyDescent="0.25">
      <c r="A7473">
        <v>67</v>
      </c>
      <c r="B7473" t="s">
        <v>362</v>
      </c>
      <c r="C7473" t="s">
        <v>570</v>
      </c>
      <c r="D7473" t="s">
        <v>94</v>
      </c>
      <c r="E7473" t="s">
        <v>620</v>
      </c>
      <c r="F7473" t="s">
        <v>84</v>
      </c>
      <c r="G7473">
        <v>24150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726</v>
      </c>
      <c r="AB7473">
        <v>2019</v>
      </c>
    </row>
    <row r="7474" spans="1:28" x14ac:dyDescent="0.25">
      <c r="A7474">
        <v>68</v>
      </c>
      <c r="B7474" t="s">
        <v>432</v>
      </c>
      <c r="C7474" t="s">
        <v>590</v>
      </c>
      <c r="D7474" t="s">
        <v>10</v>
      </c>
      <c r="E7474" t="s">
        <v>33</v>
      </c>
      <c r="F7474" t="s">
        <v>84</v>
      </c>
      <c r="G7474">
        <v>23100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726</v>
      </c>
      <c r="AB7474">
        <v>2019</v>
      </c>
    </row>
    <row r="7475" spans="1:28" x14ac:dyDescent="0.25">
      <c r="A7475">
        <v>69</v>
      </c>
      <c r="B7475" t="s">
        <v>435</v>
      </c>
      <c r="C7475" t="s">
        <v>649</v>
      </c>
      <c r="D7475" t="s">
        <v>650</v>
      </c>
      <c r="E7475" t="s">
        <v>33</v>
      </c>
      <c r="F7475" t="s">
        <v>84</v>
      </c>
      <c r="G7475">
        <v>23100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726</v>
      </c>
      <c r="AB7475">
        <v>2019</v>
      </c>
    </row>
    <row r="7476" spans="1:28" x14ac:dyDescent="0.25">
      <c r="A7476">
        <v>70</v>
      </c>
      <c r="B7476" t="s">
        <v>434</v>
      </c>
      <c r="C7476" t="s">
        <v>716</v>
      </c>
      <c r="D7476" t="s">
        <v>7</v>
      </c>
      <c r="E7476" t="s">
        <v>54</v>
      </c>
      <c r="F7476" t="s">
        <v>84</v>
      </c>
      <c r="G7476">
        <v>23100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726</v>
      </c>
      <c r="AB7476">
        <v>2019</v>
      </c>
    </row>
    <row r="7477" spans="1:28" x14ac:dyDescent="0.25">
      <c r="A7477">
        <v>71</v>
      </c>
      <c r="B7477" t="s">
        <v>353</v>
      </c>
      <c r="C7477" t="s">
        <v>580</v>
      </c>
      <c r="D7477" t="s">
        <v>19</v>
      </c>
      <c r="E7477" t="s">
        <v>60</v>
      </c>
      <c r="F7477" t="s">
        <v>84</v>
      </c>
      <c r="G7477">
        <v>23100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726</v>
      </c>
      <c r="AB7477">
        <v>2019</v>
      </c>
    </row>
    <row r="7478" spans="1:28" x14ac:dyDescent="0.25">
      <c r="A7478">
        <v>72</v>
      </c>
      <c r="B7478" t="s">
        <v>354</v>
      </c>
      <c r="C7478" t="s">
        <v>581</v>
      </c>
      <c r="D7478" t="s">
        <v>94</v>
      </c>
      <c r="E7478" t="s">
        <v>54</v>
      </c>
      <c r="F7478" t="s">
        <v>84</v>
      </c>
      <c r="G7478">
        <v>23100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726</v>
      </c>
      <c r="AB7478">
        <v>2019</v>
      </c>
    </row>
    <row r="7479" spans="1:28" x14ac:dyDescent="0.25">
      <c r="A7479">
        <v>73</v>
      </c>
      <c r="B7479" t="s">
        <v>355</v>
      </c>
      <c r="C7479" t="s">
        <v>582</v>
      </c>
      <c r="D7479" t="s">
        <v>7</v>
      </c>
      <c r="E7479" t="s">
        <v>54</v>
      </c>
      <c r="F7479" t="s">
        <v>84</v>
      </c>
      <c r="G7479">
        <v>23100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726</v>
      </c>
      <c r="AB7479">
        <v>2019</v>
      </c>
    </row>
    <row r="7480" spans="1:28" x14ac:dyDescent="0.25">
      <c r="A7480">
        <v>74</v>
      </c>
      <c r="B7480" t="s">
        <v>356</v>
      </c>
      <c r="C7480" t="s">
        <v>571</v>
      </c>
      <c r="D7480" t="s">
        <v>6</v>
      </c>
      <c r="E7480" t="s">
        <v>26</v>
      </c>
      <c r="F7480" t="s">
        <v>84</v>
      </c>
      <c r="G7480">
        <v>23100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726</v>
      </c>
      <c r="AB7480">
        <v>2019</v>
      </c>
    </row>
    <row r="7481" spans="1:28" x14ac:dyDescent="0.25">
      <c r="A7481">
        <v>75</v>
      </c>
      <c r="B7481" t="s">
        <v>357</v>
      </c>
      <c r="C7481" t="s">
        <v>589</v>
      </c>
      <c r="D7481" t="s">
        <v>6</v>
      </c>
      <c r="E7481" t="s">
        <v>26</v>
      </c>
      <c r="F7481" t="s">
        <v>84</v>
      </c>
      <c r="G7481">
        <v>23100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726</v>
      </c>
      <c r="AB7481">
        <v>2019</v>
      </c>
    </row>
    <row r="7482" spans="1:28" x14ac:dyDescent="0.25">
      <c r="A7482">
        <v>76</v>
      </c>
      <c r="B7482" t="s">
        <v>359</v>
      </c>
      <c r="C7482" t="s">
        <v>572</v>
      </c>
      <c r="D7482" t="s">
        <v>94</v>
      </c>
      <c r="E7482" t="s">
        <v>54</v>
      </c>
      <c r="F7482" t="s">
        <v>84</v>
      </c>
      <c r="G7482">
        <v>23100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726</v>
      </c>
      <c r="AB7482">
        <v>2019</v>
      </c>
    </row>
    <row r="7483" spans="1:28" x14ac:dyDescent="0.25">
      <c r="A7483">
        <v>77</v>
      </c>
      <c r="B7483" t="s">
        <v>341</v>
      </c>
      <c r="C7483" t="s">
        <v>579</v>
      </c>
      <c r="D7483" t="s">
        <v>94</v>
      </c>
      <c r="E7483" t="s">
        <v>52</v>
      </c>
      <c r="F7483" t="s">
        <v>84</v>
      </c>
      <c r="G7483">
        <v>22000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726</v>
      </c>
      <c r="AB7483">
        <v>2019</v>
      </c>
    </row>
    <row r="7484" spans="1:28" x14ac:dyDescent="0.25">
      <c r="A7484">
        <v>78</v>
      </c>
      <c r="B7484" t="s">
        <v>347</v>
      </c>
      <c r="C7484" t="s">
        <v>651</v>
      </c>
      <c r="D7484" t="s">
        <v>6</v>
      </c>
      <c r="E7484" t="s">
        <v>26</v>
      </c>
      <c r="F7484" t="s">
        <v>84</v>
      </c>
      <c r="G7484">
        <v>22000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726</v>
      </c>
      <c r="AB7484">
        <v>2019</v>
      </c>
    </row>
    <row r="7485" spans="1:28" x14ac:dyDescent="0.25">
      <c r="A7485">
        <v>79</v>
      </c>
      <c r="B7485" t="s">
        <v>348</v>
      </c>
      <c r="C7485" t="s">
        <v>652</v>
      </c>
      <c r="D7485" t="s">
        <v>6</v>
      </c>
      <c r="E7485" t="s">
        <v>26</v>
      </c>
      <c r="F7485" t="s">
        <v>84</v>
      </c>
      <c r="G7485">
        <v>22000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726</v>
      </c>
      <c r="AB7485">
        <v>2019</v>
      </c>
    </row>
    <row r="7486" spans="1:28" x14ac:dyDescent="0.25">
      <c r="A7486">
        <v>80</v>
      </c>
      <c r="B7486" t="s">
        <v>349</v>
      </c>
      <c r="C7486" t="s">
        <v>591</v>
      </c>
      <c r="D7486" t="s">
        <v>6</v>
      </c>
      <c r="E7486" t="s">
        <v>52</v>
      </c>
      <c r="F7486" t="s">
        <v>84</v>
      </c>
      <c r="G7486">
        <v>22000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726</v>
      </c>
      <c r="AB7486">
        <v>2019</v>
      </c>
    </row>
    <row r="7487" spans="1:28" x14ac:dyDescent="0.25">
      <c r="A7487">
        <v>81</v>
      </c>
      <c r="B7487" t="s">
        <v>351</v>
      </c>
      <c r="C7487" t="s">
        <v>592</v>
      </c>
      <c r="D7487" t="s">
        <v>6</v>
      </c>
      <c r="E7487" t="s">
        <v>52</v>
      </c>
      <c r="F7487" t="s">
        <v>84</v>
      </c>
      <c r="G7487">
        <v>22000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726</v>
      </c>
      <c r="AB7487">
        <v>2019</v>
      </c>
    </row>
    <row r="7488" spans="1:28" x14ac:dyDescent="0.25">
      <c r="A7488">
        <v>82</v>
      </c>
      <c r="B7488" t="s">
        <v>352</v>
      </c>
      <c r="C7488" t="s">
        <v>593</v>
      </c>
      <c r="D7488" t="s">
        <v>6</v>
      </c>
      <c r="E7488" t="s">
        <v>26</v>
      </c>
      <c r="F7488" t="s">
        <v>84</v>
      </c>
      <c r="G7488">
        <v>22000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726</v>
      </c>
      <c r="AB7488">
        <v>2019</v>
      </c>
    </row>
    <row r="7489" spans="1:28" x14ac:dyDescent="0.25">
      <c r="A7489">
        <v>83</v>
      </c>
      <c r="B7489" t="s">
        <v>428</v>
      </c>
      <c r="C7489" t="s">
        <v>722</v>
      </c>
      <c r="D7489" t="s">
        <v>723</v>
      </c>
      <c r="E7489" t="s">
        <v>724</v>
      </c>
      <c r="F7489" t="s">
        <v>84</v>
      </c>
      <c r="G7489">
        <v>22000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726</v>
      </c>
      <c r="AB7489">
        <v>2019</v>
      </c>
    </row>
    <row r="7490" spans="1:28" x14ac:dyDescent="0.25">
      <c r="A7490">
        <v>84</v>
      </c>
      <c r="B7490" t="s">
        <v>433</v>
      </c>
      <c r="C7490" t="s">
        <v>653</v>
      </c>
      <c r="D7490" t="s">
        <v>650</v>
      </c>
      <c r="E7490" t="s">
        <v>26</v>
      </c>
      <c r="F7490" t="s">
        <v>84</v>
      </c>
      <c r="G7490">
        <v>22000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726</v>
      </c>
      <c r="AB7490">
        <v>2019</v>
      </c>
    </row>
    <row r="7491" spans="1:28" x14ac:dyDescent="0.25">
      <c r="A7491">
        <v>85</v>
      </c>
      <c r="B7491" t="s">
        <v>340</v>
      </c>
      <c r="C7491" t="s">
        <v>654</v>
      </c>
      <c r="D7491" t="s">
        <v>6</v>
      </c>
      <c r="E7491" t="s">
        <v>26</v>
      </c>
      <c r="F7491" t="s">
        <v>84</v>
      </c>
      <c r="G7491">
        <v>20000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726</v>
      </c>
      <c r="AB7491">
        <v>2019</v>
      </c>
    </row>
    <row r="7492" spans="1:28" x14ac:dyDescent="0.25">
      <c r="A7492">
        <v>86</v>
      </c>
      <c r="B7492" t="s">
        <v>344</v>
      </c>
      <c r="C7492" t="s">
        <v>588</v>
      </c>
      <c r="D7492" t="s">
        <v>94</v>
      </c>
      <c r="E7492" t="s">
        <v>41</v>
      </c>
      <c r="F7492" t="s">
        <v>84</v>
      </c>
      <c r="G7492">
        <v>19800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726</v>
      </c>
      <c r="AB7492">
        <v>2019</v>
      </c>
    </row>
    <row r="7493" spans="1:28" x14ac:dyDescent="0.25">
      <c r="A7493">
        <v>87</v>
      </c>
      <c r="B7493" t="s">
        <v>345</v>
      </c>
      <c r="C7493" t="s">
        <v>512</v>
      </c>
      <c r="D7493" t="s">
        <v>94</v>
      </c>
      <c r="E7493" t="s">
        <v>26</v>
      </c>
      <c r="F7493" t="s">
        <v>84</v>
      </c>
      <c r="G7493">
        <v>19800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726</v>
      </c>
      <c r="AB7493">
        <v>2019</v>
      </c>
    </row>
    <row r="7494" spans="1:28" x14ac:dyDescent="0.25">
      <c r="A7494">
        <v>88</v>
      </c>
      <c r="B7494" t="s">
        <v>342</v>
      </c>
      <c r="C7494" t="s">
        <v>559</v>
      </c>
      <c r="D7494" t="s">
        <v>94</v>
      </c>
      <c r="E7494" t="s">
        <v>37</v>
      </c>
      <c r="F7494" t="s">
        <v>84</v>
      </c>
      <c r="G7494">
        <v>16775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726</v>
      </c>
      <c r="AB7494">
        <v>2019</v>
      </c>
    </row>
    <row r="7495" spans="1:28" x14ac:dyDescent="0.25">
      <c r="A7495">
        <v>89</v>
      </c>
      <c r="B7495" t="s">
        <v>343</v>
      </c>
      <c r="C7495" t="s">
        <v>633</v>
      </c>
      <c r="D7495" t="s">
        <v>6</v>
      </c>
      <c r="E7495" t="s">
        <v>37</v>
      </c>
      <c r="F7495" t="s">
        <v>84</v>
      </c>
      <c r="G7495">
        <v>16775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726</v>
      </c>
      <c r="AB7495">
        <v>2019</v>
      </c>
    </row>
    <row r="7496" spans="1:28" x14ac:dyDescent="0.25">
      <c r="A7496">
        <v>90</v>
      </c>
      <c r="B7496" t="s">
        <v>338</v>
      </c>
      <c r="C7496" t="s">
        <v>594</v>
      </c>
      <c r="D7496" t="s">
        <v>6</v>
      </c>
      <c r="E7496" t="s">
        <v>28</v>
      </c>
      <c r="F7496" t="s">
        <v>84</v>
      </c>
      <c r="G7496">
        <v>16500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726</v>
      </c>
      <c r="AB7496">
        <v>2019</v>
      </c>
    </row>
    <row r="7497" spans="1:28" x14ac:dyDescent="0.25">
      <c r="A7497">
        <v>91</v>
      </c>
      <c r="B7497" t="s">
        <v>339</v>
      </c>
      <c r="C7497" t="s">
        <v>595</v>
      </c>
      <c r="D7497" t="s">
        <v>94</v>
      </c>
      <c r="E7497" t="s">
        <v>57</v>
      </c>
      <c r="F7497" t="s">
        <v>84</v>
      </c>
      <c r="G7497">
        <v>16500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726</v>
      </c>
      <c r="AB7497">
        <v>2019</v>
      </c>
    </row>
    <row r="7498" spans="1:28" x14ac:dyDescent="0.25">
      <c r="A7498">
        <v>92</v>
      </c>
      <c r="B7498" t="s">
        <v>431</v>
      </c>
      <c r="C7498" t="s">
        <v>600</v>
      </c>
      <c r="D7498" t="s">
        <v>94</v>
      </c>
      <c r="E7498" t="s">
        <v>37</v>
      </c>
      <c r="F7498" t="s">
        <v>84</v>
      </c>
      <c r="G7498">
        <v>13750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726</v>
      </c>
      <c r="AB7498">
        <v>2019</v>
      </c>
    </row>
    <row r="7499" spans="1:28" x14ac:dyDescent="0.25">
      <c r="A7499">
        <v>93</v>
      </c>
      <c r="B7499" t="s">
        <v>336</v>
      </c>
      <c r="C7499" t="s">
        <v>603</v>
      </c>
      <c r="D7499" t="s">
        <v>6</v>
      </c>
      <c r="E7499" t="s">
        <v>37</v>
      </c>
      <c r="F7499" t="s">
        <v>84</v>
      </c>
      <c r="G7499">
        <v>10000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726</v>
      </c>
      <c r="AB7499">
        <v>2019</v>
      </c>
    </row>
    <row r="7500" spans="1:28" x14ac:dyDescent="0.25">
      <c r="A7500">
        <v>94</v>
      </c>
      <c r="B7500" t="s">
        <v>337</v>
      </c>
      <c r="C7500" t="s">
        <v>725</v>
      </c>
      <c r="D7500" t="s">
        <v>6</v>
      </c>
      <c r="E7500" t="s">
        <v>37</v>
      </c>
      <c r="F7500" t="s">
        <v>84</v>
      </c>
      <c r="G7500">
        <v>10000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222</v>
      </c>
      <c r="AB7500">
        <v>2019</v>
      </c>
    </row>
    <row r="7501" spans="1:28" x14ac:dyDescent="0.25">
      <c r="A7501">
        <v>95</v>
      </c>
      <c r="B7501" t="s">
        <v>373</v>
      </c>
      <c r="C7501" t="s">
        <v>708</v>
      </c>
      <c r="D7501" t="s">
        <v>7</v>
      </c>
      <c r="E7501" t="s">
        <v>27</v>
      </c>
      <c r="F7501" t="s">
        <v>84</v>
      </c>
      <c r="G7501">
        <v>360000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222</v>
      </c>
      <c r="AB7501">
        <v>2019</v>
      </c>
    </row>
    <row r="7502" spans="1:28" x14ac:dyDescent="0.25">
      <c r="A7502">
        <v>1</v>
      </c>
      <c r="B7502" t="s">
        <v>426</v>
      </c>
      <c r="C7502" t="s">
        <v>502</v>
      </c>
      <c r="D7502" t="s">
        <v>10</v>
      </c>
      <c r="E7502" t="s">
        <v>53</v>
      </c>
      <c r="F7502" t="s">
        <v>84</v>
      </c>
      <c r="G7502">
        <v>280000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222</v>
      </c>
      <c r="AB7502">
        <v>2019</v>
      </c>
    </row>
    <row r="7503" spans="1:28" x14ac:dyDescent="0.25">
      <c r="A7503">
        <v>2</v>
      </c>
      <c r="B7503" t="s">
        <v>427</v>
      </c>
      <c r="C7503" t="s">
        <v>709</v>
      </c>
      <c r="D7503" t="s">
        <v>19</v>
      </c>
      <c r="E7503" t="s">
        <v>71</v>
      </c>
      <c r="F7503" t="s">
        <v>84</v>
      </c>
      <c r="G7503">
        <v>280000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222</v>
      </c>
      <c r="AB7503">
        <v>2019</v>
      </c>
    </row>
    <row r="7504" spans="1:28" x14ac:dyDescent="0.25">
      <c r="A7504">
        <v>3</v>
      </c>
      <c r="B7504" t="s">
        <v>417</v>
      </c>
      <c r="C7504" t="s">
        <v>512</v>
      </c>
      <c r="D7504" t="s">
        <v>21</v>
      </c>
      <c r="E7504" t="s">
        <v>81</v>
      </c>
      <c r="F7504" t="s">
        <v>84</v>
      </c>
      <c r="G7504">
        <v>130000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222</v>
      </c>
      <c r="AB7504">
        <v>2019</v>
      </c>
    </row>
    <row r="7505" spans="1:28" x14ac:dyDescent="0.25">
      <c r="A7505">
        <v>4</v>
      </c>
      <c r="B7505" t="s">
        <v>418</v>
      </c>
      <c r="C7505" t="s">
        <v>710</v>
      </c>
      <c r="D7505" t="s">
        <v>94</v>
      </c>
      <c r="E7505" t="s">
        <v>711</v>
      </c>
      <c r="F7505" t="s">
        <v>84</v>
      </c>
      <c r="G7505">
        <v>130000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222</v>
      </c>
      <c r="AB7505">
        <v>2019</v>
      </c>
    </row>
    <row r="7506" spans="1:28" x14ac:dyDescent="0.25">
      <c r="A7506">
        <v>5</v>
      </c>
      <c r="B7506" t="s">
        <v>419</v>
      </c>
      <c r="C7506" t="s">
        <v>518</v>
      </c>
      <c r="D7506" t="s">
        <v>16</v>
      </c>
      <c r="E7506" t="s">
        <v>701</v>
      </c>
      <c r="F7506" t="s">
        <v>84</v>
      </c>
      <c r="G7506">
        <v>130000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222</v>
      </c>
      <c r="AB7506">
        <v>2019</v>
      </c>
    </row>
    <row r="7507" spans="1:28" x14ac:dyDescent="0.25">
      <c r="A7507">
        <v>6</v>
      </c>
      <c r="B7507" t="s">
        <v>420</v>
      </c>
      <c r="C7507" t="s">
        <v>513</v>
      </c>
      <c r="D7507" t="s">
        <v>14</v>
      </c>
      <c r="E7507" t="s">
        <v>333</v>
      </c>
      <c r="F7507" t="s">
        <v>84</v>
      </c>
      <c r="G7507">
        <v>130000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222</v>
      </c>
      <c r="AB7507">
        <v>2019</v>
      </c>
    </row>
    <row r="7508" spans="1:28" x14ac:dyDescent="0.25">
      <c r="A7508">
        <v>7</v>
      </c>
      <c r="B7508" t="s">
        <v>421</v>
      </c>
      <c r="C7508" t="s">
        <v>515</v>
      </c>
      <c r="D7508" t="s">
        <v>4</v>
      </c>
      <c r="E7508" t="s">
        <v>516</v>
      </c>
      <c r="F7508" t="s">
        <v>84</v>
      </c>
      <c r="G7508">
        <v>130000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222</v>
      </c>
      <c r="AB7508">
        <v>2019</v>
      </c>
    </row>
    <row r="7509" spans="1:28" x14ac:dyDescent="0.25">
      <c r="A7509">
        <v>8</v>
      </c>
      <c r="B7509" t="s">
        <v>422</v>
      </c>
      <c r="C7509" t="s">
        <v>504</v>
      </c>
      <c r="D7509" t="s">
        <v>5</v>
      </c>
      <c r="E7509" t="s">
        <v>702</v>
      </c>
      <c r="F7509" t="s">
        <v>84</v>
      </c>
      <c r="G7509">
        <v>130000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222</v>
      </c>
      <c r="AB7509">
        <v>2019</v>
      </c>
    </row>
    <row r="7510" spans="1:28" x14ac:dyDescent="0.25">
      <c r="A7510">
        <v>9</v>
      </c>
      <c r="B7510" t="s">
        <v>423</v>
      </c>
      <c r="C7510" t="s">
        <v>614</v>
      </c>
      <c r="D7510" t="s">
        <v>615</v>
      </c>
      <c r="E7510" t="s">
        <v>616</v>
      </c>
      <c r="F7510" t="s">
        <v>84</v>
      </c>
      <c r="G7510">
        <v>130000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222</v>
      </c>
      <c r="AB7510">
        <v>2019</v>
      </c>
    </row>
    <row r="7511" spans="1:28" x14ac:dyDescent="0.25">
      <c r="A7511">
        <v>10</v>
      </c>
      <c r="B7511" t="s">
        <v>424</v>
      </c>
      <c r="C7511" t="s">
        <v>665</v>
      </c>
      <c r="D7511" t="s">
        <v>17</v>
      </c>
      <c r="E7511" t="s">
        <v>666</v>
      </c>
      <c r="F7511" t="s">
        <v>84</v>
      </c>
      <c r="G7511">
        <v>130000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222</v>
      </c>
      <c r="AB7511">
        <v>2019</v>
      </c>
    </row>
    <row r="7512" spans="1:28" x14ac:dyDescent="0.25">
      <c r="A7512">
        <v>11</v>
      </c>
      <c r="B7512" t="s">
        <v>425</v>
      </c>
      <c r="C7512" t="s">
        <v>659</v>
      </c>
      <c r="D7512" t="s">
        <v>6</v>
      </c>
      <c r="E7512" t="s">
        <v>660</v>
      </c>
      <c r="F7512" t="s">
        <v>661</v>
      </c>
      <c r="G7512">
        <v>130000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222</v>
      </c>
      <c r="AB7512">
        <v>2019</v>
      </c>
    </row>
    <row r="7513" spans="1:28" x14ac:dyDescent="0.25">
      <c r="A7513">
        <v>12</v>
      </c>
      <c r="B7513" t="s">
        <v>411</v>
      </c>
      <c r="C7513" t="s">
        <v>521</v>
      </c>
      <c r="D7513" t="s">
        <v>13</v>
      </c>
      <c r="E7513" t="s">
        <v>729</v>
      </c>
      <c r="F7513" t="s">
        <v>84</v>
      </c>
      <c r="G7513">
        <v>95000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222</v>
      </c>
      <c r="AB7513">
        <v>2019</v>
      </c>
    </row>
    <row r="7514" spans="1:28" x14ac:dyDescent="0.25">
      <c r="A7514">
        <v>13</v>
      </c>
      <c r="B7514" t="s">
        <v>413</v>
      </c>
      <c r="C7514" t="s">
        <v>626</v>
      </c>
      <c r="D7514" t="s">
        <v>627</v>
      </c>
      <c r="E7514" t="s">
        <v>730</v>
      </c>
      <c r="F7514" t="s">
        <v>84</v>
      </c>
      <c r="G7514">
        <v>95000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222</v>
      </c>
      <c r="AB7514">
        <v>2019</v>
      </c>
    </row>
    <row r="7515" spans="1:28" x14ac:dyDescent="0.25">
      <c r="A7515">
        <v>14</v>
      </c>
      <c r="B7515" t="s">
        <v>414</v>
      </c>
      <c r="C7515" t="s">
        <v>523</v>
      </c>
      <c r="D7515" t="s">
        <v>21</v>
      </c>
      <c r="E7515" t="s">
        <v>731</v>
      </c>
      <c r="F7515" t="s">
        <v>84</v>
      </c>
      <c r="G7515">
        <v>95000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222</v>
      </c>
      <c r="AB7515">
        <v>2019</v>
      </c>
    </row>
    <row r="7516" spans="1:28" x14ac:dyDescent="0.25">
      <c r="A7516">
        <v>15</v>
      </c>
      <c r="B7516" t="s">
        <v>415</v>
      </c>
      <c r="C7516" t="s">
        <v>525</v>
      </c>
      <c r="D7516" t="s">
        <v>10</v>
      </c>
      <c r="E7516" t="s">
        <v>69</v>
      </c>
      <c r="F7516" t="s">
        <v>84</v>
      </c>
      <c r="G7516">
        <v>95000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222</v>
      </c>
      <c r="AB7516">
        <v>2019</v>
      </c>
    </row>
    <row r="7517" spans="1:28" x14ac:dyDescent="0.25">
      <c r="A7517">
        <v>16</v>
      </c>
      <c r="B7517" t="s">
        <v>416</v>
      </c>
      <c r="C7517" t="s">
        <v>679</v>
      </c>
      <c r="D7517" t="s">
        <v>6</v>
      </c>
      <c r="E7517" t="s">
        <v>732</v>
      </c>
      <c r="F7517" t="s">
        <v>84</v>
      </c>
      <c r="G7517">
        <v>95000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222</v>
      </c>
      <c r="AB7517">
        <v>2019</v>
      </c>
    </row>
    <row r="7518" spans="1:28" x14ac:dyDescent="0.25">
      <c r="A7518">
        <v>17</v>
      </c>
      <c r="B7518" t="s">
        <v>412</v>
      </c>
      <c r="C7518" t="s">
        <v>527</v>
      </c>
      <c r="D7518" t="s">
        <v>17</v>
      </c>
      <c r="E7518" t="s">
        <v>613</v>
      </c>
      <c r="F7518" t="s">
        <v>84</v>
      </c>
      <c r="G7518">
        <v>85000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222</v>
      </c>
      <c r="AB7518">
        <v>2019</v>
      </c>
    </row>
    <row r="7519" spans="1:28" x14ac:dyDescent="0.25">
      <c r="A7519">
        <v>18</v>
      </c>
      <c r="B7519" t="s">
        <v>409</v>
      </c>
      <c r="C7519" t="s">
        <v>719</v>
      </c>
      <c r="D7519" t="s">
        <v>94</v>
      </c>
      <c r="E7519" t="s">
        <v>733</v>
      </c>
      <c r="F7519" t="s">
        <v>661</v>
      </c>
      <c r="G7519">
        <v>85000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222</v>
      </c>
      <c r="AB7519">
        <v>2019</v>
      </c>
    </row>
    <row r="7520" spans="1:28" x14ac:dyDescent="0.25">
      <c r="A7520">
        <v>19</v>
      </c>
      <c r="B7520" t="s">
        <v>410</v>
      </c>
      <c r="C7520" t="s">
        <v>685</v>
      </c>
      <c r="D7520" t="s">
        <v>21</v>
      </c>
      <c r="E7520" t="s">
        <v>734</v>
      </c>
      <c r="F7520" t="s">
        <v>84</v>
      </c>
      <c r="G7520">
        <v>85000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222</v>
      </c>
      <c r="AB7520">
        <v>2019</v>
      </c>
    </row>
    <row r="7521" spans="1:28" x14ac:dyDescent="0.25">
      <c r="A7521">
        <v>20</v>
      </c>
      <c r="B7521" t="s">
        <v>373</v>
      </c>
      <c r="C7521" t="s">
        <v>688</v>
      </c>
      <c r="D7521" t="s">
        <v>94</v>
      </c>
      <c r="E7521" t="s">
        <v>689</v>
      </c>
      <c r="F7521" t="s">
        <v>84</v>
      </c>
      <c r="G7521">
        <v>80000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222</v>
      </c>
      <c r="AB7521">
        <v>2019</v>
      </c>
    </row>
    <row r="7522" spans="1:28" x14ac:dyDescent="0.25">
      <c r="A7522">
        <v>21</v>
      </c>
      <c r="B7522" t="s">
        <v>408</v>
      </c>
      <c r="C7522" t="s">
        <v>712</v>
      </c>
      <c r="D7522" t="s">
        <v>632</v>
      </c>
      <c r="E7522" t="s">
        <v>713</v>
      </c>
      <c r="F7522" t="s">
        <v>84</v>
      </c>
      <c r="G7522">
        <v>80000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222</v>
      </c>
      <c r="AB7522">
        <v>2019</v>
      </c>
    </row>
    <row r="7523" spans="1:28" x14ac:dyDescent="0.25">
      <c r="A7523">
        <v>22</v>
      </c>
      <c r="B7523" t="s">
        <v>407</v>
      </c>
      <c r="C7523" t="s">
        <v>532</v>
      </c>
      <c r="D7523" t="s">
        <v>12</v>
      </c>
      <c r="E7523" t="s">
        <v>35</v>
      </c>
      <c r="F7523" t="s">
        <v>84</v>
      </c>
      <c r="G7523">
        <v>75000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222</v>
      </c>
      <c r="AB7523">
        <v>2019</v>
      </c>
    </row>
    <row r="7524" spans="1:28" x14ac:dyDescent="0.25">
      <c r="A7524">
        <v>23</v>
      </c>
      <c r="B7524" t="s">
        <v>406</v>
      </c>
      <c r="C7524" t="s">
        <v>533</v>
      </c>
      <c r="D7524" t="s">
        <v>6</v>
      </c>
      <c r="E7524" t="s">
        <v>735</v>
      </c>
      <c r="F7524" t="s">
        <v>84</v>
      </c>
      <c r="G7524">
        <v>70000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222</v>
      </c>
      <c r="AB7524">
        <v>2019</v>
      </c>
    </row>
    <row r="7525" spans="1:28" x14ac:dyDescent="0.25">
      <c r="A7525">
        <v>24</v>
      </c>
      <c r="B7525" t="s">
        <v>389</v>
      </c>
      <c r="C7525" t="s">
        <v>529</v>
      </c>
      <c r="D7525" t="s">
        <v>18</v>
      </c>
      <c r="E7525" t="s">
        <v>736</v>
      </c>
      <c r="F7525" t="s">
        <v>84</v>
      </c>
      <c r="G7525">
        <v>65000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222</v>
      </c>
      <c r="AB7525">
        <v>2019</v>
      </c>
    </row>
    <row r="7526" spans="1:28" x14ac:dyDescent="0.25">
      <c r="A7526">
        <v>25</v>
      </c>
      <c r="B7526" t="s">
        <v>402</v>
      </c>
      <c r="C7526" t="s">
        <v>526</v>
      </c>
      <c r="D7526" t="s">
        <v>4</v>
      </c>
      <c r="E7526" t="s">
        <v>737</v>
      </c>
      <c r="F7526" t="s">
        <v>84</v>
      </c>
      <c r="G7526">
        <v>65000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222</v>
      </c>
      <c r="AB7526">
        <v>2019</v>
      </c>
    </row>
    <row r="7527" spans="1:28" x14ac:dyDescent="0.25">
      <c r="A7527">
        <v>26</v>
      </c>
      <c r="B7527" t="s">
        <v>403</v>
      </c>
      <c r="C7527" t="s">
        <v>703</v>
      </c>
      <c r="D7527" t="s">
        <v>13</v>
      </c>
      <c r="E7527" t="s">
        <v>704</v>
      </c>
      <c r="F7527" t="s">
        <v>84</v>
      </c>
      <c r="G7527">
        <v>65000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222</v>
      </c>
      <c r="AB7527">
        <v>2019</v>
      </c>
    </row>
    <row r="7528" spans="1:28" x14ac:dyDescent="0.25">
      <c r="A7528">
        <v>27</v>
      </c>
      <c r="B7528" t="s">
        <v>404</v>
      </c>
      <c r="C7528" t="s">
        <v>534</v>
      </c>
      <c r="D7528" t="s">
        <v>10</v>
      </c>
      <c r="E7528" t="s">
        <v>39</v>
      </c>
      <c r="F7528" t="s">
        <v>84</v>
      </c>
      <c r="G7528">
        <v>65000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222</v>
      </c>
      <c r="AB7528">
        <v>2019</v>
      </c>
    </row>
    <row r="7529" spans="1:28" x14ac:dyDescent="0.25">
      <c r="A7529">
        <v>28</v>
      </c>
      <c r="B7529" t="s">
        <v>405</v>
      </c>
      <c r="C7529" t="s">
        <v>535</v>
      </c>
      <c r="D7529" t="s">
        <v>16</v>
      </c>
      <c r="E7529" t="s">
        <v>61</v>
      </c>
      <c r="F7529" t="s">
        <v>84</v>
      </c>
      <c r="G7529">
        <v>65000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222</v>
      </c>
      <c r="AB7529">
        <v>2019</v>
      </c>
    </row>
    <row r="7530" spans="1:28" x14ac:dyDescent="0.25">
      <c r="A7530">
        <v>29</v>
      </c>
      <c r="B7530" t="s">
        <v>400</v>
      </c>
      <c r="C7530" t="s">
        <v>536</v>
      </c>
      <c r="D7530" t="s">
        <v>4</v>
      </c>
      <c r="E7530" t="s">
        <v>64</v>
      </c>
      <c r="F7530" t="s">
        <v>84</v>
      </c>
      <c r="G7530">
        <v>60000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222</v>
      </c>
      <c r="AB7530">
        <v>2019</v>
      </c>
    </row>
    <row r="7531" spans="1:28" x14ac:dyDescent="0.25">
      <c r="A7531">
        <v>30</v>
      </c>
      <c r="B7531" t="s">
        <v>401</v>
      </c>
      <c r="C7531" t="s">
        <v>537</v>
      </c>
      <c r="D7531" t="s">
        <v>7</v>
      </c>
      <c r="E7531" t="s">
        <v>75</v>
      </c>
      <c r="F7531" t="s">
        <v>84</v>
      </c>
      <c r="G7531">
        <v>60000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222</v>
      </c>
      <c r="AB7531">
        <v>2019</v>
      </c>
    </row>
    <row r="7532" spans="1:28" x14ac:dyDescent="0.25">
      <c r="A7532">
        <v>31</v>
      </c>
      <c r="B7532" t="s">
        <v>429</v>
      </c>
      <c r="C7532" t="s">
        <v>538</v>
      </c>
      <c r="D7532" t="s">
        <v>14</v>
      </c>
      <c r="E7532" t="s">
        <v>66</v>
      </c>
      <c r="F7532" t="s">
        <v>84</v>
      </c>
      <c r="G7532">
        <v>55000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222</v>
      </c>
      <c r="AB7532">
        <v>2019</v>
      </c>
    </row>
    <row r="7533" spans="1:28" x14ac:dyDescent="0.25">
      <c r="A7533">
        <v>32</v>
      </c>
      <c r="B7533" t="s">
        <v>342</v>
      </c>
      <c r="C7533" t="s">
        <v>539</v>
      </c>
      <c r="D7533" t="s">
        <v>15</v>
      </c>
      <c r="E7533" t="s">
        <v>540</v>
      </c>
      <c r="F7533" t="s">
        <v>84</v>
      </c>
      <c r="G7533">
        <v>55000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222</v>
      </c>
      <c r="AB7533">
        <v>2019</v>
      </c>
    </row>
    <row r="7534" spans="1:28" x14ac:dyDescent="0.25">
      <c r="A7534">
        <v>33</v>
      </c>
      <c r="B7534" t="s">
        <v>399</v>
      </c>
      <c r="C7534" t="s">
        <v>514</v>
      </c>
      <c r="D7534" t="s">
        <v>16</v>
      </c>
      <c r="E7534" t="s">
        <v>79</v>
      </c>
      <c r="F7534" t="s">
        <v>84</v>
      </c>
      <c r="G7534">
        <v>54000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222</v>
      </c>
      <c r="AB7534">
        <v>2019</v>
      </c>
    </row>
    <row r="7535" spans="1:28" x14ac:dyDescent="0.25">
      <c r="A7535">
        <v>34</v>
      </c>
      <c r="B7535" t="s">
        <v>396</v>
      </c>
      <c r="C7535" t="s">
        <v>541</v>
      </c>
      <c r="D7535" t="s">
        <v>21</v>
      </c>
      <c r="E7535" t="s">
        <v>70</v>
      </c>
      <c r="F7535" t="s">
        <v>84</v>
      </c>
      <c r="G7535">
        <v>50000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222</v>
      </c>
      <c r="AB7535">
        <v>2019</v>
      </c>
    </row>
    <row r="7536" spans="1:28" x14ac:dyDescent="0.25">
      <c r="A7536">
        <v>35</v>
      </c>
      <c r="B7536" t="s">
        <v>397</v>
      </c>
      <c r="C7536" t="s">
        <v>542</v>
      </c>
      <c r="D7536" t="s">
        <v>17</v>
      </c>
      <c r="E7536" t="s">
        <v>76</v>
      </c>
      <c r="F7536" t="s">
        <v>84</v>
      </c>
      <c r="G7536">
        <v>50000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222</v>
      </c>
      <c r="AB7536">
        <v>2019</v>
      </c>
    </row>
    <row r="7537" spans="1:28" x14ac:dyDescent="0.25">
      <c r="A7537">
        <v>36</v>
      </c>
      <c r="B7537" t="s">
        <v>379</v>
      </c>
      <c r="C7537" t="s">
        <v>544</v>
      </c>
      <c r="D7537" t="s">
        <v>10</v>
      </c>
      <c r="E7537" t="s">
        <v>43</v>
      </c>
      <c r="F7537" t="s">
        <v>84</v>
      </c>
      <c r="G7537">
        <v>45000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222</v>
      </c>
      <c r="AB7537">
        <v>2019</v>
      </c>
    </row>
    <row r="7538" spans="1:28" x14ac:dyDescent="0.25">
      <c r="A7538">
        <v>37</v>
      </c>
      <c r="B7538" t="s">
        <v>388</v>
      </c>
      <c r="C7538" t="s">
        <v>646</v>
      </c>
      <c r="D7538" t="s">
        <v>647</v>
      </c>
      <c r="E7538" t="s">
        <v>24</v>
      </c>
      <c r="F7538" t="s">
        <v>84</v>
      </c>
      <c r="G7538">
        <v>45000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222</v>
      </c>
      <c r="AB7538">
        <v>2019</v>
      </c>
    </row>
    <row r="7539" spans="1:28" x14ac:dyDescent="0.25">
      <c r="A7539">
        <v>38</v>
      </c>
      <c r="B7539" t="s">
        <v>390</v>
      </c>
      <c r="C7539" t="s">
        <v>531</v>
      </c>
      <c r="D7539" t="s">
        <v>5</v>
      </c>
      <c r="E7539" t="s">
        <v>25</v>
      </c>
      <c r="F7539" t="s">
        <v>84</v>
      </c>
      <c r="G7539">
        <v>45000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222</v>
      </c>
      <c r="AB7539">
        <v>2019</v>
      </c>
    </row>
    <row r="7540" spans="1:28" x14ac:dyDescent="0.25">
      <c r="A7540">
        <v>39</v>
      </c>
      <c r="B7540" t="s">
        <v>368</v>
      </c>
      <c r="C7540" t="s">
        <v>720</v>
      </c>
      <c r="D7540" t="s">
        <v>13</v>
      </c>
      <c r="E7540" t="s">
        <v>738</v>
      </c>
      <c r="F7540" t="s">
        <v>84</v>
      </c>
      <c r="G7540">
        <v>45000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222</v>
      </c>
      <c r="AB7540">
        <v>2019</v>
      </c>
    </row>
    <row r="7541" spans="1:28" x14ac:dyDescent="0.25">
      <c r="A7541">
        <v>40</v>
      </c>
      <c r="B7541" t="s">
        <v>391</v>
      </c>
      <c r="C7541" t="s">
        <v>545</v>
      </c>
      <c r="D7541" t="s">
        <v>4</v>
      </c>
      <c r="E7541" t="s">
        <v>24</v>
      </c>
      <c r="F7541" t="s">
        <v>84</v>
      </c>
      <c r="G7541">
        <v>45000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222</v>
      </c>
      <c r="AB7541">
        <v>2019</v>
      </c>
    </row>
    <row r="7542" spans="1:28" x14ac:dyDescent="0.25">
      <c r="A7542">
        <v>41</v>
      </c>
      <c r="B7542" t="s">
        <v>392</v>
      </c>
      <c r="C7542" t="s">
        <v>547</v>
      </c>
      <c r="D7542" t="s">
        <v>10</v>
      </c>
      <c r="E7542" t="s">
        <v>50</v>
      </c>
      <c r="F7542" t="s">
        <v>84</v>
      </c>
      <c r="G7542">
        <v>45000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222</v>
      </c>
      <c r="AB7542">
        <v>2019</v>
      </c>
    </row>
    <row r="7543" spans="1:28" x14ac:dyDescent="0.25">
      <c r="A7543">
        <v>42</v>
      </c>
      <c r="B7543" t="s">
        <v>393</v>
      </c>
      <c r="C7543" t="s">
        <v>717</v>
      </c>
      <c r="D7543" t="s">
        <v>10</v>
      </c>
      <c r="E7543" t="s">
        <v>43</v>
      </c>
      <c r="F7543" t="s">
        <v>84</v>
      </c>
      <c r="G7543">
        <v>45000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222</v>
      </c>
      <c r="AB7543">
        <v>2019</v>
      </c>
    </row>
    <row r="7544" spans="1:28" x14ac:dyDescent="0.25">
      <c r="A7544">
        <v>43</v>
      </c>
      <c r="B7544" t="s">
        <v>387</v>
      </c>
      <c r="C7544" t="s">
        <v>549</v>
      </c>
      <c r="D7544" t="s">
        <v>16</v>
      </c>
      <c r="E7544" t="s">
        <v>45</v>
      </c>
      <c r="F7544" t="s">
        <v>84</v>
      </c>
      <c r="G7544">
        <v>44000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222</v>
      </c>
      <c r="AB7544">
        <v>2019</v>
      </c>
    </row>
    <row r="7545" spans="1:28" x14ac:dyDescent="0.25">
      <c r="A7545">
        <v>44</v>
      </c>
      <c r="B7545" t="s">
        <v>375</v>
      </c>
      <c r="C7545" t="s">
        <v>705</v>
      </c>
      <c r="D7545" t="s">
        <v>10</v>
      </c>
      <c r="E7545" t="s">
        <v>739</v>
      </c>
      <c r="F7545" t="s">
        <v>84</v>
      </c>
      <c r="G7545">
        <v>40000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222</v>
      </c>
      <c r="AB7545">
        <v>2019</v>
      </c>
    </row>
    <row r="7546" spans="1:28" x14ac:dyDescent="0.25">
      <c r="A7546">
        <v>45</v>
      </c>
      <c r="B7546" t="s">
        <v>376</v>
      </c>
      <c r="C7546" t="s">
        <v>551</v>
      </c>
      <c r="D7546" t="s">
        <v>10</v>
      </c>
      <c r="E7546" t="s">
        <v>44</v>
      </c>
      <c r="F7546" t="s">
        <v>84</v>
      </c>
      <c r="G7546">
        <v>40000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222</v>
      </c>
      <c r="AB7546">
        <v>2019</v>
      </c>
    </row>
    <row r="7547" spans="1:28" x14ac:dyDescent="0.25">
      <c r="A7547">
        <v>46</v>
      </c>
      <c r="B7547" t="s">
        <v>382</v>
      </c>
      <c r="C7547" t="s">
        <v>552</v>
      </c>
      <c r="D7547" t="s">
        <v>94</v>
      </c>
      <c r="E7547" t="s">
        <v>65</v>
      </c>
      <c r="F7547" t="s">
        <v>84</v>
      </c>
      <c r="G7547">
        <v>40000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222</v>
      </c>
      <c r="AB7547">
        <v>2019</v>
      </c>
    </row>
    <row r="7548" spans="1:28" x14ac:dyDescent="0.25">
      <c r="A7548">
        <v>47</v>
      </c>
      <c r="B7548" t="s">
        <v>385</v>
      </c>
      <c r="C7548" t="s">
        <v>629</v>
      </c>
      <c r="D7548" t="s">
        <v>12</v>
      </c>
      <c r="E7548" t="s">
        <v>698</v>
      </c>
      <c r="F7548" t="s">
        <v>84</v>
      </c>
      <c r="G7548">
        <v>40000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222</v>
      </c>
      <c r="AB7548">
        <v>2019</v>
      </c>
    </row>
    <row r="7549" spans="1:28" x14ac:dyDescent="0.25">
      <c r="A7549">
        <v>48</v>
      </c>
      <c r="B7549" t="s">
        <v>386</v>
      </c>
      <c r="C7549" t="s">
        <v>631</v>
      </c>
      <c r="D7549" t="s">
        <v>6</v>
      </c>
      <c r="E7549" t="s">
        <v>740</v>
      </c>
      <c r="F7549" t="s">
        <v>84</v>
      </c>
      <c r="G7549">
        <v>40000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222</v>
      </c>
      <c r="AB7549">
        <v>2019</v>
      </c>
    </row>
    <row r="7550" spans="1:28" x14ac:dyDescent="0.25">
      <c r="A7550">
        <v>49</v>
      </c>
      <c r="B7550" t="s">
        <v>381</v>
      </c>
      <c r="C7550" t="s">
        <v>553</v>
      </c>
      <c r="D7550" t="s">
        <v>10</v>
      </c>
      <c r="E7550" t="s">
        <v>740</v>
      </c>
      <c r="F7550" t="s">
        <v>84</v>
      </c>
      <c r="G7550">
        <v>38000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222</v>
      </c>
      <c r="AB7550">
        <v>2019</v>
      </c>
    </row>
    <row r="7551" spans="1:28" x14ac:dyDescent="0.25">
      <c r="A7551">
        <v>50</v>
      </c>
      <c r="B7551" t="s">
        <v>377</v>
      </c>
      <c r="C7551" t="s">
        <v>554</v>
      </c>
      <c r="D7551" t="s">
        <v>10</v>
      </c>
      <c r="E7551" t="s">
        <v>44</v>
      </c>
      <c r="F7551" t="s">
        <v>84</v>
      </c>
      <c r="G7551">
        <v>36000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222</v>
      </c>
      <c r="AB7551">
        <v>2019</v>
      </c>
    </row>
    <row r="7552" spans="1:28" x14ac:dyDescent="0.25">
      <c r="A7552">
        <v>51</v>
      </c>
      <c r="B7552" t="s">
        <v>378</v>
      </c>
      <c r="C7552" t="s">
        <v>556</v>
      </c>
      <c r="D7552" t="s">
        <v>10</v>
      </c>
      <c r="E7552" t="s">
        <v>44</v>
      </c>
      <c r="F7552" t="s">
        <v>84</v>
      </c>
      <c r="G7552">
        <v>36000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222</v>
      </c>
      <c r="AB7552">
        <v>2019</v>
      </c>
    </row>
    <row r="7553" spans="1:28" x14ac:dyDescent="0.25">
      <c r="A7553">
        <v>52</v>
      </c>
      <c r="B7553" t="s">
        <v>380</v>
      </c>
      <c r="C7553" t="s">
        <v>543</v>
      </c>
      <c r="D7553" t="s">
        <v>21</v>
      </c>
      <c r="E7553" t="s">
        <v>741</v>
      </c>
      <c r="F7553" t="s">
        <v>84</v>
      </c>
      <c r="G7553">
        <v>36000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222</v>
      </c>
      <c r="AB7553">
        <v>2019</v>
      </c>
    </row>
    <row r="7554" spans="1:28" x14ac:dyDescent="0.25">
      <c r="A7554">
        <v>53</v>
      </c>
      <c r="B7554" t="s">
        <v>360</v>
      </c>
      <c r="C7554" t="s">
        <v>560</v>
      </c>
      <c r="D7554" t="s">
        <v>12</v>
      </c>
      <c r="E7554" t="s">
        <v>742</v>
      </c>
      <c r="F7554" t="s">
        <v>84</v>
      </c>
      <c r="G7554">
        <v>32000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222</v>
      </c>
      <c r="AB7554">
        <v>2019</v>
      </c>
    </row>
    <row r="7555" spans="1:28" x14ac:dyDescent="0.25">
      <c r="A7555">
        <v>54</v>
      </c>
      <c r="B7555" t="s">
        <v>369</v>
      </c>
      <c r="C7555" t="s">
        <v>562</v>
      </c>
      <c r="D7555" t="s">
        <v>94</v>
      </c>
      <c r="E7555" t="s">
        <v>563</v>
      </c>
      <c r="F7555" t="s">
        <v>84</v>
      </c>
      <c r="G7555">
        <v>32000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222</v>
      </c>
      <c r="AB7555">
        <v>2019</v>
      </c>
    </row>
    <row r="7556" spans="1:28" x14ac:dyDescent="0.25">
      <c r="A7556">
        <v>55</v>
      </c>
      <c r="B7556" t="s">
        <v>370</v>
      </c>
      <c r="C7556" t="s">
        <v>648</v>
      </c>
      <c r="D7556" t="s">
        <v>94</v>
      </c>
      <c r="E7556" t="s">
        <v>740</v>
      </c>
      <c r="F7556" t="s">
        <v>84</v>
      </c>
      <c r="G7556">
        <v>32000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222</v>
      </c>
      <c r="AB7556">
        <v>2019</v>
      </c>
    </row>
    <row r="7557" spans="1:28" x14ac:dyDescent="0.25">
      <c r="A7557">
        <v>56</v>
      </c>
      <c r="B7557" t="s">
        <v>371</v>
      </c>
      <c r="C7557" t="s">
        <v>550</v>
      </c>
      <c r="D7557" t="s">
        <v>94</v>
      </c>
      <c r="E7557" t="s">
        <v>58</v>
      </c>
      <c r="F7557" t="s">
        <v>84</v>
      </c>
      <c r="G7557">
        <v>32000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222</v>
      </c>
      <c r="AB7557">
        <v>2019</v>
      </c>
    </row>
    <row r="7558" spans="1:28" x14ac:dyDescent="0.25">
      <c r="A7558">
        <v>57</v>
      </c>
      <c r="B7558" t="s">
        <v>372</v>
      </c>
      <c r="C7558" t="s">
        <v>707</v>
      </c>
      <c r="D7558" t="s">
        <v>94</v>
      </c>
      <c r="E7558" t="s">
        <v>630</v>
      </c>
      <c r="F7558" t="s">
        <v>84</v>
      </c>
      <c r="G7558">
        <v>32000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222</v>
      </c>
      <c r="AB7558">
        <v>2019</v>
      </c>
    </row>
    <row r="7559" spans="1:28" x14ac:dyDescent="0.25">
      <c r="A7559">
        <v>58</v>
      </c>
      <c r="B7559" t="s">
        <v>373</v>
      </c>
      <c r="C7559" t="s">
        <v>566</v>
      </c>
      <c r="D7559" t="s">
        <v>14</v>
      </c>
      <c r="E7559" t="s">
        <v>743</v>
      </c>
      <c r="F7559" t="s">
        <v>84</v>
      </c>
      <c r="G7559">
        <v>32000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222</v>
      </c>
      <c r="AB7559">
        <v>2019</v>
      </c>
    </row>
    <row r="7560" spans="1:28" x14ac:dyDescent="0.25">
      <c r="A7560">
        <v>59</v>
      </c>
      <c r="B7560" t="s">
        <v>366</v>
      </c>
      <c r="C7560" t="s">
        <v>727</v>
      </c>
      <c r="D7560" t="s">
        <v>14</v>
      </c>
      <c r="E7560" t="s">
        <v>744</v>
      </c>
      <c r="F7560" t="s">
        <v>84</v>
      </c>
      <c r="G7560">
        <v>31500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222</v>
      </c>
      <c r="AB7560">
        <v>2019</v>
      </c>
    </row>
    <row r="7561" spans="1:28" x14ac:dyDescent="0.25">
      <c r="A7561">
        <v>60</v>
      </c>
      <c r="B7561" t="s">
        <v>367</v>
      </c>
      <c r="C7561" t="s">
        <v>567</v>
      </c>
      <c r="D7561" t="s">
        <v>4</v>
      </c>
      <c r="E7561" t="s">
        <v>745</v>
      </c>
      <c r="F7561" t="s">
        <v>84</v>
      </c>
      <c r="G7561">
        <v>31500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222</v>
      </c>
      <c r="AB7561">
        <v>2019</v>
      </c>
    </row>
    <row r="7562" spans="1:28" x14ac:dyDescent="0.25">
      <c r="A7562">
        <v>61</v>
      </c>
      <c r="B7562" t="s">
        <v>346</v>
      </c>
      <c r="C7562" t="s">
        <v>583</v>
      </c>
      <c r="D7562" t="s">
        <v>12</v>
      </c>
      <c r="E7562" t="s">
        <v>36</v>
      </c>
      <c r="F7562" t="s">
        <v>84</v>
      </c>
      <c r="G7562">
        <v>28875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222</v>
      </c>
      <c r="AB7562">
        <v>2019</v>
      </c>
    </row>
    <row r="7563" spans="1:28" x14ac:dyDescent="0.25">
      <c r="A7563">
        <v>62</v>
      </c>
      <c r="B7563" t="s">
        <v>350</v>
      </c>
      <c r="C7563" t="s">
        <v>558</v>
      </c>
      <c r="D7563" t="s">
        <v>6</v>
      </c>
      <c r="E7563" t="s">
        <v>746</v>
      </c>
      <c r="F7563" t="s">
        <v>84</v>
      </c>
      <c r="G7563">
        <v>28875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222</v>
      </c>
      <c r="AB7563">
        <v>2019</v>
      </c>
    </row>
    <row r="7564" spans="1:28" x14ac:dyDescent="0.25">
      <c r="A7564">
        <v>63</v>
      </c>
      <c r="B7564" t="s">
        <v>361</v>
      </c>
      <c r="C7564" t="s">
        <v>622</v>
      </c>
      <c r="D7564" t="s">
        <v>12</v>
      </c>
      <c r="E7564" t="s">
        <v>26</v>
      </c>
      <c r="F7564" t="s">
        <v>84</v>
      </c>
      <c r="G7564">
        <v>28875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222</v>
      </c>
      <c r="AB7564">
        <v>2019</v>
      </c>
    </row>
    <row r="7565" spans="1:28" x14ac:dyDescent="0.25">
      <c r="A7565">
        <v>64</v>
      </c>
      <c r="B7565" t="s">
        <v>365</v>
      </c>
      <c r="C7565" t="s">
        <v>584</v>
      </c>
      <c r="D7565" t="s">
        <v>19</v>
      </c>
      <c r="E7565" t="s">
        <v>740</v>
      </c>
      <c r="F7565" t="s">
        <v>84</v>
      </c>
      <c r="G7565">
        <v>27300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222</v>
      </c>
      <c r="AB7565">
        <v>2019</v>
      </c>
    </row>
    <row r="7566" spans="1:28" x14ac:dyDescent="0.25">
      <c r="A7566">
        <v>65</v>
      </c>
      <c r="B7566" t="s">
        <v>364</v>
      </c>
      <c r="C7566" t="s">
        <v>555</v>
      </c>
      <c r="D7566" t="s">
        <v>94</v>
      </c>
      <c r="E7566" t="s">
        <v>74</v>
      </c>
      <c r="F7566" t="s">
        <v>84</v>
      </c>
      <c r="G7566">
        <v>26250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222</v>
      </c>
      <c r="AB7566">
        <v>2019</v>
      </c>
    </row>
    <row r="7567" spans="1:28" x14ac:dyDescent="0.25">
      <c r="A7567">
        <v>66</v>
      </c>
      <c r="B7567" t="s">
        <v>363</v>
      </c>
      <c r="C7567" t="s">
        <v>569</v>
      </c>
      <c r="D7567" t="s">
        <v>94</v>
      </c>
      <c r="E7567" t="s">
        <v>619</v>
      </c>
      <c r="F7567" t="s">
        <v>84</v>
      </c>
      <c r="G7567">
        <v>24255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222</v>
      </c>
      <c r="AB7567">
        <v>2019</v>
      </c>
    </row>
    <row r="7568" spans="1:28" x14ac:dyDescent="0.25">
      <c r="A7568">
        <v>67</v>
      </c>
      <c r="B7568" t="s">
        <v>362</v>
      </c>
      <c r="C7568" t="s">
        <v>570</v>
      </c>
      <c r="D7568" t="s">
        <v>94</v>
      </c>
      <c r="E7568" t="s">
        <v>620</v>
      </c>
      <c r="F7568" t="s">
        <v>84</v>
      </c>
      <c r="G7568">
        <v>24150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222</v>
      </c>
      <c r="AB7568">
        <v>2019</v>
      </c>
    </row>
    <row r="7569" spans="1:28" x14ac:dyDescent="0.25">
      <c r="A7569">
        <v>68</v>
      </c>
      <c r="B7569" t="s">
        <v>432</v>
      </c>
      <c r="C7569" t="s">
        <v>590</v>
      </c>
      <c r="D7569" t="s">
        <v>10</v>
      </c>
      <c r="E7569" t="s">
        <v>33</v>
      </c>
      <c r="F7569" t="s">
        <v>84</v>
      </c>
      <c r="G7569">
        <v>23100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222</v>
      </c>
      <c r="AB7569">
        <v>2019</v>
      </c>
    </row>
    <row r="7570" spans="1:28" x14ac:dyDescent="0.25">
      <c r="A7570">
        <v>69</v>
      </c>
      <c r="B7570" t="s">
        <v>435</v>
      </c>
      <c r="C7570" t="s">
        <v>649</v>
      </c>
      <c r="D7570" t="s">
        <v>650</v>
      </c>
      <c r="E7570" t="s">
        <v>33</v>
      </c>
      <c r="F7570" t="s">
        <v>84</v>
      </c>
      <c r="G7570">
        <v>23100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222</v>
      </c>
      <c r="AB7570">
        <v>2019</v>
      </c>
    </row>
    <row r="7571" spans="1:28" x14ac:dyDescent="0.25">
      <c r="A7571">
        <v>70</v>
      </c>
      <c r="B7571" t="s">
        <v>434</v>
      </c>
      <c r="C7571" t="s">
        <v>716</v>
      </c>
      <c r="D7571" t="s">
        <v>7</v>
      </c>
      <c r="E7571" t="s">
        <v>54</v>
      </c>
      <c r="F7571" t="s">
        <v>84</v>
      </c>
      <c r="G7571">
        <v>23100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222</v>
      </c>
      <c r="AB7571">
        <v>2019</v>
      </c>
    </row>
    <row r="7572" spans="1:28" x14ac:dyDescent="0.25">
      <c r="A7572">
        <v>71</v>
      </c>
      <c r="B7572" t="s">
        <v>353</v>
      </c>
      <c r="C7572" t="s">
        <v>580</v>
      </c>
      <c r="D7572" t="s">
        <v>19</v>
      </c>
      <c r="E7572" t="s">
        <v>60</v>
      </c>
      <c r="F7572" t="s">
        <v>84</v>
      </c>
      <c r="G7572">
        <v>23100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222</v>
      </c>
      <c r="AB7572">
        <v>2019</v>
      </c>
    </row>
    <row r="7573" spans="1:28" x14ac:dyDescent="0.25">
      <c r="A7573">
        <v>72</v>
      </c>
      <c r="B7573" t="s">
        <v>354</v>
      </c>
      <c r="C7573" t="s">
        <v>581</v>
      </c>
      <c r="D7573" t="s">
        <v>94</v>
      </c>
      <c r="E7573" t="s">
        <v>54</v>
      </c>
      <c r="F7573" t="s">
        <v>84</v>
      </c>
      <c r="G7573">
        <v>23100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222</v>
      </c>
      <c r="AB7573">
        <v>2019</v>
      </c>
    </row>
    <row r="7574" spans="1:28" x14ac:dyDescent="0.25">
      <c r="A7574">
        <v>73</v>
      </c>
      <c r="B7574" t="s">
        <v>355</v>
      </c>
      <c r="C7574" t="s">
        <v>582</v>
      </c>
      <c r="D7574" t="s">
        <v>7</v>
      </c>
      <c r="E7574" t="s">
        <v>54</v>
      </c>
      <c r="F7574" t="s">
        <v>84</v>
      </c>
      <c r="G7574">
        <v>23100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222</v>
      </c>
      <c r="AB7574">
        <v>2019</v>
      </c>
    </row>
    <row r="7575" spans="1:28" x14ac:dyDescent="0.25">
      <c r="A7575">
        <v>74</v>
      </c>
      <c r="B7575" t="s">
        <v>356</v>
      </c>
      <c r="C7575" t="s">
        <v>571</v>
      </c>
      <c r="D7575" t="s">
        <v>6</v>
      </c>
      <c r="E7575" t="s">
        <v>747</v>
      </c>
      <c r="F7575" t="s">
        <v>84</v>
      </c>
      <c r="G7575">
        <v>23100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222</v>
      </c>
      <c r="AB7575">
        <v>2019</v>
      </c>
    </row>
    <row r="7576" spans="1:28" x14ac:dyDescent="0.25">
      <c r="A7576">
        <v>75</v>
      </c>
      <c r="B7576" t="s">
        <v>357</v>
      </c>
      <c r="C7576" t="s">
        <v>589</v>
      </c>
      <c r="D7576" t="s">
        <v>6</v>
      </c>
      <c r="E7576" t="s">
        <v>747</v>
      </c>
      <c r="F7576" t="s">
        <v>84</v>
      </c>
      <c r="G7576">
        <v>23100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222</v>
      </c>
      <c r="AB7576">
        <v>2019</v>
      </c>
    </row>
    <row r="7577" spans="1:28" x14ac:dyDescent="0.25">
      <c r="A7577">
        <v>76</v>
      </c>
      <c r="B7577" t="s">
        <v>358</v>
      </c>
      <c r="C7577" t="s">
        <v>748</v>
      </c>
      <c r="D7577" t="s">
        <v>10</v>
      </c>
      <c r="E7577" t="s">
        <v>54</v>
      </c>
      <c r="F7577" t="s">
        <v>84</v>
      </c>
      <c r="G7577">
        <v>23100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222</v>
      </c>
      <c r="AB7577">
        <v>2019</v>
      </c>
    </row>
    <row r="7578" spans="1:28" x14ac:dyDescent="0.25">
      <c r="A7578">
        <v>77</v>
      </c>
      <c r="B7578" t="s">
        <v>359</v>
      </c>
      <c r="C7578" t="s">
        <v>572</v>
      </c>
      <c r="D7578" t="s">
        <v>94</v>
      </c>
      <c r="E7578" t="s">
        <v>54</v>
      </c>
      <c r="F7578" t="s">
        <v>84</v>
      </c>
      <c r="G7578">
        <v>23100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222</v>
      </c>
      <c r="AB7578">
        <v>2019</v>
      </c>
    </row>
    <row r="7579" spans="1:28" x14ac:dyDescent="0.25">
      <c r="A7579">
        <v>78</v>
      </c>
      <c r="B7579" t="s">
        <v>347</v>
      </c>
      <c r="C7579" t="s">
        <v>651</v>
      </c>
      <c r="D7579" t="s">
        <v>6</v>
      </c>
      <c r="E7579" t="s">
        <v>747</v>
      </c>
      <c r="F7579" t="s">
        <v>84</v>
      </c>
      <c r="G7579">
        <v>22000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222</v>
      </c>
      <c r="AB7579">
        <v>2019</v>
      </c>
    </row>
    <row r="7580" spans="1:28" x14ac:dyDescent="0.25">
      <c r="A7580">
        <v>79</v>
      </c>
      <c r="B7580" t="s">
        <v>348</v>
      </c>
      <c r="C7580" t="s">
        <v>652</v>
      </c>
      <c r="D7580" t="s">
        <v>6</v>
      </c>
      <c r="E7580" t="s">
        <v>749</v>
      </c>
      <c r="F7580" t="s">
        <v>84</v>
      </c>
      <c r="G7580">
        <v>22000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222</v>
      </c>
      <c r="AB7580">
        <v>2019</v>
      </c>
    </row>
    <row r="7581" spans="1:28" x14ac:dyDescent="0.25">
      <c r="A7581">
        <v>80</v>
      </c>
      <c r="B7581" t="s">
        <v>349</v>
      </c>
      <c r="C7581" t="s">
        <v>591</v>
      </c>
      <c r="D7581" t="s">
        <v>6</v>
      </c>
      <c r="E7581" t="s">
        <v>750</v>
      </c>
      <c r="F7581" t="s">
        <v>84</v>
      </c>
      <c r="G7581">
        <v>22000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222</v>
      </c>
      <c r="AB7581">
        <v>2019</v>
      </c>
    </row>
    <row r="7582" spans="1:28" x14ac:dyDescent="0.25">
      <c r="A7582">
        <v>81</v>
      </c>
      <c r="B7582" t="s">
        <v>351</v>
      </c>
      <c r="C7582" t="s">
        <v>592</v>
      </c>
      <c r="D7582" t="s">
        <v>6</v>
      </c>
      <c r="E7582" t="s">
        <v>751</v>
      </c>
      <c r="F7582" t="s">
        <v>84</v>
      </c>
      <c r="G7582">
        <v>22000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222</v>
      </c>
      <c r="AB7582">
        <v>2019</v>
      </c>
    </row>
    <row r="7583" spans="1:28" x14ac:dyDescent="0.25">
      <c r="A7583">
        <v>82</v>
      </c>
      <c r="B7583" t="s">
        <v>352</v>
      </c>
      <c r="C7583" t="s">
        <v>593</v>
      </c>
      <c r="D7583" t="s">
        <v>6</v>
      </c>
      <c r="E7583" t="s">
        <v>749</v>
      </c>
      <c r="F7583" t="s">
        <v>84</v>
      </c>
      <c r="G7583">
        <v>22000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222</v>
      </c>
      <c r="AB7583">
        <v>2019</v>
      </c>
    </row>
    <row r="7584" spans="1:28" x14ac:dyDescent="0.25">
      <c r="A7584">
        <v>83</v>
      </c>
      <c r="B7584" t="s">
        <v>428</v>
      </c>
      <c r="C7584" t="s">
        <v>722</v>
      </c>
      <c r="D7584" t="s">
        <v>723</v>
      </c>
      <c r="E7584" t="s">
        <v>752</v>
      </c>
      <c r="F7584" t="s">
        <v>84</v>
      </c>
      <c r="G7584">
        <v>22000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222</v>
      </c>
      <c r="AB7584">
        <v>2019</v>
      </c>
    </row>
    <row r="7585" spans="1:28" x14ac:dyDescent="0.25">
      <c r="A7585">
        <v>84</v>
      </c>
      <c r="B7585" t="s">
        <v>433</v>
      </c>
      <c r="C7585" t="s">
        <v>653</v>
      </c>
      <c r="D7585" t="s">
        <v>650</v>
      </c>
      <c r="E7585" t="s">
        <v>33</v>
      </c>
      <c r="F7585" t="s">
        <v>84</v>
      </c>
      <c r="G7585">
        <v>22000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222</v>
      </c>
      <c r="AB7585">
        <v>2019</v>
      </c>
    </row>
    <row r="7586" spans="1:28" x14ac:dyDescent="0.25">
      <c r="A7586">
        <v>85</v>
      </c>
      <c r="B7586" t="s">
        <v>344</v>
      </c>
      <c r="C7586" t="s">
        <v>588</v>
      </c>
      <c r="D7586" t="s">
        <v>94</v>
      </c>
      <c r="E7586" t="s">
        <v>41</v>
      </c>
      <c r="F7586" t="s">
        <v>84</v>
      </c>
      <c r="G7586">
        <v>19800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222</v>
      </c>
      <c r="AB7586">
        <v>2019</v>
      </c>
    </row>
    <row r="7587" spans="1:28" x14ac:dyDescent="0.25">
      <c r="A7587">
        <v>86</v>
      </c>
      <c r="B7587" t="s">
        <v>345</v>
      </c>
      <c r="C7587" t="s">
        <v>512</v>
      </c>
      <c r="D7587" t="s">
        <v>94</v>
      </c>
      <c r="E7587" t="s">
        <v>749</v>
      </c>
      <c r="F7587" t="s">
        <v>84</v>
      </c>
      <c r="G7587">
        <v>19800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222</v>
      </c>
      <c r="AB7587">
        <v>2019</v>
      </c>
    </row>
    <row r="7588" spans="1:28" x14ac:dyDescent="0.25">
      <c r="A7588">
        <v>87</v>
      </c>
      <c r="B7588" t="s">
        <v>341</v>
      </c>
      <c r="C7588" t="s">
        <v>579</v>
      </c>
      <c r="D7588" t="s">
        <v>94</v>
      </c>
      <c r="E7588" t="s">
        <v>751</v>
      </c>
      <c r="F7588" t="s">
        <v>84</v>
      </c>
      <c r="G7588">
        <v>16775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222</v>
      </c>
      <c r="AB7588">
        <v>2019</v>
      </c>
    </row>
    <row r="7589" spans="1:28" x14ac:dyDescent="0.25">
      <c r="A7589">
        <v>88</v>
      </c>
      <c r="B7589" t="s">
        <v>342</v>
      </c>
      <c r="C7589" t="s">
        <v>559</v>
      </c>
      <c r="D7589" t="s">
        <v>94</v>
      </c>
      <c r="E7589" t="s">
        <v>37</v>
      </c>
      <c r="F7589" t="s">
        <v>84</v>
      </c>
      <c r="G7589">
        <v>16775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222</v>
      </c>
      <c r="AB7589">
        <v>2019</v>
      </c>
    </row>
    <row r="7590" spans="1:28" x14ac:dyDescent="0.25">
      <c r="A7590">
        <v>89</v>
      </c>
      <c r="B7590" t="s">
        <v>343</v>
      </c>
      <c r="C7590" t="s">
        <v>633</v>
      </c>
      <c r="D7590" t="s">
        <v>6</v>
      </c>
      <c r="E7590" t="s">
        <v>37</v>
      </c>
      <c r="F7590" t="s">
        <v>84</v>
      </c>
      <c r="G7590">
        <v>16775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222</v>
      </c>
      <c r="AB7590">
        <v>2019</v>
      </c>
    </row>
    <row r="7591" spans="1:28" x14ac:dyDescent="0.25">
      <c r="A7591">
        <v>90</v>
      </c>
      <c r="B7591" t="s">
        <v>338</v>
      </c>
      <c r="C7591" t="s">
        <v>594</v>
      </c>
      <c r="D7591" t="s">
        <v>6</v>
      </c>
      <c r="E7591" t="s">
        <v>28</v>
      </c>
      <c r="F7591" t="s">
        <v>84</v>
      </c>
      <c r="G7591">
        <v>16500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222</v>
      </c>
      <c r="AB7591">
        <v>2019</v>
      </c>
    </row>
    <row r="7592" spans="1:28" x14ac:dyDescent="0.25">
      <c r="A7592">
        <v>91</v>
      </c>
      <c r="B7592" t="s">
        <v>339</v>
      </c>
      <c r="C7592" t="s">
        <v>595</v>
      </c>
      <c r="D7592" t="s">
        <v>94</v>
      </c>
      <c r="E7592" t="s">
        <v>57</v>
      </c>
      <c r="F7592" t="s">
        <v>84</v>
      </c>
      <c r="G7592">
        <v>16500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222</v>
      </c>
      <c r="AB7592">
        <v>2019</v>
      </c>
    </row>
    <row r="7593" spans="1:28" x14ac:dyDescent="0.25">
      <c r="A7593">
        <v>92</v>
      </c>
      <c r="B7593" t="s">
        <v>340</v>
      </c>
      <c r="C7593" t="s">
        <v>654</v>
      </c>
      <c r="D7593" t="s">
        <v>6</v>
      </c>
      <c r="E7593" t="s">
        <v>749</v>
      </c>
      <c r="F7593" t="s">
        <v>84</v>
      </c>
      <c r="G7593">
        <v>16500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222</v>
      </c>
      <c r="AB7593">
        <v>2019</v>
      </c>
    </row>
    <row r="7594" spans="1:28" x14ac:dyDescent="0.25">
      <c r="A7594">
        <v>93</v>
      </c>
      <c r="B7594" t="s">
        <v>431</v>
      </c>
      <c r="C7594" t="s">
        <v>600</v>
      </c>
      <c r="D7594" t="s">
        <v>94</v>
      </c>
      <c r="E7594" t="s">
        <v>37</v>
      </c>
      <c r="F7594" t="s">
        <v>84</v>
      </c>
      <c r="G7594">
        <v>13750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222</v>
      </c>
      <c r="AB7594">
        <v>2019</v>
      </c>
    </row>
    <row r="7595" spans="1:28" x14ac:dyDescent="0.25">
      <c r="A7595">
        <v>94</v>
      </c>
      <c r="B7595" t="s">
        <v>336</v>
      </c>
      <c r="C7595" t="s">
        <v>603</v>
      </c>
      <c r="D7595" t="s">
        <v>6</v>
      </c>
      <c r="E7595" t="s">
        <v>37</v>
      </c>
      <c r="F7595" t="s">
        <v>84</v>
      </c>
      <c r="G7595">
        <v>10000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222</v>
      </c>
      <c r="AB7595">
        <v>2019</v>
      </c>
    </row>
    <row r="7596" spans="1:28" x14ac:dyDescent="0.25">
      <c r="A7596">
        <v>95</v>
      </c>
      <c r="B7596" t="s">
        <v>337</v>
      </c>
      <c r="C7596" t="s">
        <v>725</v>
      </c>
      <c r="D7596" t="s">
        <v>6</v>
      </c>
      <c r="E7596" t="s">
        <v>37</v>
      </c>
      <c r="F7596" t="s">
        <v>84</v>
      </c>
      <c r="G7596">
        <v>10000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223</v>
      </c>
      <c r="AB7596">
        <v>2019</v>
      </c>
    </row>
    <row r="7597" spans="1:28" x14ac:dyDescent="0.25">
      <c r="A7597">
        <v>96</v>
      </c>
      <c r="B7597" t="s">
        <v>373</v>
      </c>
      <c r="C7597" t="s">
        <v>708</v>
      </c>
      <c r="D7597" t="s">
        <v>7</v>
      </c>
      <c r="E7597" t="s">
        <v>27</v>
      </c>
      <c r="F7597" t="s">
        <v>84</v>
      </c>
      <c r="G7597">
        <v>360000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223</v>
      </c>
      <c r="AB7597">
        <v>2019</v>
      </c>
    </row>
    <row r="7598" spans="1:28" x14ac:dyDescent="0.25">
      <c r="A7598">
        <v>1</v>
      </c>
      <c r="B7598" t="s">
        <v>426</v>
      </c>
      <c r="C7598" t="s">
        <v>502</v>
      </c>
      <c r="D7598" t="s">
        <v>10</v>
      </c>
      <c r="E7598" t="s">
        <v>53</v>
      </c>
      <c r="F7598" t="s">
        <v>84</v>
      </c>
      <c r="G7598">
        <v>280000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223</v>
      </c>
      <c r="AB7598">
        <v>2019</v>
      </c>
    </row>
    <row r="7599" spans="1:28" x14ac:dyDescent="0.25">
      <c r="A7599">
        <v>2</v>
      </c>
      <c r="B7599" t="s">
        <v>427</v>
      </c>
      <c r="C7599" t="s">
        <v>709</v>
      </c>
      <c r="D7599" t="s">
        <v>19</v>
      </c>
      <c r="E7599" t="s">
        <v>71</v>
      </c>
      <c r="F7599" t="s">
        <v>84</v>
      </c>
      <c r="G7599">
        <v>280000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223</v>
      </c>
      <c r="AB7599">
        <v>2019</v>
      </c>
    </row>
    <row r="7600" spans="1:28" x14ac:dyDescent="0.25">
      <c r="A7600">
        <v>3</v>
      </c>
      <c r="B7600" t="s">
        <v>417</v>
      </c>
      <c r="C7600" t="s">
        <v>512</v>
      </c>
      <c r="D7600" t="s">
        <v>21</v>
      </c>
      <c r="E7600" t="s">
        <v>81</v>
      </c>
      <c r="F7600" t="s">
        <v>84</v>
      </c>
      <c r="G7600">
        <v>130000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223</v>
      </c>
      <c r="AB7600">
        <v>2019</v>
      </c>
    </row>
    <row r="7601" spans="1:28" x14ac:dyDescent="0.25">
      <c r="A7601">
        <v>4</v>
      </c>
      <c r="B7601" t="s">
        <v>418</v>
      </c>
      <c r="C7601" t="s">
        <v>710</v>
      </c>
      <c r="D7601" t="s">
        <v>94</v>
      </c>
      <c r="E7601" t="s">
        <v>711</v>
      </c>
      <c r="F7601" t="s">
        <v>84</v>
      </c>
      <c r="G7601">
        <v>130000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223</v>
      </c>
      <c r="AB7601">
        <v>2019</v>
      </c>
    </row>
    <row r="7602" spans="1:28" x14ac:dyDescent="0.25">
      <c r="A7602">
        <v>5</v>
      </c>
      <c r="B7602" t="s">
        <v>419</v>
      </c>
      <c r="C7602" t="s">
        <v>518</v>
      </c>
      <c r="D7602" t="s">
        <v>16</v>
      </c>
      <c r="E7602" t="s">
        <v>701</v>
      </c>
      <c r="F7602" t="s">
        <v>84</v>
      </c>
      <c r="G7602">
        <v>130000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223</v>
      </c>
      <c r="AB7602">
        <v>2019</v>
      </c>
    </row>
    <row r="7603" spans="1:28" x14ac:dyDescent="0.25">
      <c r="A7603">
        <v>6</v>
      </c>
      <c r="B7603" t="s">
        <v>420</v>
      </c>
      <c r="C7603" t="s">
        <v>513</v>
      </c>
      <c r="D7603" t="s">
        <v>14</v>
      </c>
      <c r="E7603" t="s">
        <v>333</v>
      </c>
      <c r="F7603" t="s">
        <v>84</v>
      </c>
      <c r="G7603">
        <v>130000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223</v>
      </c>
      <c r="AB7603">
        <v>2019</v>
      </c>
    </row>
    <row r="7604" spans="1:28" x14ac:dyDescent="0.25">
      <c r="A7604">
        <v>7</v>
      </c>
      <c r="B7604" t="s">
        <v>421</v>
      </c>
      <c r="C7604" t="s">
        <v>515</v>
      </c>
      <c r="D7604" t="s">
        <v>4</v>
      </c>
      <c r="E7604" t="s">
        <v>516</v>
      </c>
      <c r="F7604" t="s">
        <v>84</v>
      </c>
      <c r="G7604">
        <v>130000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223</v>
      </c>
      <c r="AB7604">
        <v>2019</v>
      </c>
    </row>
    <row r="7605" spans="1:28" x14ac:dyDescent="0.25">
      <c r="A7605">
        <v>8</v>
      </c>
      <c r="B7605" t="s">
        <v>422</v>
      </c>
      <c r="C7605" t="s">
        <v>504</v>
      </c>
      <c r="D7605" t="s">
        <v>5</v>
      </c>
      <c r="E7605" t="s">
        <v>702</v>
      </c>
      <c r="F7605" t="s">
        <v>84</v>
      </c>
      <c r="G7605">
        <v>130000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223</v>
      </c>
      <c r="AB7605">
        <v>2019</v>
      </c>
    </row>
    <row r="7606" spans="1:28" x14ac:dyDescent="0.25">
      <c r="A7606">
        <v>9</v>
      </c>
      <c r="B7606" t="s">
        <v>423</v>
      </c>
      <c r="C7606" t="s">
        <v>614</v>
      </c>
      <c r="D7606" t="s">
        <v>615</v>
      </c>
      <c r="E7606" t="s">
        <v>616</v>
      </c>
      <c r="F7606" t="s">
        <v>84</v>
      </c>
      <c r="G7606">
        <v>130000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223</v>
      </c>
      <c r="AB7606">
        <v>2019</v>
      </c>
    </row>
    <row r="7607" spans="1:28" x14ac:dyDescent="0.25">
      <c r="A7607">
        <v>10</v>
      </c>
      <c r="B7607" t="s">
        <v>424</v>
      </c>
      <c r="C7607" t="s">
        <v>665</v>
      </c>
      <c r="D7607" t="s">
        <v>17</v>
      </c>
      <c r="E7607" t="s">
        <v>666</v>
      </c>
      <c r="F7607" t="s">
        <v>84</v>
      </c>
      <c r="G7607">
        <v>130000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223</v>
      </c>
      <c r="AB7607">
        <v>2019</v>
      </c>
    </row>
    <row r="7608" spans="1:28" x14ac:dyDescent="0.25">
      <c r="A7608">
        <v>11</v>
      </c>
      <c r="B7608" t="s">
        <v>411</v>
      </c>
      <c r="C7608" t="s">
        <v>521</v>
      </c>
      <c r="D7608" t="s">
        <v>13</v>
      </c>
      <c r="E7608" t="s">
        <v>729</v>
      </c>
      <c r="F7608" t="s">
        <v>84</v>
      </c>
      <c r="G7608">
        <v>95000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223</v>
      </c>
      <c r="AB7608">
        <v>2019</v>
      </c>
    </row>
    <row r="7609" spans="1:28" x14ac:dyDescent="0.25">
      <c r="A7609">
        <v>12</v>
      </c>
      <c r="B7609" t="s">
        <v>413</v>
      </c>
      <c r="C7609" t="s">
        <v>626</v>
      </c>
      <c r="D7609" t="s">
        <v>627</v>
      </c>
      <c r="E7609" t="s">
        <v>628</v>
      </c>
      <c r="F7609" t="s">
        <v>84</v>
      </c>
      <c r="G7609">
        <v>95000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223</v>
      </c>
      <c r="AB7609">
        <v>2019</v>
      </c>
    </row>
    <row r="7610" spans="1:28" x14ac:dyDescent="0.25">
      <c r="A7610">
        <v>13</v>
      </c>
      <c r="B7610" t="s">
        <v>414</v>
      </c>
      <c r="C7610" t="s">
        <v>523</v>
      </c>
      <c r="D7610" t="s">
        <v>21</v>
      </c>
      <c r="E7610" t="s">
        <v>731</v>
      </c>
      <c r="F7610" t="s">
        <v>84</v>
      </c>
      <c r="G7610">
        <v>95000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223</v>
      </c>
      <c r="AB7610">
        <v>2019</v>
      </c>
    </row>
    <row r="7611" spans="1:28" x14ac:dyDescent="0.25">
      <c r="A7611">
        <v>14</v>
      </c>
      <c r="B7611" t="s">
        <v>415</v>
      </c>
      <c r="C7611" t="s">
        <v>525</v>
      </c>
      <c r="D7611" t="s">
        <v>10</v>
      </c>
      <c r="E7611" t="s">
        <v>69</v>
      </c>
      <c r="F7611" t="s">
        <v>84</v>
      </c>
      <c r="G7611">
        <v>95000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223</v>
      </c>
      <c r="AB7611">
        <v>2019</v>
      </c>
    </row>
    <row r="7612" spans="1:28" x14ac:dyDescent="0.25">
      <c r="A7612">
        <v>15</v>
      </c>
      <c r="B7612" t="s">
        <v>416</v>
      </c>
      <c r="C7612" t="s">
        <v>679</v>
      </c>
      <c r="D7612" t="s">
        <v>6</v>
      </c>
      <c r="E7612" t="s">
        <v>680</v>
      </c>
      <c r="F7612" t="s">
        <v>84</v>
      </c>
      <c r="G7612">
        <v>95000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223</v>
      </c>
      <c r="AB7612">
        <v>2019</v>
      </c>
    </row>
    <row r="7613" spans="1:28" x14ac:dyDescent="0.25">
      <c r="A7613">
        <v>16</v>
      </c>
      <c r="B7613" t="s">
        <v>412</v>
      </c>
      <c r="C7613" t="s">
        <v>527</v>
      </c>
      <c r="D7613" t="s">
        <v>17</v>
      </c>
      <c r="E7613" t="s">
        <v>613</v>
      </c>
      <c r="F7613" t="s">
        <v>84</v>
      </c>
      <c r="G7613">
        <v>85000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223</v>
      </c>
      <c r="AB7613">
        <v>2019</v>
      </c>
    </row>
    <row r="7614" spans="1:28" x14ac:dyDescent="0.25">
      <c r="A7614">
        <v>17</v>
      </c>
      <c r="B7614" t="s">
        <v>410</v>
      </c>
      <c r="C7614" t="s">
        <v>685</v>
      </c>
      <c r="D7614" t="s">
        <v>21</v>
      </c>
      <c r="E7614" t="s">
        <v>734</v>
      </c>
      <c r="F7614" t="s">
        <v>84</v>
      </c>
      <c r="G7614">
        <v>85000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223</v>
      </c>
      <c r="AB7614">
        <v>2019</v>
      </c>
    </row>
    <row r="7615" spans="1:28" x14ac:dyDescent="0.25">
      <c r="A7615">
        <v>18</v>
      </c>
      <c r="B7615" t="s">
        <v>373</v>
      </c>
      <c r="C7615" t="s">
        <v>688</v>
      </c>
      <c r="D7615" t="s">
        <v>94</v>
      </c>
      <c r="E7615" t="s">
        <v>689</v>
      </c>
      <c r="F7615" t="s">
        <v>84</v>
      </c>
      <c r="G7615">
        <v>80000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223</v>
      </c>
      <c r="AB7615">
        <v>2019</v>
      </c>
    </row>
    <row r="7616" spans="1:28" x14ac:dyDescent="0.25">
      <c r="A7616">
        <v>19</v>
      </c>
      <c r="B7616" t="s">
        <v>408</v>
      </c>
      <c r="C7616" t="s">
        <v>712</v>
      </c>
      <c r="D7616" t="s">
        <v>632</v>
      </c>
      <c r="E7616" t="s">
        <v>713</v>
      </c>
      <c r="F7616" t="s">
        <v>84</v>
      </c>
      <c r="G7616">
        <v>80000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223</v>
      </c>
      <c r="AB7616">
        <v>2019</v>
      </c>
    </row>
    <row r="7617" spans="1:28" x14ac:dyDescent="0.25">
      <c r="A7617">
        <v>20</v>
      </c>
      <c r="B7617" t="s">
        <v>407</v>
      </c>
      <c r="C7617" t="s">
        <v>532</v>
      </c>
      <c r="D7617" t="s">
        <v>12</v>
      </c>
      <c r="E7617" t="s">
        <v>35</v>
      </c>
      <c r="F7617" t="s">
        <v>84</v>
      </c>
      <c r="G7617">
        <v>75000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223</v>
      </c>
      <c r="AB7617">
        <v>2019</v>
      </c>
    </row>
    <row r="7618" spans="1:28" x14ac:dyDescent="0.25">
      <c r="A7618">
        <v>21</v>
      </c>
      <c r="B7618" t="s">
        <v>406</v>
      </c>
      <c r="C7618" t="s">
        <v>533</v>
      </c>
      <c r="D7618" t="s">
        <v>6</v>
      </c>
      <c r="E7618" t="s">
        <v>735</v>
      </c>
      <c r="F7618" t="s">
        <v>84</v>
      </c>
      <c r="G7618">
        <v>70000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223</v>
      </c>
      <c r="AB7618">
        <v>2019</v>
      </c>
    </row>
    <row r="7619" spans="1:28" x14ac:dyDescent="0.25">
      <c r="A7619">
        <v>22</v>
      </c>
      <c r="B7619" t="s">
        <v>389</v>
      </c>
      <c r="C7619" t="s">
        <v>529</v>
      </c>
      <c r="D7619" t="s">
        <v>18</v>
      </c>
      <c r="E7619" t="s">
        <v>55</v>
      </c>
      <c r="F7619" t="s">
        <v>84</v>
      </c>
      <c r="G7619">
        <v>65000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223</v>
      </c>
      <c r="AB7619">
        <v>2019</v>
      </c>
    </row>
    <row r="7620" spans="1:28" x14ac:dyDescent="0.25">
      <c r="A7620">
        <v>23</v>
      </c>
      <c r="B7620" t="s">
        <v>402</v>
      </c>
      <c r="C7620" t="s">
        <v>526</v>
      </c>
      <c r="D7620" t="s">
        <v>4</v>
      </c>
      <c r="E7620" t="s">
        <v>737</v>
      </c>
      <c r="F7620" t="s">
        <v>84</v>
      </c>
      <c r="G7620">
        <v>65000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223</v>
      </c>
      <c r="AB7620">
        <v>2019</v>
      </c>
    </row>
    <row r="7621" spans="1:28" x14ac:dyDescent="0.25">
      <c r="A7621">
        <v>24</v>
      </c>
      <c r="B7621" t="s">
        <v>403</v>
      </c>
      <c r="C7621" t="s">
        <v>703</v>
      </c>
      <c r="D7621" t="s">
        <v>13</v>
      </c>
      <c r="E7621" t="s">
        <v>704</v>
      </c>
      <c r="F7621" t="s">
        <v>84</v>
      </c>
      <c r="G7621">
        <v>65000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223</v>
      </c>
      <c r="AB7621">
        <v>2019</v>
      </c>
    </row>
    <row r="7622" spans="1:28" x14ac:dyDescent="0.25">
      <c r="A7622">
        <v>25</v>
      </c>
      <c r="B7622" t="s">
        <v>404</v>
      </c>
      <c r="C7622" t="s">
        <v>534</v>
      </c>
      <c r="D7622" t="s">
        <v>10</v>
      </c>
      <c r="E7622" t="s">
        <v>39</v>
      </c>
      <c r="F7622" t="s">
        <v>84</v>
      </c>
      <c r="G7622">
        <v>65000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223</v>
      </c>
      <c r="AB7622">
        <v>2019</v>
      </c>
    </row>
    <row r="7623" spans="1:28" x14ac:dyDescent="0.25">
      <c r="A7623">
        <v>26</v>
      </c>
      <c r="B7623" t="s">
        <v>405</v>
      </c>
      <c r="C7623" t="s">
        <v>535</v>
      </c>
      <c r="D7623" t="s">
        <v>16</v>
      </c>
      <c r="E7623" t="s">
        <v>61</v>
      </c>
      <c r="F7623" t="s">
        <v>84</v>
      </c>
      <c r="G7623">
        <v>65000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223</v>
      </c>
      <c r="AB7623">
        <v>2019</v>
      </c>
    </row>
    <row r="7624" spans="1:28" x14ac:dyDescent="0.25">
      <c r="A7624">
        <v>27</v>
      </c>
      <c r="B7624" t="s">
        <v>400</v>
      </c>
      <c r="C7624" t="s">
        <v>536</v>
      </c>
      <c r="D7624" t="s">
        <v>4</v>
      </c>
      <c r="E7624" t="s">
        <v>64</v>
      </c>
      <c r="F7624" t="s">
        <v>84</v>
      </c>
      <c r="G7624">
        <v>60000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223</v>
      </c>
      <c r="AB7624">
        <v>2019</v>
      </c>
    </row>
    <row r="7625" spans="1:28" x14ac:dyDescent="0.25">
      <c r="A7625">
        <v>28</v>
      </c>
      <c r="B7625" t="s">
        <v>401</v>
      </c>
      <c r="C7625" t="s">
        <v>537</v>
      </c>
      <c r="D7625" t="s">
        <v>7</v>
      </c>
      <c r="E7625" t="s">
        <v>75</v>
      </c>
      <c r="F7625" t="s">
        <v>84</v>
      </c>
      <c r="G7625">
        <v>60000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223</v>
      </c>
      <c r="AB7625">
        <v>2019</v>
      </c>
    </row>
    <row r="7626" spans="1:28" x14ac:dyDescent="0.25">
      <c r="A7626">
        <v>29</v>
      </c>
      <c r="B7626" t="s">
        <v>429</v>
      </c>
      <c r="C7626" t="s">
        <v>538</v>
      </c>
      <c r="D7626" t="s">
        <v>14</v>
      </c>
      <c r="E7626" t="s">
        <v>66</v>
      </c>
      <c r="F7626" t="s">
        <v>84</v>
      </c>
      <c r="G7626">
        <v>55000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223</v>
      </c>
      <c r="AB7626">
        <v>2019</v>
      </c>
    </row>
    <row r="7627" spans="1:28" x14ac:dyDescent="0.25">
      <c r="A7627">
        <v>30</v>
      </c>
      <c r="B7627" t="s">
        <v>342</v>
      </c>
      <c r="C7627" t="s">
        <v>539</v>
      </c>
      <c r="D7627" t="s">
        <v>15</v>
      </c>
      <c r="E7627" t="s">
        <v>540</v>
      </c>
      <c r="F7627" t="s">
        <v>84</v>
      </c>
      <c r="G7627">
        <v>55000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223</v>
      </c>
      <c r="AB7627">
        <v>2019</v>
      </c>
    </row>
    <row r="7628" spans="1:28" x14ac:dyDescent="0.25">
      <c r="A7628">
        <v>31</v>
      </c>
      <c r="B7628" t="s">
        <v>399</v>
      </c>
      <c r="C7628" t="s">
        <v>514</v>
      </c>
      <c r="D7628" t="s">
        <v>16</v>
      </c>
      <c r="E7628" t="s">
        <v>79</v>
      </c>
      <c r="F7628" t="s">
        <v>84</v>
      </c>
      <c r="G7628">
        <v>54000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223</v>
      </c>
      <c r="AB7628">
        <v>2019</v>
      </c>
    </row>
    <row r="7629" spans="1:28" x14ac:dyDescent="0.25">
      <c r="A7629">
        <v>32</v>
      </c>
      <c r="B7629" t="s">
        <v>396</v>
      </c>
      <c r="C7629" t="s">
        <v>541</v>
      </c>
      <c r="D7629" t="s">
        <v>21</v>
      </c>
      <c r="E7629" t="s">
        <v>70</v>
      </c>
      <c r="F7629" t="s">
        <v>84</v>
      </c>
      <c r="G7629">
        <v>50000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223</v>
      </c>
      <c r="AB7629">
        <v>2019</v>
      </c>
    </row>
    <row r="7630" spans="1:28" x14ac:dyDescent="0.25">
      <c r="A7630">
        <v>33</v>
      </c>
      <c r="B7630" t="s">
        <v>397</v>
      </c>
      <c r="C7630" t="s">
        <v>542</v>
      </c>
      <c r="D7630" t="s">
        <v>17</v>
      </c>
      <c r="E7630" t="s">
        <v>76</v>
      </c>
      <c r="F7630" t="s">
        <v>84</v>
      </c>
      <c r="G7630">
        <v>50000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223</v>
      </c>
      <c r="AB7630">
        <v>2019</v>
      </c>
    </row>
    <row r="7631" spans="1:28" x14ac:dyDescent="0.25">
      <c r="A7631">
        <v>34</v>
      </c>
      <c r="B7631" t="s">
        <v>379</v>
      </c>
      <c r="C7631" t="s">
        <v>544</v>
      </c>
      <c r="D7631" t="s">
        <v>10</v>
      </c>
      <c r="E7631" t="s">
        <v>43</v>
      </c>
      <c r="F7631" t="s">
        <v>84</v>
      </c>
      <c r="G7631">
        <v>45000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223</v>
      </c>
      <c r="AB7631">
        <v>2019</v>
      </c>
    </row>
    <row r="7632" spans="1:28" x14ac:dyDescent="0.25">
      <c r="A7632">
        <v>35</v>
      </c>
      <c r="B7632" t="s">
        <v>388</v>
      </c>
      <c r="C7632" t="s">
        <v>646</v>
      </c>
      <c r="D7632" t="s">
        <v>647</v>
      </c>
      <c r="E7632" t="s">
        <v>24</v>
      </c>
      <c r="F7632" t="s">
        <v>84</v>
      </c>
      <c r="G7632">
        <v>45000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223</v>
      </c>
      <c r="AB7632">
        <v>2019</v>
      </c>
    </row>
    <row r="7633" spans="1:28" x14ac:dyDescent="0.25">
      <c r="A7633">
        <v>36</v>
      </c>
      <c r="B7633" t="s">
        <v>390</v>
      </c>
      <c r="C7633" t="s">
        <v>531</v>
      </c>
      <c r="D7633" t="s">
        <v>5</v>
      </c>
      <c r="E7633" t="s">
        <v>25</v>
      </c>
      <c r="F7633" t="s">
        <v>84</v>
      </c>
      <c r="G7633">
        <v>45000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223</v>
      </c>
      <c r="AB7633">
        <v>2019</v>
      </c>
    </row>
    <row r="7634" spans="1:28" x14ac:dyDescent="0.25">
      <c r="A7634">
        <v>37</v>
      </c>
      <c r="B7634" t="s">
        <v>368</v>
      </c>
      <c r="C7634" t="s">
        <v>720</v>
      </c>
      <c r="D7634" t="s">
        <v>13</v>
      </c>
      <c r="E7634" t="s">
        <v>738</v>
      </c>
      <c r="F7634" t="s">
        <v>84</v>
      </c>
      <c r="G7634">
        <v>45000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223</v>
      </c>
      <c r="AB7634">
        <v>2019</v>
      </c>
    </row>
    <row r="7635" spans="1:28" x14ac:dyDescent="0.25">
      <c r="A7635">
        <v>38</v>
      </c>
      <c r="B7635" t="s">
        <v>391</v>
      </c>
      <c r="C7635" t="s">
        <v>545</v>
      </c>
      <c r="D7635" t="s">
        <v>4</v>
      </c>
      <c r="E7635" t="s">
        <v>24</v>
      </c>
      <c r="F7635" t="s">
        <v>84</v>
      </c>
      <c r="G7635">
        <v>45000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223</v>
      </c>
      <c r="AB7635">
        <v>2019</v>
      </c>
    </row>
    <row r="7636" spans="1:28" x14ac:dyDescent="0.25">
      <c r="A7636">
        <v>39</v>
      </c>
      <c r="B7636" t="s">
        <v>392</v>
      </c>
      <c r="C7636" t="s">
        <v>547</v>
      </c>
      <c r="D7636" t="s">
        <v>10</v>
      </c>
      <c r="E7636" t="s">
        <v>50</v>
      </c>
      <c r="F7636" t="s">
        <v>84</v>
      </c>
      <c r="G7636">
        <v>45000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223</v>
      </c>
      <c r="AB7636">
        <v>2019</v>
      </c>
    </row>
    <row r="7637" spans="1:28" x14ac:dyDescent="0.25">
      <c r="A7637">
        <v>40</v>
      </c>
      <c r="B7637" t="s">
        <v>393</v>
      </c>
      <c r="C7637" t="s">
        <v>717</v>
      </c>
      <c r="D7637" t="s">
        <v>10</v>
      </c>
      <c r="E7637" t="s">
        <v>43</v>
      </c>
      <c r="F7637" t="s">
        <v>84</v>
      </c>
      <c r="G7637">
        <v>45000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223</v>
      </c>
      <c r="AB7637">
        <v>2019</v>
      </c>
    </row>
    <row r="7638" spans="1:28" x14ac:dyDescent="0.25">
      <c r="A7638">
        <v>41</v>
      </c>
      <c r="B7638" t="s">
        <v>387</v>
      </c>
      <c r="C7638" t="s">
        <v>549</v>
      </c>
      <c r="D7638" t="s">
        <v>16</v>
      </c>
      <c r="E7638" t="s">
        <v>45</v>
      </c>
      <c r="F7638" t="s">
        <v>84</v>
      </c>
      <c r="G7638">
        <v>44000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223</v>
      </c>
      <c r="AB7638">
        <v>2019</v>
      </c>
    </row>
    <row r="7639" spans="1:28" x14ac:dyDescent="0.25">
      <c r="A7639">
        <v>42</v>
      </c>
      <c r="B7639" t="s">
        <v>375</v>
      </c>
      <c r="C7639" t="s">
        <v>705</v>
      </c>
      <c r="D7639" t="s">
        <v>10</v>
      </c>
      <c r="E7639" t="s">
        <v>739</v>
      </c>
      <c r="F7639" t="s">
        <v>84</v>
      </c>
      <c r="G7639">
        <v>40000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223</v>
      </c>
      <c r="AB7639">
        <v>2019</v>
      </c>
    </row>
    <row r="7640" spans="1:28" x14ac:dyDescent="0.25">
      <c r="A7640">
        <v>43</v>
      </c>
      <c r="B7640" t="s">
        <v>370</v>
      </c>
      <c r="C7640" t="s">
        <v>648</v>
      </c>
      <c r="D7640" t="s">
        <v>94</v>
      </c>
      <c r="E7640" t="s">
        <v>740</v>
      </c>
      <c r="F7640" t="s">
        <v>84</v>
      </c>
      <c r="G7640">
        <v>40000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223</v>
      </c>
      <c r="AB7640">
        <v>2019</v>
      </c>
    </row>
    <row r="7641" spans="1:28" x14ac:dyDescent="0.25">
      <c r="A7641">
        <v>44</v>
      </c>
      <c r="B7641" t="s">
        <v>376</v>
      </c>
      <c r="C7641" t="s">
        <v>551</v>
      </c>
      <c r="D7641" t="s">
        <v>10</v>
      </c>
      <c r="E7641" t="s">
        <v>44</v>
      </c>
      <c r="F7641" t="s">
        <v>84</v>
      </c>
      <c r="G7641">
        <v>40000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223</v>
      </c>
      <c r="AB7641">
        <v>2019</v>
      </c>
    </row>
    <row r="7642" spans="1:28" x14ac:dyDescent="0.25">
      <c r="A7642">
        <v>45</v>
      </c>
      <c r="B7642" t="s">
        <v>382</v>
      </c>
      <c r="C7642" t="s">
        <v>552</v>
      </c>
      <c r="D7642" t="s">
        <v>94</v>
      </c>
      <c r="E7642" t="s">
        <v>65</v>
      </c>
      <c r="F7642" t="s">
        <v>84</v>
      </c>
      <c r="G7642">
        <v>40000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223</v>
      </c>
      <c r="AB7642">
        <v>2019</v>
      </c>
    </row>
    <row r="7643" spans="1:28" x14ac:dyDescent="0.25">
      <c r="A7643">
        <v>46</v>
      </c>
      <c r="B7643" t="s">
        <v>385</v>
      </c>
      <c r="C7643" t="s">
        <v>629</v>
      </c>
      <c r="D7643" t="s">
        <v>12</v>
      </c>
      <c r="E7643" t="s">
        <v>698</v>
      </c>
      <c r="F7643" t="s">
        <v>84</v>
      </c>
      <c r="G7643">
        <v>40000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223</v>
      </c>
      <c r="AB7643">
        <v>2019</v>
      </c>
    </row>
    <row r="7644" spans="1:28" x14ac:dyDescent="0.25">
      <c r="A7644">
        <v>47</v>
      </c>
      <c r="B7644" t="s">
        <v>386</v>
      </c>
      <c r="C7644" t="s">
        <v>631</v>
      </c>
      <c r="D7644" t="s">
        <v>6</v>
      </c>
      <c r="E7644" t="s">
        <v>740</v>
      </c>
      <c r="F7644" t="s">
        <v>84</v>
      </c>
      <c r="G7644">
        <v>40000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223</v>
      </c>
      <c r="AB7644">
        <v>2019</v>
      </c>
    </row>
    <row r="7645" spans="1:28" x14ac:dyDescent="0.25">
      <c r="A7645">
        <v>48</v>
      </c>
      <c r="B7645" t="s">
        <v>381</v>
      </c>
      <c r="C7645" t="s">
        <v>553</v>
      </c>
      <c r="D7645" t="s">
        <v>10</v>
      </c>
      <c r="E7645" t="s">
        <v>740</v>
      </c>
      <c r="F7645" t="s">
        <v>84</v>
      </c>
      <c r="G7645">
        <v>38000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223</v>
      </c>
      <c r="AB7645">
        <v>2019</v>
      </c>
    </row>
    <row r="7646" spans="1:28" x14ac:dyDescent="0.25">
      <c r="A7646">
        <v>49</v>
      </c>
      <c r="B7646" t="s">
        <v>377</v>
      </c>
      <c r="C7646" t="s">
        <v>554</v>
      </c>
      <c r="D7646" t="s">
        <v>10</v>
      </c>
      <c r="E7646" t="s">
        <v>44</v>
      </c>
      <c r="F7646" t="s">
        <v>84</v>
      </c>
      <c r="G7646">
        <v>36000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223</v>
      </c>
      <c r="AB7646">
        <v>2019</v>
      </c>
    </row>
    <row r="7647" spans="1:28" x14ac:dyDescent="0.25">
      <c r="A7647">
        <v>50</v>
      </c>
      <c r="B7647" t="s">
        <v>378</v>
      </c>
      <c r="C7647" t="s">
        <v>556</v>
      </c>
      <c r="D7647" t="s">
        <v>10</v>
      </c>
      <c r="E7647" t="s">
        <v>44</v>
      </c>
      <c r="F7647" t="s">
        <v>84</v>
      </c>
      <c r="G7647">
        <v>36000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223</v>
      </c>
      <c r="AB7647">
        <v>2019</v>
      </c>
    </row>
    <row r="7648" spans="1:28" x14ac:dyDescent="0.25">
      <c r="A7648">
        <v>51</v>
      </c>
      <c r="B7648" t="s">
        <v>380</v>
      </c>
      <c r="C7648" t="s">
        <v>543</v>
      </c>
      <c r="D7648" t="s">
        <v>21</v>
      </c>
      <c r="E7648" t="s">
        <v>741</v>
      </c>
      <c r="F7648" t="s">
        <v>84</v>
      </c>
      <c r="G7648">
        <v>36000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223</v>
      </c>
      <c r="AB7648">
        <v>2019</v>
      </c>
    </row>
    <row r="7649" spans="1:28" x14ac:dyDescent="0.25">
      <c r="A7649">
        <v>52</v>
      </c>
      <c r="B7649" t="s">
        <v>360</v>
      </c>
      <c r="C7649" t="s">
        <v>560</v>
      </c>
      <c r="D7649" t="s">
        <v>12</v>
      </c>
      <c r="E7649" t="s">
        <v>742</v>
      </c>
      <c r="F7649" t="s">
        <v>84</v>
      </c>
      <c r="G7649">
        <v>32000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223</v>
      </c>
      <c r="AB7649">
        <v>2019</v>
      </c>
    </row>
    <row r="7650" spans="1:28" x14ac:dyDescent="0.25">
      <c r="A7650">
        <v>53</v>
      </c>
      <c r="B7650" t="s">
        <v>369</v>
      </c>
      <c r="C7650" t="s">
        <v>562</v>
      </c>
      <c r="D7650" t="s">
        <v>94</v>
      </c>
      <c r="E7650" t="s">
        <v>563</v>
      </c>
      <c r="F7650" t="s">
        <v>84</v>
      </c>
      <c r="G7650">
        <v>32000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223</v>
      </c>
      <c r="AB7650">
        <v>2019</v>
      </c>
    </row>
    <row r="7651" spans="1:28" x14ac:dyDescent="0.25">
      <c r="A7651">
        <v>54</v>
      </c>
      <c r="B7651" t="s">
        <v>371</v>
      </c>
      <c r="C7651" t="s">
        <v>550</v>
      </c>
      <c r="D7651" t="s">
        <v>94</v>
      </c>
      <c r="E7651" t="s">
        <v>58</v>
      </c>
      <c r="F7651" t="s">
        <v>84</v>
      </c>
      <c r="G7651">
        <v>32000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223</v>
      </c>
      <c r="AB7651">
        <v>2019</v>
      </c>
    </row>
    <row r="7652" spans="1:28" x14ac:dyDescent="0.25">
      <c r="A7652">
        <v>55</v>
      </c>
      <c r="B7652" t="s">
        <v>372</v>
      </c>
      <c r="C7652" t="s">
        <v>707</v>
      </c>
      <c r="D7652" t="s">
        <v>94</v>
      </c>
      <c r="E7652" t="s">
        <v>630</v>
      </c>
      <c r="F7652" t="s">
        <v>84</v>
      </c>
      <c r="G7652">
        <v>32000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223</v>
      </c>
      <c r="AB7652">
        <v>2019</v>
      </c>
    </row>
    <row r="7653" spans="1:28" x14ac:dyDescent="0.25">
      <c r="A7653">
        <v>56</v>
      </c>
      <c r="B7653" t="s">
        <v>373</v>
      </c>
      <c r="C7653" t="s">
        <v>566</v>
      </c>
      <c r="D7653" t="s">
        <v>14</v>
      </c>
      <c r="E7653" t="s">
        <v>743</v>
      </c>
      <c r="F7653" t="s">
        <v>84</v>
      </c>
      <c r="G7653">
        <v>32000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223</v>
      </c>
      <c r="AB7653">
        <v>2019</v>
      </c>
    </row>
    <row r="7654" spans="1:28" x14ac:dyDescent="0.25">
      <c r="A7654">
        <v>57</v>
      </c>
      <c r="B7654" t="s">
        <v>366</v>
      </c>
      <c r="C7654" t="s">
        <v>727</v>
      </c>
      <c r="D7654" t="s">
        <v>14</v>
      </c>
      <c r="E7654" t="s">
        <v>744</v>
      </c>
      <c r="F7654" t="s">
        <v>84</v>
      </c>
      <c r="G7654">
        <v>31500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223</v>
      </c>
      <c r="AB7654">
        <v>2019</v>
      </c>
    </row>
    <row r="7655" spans="1:28" x14ac:dyDescent="0.25">
      <c r="A7655">
        <v>58</v>
      </c>
      <c r="B7655" t="s">
        <v>367</v>
      </c>
      <c r="C7655" t="s">
        <v>567</v>
      </c>
      <c r="D7655" t="s">
        <v>4</v>
      </c>
      <c r="E7655" t="s">
        <v>745</v>
      </c>
      <c r="F7655" t="s">
        <v>84</v>
      </c>
      <c r="G7655">
        <v>31500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223</v>
      </c>
      <c r="AB7655">
        <v>2019</v>
      </c>
    </row>
    <row r="7656" spans="1:28" x14ac:dyDescent="0.25">
      <c r="A7656">
        <v>59</v>
      </c>
      <c r="B7656" t="s">
        <v>346</v>
      </c>
      <c r="C7656" t="s">
        <v>583</v>
      </c>
      <c r="D7656" t="s">
        <v>12</v>
      </c>
      <c r="E7656" t="s">
        <v>36</v>
      </c>
      <c r="F7656" t="s">
        <v>84</v>
      </c>
      <c r="G7656">
        <v>28875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223</v>
      </c>
      <c r="AB7656">
        <v>2019</v>
      </c>
    </row>
    <row r="7657" spans="1:28" x14ac:dyDescent="0.25">
      <c r="A7657">
        <v>60</v>
      </c>
      <c r="B7657" t="s">
        <v>350</v>
      </c>
      <c r="C7657" t="s">
        <v>558</v>
      </c>
      <c r="D7657" t="s">
        <v>6</v>
      </c>
      <c r="E7657" t="s">
        <v>746</v>
      </c>
      <c r="F7657" t="s">
        <v>84</v>
      </c>
      <c r="G7657">
        <v>28875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223</v>
      </c>
      <c r="AB7657">
        <v>2019</v>
      </c>
    </row>
    <row r="7658" spans="1:28" x14ac:dyDescent="0.25">
      <c r="A7658">
        <v>61</v>
      </c>
      <c r="B7658" t="s">
        <v>361</v>
      </c>
      <c r="C7658" t="s">
        <v>622</v>
      </c>
      <c r="D7658" t="s">
        <v>12</v>
      </c>
      <c r="E7658" t="s">
        <v>26</v>
      </c>
      <c r="F7658" t="s">
        <v>84</v>
      </c>
      <c r="G7658">
        <v>28875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223</v>
      </c>
      <c r="AB7658">
        <v>2019</v>
      </c>
    </row>
    <row r="7659" spans="1:28" x14ac:dyDescent="0.25">
      <c r="A7659">
        <v>62</v>
      </c>
      <c r="B7659" t="s">
        <v>365</v>
      </c>
      <c r="C7659" t="s">
        <v>584</v>
      </c>
      <c r="D7659" t="s">
        <v>19</v>
      </c>
      <c r="E7659" t="s">
        <v>740</v>
      </c>
      <c r="F7659" t="s">
        <v>84</v>
      </c>
      <c r="G7659">
        <v>27300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223</v>
      </c>
      <c r="AB7659">
        <v>2019</v>
      </c>
    </row>
    <row r="7660" spans="1:28" x14ac:dyDescent="0.25">
      <c r="A7660">
        <v>63</v>
      </c>
      <c r="B7660" t="s">
        <v>364</v>
      </c>
      <c r="C7660" t="s">
        <v>555</v>
      </c>
      <c r="D7660" t="s">
        <v>94</v>
      </c>
      <c r="E7660" t="s">
        <v>74</v>
      </c>
      <c r="F7660" t="s">
        <v>84</v>
      </c>
      <c r="G7660">
        <v>26250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223</v>
      </c>
      <c r="AB7660">
        <v>2019</v>
      </c>
    </row>
    <row r="7661" spans="1:28" x14ac:dyDescent="0.25">
      <c r="A7661">
        <v>64</v>
      </c>
      <c r="B7661" t="s">
        <v>363</v>
      </c>
      <c r="C7661" t="s">
        <v>569</v>
      </c>
      <c r="D7661" t="s">
        <v>94</v>
      </c>
      <c r="E7661" t="s">
        <v>619</v>
      </c>
      <c r="F7661" t="s">
        <v>84</v>
      </c>
      <c r="G7661">
        <v>24255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223</v>
      </c>
      <c r="AB7661">
        <v>2019</v>
      </c>
    </row>
    <row r="7662" spans="1:28" x14ac:dyDescent="0.25">
      <c r="A7662">
        <v>65</v>
      </c>
      <c r="B7662" t="s">
        <v>362</v>
      </c>
      <c r="C7662" t="s">
        <v>570</v>
      </c>
      <c r="D7662" t="s">
        <v>94</v>
      </c>
      <c r="E7662" t="s">
        <v>620</v>
      </c>
      <c r="F7662" t="s">
        <v>84</v>
      </c>
      <c r="G7662">
        <v>24150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223</v>
      </c>
      <c r="AB7662">
        <v>2019</v>
      </c>
    </row>
    <row r="7663" spans="1:28" x14ac:dyDescent="0.25">
      <c r="A7663">
        <v>66</v>
      </c>
      <c r="B7663" t="s">
        <v>432</v>
      </c>
      <c r="C7663" t="s">
        <v>590</v>
      </c>
      <c r="D7663" t="s">
        <v>10</v>
      </c>
      <c r="E7663" t="s">
        <v>33</v>
      </c>
      <c r="F7663" t="s">
        <v>84</v>
      </c>
      <c r="G7663">
        <v>23100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223</v>
      </c>
      <c r="AB7663">
        <v>2019</v>
      </c>
    </row>
    <row r="7664" spans="1:28" x14ac:dyDescent="0.25">
      <c r="A7664">
        <v>67</v>
      </c>
      <c r="B7664" t="s">
        <v>435</v>
      </c>
      <c r="C7664" t="s">
        <v>649</v>
      </c>
      <c r="D7664" t="s">
        <v>650</v>
      </c>
      <c r="E7664" t="s">
        <v>33</v>
      </c>
      <c r="F7664" t="s">
        <v>84</v>
      </c>
      <c r="G7664">
        <v>23100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223</v>
      </c>
      <c r="AB7664">
        <v>2019</v>
      </c>
    </row>
    <row r="7665" spans="1:28" x14ac:dyDescent="0.25">
      <c r="A7665">
        <v>68</v>
      </c>
      <c r="B7665" t="s">
        <v>434</v>
      </c>
      <c r="C7665" t="s">
        <v>716</v>
      </c>
      <c r="D7665" t="s">
        <v>7</v>
      </c>
      <c r="E7665" t="s">
        <v>54</v>
      </c>
      <c r="F7665" t="s">
        <v>84</v>
      </c>
      <c r="G7665">
        <v>23100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223</v>
      </c>
      <c r="AB7665">
        <v>2019</v>
      </c>
    </row>
    <row r="7666" spans="1:28" x14ac:dyDescent="0.25">
      <c r="A7666">
        <v>69</v>
      </c>
      <c r="B7666" t="s">
        <v>353</v>
      </c>
      <c r="C7666" t="s">
        <v>580</v>
      </c>
      <c r="D7666" t="s">
        <v>19</v>
      </c>
      <c r="E7666" t="s">
        <v>60</v>
      </c>
      <c r="F7666" t="s">
        <v>84</v>
      </c>
      <c r="G7666">
        <v>23100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223</v>
      </c>
      <c r="AB7666">
        <v>2019</v>
      </c>
    </row>
    <row r="7667" spans="1:28" x14ac:dyDescent="0.25">
      <c r="A7667">
        <v>70</v>
      </c>
      <c r="B7667" t="s">
        <v>354</v>
      </c>
      <c r="C7667" t="s">
        <v>581</v>
      </c>
      <c r="D7667" t="s">
        <v>94</v>
      </c>
      <c r="E7667" t="s">
        <v>54</v>
      </c>
      <c r="F7667" t="s">
        <v>84</v>
      </c>
      <c r="G7667">
        <v>23100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223</v>
      </c>
      <c r="AB7667">
        <v>2019</v>
      </c>
    </row>
    <row r="7668" spans="1:28" x14ac:dyDescent="0.25">
      <c r="A7668">
        <v>71</v>
      </c>
      <c r="B7668" t="s">
        <v>355</v>
      </c>
      <c r="C7668" t="s">
        <v>582</v>
      </c>
      <c r="D7668" t="s">
        <v>7</v>
      </c>
      <c r="E7668" t="s">
        <v>54</v>
      </c>
      <c r="F7668" t="s">
        <v>84</v>
      </c>
      <c r="G7668">
        <v>23100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223</v>
      </c>
      <c r="AB7668">
        <v>2019</v>
      </c>
    </row>
    <row r="7669" spans="1:28" x14ac:dyDescent="0.25">
      <c r="A7669">
        <v>72</v>
      </c>
      <c r="B7669" t="s">
        <v>356</v>
      </c>
      <c r="C7669" t="s">
        <v>571</v>
      </c>
      <c r="D7669" t="s">
        <v>6</v>
      </c>
      <c r="E7669" t="s">
        <v>747</v>
      </c>
      <c r="F7669" t="s">
        <v>84</v>
      </c>
      <c r="G7669">
        <v>23100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223</v>
      </c>
      <c r="AB7669">
        <v>2019</v>
      </c>
    </row>
    <row r="7670" spans="1:28" x14ac:dyDescent="0.25">
      <c r="A7670">
        <v>73</v>
      </c>
      <c r="B7670" t="s">
        <v>357</v>
      </c>
      <c r="C7670" t="s">
        <v>589</v>
      </c>
      <c r="D7670" t="s">
        <v>6</v>
      </c>
      <c r="E7670" t="s">
        <v>747</v>
      </c>
      <c r="F7670" t="s">
        <v>84</v>
      </c>
      <c r="G7670">
        <v>23100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223</v>
      </c>
      <c r="AB7670">
        <v>2019</v>
      </c>
    </row>
    <row r="7671" spans="1:28" x14ac:dyDescent="0.25">
      <c r="A7671">
        <v>74</v>
      </c>
      <c r="B7671" t="s">
        <v>358</v>
      </c>
      <c r="C7671" t="s">
        <v>748</v>
      </c>
      <c r="D7671" t="s">
        <v>10</v>
      </c>
      <c r="E7671" t="s">
        <v>54</v>
      </c>
      <c r="F7671" t="s">
        <v>84</v>
      </c>
      <c r="G7671">
        <v>23100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223</v>
      </c>
      <c r="AB7671">
        <v>2019</v>
      </c>
    </row>
    <row r="7672" spans="1:28" x14ac:dyDescent="0.25">
      <c r="A7672">
        <v>75</v>
      </c>
      <c r="B7672" t="s">
        <v>359</v>
      </c>
      <c r="C7672" t="s">
        <v>572</v>
      </c>
      <c r="D7672" t="s">
        <v>94</v>
      </c>
      <c r="E7672" t="s">
        <v>54</v>
      </c>
      <c r="F7672" t="s">
        <v>84</v>
      </c>
      <c r="G7672">
        <v>23100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223</v>
      </c>
      <c r="AB7672">
        <v>2019</v>
      </c>
    </row>
    <row r="7673" spans="1:28" x14ac:dyDescent="0.25">
      <c r="A7673">
        <v>76</v>
      </c>
      <c r="B7673" t="s">
        <v>341</v>
      </c>
      <c r="C7673" t="s">
        <v>579</v>
      </c>
      <c r="D7673" t="s">
        <v>94</v>
      </c>
      <c r="E7673" t="s">
        <v>751</v>
      </c>
      <c r="F7673" t="s">
        <v>84</v>
      </c>
      <c r="G7673">
        <v>22000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223</v>
      </c>
      <c r="AB7673">
        <v>2019</v>
      </c>
    </row>
    <row r="7674" spans="1:28" x14ac:dyDescent="0.25">
      <c r="A7674">
        <v>77</v>
      </c>
      <c r="B7674" t="s">
        <v>347</v>
      </c>
      <c r="C7674" t="s">
        <v>651</v>
      </c>
      <c r="D7674" t="s">
        <v>6</v>
      </c>
      <c r="E7674" t="s">
        <v>747</v>
      </c>
      <c r="F7674" t="s">
        <v>84</v>
      </c>
      <c r="G7674">
        <v>22000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223</v>
      </c>
      <c r="AB7674">
        <v>2019</v>
      </c>
    </row>
    <row r="7675" spans="1:28" x14ac:dyDescent="0.25">
      <c r="A7675">
        <v>78</v>
      </c>
      <c r="B7675" t="s">
        <v>348</v>
      </c>
      <c r="C7675" t="s">
        <v>652</v>
      </c>
      <c r="D7675" t="s">
        <v>6</v>
      </c>
      <c r="E7675" t="s">
        <v>749</v>
      </c>
      <c r="F7675" t="s">
        <v>84</v>
      </c>
      <c r="G7675">
        <v>22000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223</v>
      </c>
      <c r="AB7675">
        <v>2019</v>
      </c>
    </row>
    <row r="7676" spans="1:28" x14ac:dyDescent="0.25">
      <c r="A7676">
        <v>79</v>
      </c>
      <c r="B7676" t="s">
        <v>349</v>
      </c>
      <c r="C7676" t="s">
        <v>591</v>
      </c>
      <c r="D7676" t="s">
        <v>6</v>
      </c>
      <c r="E7676" t="s">
        <v>750</v>
      </c>
      <c r="F7676" t="s">
        <v>84</v>
      </c>
      <c r="G7676">
        <v>22000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223</v>
      </c>
      <c r="AB7676">
        <v>2019</v>
      </c>
    </row>
    <row r="7677" spans="1:28" x14ac:dyDescent="0.25">
      <c r="A7677">
        <v>80</v>
      </c>
      <c r="B7677" t="s">
        <v>351</v>
      </c>
      <c r="C7677" t="s">
        <v>592</v>
      </c>
      <c r="D7677" t="s">
        <v>6</v>
      </c>
      <c r="E7677" t="s">
        <v>751</v>
      </c>
      <c r="F7677" t="s">
        <v>84</v>
      </c>
      <c r="G7677">
        <v>22000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223</v>
      </c>
      <c r="AB7677">
        <v>2019</v>
      </c>
    </row>
    <row r="7678" spans="1:28" x14ac:dyDescent="0.25">
      <c r="A7678">
        <v>81</v>
      </c>
      <c r="B7678" t="s">
        <v>352</v>
      </c>
      <c r="C7678" t="s">
        <v>593</v>
      </c>
      <c r="D7678" t="s">
        <v>6</v>
      </c>
      <c r="E7678" t="s">
        <v>749</v>
      </c>
      <c r="F7678" t="s">
        <v>84</v>
      </c>
      <c r="G7678">
        <v>22000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223</v>
      </c>
      <c r="AB7678">
        <v>2019</v>
      </c>
    </row>
    <row r="7679" spans="1:28" x14ac:dyDescent="0.25">
      <c r="A7679">
        <v>82</v>
      </c>
      <c r="B7679" t="s">
        <v>428</v>
      </c>
      <c r="C7679" t="s">
        <v>722</v>
      </c>
      <c r="D7679" t="s">
        <v>723</v>
      </c>
      <c r="E7679" t="s">
        <v>752</v>
      </c>
      <c r="F7679" t="s">
        <v>84</v>
      </c>
      <c r="G7679">
        <v>22000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223</v>
      </c>
      <c r="AB7679">
        <v>2019</v>
      </c>
    </row>
    <row r="7680" spans="1:28" x14ac:dyDescent="0.25">
      <c r="A7680">
        <v>83</v>
      </c>
      <c r="B7680" t="s">
        <v>433</v>
      </c>
      <c r="C7680" t="s">
        <v>653</v>
      </c>
      <c r="D7680" t="s">
        <v>650</v>
      </c>
      <c r="E7680" t="s">
        <v>33</v>
      </c>
      <c r="F7680" t="s">
        <v>84</v>
      </c>
      <c r="G7680">
        <v>22000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223</v>
      </c>
      <c r="AB7680">
        <v>2019</v>
      </c>
    </row>
    <row r="7681" spans="1:28" x14ac:dyDescent="0.25">
      <c r="A7681">
        <v>84</v>
      </c>
      <c r="B7681" t="s">
        <v>340</v>
      </c>
      <c r="C7681" t="s">
        <v>654</v>
      </c>
      <c r="D7681" t="s">
        <v>6</v>
      </c>
      <c r="E7681" t="s">
        <v>749</v>
      </c>
      <c r="F7681" t="s">
        <v>84</v>
      </c>
      <c r="G7681">
        <v>20000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223</v>
      </c>
      <c r="AB7681">
        <v>2019</v>
      </c>
    </row>
    <row r="7682" spans="1:28" x14ac:dyDescent="0.25">
      <c r="A7682">
        <v>85</v>
      </c>
      <c r="B7682" t="s">
        <v>344</v>
      </c>
      <c r="C7682" t="s">
        <v>588</v>
      </c>
      <c r="D7682" t="s">
        <v>94</v>
      </c>
      <c r="E7682" t="s">
        <v>41</v>
      </c>
      <c r="F7682" t="s">
        <v>84</v>
      </c>
      <c r="G7682">
        <v>19800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223</v>
      </c>
      <c r="AB7682">
        <v>2019</v>
      </c>
    </row>
    <row r="7683" spans="1:28" x14ac:dyDescent="0.25">
      <c r="A7683">
        <v>86</v>
      </c>
      <c r="B7683" t="s">
        <v>345</v>
      </c>
      <c r="C7683" t="s">
        <v>512</v>
      </c>
      <c r="D7683" t="s">
        <v>94</v>
      </c>
      <c r="E7683" t="s">
        <v>749</v>
      </c>
      <c r="F7683" t="s">
        <v>84</v>
      </c>
      <c r="G7683">
        <v>19800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223</v>
      </c>
      <c r="AB7683">
        <v>2019</v>
      </c>
    </row>
    <row r="7684" spans="1:28" x14ac:dyDescent="0.25">
      <c r="A7684">
        <v>87</v>
      </c>
      <c r="B7684" t="s">
        <v>342</v>
      </c>
      <c r="C7684" t="s">
        <v>559</v>
      </c>
      <c r="D7684" t="s">
        <v>94</v>
      </c>
      <c r="E7684" t="s">
        <v>37</v>
      </c>
      <c r="F7684" t="s">
        <v>84</v>
      </c>
      <c r="G7684">
        <v>16775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223</v>
      </c>
      <c r="AB7684">
        <v>2019</v>
      </c>
    </row>
    <row r="7685" spans="1:28" x14ac:dyDescent="0.25">
      <c r="A7685">
        <v>88</v>
      </c>
      <c r="B7685" t="s">
        <v>343</v>
      </c>
      <c r="C7685" t="s">
        <v>633</v>
      </c>
      <c r="D7685" t="s">
        <v>6</v>
      </c>
      <c r="E7685" t="s">
        <v>37</v>
      </c>
      <c r="F7685" t="s">
        <v>84</v>
      </c>
      <c r="G7685">
        <v>16775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223</v>
      </c>
      <c r="AB7685">
        <v>2019</v>
      </c>
    </row>
    <row r="7686" spans="1:28" x14ac:dyDescent="0.25">
      <c r="A7686">
        <v>89</v>
      </c>
      <c r="B7686" t="s">
        <v>338</v>
      </c>
      <c r="C7686" t="s">
        <v>594</v>
      </c>
      <c r="D7686" t="s">
        <v>6</v>
      </c>
      <c r="E7686" t="s">
        <v>28</v>
      </c>
      <c r="F7686" t="s">
        <v>84</v>
      </c>
      <c r="G7686">
        <v>16500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223</v>
      </c>
      <c r="AB7686">
        <v>2019</v>
      </c>
    </row>
    <row r="7687" spans="1:28" x14ac:dyDescent="0.25">
      <c r="A7687">
        <v>90</v>
      </c>
      <c r="B7687" t="s">
        <v>339</v>
      </c>
      <c r="C7687" t="s">
        <v>595</v>
      </c>
      <c r="D7687" t="s">
        <v>94</v>
      </c>
      <c r="E7687" t="s">
        <v>57</v>
      </c>
      <c r="F7687" t="s">
        <v>84</v>
      </c>
      <c r="G7687">
        <v>16500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223</v>
      </c>
      <c r="AB7687">
        <v>2019</v>
      </c>
    </row>
    <row r="7688" spans="1:28" x14ac:dyDescent="0.25">
      <c r="A7688">
        <v>91</v>
      </c>
      <c r="B7688" t="s">
        <v>431</v>
      </c>
      <c r="C7688" t="s">
        <v>600</v>
      </c>
      <c r="D7688" t="s">
        <v>94</v>
      </c>
      <c r="E7688" t="s">
        <v>37</v>
      </c>
      <c r="F7688" t="s">
        <v>84</v>
      </c>
      <c r="G7688">
        <v>13750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223</v>
      </c>
      <c r="AB7688">
        <v>2019</v>
      </c>
    </row>
    <row r="7689" spans="1:28" x14ac:dyDescent="0.25">
      <c r="A7689">
        <v>92</v>
      </c>
      <c r="B7689" t="s">
        <v>336</v>
      </c>
      <c r="C7689" t="s">
        <v>603</v>
      </c>
      <c r="D7689" t="s">
        <v>6</v>
      </c>
      <c r="E7689" t="s">
        <v>37</v>
      </c>
      <c r="F7689" t="s">
        <v>84</v>
      </c>
      <c r="G7689">
        <v>10000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223</v>
      </c>
      <c r="AB7689">
        <v>2019</v>
      </c>
    </row>
    <row r="7690" spans="1:28" x14ac:dyDescent="0.25">
      <c r="A7690">
        <v>93</v>
      </c>
      <c r="B7690" t="s">
        <v>337</v>
      </c>
      <c r="C7690" t="s">
        <v>725</v>
      </c>
      <c r="D7690" t="s">
        <v>6</v>
      </c>
      <c r="E7690" t="s">
        <v>37</v>
      </c>
      <c r="F7690" t="s">
        <v>84</v>
      </c>
      <c r="G7690">
        <v>10000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224</v>
      </c>
      <c r="AB7690">
        <v>2019</v>
      </c>
    </row>
    <row r="7691" spans="1:28" x14ac:dyDescent="0.25">
      <c r="A7691">
        <v>94</v>
      </c>
      <c r="B7691" t="s">
        <v>373</v>
      </c>
      <c r="C7691" t="s">
        <v>708</v>
      </c>
      <c r="D7691" t="s">
        <v>7</v>
      </c>
      <c r="E7691" t="s">
        <v>27</v>
      </c>
      <c r="F7691" t="s">
        <v>84</v>
      </c>
      <c r="G7691">
        <v>360000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224</v>
      </c>
      <c r="AB7691">
        <v>2019</v>
      </c>
    </row>
    <row r="7692" spans="1:28" x14ac:dyDescent="0.25">
      <c r="A7692">
        <v>1</v>
      </c>
      <c r="B7692" t="s">
        <v>426</v>
      </c>
      <c r="C7692" t="s">
        <v>502</v>
      </c>
      <c r="D7692" t="s">
        <v>10</v>
      </c>
      <c r="E7692" t="s">
        <v>53</v>
      </c>
      <c r="F7692" t="s">
        <v>84</v>
      </c>
      <c r="G7692">
        <v>280000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224</v>
      </c>
      <c r="AB7692">
        <v>2019</v>
      </c>
    </row>
    <row r="7693" spans="1:28" x14ac:dyDescent="0.25">
      <c r="A7693">
        <v>2</v>
      </c>
      <c r="B7693" t="s">
        <v>427</v>
      </c>
      <c r="C7693" t="s">
        <v>709</v>
      </c>
      <c r="D7693" t="s">
        <v>19</v>
      </c>
      <c r="E7693" t="s">
        <v>71</v>
      </c>
      <c r="F7693" t="s">
        <v>84</v>
      </c>
      <c r="G7693">
        <v>280000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224</v>
      </c>
      <c r="AB7693">
        <v>2019</v>
      </c>
    </row>
    <row r="7694" spans="1:28" x14ac:dyDescent="0.25">
      <c r="A7694">
        <v>3</v>
      </c>
      <c r="B7694" t="s">
        <v>417</v>
      </c>
      <c r="C7694" t="s">
        <v>512</v>
      </c>
      <c r="D7694" t="s">
        <v>21</v>
      </c>
      <c r="E7694" t="s">
        <v>81</v>
      </c>
      <c r="F7694" t="s">
        <v>84</v>
      </c>
      <c r="G7694">
        <v>130000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224</v>
      </c>
      <c r="AB7694">
        <v>2019</v>
      </c>
    </row>
    <row r="7695" spans="1:28" x14ac:dyDescent="0.25">
      <c r="A7695">
        <v>4</v>
      </c>
      <c r="B7695" t="s">
        <v>418</v>
      </c>
      <c r="C7695" t="s">
        <v>710</v>
      </c>
      <c r="D7695" t="s">
        <v>94</v>
      </c>
      <c r="E7695" t="s">
        <v>711</v>
      </c>
      <c r="F7695" t="s">
        <v>84</v>
      </c>
      <c r="G7695">
        <v>130000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224</v>
      </c>
      <c r="AB7695">
        <v>2019</v>
      </c>
    </row>
    <row r="7696" spans="1:28" x14ac:dyDescent="0.25">
      <c r="A7696">
        <v>5</v>
      </c>
      <c r="B7696" t="s">
        <v>419</v>
      </c>
      <c r="C7696" t="s">
        <v>518</v>
      </c>
      <c r="D7696" t="s">
        <v>16</v>
      </c>
      <c r="E7696" t="s">
        <v>701</v>
      </c>
      <c r="F7696" t="s">
        <v>84</v>
      </c>
      <c r="G7696">
        <v>130000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224</v>
      </c>
      <c r="AB7696">
        <v>2019</v>
      </c>
    </row>
    <row r="7697" spans="1:28" x14ac:dyDescent="0.25">
      <c r="A7697">
        <v>6</v>
      </c>
      <c r="B7697" t="s">
        <v>420</v>
      </c>
      <c r="C7697" t="s">
        <v>513</v>
      </c>
      <c r="D7697" t="s">
        <v>14</v>
      </c>
      <c r="E7697" t="s">
        <v>333</v>
      </c>
      <c r="F7697" t="s">
        <v>84</v>
      </c>
      <c r="G7697">
        <v>130000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224</v>
      </c>
      <c r="AB7697">
        <v>2019</v>
      </c>
    </row>
    <row r="7698" spans="1:28" x14ac:dyDescent="0.25">
      <c r="A7698">
        <v>7</v>
      </c>
      <c r="B7698" t="s">
        <v>421</v>
      </c>
      <c r="C7698" t="s">
        <v>515</v>
      </c>
      <c r="D7698" t="s">
        <v>4</v>
      </c>
      <c r="E7698" t="s">
        <v>516</v>
      </c>
      <c r="F7698" t="s">
        <v>84</v>
      </c>
      <c r="G7698">
        <v>130000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224</v>
      </c>
      <c r="AB7698">
        <v>2019</v>
      </c>
    </row>
    <row r="7699" spans="1:28" x14ac:dyDescent="0.25">
      <c r="A7699">
        <v>8</v>
      </c>
      <c r="B7699" t="s">
        <v>422</v>
      </c>
      <c r="C7699" t="s">
        <v>504</v>
      </c>
      <c r="D7699" t="s">
        <v>5</v>
      </c>
      <c r="E7699" t="s">
        <v>702</v>
      </c>
      <c r="F7699" t="s">
        <v>84</v>
      </c>
      <c r="G7699">
        <v>130000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224</v>
      </c>
      <c r="AB7699">
        <v>2019</v>
      </c>
    </row>
    <row r="7700" spans="1:28" x14ac:dyDescent="0.25">
      <c r="A7700">
        <v>9</v>
      </c>
      <c r="B7700" t="s">
        <v>423</v>
      </c>
      <c r="C7700" t="s">
        <v>614</v>
      </c>
      <c r="D7700" t="s">
        <v>615</v>
      </c>
      <c r="E7700" t="s">
        <v>616</v>
      </c>
      <c r="F7700" t="s">
        <v>84</v>
      </c>
      <c r="G7700">
        <v>130000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224</v>
      </c>
      <c r="AB7700">
        <v>2019</v>
      </c>
    </row>
    <row r="7701" spans="1:28" x14ac:dyDescent="0.25">
      <c r="A7701">
        <v>10</v>
      </c>
      <c r="B7701" t="s">
        <v>424</v>
      </c>
      <c r="C7701" t="s">
        <v>665</v>
      </c>
      <c r="D7701" t="s">
        <v>17</v>
      </c>
      <c r="E7701" t="s">
        <v>666</v>
      </c>
      <c r="F7701" t="s">
        <v>84</v>
      </c>
      <c r="G7701">
        <v>130000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224</v>
      </c>
      <c r="AB7701">
        <v>2019</v>
      </c>
    </row>
    <row r="7702" spans="1:28" x14ac:dyDescent="0.25">
      <c r="A7702">
        <v>11</v>
      </c>
      <c r="B7702" t="s">
        <v>411</v>
      </c>
      <c r="C7702" t="s">
        <v>521</v>
      </c>
      <c r="D7702" t="s">
        <v>13</v>
      </c>
      <c r="E7702" t="s">
        <v>729</v>
      </c>
      <c r="F7702" t="s">
        <v>84</v>
      </c>
      <c r="G7702">
        <v>95000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224</v>
      </c>
      <c r="AB7702">
        <v>2019</v>
      </c>
    </row>
    <row r="7703" spans="1:28" x14ac:dyDescent="0.25">
      <c r="A7703">
        <v>12</v>
      </c>
      <c r="B7703" t="s">
        <v>413</v>
      </c>
      <c r="C7703" t="s">
        <v>626</v>
      </c>
      <c r="D7703" t="s">
        <v>627</v>
      </c>
      <c r="E7703" t="s">
        <v>628</v>
      </c>
      <c r="F7703" t="s">
        <v>84</v>
      </c>
      <c r="G7703">
        <v>95000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224</v>
      </c>
      <c r="AB7703">
        <v>2019</v>
      </c>
    </row>
    <row r="7704" spans="1:28" x14ac:dyDescent="0.25">
      <c r="A7704">
        <v>13</v>
      </c>
      <c r="B7704" t="s">
        <v>414</v>
      </c>
      <c r="C7704" t="s">
        <v>523</v>
      </c>
      <c r="D7704" t="s">
        <v>21</v>
      </c>
      <c r="E7704" t="s">
        <v>731</v>
      </c>
      <c r="F7704" t="s">
        <v>84</v>
      </c>
      <c r="G7704">
        <v>95000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224</v>
      </c>
      <c r="AB7704">
        <v>2019</v>
      </c>
    </row>
    <row r="7705" spans="1:28" x14ac:dyDescent="0.25">
      <c r="A7705">
        <v>14</v>
      </c>
      <c r="B7705" t="s">
        <v>415</v>
      </c>
      <c r="C7705" t="s">
        <v>525</v>
      </c>
      <c r="D7705" t="s">
        <v>10</v>
      </c>
      <c r="E7705" t="s">
        <v>69</v>
      </c>
      <c r="F7705" t="s">
        <v>84</v>
      </c>
      <c r="G7705">
        <v>95000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224</v>
      </c>
      <c r="AB7705">
        <v>2019</v>
      </c>
    </row>
    <row r="7706" spans="1:28" x14ac:dyDescent="0.25">
      <c r="A7706">
        <v>15</v>
      </c>
      <c r="B7706" t="s">
        <v>416</v>
      </c>
      <c r="C7706" t="s">
        <v>679</v>
      </c>
      <c r="D7706" t="s">
        <v>6</v>
      </c>
      <c r="E7706" t="s">
        <v>680</v>
      </c>
      <c r="F7706" t="s">
        <v>84</v>
      </c>
      <c r="G7706">
        <v>95000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224</v>
      </c>
      <c r="AB7706">
        <v>2019</v>
      </c>
    </row>
    <row r="7707" spans="1:28" x14ac:dyDescent="0.25">
      <c r="A7707">
        <v>16</v>
      </c>
      <c r="B7707" t="s">
        <v>412</v>
      </c>
      <c r="C7707" t="s">
        <v>527</v>
      </c>
      <c r="D7707" t="s">
        <v>17</v>
      </c>
      <c r="E7707" t="s">
        <v>613</v>
      </c>
      <c r="F7707" t="s">
        <v>84</v>
      </c>
      <c r="G7707">
        <v>85000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224</v>
      </c>
      <c r="AB7707">
        <v>2019</v>
      </c>
    </row>
    <row r="7708" spans="1:28" x14ac:dyDescent="0.25">
      <c r="A7708">
        <v>17</v>
      </c>
      <c r="B7708" t="s">
        <v>410</v>
      </c>
      <c r="C7708" t="s">
        <v>685</v>
      </c>
      <c r="D7708" t="s">
        <v>21</v>
      </c>
      <c r="E7708" t="s">
        <v>734</v>
      </c>
      <c r="F7708" t="s">
        <v>84</v>
      </c>
      <c r="G7708">
        <v>85000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224</v>
      </c>
      <c r="AB7708">
        <v>2019</v>
      </c>
    </row>
    <row r="7709" spans="1:28" x14ac:dyDescent="0.25">
      <c r="A7709">
        <v>18</v>
      </c>
      <c r="B7709" t="s">
        <v>373</v>
      </c>
      <c r="C7709" t="s">
        <v>688</v>
      </c>
      <c r="D7709" t="s">
        <v>94</v>
      </c>
      <c r="E7709" t="s">
        <v>689</v>
      </c>
      <c r="F7709" t="s">
        <v>84</v>
      </c>
      <c r="G7709">
        <v>80000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224</v>
      </c>
      <c r="AB7709">
        <v>2019</v>
      </c>
    </row>
    <row r="7710" spans="1:28" x14ac:dyDescent="0.25">
      <c r="A7710">
        <v>19</v>
      </c>
      <c r="B7710" t="s">
        <v>408</v>
      </c>
      <c r="C7710" t="s">
        <v>712</v>
      </c>
      <c r="D7710" t="s">
        <v>632</v>
      </c>
      <c r="E7710" t="s">
        <v>713</v>
      </c>
      <c r="F7710" t="s">
        <v>84</v>
      </c>
      <c r="G7710">
        <v>80000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224</v>
      </c>
      <c r="AB7710">
        <v>2019</v>
      </c>
    </row>
    <row r="7711" spans="1:28" x14ac:dyDescent="0.25">
      <c r="A7711">
        <v>20</v>
      </c>
      <c r="B7711" t="s">
        <v>407</v>
      </c>
      <c r="C7711" t="s">
        <v>532</v>
      </c>
      <c r="D7711" t="s">
        <v>12</v>
      </c>
      <c r="E7711" t="s">
        <v>35</v>
      </c>
      <c r="F7711" t="s">
        <v>84</v>
      </c>
      <c r="G7711">
        <v>75000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224</v>
      </c>
      <c r="AB7711">
        <v>2019</v>
      </c>
    </row>
    <row r="7712" spans="1:28" x14ac:dyDescent="0.25">
      <c r="A7712">
        <v>21</v>
      </c>
      <c r="B7712" t="s">
        <v>406</v>
      </c>
      <c r="C7712" t="s">
        <v>533</v>
      </c>
      <c r="D7712" t="s">
        <v>6</v>
      </c>
      <c r="E7712" t="s">
        <v>735</v>
      </c>
      <c r="F7712" t="s">
        <v>84</v>
      </c>
      <c r="G7712">
        <v>70000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224</v>
      </c>
      <c r="AB7712">
        <v>2019</v>
      </c>
    </row>
    <row r="7713" spans="1:28" x14ac:dyDescent="0.25">
      <c r="A7713">
        <v>22</v>
      </c>
      <c r="B7713" t="s">
        <v>389</v>
      </c>
      <c r="C7713" t="s">
        <v>529</v>
      </c>
      <c r="D7713" t="s">
        <v>18</v>
      </c>
      <c r="E7713" t="s">
        <v>55</v>
      </c>
      <c r="F7713" t="s">
        <v>84</v>
      </c>
      <c r="G7713">
        <v>65000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224</v>
      </c>
      <c r="AB7713">
        <v>2019</v>
      </c>
    </row>
    <row r="7714" spans="1:28" x14ac:dyDescent="0.25">
      <c r="A7714">
        <v>23</v>
      </c>
      <c r="B7714" t="s">
        <v>402</v>
      </c>
      <c r="C7714" t="s">
        <v>526</v>
      </c>
      <c r="D7714" t="s">
        <v>4</v>
      </c>
      <c r="E7714" t="s">
        <v>737</v>
      </c>
      <c r="F7714" t="s">
        <v>84</v>
      </c>
      <c r="G7714">
        <v>65000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224</v>
      </c>
      <c r="AB7714">
        <v>2019</v>
      </c>
    </row>
    <row r="7715" spans="1:28" x14ac:dyDescent="0.25">
      <c r="A7715">
        <v>24</v>
      </c>
      <c r="B7715" t="s">
        <v>403</v>
      </c>
      <c r="C7715" t="s">
        <v>703</v>
      </c>
      <c r="D7715" t="s">
        <v>13</v>
      </c>
      <c r="E7715" t="s">
        <v>704</v>
      </c>
      <c r="F7715" t="s">
        <v>84</v>
      </c>
      <c r="G7715">
        <v>65000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224</v>
      </c>
      <c r="AB7715">
        <v>2019</v>
      </c>
    </row>
    <row r="7716" spans="1:28" x14ac:dyDescent="0.25">
      <c r="A7716">
        <v>25</v>
      </c>
      <c r="B7716" t="s">
        <v>404</v>
      </c>
      <c r="C7716" t="s">
        <v>534</v>
      </c>
      <c r="D7716" t="s">
        <v>10</v>
      </c>
      <c r="E7716" t="s">
        <v>39</v>
      </c>
      <c r="F7716" t="s">
        <v>84</v>
      </c>
      <c r="G7716">
        <v>65000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224</v>
      </c>
      <c r="AB7716">
        <v>2019</v>
      </c>
    </row>
    <row r="7717" spans="1:28" x14ac:dyDescent="0.25">
      <c r="A7717">
        <v>26</v>
      </c>
      <c r="B7717" t="s">
        <v>405</v>
      </c>
      <c r="C7717" t="s">
        <v>535</v>
      </c>
      <c r="D7717" t="s">
        <v>16</v>
      </c>
      <c r="E7717" t="s">
        <v>61</v>
      </c>
      <c r="F7717" t="s">
        <v>84</v>
      </c>
      <c r="G7717">
        <v>65000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224</v>
      </c>
      <c r="AB7717">
        <v>2019</v>
      </c>
    </row>
    <row r="7718" spans="1:28" x14ac:dyDescent="0.25">
      <c r="A7718">
        <v>27</v>
      </c>
      <c r="B7718" t="s">
        <v>400</v>
      </c>
      <c r="C7718" t="s">
        <v>536</v>
      </c>
      <c r="D7718" t="s">
        <v>4</v>
      </c>
      <c r="E7718" t="s">
        <v>64</v>
      </c>
      <c r="F7718" t="s">
        <v>84</v>
      </c>
      <c r="G7718">
        <v>60000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224</v>
      </c>
      <c r="AB7718">
        <v>2019</v>
      </c>
    </row>
    <row r="7719" spans="1:28" x14ac:dyDescent="0.25">
      <c r="A7719">
        <v>28</v>
      </c>
      <c r="B7719" t="s">
        <v>401</v>
      </c>
      <c r="C7719" t="s">
        <v>537</v>
      </c>
      <c r="D7719" t="s">
        <v>7</v>
      </c>
      <c r="E7719" t="s">
        <v>75</v>
      </c>
      <c r="F7719" t="s">
        <v>84</v>
      </c>
      <c r="G7719">
        <v>60000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224</v>
      </c>
      <c r="AB7719">
        <v>2019</v>
      </c>
    </row>
    <row r="7720" spans="1:28" x14ac:dyDescent="0.25">
      <c r="A7720">
        <v>29</v>
      </c>
      <c r="B7720" t="s">
        <v>429</v>
      </c>
      <c r="C7720" t="s">
        <v>538</v>
      </c>
      <c r="D7720" t="s">
        <v>14</v>
      </c>
      <c r="E7720" t="s">
        <v>66</v>
      </c>
      <c r="F7720" t="s">
        <v>84</v>
      </c>
      <c r="G7720">
        <v>55000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224</v>
      </c>
      <c r="AB7720">
        <v>2019</v>
      </c>
    </row>
    <row r="7721" spans="1:28" x14ac:dyDescent="0.25">
      <c r="A7721">
        <v>30</v>
      </c>
      <c r="B7721" t="s">
        <v>342</v>
      </c>
      <c r="C7721" t="s">
        <v>539</v>
      </c>
      <c r="D7721" t="s">
        <v>15</v>
      </c>
      <c r="E7721" t="s">
        <v>540</v>
      </c>
      <c r="F7721" t="s">
        <v>84</v>
      </c>
      <c r="G7721">
        <v>55000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224</v>
      </c>
      <c r="AB7721">
        <v>2019</v>
      </c>
    </row>
    <row r="7722" spans="1:28" x14ac:dyDescent="0.25">
      <c r="A7722">
        <v>31</v>
      </c>
      <c r="B7722" t="s">
        <v>399</v>
      </c>
      <c r="C7722" t="s">
        <v>514</v>
      </c>
      <c r="D7722" t="s">
        <v>16</v>
      </c>
      <c r="E7722" t="s">
        <v>79</v>
      </c>
      <c r="F7722" t="s">
        <v>84</v>
      </c>
      <c r="G7722">
        <v>54000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224</v>
      </c>
      <c r="AB7722">
        <v>2019</v>
      </c>
    </row>
    <row r="7723" spans="1:28" x14ac:dyDescent="0.25">
      <c r="A7723">
        <v>32</v>
      </c>
      <c r="B7723" t="s">
        <v>396</v>
      </c>
      <c r="C7723" t="s">
        <v>541</v>
      </c>
      <c r="D7723" t="s">
        <v>21</v>
      </c>
      <c r="E7723" t="s">
        <v>70</v>
      </c>
      <c r="F7723" t="s">
        <v>84</v>
      </c>
      <c r="G7723">
        <v>50000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224</v>
      </c>
      <c r="AB7723">
        <v>2019</v>
      </c>
    </row>
    <row r="7724" spans="1:28" x14ac:dyDescent="0.25">
      <c r="A7724">
        <v>33</v>
      </c>
      <c r="B7724" t="s">
        <v>397</v>
      </c>
      <c r="C7724" t="s">
        <v>542</v>
      </c>
      <c r="D7724" t="s">
        <v>17</v>
      </c>
      <c r="E7724" t="s">
        <v>76</v>
      </c>
      <c r="F7724" t="s">
        <v>84</v>
      </c>
      <c r="G7724">
        <v>50000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224</v>
      </c>
      <c r="AB7724">
        <v>2019</v>
      </c>
    </row>
    <row r="7725" spans="1:28" x14ac:dyDescent="0.25">
      <c r="A7725">
        <v>34</v>
      </c>
      <c r="B7725" t="s">
        <v>379</v>
      </c>
      <c r="C7725" t="s">
        <v>544</v>
      </c>
      <c r="D7725" t="s">
        <v>10</v>
      </c>
      <c r="E7725" t="s">
        <v>43</v>
      </c>
      <c r="F7725" t="s">
        <v>84</v>
      </c>
      <c r="G7725">
        <v>45000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224</v>
      </c>
      <c r="AB7725">
        <v>2019</v>
      </c>
    </row>
    <row r="7726" spans="1:28" x14ac:dyDescent="0.25">
      <c r="A7726">
        <v>35</v>
      </c>
      <c r="B7726" t="s">
        <v>388</v>
      </c>
      <c r="C7726" t="s">
        <v>646</v>
      </c>
      <c r="D7726" t="s">
        <v>647</v>
      </c>
      <c r="E7726" t="s">
        <v>24</v>
      </c>
      <c r="F7726" t="s">
        <v>84</v>
      </c>
      <c r="G7726">
        <v>45000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224</v>
      </c>
      <c r="AB7726">
        <v>2019</v>
      </c>
    </row>
    <row r="7727" spans="1:28" x14ac:dyDescent="0.25">
      <c r="A7727">
        <v>36</v>
      </c>
      <c r="B7727" t="s">
        <v>390</v>
      </c>
      <c r="C7727" t="s">
        <v>531</v>
      </c>
      <c r="D7727" t="s">
        <v>5</v>
      </c>
      <c r="E7727" t="s">
        <v>25</v>
      </c>
      <c r="F7727" t="s">
        <v>84</v>
      </c>
      <c r="G7727">
        <v>45000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224</v>
      </c>
      <c r="AB7727">
        <v>2019</v>
      </c>
    </row>
    <row r="7728" spans="1:28" x14ac:dyDescent="0.25">
      <c r="A7728">
        <v>37</v>
      </c>
      <c r="B7728" t="s">
        <v>368</v>
      </c>
      <c r="C7728" t="s">
        <v>720</v>
      </c>
      <c r="D7728" t="s">
        <v>13</v>
      </c>
      <c r="E7728" t="s">
        <v>738</v>
      </c>
      <c r="F7728" t="s">
        <v>84</v>
      </c>
      <c r="G7728">
        <v>45000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224</v>
      </c>
      <c r="AB7728">
        <v>2019</v>
      </c>
    </row>
    <row r="7729" spans="1:28" x14ac:dyDescent="0.25">
      <c r="A7729">
        <v>38</v>
      </c>
      <c r="B7729" t="s">
        <v>391</v>
      </c>
      <c r="C7729" t="s">
        <v>545</v>
      </c>
      <c r="D7729" t="s">
        <v>4</v>
      </c>
      <c r="E7729" t="s">
        <v>24</v>
      </c>
      <c r="F7729" t="s">
        <v>84</v>
      </c>
      <c r="G7729">
        <v>45000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224</v>
      </c>
      <c r="AB7729">
        <v>2019</v>
      </c>
    </row>
    <row r="7730" spans="1:28" x14ac:dyDescent="0.25">
      <c r="A7730">
        <v>39</v>
      </c>
      <c r="B7730" t="s">
        <v>392</v>
      </c>
      <c r="C7730" t="s">
        <v>547</v>
      </c>
      <c r="D7730" t="s">
        <v>10</v>
      </c>
      <c r="E7730" t="s">
        <v>50</v>
      </c>
      <c r="F7730" t="s">
        <v>84</v>
      </c>
      <c r="G7730">
        <v>45000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224</v>
      </c>
      <c r="AB7730">
        <v>2019</v>
      </c>
    </row>
    <row r="7731" spans="1:28" x14ac:dyDescent="0.25">
      <c r="A7731">
        <v>40</v>
      </c>
      <c r="B7731" t="s">
        <v>393</v>
      </c>
      <c r="C7731" t="s">
        <v>717</v>
      </c>
      <c r="D7731" t="s">
        <v>10</v>
      </c>
      <c r="E7731" t="s">
        <v>43</v>
      </c>
      <c r="F7731" t="s">
        <v>84</v>
      </c>
      <c r="G7731">
        <v>45000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224</v>
      </c>
      <c r="AB7731">
        <v>2019</v>
      </c>
    </row>
    <row r="7732" spans="1:28" x14ac:dyDescent="0.25">
      <c r="A7732">
        <v>41</v>
      </c>
      <c r="B7732" t="s">
        <v>387</v>
      </c>
      <c r="C7732" t="s">
        <v>549</v>
      </c>
      <c r="D7732" t="s">
        <v>16</v>
      </c>
      <c r="E7732" t="s">
        <v>45</v>
      </c>
      <c r="F7732" t="s">
        <v>84</v>
      </c>
      <c r="G7732">
        <v>44000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224</v>
      </c>
      <c r="AB7732">
        <v>2019</v>
      </c>
    </row>
    <row r="7733" spans="1:28" x14ac:dyDescent="0.25">
      <c r="A7733">
        <v>42</v>
      </c>
      <c r="B7733" t="s">
        <v>375</v>
      </c>
      <c r="C7733" t="s">
        <v>705</v>
      </c>
      <c r="D7733" t="s">
        <v>10</v>
      </c>
      <c r="E7733" t="s">
        <v>739</v>
      </c>
      <c r="F7733" t="s">
        <v>84</v>
      </c>
      <c r="G7733">
        <v>40000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224</v>
      </c>
      <c r="AB7733">
        <v>2019</v>
      </c>
    </row>
    <row r="7734" spans="1:28" x14ac:dyDescent="0.25">
      <c r="A7734">
        <v>43</v>
      </c>
      <c r="B7734" t="s">
        <v>370</v>
      </c>
      <c r="C7734" t="s">
        <v>648</v>
      </c>
      <c r="D7734" t="s">
        <v>94</v>
      </c>
      <c r="E7734" t="s">
        <v>740</v>
      </c>
      <c r="F7734" t="s">
        <v>84</v>
      </c>
      <c r="G7734">
        <v>40000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224</v>
      </c>
      <c r="AB7734">
        <v>2019</v>
      </c>
    </row>
    <row r="7735" spans="1:28" x14ac:dyDescent="0.25">
      <c r="A7735">
        <v>44</v>
      </c>
      <c r="B7735" t="s">
        <v>376</v>
      </c>
      <c r="C7735" t="s">
        <v>551</v>
      </c>
      <c r="D7735" t="s">
        <v>10</v>
      </c>
      <c r="E7735" t="s">
        <v>44</v>
      </c>
      <c r="F7735" t="s">
        <v>84</v>
      </c>
      <c r="G7735">
        <v>40000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224</v>
      </c>
      <c r="AB7735">
        <v>2019</v>
      </c>
    </row>
    <row r="7736" spans="1:28" x14ac:dyDescent="0.25">
      <c r="A7736">
        <v>45</v>
      </c>
      <c r="B7736" t="s">
        <v>382</v>
      </c>
      <c r="C7736" t="s">
        <v>552</v>
      </c>
      <c r="D7736" t="s">
        <v>94</v>
      </c>
      <c r="E7736" t="s">
        <v>65</v>
      </c>
      <c r="F7736" t="s">
        <v>84</v>
      </c>
      <c r="G7736">
        <v>40000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224</v>
      </c>
      <c r="AB7736">
        <v>2019</v>
      </c>
    </row>
    <row r="7737" spans="1:28" x14ac:dyDescent="0.25">
      <c r="A7737">
        <v>46</v>
      </c>
      <c r="B7737" t="s">
        <v>385</v>
      </c>
      <c r="C7737" t="s">
        <v>629</v>
      </c>
      <c r="D7737" t="s">
        <v>12</v>
      </c>
      <c r="E7737" t="s">
        <v>698</v>
      </c>
      <c r="F7737" t="s">
        <v>84</v>
      </c>
      <c r="G7737">
        <v>40000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224</v>
      </c>
      <c r="AB7737">
        <v>2019</v>
      </c>
    </row>
    <row r="7738" spans="1:28" x14ac:dyDescent="0.25">
      <c r="A7738">
        <v>47</v>
      </c>
      <c r="B7738" t="s">
        <v>386</v>
      </c>
      <c r="C7738" t="s">
        <v>631</v>
      </c>
      <c r="D7738" t="s">
        <v>6</v>
      </c>
      <c r="E7738" t="s">
        <v>740</v>
      </c>
      <c r="F7738" t="s">
        <v>84</v>
      </c>
      <c r="G7738">
        <v>40000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224</v>
      </c>
      <c r="AB7738">
        <v>2019</v>
      </c>
    </row>
    <row r="7739" spans="1:28" x14ac:dyDescent="0.25">
      <c r="A7739">
        <v>48</v>
      </c>
      <c r="B7739" t="s">
        <v>381</v>
      </c>
      <c r="C7739" t="s">
        <v>553</v>
      </c>
      <c r="D7739" t="s">
        <v>10</v>
      </c>
      <c r="E7739" t="s">
        <v>740</v>
      </c>
      <c r="F7739" t="s">
        <v>84</v>
      </c>
      <c r="G7739">
        <v>38000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224</v>
      </c>
      <c r="AB7739">
        <v>2019</v>
      </c>
    </row>
    <row r="7740" spans="1:28" x14ac:dyDescent="0.25">
      <c r="A7740">
        <v>49</v>
      </c>
      <c r="B7740" t="s">
        <v>377</v>
      </c>
      <c r="C7740" t="s">
        <v>554</v>
      </c>
      <c r="D7740" t="s">
        <v>10</v>
      </c>
      <c r="E7740" t="s">
        <v>44</v>
      </c>
      <c r="F7740" t="s">
        <v>84</v>
      </c>
      <c r="G7740">
        <v>36000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224</v>
      </c>
      <c r="AB7740">
        <v>2019</v>
      </c>
    </row>
    <row r="7741" spans="1:28" x14ac:dyDescent="0.25">
      <c r="A7741">
        <v>50</v>
      </c>
      <c r="B7741" t="s">
        <v>378</v>
      </c>
      <c r="C7741" t="s">
        <v>556</v>
      </c>
      <c r="D7741" t="s">
        <v>10</v>
      </c>
      <c r="E7741" t="s">
        <v>44</v>
      </c>
      <c r="F7741" t="s">
        <v>84</v>
      </c>
      <c r="G7741">
        <v>36000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224</v>
      </c>
      <c r="AB7741">
        <v>2019</v>
      </c>
    </row>
    <row r="7742" spans="1:28" x14ac:dyDescent="0.25">
      <c r="A7742">
        <v>51</v>
      </c>
      <c r="B7742" t="s">
        <v>380</v>
      </c>
      <c r="C7742" t="s">
        <v>543</v>
      </c>
      <c r="D7742" t="s">
        <v>21</v>
      </c>
      <c r="E7742" t="s">
        <v>741</v>
      </c>
      <c r="F7742" t="s">
        <v>84</v>
      </c>
      <c r="G7742">
        <v>36000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224</v>
      </c>
      <c r="AB7742">
        <v>2019</v>
      </c>
    </row>
    <row r="7743" spans="1:28" x14ac:dyDescent="0.25">
      <c r="A7743">
        <v>52</v>
      </c>
      <c r="B7743" t="s">
        <v>360</v>
      </c>
      <c r="C7743" t="s">
        <v>560</v>
      </c>
      <c r="D7743" t="s">
        <v>12</v>
      </c>
      <c r="E7743" t="s">
        <v>742</v>
      </c>
      <c r="F7743" t="s">
        <v>84</v>
      </c>
      <c r="G7743">
        <v>32000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224</v>
      </c>
      <c r="AB7743">
        <v>2019</v>
      </c>
    </row>
    <row r="7744" spans="1:28" x14ac:dyDescent="0.25">
      <c r="A7744">
        <v>53</v>
      </c>
      <c r="B7744" t="s">
        <v>369</v>
      </c>
      <c r="C7744" t="s">
        <v>562</v>
      </c>
      <c r="D7744" t="s">
        <v>94</v>
      </c>
      <c r="E7744" t="s">
        <v>563</v>
      </c>
      <c r="F7744" t="s">
        <v>84</v>
      </c>
      <c r="G7744">
        <v>32000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224</v>
      </c>
      <c r="AB7744">
        <v>2019</v>
      </c>
    </row>
    <row r="7745" spans="1:28" x14ac:dyDescent="0.25">
      <c r="A7745">
        <v>54</v>
      </c>
      <c r="B7745" t="s">
        <v>371</v>
      </c>
      <c r="C7745" t="s">
        <v>550</v>
      </c>
      <c r="D7745" t="s">
        <v>94</v>
      </c>
      <c r="E7745" t="s">
        <v>58</v>
      </c>
      <c r="F7745" t="s">
        <v>84</v>
      </c>
      <c r="G7745">
        <v>32000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224</v>
      </c>
      <c r="AB7745">
        <v>2019</v>
      </c>
    </row>
    <row r="7746" spans="1:28" x14ac:dyDescent="0.25">
      <c r="A7746">
        <v>55</v>
      </c>
      <c r="B7746" t="s">
        <v>372</v>
      </c>
      <c r="C7746" t="s">
        <v>707</v>
      </c>
      <c r="D7746" t="s">
        <v>94</v>
      </c>
      <c r="E7746" t="s">
        <v>630</v>
      </c>
      <c r="F7746" t="s">
        <v>84</v>
      </c>
      <c r="G7746">
        <v>32000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224</v>
      </c>
      <c r="AB7746">
        <v>2019</v>
      </c>
    </row>
    <row r="7747" spans="1:28" x14ac:dyDescent="0.25">
      <c r="A7747">
        <v>56</v>
      </c>
      <c r="B7747" t="s">
        <v>373</v>
      </c>
      <c r="C7747" t="s">
        <v>566</v>
      </c>
      <c r="D7747" t="s">
        <v>14</v>
      </c>
      <c r="E7747" t="s">
        <v>743</v>
      </c>
      <c r="F7747" t="s">
        <v>84</v>
      </c>
      <c r="G7747">
        <v>32000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224</v>
      </c>
      <c r="AB7747">
        <v>2019</v>
      </c>
    </row>
    <row r="7748" spans="1:28" x14ac:dyDescent="0.25">
      <c r="A7748">
        <v>57</v>
      </c>
      <c r="B7748" t="s">
        <v>366</v>
      </c>
      <c r="C7748" t="s">
        <v>727</v>
      </c>
      <c r="D7748" t="s">
        <v>14</v>
      </c>
      <c r="E7748" t="s">
        <v>744</v>
      </c>
      <c r="F7748" t="s">
        <v>84</v>
      </c>
      <c r="G7748">
        <v>31500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224</v>
      </c>
      <c r="AB7748">
        <v>2019</v>
      </c>
    </row>
    <row r="7749" spans="1:28" x14ac:dyDescent="0.25">
      <c r="A7749">
        <v>58</v>
      </c>
      <c r="B7749" t="s">
        <v>367</v>
      </c>
      <c r="C7749" t="s">
        <v>567</v>
      </c>
      <c r="D7749" t="s">
        <v>4</v>
      </c>
      <c r="E7749" t="s">
        <v>745</v>
      </c>
      <c r="F7749" t="s">
        <v>84</v>
      </c>
      <c r="G7749">
        <v>31500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224</v>
      </c>
      <c r="AB7749">
        <v>2019</v>
      </c>
    </row>
    <row r="7750" spans="1:28" x14ac:dyDescent="0.25">
      <c r="A7750">
        <v>59</v>
      </c>
      <c r="B7750" t="s">
        <v>346</v>
      </c>
      <c r="C7750" t="s">
        <v>583</v>
      </c>
      <c r="D7750" t="s">
        <v>12</v>
      </c>
      <c r="E7750" t="s">
        <v>36</v>
      </c>
      <c r="F7750" t="s">
        <v>84</v>
      </c>
      <c r="G7750">
        <v>28875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224</v>
      </c>
      <c r="AB7750">
        <v>2019</v>
      </c>
    </row>
    <row r="7751" spans="1:28" x14ac:dyDescent="0.25">
      <c r="A7751">
        <v>60</v>
      </c>
      <c r="B7751" t="s">
        <v>350</v>
      </c>
      <c r="C7751" t="s">
        <v>558</v>
      </c>
      <c r="D7751" t="s">
        <v>6</v>
      </c>
      <c r="E7751" t="s">
        <v>746</v>
      </c>
      <c r="F7751" t="s">
        <v>84</v>
      </c>
      <c r="G7751">
        <v>28875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224</v>
      </c>
      <c r="AB7751">
        <v>2019</v>
      </c>
    </row>
    <row r="7752" spans="1:28" x14ac:dyDescent="0.25">
      <c r="A7752">
        <v>61</v>
      </c>
      <c r="B7752" t="s">
        <v>361</v>
      </c>
      <c r="C7752" t="s">
        <v>622</v>
      </c>
      <c r="D7752" t="s">
        <v>12</v>
      </c>
      <c r="E7752" t="s">
        <v>26</v>
      </c>
      <c r="F7752" t="s">
        <v>84</v>
      </c>
      <c r="G7752">
        <v>28875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224</v>
      </c>
      <c r="AB7752">
        <v>2019</v>
      </c>
    </row>
    <row r="7753" spans="1:28" x14ac:dyDescent="0.25">
      <c r="A7753">
        <v>62</v>
      </c>
      <c r="B7753" t="s">
        <v>365</v>
      </c>
      <c r="C7753" t="s">
        <v>584</v>
      </c>
      <c r="D7753" t="s">
        <v>19</v>
      </c>
      <c r="E7753" t="s">
        <v>740</v>
      </c>
      <c r="F7753" t="s">
        <v>84</v>
      </c>
      <c r="G7753">
        <v>27300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224</v>
      </c>
      <c r="AB7753">
        <v>2019</v>
      </c>
    </row>
    <row r="7754" spans="1:28" x14ac:dyDescent="0.25">
      <c r="A7754">
        <v>63</v>
      </c>
      <c r="B7754" t="s">
        <v>364</v>
      </c>
      <c r="C7754" t="s">
        <v>555</v>
      </c>
      <c r="D7754" t="s">
        <v>94</v>
      </c>
      <c r="E7754" t="s">
        <v>74</v>
      </c>
      <c r="F7754" t="s">
        <v>84</v>
      </c>
      <c r="G7754">
        <v>26250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224</v>
      </c>
      <c r="AB7754">
        <v>2019</v>
      </c>
    </row>
    <row r="7755" spans="1:28" x14ac:dyDescent="0.25">
      <c r="A7755">
        <v>64</v>
      </c>
      <c r="B7755" t="s">
        <v>363</v>
      </c>
      <c r="C7755" t="s">
        <v>569</v>
      </c>
      <c r="D7755" t="s">
        <v>94</v>
      </c>
      <c r="E7755" t="s">
        <v>619</v>
      </c>
      <c r="F7755" t="s">
        <v>84</v>
      </c>
      <c r="G7755">
        <v>24255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224</v>
      </c>
      <c r="AB7755">
        <v>2019</v>
      </c>
    </row>
    <row r="7756" spans="1:28" x14ac:dyDescent="0.25">
      <c r="A7756">
        <v>65</v>
      </c>
      <c r="B7756" t="s">
        <v>362</v>
      </c>
      <c r="C7756" t="s">
        <v>570</v>
      </c>
      <c r="D7756" t="s">
        <v>94</v>
      </c>
      <c r="E7756" t="s">
        <v>620</v>
      </c>
      <c r="F7756" t="s">
        <v>84</v>
      </c>
      <c r="G7756">
        <v>24150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224</v>
      </c>
      <c r="AB7756">
        <v>2019</v>
      </c>
    </row>
    <row r="7757" spans="1:28" x14ac:dyDescent="0.25">
      <c r="A7757">
        <v>66</v>
      </c>
      <c r="B7757" t="s">
        <v>432</v>
      </c>
      <c r="C7757" t="s">
        <v>590</v>
      </c>
      <c r="D7757" t="s">
        <v>10</v>
      </c>
      <c r="E7757" t="s">
        <v>33</v>
      </c>
      <c r="F7757" t="s">
        <v>84</v>
      </c>
      <c r="G7757">
        <v>23100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224</v>
      </c>
      <c r="AB7757">
        <v>2019</v>
      </c>
    </row>
    <row r="7758" spans="1:28" x14ac:dyDescent="0.25">
      <c r="A7758">
        <v>67</v>
      </c>
      <c r="B7758" t="s">
        <v>435</v>
      </c>
      <c r="C7758" t="s">
        <v>649</v>
      </c>
      <c r="D7758" t="s">
        <v>650</v>
      </c>
      <c r="E7758" t="s">
        <v>33</v>
      </c>
      <c r="F7758" t="s">
        <v>84</v>
      </c>
      <c r="G7758">
        <v>23100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224</v>
      </c>
      <c r="AB7758">
        <v>2019</v>
      </c>
    </row>
    <row r="7759" spans="1:28" x14ac:dyDescent="0.25">
      <c r="A7759">
        <v>68</v>
      </c>
      <c r="B7759" t="s">
        <v>434</v>
      </c>
      <c r="C7759" t="s">
        <v>716</v>
      </c>
      <c r="D7759" t="s">
        <v>7</v>
      </c>
      <c r="E7759" t="s">
        <v>54</v>
      </c>
      <c r="F7759" t="s">
        <v>84</v>
      </c>
      <c r="G7759">
        <v>23100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224</v>
      </c>
      <c r="AB7759">
        <v>2019</v>
      </c>
    </row>
    <row r="7760" spans="1:28" x14ac:dyDescent="0.25">
      <c r="A7760">
        <v>69</v>
      </c>
      <c r="B7760" t="s">
        <v>353</v>
      </c>
      <c r="C7760" t="s">
        <v>580</v>
      </c>
      <c r="D7760" t="s">
        <v>19</v>
      </c>
      <c r="E7760" t="s">
        <v>60</v>
      </c>
      <c r="F7760" t="s">
        <v>84</v>
      </c>
      <c r="G7760">
        <v>23100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224</v>
      </c>
      <c r="AB7760">
        <v>2019</v>
      </c>
    </row>
    <row r="7761" spans="1:28" x14ac:dyDescent="0.25">
      <c r="A7761">
        <v>70</v>
      </c>
      <c r="B7761" t="s">
        <v>354</v>
      </c>
      <c r="C7761" t="s">
        <v>581</v>
      </c>
      <c r="D7761" t="s">
        <v>94</v>
      </c>
      <c r="E7761" t="s">
        <v>54</v>
      </c>
      <c r="F7761" t="s">
        <v>84</v>
      </c>
      <c r="G7761">
        <v>23100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224</v>
      </c>
      <c r="AB7761">
        <v>2019</v>
      </c>
    </row>
    <row r="7762" spans="1:28" x14ac:dyDescent="0.25">
      <c r="A7762">
        <v>71</v>
      </c>
      <c r="B7762" t="s">
        <v>355</v>
      </c>
      <c r="C7762" t="s">
        <v>582</v>
      </c>
      <c r="D7762" t="s">
        <v>7</v>
      </c>
      <c r="E7762" t="s">
        <v>54</v>
      </c>
      <c r="F7762" t="s">
        <v>84</v>
      </c>
      <c r="G7762">
        <v>23100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224</v>
      </c>
      <c r="AB7762">
        <v>2019</v>
      </c>
    </row>
    <row r="7763" spans="1:28" x14ac:dyDescent="0.25">
      <c r="A7763">
        <v>72</v>
      </c>
      <c r="B7763" t="s">
        <v>356</v>
      </c>
      <c r="C7763" t="s">
        <v>571</v>
      </c>
      <c r="D7763" t="s">
        <v>6</v>
      </c>
      <c r="E7763" t="s">
        <v>747</v>
      </c>
      <c r="F7763" t="s">
        <v>84</v>
      </c>
      <c r="G7763">
        <v>23100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224</v>
      </c>
      <c r="AB7763">
        <v>2019</v>
      </c>
    </row>
    <row r="7764" spans="1:28" x14ac:dyDescent="0.25">
      <c r="A7764">
        <v>73</v>
      </c>
      <c r="B7764" t="s">
        <v>357</v>
      </c>
      <c r="C7764" t="s">
        <v>589</v>
      </c>
      <c r="D7764" t="s">
        <v>6</v>
      </c>
      <c r="E7764" t="s">
        <v>747</v>
      </c>
      <c r="F7764" t="s">
        <v>84</v>
      </c>
      <c r="G7764">
        <v>23100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224</v>
      </c>
      <c r="AB7764">
        <v>2019</v>
      </c>
    </row>
    <row r="7765" spans="1:28" x14ac:dyDescent="0.25">
      <c r="A7765">
        <v>74</v>
      </c>
      <c r="B7765" t="s">
        <v>358</v>
      </c>
      <c r="C7765" t="s">
        <v>748</v>
      </c>
      <c r="D7765" t="s">
        <v>10</v>
      </c>
      <c r="E7765" t="s">
        <v>54</v>
      </c>
      <c r="F7765" t="s">
        <v>84</v>
      </c>
      <c r="G7765">
        <v>23100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224</v>
      </c>
      <c r="AB7765">
        <v>2019</v>
      </c>
    </row>
    <row r="7766" spans="1:28" x14ac:dyDescent="0.25">
      <c r="A7766">
        <v>75</v>
      </c>
      <c r="B7766" t="s">
        <v>359</v>
      </c>
      <c r="C7766" t="s">
        <v>572</v>
      </c>
      <c r="D7766" t="s">
        <v>94</v>
      </c>
      <c r="E7766" t="s">
        <v>54</v>
      </c>
      <c r="F7766" t="s">
        <v>84</v>
      </c>
      <c r="G7766">
        <v>23100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224</v>
      </c>
      <c r="AB7766">
        <v>2019</v>
      </c>
    </row>
    <row r="7767" spans="1:28" x14ac:dyDescent="0.25">
      <c r="A7767">
        <v>76</v>
      </c>
      <c r="B7767" t="s">
        <v>341</v>
      </c>
      <c r="C7767" t="s">
        <v>579</v>
      </c>
      <c r="D7767" t="s">
        <v>94</v>
      </c>
      <c r="E7767" t="s">
        <v>751</v>
      </c>
      <c r="F7767" t="s">
        <v>84</v>
      </c>
      <c r="G7767">
        <v>22000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224</v>
      </c>
      <c r="AB7767">
        <v>2019</v>
      </c>
    </row>
    <row r="7768" spans="1:28" x14ac:dyDescent="0.25">
      <c r="A7768">
        <v>77</v>
      </c>
      <c r="B7768" t="s">
        <v>347</v>
      </c>
      <c r="C7768" t="s">
        <v>651</v>
      </c>
      <c r="D7768" t="s">
        <v>6</v>
      </c>
      <c r="E7768" t="s">
        <v>747</v>
      </c>
      <c r="F7768" t="s">
        <v>84</v>
      </c>
      <c r="G7768">
        <v>22000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224</v>
      </c>
      <c r="AB7768">
        <v>2019</v>
      </c>
    </row>
    <row r="7769" spans="1:28" x14ac:dyDescent="0.25">
      <c r="A7769">
        <v>78</v>
      </c>
      <c r="B7769" t="s">
        <v>348</v>
      </c>
      <c r="C7769" t="s">
        <v>652</v>
      </c>
      <c r="D7769" t="s">
        <v>6</v>
      </c>
      <c r="E7769" t="s">
        <v>749</v>
      </c>
      <c r="F7769" t="s">
        <v>84</v>
      </c>
      <c r="G7769">
        <v>22000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224</v>
      </c>
      <c r="AB7769">
        <v>2019</v>
      </c>
    </row>
    <row r="7770" spans="1:28" x14ac:dyDescent="0.25">
      <c r="A7770">
        <v>79</v>
      </c>
      <c r="B7770" t="s">
        <v>349</v>
      </c>
      <c r="C7770" t="s">
        <v>591</v>
      </c>
      <c r="D7770" t="s">
        <v>6</v>
      </c>
      <c r="E7770" t="s">
        <v>750</v>
      </c>
      <c r="F7770" t="s">
        <v>84</v>
      </c>
      <c r="G7770">
        <v>22000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224</v>
      </c>
      <c r="AB7770">
        <v>2019</v>
      </c>
    </row>
    <row r="7771" spans="1:28" x14ac:dyDescent="0.25">
      <c r="A7771">
        <v>80</v>
      </c>
      <c r="B7771" t="s">
        <v>351</v>
      </c>
      <c r="C7771" t="s">
        <v>592</v>
      </c>
      <c r="D7771" t="s">
        <v>6</v>
      </c>
      <c r="E7771" t="s">
        <v>751</v>
      </c>
      <c r="F7771" t="s">
        <v>84</v>
      </c>
      <c r="G7771">
        <v>22000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224</v>
      </c>
      <c r="AB7771">
        <v>2019</v>
      </c>
    </row>
    <row r="7772" spans="1:28" x14ac:dyDescent="0.25">
      <c r="A7772">
        <v>81</v>
      </c>
      <c r="B7772" t="s">
        <v>352</v>
      </c>
      <c r="C7772" t="s">
        <v>593</v>
      </c>
      <c r="D7772" t="s">
        <v>6</v>
      </c>
      <c r="E7772" t="s">
        <v>749</v>
      </c>
      <c r="F7772" t="s">
        <v>84</v>
      </c>
      <c r="G7772">
        <v>22000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224</v>
      </c>
      <c r="AB7772">
        <v>2019</v>
      </c>
    </row>
    <row r="7773" spans="1:28" x14ac:dyDescent="0.25">
      <c r="A7773">
        <v>82</v>
      </c>
      <c r="B7773" t="s">
        <v>428</v>
      </c>
      <c r="C7773" t="s">
        <v>722</v>
      </c>
      <c r="D7773" t="s">
        <v>723</v>
      </c>
      <c r="E7773" t="s">
        <v>752</v>
      </c>
      <c r="F7773" t="s">
        <v>84</v>
      </c>
      <c r="G7773">
        <v>22000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224</v>
      </c>
      <c r="AB7773">
        <v>2019</v>
      </c>
    </row>
    <row r="7774" spans="1:28" x14ac:dyDescent="0.25">
      <c r="A7774">
        <v>83</v>
      </c>
      <c r="B7774" t="s">
        <v>433</v>
      </c>
      <c r="C7774" t="s">
        <v>653</v>
      </c>
      <c r="D7774" t="s">
        <v>650</v>
      </c>
      <c r="E7774" t="s">
        <v>33</v>
      </c>
      <c r="F7774" t="s">
        <v>84</v>
      </c>
      <c r="G7774">
        <v>22000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224</v>
      </c>
      <c r="AB7774">
        <v>2019</v>
      </c>
    </row>
    <row r="7775" spans="1:28" x14ac:dyDescent="0.25">
      <c r="A7775">
        <v>84</v>
      </c>
      <c r="B7775" t="s">
        <v>340</v>
      </c>
      <c r="C7775" t="s">
        <v>654</v>
      </c>
      <c r="D7775" t="s">
        <v>6</v>
      </c>
      <c r="E7775" t="s">
        <v>749</v>
      </c>
      <c r="F7775" t="s">
        <v>84</v>
      </c>
      <c r="G7775">
        <v>20000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224</v>
      </c>
      <c r="AB7775">
        <v>2019</v>
      </c>
    </row>
    <row r="7776" spans="1:28" x14ac:dyDescent="0.25">
      <c r="A7776">
        <v>85</v>
      </c>
      <c r="B7776" t="s">
        <v>344</v>
      </c>
      <c r="C7776" t="s">
        <v>588</v>
      </c>
      <c r="D7776" t="s">
        <v>94</v>
      </c>
      <c r="E7776" t="s">
        <v>41</v>
      </c>
      <c r="F7776" t="s">
        <v>84</v>
      </c>
      <c r="G7776">
        <v>19800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224</v>
      </c>
      <c r="AB7776">
        <v>2019</v>
      </c>
    </row>
    <row r="7777" spans="1:28" x14ac:dyDescent="0.25">
      <c r="A7777">
        <v>86</v>
      </c>
      <c r="B7777" t="s">
        <v>345</v>
      </c>
      <c r="C7777" t="s">
        <v>512</v>
      </c>
      <c r="D7777" t="s">
        <v>94</v>
      </c>
      <c r="E7777" t="s">
        <v>749</v>
      </c>
      <c r="F7777" t="s">
        <v>84</v>
      </c>
      <c r="G7777">
        <v>19800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224</v>
      </c>
      <c r="AB7777">
        <v>2019</v>
      </c>
    </row>
    <row r="7778" spans="1:28" x14ac:dyDescent="0.25">
      <c r="A7778">
        <v>87</v>
      </c>
      <c r="B7778" t="s">
        <v>342</v>
      </c>
      <c r="C7778" t="s">
        <v>559</v>
      </c>
      <c r="D7778" t="s">
        <v>94</v>
      </c>
      <c r="E7778" t="s">
        <v>37</v>
      </c>
      <c r="F7778" t="s">
        <v>84</v>
      </c>
      <c r="G7778">
        <v>16775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224</v>
      </c>
      <c r="AB7778">
        <v>2019</v>
      </c>
    </row>
    <row r="7779" spans="1:28" x14ac:dyDescent="0.25">
      <c r="A7779">
        <v>88</v>
      </c>
      <c r="B7779" t="s">
        <v>343</v>
      </c>
      <c r="C7779" t="s">
        <v>633</v>
      </c>
      <c r="D7779" t="s">
        <v>6</v>
      </c>
      <c r="E7779" t="s">
        <v>37</v>
      </c>
      <c r="F7779" t="s">
        <v>84</v>
      </c>
      <c r="G7779">
        <v>16775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224</v>
      </c>
      <c r="AB7779">
        <v>2019</v>
      </c>
    </row>
    <row r="7780" spans="1:28" x14ac:dyDescent="0.25">
      <c r="A7780">
        <v>89</v>
      </c>
      <c r="B7780" t="s">
        <v>338</v>
      </c>
      <c r="C7780" t="s">
        <v>594</v>
      </c>
      <c r="D7780" t="s">
        <v>6</v>
      </c>
      <c r="E7780" t="s">
        <v>28</v>
      </c>
      <c r="F7780" t="s">
        <v>84</v>
      </c>
      <c r="G7780">
        <v>16500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224</v>
      </c>
      <c r="AB7780">
        <v>2019</v>
      </c>
    </row>
    <row r="7781" spans="1:28" x14ac:dyDescent="0.25">
      <c r="A7781">
        <v>90</v>
      </c>
      <c r="B7781" t="s">
        <v>339</v>
      </c>
      <c r="C7781" t="s">
        <v>595</v>
      </c>
      <c r="D7781" t="s">
        <v>94</v>
      </c>
      <c r="E7781" t="s">
        <v>57</v>
      </c>
      <c r="F7781" t="s">
        <v>84</v>
      </c>
      <c r="G7781">
        <v>16500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224</v>
      </c>
      <c r="AB7781">
        <v>2019</v>
      </c>
    </row>
    <row r="7782" spans="1:28" x14ac:dyDescent="0.25">
      <c r="A7782">
        <v>91</v>
      </c>
      <c r="B7782" t="s">
        <v>431</v>
      </c>
      <c r="C7782" t="s">
        <v>600</v>
      </c>
      <c r="D7782" t="s">
        <v>94</v>
      </c>
      <c r="E7782" t="s">
        <v>37</v>
      </c>
      <c r="F7782" t="s">
        <v>84</v>
      </c>
      <c r="G7782">
        <v>13750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224</v>
      </c>
      <c r="AB7782">
        <v>2019</v>
      </c>
    </row>
    <row r="7783" spans="1:28" x14ac:dyDescent="0.25">
      <c r="A7783">
        <v>92</v>
      </c>
      <c r="B7783" t="s">
        <v>336</v>
      </c>
      <c r="C7783" t="s">
        <v>603</v>
      </c>
      <c r="D7783" t="s">
        <v>6</v>
      </c>
      <c r="E7783" t="s">
        <v>37</v>
      </c>
      <c r="F7783" t="s">
        <v>84</v>
      </c>
      <c r="G7783">
        <v>10000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224</v>
      </c>
      <c r="AB7783">
        <v>2019</v>
      </c>
    </row>
    <row r="7784" spans="1:28" x14ac:dyDescent="0.25">
      <c r="A7784">
        <v>93</v>
      </c>
      <c r="B7784" t="s">
        <v>337</v>
      </c>
      <c r="C7784" t="s">
        <v>725</v>
      </c>
      <c r="D7784" t="s">
        <v>6</v>
      </c>
      <c r="E7784" t="s">
        <v>37</v>
      </c>
      <c r="F7784" t="s">
        <v>84</v>
      </c>
      <c r="G7784">
        <v>10000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225</v>
      </c>
      <c r="AB7784">
        <v>2019</v>
      </c>
    </row>
    <row r="7785" spans="1:28" x14ac:dyDescent="0.25">
      <c r="A7785">
        <v>94</v>
      </c>
      <c r="B7785" t="s">
        <v>373</v>
      </c>
      <c r="C7785" t="s">
        <v>708</v>
      </c>
      <c r="D7785" t="s">
        <v>7</v>
      </c>
      <c r="E7785" t="s">
        <v>27</v>
      </c>
      <c r="F7785" t="s">
        <v>84</v>
      </c>
      <c r="G7785">
        <v>360000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225</v>
      </c>
      <c r="AB7785">
        <v>2019</v>
      </c>
    </row>
    <row r="7786" spans="1:28" x14ac:dyDescent="0.25">
      <c r="A7786">
        <v>1</v>
      </c>
      <c r="B7786" t="s">
        <v>426</v>
      </c>
      <c r="C7786" t="s">
        <v>502</v>
      </c>
      <c r="D7786" t="s">
        <v>10</v>
      </c>
      <c r="E7786" t="s">
        <v>53</v>
      </c>
      <c r="F7786" t="s">
        <v>84</v>
      </c>
      <c r="G7786">
        <v>280000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225</v>
      </c>
      <c r="AB7786">
        <v>2019</v>
      </c>
    </row>
    <row r="7787" spans="1:28" x14ac:dyDescent="0.25">
      <c r="A7787">
        <v>2</v>
      </c>
      <c r="B7787" t="s">
        <v>427</v>
      </c>
      <c r="C7787" t="s">
        <v>709</v>
      </c>
      <c r="D7787" t="s">
        <v>19</v>
      </c>
      <c r="E7787" t="s">
        <v>71</v>
      </c>
      <c r="F7787" t="s">
        <v>84</v>
      </c>
      <c r="G7787">
        <v>280000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225</v>
      </c>
      <c r="AB7787">
        <v>2019</v>
      </c>
    </row>
    <row r="7788" spans="1:28" x14ac:dyDescent="0.25">
      <c r="A7788">
        <v>3</v>
      </c>
      <c r="B7788" t="s">
        <v>417</v>
      </c>
      <c r="C7788" t="s">
        <v>512</v>
      </c>
      <c r="D7788" t="s">
        <v>21</v>
      </c>
      <c r="E7788" t="s">
        <v>81</v>
      </c>
      <c r="F7788" t="s">
        <v>84</v>
      </c>
      <c r="G7788">
        <v>130000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225</v>
      </c>
      <c r="AB7788">
        <v>2019</v>
      </c>
    </row>
    <row r="7789" spans="1:28" x14ac:dyDescent="0.25">
      <c r="A7789">
        <v>4</v>
      </c>
      <c r="B7789" t="s">
        <v>418</v>
      </c>
      <c r="C7789" t="s">
        <v>710</v>
      </c>
      <c r="D7789" t="s">
        <v>94</v>
      </c>
      <c r="E7789" t="s">
        <v>711</v>
      </c>
      <c r="F7789" t="s">
        <v>84</v>
      </c>
      <c r="G7789">
        <v>130000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225</v>
      </c>
      <c r="AB7789">
        <v>2019</v>
      </c>
    </row>
    <row r="7790" spans="1:28" x14ac:dyDescent="0.25">
      <c r="A7790">
        <v>5</v>
      </c>
      <c r="B7790" t="s">
        <v>419</v>
      </c>
      <c r="C7790" t="s">
        <v>518</v>
      </c>
      <c r="D7790" t="s">
        <v>16</v>
      </c>
      <c r="E7790" t="s">
        <v>701</v>
      </c>
      <c r="F7790" t="s">
        <v>84</v>
      </c>
      <c r="G7790">
        <v>130000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225</v>
      </c>
      <c r="AB7790">
        <v>2019</v>
      </c>
    </row>
    <row r="7791" spans="1:28" x14ac:dyDescent="0.25">
      <c r="A7791">
        <v>6</v>
      </c>
      <c r="B7791" t="s">
        <v>420</v>
      </c>
      <c r="C7791" t="s">
        <v>513</v>
      </c>
      <c r="D7791" t="s">
        <v>14</v>
      </c>
      <c r="E7791" t="s">
        <v>333</v>
      </c>
      <c r="F7791" t="s">
        <v>84</v>
      </c>
      <c r="G7791">
        <v>130000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225</v>
      </c>
      <c r="AB7791">
        <v>2019</v>
      </c>
    </row>
    <row r="7792" spans="1:28" x14ac:dyDescent="0.25">
      <c r="A7792">
        <v>7</v>
      </c>
      <c r="B7792" t="s">
        <v>421</v>
      </c>
      <c r="C7792" t="s">
        <v>515</v>
      </c>
      <c r="D7792" t="s">
        <v>4</v>
      </c>
      <c r="E7792" t="s">
        <v>516</v>
      </c>
      <c r="F7792" t="s">
        <v>84</v>
      </c>
      <c r="G7792">
        <v>130000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225</v>
      </c>
      <c r="AB7792">
        <v>2019</v>
      </c>
    </row>
    <row r="7793" spans="1:28" x14ac:dyDescent="0.25">
      <c r="A7793">
        <v>8</v>
      </c>
      <c r="B7793" t="s">
        <v>422</v>
      </c>
      <c r="C7793" t="s">
        <v>504</v>
      </c>
      <c r="D7793" t="s">
        <v>5</v>
      </c>
      <c r="E7793" t="s">
        <v>702</v>
      </c>
      <c r="F7793" t="s">
        <v>84</v>
      </c>
      <c r="G7793">
        <v>130000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225</v>
      </c>
      <c r="AB7793">
        <v>2019</v>
      </c>
    </row>
    <row r="7794" spans="1:28" x14ac:dyDescent="0.25">
      <c r="A7794">
        <v>9</v>
      </c>
      <c r="B7794" t="s">
        <v>423</v>
      </c>
      <c r="C7794" t="s">
        <v>614</v>
      </c>
      <c r="D7794" t="s">
        <v>615</v>
      </c>
      <c r="E7794" t="s">
        <v>616</v>
      </c>
      <c r="F7794" t="s">
        <v>84</v>
      </c>
      <c r="G7794">
        <v>130000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225</v>
      </c>
      <c r="AB7794">
        <v>2019</v>
      </c>
    </row>
    <row r="7795" spans="1:28" x14ac:dyDescent="0.25">
      <c r="A7795">
        <v>10</v>
      </c>
      <c r="B7795" t="s">
        <v>424</v>
      </c>
      <c r="C7795" t="s">
        <v>665</v>
      </c>
      <c r="D7795" t="s">
        <v>17</v>
      </c>
      <c r="E7795" t="s">
        <v>666</v>
      </c>
      <c r="F7795" t="s">
        <v>84</v>
      </c>
      <c r="G7795">
        <v>130000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225</v>
      </c>
      <c r="AB7795">
        <v>2019</v>
      </c>
    </row>
    <row r="7796" spans="1:28" x14ac:dyDescent="0.25">
      <c r="A7796">
        <v>11</v>
      </c>
      <c r="B7796" t="s">
        <v>411</v>
      </c>
      <c r="C7796" t="s">
        <v>521</v>
      </c>
      <c r="D7796" t="s">
        <v>13</v>
      </c>
      <c r="E7796" t="s">
        <v>729</v>
      </c>
      <c r="F7796" t="s">
        <v>84</v>
      </c>
      <c r="G7796">
        <v>95000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225</v>
      </c>
      <c r="AB7796">
        <v>2019</v>
      </c>
    </row>
    <row r="7797" spans="1:28" x14ac:dyDescent="0.25">
      <c r="A7797">
        <v>12</v>
      </c>
      <c r="B7797" t="s">
        <v>413</v>
      </c>
      <c r="C7797" t="s">
        <v>626</v>
      </c>
      <c r="D7797" t="s">
        <v>627</v>
      </c>
      <c r="E7797" t="s">
        <v>628</v>
      </c>
      <c r="F7797" t="s">
        <v>84</v>
      </c>
      <c r="G7797">
        <v>95000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225</v>
      </c>
      <c r="AB7797">
        <v>2019</v>
      </c>
    </row>
    <row r="7798" spans="1:28" x14ac:dyDescent="0.25">
      <c r="A7798">
        <v>13</v>
      </c>
      <c r="B7798" t="s">
        <v>414</v>
      </c>
      <c r="C7798" t="s">
        <v>523</v>
      </c>
      <c r="D7798" t="s">
        <v>21</v>
      </c>
      <c r="E7798" t="s">
        <v>731</v>
      </c>
      <c r="F7798" t="s">
        <v>84</v>
      </c>
      <c r="G7798">
        <v>95000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225</v>
      </c>
      <c r="AB7798">
        <v>2019</v>
      </c>
    </row>
    <row r="7799" spans="1:28" x14ac:dyDescent="0.25">
      <c r="A7799">
        <v>14</v>
      </c>
      <c r="B7799" t="s">
        <v>415</v>
      </c>
      <c r="C7799" t="s">
        <v>525</v>
      </c>
      <c r="D7799" t="s">
        <v>10</v>
      </c>
      <c r="E7799" t="s">
        <v>69</v>
      </c>
      <c r="F7799" t="s">
        <v>84</v>
      </c>
      <c r="G7799">
        <v>95000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225</v>
      </c>
      <c r="AB7799">
        <v>2019</v>
      </c>
    </row>
    <row r="7800" spans="1:28" x14ac:dyDescent="0.25">
      <c r="A7800">
        <v>15</v>
      </c>
      <c r="B7800" t="s">
        <v>416</v>
      </c>
      <c r="C7800" t="s">
        <v>679</v>
      </c>
      <c r="D7800" t="s">
        <v>6</v>
      </c>
      <c r="E7800" t="s">
        <v>680</v>
      </c>
      <c r="F7800" t="s">
        <v>84</v>
      </c>
      <c r="G7800">
        <v>95000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225</v>
      </c>
      <c r="AB7800">
        <v>2019</v>
      </c>
    </row>
    <row r="7801" spans="1:28" x14ac:dyDescent="0.25">
      <c r="A7801">
        <v>16</v>
      </c>
      <c r="B7801" t="s">
        <v>412</v>
      </c>
      <c r="C7801" t="s">
        <v>527</v>
      </c>
      <c r="D7801" t="s">
        <v>17</v>
      </c>
      <c r="E7801" t="s">
        <v>613</v>
      </c>
      <c r="F7801" t="s">
        <v>84</v>
      </c>
      <c r="G7801">
        <v>85000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225</v>
      </c>
      <c r="AB7801">
        <v>2019</v>
      </c>
    </row>
    <row r="7802" spans="1:28" x14ac:dyDescent="0.25">
      <c r="A7802">
        <v>17</v>
      </c>
      <c r="B7802" t="s">
        <v>410</v>
      </c>
      <c r="C7802" t="s">
        <v>685</v>
      </c>
      <c r="D7802" t="s">
        <v>21</v>
      </c>
      <c r="E7802" t="s">
        <v>734</v>
      </c>
      <c r="F7802" t="s">
        <v>84</v>
      </c>
      <c r="G7802">
        <v>85000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225</v>
      </c>
      <c r="AB7802">
        <v>2019</v>
      </c>
    </row>
    <row r="7803" spans="1:28" x14ac:dyDescent="0.25">
      <c r="A7803">
        <v>18</v>
      </c>
      <c r="B7803" t="s">
        <v>373</v>
      </c>
      <c r="C7803" t="s">
        <v>688</v>
      </c>
      <c r="D7803" t="s">
        <v>94</v>
      </c>
      <c r="E7803" t="s">
        <v>689</v>
      </c>
      <c r="F7803" t="s">
        <v>84</v>
      </c>
      <c r="G7803">
        <v>80000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225</v>
      </c>
      <c r="AB7803">
        <v>2019</v>
      </c>
    </row>
    <row r="7804" spans="1:28" x14ac:dyDescent="0.25">
      <c r="A7804">
        <v>19</v>
      </c>
      <c r="B7804" t="s">
        <v>408</v>
      </c>
      <c r="C7804" t="s">
        <v>712</v>
      </c>
      <c r="D7804" t="s">
        <v>632</v>
      </c>
      <c r="E7804" t="s">
        <v>713</v>
      </c>
      <c r="F7804" t="s">
        <v>84</v>
      </c>
      <c r="G7804">
        <v>80000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225</v>
      </c>
      <c r="AB7804">
        <v>2019</v>
      </c>
    </row>
    <row r="7805" spans="1:28" x14ac:dyDescent="0.25">
      <c r="A7805">
        <v>20</v>
      </c>
      <c r="B7805" t="s">
        <v>407</v>
      </c>
      <c r="C7805" t="s">
        <v>532</v>
      </c>
      <c r="D7805" t="s">
        <v>12</v>
      </c>
      <c r="E7805" t="s">
        <v>35</v>
      </c>
      <c r="F7805" t="s">
        <v>84</v>
      </c>
      <c r="G7805">
        <v>75000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225</v>
      </c>
      <c r="AB7805">
        <v>2019</v>
      </c>
    </row>
    <row r="7806" spans="1:28" x14ac:dyDescent="0.25">
      <c r="A7806">
        <v>21</v>
      </c>
      <c r="B7806" t="s">
        <v>406</v>
      </c>
      <c r="C7806" t="s">
        <v>533</v>
      </c>
      <c r="D7806" t="s">
        <v>6</v>
      </c>
      <c r="E7806" t="s">
        <v>735</v>
      </c>
      <c r="F7806" t="s">
        <v>84</v>
      </c>
      <c r="G7806">
        <v>70000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225</v>
      </c>
      <c r="AB7806">
        <v>2019</v>
      </c>
    </row>
    <row r="7807" spans="1:28" x14ac:dyDescent="0.25">
      <c r="A7807">
        <v>22</v>
      </c>
      <c r="B7807" t="s">
        <v>389</v>
      </c>
      <c r="C7807" t="s">
        <v>529</v>
      </c>
      <c r="D7807" t="s">
        <v>18</v>
      </c>
      <c r="E7807" t="s">
        <v>55</v>
      </c>
      <c r="F7807" t="s">
        <v>84</v>
      </c>
      <c r="G7807">
        <v>65000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225</v>
      </c>
      <c r="AB7807">
        <v>2019</v>
      </c>
    </row>
    <row r="7808" spans="1:28" x14ac:dyDescent="0.25">
      <c r="A7808">
        <v>23</v>
      </c>
      <c r="B7808" t="s">
        <v>402</v>
      </c>
      <c r="C7808" t="s">
        <v>526</v>
      </c>
      <c r="D7808" t="s">
        <v>4</v>
      </c>
      <c r="E7808" t="s">
        <v>737</v>
      </c>
      <c r="F7808" t="s">
        <v>84</v>
      </c>
      <c r="G7808">
        <v>65000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225</v>
      </c>
      <c r="AB7808">
        <v>2019</v>
      </c>
    </row>
    <row r="7809" spans="1:28" x14ac:dyDescent="0.25">
      <c r="A7809">
        <v>24</v>
      </c>
      <c r="B7809" t="s">
        <v>403</v>
      </c>
      <c r="C7809" t="s">
        <v>703</v>
      </c>
      <c r="D7809" t="s">
        <v>13</v>
      </c>
      <c r="E7809" t="s">
        <v>704</v>
      </c>
      <c r="F7809" t="s">
        <v>84</v>
      </c>
      <c r="G7809">
        <v>65000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225</v>
      </c>
      <c r="AB7809">
        <v>2019</v>
      </c>
    </row>
    <row r="7810" spans="1:28" x14ac:dyDescent="0.25">
      <c r="A7810">
        <v>25</v>
      </c>
      <c r="B7810" t="s">
        <v>404</v>
      </c>
      <c r="C7810" t="s">
        <v>534</v>
      </c>
      <c r="D7810" t="s">
        <v>10</v>
      </c>
      <c r="E7810" t="s">
        <v>39</v>
      </c>
      <c r="F7810" t="s">
        <v>84</v>
      </c>
      <c r="G7810">
        <v>65000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225</v>
      </c>
      <c r="AB7810">
        <v>2019</v>
      </c>
    </row>
    <row r="7811" spans="1:28" x14ac:dyDescent="0.25">
      <c r="A7811">
        <v>26</v>
      </c>
      <c r="B7811" t="s">
        <v>405</v>
      </c>
      <c r="C7811" t="s">
        <v>535</v>
      </c>
      <c r="D7811" t="s">
        <v>16</v>
      </c>
      <c r="E7811" t="s">
        <v>61</v>
      </c>
      <c r="F7811" t="s">
        <v>84</v>
      </c>
      <c r="G7811">
        <v>65000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225</v>
      </c>
      <c r="AB7811">
        <v>2019</v>
      </c>
    </row>
    <row r="7812" spans="1:28" x14ac:dyDescent="0.25">
      <c r="A7812">
        <v>27</v>
      </c>
      <c r="B7812" t="s">
        <v>400</v>
      </c>
      <c r="C7812" t="s">
        <v>536</v>
      </c>
      <c r="D7812" t="s">
        <v>4</v>
      </c>
      <c r="E7812" t="s">
        <v>64</v>
      </c>
      <c r="F7812" t="s">
        <v>84</v>
      </c>
      <c r="G7812">
        <v>60000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225</v>
      </c>
      <c r="AB7812">
        <v>2019</v>
      </c>
    </row>
    <row r="7813" spans="1:28" x14ac:dyDescent="0.25">
      <c r="A7813">
        <v>28</v>
      </c>
      <c r="B7813" t="s">
        <v>401</v>
      </c>
      <c r="C7813" t="s">
        <v>537</v>
      </c>
      <c r="D7813" t="s">
        <v>7</v>
      </c>
      <c r="E7813" t="s">
        <v>75</v>
      </c>
      <c r="F7813" t="s">
        <v>84</v>
      </c>
      <c r="G7813">
        <v>60000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225</v>
      </c>
      <c r="AB7813">
        <v>2019</v>
      </c>
    </row>
    <row r="7814" spans="1:28" x14ac:dyDescent="0.25">
      <c r="A7814">
        <v>29</v>
      </c>
      <c r="B7814" t="s">
        <v>429</v>
      </c>
      <c r="C7814" t="s">
        <v>538</v>
      </c>
      <c r="D7814" t="s">
        <v>14</v>
      </c>
      <c r="E7814" t="s">
        <v>66</v>
      </c>
      <c r="F7814" t="s">
        <v>84</v>
      </c>
      <c r="G7814">
        <v>55000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225</v>
      </c>
      <c r="AB7814">
        <v>2019</v>
      </c>
    </row>
    <row r="7815" spans="1:28" x14ac:dyDescent="0.25">
      <c r="A7815">
        <v>30</v>
      </c>
      <c r="B7815" t="s">
        <v>342</v>
      </c>
      <c r="C7815" t="s">
        <v>539</v>
      </c>
      <c r="D7815" t="s">
        <v>15</v>
      </c>
      <c r="E7815" t="s">
        <v>540</v>
      </c>
      <c r="F7815" t="s">
        <v>84</v>
      </c>
      <c r="G7815">
        <v>55000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225</v>
      </c>
      <c r="AB7815">
        <v>2019</v>
      </c>
    </row>
    <row r="7816" spans="1:28" x14ac:dyDescent="0.25">
      <c r="A7816">
        <v>31</v>
      </c>
      <c r="B7816" t="s">
        <v>399</v>
      </c>
      <c r="C7816" t="s">
        <v>514</v>
      </c>
      <c r="D7816" t="s">
        <v>16</v>
      </c>
      <c r="E7816" t="s">
        <v>79</v>
      </c>
      <c r="F7816" t="s">
        <v>84</v>
      </c>
      <c r="G7816">
        <v>54000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225</v>
      </c>
      <c r="AB7816">
        <v>2019</v>
      </c>
    </row>
    <row r="7817" spans="1:28" x14ac:dyDescent="0.25">
      <c r="A7817">
        <v>32</v>
      </c>
      <c r="B7817" t="s">
        <v>396</v>
      </c>
      <c r="C7817" t="s">
        <v>541</v>
      </c>
      <c r="D7817" t="s">
        <v>21</v>
      </c>
      <c r="E7817" t="s">
        <v>70</v>
      </c>
      <c r="F7817" t="s">
        <v>84</v>
      </c>
      <c r="G7817">
        <v>50000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225</v>
      </c>
      <c r="AB7817">
        <v>2019</v>
      </c>
    </row>
    <row r="7818" spans="1:28" x14ac:dyDescent="0.25">
      <c r="A7818">
        <v>33</v>
      </c>
      <c r="B7818" t="s">
        <v>397</v>
      </c>
      <c r="C7818" t="s">
        <v>542</v>
      </c>
      <c r="D7818" t="s">
        <v>17</v>
      </c>
      <c r="E7818" t="s">
        <v>76</v>
      </c>
      <c r="F7818" t="s">
        <v>84</v>
      </c>
      <c r="G7818">
        <v>50000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225</v>
      </c>
      <c r="AB7818">
        <v>2019</v>
      </c>
    </row>
    <row r="7819" spans="1:28" x14ac:dyDescent="0.25">
      <c r="A7819">
        <v>34</v>
      </c>
      <c r="B7819" t="s">
        <v>379</v>
      </c>
      <c r="C7819" t="s">
        <v>544</v>
      </c>
      <c r="D7819" t="s">
        <v>10</v>
      </c>
      <c r="E7819" t="s">
        <v>43</v>
      </c>
      <c r="F7819" t="s">
        <v>84</v>
      </c>
      <c r="G7819">
        <v>45000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225</v>
      </c>
      <c r="AB7819">
        <v>2019</v>
      </c>
    </row>
    <row r="7820" spans="1:28" x14ac:dyDescent="0.25">
      <c r="A7820">
        <v>35</v>
      </c>
      <c r="B7820" t="s">
        <v>388</v>
      </c>
      <c r="C7820" t="s">
        <v>646</v>
      </c>
      <c r="D7820" t="s">
        <v>647</v>
      </c>
      <c r="E7820" t="s">
        <v>24</v>
      </c>
      <c r="F7820" t="s">
        <v>84</v>
      </c>
      <c r="G7820">
        <v>45000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225</v>
      </c>
      <c r="AB7820">
        <v>2019</v>
      </c>
    </row>
    <row r="7821" spans="1:28" x14ac:dyDescent="0.25">
      <c r="A7821">
        <v>36</v>
      </c>
      <c r="B7821" t="s">
        <v>390</v>
      </c>
      <c r="C7821" t="s">
        <v>531</v>
      </c>
      <c r="D7821" t="s">
        <v>5</v>
      </c>
      <c r="E7821" t="s">
        <v>25</v>
      </c>
      <c r="F7821" t="s">
        <v>84</v>
      </c>
      <c r="G7821">
        <v>45000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225</v>
      </c>
      <c r="AB7821">
        <v>2019</v>
      </c>
    </row>
    <row r="7822" spans="1:28" x14ac:dyDescent="0.25">
      <c r="A7822">
        <v>37</v>
      </c>
      <c r="B7822" t="s">
        <v>368</v>
      </c>
      <c r="C7822" t="s">
        <v>720</v>
      </c>
      <c r="D7822" t="s">
        <v>13</v>
      </c>
      <c r="E7822" t="s">
        <v>738</v>
      </c>
      <c r="F7822" t="s">
        <v>84</v>
      </c>
      <c r="G7822">
        <v>45000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225</v>
      </c>
      <c r="AB7822">
        <v>2019</v>
      </c>
    </row>
    <row r="7823" spans="1:28" x14ac:dyDescent="0.25">
      <c r="A7823">
        <v>38</v>
      </c>
      <c r="B7823" t="s">
        <v>391</v>
      </c>
      <c r="C7823" t="s">
        <v>545</v>
      </c>
      <c r="D7823" t="s">
        <v>4</v>
      </c>
      <c r="E7823" t="s">
        <v>24</v>
      </c>
      <c r="F7823" t="s">
        <v>84</v>
      </c>
      <c r="G7823">
        <v>45000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225</v>
      </c>
      <c r="AB7823">
        <v>2019</v>
      </c>
    </row>
    <row r="7824" spans="1:28" x14ac:dyDescent="0.25">
      <c r="A7824">
        <v>39</v>
      </c>
      <c r="B7824" t="s">
        <v>392</v>
      </c>
      <c r="C7824" t="s">
        <v>547</v>
      </c>
      <c r="D7824" t="s">
        <v>10</v>
      </c>
      <c r="E7824" t="s">
        <v>50</v>
      </c>
      <c r="F7824" t="s">
        <v>84</v>
      </c>
      <c r="G7824">
        <v>45000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225</v>
      </c>
      <c r="AB7824">
        <v>2019</v>
      </c>
    </row>
    <row r="7825" spans="1:28" x14ac:dyDescent="0.25">
      <c r="A7825">
        <v>40</v>
      </c>
      <c r="B7825" t="s">
        <v>393</v>
      </c>
      <c r="C7825" t="s">
        <v>717</v>
      </c>
      <c r="D7825" t="s">
        <v>10</v>
      </c>
      <c r="E7825" t="s">
        <v>43</v>
      </c>
      <c r="F7825" t="s">
        <v>84</v>
      </c>
      <c r="G7825">
        <v>45000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225</v>
      </c>
      <c r="AB7825">
        <v>2019</v>
      </c>
    </row>
    <row r="7826" spans="1:28" x14ac:dyDescent="0.25">
      <c r="A7826">
        <v>41</v>
      </c>
      <c r="B7826" t="s">
        <v>387</v>
      </c>
      <c r="C7826" t="s">
        <v>549</v>
      </c>
      <c r="D7826" t="s">
        <v>16</v>
      </c>
      <c r="E7826" t="s">
        <v>45</v>
      </c>
      <c r="F7826" t="s">
        <v>84</v>
      </c>
      <c r="G7826">
        <v>44000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225</v>
      </c>
      <c r="AB7826">
        <v>2019</v>
      </c>
    </row>
    <row r="7827" spans="1:28" x14ac:dyDescent="0.25">
      <c r="A7827">
        <v>42</v>
      </c>
      <c r="B7827" t="s">
        <v>375</v>
      </c>
      <c r="C7827" t="s">
        <v>705</v>
      </c>
      <c r="D7827" t="s">
        <v>10</v>
      </c>
      <c r="E7827" t="s">
        <v>739</v>
      </c>
      <c r="F7827" t="s">
        <v>84</v>
      </c>
      <c r="G7827">
        <v>40000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225</v>
      </c>
      <c r="AB7827">
        <v>2019</v>
      </c>
    </row>
    <row r="7828" spans="1:28" x14ac:dyDescent="0.25">
      <c r="A7828">
        <v>43</v>
      </c>
      <c r="B7828" t="s">
        <v>376</v>
      </c>
      <c r="C7828" t="s">
        <v>551</v>
      </c>
      <c r="D7828" t="s">
        <v>10</v>
      </c>
      <c r="E7828" t="s">
        <v>44</v>
      </c>
      <c r="F7828" t="s">
        <v>84</v>
      </c>
      <c r="G7828">
        <v>40000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225</v>
      </c>
      <c r="AB7828">
        <v>2019</v>
      </c>
    </row>
    <row r="7829" spans="1:28" x14ac:dyDescent="0.25">
      <c r="A7829">
        <v>44</v>
      </c>
      <c r="B7829" t="s">
        <v>382</v>
      </c>
      <c r="C7829" t="s">
        <v>552</v>
      </c>
      <c r="D7829" t="s">
        <v>94</v>
      </c>
      <c r="E7829" t="s">
        <v>65</v>
      </c>
      <c r="F7829" t="s">
        <v>84</v>
      </c>
      <c r="G7829">
        <v>40000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225</v>
      </c>
      <c r="AB7829">
        <v>2019</v>
      </c>
    </row>
    <row r="7830" spans="1:28" x14ac:dyDescent="0.25">
      <c r="A7830">
        <v>45</v>
      </c>
      <c r="B7830" t="s">
        <v>385</v>
      </c>
      <c r="C7830" t="s">
        <v>629</v>
      </c>
      <c r="D7830" t="s">
        <v>12</v>
      </c>
      <c r="E7830" t="s">
        <v>698</v>
      </c>
      <c r="F7830" t="s">
        <v>84</v>
      </c>
      <c r="G7830">
        <v>40000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225</v>
      </c>
      <c r="AB7830">
        <v>2019</v>
      </c>
    </row>
    <row r="7831" spans="1:28" x14ac:dyDescent="0.25">
      <c r="A7831">
        <v>46</v>
      </c>
      <c r="B7831" t="s">
        <v>386</v>
      </c>
      <c r="C7831" t="s">
        <v>631</v>
      </c>
      <c r="D7831" t="s">
        <v>6</v>
      </c>
      <c r="E7831" t="s">
        <v>740</v>
      </c>
      <c r="F7831" t="s">
        <v>84</v>
      </c>
      <c r="G7831">
        <v>40000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225</v>
      </c>
      <c r="AB7831">
        <v>2019</v>
      </c>
    </row>
    <row r="7832" spans="1:28" x14ac:dyDescent="0.25">
      <c r="A7832">
        <v>47</v>
      </c>
      <c r="B7832" t="s">
        <v>381</v>
      </c>
      <c r="C7832" t="s">
        <v>553</v>
      </c>
      <c r="D7832" t="s">
        <v>10</v>
      </c>
      <c r="E7832" t="s">
        <v>740</v>
      </c>
      <c r="F7832" t="s">
        <v>84</v>
      </c>
      <c r="G7832">
        <v>38000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225</v>
      </c>
      <c r="AB7832">
        <v>2019</v>
      </c>
    </row>
    <row r="7833" spans="1:28" x14ac:dyDescent="0.25">
      <c r="A7833">
        <v>48</v>
      </c>
      <c r="B7833" t="s">
        <v>377</v>
      </c>
      <c r="C7833" t="s">
        <v>554</v>
      </c>
      <c r="D7833" t="s">
        <v>10</v>
      </c>
      <c r="E7833" t="s">
        <v>44</v>
      </c>
      <c r="F7833" t="s">
        <v>84</v>
      </c>
      <c r="G7833">
        <v>36000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225</v>
      </c>
      <c r="AB7833">
        <v>2019</v>
      </c>
    </row>
    <row r="7834" spans="1:28" x14ac:dyDescent="0.25">
      <c r="A7834">
        <v>49</v>
      </c>
      <c r="B7834" t="s">
        <v>378</v>
      </c>
      <c r="C7834" t="s">
        <v>556</v>
      </c>
      <c r="D7834" t="s">
        <v>10</v>
      </c>
      <c r="E7834" t="s">
        <v>44</v>
      </c>
      <c r="F7834" t="s">
        <v>84</v>
      </c>
      <c r="G7834">
        <v>36000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225</v>
      </c>
      <c r="AB7834">
        <v>2019</v>
      </c>
    </row>
    <row r="7835" spans="1:28" x14ac:dyDescent="0.25">
      <c r="A7835">
        <v>50</v>
      </c>
      <c r="B7835" t="s">
        <v>380</v>
      </c>
      <c r="C7835" t="s">
        <v>543</v>
      </c>
      <c r="D7835" t="s">
        <v>21</v>
      </c>
      <c r="E7835" t="s">
        <v>741</v>
      </c>
      <c r="F7835" t="s">
        <v>84</v>
      </c>
      <c r="G7835">
        <v>36000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225</v>
      </c>
      <c r="AB7835">
        <v>2019</v>
      </c>
    </row>
    <row r="7836" spans="1:28" x14ac:dyDescent="0.25">
      <c r="A7836">
        <v>51</v>
      </c>
      <c r="B7836" t="s">
        <v>360</v>
      </c>
      <c r="C7836" t="s">
        <v>560</v>
      </c>
      <c r="D7836" t="s">
        <v>12</v>
      </c>
      <c r="E7836" t="s">
        <v>742</v>
      </c>
      <c r="F7836" t="s">
        <v>84</v>
      </c>
      <c r="G7836">
        <v>32000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225</v>
      </c>
      <c r="AB7836">
        <v>2019</v>
      </c>
    </row>
    <row r="7837" spans="1:28" x14ac:dyDescent="0.25">
      <c r="A7837">
        <v>52</v>
      </c>
      <c r="B7837" t="s">
        <v>369</v>
      </c>
      <c r="C7837" t="s">
        <v>562</v>
      </c>
      <c r="D7837" t="s">
        <v>94</v>
      </c>
      <c r="E7837" t="s">
        <v>563</v>
      </c>
      <c r="F7837" t="s">
        <v>84</v>
      </c>
      <c r="G7837">
        <v>32000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225</v>
      </c>
      <c r="AB7837">
        <v>2019</v>
      </c>
    </row>
    <row r="7838" spans="1:28" x14ac:dyDescent="0.25">
      <c r="A7838">
        <v>53</v>
      </c>
      <c r="B7838" t="s">
        <v>370</v>
      </c>
      <c r="C7838" t="s">
        <v>648</v>
      </c>
      <c r="D7838" t="s">
        <v>94</v>
      </c>
      <c r="E7838" t="s">
        <v>740</v>
      </c>
      <c r="F7838" t="s">
        <v>84</v>
      </c>
      <c r="G7838">
        <v>32000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225</v>
      </c>
      <c r="AB7838">
        <v>2019</v>
      </c>
    </row>
    <row r="7839" spans="1:28" x14ac:dyDescent="0.25">
      <c r="A7839">
        <v>54</v>
      </c>
      <c r="B7839" t="s">
        <v>371</v>
      </c>
      <c r="C7839" t="s">
        <v>550</v>
      </c>
      <c r="D7839" t="s">
        <v>94</v>
      </c>
      <c r="E7839" t="s">
        <v>58</v>
      </c>
      <c r="F7839" t="s">
        <v>84</v>
      </c>
      <c r="G7839">
        <v>32000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225</v>
      </c>
      <c r="AB7839">
        <v>2019</v>
      </c>
    </row>
    <row r="7840" spans="1:28" x14ac:dyDescent="0.25">
      <c r="A7840">
        <v>55</v>
      </c>
      <c r="B7840" t="s">
        <v>372</v>
      </c>
      <c r="C7840" t="s">
        <v>707</v>
      </c>
      <c r="D7840" t="s">
        <v>94</v>
      </c>
      <c r="E7840" t="s">
        <v>630</v>
      </c>
      <c r="F7840" t="s">
        <v>84</v>
      </c>
      <c r="G7840">
        <v>32000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225</v>
      </c>
      <c r="AB7840">
        <v>2019</v>
      </c>
    </row>
    <row r="7841" spans="1:28" x14ac:dyDescent="0.25">
      <c r="A7841">
        <v>56</v>
      </c>
      <c r="B7841" t="s">
        <v>373</v>
      </c>
      <c r="C7841" t="s">
        <v>566</v>
      </c>
      <c r="D7841" t="s">
        <v>14</v>
      </c>
      <c r="E7841" t="s">
        <v>743</v>
      </c>
      <c r="F7841" t="s">
        <v>84</v>
      </c>
      <c r="G7841">
        <v>32000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225</v>
      </c>
      <c r="AB7841">
        <v>2019</v>
      </c>
    </row>
    <row r="7842" spans="1:28" x14ac:dyDescent="0.25">
      <c r="A7842">
        <v>57</v>
      </c>
      <c r="B7842" t="s">
        <v>366</v>
      </c>
      <c r="C7842" t="s">
        <v>727</v>
      </c>
      <c r="D7842" t="s">
        <v>14</v>
      </c>
      <c r="E7842" t="s">
        <v>744</v>
      </c>
      <c r="F7842" t="s">
        <v>84</v>
      </c>
      <c r="G7842">
        <v>31500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225</v>
      </c>
      <c r="AB7842">
        <v>2019</v>
      </c>
    </row>
    <row r="7843" spans="1:28" x14ac:dyDescent="0.25">
      <c r="A7843">
        <v>58</v>
      </c>
      <c r="B7843" t="s">
        <v>367</v>
      </c>
      <c r="C7843" t="s">
        <v>567</v>
      </c>
      <c r="D7843" t="s">
        <v>4</v>
      </c>
      <c r="E7843" t="s">
        <v>745</v>
      </c>
      <c r="F7843" t="s">
        <v>84</v>
      </c>
      <c r="G7843">
        <v>31500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225</v>
      </c>
      <c r="AB7843">
        <v>2019</v>
      </c>
    </row>
    <row r="7844" spans="1:28" x14ac:dyDescent="0.25">
      <c r="A7844">
        <v>59</v>
      </c>
      <c r="B7844" t="s">
        <v>346</v>
      </c>
      <c r="C7844" t="s">
        <v>583</v>
      </c>
      <c r="D7844" t="s">
        <v>12</v>
      </c>
      <c r="E7844" t="s">
        <v>36</v>
      </c>
      <c r="F7844" t="s">
        <v>84</v>
      </c>
      <c r="G7844">
        <v>28875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225</v>
      </c>
      <c r="AB7844">
        <v>2019</v>
      </c>
    </row>
    <row r="7845" spans="1:28" x14ac:dyDescent="0.25">
      <c r="A7845">
        <v>60</v>
      </c>
      <c r="B7845" t="s">
        <v>350</v>
      </c>
      <c r="C7845" t="s">
        <v>558</v>
      </c>
      <c r="D7845" t="s">
        <v>6</v>
      </c>
      <c r="E7845" t="s">
        <v>746</v>
      </c>
      <c r="F7845" t="s">
        <v>84</v>
      </c>
      <c r="G7845">
        <v>28875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225</v>
      </c>
      <c r="AB7845">
        <v>2019</v>
      </c>
    </row>
    <row r="7846" spans="1:28" x14ac:dyDescent="0.25">
      <c r="A7846">
        <v>61</v>
      </c>
      <c r="B7846" t="s">
        <v>361</v>
      </c>
      <c r="C7846" t="s">
        <v>622</v>
      </c>
      <c r="D7846" t="s">
        <v>12</v>
      </c>
      <c r="E7846" t="s">
        <v>26</v>
      </c>
      <c r="F7846" t="s">
        <v>84</v>
      </c>
      <c r="G7846">
        <v>28875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225</v>
      </c>
      <c r="AB7846">
        <v>2019</v>
      </c>
    </row>
    <row r="7847" spans="1:28" x14ac:dyDescent="0.25">
      <c r="A7847">
        <v>62</v>
      </c>
      <c r="B7847" t="s">
        <v>365</v>
      </c>
      <c r="C7847" t="s">
        <v>584</v>
      </c>
      <c r="D7847" t="s">
        <v>19</v>
      </c>
      <c r="E7847" t="s">
        <v>740</v>
      </c>
      <c r="F7847" t="s">
        <v>84</v>
      </c>
      <c r="G7847">
        <v>27300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225</v>
      </c>
      <c r="AB7847">
        <v>2019</v>
      </c>
    </row>
    <row r="7848" spans="1:28" x14ac:dyDescent="0.25">
      <c r="A7848">
        <v>63</v>
      </c>
      <c r="B7848" t="s">
        <v>364</v>
      </c>
      <c r="C7848" t="s">
        <v>555</v>
      </c>
      <c r="D7848" t="s">
        <v>94</v>
      </c>
      <c r="E7848" t="s">
        <v>74</v>
      </c>
      <c r="F7848" t="s">
        <v>84</v>
      </c>
      <c r="G7848">
        <v>26250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225</v>
      </c>
      <c r="AB7848">
        <v>2019</v>
      </c>
    </row>
    <row r="7849" spans="1:28" x14ac:dyDescent="0.25">
      <c r="A7849">
        <v>64</v>
      </c>
      <c r="B7849" t="s">
        <v>363</v>
      </c>
      <c r="C7849" t="s">
        <v>569</v>
      </c>
      <c r="D7849" t="s">
        <v>94</v>
      </c>
      <c r="E7849" t="s">
        <v>619</v>
      </c>
      <c r="F7849" t="s">
        <v>84</v>
      </c>
      <c r="G7849">
        <v>24255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225</v>
      </c>
      <c r="AB7849">
        <v>2019</v>
      </c>
    </row>
    <row r="7850" spans="1:28" x14ac:dyDescent="0.25">
      <c r="A7850">
        <v>65</v>
      </c>
      <c r="B7850" t="s">
        <v>362</v>
      </c>
      <c r="C7850" t="s">
        <v>570</v>
      </c>
      <c r="D7850" t="s">
        <v>94</v>
      </c>
      <c r="E7850" t="s">
        <v>620</v>
      </c>
      <c r="F7850" t="s">
        <v>84</v>
      </c>
      <c r="G7850">
        <v>24150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225</v>
      </c>
      <c r="AB7850">
        <v>2019</v>
      </c>
    </row>
    <row r="7851" spans="1:28" x14ac:dyDescent="0.25">
      <c r="A7851">
        <v>66</v>
      </c>
      <c r="B7851" t="s">
        <v>432</v>
      </c>
      <c r="C7851" t="s">
        <v>590</v>
      </c>
      <c r="D7851" t="s">
        <v>10</v>
      </c>
      <c r="E7851" t="s">
        <v>33</v>
      </c>
      <c r="F7851" t="s">
        <v>84</v>
      </c>
      <c r="G7851">
        <v>23100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225</v>
      </c>
      <c r="AB7851">
        <v>2019</v>
      </c>
    </row>
    <row r="7852" spans="1:28" x14ac:dyDescent="0.25">
      <c r="A7852">
        <v>67</v>
      </c>
      <c r="B7852" t="s">
        <v>435</v>
      </c>
      <c r="C7852" t="s">
        <v>649</v>
      </c>
      <c r="D7852" t="s">
        <v>650</v>
      </c>
      <c r="E7852" t="s">
        <v>33</v>
      </c>
      <c r="F7852" t="s">
        <v>84</v>
      </c>
      <c r="G7852">
        <v>23100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225</v>
      </c>
      <c r="AB7852">
        <v>2019</v>
      </c>
    </row>
    <row r="7853" spans="1:28" x14ac:dyDescent="0.25">
      <c r="A7853">
        <v>68</v>
      </c>
      <c r="B7853" t="s">
        <v>434</v>
      </c>
      <c r="C7853" t="s">
        <v>716</v>
      </c>
      <c r="D7853" t="s">
        <v>7</v>
      </c>
      <c r="E7853" t="s">
        <v>54</v>
      </c>
      <c r="F7853" t="s">
        <v>84</v>
      </c>
      <c r="G7853">
        <v>23100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225</v>
      </c>
      <c r="AB7853">
        <v>2019</v>
      </c>
    </row>
    <row r="7854" spans="1:28" x14ac:dyDescent="0.25">
      <c r="A7854">
        <v>69</v>
      </c>
      <c r="B7854" t="s">
        <v>353</v>
      </c>
      <c r="C7854" t="s">
        <v>580</v>
      </c>
      <c r="D7854" t="s">
        <v>19</v>
      </c>
      <c r="E7854" t="s">
        <v>60</v>
      </c>
      <c r="F7854" t="s">
        <v>84</v>
      </c>
      <c r="G7854">
        <v>23100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225</v>
      </c>
      <c r="AB7854">
        <v>2019</v>
      </c>
    </row>
    <row r="7855" spans="1:28" x14ac:dyDescent="0.25">
      <c r="A7855">
        <v>70</v>
      </c>
      <c r="B7855" t="s">
        <v>354</v>
      </c>
      <c r="C7855" t="s">
        <v>581</v>
      </c>
      <c r="D7855" t="s">
        <v>94</v>
      </c>
      <c r="E7855" t="s">
        <v>54</v>
      </c>
      <c r="F7855" t="s">
        <v>84</v>
      </c>
      <c r="G7855">
        <v>23100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225</v>
      </c>
      <c r="AB7855">
        <v>2019</v>
      </c>
    </row>
    <row r="7856" spans="1:28" x14ac:dyDescent="0.25">
      <c r="A7856">
        <v>71</v>
      </c>
      <c r="B7856" t="s">
        <v>355</v>
      </c>
      <c r="C7856" t="s">
        <v>582</v>
      </c>
      <c r="D7856" t="s">
        <v>7</v>
      </c>
      <c r="E7856" t="s">
        <v>54</v>
      </c>
      <c r="F7856" t="s">
        <v>84</v>
      </c>
      <c r="G7856">
        <v>23100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225</v>
      </c>
      <c r="AB7856">
        <v>2019</v>
      </c>
    </row>
    <row r="7857" spans="1:28" x14ac:dyDescent="0.25">
      <c r="A7857">
        <v>72</v>
      </c>
      <c r="B7857" t="s">
        <v>356</v>
      </c>
      <c r="C7857" t="s">
        <v>571</v>
      </c>
      <c r="D7857" t="s">
        <v>6</v>
      </c>
      <c r="E7857" t="s">
        <v>747</v>
      </c>
      <c r="F7857" t="s">
        <v>84</v>
      </c>
      <c r="G7857">
        <v>23100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225</v>
      </c>
      <c r="AB7857">
        <v>2019</v>
      </c>
    </row>
    <row r="7858" spans="1:28" x14ac:dyDescent="0.25">
      <c r="A7858">
        <v>73</v>
      </c>
      <c r="B7858" t="s">
        <v>357</v>
      </c>
      <c r="C7858" t="s">
        <v>589</v>
      </c>
      <c r="D7858" t="s">
        <v>6</v>
      </c>
      <c r="E7858" t="s">
        <v>747</v>
      </c>
      <c r="F7858" t="s">
        <v>84</v>
      </c>
      <c r="G7858">
        <v>23100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225</v>
      </c>
      <c r="AB7858">
        <v>2019</v>
      </c>
    </row>
    <row r="7859" spans="1:28" x14ac:dyDescent="0.25">
      <c r="A7859">
        <v>74</v>
      </c>
      <c r="B7859" t="s">
        <v>358</v>
      </c>
      <c r="C7859" t="s">
        <v>748</v>
      </c>
      <c r="D7859" t="s">
        <v>10</v>
      </c>
      <c r="E7859" t="s">
        <v>54</v>
      </c>
      <c r="F7859" t="s">
        <v>84</v>
      </c>
      <c r="G7859">
        <v>23100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225</v>
      </c>
      <c r="AB7859">
        <v>2019</v>
      </c>
    </row>
    <row r="7860" spans="1:28" x14ac:dyDescent="0.25">
      <c r="A7860">
        <v>75</v>
      </c>
      <c r="B7860" t="s">
        <v>359</v>
      </c>
      <c r="C7860" t="s">
        <v>572</v>
      </c>
      <c r="D7860" t="s">
        <v>94</v>
      </c>
      <c r="E7860" t="s">
        <v>54</v>
      </c>
      <c r="F7860" t="s">
        <v>84</v>
      </c>
      <c r="G7860">
        <v>23100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225</v>
      </c>
      <c r="AB7860">
        <v>2019</v>
      </c>
    </row>
    <row r="7861" spans="1:28" x14ac:dyDescent="0.25">
      <c r="A7861">
        <v>76</v>
      </c>
      <c r="B7861" t="s">
        <v>347</v>
      </c>
      <c r="C7861" t="s">
        <v>651</v>
      </c>
      <c r="D7861" t="s">
        <v>6</v>
      </c>
      <c r="E7861" t="s">
        <v>747</v>
      </c>
      <c r="F7861" t="s">
        <v>84</v>
      </c>
      <c r="G7861">
        <v>22000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225</v>
      </c>
      <c r="AB7861">
        <v>2019</v>
      </c>
    </row>
    <row r="7862" spans="1:28" x14ac:dyDescent="0.25">
      <c r="A7862">
        <v>77</v>
      </c>
      <c r="B7862" t="s">
        <v>348</v>
      </c>
      <c r="C7862" t="s">
        <v>652</v>
      </c>
      <c r="D7862" t="s">
        <v>6</v>
      </c>
      <c r="E7862" t="s">
        <v>749</v>
      </c>
      <c r="F7862" t="s">
        <v>84</v>
      </c>
      <c r="G7862">
        <v>22000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225</v>
      </c>
      <c r="AB7862">
        <v>2019</v>
      </c>
    </row>
    <row r="7863" spans="1:28" x14ac:dyDescent="0.25">
      <c r="A7863">
        <v>78</v>
      </c>
      <c r="B7863" t="s">
        <v>349</v>
      </c>
      <c r="C7863" t="s">
        <v>591</v>
      </c>
      <c r="D7863" t="s">
        <v>6</v>
      </c>
      <c r="E7863" t="s">
        <v>750</v>
      </c>
      <c r="F7863" t="s">
        <v>84</v>
      </c>
      <c r="G7863">
        <v>22000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225</v>
      </c>
      <c r="AB7863">
        <v>2019</v>
      </c>
    </row>
    <row r="7864" spans="1:28" x14ac:dyDescent="0.25">
      <c r="A7864">
        <v>79</v>
      </c>
      <c r="B7864" t="s">
        <v>351</v>
      </c>
      <c r="C7864" t="s">
        <v>592</v>
      </c>
      <c r="D7864" t="s">
        <v>6</v>
      </c>
      <c r="E7864" t="s">
        <v>751</v>
      </c>
      <c r="F7864" t="s">
        <v>84</v>
      </c>
      <c r="G7864">
        <v>22000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225</v>
      </c>
      <c r="AB7864">
        <v>2019</v>
      </c>
    </row>
    <row r="7865" spans="1:28" x14ac:dyDescent="0.25">
      <c r="A7865">
        <v>80</v>
      </c>
      <c r="B7865" t="s">
        <v>352</v>
      </c>
      <c r="C7865" t="s">
        <v>593</v>
      </c>
      <c r="D7865" t="s">
        <v>6</v>
      </c>
      <c r="E7865" t="s">
        <v>749</v>
      </c>
      <c r="F7865" t="s">
        <v>84</v>
      </c>
      <c r="G7865">
        <v>22000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225</v>
      </c>
      <c r="AB7865">
        <v>2019</v>
      </c>
    </row>
    <row r="7866" spans="1:28" x14ac:dyDescent="0.25">
      <c r="A7866">
        <v>81</v>
      </c>
      <c r="B7866" t="s">
        <v>428</v>
      </c>
      <c r="C7866" t="s">
        <v>722</v>
      </c>
      <c r="D7866" t="s">
        <v>723</v>
      </c>
      <c r="E7866" t="s">
        <v>752</v>
      </c>
      <c r="F7866" t="s">
        <v>84</v>
      </c>
      <c r="G7866">
        <v>22000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225</v>
      </c>
      <c r="AB7866">
        <v>2019</v>
      </c>
    </row>
    <row r="7867" spans="1:28" x14ac:dyDescent="0.25">
      <c r="A7867">
        <v>82</v>
      </c>
      <c r="B7867" t="s">
        <v>433</v>
      </c>
      <c r="C7867" t="s">
        <v>653</v>
      </c>
      <c r="D7867" t="s">
        <v>650</v>
      </c>
      <c r="E7867" t="s">
        <v>33</v>
      </c>
      <c r="F7867" t="s">
        <v>84</v>
      </c>
      <c r="G7867">
        <v>22000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225</v>
      </c>
      <c r="AB7867">
        <v>2019</v>
      </c>
    </row>
    <row r="7868" spans="1:28" x14ac:dyDescent="0.25">
      <c r="A7868">
        <v>83</v>
      </c>
      <c r="B7868" t="s">
        <v>344</v>
      </c>
      <c r="C7868" t="s">
        <v>588</v>
      </c>
      <c r="D7868" t="s">
        <v>94</v>
      </c>
      <c r="E7868" t="s">
        <v>41</v>
      </c>
      <c r="F7868" t="s">
        <v>84</v>
      </c>
      <c r="G7868">
        <v>19800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225</v>
      </c>
      <c r="AB7868">
        <v>2019</v>
      </c>
    </row>
    <row r="7869" spans="1:28" x14ac:dyDescent="0.25">
      <c r="A7869">
        <v>84</v>
      </c>
      <c r="B7869" t="s">
        <v>345</v>
      </c>
      <c r="C7869" t="s">
        <v>512</v>
      </c>
      <c r="D7869" t="s">
        <v>94</v>
      </c>
      <c r="E7869" t="s">
        <v>749</v>
      </c>
      <c r="F7869" t="s">
        <v>84</v>
      </c>
      <c r="G7869">
        <v>19800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225</v>
      </c>
      <c r="AB7869">
        <v>2019</v>
      </c>
    </row>
    <row r="7870" spans="1:28" x14ac:dyDescent="0.25">
      <c r="A7870">
        <v>85</v>
      </c>
      <c r="B7870" t="s">
        <v>341</v>
      </c>
      <c r="C7870" t="s">
        <v>579</v>
      </c>
      <c r="D7870" t="s">
        <v>94</v>
      </c>
      <c r="E7870" t="s">
        <v>751</v>
      </c>
      <c r="F7870" t="s">
        <v>84</v>
      </c>
      <c r="G7870">
        <v>16775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225</v>
      </c>
      <c r="AB7870">
        <v>2019</v>
      </c>
    </row>
    <row r="7871" spans="1:28" x14ac:dyDescent="0.25">
      <c r="A7871">
        <v>86</v>
      </c>
      <c r="B7871" t="s">
        <v>342</v>
      </c>
      <c r="C7871" t="s">
        <v>559</v>
      </c>
      <c r="D7871" t="s">
        <v>94</v>
      </c>
      <c r="E7871" t="s">
        <v>37</v>
      </c>
      <c r="F7871" t="s">
        <v>84</v>
      </c>
      <c r="G7871">
        <v>16775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225</v>
      </c>
      <c r="AB7871">
        <v>2019</v>
      </c>
    </row>
    <row r="7872" spans="1:28" x14ac:dyDescent="0.25">
      <c r="A7872">
        <v>87</v>
      </c>
      <c r="B7872" t="s">
        <v>343</v>
      </c>
      <c r="C7872" t="s">
        <v>633</v>
      </c>
      <c r="D7872" t="s">
        <v>6</v>
      </c>
      <c r="E7872" t="s">
        <v>37</v>
      </c>
      <c r="F7872" t="s">
        <v>84</v>
      </c>
      <c r="G7872">
        <v>16775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225</v>
      </c>
      <c r="AB7872">
        <v>2019</v>
      </c>
    </row>
    <row r="7873" spans="1:28" x14ac:dyDescent="0.25">
      <c r="A7873">
        <v>88</v>
      </c>
      <c r="B7873" t="s">
        <v>338</v>
      </c>
      <c r="C7873" t="s">
        <v>594</v>
      </c>
      <c r="D7873" t="s">
        <v>6</v>
      </c>
      <c r="E7873" t="s">
        <v>28</v>
      </c>
      <c r="F7873" t="s">
        <v>84</v>
      </c>
      <c r="G7873">
        <v>16500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225</v>
      </c>
      <c r="AB7873">
        <v>2019</v>
      </c>
    </row>
    <row r="7874" spans="1:28" x14ac:dyDescent="0.25">
      <c r="A7874">
        <v>89</v>
      </c>
      <c r="B7874" t="s">
        <v>339</v>
      </c>
      <c r="C7874" t="s">
        <v>595</v>
      </c>
      <c r="D7874" t="s">
        <v>94</v>
      </c>
      <c r="E7874" t="s">
        <v>57</v>
      </c>
      <c r="F7874" t="s">
        <v>84</v>
      </c>
      <c r="G7874">
        <v>16500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225</v>
      </c>
      <c r="AB7874">
        <v>2019</v>
      </c>
    </row>
    <row r="7875" spans="1:28" x14ac:dyDescent="0.25">
      <c r="A7875">
        <v>90</v>
      </c>
      <c r="B7875" t="s">
        <v>340</v>
      </c>
      <c r="C7875" t="s">
        <v>654</v>
      </c>
      <c r="D7875" t="s">
        <v>6</v>
      </c>
      <c r="E7875" t="s">
        <v>749</v>
      </c>
      <c r="F7875" t="s">
        <v>84</v>
      </c>
      <c r="G7875">
        <v>16500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225</v>
      </c>
      <c r="AB7875">
        <v>2019</v>
      </c>
    </row>
    <row r="7876" spans="1:28" x14ac:dyDescent="0.25">
      <c r="A7876">
        <v>91</v>
      </c>
      <c r="B7876" t="s">
        <v>431</v>
      </c>
      <c r="C7876" t="s">
        <v>600</v>
      </c>
      <c r="D7876" t="s">
        <v>94</v>
      </c>
      <c r="E7876" t="s">
        <v>37</v>
      </c>
      <c r="F7876" t="s">
        <v>84</v>
      </c>
      <c r="G7876">
        <v>13750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225</v>
      </c>
      <c r="AB7876">
        <v>2019</v>
      </c>
    </row>
    <row r="7877" spans="1:28" x14ac:dyDescent="0.25">
      <c r="A7877">
        <v>92</v>
      </c>
      <c r="B7877" t="s">
        <v>336</v>
      </c>
      <c r="C7877" t="s">
        <v>603</v>
      </c>
      <c r="D7877" t="s">
        <v>6</v>
      </c>
      <c r="E7877" t="s">
        <v>37</v>
      </c>
      <c r="F7877" t="s">
        <v>84</v>
      </c>
      <c r="G7877">
        <v>10000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225</v>
      </c>
      <c r="AB7877">
        <v>2019</v>
      </c>
    </row>
    <row r="7878" spans="1:28" x14ac:dyDescent="0.25">
      <c r="A7878">
        <v>93</v>
      </c>
      <c r="B7878" t="s">
        <v>337</v>
      </c>
      <c r="C7878" t="s">
        <v>725</v>
      </c>
      <c r="D7878" t="s">
        <v>6</v>
      </c>
      <c r="E7878" t="s">
        <v>37</v>
      </c>
      <c r="F7878" t="s">
        <v>84</v>
      </c>
      <c r="G7878">
        <v>10000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226</v>
      </c>
      <c r="AB7878">
        <v>2019</v>
      </c>
    </row>
    <row r="7879" spans="1:28" x14ac:dyDescent="0.25">
      <c r="A7879">
        <v>94</v>
      </c>
      <c r="B7879" t="s">
        <v>373</v>
      </c>
      <c r="C7879" t="s">
        <v>708</v>
      </c>
      <c r="D7879" t="s">
        <v>7</v>
      </c>
      <c r="E7879" t="s">
        <v>27</v>
      </c>
      <c r="F7879" t="s">
        <v>84</v>
      </c>
      <c r="G7879">
        <v>360000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226</v>
      </c>
      <c r="AB7879">
        <v>2019</v>
      </c>
    </row>
    <row r="7880" spans="1:28" x14ac:dyDescent="0.25">
      <c r="A7880">
        <v>1</v>
      </c>
      <c r="B7880" t="s">
        <v>426</v>
      </c>
      <c r="C7880" t="s">
        <v>502</v>
      </c>
      <c r="D7880" t="s">
        <v>10</v>
      </c>
      <c r="E7880" t="s">
        <v>53</v>
      </c>
      <c r="F7880" t="s">
        <v>84</v>
      </c>
      <c r="G7880">
        <v>280000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226</v>
      </c>
      <c r="AB7880">
        <v>2019</v>
      </c>
    </row>
    <row r="7881" spans="1:28" x14ac:dyDescent="0.25">
      <c r="A7881">
        <v>2</v>
      </c>
      <c r="B7881" t="s">
        <v>427</v>
      </c>
      <c r="C7881" t="s">
        <v>709</v>
      </c>
      <c r="D7881" t="s">
        <v>19</v>
      </c>
      <c r="E7881" t="s">
        <v>71</v>
      </c>
      <c r="F7881" t="s">
        <v>84</v>
      </c>
      <c r="G7881">
        <v>280000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226</v>
      </c>
      <c r="AB7881">
        <v>2019</v>
      </c>
    </row>
    <row r="7882" spans="1:28" x14ac:dyDescent="0.25">
      <c r="A7882">
        <v>3</v>
      </c>
      <c r="B7882" t="s">
        <v>417</v>
      </c>
      <c r="C7882" t="s">
        <v>512</v>
      </c>
      <c r="D7882" t="s">
        <v>21</v>
      </c>
      <c r="E7882" t="s">
        <v>81</v>
      </c>
      <c r="F7882" t="s">
        <v>84</v>
      </c>
      <c r="G7882">
        <v>130000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226</v>
      </c>
      <c r="AB7882">
        <v>2019</v>
      </c>
    </row>
    <row r="7883" spans="1:28" x14ac:dyDescent="0.25">
      <c r="A7883">
        <v>4</v>
      </c>
      <c r="B7883" t="s">
        <v>418</v>
      </c>
      <c r="C7883" t="s">
        <v>710</v>
      </c>
      <c r="D7883" t="s">
        <v>94</v>
      </c>
      <c r="E7883" t="s">
        <v>711</v>
      </c>
      <c r="F7883" t="s">
        <v>84</v>
      </c>
      <c r="G7883">
        <v>130000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226</v>
      </c>
      <c r="AB7883">
        <v>2019</v>
      </c>
    </row>
    <row r="7884" spans="1:28" x14ac:dyDescent="0.25">
      <c r="A7884">
        <v>5</v>
      </c>
      <c r="B7884" t="s">
        <v>419</v>
      </c>
      <c r="C7884" t="s">
        <v>518</v>
      </c>
      <c r="D7884" t="s">
        <v>16</v>
      </c>
      <c r="E7884" t="s">
        <v>701</v>
      </c>
      <c r="F7884" t="s">
        <v>84</v>
      </c>
      <c r="G7884">
        <v>130000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226</v>
      </c>
      <c r="AB7884">
        <v>2019</v>
      </c>
    </row>
    <row r="7885" spans="1:28" x14ac:dyDescent="0.25">
      <c r="A7885">
        <v>6</v>
      </c>
      <c r="B7885" t="s">
        <v>420</v>
      </c>
      <c r="C7885" t="s">
        <v>513</v>
      </c>
      <c r="D7885" t="s">
        <v>14</v>
      </c>
      <c r="E7885" t="s">
        <v>333</v>
      </c>
      <c r="F7885" t="s">
        <v>84</v>
      </c>
      <c r="G7885">
        <v>130000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226</v>
      </c>
      <c r="AB7885">
        <v>2019</v>
      </c>
    </row>
    <row r="7886" spans="1:28" x14ac:dyDescent="0.25">
      <c r="A7886">
        <v>7</v>
      </c>
      <c r="B7886" t="s">
        <v>421</v>
      </c>
      <c r="C7886" t="s">
        <v>515</v>
      </c>
      <c r="D7886" t="s">
        <v>4</v>
      </c>
      <c r="E7886" t="s">
        <v>516</v>
      </c>
      <c r="F7886" t="s">
        <v>84</v>
      </c>
      <c r="G7886">
        <v>130000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226</v>
      </c>
      <c r="AB7886">
        <v>2019</v>
      </c>
    </row>
    <row r="7887" spans="1:28" x14ac:dyDescent="0.25">
      <c r="A7887">
        <v>8</v>
      </c>
      <c r="B7887" t="s">
        <v>422</v>
      </c>
      <c r="C7887" t="s">
        <v>504</v>
      </c>
      <c r="D7887" t="s">
        <v>5</v>
      </c>
      <c r="E7887" t="s">
        <v>702</v>
      </c>
      <c r="F7887" t="s">
        <v>84</v>
      </c>
      <c r="G7887">
        <v>130000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226</v>
      </c>
      <c r="AB7887">
        <v>2019</v>
      </c>
    </row>
    <row r="7888" spans="1:28" x14ac:dyDescent="0.25">
      <c r="A7888">
        <v>9</v>
      </c>
      <c r="B7888" t="s">
        <v>423</v>
      </c>
      <c r="C7888" t="s">
        <v>614</v>
      </c>
      <c r="D7888" t="s">
        <v>615</v>
      </c>
      <c r="E7888" t="s">
        <v>616</v>
      </c>
      <c r="F7888" t="s">
        <v>84</v>
      </c>
      <c r="G7888">
        <v>130000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226</v>
      </c>
      <c r="AB7888">
        <v>2019</v>
      </c>
    </row>
    <row r="7889" spans="1:28" x14ac:dyDescent="0.25">
      <c r="A7889">
        <v>10</v>
      </c>
      <c r="B7889" t="s">
        <v>424</v>
      </c>
      <c r="C7889" t="s">
        <v>665</v>
      </c>
      <c r="D7889" t="s">
        <v>17</v>
      </c>
      <c r="E7889" t="s">
        <v>666</v>
      </c>
      <c r="F7889" t="s">
        <v>84</v>
      </c>
      <c r="G7889">
        <v>130000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226</v>
      </c>
      <c r="AB7889">
        <v>2019</v>
      </c>
    </row>
    <row r="7890" spans="1:28" x14ac:dyDescent="0.25">
      <c r="A7890">
        <v>11</v>
      </c>
      <c r="B7890" t="s">
        <v>411</v>
      </c>
      <c r="C7890" t="s">
        <v>521</v>
      </c>
      <c r="D7890" t="s">
        <v>13</v>
      </c>
      <c r="E7890" t="s">
        <v>729</v>
      </c>
      <c r="F7890" t="s">
        <v>84</v>
      </c>
      <c r="G7890">
        <v>95000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226</v>
      </c>
      <c r="AB7890">
        <v>2019</v>
      </c>
    </row>
    <row r="7891" spans="1:28" x14ac:dyDescent="0.25">
      <c r="A7891">
        <v>12</v>
      </c>
      <c r="B7891" t="s">
        <v>413</v>
      </c>
      <c r="C7891" t="s">
        <v>626</v>
      </c>
      <c r="D7891" t="s">
        <v>627</v>
      </c>
      <c r="E7891" t="s">
        <v>730</v>
      </c>
      <c r="F7891" t="s">
        <v>84</v>
      </c>
      <c r="G7891">
        <v>95000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226</v>
      </c>
      <c r="AB7891">
        <v>2019</v>
      </c>
    </row>
    <row r="7892" spans="1:28" x14ac:dyDescent="0.25">
      <c r="A7892">
        <v>13</v>
      </c>
      <c r="B7892" t="s">
        <v>414</v>
      </c>
      <c r="C7892" t="s">
        <v>523</v>
      </c>
      <c r="D7892" t="s">
        <v>21</v>
      </c>
      <c r="E7892" t="s">
        <v>731</v>
      </c>
      <c r="F7892" t="s">
        <v>84</v>
      </c>
      <c r="G7892">
        <v>95000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226</v>
      </c>
      <c r="AB7892">
        <v>2019</v>
      </c>
    </row>
    <row r="7893" spans="1:28" x14ac:dyDescent="0.25">
      <c r="A7893">
        <v>14</v>
      </c>
      <c r="B7893" t="s">
        <v>415</v>
      </c>
      <c r="C7893" t="s">
        <v>525</v>
      </c>
      <c r="D7893" t="s">
        <v>10</v>
      </c>
      <c r="E7893" t="s">
        <v>69</v>
      </c>
      <c r="F7893" t="s">
        <v>84</v>
      </c>
      <c r="G7893">
        <v>95000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226</v>
      </c>
      <c r="AB7893">
        <v>2019</v>
      </c>
    </row>
    <row r="7894" spans="1:28" x14ac:dyDescent="0.25">
      <c r="A7894">
        <v>15</v>
      </c>
      <c r="B7894" t="s">
        <v>416</v>
      </c>
      <c r="C7894" t="s">
        <v>679</v>
      </c>
      <c r="D7894" t="s">
        <v>6</v>
      </c>
      <c r="E7894" t="s">
        <v>732</v>
      </c>
      <c r="F7894" t="s">
        <v>84</v>
      </c>
      <c r="G7894">
        <v>95000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226</v>
      </c>
      <c r="AB7894">
        <v>2019</v>
      </c>
    </row>
    <row r="7895" spans="1:28" x14ac:dyDescent="0.25">
      <c r="A7895">
        <v>16</v>
      </c>
      <c r="B7895" t="s">
        <v>412</v>
      </c>
      <c r="C7895" t="s">
        <v>527</v>
      </c>
      <c r="D7895" t="s">
        <v>17</v>
      </c>
      <c r="E7895" t="s">
        <v>613</v>
      </c>
      <c r="F7895" t="s">
        <v>84</v>
      </c>
      <c r="G7895">
        <v>85000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226</v>
      </c>
      <c r="AB7895">
        <v>2019</v>
      </c>
    </row>
    <row r="7896" spans="1:28" x14ac:dyDescent="0.25">
      <c r="A7896">
        <v>17</v>
      </c>
      <c r="B7896" t="s">
        <v>410</v>
      </c>
      <c r="C7896" t="s">
        <v>685</v>
      </c>
      <c r="D7896" t="s">
        <v>21</v>
      </c>
      <c r="E7896" t="s">
        <v>734</v>
      </c>
      <c r="F7896" t="s">
        <v>84</v>
      </c>
      <c r="G7896">
        <v>85000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226</v>
      </c>
      <c r="AB7896">
        <v>2019</v>
      </c>
    </row>
    <row r="7897" spans="1:28" x14ac:dyDescent="0.25">
      <c r="A7897">
        <v>18</v>
      </c>
      <c r="B7897" t="s">
        <v>373</v>
      </c>
      <c r="C7897" t="s">
        <v>688</v>
      </c>
      <c r="D7897" t="s">
        <v>94</v>
      </c>
      <c r="E7897" t="s">
        <v>689</v>
      </c>
      <c r="F7897" t="s">
        <v>84</v>
      </c>
      <c r="G7897">
        <v>80000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226</v>
      </c>
      <c r="AB7897">
        <v>2019</v>
      </c>
    </row>
    <row r="7898" spans="1:28" x14ac:dyDescent="0.25">
      <c r="A7898">
        <v>19</v>
      </c>
      <c r="B7898" t="s">
        <v>408</v>
      </c>
      <c r="C7898" t="s">
        <v>712</v>
      </c>
      <c r="D7898" t="s">
        <v>632</v>
      </c>
      <c r="E7898" t="s">
        <v>713</v>
      </c>
      <c r="F7898" t="s">
        <v>84</v>
      </c>
      <c r="G7898">
        <v>80000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226</v>
      </c>
      <c r="AB7898">
        <v>2019</v>
      </c>
    </row>
    <row r="7899" spans="1:28" x14ac:dyDescent="0.25">
      <c r="A7899">
        <v>20</v>
      </c>
      <c r="B7899" t="s">
        <v>407</v>
      </c>
      <c r="C7899" t="s">
        <v>532</v>
      </c>
      <c r="D7899" t="s">
        <v>12</v>
      </c>
      <c r="E7899" t="s">
        <v>35</v>
      </c>
      <c r="F7899" t="s">
        <v>84</v>
      </c>
      <c r="G7899">
        <v>75000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226</v>
      </c>
      <c r="AB7899">
        <v>2019</v>
      </c>
    </row>
    <row r="7900" spans="1:28" x14ac:dyDescent="0.25">
      <c r="A7900">
        <v>21</v>
      </c>
      <c r="B7900" t="s">
        <v>406</v>
      </c>
      <c r="C7900" t="s">
        <v>533</v>
      </c>
      <c r="D7900" t="s">
        <v>6</v>
      </c>
      <c r="E7900" t="s">
        <v>735</v>
      </c>
      <c r="F7900" t="s">
        <v>84</v>
      </c>
      <c r="G7900">
        <v>70000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226</v>
      </c>
      <c r="AB7900">
        <v>2019</v>
      </c>
    </row>
    <row r="7901" spans="1:28" x14ac:dyDescent="0.25">
      <c r="A7901">
        <v>22</v>
      </c>
      <c r="B7901" t="s">
        <v>389</v>
      </c>
      <c r="C7901" t="s">
        <v>529</v>
      </c>
      <c r="D7901" t="s">
        <v>18</v>
      </c>
      <c r="E7901" t="s">
        <v>736</v>
      </c>
      <c r="F7901" t="s">
        <v>84</v>
      </c>
      <c r="G7901">
        <v>65000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226</v>
      </c>
      <c r="AB7901">
        <v>2019</v>
      </c>
    </row>
    <row r="7902" spans="1:28" x14ac:dyDescent="0.25">
      <c r="A7902">
        <v>23</v>
      </c>
      <c r="B7902" t="s">
        <v>402</v>
      </c>
      <c r="C7902" t="s">
        <v>526</v>
      </c>
      <c r="D7902" t="s">
        <v>4</v>
      </c>
      <c r="E7902" t="s">
        <v>737</v>
      </c>
      <c r="F7902" t="s">
        <v>84</v>
      </c>
      <c r="G7902">
        <v>65000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226</v>
      </c>
      <c r="AB7902">
        <v>2019</v>
      </c>
    </row>
    <row r="7903" spans="1:28" x14ac:dyDescent="0.25">
      <c r="A7903">
        <v>24</v>
      </c>
      <c r="B7903" t="s">
        <v>403</v>
      </c>
      <c r="C7903" t="s">
        <v>703</v>
      </c>
      <c r="D7903" t="s">
        <v>13</v>
      </c>
      <c r="E7903" t="s">
        <v>704</v>
      </c>
      <c r="F7903" t="s">
        <v>84</v>
      </c>
      <c r="G7903">
        <v>65000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226</v>
      </c>
      <c r="AB7903">
        <v>2019</v>
      </c>
    </row>
    <row r="7904" spans="1:28" x14ac:dyDescent="0.25">
      <c r="A7904">
        <v>25</v>
      </c>
      <c r="B7904" t="s">
        <v>404</v>
      </c>
      <c r="C7904" t="s">
        <v>534</v>
      </c>
      <c r="D7904" t="s">
        <v>10</v>
      </c>
      <c r="E7904" t="s">
        <v>39</v>
      </c>
      <c r="F7904" t="s">
        <v>84</v>
      </c>
      <c r="G7904">
        <v>65000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226</v>
      </c>
      <c r="AB7904">
        <v>2019</v>
      </c>
    </row>
    <row r="7905" spans="1:28" x14ac:dyDescent="0.25">
      <c r="A7905">
        <v>26</v>
      </c>
      <c r="B7905" t="s">
        <v>405</v>
      </c>
      <c r="C7905" t="s">
        <v>535</v>
      </c>
      <c r="D7905" t="s">
        <v>16</v>
      </c>
      <c r="E7905" t="s">
        <v>61</v>
      </c>
      <c r="F7905" t="s">
        <v>84</v>
      </c>
      <c r="G7905">
        <v>65000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226</v>
      </c>
      <c r="AB7905">
        <v>2019</v>
      </c>
    </row>
    <row r="7906" spans="1:28" x14ac:dyDescent="0.25">
      <c r="A7906">
        <v>27</v>
      </c>
      <c r="B7906" t="s">
        <v>400</v>
      </c>
      <c r="C7906" t="s">
        <v>536</v>
      </c>
      <c r="D7906" t="s">
        <v>4</v>
      </c>
      <c r="E7906" t="s">
        <v>64</v>
      </c>
      <c r="F7906" t="s">
        <v>84</v>
      </c>
      <c r="G7906">
        <v>60000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226</v>
      </c>
      <c r="AB7906">
        <v>2019</v>
      </c>
    </row>
    <row r="7907" spans="1:28" x14ac:dyDescent="0.25">
      <c r="A7907">
        <v>28</v>
      </c>
      <c r="B7907" t="s">
        <v>401</v>
      </c>
      <c r="C7907" t="s">
        <v>537</v>
      </c>
      <c r="D7907" t="s">
        <v>7</v>
      </c>
      <c r="E7907" t="s">
        <v>75</v>
      </c>
      <c r="F7907" t="s">
        <v>84</v>
      </c>
      <c r="G7907">
        <v>60000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226</v>
      </c>
      <c r="AB7907">
        <v>2019</v>
      </c>
    </row>
    <row r="7908" spans="1:28" x14ac:dyDescent="0.25">
      <c r="A7908">
        <v>29</v>
      </c>
      <c r="B7908" t="s">
        <v>429</v>
      </c>
      <c r="C7908" t="s">
        <v>538</v>
      </c>
      <c r="D7908" t="s">
        <v>14</v>
      </c>
      <c r="E7908" t="s">
        <v>66</v>
      </c>
      <c r="F7908" t="s">
        <v>84</v>
      </c>
      <c r="G7908">
        <v>55000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226</v>
      </c>
      <c r="AB7908">
        <v>2019</v>
      </c>
    </row>
    <row r="7909" spans="1:28" x14ac:dyDescent="0.25">
      <c r="A7909">
        <v>30</v>
      </c>
      <c r="B7909" t="s">
        <v>342</v>
      </c>
      <c r="C7909" t="s">
        <v>539</v>
      </c>
      <c r="D7909" t="s">
        <v>15</v>
      </c>
      <c r="E7909" t="s">
        <v>540</v>
      </c>
      <c r="F7909" t="s">
        <v>84</v>
      </c>
      <c r="G7909">
        <v>55000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226</v>
      </c>
      <c r="AB7909">
        <v>2019</v>
      </c>
    </row>
    <row r="7910" spans="1:28" x14ac:dyDescent="0.25">
      <c r="A7910">
        <v>31</v>
      </c>
      <c r="B7910" t="s">
        <v>399</v>
      </c>
      <c r="C7910" t="s">
        <v>514</v>
      </c>
      <c r="D7910" t="s">
        <v>16</v>
      </c>
      <c r="E7910" t="s">
        <v>79</v>
      </c>
      <c r="F7910" t="s">
        <v>84</v>
      </c>
      <c r="G7910">
        <v>54000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226</v>
      </c>
      <c r="AB7910">
        <v>2019</v>
      </c>
    </row>
    <row r="7911" spans="1:28" x14ac:dyDescent="0.25">
      <c r="A7911">
        <v>32</v>
      </c>
      <c r="B7911" t="s">
        <v>396</v>
      </c>
      <c r="C7911" t="s">
        <v>541</v>
      </c>
      <c r="D7911" t="s">
        <v>21</v>
      </c>
      <c r="E7911" t="s">
        <v>70</v>
      </c>
      <c r="F7911" t="s">
        <v>84</v>
      </c>
      <c r="G7911">
        <v>50000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226</v>
      </c>
      <c r="AB7911">
        <v>2019</v>
      </c>
    </row>
    <row r="7912" spans="1:28" x14ac:dyDescent="0.25">
      <c r="A7912">
        <v>33</v>
      </c>
      <c r="B7912" t="s">
        <v>397</v>
      </c>
      <c r="C7912" t="s">
        <v>542</v>
      </c>
      <c r="D7912" t="s">
        <v>17</v>
      </c>
      <c r="E7912" t="s">
        <v>76</v>
      </c>
      <c r="F7912" t="s">
        <v>84</v>
      </c>
      <c r="G7912">
        <v>50000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226</v>
      </c>
      <c r="AB7912">
        <v>2019</v>
      </c>
    </row>
    <row r="7913" spans="1:28" x14ac:dyDescent="0.25">
      <c r="A7913">
        <v>34</v>
      </c>
      <c r="B7913" t="s">
        <v>379</v>
      </c>
      <c r="C7913" t="s">
        <v>544</v>
      </c>
      <c r="D7913" t="s">
        <v>10</v>
      </c>
      <c r="E7913" t="s">
        <v>43</v>
      </c>
      <c r="F7913" t="s">
        <v>84</v>
      </c>
      <c r="G7913">
        <v>45000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226</v>
      </c>
      <c r="AB7913">
        <v>2019</v>
      </c>
    </row>
    <row r="7914" spans="1:28" x14ac:dyDescent="0.25">
      <c r="A7914">
        <v>35</v>
      </c>
      <c r="B7914" t="s">
        <v>388</v>
      </c>
      <c r="C7914" t="s">
        <v>646</v>
      </c>
      <c r="D7914" t="s">
        <v>647</v>
      </c>
      <c r="E7914" t="s">
        <v>24</v>
      </c>
      <c r="F7914" t="s">
        <v>84</v>
      </c>
      <c r="G7914">
        <v>45000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226</v>
      </c>
      <c r="AB7914">
        <v>2019</v>
      </c>
    </row>
    <row r="7915" spans="1:28" x14ac:dyDescent="0.25">
      <c r="A7915">
        <v>36</v>
      </c>
      <c r="B7915" t="s">
        <v>390</v>
      </c>
      <c r="C7915" t="s">
        <v>531</v>
      </c>
      <c r="D7915" t="s">
        <v>5</v>
      </c>
      <c r="E7915" t="s">
        <v>25</v>
      </c>
      <c r="F7915" t="s">
        <v>84</v>
      </c>
      <c r="G7915">
        <v>45000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226</v>
      </c>
      <c r="AB7915">
        <v>2019</v>
      </c>
    </row>
    <row r="7916" spans="1:28" x14ac:dyDescent="0.25">
      <c r="A7916">
        <v>37</v>
      </c>
      <c r="B7916" t="s">
        <v>368</v>
      </c>
      <c r="C7916" t="s">
        <v>720</v>
      </c>
      <c r="D7916" t="s">
        <v>13</v>
      </c>
      <c r="E7916" t="s">
        <v>738</v>
      </c>
      <c r="F7916" t="s">
        <v>84</v>
      </c>
      <c r="G7916">
        <v>45000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226</v>
      </c>
      <c r="AB7916">
        <v>2019</v>
      </c>
    </row>
    <row r="7917" spans="1:28" x14ac:dyDescent="0.25">
      <c r="A7917">
        <v>38</v>
      </c>
      <c r="B7917" t="s">
        <v>391</v>
      </c>
      <c r="C7917" t="s">
        <v>545</v>
      </c>
      <c r="D7917" t="s">
        <v>4</v>
      </c>
      <c r="E7917" t="s">
        <v>24</v>
      </c>
      <c r="F7917" t="s">
        <v>84</v>
      </c>
      <c r="G7917">
        <v>45000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226</v>
      </c>
      <c r="AB7917">
        <v>2019</v>
      </c>
    </row>
    <row r="7918" spans="1:28" x14ac:dyDescent="0.25">
      <c r="A7918">
        <v>39</v>
      </c>
      <c r="B7918" t="s">
        <v>392</v>
      </c>
      <c r="C7918" t="s">
        <v>547</v>
      </c>
      <c r="D7918" t="s">
        <v>10</v>
      </c>
      <c r="E7918" t="s">
        <v>50</v>
      </c>
      <c r="F7918" t="s">
        <v>84</v>
      </c>
      <c r="G7918">
        <v>45000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226</v>
      </c>
      <c r="AB7918">
        <v>2019</v>
      </c>
    </row>
    <row r="7919" spans="1:28" x14ac:dyDescent="0.25">
      <c r="A7919">
        <v>40</v>
      </c>
      <c r="B7919" t="s">
        <v>393</v>
      </c>
      <c r="C7919" t="s">
        <v>717</v>
      </c>
      <c r="D7919" t="s">
        <v>10</v>
      </c>
      <c r="E7919" t="s">
        <v>43</v>
      </c>
      <c r="F7919" t="s">
        <v>84</v>
      </c>
      <c r="G7919">
        <v>45000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226</v>
      </c>
      <c r="AB7919">
        <v>2019</v>
      </c>
    </row>
    <row r="7920" spans="1:28" x14ac:dyDescent="0.25">
      <c r="A7920">
        <v>41</v>
      </c>
      <c r="B7920" t="s">
        <v>387</v>
      </c>
      <c r="C7920" t="s">
        <v>549</v>
      </c>
      <c r="D7920" t="s">
        <v>16</v>
      </c>
      <c r="E7920" t="s">
        <v>45</v>
      </c>
      <c r="F7920" t="s">
        <v>84</v>
      </c>
      <c r="G7920">
        <v>44000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226</v>
      </c>
      <c r="AB7920">
        <v>2019</v>
      </c>
    </row>
    <row r="7921" spans="1:28" x14ac:dyDescent="0.25">
      <c r="A7921">
        <v>42</v>
      </c>
      <c r="B7921" t="s">
        <v>375</v>
      </c>
      <c r="C7921" t="s">
        <v>705</v>
      </c>
      <c r="D7921" t="s">
        <v>10</v>
      </c>
      <c r="E7921" t="s">
        <v>739</v>
      </c>
      <c r="F7921" t="s">
        <v>84</v>
      </c>
      <c r="G7921">
        <v>40000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226</v>
      </c>
      <c r="AB7921">
        <v>2019</v>
      </c>
    </row>
    <row r="7922" spans="1:28" x14ac:dyDescent="0.25">
      <c r="A7922">
        <v>43</v>
      </c>
      <c r="B7922" t="s">
        <v>376</v>
      </c>
      <c r="C7922" t="s">
        <v>551</v>
      </c>
      <c r="D7922" t="s">
        <v>10</v>
      </c>
      <c r="E7922" t="s">
        <v>44</v>
      </c>
      <c r="F7922" t="s">
        <v>84</v>
      </c>
      <c r="G7922">
        <v>40000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226</v>
      </c>
      <c r="AB7922">
        <v>2019</v>
      </c>
    </row>
    <row r="7923" spans="1:28" x14ac:dyDescent="0.25">
      <c r="A7923">
        <v>44</v>
      </c>
      <c r="B7923" t="s">
        <v>382</v>
      </c>
      <c r="C7923" t="s">
        <v>552</v>
      </c>
      <c r="D7923" t="s">
        <v>94</v>
      </c>
      <c r="E7923" t="s">
        <v>65</v>
      </c>
      <c r="F7923" t="s">
        <v>84</v>
      </c>
      <c r="G7923">
        <v>40000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226</v>
      </c>
      <c r="AB7923">
        <v>2019</v>
      </c>
    </row>
    <row r="7924" spans="1:28" x14ac:dyDescent="0.25">
      <c r="A7924">
        <v>45</v>
      </c>
      <c r="B7924" t="s">
        <v>385</v>
      </c>
      <c r="C7924" t="s">
        <v>629</v>
      </c>
      <c r="D7924" t="s">
        <v>12</v>
      </c>
      <c r="E7924" t="s">
        <v>698</v>
      </c>
      <c r="F7924" t="s">
        <v>84</v>
      </c>
      <c r="G7924">
        <v>40000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226</v>
      </c>
      <c r="AB7924">
        <v>2019</v>
      </c>
    </row>
    <row r="7925" spans="1:28" x14ac:dyDescent="0.25">
      <c r="A7925">
        <v>46</v>
      </c>
      <c r="B7925" t="s">
        <v>386</v>
      </c>
      <c r="C7925" t="s">
        <v>631</v>
      </c>
      <c r="D7925" t="s">
        <v>6</v>
      </c>
      <c r="E7925" t="s">
        <v>740</v>
      </c>
      <c r="F7925" t="s">
        <v>84</v>
      </c>
      <c r="G7925">
        <v>40000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226</v>
      </c>
      <c r="AB7925">
        <v>2019</v>
      </c>
    </row>
    <row r="7926" spans="1:28" x14ac:dyDescent="0.25">
      <c r="A7926">
        <v>47</v>
      </c>
      <c r="B7926" t="s">
        <v>381</v>
      </c>
      <c r="C7926" t="s">
        <v>553</v>
      </c>
      <c r="D7926" t="s">
        <v>10</v>
      </c>
      <c r="E7926" t="s">
        <v>740</v>
      </c>
      <c r="F7926" t="s">
        <v>84</v>
      </c>
      <c r="G7926">
        <v>38000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226</v>
      </c>
      <c r="AB7926">
        <v>2019</v>
      </c>
    </row>
    <row r="7927" spans="1:28" x14ac:dyDescent="0.25">
      <c r="A7927">
        <v>48</v>
      </c>
      <c r="B7927" t="s">
        <v>377</v>
      </c>
      <c r="C7927" t="s">
        <v>554</v>
      </c>
      <c r="D7927" t="s">
        <v>10</v>
      </c>
      <c r="E7927" t="s">
        <v>44</v>
      </c>
      <c r="F7927" t="s">
        <v>84</v>
      </c>
      <c r="G7927">
        <v>36000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226</v>
      </c>
      <c r="AB7927">
        <v>2019</v>
      </c>
    </row>
    <row r="7928" spans="1:28" x14ac:dyDescent="0.25">
      <c r="A7928">
        <v>49</v>
      </c>
      <c r="B7928" t="s">
        <v>378</v>
      </c>
      <c r="C7928" t="s">
        <v>556</v>
      </c>
      <c r="D7928" t="s">
        <v>10</v>
      </c>
      <c r="E7928" t="s">
        <v>44</v>
      </c>
      <c r="F7928" t="s">
        <v>84</v>
      </c>
      <c r="G7928">
        <v>36000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226</v>
      </c>
      <c r="AB7928">
        <v>2019</v>
      </c>
    </row>
    <row r="7929" spans="1:28" x14ac:dyDescent="0.25">
      <c r="A7929">
        <v>50</v>
      </c>
      <c r="B7929" t="s">
        <v>380</v>
      </c>
      <c r="C7929" t="s">
        <v>543</v>
      </c>
      <c r="D7929" t="s">
        <v>21</v>
      </c>
      <c r="E7929" t="s">
        <v>741</v>
      </c>
      <c r="F7929" t="s">
        <v>84</v>
      </c>
      <c r="G7929">
        <v>36000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226</v>
      </c>
      <c r="AB7929">
        <v>2019</v>
      </c>
    </row>
    <row r="7930" spans="1:28" x14ac:dyDescent="0.25">
      <c r="A7930">
        <v>51</v>
      </c>
      <c r="B7930" t="s">
        <v>360</v>
      </c>
      <c r="C7930" t="s">
        <v>560</v>
      </c>
      <c r="D7930" t="s">
        <v>12</v>
      </c>
      <c r="E7930" t="s">
        <v>742</v>
      </c>
      <c r="F7930" t="s">
        <v>84</v>
      </c>
      <c r="G7930">
        <v>32000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226</v>
      </c>
      <c r="AB7930">
        <v>2019</v>
      </c>
    </row>
    <row r="7931" spans="1:28" x14ac:dyDescent="0.25">
      <c r="A7931">
        <v>52</v>
      </c>
      <c r="B7931" t="s">
        <v>369</v>
      </c>
      <c r="C7931" t="s">
        <v>562</v>
      </c>
      <c r="D7931" t="s">
        <v>94</v>
      </c>
      <c r="E7931" t="s">
        <v>563</v>
      </c>
      <c r="F7931" t="s">
        <v>84</v>
      </c>
      <c r="G7931">
        <v>32000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226</v>
      </c>
      <c r="AB7931">
        <v>2019</v>
      </c>
    </row>
    <row r="7932" spans="1:28" x14ac:dyDescent="0.25">
      <c r="A7932">
        <v>53</v>
      </c>
      <c r="B7932" t="s">
        <v>370</v>
      </c>
      <c r="C7932" t="s">
        <v>648</v>
      </c>
      <c r="D7932" t="s">
        <v>94</v>
      </c>
      <c r="E7932" t="s">
        <v>740</v>
      </c>
      <c r="F7932" t="s">
        <v>84</v>
      </c>
      <c r="G7932">
        <v>32000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226</v>
      </c>
      <c r="AB7932">
        <v>2019</v>
      </c>
    </row>
    <row r="7933" spans="1:28" x14ac:dyDescent="0.25">
      <c r="A7933">
        <v>54</v>
      </c>
      <c r="B7933" t="s">
        <v>371</v>
      </c>
      <c r="C7933" t="s">
        <v>550</v>
      </c>
      <c r="D7933" t="s">
        <v>94</v>
      </c>
      <c r="E7933" t="s">
        <v>58</v>
      </c>
      <c r="F7933" t="s">
        <v>84</v>
      </c>
      <c r="G7933">
        <v>32000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226</v>
      </c>
      <c r="AB7933">
        <v>2019</v>
      </c>
    </row>
    <row r="7934" spans="1:28" x14ac:dyDescent="0.25">
      <c r="A7934">
        <v>55</v>
      </c>
      <c r="B7934" t="s">
        <v>372</v>
      </c>
      <c r="C7934" t="s">
        <v>707</v>
      </c>
      <c r="D7934" t="s">
        <v>94</v>
      </c>
      <c r="E7934" t="s">
        <v>630</v>
      </c>
      <c r="F7934" t="s">
        <v>84</v>
      </c>
      <c r="G7934">
        <v>32000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226</v>
      </c>
      <c r="AB7934">
        <v>2019</v>
      </c>
    </row>
    <row r="7935" spans="1:28" x14ac:dyDescent="0.25">
      <c r="A7935">
        <v>56</v>
      </c>
      <c r="B7935" t="s">
        <v>373</v>
      </c>
      <c r="C7935" t="s">
        <v>566</v>
      </c>
      <c r="D7935" t="s">
        <v>14</v>
      </c>
      <c r="E7935" t="s">
        <v>743</v>
      </c>
      <c r="F7935" t="s">
        <v>84</v>
      </c>
      <c r="G7935">
        <v>32000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226</v>
      </c>
      <c r="AB7935">
        <v>2019</v>
      </c>
    </row>
    <row r="7936" spans="1:28" x14ac:dyDescent="0.25">
      <c r="A7936">
        <v>57</v>
      </c>
      <c r="B7936" t="s">
        <v>366</v>
      </c>
      <c r="C7936" t="s">
        <v>727</v>
      </c>
      <c r="D7936" t="s">
        <v>14</v>
      </c>
      <c r="E7936" t="s">
        <v>744</v>
      </c>
      <c r="F7936" t="s">
        <v>84</v>
      </c>
      <c r="G7936">
        <v>31500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226</v>
      </c>
      <c r="AB7936">
        <v>2019</v>
      </c>
    </row>
    <row r="7937" spans="1:28" x14ac:dyDescent="0.25">
      <c r="A7937">
        <v>58</v>
      </c>
      <c r="B7937" t="s">
        <v>367</v>
      </c>
      <c r="C7937" t="s">
        <v>567</v>
      </c>
      <c r="D7937" t="s">
        <v>4</v>
      </c>
      <c r="E7937" t="s">
        <v>745</v>
      </c>
      <c r="F7937" t="s">
        <v>84</v>
      </c>
      <c r="G7937">
        <v>31500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226</v>
      </c>
      <c r="AB7937">
        <v>2019</v>
      </c>
    </row>
    <row r="7938" spans="1:28" x14ac:dyDescent="0.25">
      <c r="A7938">
        <v>59</v>
      </c>
      <c r="B7938" t="s">
        <v>346</v>
      </c>
      <c r="C7938" t="s">
        <v>583</v>
      </c>
      <c r="D7938" t="s">
        <v>12</v>
      </c>
      <c r="E7938" t="s">
        <v>36</v>
      </c>
      <c r="F7938" t="s">
        <v>84</v>
      </c>
      <c r="G7938">
        <v>28875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226</v>
      </c>
      <c r="AB7938">
        <v>2019</v>
      </c>
    </row>
    <row r="7939" spans="1:28" x14ac:dyDescent="0.25">
      <c r="A7939">
        <v>60</v>
      </c>
      <c r="B7939" t="s">
        <v>350</v>
      </c>
      <c r="C7939" t="s">
        <v>558</v>
      </c>
      <c r="D7939" t="s">
        <v>6</v>
      </c>
      <c r="E7939" t="s">
        <v>746</v>
      </c>
      <c r="F7939" t="s">
        <v>84</v>
      </c>
      <c r="G7939">
        <v>28875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226</v>
      </c>
      <c r="AB7939">
        <v>2019</v>
      </c>
    </row>
    <row r="7940" spans="1:28" x14ac:dyDescent="0.25">
      <c r="A7940">
        <v>61</v>
      </c>
      <c r="B7940" t="s">
        <v>361</v>
      </c>
      <c r="C7940" t="s">
        <v>622</v>
      </c>
      <c r="D7940" t="s">
        <v>12</v>
      </c>
      <c r="E7940" t="s">
        <v>26</v>
      </c>
      <c r="F7940" t="s">
        <v>84</v>
      </c>
      <c r="G7940">
        <v>28875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226</v>
      </c>
      <c r="AB7940">
        <v>2019</v>
      </c>
    </row>
    <row r="7941" spans="1:28" x14ac:dyDescent="0.25">
      <c r="A7941">
        <v>62</v>
      </c>
      <c r="B7941" t="s">
        <v>365</v>
      </c>
      <c r="C7941" t="s">
        <v>584</v>
      </c>
      <c r="D7941" t="s">
        <v>19</v>
      </c>
      <c r="E7941" t="s">
        <v>740</v>
      </c>
      <c r="F7941" t="s">
        <v>84</v>
      </c>
      <c r="G7941">
        <v>27300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226</v>
      </c>
      <c r="AB7941">
        <v>2019</v>
      </c>
    </row>
    <row r="7942" spans="1:28" x14ac:dyDescent="0.25">
      <c r="A7942">
        <v>63</v>
      </c>
      <c r="B7942" t="s">
        <v>364</v>
      </c>
      <c r="C7942" t="s">
        <v>555</v>
      </c>
      <c r="D7942" t="s">
        <v>94</v>
      </c>
      <c r="E7942" t="s">
        <v>74</v>
      </c>
      <c r="F7942" t="s">
        <v>84</v>
      </c>
      <c r="G7942">
        <v>26250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226</v>
      </c>
      <c r="AB7942">
        <v>2019</v>
      </c>
    </row>
    <row r="7943" spans="1:28" x14ac:dyDescent="0.25">
      <c r="A7943">
        <v>64</v>
      </c>
      <c r="B7943" t="s">
        <v>363</v>
      </c>
      <c r="C7943" t="s">
        <v>569</v>
      </c>
      <c r="D7943" t="s">
        <v>94</v>
      </c>
      <c r="E7943" t="s">
        <v>619</v>
      </c>
      <c r="F7943" t="s">
        <v>84</v>
      </c>
      <c r="G7943">
        <v>24255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226</v>
      </c>
      <c r="AB7943">
        <v>2019</v>
      </c>
    </row>
    <row r="7944" spans="1:28" x14ac:dyDescent="0.25">
      <c r="A7944">
        <v>65</v>
      </c>
      <c r="B7944" t="s">
        <v>362</v>
      </c>
      <c r="C7944" t="s">
        <v>570</v>
      </c>
      <c r="D7944" t="s">
        <v>94</v>
      </c>
      <c r="E7944" t="s">
        <v>620</v>
      </c>
      <c r="F7944" t="s">
        <v>84</v>
      </c>
      <c r="G7944">
        <v>24150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226</v>
      </c>
      <c r="AB7944">
        <v>2019</v>
      </c>
    </row>
    <row r="7945" spans="1:28" x14ac:dyDescent="0.25">
      <c r="A7945">
        <v>66</v>
      </c>
      <c r="B7945" t="s">
        <v>432</v>
      </c>
      <c r="C7945" t="s">
        <v>590</v>
      </c>
      <c r="D7945" t="s">
        <v>10</v>
      </c>
      <c r="E7945" t="s">
        <v>33</v>
      </c>
      <c r="F7945" t="s">
        <v>84</v>
      </c>
      <c r="G7945">
        <v>23100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226</v>
      </c>
      <c r="AB7945">
        <v>2019</v>
      </c>
    </row>
    <row r="7946" spans="1:28" x14ac:dyDescent="0.25">
      <c r="A7946">
        <v>67</v>
      </c>
      <c r="B7946" t="s">
        <v>435</v>
      </c>
      <c r="C7946" t="s">
        <v>649</v>
      </c>
      <c r="D7946" t="s">
        <v>650</v>
      </c>
      <c r="E7946" t="s">
        <v>33</v>
      </c>
      <c r="F7946" t="s">
        <v>84</v>
      </c>
      <c r="G7946">
        <v>23100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226</v>
      </c>
      <c r="AB7946">
        <v>2019</v>
      </c>
    </row>
    <row r="7947" spans="1:28" x14ac:dyDescent="0.25">
      <c r="A7947">
        <v>68</v>
      </c>
      <c r="B7947" t="s">
        <v>434</v>
      </c>
      <c r="C7947" t="s">
        <v>716</v>
      </c>
      <c r="D7947" t="s">
        <v>7</v>
      </c>
      <c r="E7947" t="s">
        <v>54</v>
      </c>
      <c r="F7947" t="s">
        <v>84</v>
      </c>
      <c r="G7947">
        <v>23100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226</v>
      </c>
      <c r="AB7947">
        <v>2019</v>
      </c>
    </row>
    <row r="7948" spans="1:28" x14ac:dyDescent="0.25">
      <c r="A7948">
        <v>69</v>
      </c>
      <c r="B7948" t="s">
        <v>353</v>
      </c>
      <c r="C7948" t="s">
        <v>580</v>
      </c>
      <c r="D7948" t="s">
        <v>19</v>
      </c>
      <c r="E7948" t="s">
        <v>60</v>
      </c>
      <c r="F7948" t="s">
        <v>84</v>
      </c>
      <c r="G7948">
        <v>23100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226</v>
      </c>
      <c r="AB7948">
        <v>2019</v>
      </c>
    </row>
    <row r="7949" spans="1:28" x14ac:dyDescent="0.25">
      <c r="A7949">
        <v>70</v>
      </c>
      <c r="B7949" t="s">
        <v>354</v>
      </c>
      <c r="C7949" t="s">
        <v>581</v>
      </c>
      <c r="D7949" t="s">
        <v>94</v>
      </c>
      <c r="E7949" t="s">
        <v>54</v>
      </c>
      <c r="F7949" t="s">
        <v>84</v>
      </c>
      <c r="G7949">
        <v>23100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226</v>
      </c>
      <c r="AB7949">
        <v>2019</v>
      </c>
    </row>
    <row r="7950" spans="1:28" x14ac:dyDescent="0.25">
      <c r="A7950">
        <v>71</v>
      </c>
      <c r="B7950" t="s">
        <v>355</v>
      </c>
      <c r="C7950" t="s">
        <v>582</v>
      </c>
      <c r="D7950" t="s">
        <v>7</v>
      </c>
      <c r="E7950" t="s">
        <v>54</v>
      </c>
      <c r="F7950" t="s">
        <v>84</v>
      </c>
      <c r="G7950">
        <v>23100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226</v>
      </c>
      <c r="AB7950">
        <v>2019</v>
      </c>
    </row>
    <row r="7951" spans="1:28" x14ac:dyDescent="0.25">
      <c r="A7951">
        <v>72</v>
      </c>
      <c r="B7951" t="s">
        <v>356</v>
      </c>
      <c r="C7951" t="s">
        <v>571</v>
      </c>
      <c r="D7951" t="s">
        <v>6</v>
      </c>
      <c r="E7951" t="s">
        <v>747</v>
      </c>
      <c r="F7951" t="s">
        <v>84</v>
      </c>
      <c r="G7951">
        <v>23100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226</v>
      </c>
      <c r="AB7951">
        <v>2019</v>
      </c>
    </row>
    <row r="7952" spans="1:28" x14ac:dyDescent="0.25">
      <c r="A7952">
        <v>73</v>
      </c>
      <c r="B7952" t="s">
        <v>357</v>
      </c>
      <c r="C7952" t="s">
        <v>589</v>
      </c>
      <c r="D7952" t="s">
        <v>6</v>
      </c>
      <c r="E7952" t="s">
        <v>747</v>
      </c>
      <c r="F7952" t="s">
        <v>84</v>
      </c>
      <c r="G7952">
        <v>23100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226</v>
      </c>
      <c r="AB7952">
        <v>2019</v>
      </c>
    </row>
    <row r="7953" spans="1:28" x14ac:dyDescent="0.25">
      <c r="A7953">
        <v>74</v>
      </c>
      <c r="B7953" t="s">
        <v>358</v>
      </c>
      <c r="C7953" t="s">
        <v>748</v>
      </c>
      <c r="D7953" t="s">
        <v>10</v>
      </c>
      <c r="E7953" t="s">
        <v>54</v>
      </c>
      <c r="F7953" t="s">
        <v>84</v>
      </c>
      <c r="G7953">
        <v>23100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226</v>
      </c>
      <c r="AB7953">
        <v>2019</v>
      </c>
    </row>
    <row r="7954" spans="1:28" x14ac:dyDescent="0.25">
      <c r="A7954">
        <v>75</v>
      </c>
      <c r="B7954" t="s">
        <v>359</v>
      </c>
      <c r="C7954" t="s">
        <v>572</v>
      </c>
      <c r="D7954" t="s">
        <v>94</v>
      </c>
      <c r="E7954" t="s">
        <v>54</v>
      </c>
      <c r="F7954" t="s">
        <v>84</v>
      </c>
      <c r="G7954">
        <v>23100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226</v>
      </c>
      <c r="AB7954">
        <v>2019</v>
      </c>
    </row>
    <row r="7955" spans="1:28" x14ac:dyDescent="0.25">
      <c r="A7955">
        <v>76</v>
      </c>
      <c r="B7955" t="s">
        <v>347</v>
      </c>
      <c r="C7955" t="s">
        <v>651</v>
      </c>
      <c r="D7955" t="s">
        <v>6</v>
      </c>
      <c r="E7955" t="s">
        <v>747</v>
      </c>
      <c r="F7955" t="s">
        <v>84</v>
      </c>
      <c r="G7955">
        <v>22000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226</v>
      </c>
      <c r="AB7955">
        <v>2019</v>
      </c>
    </row>
    <row r="7956" spans="1:28" x14ac:dyDescent="0.25">
      <c r="A7956">
        <v>77</v>
      </c>
      <c r="B7956" t="s">
        <v>348</v>
      </c>
      <c r="C7956" t="s">
        <v>652</v>
      </c>
      <c r="D7956" t="s">
        <v>6</v>
      </c>
      <c r="E7956" t="s">
        <v>749</v>
      </c>
      <c r="F7956" t="s">
        <v>84</v>
      </c>
      <c r="G7956">
        <v>22000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226</v>
      </c>
      <c r="AB7956">
        <v>2019</v>
      </c>
    </row>
    <row r="7957" spans="1:28" x14ac:dyDescent="0.25">
      <c r="A7957">
        <v>78</v>
      </c>
      <c r="B7957" t="s">
        <v>349</v>
      </c>
      <c r="C7957" t="s">
        <v>591</v>
      </c>
      <c r="D7957" t="s">
        <v>6</v>
      </c>
      <c r="E7957" t="s">
        <v>750</v>
      </c>
      <c r="F7957" t="s">
        <v>84</v>
      </c>
      <c r="G7957">
        <v>22000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226</v>
      </c>
      <c r="AB7957">
        <v>2019</v>
      </c>
    </row>
    <row r="7958" spans="1:28" x14ac:dyDescent="0.25">
      <c r="A7958">
        <v>79</v>
      </c>
      <c r="B7958" t="s">
        <v>351</v>
      </c>
      <c r="C7958" t="s">
        <v>592</v>
      </c>
      <c r="D7958" t="s">
        <v>6</v>
      </c>
      <c r="E7958" t="s">
        <v>751</v>
      </c>
      <c r="F7958" t="s">
        <v>84</v>
      </c>
      <c r="G7958">
        <v>22000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226</v>
      </c>
      <c r="AB7958">
        <v>2019</v>
      </c>
    </row>
    <row r="7959" spans="1:28" x14ac:dyDescent="0.25">
      <c r="A7959">
        <v>80</v>
      </c>
      <c r="B7959" t="s">
        <v>352</v>
      </c>
      <c r="C7959" t="s">
        <v>593</v>
      </c>
      <c r="D7959" t="s">
        <v>6</v>
      </c>
      <c r="E7959" t="s">
        <v>749</v>
      </c>
      <c r="F7959" t="s">
        <v>84</v>
      </c>
      <c r="G7959">
        <v>22000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226</v>
      </c>
      <c r="AB7959">
        <v>2019</v>
      </c>
    </row>
    <row r="7960" spans="1:28" x14ac:dyDescent="0.25">
      <c r="A7960">
        <v>81</v>
      </c>
      <c r="B7960" t="s">
        <v>428</v>
      </c>
      <c r="C7960" t="s">
        <v>722</v>
      </c>
      <c r="D7960" t="s">
        <v>723</v>
      </c>
      <c r="E7960" t="s">
        <v>752</v>
      </c>
      <c r="F7960" t="s">
        <v>84</v>
      </c>
      <c r="G7960">
        <v>22000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226</v>
      </c>
      <c r="AB7960">
        <v>2019</v>
      </c>
    </row>
    <row r="7961" spans="1:28" x14ac:dyDescent="0.25">
      <c r="A7961">
        <v>82</v>
      </c>
      <c r="B7961" t="s">
        <v>433</v>
      </c>
      <c r="C7961" t="s">
        <v>653</v>
      </c>
      <c r="D7961" t="s">
        <v>650</v>
      </c>
      <c r="E7961" t="s">
        <v>33</v>
      </c>
      <c r="F7961" t="s">
        <v>84</v>
      </c>
      <c r="G7961">
        <v>22000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226</v>
      </c>
      <c r="AB7961">
        <v>2019</v>
      </c>
    </row>
    <row r="7962" spans="1:28" x14ac:dyDescent="0.25">
      <c r="A7962">
        <v>83</v>
      </c>
      <c r="B7962" t="s">
        <v>344</v>
      </c>
      <c r="C7962" t="s">
        <v>588</v>
      </c>
      <c r="D7962" t="s">
        <v>94</v>
      </c>
      <c r="E7962" t="s">
        <v>41</v>
      </c>
      <c r="F7962" t="s">
        <v>84</v>
      </c>
      <c r="G7962">
        <v>19800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226</v>
      </c>
      <c r="AB7962">
        <v>2019</v>
      </c>
    </row>
    <row r="7963" spans="1:28" x14ac:dyDescent="0.25">
      <c r="A7963">
        <v>84</v>
      </c>
      <c r="B7963" t="s">
        <v>345</v>
      </c>
      <c r="C7963" t="s">
        <v>512</v>
      </c>
      <c r="D7963" t="s">
        <v>94</v>
      </c>
      <c r="E7963" t="s">
        <v>749</v>
      </c>
      <c r="F7963" t="s">
        <v>84</v>
      </c>
      <c r="G7963">
        <v>19800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226</v>
      </c>
      <c r="AB7963">
        <v>2019</v>
      </c>
    </row>
    <row r="7964" spans="1:28" x14ac:dyDescent="0.25">
      <c r="A7964">
        <v>85</v>
      </c>
      <c r="B7964" t="s">
        <v>341</v>
      </c>
      <c r="C7964" t="s">
        <v>579</v>
      </c>
      <c r="D7964" t="s">
        <v>94</v>
      </c>
      <c r="E7964" t="s">
        <v>751</v>
      </c>
      <c r="F7964" t="s">
        <v>84</v>
      </c>
      <c r="G7964">
        <v>16775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226</v>
      </c>
      <c r="AB7964">
        <v>2019</v>
      </c>
    </row>
    <row r="7965" spans="1:28" x14ac:dyDescent="0.25">
      <c r="A7965">
        <v>86</v>
      </c>
      <c r="B7965" t="s">
        <v>342</v>
      </c>
      <c r="C7965" t="s">
        <v>559</v>
      </c>
      <c r="D7965" t="s">
        <v>94</v>
      </c>
      <c r="E7965" t="s">
        <v>37</v>
      </c>
      <c r="F7965" t="s">
        <v>84</v>
      </c>
      <c r="G7965">
        <v>16775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226</v>
      </c>
      <c r="AB7965">
        <v>2019</v>
      </c>
    </row>
    <row r="7966" spans="1:28" x14ac:dyDescent="0.25">
      <c r="A7966">
        <v>87</v>
      </c>
      <c r="B7966" t="s">
        <v>343</v>
      </c>
      <c r="C7966" t="s">
        <v>633</v>
      </c>
      <c r="D7966" t="s">
        <v>6</v>
      </c>
      <c r="E7966" t="s">
        <v>37</v>
      </c>
      <c r="F7966" t="s">
        <v>84</v>
      </c>
      <c r="G7966">
        <v>16775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226</v>
      </c>
      <c r="AB7966">
        <v>2019</v>
      </c>
    </row>
    <row r="7967" spans="1:28" x14ac:dyDescent="0.25">
      <c r="A7967">
        <v>88</v>
      </c>
      <c r="B7967" t="s">
        <v>338</v>
      </c>
      <c r="C7967" t="s">
        <v>594</v>
      </c>
      <c r="D7967" t="s">
        <v>6</v>
      </c>
      <c r="E7967" t="s">
        <v>28</v>
      </c>
      <c r="F7967" t="s">
        <v>84</v>
      </c>
      <c r="G7967">
        <v>16500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226</v>
      </c>
      <c r="AB7967">
        <v>2019</v>
      </c>
    </row>
    <row r="7968" spans="1:28" x14ac:dyDescent="0.25">
      <c r="A7968">
        <v>89</v>
      </c>
      <c r="B7968" t="s">
        <v>339</v>
      </c>
      <c r="C7968" t="s">
        <v>595</v>
      </c>
      <c r="D7968" t="s">
        <v>94</v>
      </c>
      <c r="E7968" t="s">
        <v>57</v>
      </c>
      <c r="F7968" t="s">
        <v>84</v>
      </c>
      <c r="G7968">
        <v>16500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226</v>
      </c>
      <c r="AB7968">
        <v>2019</v>
      </c>
    </row>
    <row r="7969" spans="1:28" x14ac:dyDescent="0.25">
      <c r="A7969">
        <v>90</v>
      </c>
      <c r="B7969" t="s">
        <v>340</v>
      </c>
      <c r="C7969" t="s">
        <v>654</v>
      </c>
      <c r="D7969" t="s">
        <v>6</v>
      </c>
      <c r="E7969" t="s">
        <v>749</v>
      </c>
      <c r="F7969" t="s">
        <v>84</v>
      </c>
      <c r="G7969">
        <v>16500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226</v>
      </c>
      <c r="AB7969">
        <v>2019</v>
      </c>
    </row>
    <row r="7970" spans="1:28" x14ac:dyDescent="0.25">
      <c r="A7970">
        <v>91</v>
      </c>
      <c r="B7970" t="s">
        <v>431</v>
      </c>
      <c r="C7970" t="s">
        <v>600</v>
      </c>
      <c r="D7970" t="s">
        <v>94</v>
      </c>
      <c r="E7970" t="s">
        <v>37</v>
      </c>
      <c r="F7970" t="s">
        <v>84</v>
      </c>
      <c r="G7970">
        <v>13750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226</v>
      </c>
      <c r="AB7970">
        <v>2019</v>
      </c>
    </row>
    <row r="7971" spans="1:28" x14ac:dyDescent="0.25">
      <c r="A7971">
        <v>92</v>
      </c>
      <c r="B7971" t="s">
        <v>336</v>
      </c>
      <c r="C7971" t="s">
        <v>603</v>
      </c>
      <c r="D7971" t="s">
        <v>6</v>
      </c>
      <c r="E7971" t="s">
        <v>37</v>
      </c>
      <c r="F7971" t="s">
        <v>84</v>
      </c>
      <c r="G7971">
        <v>10000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226</v>
      </c>
      <c r="AB7971">
        <v>2019</v>
      </c>
    </row>
    <row r="7972" spans="1:28" x14ac:dyDescent="0.25">
      <c r="A7972">
        <v>93</v>
      </c>
      <c r="B7972" t="s">
        <v>337</v>
      </c>
      <c r="C7972" t="s">
        <v>725</v>
      </c>
      <c r="D7972" t="s">
        <v>6</v>
      </c>
      <c r="E7972" t="s">
        <v>37</v>
      </c>
      <c r="F7972" t="s">
        <v>84</v>
      </c>
      <c r="G7972">
        <v>10000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227</v>
      </c>
      <c r="AB7972">
        <v>2019</v>
      </c>
    </row>
    <row r="7973" spans="1:28" x14ac:dyDescent="0.25">
      <c r="A7973">
        <v>94</v>
      </c>
      <c r="B7973" t="s">
        <v>373</v>
      </c>
      <c r="C7973" t="s">
        <v>708</v>
      </c>
      <c r="D7973" t="s">
        <v>7</v>
      </c>
      <c r="E7973" t="s">
        <v>27</v>
      </c>
      <c r="F7973" t="s">
        <v>84</v>
      </c>
      <c r="G7973">
        <v>360000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227</v>
      </c>
      <c r="AB7973">
        <v>2019</v>
      </c>
    </row>
    <row r="7974" spans="1:28" x14ac:dyDescent="0.25">
      <c r="A7974">
        <v>1</v>
      </c>
      <c r="B7974" t="s">
        <v>426</v>
      </c>
      <c r="C7974" t="s">
        <v>502</v>
      </c>
      <c r="D7974" t="s">
        <v>10</v>
      </c>
      <c r="E7974" t="s">
        <v>53</v>
      </c>
      <c r="F7974" t="s">
        <v>84</v>
      </c>
      <c r="G7974">
        <v>280000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227</v>
      </c>
      <c r="AB7974">
        <v>2019</v>
      </c>
    </row>
    <row r="7975" spans="1:28" x14ac:dyDescent="0.25">
      <c r="A7975">
        <v>2</v>
      </c>
      <c r="B7975" t="s">
        <v>427</v>
      </c>
      <c r="C7975" t="s">
        <v>709</v>
      </c>
      <c r="D7975" t="s">
        <v>19</v>
      </c>
      <c r="E7975" t="s">
        <v>71</v>
      </c>
      <c r="F7975" t="s">
        <v>84</v>
      </c>
      <c r="G7975">
        <v>280000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227</v>
      </c>
      <c r="AB7975">
        <v>2019</v>
      </c>
    </row>
    <row r="7976" spans="1:28" x14ac:dyDescent="0.25">
      <c r="A7976">
        <v>3</v>
      </c>
      <c r="B7976" t="s">
        <v>417</v>
      </c>
      <c r="C7976" t="s">
        <v>512</v>
      </c>
      <c r="D7976" t="s">
        <v>21</v>
      </c>
      <c r="E7976" t="s">
        <v>81</v>
      </c>
      <c r="F7976" t="s">
        <v>84</v>
      </c>
      <c r="G7976">
        <v>130000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227</v>
      </c>
      <c r="AB7976">
        <v>2019</v>
      </c>
    </row>
    <row r="7977" spans="1:28" x14ac:dyDescent="0.25">
      <c r="A7977">
        <v>4</v>
      </c>
      <c r="B7977" t="s">
        <v>418</v>
      </c>
      <c r="C7977" t="s">
        <v>710</v>
      </c>
      <c r="D7977" t="s">
        <v>94</v>
      </c>
      <c r="E7977" t="s">
        <v>711</v>
      </c>
      <c r="F7977" t="s">
        <v>84</v>
      </c>
      <c r="G7977">
        <v>130000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227</v>
      </c>
      <c r="AB7977">
        <v>2019</v>
      </c>
    </row>
    <row r="7978" spans="1:28" x14ac:dyDescent="0.25">
      <c r="A7978">
        <v>5</v>
      </c>
      <c r="B7978" t="s">
        <v>419</v>
      </c>
      <c r="C7978" t="s">
        <v>518</v>
      </c>
      <c r="D7978" t="s">
        <v>16</v>
      </c>
      <c r="E7978" t="s">
        <v>701</v>
      </c>
      <c r="F7978" t="s">
        <v>84</v>
      </c>
      <c r="G7978">
        <v>130000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227</v>
      </c>
      <c r="AB7978">
        <v>2019</v>
      </c>
    </row>
    <row r="7979" spans="1:28" x14ac:dyDescent="0.25">
      <c r="A7979">
        <v>6</v>
      </c>
      <c r="B7979" t="s">
        <v>420</v>
      </c>
      <c r="C7979" t="s">
        <v>513</v>
      </c>
      <c r="D7979" t="s">
        <v>14</v>
      </c>
      <c r="E7979" t="s">
        <v>333</v>
      </c>
      <c r="F7979" t="s">
        <v>84</v>
      </c>
      <c r="G7979">
        <v>130000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227</v>
      </c>
      <c r="AB7979">
        <v>2019</v>
      </c>
    </row>
    <row r="7980" spans="1:28" x14ac:dyDescent="0.25">
      <c r="A7980">
        <v>7</v>
      </c>
      <c r="B7980" t="s">
        <v>421</v>
      </c>
      <c r="C7980" t="s">
        <v>515</v>
      </c>
      <c r="D7980" t="s">
        <v>4</v>
      </c>
      <c r="E7980" t="s">
        <v>516</v>
      </c>
      <c r="F7980" t="s">
        <v>84</v>
      </c>
      <c r="G7980">
        <v>130000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227</v>
      </c>
      <c r="AB7980">
        <v>2019</v>
      </c>
    </row>
    <row r="7981" spans="1:28" x14ac:dyDescent="0.25">
      <c r="A7981">
        <v>8</v>
      </c>
      <c r="B7981" t="s">
        <v>422</v>
      </c>
      <c r="C7981" t="s">
        <v>504</v>
      </c>
      <c r="D7981" t="s">
        <v>5</v>
      </c>
      <c r="E7981" t="s">
        <v>702</v>
      </c>
      <c r="F7981" t="s">
        <v>84</v>
      </c>
      <c r="G7981">
        <v>130000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227</v>
      </c>
      <c r="AB7981">
        <v>2019</v>
      </c>
    </row>
    <row r="7982" spans="1:28" x14ac:dyDescent="0.25">
      <c r="A7982">
        <v>9</v>
      </c>
      <c r="B7982" t="s">
        <v>423</v>
      </c>
      <c r="C7982" t="s">
        <v>614</v>
      </c>
      <c r="D7982" t="s">
        <v>615</v>
      </c>
      <c r="E7982" t="s">
        <v>616</v>
      </c>
      <c r="F7982" t="s">
        <v>84</v>
      </c>
      <c r="G7982">
        <v>130000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227</v>
      </c>
      <c r="AB7982">
        <v>2019</v>
      </c>
    </row>
    <row r="7983" spans="1:28" x14ac:dyDescent="0.25">
      <c r="A7983">
        <v>10</v>
      </c>
      <c r="B7983" t="s">
        <v>424</v>
      </c>
      <c r="C7983" t="s">
        <v>665</v>
      </c>
      <c r="D7983" t="s">
        <v>17</v>
      </c>
      <c r="E7983" t="s">
        <v>666</v>
      </c>
      <c r="F7983" t="s">
        <v>84</v>
      </c>
      <c r="G7983">
        <v>130000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227</v>
      </c>
      <c r="AB7983">
        <v>2019</v>
      </c>
    </row>
    <row r="7984" spans="1:28" x14ac:dyDescent="0.25">
      <c r="A7984">
        <v>11</v>
      </c>
      <c r="B7984" t="s">
        <v>425</v>
      </c>
      <c r="C7984" t="s">
        <v>659</v>
      </c>
      <c r="D7984" t="s">
        <v>6</v>
      </c>
      <c r="E7984" t="s">
        <v>660</v>
      </c>
      <c r="F7984" t="s">
        <v>84</v>
      </c>
      <c r="G7984">
        <v>130000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227</v>
      </c>
      <c r="AB7984">
        <v>2019</v>
      </c>
    </row>
    <row r="7985" spans="1:28" x14ac:dyDescent="0.25">
      <c r="A7985">
        <v>12</v>
      </c>
      <c r="B7985" t="s">
        <v>411</v>
      </c>
      <c r="C7985" t="s">
        <v>521</v>
      </c>
      <c r="D7985" t="s">
        <v>13</v>
      </c>
      <c r="E7985" t="s">
        <v>729</v>
      </c>
      <c r="F7985" t="s">
        <v>84</v>
      </c>
      <c r="G7985">
        <v>95000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227</v>
      </c>
      <c r="AB7985">
        <v>2019</v>
      </c>
    </row>
    <row r="7986" spans="1:28" x14ac:dyDescent="0.25">
      <c r="A7986">
        <v>13</v>
      </c>
      <c r="B7986" t="s">
        <v>413</v>
      </c>
      <c r="C7986" t="s">
        <v>626</v>
      </c>
      <c r="D7986" t="s">
        <v>627</v>
      </c>
      <c r="E7986" t="s">
        <v>730</v>
      </c>
      <c r="F7986" t="s">
        <v>84</v>
      </c>
      <c r="G7986">
        <v>95000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227</v>
      </c>
      <c r="AB7986">
        <v>2019</v>
      </c>
    </row>
    <row r="7987" spans="1:28" x14ac:dyDescent="0.25">
      <c r="A7987">
        <v>14</v>
      </c>
      <c r="B7987" t="s">
        <v>414</v>
      </c>
      <c r="C7987" t="s">
        <v>523</v>
      </c>
      <c r="D7987" t="s">
        <v>21</v>
      </c>
      <c r="E7987" t="s">
        <v>731</v>
      </c>
      <c r="F7987" t="s">
        <v>84</v>
      </c>
      <c r="G7987">
        <v>95000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227</v>
      </c>
      <c r="AB7987">
        <v>2019</v>
      </c>
    </row>
    <row r="7988" spans="1:28" x14ac:dyDescent="0.25">
      <c r="A7988">
        <v>15</v>
      </c>
      <c r="B7988" t="s">
        <v>415</v>
      </c>
      <c r="C7988" t="s">
        <v>525</v>
      </c>
      <c r="D7988" t="s">
        <v>10</v>
      </c>
      <c r="E7988" t="s">
        <v>69</v>
      </c>
      <c r="F7988" t="s">
        <v>84</v>
      </c>
      <c r="G7988">
        <v>95000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227</v>
      </c>
      <c r="AB7988">
        <v>2019</v>
      </c>
    </row>
    <row r="7989" spans="1:28" x14ac:dyDescent="0.25">
      <c r="A7989">
        <v>16</v>
      </c>
      <c r="B7989" t="s">
        <v>416</v>
      </c>
      <c r="C7989" t="s">
        <v>679</v>
      </c>
      <c r="D7989" t="s">
        <v>6</v>
      </c>
      <c r="E7989" t="s">
        <v>732</v>
      </c>
      <c r="F7989" t="s">
        <v>84</v>
      </c>
      <c r="G7989">
        <v>95000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227</v>
      </c>
      <c r="AB7989">
        <v>2019</v>
      </c>
    </row>
    <row r="7990" spans="1:28" x14ac:dyDescent="0.25">
      <c r="A7990">
        <v>17</v>
      </c>
      <c r="B7990" t="s">
        <v>412</v>
      </c>
      <c r="C7990" t="s">
        <v>527</v>
      </c>
      <c r="D7990" t="s">
        <v>17</v>
      </c>
      <c r="E7990" t="s">
        <v>613</v>
      </c>
      <c r="F7990" t="s">
        <v>84</v>
      </c>
      <c r="G7990">
        <v>85000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227</v>
      </c>
      <c r="AB7990">
        <v>2019</v>
      </c>
    </row>
    <row r="7991" spans="1:28" x14ac:dyDescent="0.25">
      <c r="A7991">
        <v>18</v>
      </c>
      <c r="B7991" t="s">
        <v>409</v>
      </c>
      <c r="C7991" t="s">
        <v>719</v>
      </c>
      <c r="D7991" t="s">
        <v>94</v>
      </c>
      <c r="E7991" t="s">
        <v>733</v>
      </c>
      <c r="F7991" t="s">
        <v>84</v>
      </c>
      <c r="G7991">
        <v>85000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227</v>
      </c>
      <c r="AB7991">
        <v>2019</v>
      </c>
    </row>
    <row r="7992" spans="1:28" x14ac:dyDescent="0.25">
      <c r="A7992">
        <v>19</v>
      </c>
      <c r="B7992" t="s">
        <v>410</v>
      </c>
      <c r="C7992" t="s">
        <v>685</v>
      </c>
      <c r="D7992" t="s">
        <v>21</v>
      </c>
      <c r="E7992" t="s">
        <v>734</v>
      </c>
      <c r="F7992" t="s">
        <v>84</v>
      </c>
      <c r="G7992">
        <v>85000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227</v>
      </c>
      <c r="AB7992">
        <v>2019</v>
      </c>
    </row>
    <row r="7993" spans="1:28" x14ac:dyDescent="0.25">
      <c r="A7993">
        <v>20</v>
      </c>
      <c r="B7993" t="s">
        <v>373</v>
      </c>
      <c r="C7993" t="s">
        <v>688</v>
      </c>
      <c r="D7993" t="s">
        <v>94</v>
      </c>
      <c r="E7993" t="s">
        <v>689</v>
      </c>
      <c r="F7993" t="s">
        <v>84</v>
      </c>
      <c r="G7993">
        <v>80000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227</v>
      </c>
      <c r="AB7993">
        <v>2019</v>
      </c>
    </row>
    <row r="7994" spans="1:28" x14ac:dyDescent="0.25">
      <c r="A7994">
        <v>21</v>
      </c>
      <c r="B7994" t="s">
        <v>408</v>
      </c>
      <c r="C7994" t="s">
        <v>712</v>
      </c>
      <c r="D7994" t="s">
        <v>632</v>
      </c>
      <c r="E7994" t="s">
        <v>713</v>
      </c>
      <c r="F7994" t="s">
        <v>84</v>
      </c>
      <c r="G7994">
        <v>80000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227</v>
      </c>
      <c r="AB7994">
        <v>2019</v>
      </c>
    </row>
    <row r="7995" spans="1:28" x14ac:dyDescent="0.25">
      <c r="A7995">
        <v>22</v>
      </c>
      <c r="B7995" t="s">
        <v>407</v>
      </c>
      <c r="C7995" t="s">
        <v>532</v>
      </c>
      <c r="D7995" t="s">
        <v>12</v>
      </c>
      <c r="E7995" t="s">
        <v>35</v>
      </c>
      <c r="F7995" t="s">
        <v>84</v>
      </c>
      <c r="G7995">
        <v>75000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227</v>
      </c>
      <c r="AB7995">
        <v>2019</v>
      </c>
    </row>
    <row r="7996" spans="1:28" x14ac:dyDescent="0.25">
      <c r="A7996">
        <v>23</v>
      </c>
      <c r="B7996" t="s">
        <v>406</v>
      </c>
      <c r="C7996" t="s">
        <v>533</v>
      </c>
      <c r="D7996" t="s">
        <v>6</v>
      </c>
      <c r="E7996" t="s">
        <v>735</v>
      </c>
      <c r="F7996" t="s">
        <v>84</v>
      </c>
      <c r="G7996">
        <v>70000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227</v>
      </c>
      <c r="AB7996">
        <v>2019</v>
      </c>
    </row>
    <row r="7997" spans="1:28" x14ac:dyDescent="0.25">
      <c r="A7997">
        <v>24</v>
      </c>
      <c r="B7997" t="s">
        <v>389</v>
      </c>
      <c r="C7997" t="s">
        <v>529</v>
      </c>
      <c r="D7997" t="s">
        <v>18</v>
      </c>
      <c r="E7997" t="s">
        <v>736</v>
      </c>
      <c r="F7997" t="s">
        <v>84</v>
      </c>
      <c r="G7997">
        <v>65000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227</v>
      </c>
      <c r="AB7997">
        <v>2019</v>
      </c>
    </row>
    <row r="7998" spans="1:28" x14ac:dyDescent="0.25">
      <c r="A7998">
        <v>25</v>
      </c>
      <c r="B7998" t="s">
        <v>402</v>
      </c>
      <c r="C7998" t="s">
        <v>526</v>
      </c>
      <c r="D7998" t="s">
        <v>4</v>
      </c>
      <c r="E7998" t="s">
        <v>737</v>
      </c>
      <c r="F7998" t="s">
        <v>84</v>
      </c>
      <c r="G7998">
        <v>65000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227</v>
      </c>
      <c r="AB7998">
        <v>2019</v>
      </c>
    </row>
    <row r="7999" spans="1:28" x14ac:dyDescent="0.25">
      <c r="A7999">
        <v>26</v>
      </c>
      <c r="B7999" t="s">
        <v>403</v>
      </c>
      <c r="C7999" t="s">
        <v>703</v>
      </c>
      <c r="D7999" t="s">
        <v>13</v>
      </c>
      <c r="E7999" t="s">
        <v>704</v>
      </c>
      <c r="F7999" t="s">
        <v>84</v>
      </c>
      <c r="G7999">
        <v>65000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227</v>
      </c>
      <c r="AB7999">
        <v>2019</v>
      </c>
    </row>
    <row r="8000" spans="1:28" x14ac:dyDescent="0.25">
      <c r="A8000">
        <v>27</v>
      </c>
      <c r="B8000" t="s">
        <v>404</v>
      </c>
      <c r="C8000" t="s">
        <v>534</v>
      </c>
      <c r="D8000" t="s">
        <v>10</v>
      </c>
      <c r="E8000" t="s">
        <v>39</v>
      </c>
      <c r="F8000" t="s">
        <v>84</v>
      </c>
      <c r="G8000">
        <v>65000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227</v>
      </c>
      <c r="AB8000">
        <v>2019</v>
      </c>
    </row>
    <row r="8001" spans="1:28" x14ac:dyDescent="0.25">
      <c r="A8001">
        <v>28</v>
      </c>
      <c r="B8001" t="s">
        <v>405</v>
      </c>
      <c r="C8001" t="s">
        <v>535</v>
      </c>
      <c r="D8001" t="s">
        <v>16</v>
      </c>
      <c r="E8001" t="s">
        <v>61</v>
      </c>
      <c r="F8001" t="s">
        <v>84</v>
      </c>
      <c r="G8001">
        <v>65000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227</v>
      </c>
      <c r="AB8001">
        <v>2019</v>
      </c>
    </row>
    <row r="8002" spans="1:28" x14ac:dyDescent="0.25">
      <c r="A8002">
        <v>29</v>
      </c>
      <c r="B8002" t="s">
        <v>400</v>
      </c>
      <c r="C8002" t="s">
        <v>536</v>
      </c>
      <c r="D8002" t="s">
        <v>4</v>
      </c>
      <c r="E8002" t="s">
        <v>64</v>
      </c>
      <c r="F8002" t="s">
        <v>84</v>
      </c>
      <c r="G8002">
        <v>60000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227</v>
      </c>
      <c r="AB8002">
        <v>2019</v>
      </c>
    </row>
    <row r="8003" spans="1:28" x14ac:dyDescent="0.25">
      <c r="A8003">
        <v>30</v>
      </c>
      <c r="B8003" t="s">
        <v>401</v>
      </c>
      <c r="C8003" t="s">
        <v>537</v>
      </c>
      <c r="D8003" t="s">
        <v>7</v>
      </c>
      <c r="E8003" t="s">
        <v>75</v>
      </c>
      <c r="F8003" t="s">
        <v>84</v>
      </c>
      <c r="G8003">
        <v>60000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227</v>
      </c>
      <c r="AB8003">
        <v>2019</v>
      </c>
    </row>
    <row r="8004" spans="1:28" x14ac:dyDescent="0.25">
      <c r="A8004">
        <v>31</v>
      </c>
      <c r="B8004" t="s">
        <v>429</v>
      </c>
      <c r="C8004" t="s">
        <v>538</v>
      </c>
      <c r="D8004" t="s">
        <v>14</v>
      </c>
      <c r="E8004" t="s">
        <v>66</v>
      </c>
      <c r="F8004" t="s">
        <v>84</v>
      </c>
      <c r="G8004">
        <v>55000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227</v>
      </c>
      <c r="AB8004">
        <v>2019</v>
      </c>
    </row>
    <row r="8005" spans="1:28" x14ac:dyDescent="0.25">
      <c r="A8005">
        <v>32</v>
      </c>
      <c r="B8005" t="s">
        <v>342</v>
      </c>
      <c r="C8005" t="s">
        <v>539</v>
      </c>
      <c r="D8005" t="s">
        <v>15</v>
      </c>
      <c r="E8005" t="s">
        <v>540</v>
      </c>
      <c r="F8005" t="s">
        <v>84</v>
      </c>
      <c r="G8005">
        <v>55000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227</v>
      </c>
      <c r="AB8005">
        <v>2019</v>
      </c>
    </row>
    <row r="8006" spans="1:28" x14ac:dyDescent="0.25">
      <c r="A8006">
        <v>33</v>
      </c>
      <c r="B8006" t="s">
        <v>399</v>
      </c>
      <c r="C8006" t="s">
        <v>514</v>
      </c>
      <c r="D8006" t="s">
        <v>16</v>
      </c>
      <c r="E8006" t="s">
        <v>79</v>
      </c>
      <c r="F8006" t="s">
        <v>84</v>
      </c>
      <c r="G8006">
        <v>54000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227</v>
      </c>
      <c r="AB8006">
        <v>2019</v>
      </c>
    </row>
    <row r="8007" spans="1:28" x14ac:dyDescent="0.25">
      <c r="A8007">
        <v>34</v>
      </c>
      <c r="B8007" t="s">
        <v>396</v>
      </c>
      <c r="C8007" t="s">
        <v>541</v>
      </c>
      <c r="D8007" t="s">
        <v>21</v>
      </c>
      <c r="E8007" t="s">
        <v>70</v>
      </c>
      <c r="F8007" t="s">
        <v>84</v>
      </c>
      <c r="G8007">
        <v>50000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227</v>
      </c>
      <c r="AB8007">
        <v>2019</v>
      </c>
    </row>
    <row r="8008" spans="1:28" x14ac:dyDescent="0.25">
      <c r="A8008">
        <v>35</v>
      </c>
      <c r="B8008" t="s">
        <v>397</v>
      </c>
      <c r="C8008" t="s">
        <v>542</v>
      </c>
      <c r="D8008" t="s">
        <v>17</v>
      </c>
      <c r="E8008" t="s">
        <v>76</v>
      </c>
      <c r="F8008" t="s">
        <v>84</v>
      </c>
      <c r="G8008">
        <v>50000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227</v>
      </c>
      <c r="AB8008">
        <v>2019</v>
      </c>
    </row>
    <row r="8009" spans="1:28" x14ac:dyDescent="0.25">
      <c r="A8009">
        <v>36</v>
      </c>
      <c r="B8009" t="s">
        <v>379</v>
      </c>
      <c r="C8009" t="s">
        <v>544</v>
      </c>
      <c r="D8009" t="s">
        <v>10</v>
      </c>
      <c r="E8009" t="s">
        <v>43</v>
      </c>
      <c r="F8009" t="s">
        <v>84</v>
      </c>
      <c r="G8009">
        <v>45000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227</v>
      </c>
      <c r="AB8009">
        <v>2019</v>
      </c>
    </row>
    <row r="8010" spans="1:28" x14ac:dyDescent="0.25">
      <c r="A8010">
        <v>37</v>
      </c>
      <c r="B8010" t="s">
        <v>388</v>
      </c>
      <c r="C8010" t="s">
        <v>646</v>
      </c>
      <c r="D8010" t="s">
        <v>647</v>
      </c>
      <c r="E8010" t="s">
        <v>24</v>
      </c>
      <c r="F8010" t="s">
        <v>84</v>
      </c>
      <c r="G8010">
        <v>45000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227</v>
      </c>
      <c r="AB8010">
        <v>2019</v>
      </c>
    </row>
    <row r="8011" spans="1:28" x14ac:dyDescent="0.25">
      <c r="A8011">
        <v>38</v>
      </c>
      <c r="B8011" t="s">
        <v>390</v>
      </c>
      <c r="C8011" t="s">
        <v>531</v>
      </c>
      <c r="D8011" t="s">
        <v>5</v>
      </c>
      <c r="E8011" t="s">
        <v>25</v>
      </c>
      <c r="F8011" t="s">
        <v>84</v>
      </c>
      <c r="G8011">
        <v>45000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227</v>
      </c>
      <c r="AB8011">
        <v>2019</v>
      </c>
    </row>
    <row r="8012" spans="1:28" x14ac:dyDescent="0.25">
      <c r="A8012">
        <v>39</v>
      </c>
      <c r="B8012" t="s">
        <v>368</v>
      </c>
      <c r="C8012" t="s">
        <v>720</v>
      </c>
      <c r="D8012" t="s">
        <v>13</v>
      </c>
      <c r="E8012" t="s">
        <v>738</v>
      </c>
      <c r="F8012" t="s">
        <v>84</v>
      </c>
      <c r="G8012">
        <v>45000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227</v>
      </c>
      <c r="AB8012">
        <v>2019</v>
      </c>
    </row>
    <row r="8013" spans="1:28" x14ac:dyDescent="0.25">
      <c r="A8013">
        <v>40</v>
      </c>
      <c r="B8013" t="s">
        <v>391</v>
      </c>
      <c r="C8013" t="s">
        <v>545</v>
      </c>
      <c r="D8013" t="s">
        <v>4</v>
      </c>
      <c r="E8013" t="s">
        <v>24</v>
      </c>
      <c r="F8013" t="s">
        <v>84</v>
      </c>
      <c r="G8013">
        <v>45000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227</v>
      </c>
      <c r="AB8013">
        <v>2019</v>
      </c>
    </row>
    <row r="8014" spans="1:28" x14ac:dyDescent="0.25">
      <c r="A8014">
        <v>41</v>
      </c>
      <c r="B8014" t="s">
        <v>392</v>
      </c>
      <c r="C8014" t="s">
        <v>547</v>
      </c>
      <c r="D8014" t="s">
        <v>10</v>
      </c>
      <c r="E8014" t="s">
        <v>50</v>
      </c>
      <c r="F8014" t="s">
        <v>84</v>
      </c>
      <c r="G8014">
        <v>45000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227</v>
      </c>
      <c r="AB8014">
        <v>2019</v>
      </c>
    </row>
    <row r="8015" spans="1:28" x14ac:dyDescent="0.25">
      <c r="A8015">
        <v>42</v>
      </c>
      <c r="B8015" t="s">
        <v>393</v>
      </c>
      <c r="C8015" t="s">
        <v>717</v>
      </c>
      <c r="D8015" t="s">
        <v>10</v>
      </c>
      <c r="E8015" t="s">
        <v>43</v>
      </c>
      <c r="F8015" t="s">
        <v>84</v>
      </c>
      <c r="G8015">
        <v>45000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227</v>
      </c>
      <c r="AB8015">
        <v>2019</v>
      </c>
    </row>
    <row r="8016" spans="1:28" x14ac:dyDescent="0.25">
      <c r="A8016">
        <v>43</v>
      </c>
      <c r="B8016" t="s">
        <v>387</v>
      </c>
      <c r="C8016" t="s">
        <v>549</v>
      </c>
      <c r="D8016" t="s">
        <v>16</v>
      </c>
      <c r="E8016" t="s">
        <v>45</v>
      </c>
      <c r="F8016" t="s">
        <v>84</v>
      </c>
      <c r="G8016">
        <v>44000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227</v>
      </c>
      <c r="AB8016">
        <v>2019</v>
      </c>
    </row>
    <row r="8017" spans="1:28" x14ac:dyDescent="0.25">
      <c r="A8017">
        <v>44</v>
      </c>
      <c r="B8017" t="s">
        <v>375</v>
      </c>
      <c r="C8017" t="s">
        <v>705</v>
      </c>
      <c r="D8017" t="s">
        <v>10</v>
      </c>
      <c r="E8017" t="s">
        <v>739</v>
      </c>
      <c r="F8017" t="s">
        <v>84</v>
      </c>
      <c r="G8017">
        <v>40000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227</v>
      </c>
      <c r="AB8017">
        <v>2019</v>
      </c>
    </row>
    <row r="8018" spans="1:28" x14ac:dyDescent="0.25">
      <c r="A8018">
        <v>45</v>
      </c>
      <c r="B8018" t="s">
        <v>376</v>
      </c>
      <c r="C8018" t="s">
        <v>551</v>
      </c>
      <c r="D8018" t="s">
        <v>10</v>
      </c>
      <c r="E8018" t="s">
        <v>44</v>
      </c>
      <c r="F8018" t="s">
        <v>84</v>
      </c>
      <c r="G8018">
        <v>40000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227</v>
      </c>
      <c r="AB8018">
        <v>2019</v>
      </c>
    </row>
    <row r="8019" spans="1:28" x14ac:dyDescent="0.25">
      <c r="A8019">
        <v>46</v>
      </c>
      <c r="B8019" t="s">
        <v>382</v>
      </c>
      <c r="C8019" t="s">
        <v>552</v>
      </c>
      <c r="D8019" t="s">
        <v>94</v>
      </c>
      <c r="E8019" t="s">
        <v>65</v>
      </c>
      <c r="F8019" t="s">
        <v>84</v>
      </c>
      <c r="G8019">
        <v>40000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227</v>
      </c>
      <c r="AB8019">
        <v>2019</v>
      </c>
    </row>
    <row r="8020" spans="1:28" x14ac:dyDescent="0.25">
      <c r="A8020">
        <v>47</v>
      </c>
      <c r="B8020" t="s">
        <v>385</v>
      </c>
      <c r="C8020" t="s">
        <v>629</v>
      </c>
      <c r="D8020" t="s">
        <v>12</v>
      </c>
      <c r="E8020" t="s">
        <v>698</v>
      </c>
      <c r="F8020" t="s">
        <v>84</v>
      </c>
      <c r="G8020">
        <v>40000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227</v>
      </c>
      <c r="AB8020">
        <v>2019</v>
      </c>
    </row>
    <row r="8021" spans="1:28" x14ac:dyDescent="0.25">
      <c r="A8021">
        <v>48</v>
      </c>
      <c r="B8021" t="s">
        <v>386</v>
      </c>
      <c r="C8021" t="s">
        <v>631</v>
      </c>
      <c r="D8021" t="s">
        <v>6</v>
      </c>
      <c r="E8021" t="s">
        <v>740</v>
      </c>
      <c r="F8021" t="s">
        <v>84</v>
      </c>
      <c r="G8021">
        <v>40000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227</v>
      </c>
      <c r="AB8021">
        <v>2019</v>
      </c>
    </row>
    <row r="8022" spans="1:28" x14ac:dyDescent="0.25">
      <c r="A8022">
        <v>49</v>
      </c>
      <c r="B8022" t="s">
        <v>381</v>
      </c>
      <c r="C8022" t="s">
        <v>553</v>
      </c>
      <c r="D8022" t="s">
        <v>10</v>
      </c>
      <c r="E8022" t="s">
        <v>740</v>
      </c>
      <c r="F8022" t="s">
        <v>84</v>
      </c>
      <c r="G8022">
        <v>38000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227</v>
      </c>
      <c r="AB8022">
        <v>2019</v>
      </c>
    </row>
    <row r="8023" spans="1:28" x14ac:dyDescent="0.25">
      <c r="A8023">
        <v>50</v>
      </c>
      <c r="B8023" t="s">
        <v>377</v>
      </c>
      <c r="C8023" t="s">
        <v>554</v>
      </c>
      <c r="D8023" t="s">
        <v>10</v>
      </c>
      <c r="E8023" t="s">
        <v>44</v>
      </c>
      <c r="F8023" t="s">
        <v>84</v>
      </c>
      <c r="G8023">
        <v>36000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227</v>
      </c>
      <c r="AB8023">
        <v>2019</v>
      </c>
    </row>
    <row r="8024" spans="1:28" x14ac:dyDescent="0.25">
      <c r="A8024">
        <v>51</v>
      </c>
      <c r="B8024" t="s">
        <v>378</v>
      </c>
      <c r="C8024" t="s">
        <v>556</v>
      </c>
      <c r="D8024" t="s">
        <v>10</v>
      </c>
      <c r="E8024" t="s">
        <v>44</v>
      </c>
      <c r="F8024" t="s">
        <v>84</v>
      </c>
      <c r="G8024">
        <v>36000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227</v>
      </c>
      <c r="AB8024">
        <v>2019</v>
      </c>
    </row>
    <row r="8025" spans="1:28" x14ac:dyDescent="0.25">
      <c r="A8025">
        <v>52</v>
      </c>
      <c r="B8025" t="s">
        <v>380</v>
      </c>
      <c r="C8025" t="s">
        <v>543</v>
      </c>
      <c r="D8025" t="s">
        <v>21</v>
      </c>
      <c r="E8025" t="s">
        <v>741</v>
      </c>
      <c r="F8025" t="s">
        <v>84</v>
      </c>
      <c r="G8025">
        <v>36000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227</v>
      </c>
      <c r="AB8025">
        <v>2019</v>
      </c>
    </row>
    <row r="8026" spans="1:28" x14ac:dyDescent="0.25">
      <c r="A8026">
        <v>53</v>
      </c>
      <c r="B8026" t="s">
        <v>360</v>
      </c>
      <c r="C8026" t="s">
        <v>560</v>
      </c>
      <c r="D8026" t="s">
        <v>12</v>
      </c>
      <c r="E8026" t="s">
        <v>742</v>
      </c>
      <c r="F8026" t="s">
        <v>84</v>
      </c>
      <c r="G8026">
        <v>32000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227</v>
      </c>
      <c r="AB8026">
        <v>2019</v>
      </c>
    </row>
    <row r="8027" spans="1:28" x14ac:dyDescent="0.25">
      <c r="A8027">
        <v>54</v>
      </c>
      <c r="B8027" t="s">
        <v>369</v>
      </c>
      <c r="C8027" t="s">
        <v>562</v>
      </c>
      <c r="D8027" t="s">
        <v>94</v>
      </c>
      <c r="E8027" t="s">
        <v>563</v>
      </c>
      <c r="F8027" t="s">
        <v>84</v>
      </c>
      <c r="G8027">
        <v>32000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227</v>
      </c>
      <c r="AB8027">
        <v>2019</v>
      </c>
    </row>
    <row r="8028" spans="1:28" x14ac:dyDescent="0.25">
      <c r="A8028">
        <v>55</v>
      </c>
      <c r="B8028" t="s">
        <v>370</v>
      </c>
      <c r="C8028" t="s">
        <v>648</v>
      </c>
      <c r="D8028" t="s">
        <v>94</v>
      </c>
      <c r="E8028" t="s">
        <v>740</v>
      </c>
      <c r="F8028" t="s">
        <v>84</v>
      </c>
      <c r="G8028">
        <v>32000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227</v>
      </c>
      <c r="AB8028">
        <v>2019</v>
      </c>
    </row>
    <row r="8029" spans="1:28" x14ac:dyDescent="0.25">
      <c r="A8029">
        <v>56</v>
      </c>
      <c r="B8029" t="s">
        <v>371</v>
      </c>
      <c r="C8029" t="s">
        <v>550</v>
      </c>
      <c r="D8029" t="s">
        <v>94</v>
      </c>
      <c r="E8029" t="s">
        <v>58</v>
      </c>
      <c r="F8029" t="s">
        <v>84</v>
      </c>
      <c r="G8029">
        <v>32000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227</v>
      </c>
      <c r="AB8029">
        <v>2019</v>
      </c>
    </row>
    <row r="8030" spans="1:28" x14ac:dyDescent="0.25">
      <c r="A8030">
        <v>57</v>
      </c>
      <c r="B8030" t="s">
        <v>372</v>
      </c>
      <c r="C8030" t="s">
        <v>707</v>
      </c>
      <c r="D8030" t="s">
        <v>94</v>
      </c>
      <c r="E8030" t="s">
        <v>630</v>
      </c>
      <c r="F8030" t="s">
        <v>84</v>
      </c>
      <c r="G8030">
        <v>32000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227</v>
      </c>
      <c r="AB8030">
        <v>2019</v>
      </c>
    </row>
    <row r="8031" spans="1:28" x14ac:dyDescent="0.25">
      <c r="A8031">
        <v>58</v>
      </c>
      <c r="B8031" t="s">
        <v>373</v>
      </c>
      <c r="C8031" t="s">
        <v>566</v>
      </c>
      <c r="D8031" t="s">
        <v>14</v>
      </c>
      <c r="E8031" t="s">
        <v>743</v>
      </c>
      <c r="F8031" t="s">
        <v>84</v>
      </c>
      <c r="G8031">
        <v>32000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227</v>
      </c>
      <c r="AB8031">
        <v>2019</v>
      </c>
    </row>
    <row r="8032" spans="1:28" x14ac:dyDescent="0.25">
      <c r="A8032">
        <v>59</v>
      </c>
      <c r="B8032" t="s">
        <v>366</v>
      </c>
      <c r="C8032" t="s">
        <v>727</v>
      </c>
      <c r="D8032" t="s">
        <v>14</v>
      </c>
      <c r="E8032" t="s">
        <v>744</v>
      </c>
      <c r="F8032" t="s">
        <v>84</v>
      </c>
      <c r="G8032">
        <v>31500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227</v>
      </c>
      <c r="AB8032">
        <v>2019</v>
      </c>
    </row>
    <row r="8033" spans="1:28" x14ac:dyDescent="0.25">
      <c r="A8033">
        <v>60</v>
      </c>
      <c r="B8033" t="s">
        <v>367</v>
      </c>
      <c r="C8033" t="s">
        <v>567</v>
      </c>
      <c r="D8033" t="s">
        <v>4</v>
      </c>
      <c r="E8033" t="s">
        <v>745</v>
      </c>
      <c r="F8033" t="s">
        <v>84</v>
      </c>
      <c r="G8033">
        <v>31500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227</v>
      </c>
      <c r="AB8033">
        <v>2019</v>
      </c>
    </row>
    <row r="8034" spans="1:28" x14ac:dyDescent="0.25">
      <c r="A8034">
        <v>61</v>
      </c>
      <c r="B8034" t="s">
        <v>346</v>
      </c>
      <c r="C8034" t="s">
        <v>583</v>
      </c>
      <c r="D8034" t="s">
        <v>12</v>
      </c>
      <c r="E8034" t="s">
        <v>36</v>
      </c>
      <c r="F8034" t="s">
        <v>84</v>
      </c>
      <c r="G8034">
        <v>28875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227</v>
      </c>
      <c r="AB8034">
        <v>2019</v>
      </c>
    </row>
    <row r="8035" spans="1:28" x14ac:dyDescent="0.25">
      <c r="A8035">
        <v>62</v>
      </c>
      <c r="B8035" t="s">
        <v>350</v>
      </c>
      <c r="C8035" t="s">
        <v>558</v>
      </c>
      <c r="D8035" t="s">
        <v>6</v>
      </c>
      <c r="E8035" t="s">
        <v>746</v>
      </c>
      <c r="F8035" t="s">
        <v>84</v>
      </c>
      <c r="G8035">
        <v>28875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227</v>
      </c>
      <c r="AB8035">
        <v>2019</v>
      </c>
    </row>
    <row r="8036" spans="1:28" x14ac:dyDescent="0.25">
      <c r="A8036">
        <v>63</v>
      </c>
      <c r="B8036" t="s">
        <v>361</v>
      </c>
      <c r="C8036" t="s">
        <v>622</v>
      </c>
      <c r="D8036" t="s">
        <v>12</v>
      </c>
      <c r="E8036" t="s">
        <v>26</v>
      </c>
      <c r="F8036" t="s">
        <v>84</v>
      </c>
      <c r="G8036">
        <v>28875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227</v>
      </c>
      <c r="AB8036">
        <v>2019</v>
      </c>
    </row>
    <row r="8037" spans="1:28" x14ac:dyDescent="0.25">
      <c r="A8037">
        <v>64</v>
      </c>
      <c r="B8037" t="s">
        <v>365</v>
      </c>
      <c r="C8037" t="s">
        <v>584</v>
      </c>
      <c r="D8037" t="s">
        <v>19</v>
      </c>
      <c r="E8037" t="s">
        <v>740</v>
      </c>
      <c r="F8037" t="s">
        <v>84</v>
      </c>
      <c r="G8037">
        <v>27300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227</v>
      </c>
      <c r="AB8037">
        <v>2019</v>
      </c>
    </row>
    <row r="8038" spans="1:28" x14ac:dyDescent="0.25">
      <c r="A8038">
        <v>65</v>
      </c>
      <c r="B8038" t="s">
        <v>364</v>
      </c>
      <c r="C8038" t="s">
        <v>555</v>
      </c>
      <c r="D8038" t="s">
        <v>94</v>
      </c>
      <c r="E8038" t="s">
        <v>74</v>
      </c>
      <c r="F8038" t="s">
        <v>84</v>
      </c>
      <c r="G8038">
        <v>26250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227</v>
      </c>
      <c r="AB8038">
        <v>2019</v>
      </c>
    </row>
    <row r="8039" spans="1:28" x14ac:dyDescent="0.25">
      <c r="A8039">
        <v>66</v>
      </c>
      <c r="B8039" t="s">
        <v>363</v>
      </c>
      <c r="C8039" t="s">
        <v>569</v>
      </c>
      <c r="D8039" t="s">
        <v>94</v>
      </c>
      <c r="E8039" t="s">
        <v>619</v>
      </c>
      <c r="F8039" t="s">
        <v>84</v>
      </c>
      <c r="G8039">
        <v>24255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227</v>
      </c>
      <c r="AB8039">
        <v>2019</v>
      </c>
    </row>
    <row r="8040" spans="1:28" x14ac:dyDescent="0.25">
      <c r="A8040">
        <v>67</v>
      </c>
      <c r="B8040" t="s">
        <v>362</v>
      </c>
      <c r="C8040" t="s">
        <v>570</v>
      </c>
      <c r="D8040" t="s">
        <v>94</v>
      </c>
      <c r="E8040" t="s">
        <v>620</v>
      </c>
      <c r="F8040" t="s">
        <v>84</v>
      </c>
      <c r="G8040">
        <v>24150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227</v>
      </c>
      <c r="AB8040">
        <v>2019</v>
      </c>
    </row>
    <row r="8041" spans="1:28" x14ac:dyDescent="0.25">
      <c r="A8041">
        <v>68</v>
      </c>
      <c r="B8041" t="s">
        <v>432</v>
      </c>
      <c r="C8041" t="s">
        <v>590</v>
      </c>
      <c r="D8041" t="s">
        <v>10</v>
      </c>
      <c r="E8041" t="s">
        <v>33</v>
      </c>
      <c r="F8041" t="s">
        <v>84</v>
      </c>
      <c r="G8041">
        <v>23100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227</v>
      </c>
      <c r="AB8041">
        <v>2019</v>
      </c>
    </row>
    <row r="8042" spans="1:28" x14ac:dyDescent="0.25">
      <c r="A8042">
        <v>69</v>
      </c>
      <c r="B8042" t="s">
        <v>435</v>
      </c>
      <c r="C8042" t="s">
        <v>649</v>
      </c>
      <c r="D8042" t="s">
        <v>650</v>
      </c>
      <c r="E8042" t="s">
        <v>33</v>
      </c>
      <c r="F8042" t="s">
        <v>84</v>
      </c>
      <c r="G8042">
        <v>23100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227</v>
      </c>
      <c r="AB8042">
        <v>2019</v>
      </c>
    </row>
    <row r="8043" spans="1:28" x14ac:dyDescent="0.25">
      <c r="A8043">
        <v>70</v>
      </c>
      <c r="B8043" t="s">
        <v>434</v>
      </c>
      <c r="C8043" t="s">
        <v>716</v>
      </c>
      <c r="D8043" t="s">
        <v>7</v>
      </c>
      <c r="E8043" t="s">
        <v>54</v>
      </c>
      <c r="F8043" t="s">
        <v>84</v>
      </c>
      <c r="G8043">
        <v>23100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227</v>
      </c>
      <c r="AB8043">
        <v>2019</v>
      </c>
    </row>
    <row r="8044" spans="1:28" x14ac:dyDescent="0.25">
      <c r="A8044">
        <v>71</v>
      </c>
      <c r="B8044" t="s">
        <v>353</v>
      </c>
      <c r="C8044" t="s">
        <v>580</v>
      </c>
      <c r="D8044" t="s">
        <v>19</v>
      </c>
      <c r="E8044" t="s">
        <v>60</v>
      </c>
      <c r="F8044" t="s">
        <v>84</v>
      </c>
      <c r="G8044">
        <v>23100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227</v>
      </c>
      <c r="AB8044">
        <v>2019</v>
      </c>
    </row>
    <row r="8045" spans="1:28" x14ac:dyDescent="0.25">
      <c r="A8045">
        <v>72</v>
      </c>
      <c r="B8045" t="s">
        <v>354</v>
      </c>
      <c r="C8045" t="s">
        <v>581</v>
      </c>
      <c r="D8045" t="s">
        <v>94</v>
      </c>
      <c r="E8045" t="s">
        <v>54</v>
      </c>
      <c r="F8045" t="s">
        <v>84</v>
      </c>
      <c r="G8045">
        <v>23100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227</v>
      </c>
      <c r="AB8045">
        <v>2019</v>
      </c>
    </row>
    <row r="8046" spans="1:28" x14ac:dyDescent="0.25">
      <c r="A8046">
        <v>73</v>
      </c>
      <c r="B8046" t="s">
        <v>355</v>
      </c>
      <c r="C8046" t="s">
        <v>582</v>
      </c>
      <c r="D8046" t="s">
        <v>7</v>
      </c>
      <c r="E8046" t="s">
        <v>54</v>
      </c>
      <c r="F8046" t="s">
        <v>84</v>
      </c>
      <c r="G8046">
        <v>23100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227</v>
      </c>
      <c r="AB8046">
        <v>2019</v>
      </c>
    </row>
    <row r="8047" spans="1:28" x14ac:dyDescent="0.25">
      <c r="A8047">
        <v>74</v>
      </c>
      <c r="B8047" t="s">
        <v>356</v>
      </c>
      <c r="C8047" t="s">
        <v>571</v>
      </c>
      <c r="D8047" t="s">
        <v>6</v>
      </c>
      <c r="E8047" t="s">
        <v>747</v>
      </c>
      <c r="F8047" t="s">
        <v>84</v>
      </c>
      <c r="G8047">
        <v>23100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227</v>
      </c>
      <c r="AB8047">
        <v>2019</v>
      </c>
    </row>
    <row r="8048" spans="1:28" x14ac:dyDescent="0.25">
      <c r="A8048">
        <v>75</v>
      </c>
      <c r="B8048" t="s">
        <v>357</v>
      </c>
      <c r="C8048" t="s">
        <v>589</v>
      </c>
      <c r="D8048" t="s">
        <v>6</v>
      </c>
      <c r="E8048" t="s">
        <v>747</v>
      </c>
      <c r="F8048" t="s">
        <v>84</v>
      </c>
      <c r="G8048">
        <v>23100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227</v>
      </c>
      <c r="AB8048">
        <v>2019</v>
      </c>
    </row>
    <row r="8049" spans="1:28" x14ac:dyDescent="0.25">
      <c r="A8049">
        <v>76</v>
      </c>
      <c r="B8049" t="s">
        <v>358</v>
      </c>
      <c r="C8049" t="s">
        <v>748</v>
      </c>
      <c r="D8049" t="s">
        <v>10</v>
      </c>
      <c r="E8049" t="s">
        <v>54</v>
      </c>
      <c r="F8049" t="s">
        <v>84</v>
      </c>
      <c r="G8049">
        <v>23100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227</v>
      </c>
      <c r="AB8049">
        <v>2019</v>
      </c>
    </row>
    <row r="8050" spans="1:28" x14ac:dyDescent="0.25">
      <c r="A8050">
        <v>77</v>
      </c>
      <c r="B8050" t="s">
        <v>359</v>
      </c>
      <c r="C8050" t="s">
        <v>572</v>
      </c>
      <c r="D8050" t="s">
        <v>94</v>
      </c>
      <c r="E8050" t="s">
        <v>54</v>
      </c>
      <c r="F8050" t="s">
        <v>84</v>
      </c>
      <c r="G8050">
        <v>23100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227</v>
      </c>
      <c r="AB8050">
        <v>2019</v>
      </c>
    </row>
    <row r="8051" spans="1:28" x14ac:dyDescent="0.25">
      <c r="A8051">
        <v>78</v>
      </c>
      <c r="B8051" t="s">
        <v>347</v>
      </c>
      <c r="C8051" t="s">
        <v>651</v>
      </c>
      <c r="D8051" t="s">
        <v>6</v>
      </c>
      <c r="E8051" t="s">
        <v>747</v>
      </c>
      <c r="F8051" t="s">
        <v>84</v>
      </c>
      <c r="G8051">
        <v>22000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227</v>
      </c>
      <c r="AB8051">
        <v>2019</v>
      </c>
    </row>
    <row r="8052" spans="1:28" x14ac:dyDescent="0.25">
      <c r="A8052">
        <v>79</v>
      </c>
      <c r="B8052" t="s">
        <v>348</v>
      </c>
      <c r="C8052" t="s">
        <v>652</v>
      </c>
      <c r="D8052" t="s">
        <v>6</v>
      </c>
      <c r="E8052" t="s">
        <v>749</v>
      </c>
      <c r="F8052" t="s">
        <v>84</v>
      </c>
      <c r="G8052">
        <v>22000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227</v>
      </c>
      <c r="AB8052">
        <v>2019</v>
      </c>
    </row>
    <row r="8053" spans="1:28" x14ac:dyDescent="0.25">
      <c r="A8053">
        <v>80</v>
      </c>
      <c r="B8053" t="s">
        <v>349</v>
      </c>
      <c r="C8053" t="s">
        <v>591</v>
      </c>
      <c r="D8053" t="s">
        <v>6</v>
      </c>
      <c r="E8053" t="s">
        <v>750</v>
      </c>
      <c r="F8053" t="s">
        <v>84</v>
      </c>
      <c r="G8053">
        <v>22000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227</v>
      </c>
      <c r="AB8053">
        <v>2019</v>
      </c>
    </row>
    <row r="8054" spans="1:28" x14ac:dyDescent="0.25">
      <c r="A8054">
        <v>81</v>
      </c>
      <c r="B8054" t="s">
        <v>351</v>
      </c>
      <c r="C8054" t="s">
        <v>592</v>
      </c>
      <c r="D8054" t="s">
        <v>6</v>
      </c>
      <c r="E8054" t="s">
        <v>751</v>
      </c>
      <c r="F8054" t="s">
        <v>84</v>
      </c>
      <c r="G8054">
        <v>22000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227</v>
      </c>
      <c r="AB8054">
        <v>2019</v>
      </c>
    </row>
    <row r="8055" spans="1:28" x14ac:dyDescent="0.25">
      <c r="A8055">
        <v>82</v>
      </c>
      <c r="B8055" t="s">
        <v>352</v>
      </c>
      <c r="C8055" t="s">
        <v>593</v>
      </c>
      <c r="D8055" t="s">
        <v>6</v>
      </c>
      <c r="E8055" t="s">
        <v>749</v>
      </c>
      <c r="F8055" t="s">
        <v>84</v>
      </c>
      <c r="G8055">
        <v>22000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227</v>
      </c>
      <c r="AB8055">
        <v>2019</v>
      </c>
    </row>
    <row r="8056" spans="1:28" x14ac:dyDescent="0.25">
      <c r="A8056">
        <v>83</v>
      </c>
      <c r="B8056" t="s">
        <v>428</v>
      </c>
      <c r="C8056" t="s">
        <v>722</v>
      </c>
      <c r="D8056" t="s">
        <v>723</v>
      </c>
      <c r="E8056" t="s">
        <v>752</v>
      </c>
      <c r="F8056" t="s">
        <v>84</v>
      </c>
      <c r="G8056">
        <v>22000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227</v>
      </c>
      <c r="AB8056">
        <v>2019</v>
      </c>
    </row>
    <row r="8057" spans="1:28" x14ac:dyDescent="0.25">
      <c r="A8057">
        <v>84</v>
      </c>
      <c r="B8057" t="s">
        <v>433</v>
      </c>
      <c r="C8057" t="s">
        <v>653</v>
      </c>
      <c r="D8057" t="s">
        <v>650</v>
      </c>
      <c r="E8057" t="s">
        <v>33</v>
      </c>
      <c r="F8057" t="s">
        <v>84</v>
      </c>
      <c r="G8057">
        <v>22000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227</v>
      </c>
      <c r="AB8057">
        <v>2019</v>
      </c>
    </row>
    <row r="8058" spans="1:28" x14ac:dyDescent="0.25">
      <c r="A8058">
        <v>85</v>
      </c>
      <c r="B8058" t="s">
        <v>344</v>
      </c>
      <c r="C8058" t="s">
        <v>588</v>
      </c>
      <c r="D8058" t="s">
        <v>94</v>
      </c>
      <c r="E8058" t="s">
        <v>41</v>
      </c>
      <c r="F8058" t="s">
        <v>84</v>
      </c>
      <c r="G8058">
        <v>19800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227</v>
      </c>
      <c r="AB8058">
        <v>2019</v>
      </c>
    </row>
    <row r="8059" spans="1:28" x14ac:dyDescent="0.25">
      <c r="A8059">
        <v>86</v>
      </c>
      <c r="B8059" t="s">
        <v>345</v>
      </c>
      <c r="C8059" t="s">
        <v>512</v>
      </c>
      <c r="D8059" t="s">
        <v>94</v>
      </c>
      <c r="E8059" t="s">
        <v>749</v>
      </c>
      <c r="F8059" t="s">
        <v>84</v>
      </c>
      <c r="G8059">
        <v>19800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227</v>
      </c>
      <c r="AB8059">
        <v>2019</v>
      </c>
    </row>
    <row r="8060" spans="1:28" x14ac:dyDescent="0.25">
      <c r="A8060">
        <v>87</v>
      </c>
      <c r="B8060" t="s">
        <v>341</v>
      </c>
      <c r="C8060" t="s">
        <v>579</v>
      </c>
      <c r="D8060" t="s">
        <v>94</v>
      </c>
      <c r="E8060" t="s">
        <v>751</v>
      </c>
      <c r="F8060" t="s">
        <v>84</v>
      </c>
      <c r="G8060">
        <v>16775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227</v>
      </c>
      <c r="AB8060">
        <v>2019</v>
      </c>
    </row>
    <row r="8061" spans="1:28" x14ac:dyDescent="0.25">
      <c r="A8061">
        <v>88</v>
      </c>
      <c r="B8061" t="s">
        <v>342</v>
      </c>
      <c r="C8061" t="s">
        <v>559</v>
      </c>
      <c r="D8061" t="s">
        <v>94</v>
      </c>
      <c r="E8061" t="s">
        <v>37</v>
      </c>
      <c r="F8061" t="s">
        <v>84</v>
      </c>
      <c r="G8061">
        <v>16775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227</v>
      </c>
      <c r="AB8061">
        <v>2019</v>
      </c>
    </row>
    <row r="8062" spans="1:28" x14ac:dyDescent="0.25">
      <c r="A8062">
        <v>89</v>
      </c>
      <c r="B8062" t="s">
        <v>343</v>
      </c>
      <c r="C8062" t="s">
        <v>633</v>
      </c>
      <c r="D8062" t="s">
        <v>6</v>
      </c>
      <c r="E8062" t="s">
        <v>37</v>
      </c>
      <c r="F8062" t="s">
        <v>84</v>
      </c>
      <c r="G8062">
        <v>16775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227</v>
      </c>
      <c r="AB8062">
        <v>2019</v>
      </c>
    </row>
    <row r="8063" spans="1:28" x14ac:dyDescent="0.25">
      <c r="A8063">
        <v>90</v>
      </c>
      <c r="B8063" t="s">
        <v>338</v>
      </c>
      <c r="C8063" t="s">
        <v>594</v>
      </c>
      <c r="D8063" t="s">
        <v>6</v>
      </c>
      <c r="E8063" t="s">
        <v>28</v>
      </c>
      <c r="F8063" t="s">
        <v>84</v>
      </c>
      <c r="G8063">
        <v>16500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227</v>
      </c>
      <c r="AB8063">
        <v>2019</v>
      </c>
    </row>
    <row r="8064" spans="1:28" x14ac:dyDescent="0.25">
      <c r="A8064">
        <v>91</v>
      </c>
      <c r="B8064" t="s">
        <v>339</v>
      </c>
      <c r="C8064" t="s">
        <v>595</v>
      </c>
      <c r="D8064" t="s">
        <v>94</v>
      </c>
      <c r="E8064" t="s">
        <v>57</v>
      </c>
      <c r="F8064" t="s">
        <v>84</v>
      </c>
      <c r="G8064">
        <v>16500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227</v>
      </c>
      <c r="AB8064">
        <v>2019</v>
      </c>
    </row>
    <row r="8065" spans="1:28" x14ac:dyDescent="0.25">
      <c r="A8065">
        <v>92</v>
      </c>
      <c r="B8065" t="s">
        <v>340</v>
      </c>
      <c r="C8065" t="s">
        <v>654</v>
      </c>
      <c r="D8065" t="s">
        <v>6</v>
      </c>
      <c r="E8065" t="s">
        <v>749</v>
      </c>
      <c r="F8065" t="s">
        <v>84</v>
      </c>
      <c r="G8065">
        <v>16500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227</v>
      </c>
      <c r="AB8065">
        <v>2019</v>
      </c>
    </row>
    <row r="8066" spans="1:28" x14ac:dyDescent="0.25">
      <c r="A8066">
        <v>93</v>
      </c>
      <c r="B8066" t="s">
        <v>431</v>
      </c>
      <c r="C8066" t="s">
        <v>600</v>
      </c>
      <c r="D8066" t="s">
        <v>94</v>
      </c>
      <c r="E8066" t="s">
        <v>37</v>
      </c>
      <c r="F8066" t="s">
        <v>84</v>
      </c>
      <c r="G8066">
        <v>13750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227</v>
      </c>
      <c r="AB8066">
        <v>2019</v>
      </c>
    </row>
    <row r="8067" spans="1:28" x14ac:dyDescent="0.25">
      <c r="A8067">
        <v>94</v>
      </c>
      <c r="B8067" t="s">
        <v>336</v>
      </c>
      <c r="C8067" t="s">
        <v>603</v>
      </c>
      <c r="D8067" t="s">
        <v>6</v>
      </c>
      <c r="E8067" t="s">
        <v>37</v>
      </c>
      <c r="F8067" t="s">
        <v>84</v>
      </c>
      <c r="G8067">
        <v>10000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227</v>
      </c>
      <c r="AB8067">
        <v>2019</v>
      </c>
    </row>
    <row r="8068" spans="1:28" x14ac:dyDescent="0.25">
      <c r="A8068">
        <v>95</v>
      </c>
      <c r="B8068" t="s">
        <v>337</v>
      </c>
      <c r="C8068" t="s">
        <v>725</v>
      </c>
      <c r="D8068" t="s">
        <v>6</v>
      </c>
      <c r="E8068" t="s">
        <v>37</v>
      </c>
      <c r="F8068" t="s">
        <v>84</v>
      </c>
      <c r="G8068">
        <v>10000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610</v>
      </c>
      <c r="AB8068">
        <v>2019</v>
      </c>
    </row>
    <row r="8069" spans="1:28" x14ac:dyDescent="0.25">
      <c r="A8069">
        <v>96</v>
      </c>
      <c r="B8069" t="s">
        <v>373</v>
      </c>
      <c r="C8069" t="s">
        <v>708</v>
      </c>
      <c r="D8069" t="s">
        <v>7</v>
      </c>
      <c r="E8069" t="s">
        <v>27</v>
      </c>
      <c r="F8069" t="s">
        <v>84</v>
      </c>
      <c r="G8069">
        <v>360000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610</v>
      </c>
      <c r="AB8069">
        <v>2019</v>
      </c>
    </row>
    <row r="8070" spans="1:28" x14ac:dyDescent="0.25">
      <c r="A8070">
        <v>1</v>
      </c>
      <c r="B8070" t="s">
        <v>426</v>
      </c>
      <c r="C8070" t="s">
        <v>502</v>
      </c>
      <c r="D8070" t="s">
        <v>10</v>
      </c>
      <c r="E8070" t="s">
        <v>53</v>
      </c>
      <c r="F8070" t="s">
        <v>84</v>
      </c>
      <c r="G8070">
        <v>280000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610</v>
      </c>
      <c r="AB8070">
        <v>2019</v>
      </c>
    </row>
    <row r="8071" spans="1:28" x14ac:dyDescent="0.25">
      <c r="A8071">
        <v>2</v>
      </c>
      <c r="B8071" t="s">
        <v>427</v>
      </c>
      <c r="C8071" t="s">
        <v>709</v>
      </c>
      <c r="D8071" t="s">
        <v>19</v>
      </c>
      <c r="E8071" t="s">
        <v>71</v>
      </c>
      <c r="F8071" t="s">
        <v>84</v>
      </c>
      <c r="G8071">
        <v>280000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610</v>
      </c>
      <c r="AB8071">
        <v>2019</v>
      </c>
    </row>
    <row r="8072" spans="1:28" x14ac:dyDescent="0.25">
      <c r="A8072">
        <v>3</v>
      </c>
      <c r="B8072" t="s">
        <v>417</v>
      </c>
      <c r="C8072" t="s">
        <v>512</v>
      </c>
      <c r="D8072" t="s">
        <v>21</v>
      </c>
      <c r="E8072" t="s">
        <v>81</v>
      </c>
      <c r="F8072" t="s">
        <v>84</v>
      </c>
      <c r="G8072">
        <v>130000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610</v>
      </c>
      <c r="AB8072">
        <v>2019</v>
      </c>
    </row>
    <row r="8073" spans="1:28" x14ac:dyDescent="0.25">
      <c r="A8073">
        <v>4</v>
      </c>
      <c r="B8073" t="s">
        <v>418</v>
      </c>
      <c r="C8073" t="s">
        <v>710</v>
      </c>
      <c r="D8073" t="s">
        <v>94</v>
      </c>
      <c r="E8073" t="s">
        <v>711</v>
      </c>
      <c r="F8073" t="s">
        <v>84</v>
      </c>
      <c r="G8073">
        <v>130000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610</v>
      </c>
      <c r="AB8073">
        <v>2019</v>
      </c>
    </row>
    <row r="8074" spans="1:28" x14ac:dyDescent="0.25">
      <c r="A8074">
        <v>5</v>
      </c>
      <c r="B8074" t="s">
        <v>419</v>
      </c>
      <c r="C8074" t="s">
        <v>518</v>
      </c>
      <c r="D8074" t="s">
        <v>16</v>
      </c>
      <c r="E8074" t="s">
        <v>701</v>
      </c>
      <c r="F8074" t="s">
        <v>84</v>
      </c>
      <c r="G8074">
        <v>130000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610</v>
      </c>
      <c r="AB8074">
        <v>2019</v>
      </c>
    </row>
    <row r="8075" spans="1:28" x14ac:dyDescent="0.25">
      <c r="A8075">
        <v>6</v>
      </c>
      <c r="B8075" t="s">
        <v>420</v>
      </c>
      <c r="C8075" t="s">
        <v>513</v>
      </c>
      <c r="D8075" t="s">
        <v>14</v>
      </c>
      <c r="E8075" t="s">
        <v>333</v>
      </c>
      <c r="F8075" t="s">
        <v>84</v>
      </c>
      <c r="G8075">
        <v>130000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610</v>
      </c>
      <c r="AB8075">
        <v>2019</v>
      </c>
    </row>
    <row r="8076" spans="1:28" x14ac:dyDescent="0.25">
      <c r="A8076">
        <v>7</v>
      </c>
      <c r="B8076" t="s">
        <v>421</v>
      </c>
      <c r="C8076" t="s">
        <v>515</v>
      </c>
      <c r="D8076" t="s">
        <v>4</v>
      </c>
      <c r="E8076" t="s">
        <v>516</v>
      </c>
      <c r="F8076" t="s">
        <v>84</v>
      </c>
      <c r="G8076">
        <v>130000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610</v>
      </c>
      <c r="AB8076">
        <v>2019</v>
      </c>
    </row>
    <row r="8077" spans="1:28" x14ac:dyDescent="0.25">
      <c r="A8077">
        <v>8</v>
      </c>
      <c r="B8077" t="s">
        <v>422</v>
      </c>
      <c r="C8077" t="s">
        <v>504</v>
      </c>
      <c r="D8077" t="s">
        <v>5</v>
      </c>
      <c r="E8077" t="s">
        <v>702</v>
      </c>
      <c r="F8077" t="s">
        <v>84</v>
      </c>
      <c r="G8077">
        <v>130000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610</v>
      </c>
      <c r="AB8077">
        <v>2019</v>
      </c>
    </row>
    <row r="8078" spans="1:28" x14ac:dyDescent="0.25">
      <c r="A8078">
        <v>9</v>
      </c>
      <c r="B8078" t="s">
        <v>423</v>
      </c>
      <c r="C8078" t="s">
        <v>614</v>
      </c>
      <c r="D8078" t="s">
        <v>615</v>
      </c>
      <c r="E8078" t="s">
        <v>616</v>
      </c>
      <c r="F8078" t="s">
        <v>84</v>
      </c>
      <c r="G8078">
        <v>130000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610</v>
      </c>
      <c r="AB8078">
        <v>2019</v>
      </c>
    </row>
    <row r="8079" spans="1:28" x14ac:dyDescent="0.25">
      <c r="A8079">
        <v>10</v>
      </c>
      <c r="B8079" t="s">
        <v>424</v>
      </c>
      <c r="C8079" t="s">
        <v>665</v>
      </c>
      <c r="D8079" t="s">
        <v>17</v>
      </c>
      <c r="E8079" t="s">
        <v>666</v>
      </c>
      <c r="F8079" t="s">
        <v>84</v>
      </c>
      <c r="G8079">
        <v>130000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610</v>
      </c>
      <c r="AB8079">
        <v>2019</v>
      </c>
    </row>
    <row r="8080" spans="1:28" x14ac:dyDescent="0.25">
      <c r="A8080">
        <v>11</v>
      </c>
      <c r="B8080" t="s">
        <v>425</v>
      </c>
      <c r="C8080" t="s">
        <v>659</v>
      </c>
      <c r="D8080" t="s">
        <v>6</v>
      </c>
      <c r="E8080" t="s">
        <v>660</v>
      </c>
      <c r="F8080" t="s">
        <v>84</v>
      </c>
      <c r="G8080">
        <v>130000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610</v>
      </c>
      <c r="AB8080">
        <v>2019</v>
      </c>
    </row>
    <row r="8081" spans="1:28" x14ac:dyDescent="0.25">
      <c r="A8081">
        <v>12</v>
      </c>
      <c r="B8081" t="s">
        <v>411</v>
      </c>
      <c r="C8081" t="s">
        <v>521</v>
      </c>
      <c r="D8081" t="s">
        <v>13</v>
      </c>
      <c r="E8081" t="s">
        <v>729</v>
      </c>
      <c r="F8081" t="s">
        <v>84</v>
      </c>
      <c r="G8081">
        <v>95000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610</v>
      </c>
      <c r="AB8081">
        <v>2019</v>
      </c>
    </row>
    <row r="8082" spans="1:28" x14ac:dyDescent="0.25">
      <c r="A8082">
        <v>13</v>
      </c>
      <c r="B8082" t="s">
        <v>413</v>
      </c>
      <c r="C8082" t="s">
        <v>626</v>
      </c>
      <c r="D8082" t="s">
        <v>627</v>
      </c>
      <c r="E8082" t="s">
        <v>730</v>
      </c>
      <c r="F8082" t="s">
        <v>84</v>
      </c>
      <c r="G8082">
        <v>95000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610</v>
      </c>
      <c r="AB8082">
        <v>2019</v>
      </c>
    </row>
    <row r="8083" spans="1:28" x14ac:dyDescent="0.25">
      <c r="A8083">
        <v>14</v>
      </c>
      <c r="B8083" t="s">
        <v>414</v>
      </c>
      <c r="C8083" t="s">
        <v>523</v>
      </c>
      <c r="D8083" t="s">
        <v>21</v>
      </c>
      <c r="E8083" t="s">
        <v>731</v>
      </c>
      <c r="F8083" t="s">
        <v>84</v>
      </c>
      <c r="G8083">
        <v>95000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610</v>
      </c>
      <c r="AB8083">
        <v>2019</v>
      </c>
    </row>
    <row r="8084" spans="1:28" x14ac:dyDescent="0.25">
      <c r="A8084">
        <v>15</v>
      </c>
      <c r="B8084" t="s">
        <v>415</v>
      </c>
      <c r="C8084" t="s">
        <v>525</v>
      </c>
      <c r="D8084" t="s">
        <v>10</v>
      </c>
      <c r="E8084" t="s">
        <v>69</v>
      </c>
      <c r="F8084" t="s">
        <v>84</v>
      </c>
      <c r="G8084">
        <v>95000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610</v>
      </c>
      <c r="AB8084">
        <v>2019</v>
      </c>
    </row>
    <row r="8085" spans="1:28" x14ac:dyDescent="0.25">
      <c r="A8085">
        <v>16</v>
      </c>
      <c r="B8085" t="s">
        <v>416</v>
      </c>
      <c r="C8085" t="s">
        <v>679</v>
      </c>
      <c r="D8085" t="s">
        <v>6</v>
      </c>
      <c r="E8085" t="s">
        <v>732</v>
      </c>
      <c r="F8085" t="s">
        <v>84</v>
      </c>
      <c r="G8085">
        <v>95000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610</v>
      </c>
      <c r="AB8085">
        <v>2019</v>
      </c>
    </row>
    <row r="8086" spans="1:28" x14ac:dyDescent="0.25">
      <c r="A8086">
        <v>17</v>
      </c>
      <c r="B8086" t="s">
        <v>412</v>
      </c>
      <c r="C8086" t="s">
        <v>527</v>
      </c>
      <c r="D8086" t="s">
        <v>17</v>
      </c>
      <c r="E8086" t="s">
        <v>613</v>
      </c>
      <c r="F8086" t="s">
        <v>84</v>
      </c>
      <c r="G8086">
        <v>85000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610</v>
      </c>
      <c r="AB8086">
        <v>2019</v>
      </c>
    </row>
    <row r="8087" spans="1:28" x14ac:dyDescent="0.25">
      <c r="A8087">
        <v>18</v>
      </c>
      <c r="B8087" t="s">
        <v>409</v>
      </c>
      <c r="C8087" t="s">
        <v>719</v>
      </c>
      <c r="D8087" t="s">
        <v>94</v>
      </c>
      <c r="E8087" t="s">
        <v>733</v>
      </c>
      <c r="F8087" t="s">
        <v>84</v>
      </c>
      <c r="G8087">
        <v>85000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610</v>
      </c>
      <c r="AB8087">
        <v>2019</v>
      </c>
    </row>
    <row r="8088" spans="1:28" x14ac:dyDescent="0.25">
      <c r="A8088">
        <v>19</v>
      </c>
      <c r="B8088" t="s">
        <v>410</v>
      </c>
      <c r="C8088" t="s">
        <v>685</v>
      </c>
      <c r="D8088" t="s">
        <v>21</v>
      </c>
      <c r="E8088" t="s">
        <v>734</v>
      </c>
      <c r="F8088" t="s">
        <v>84</v>
      </c>
      <c r="G8088">
        <v>85000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610</v>
      </c>
      <c r="AB8088">
        <v>2019</v>
      </c>
    </row>
    <row r="8089" spans="1:28" x14ac:dyDescent="0.25">
      <c r="A8089">
        <v>20</v>
      </c>
      <c r="B8089" t="s">
        <v>373</v>
      </c>
      <c r="C8089" t="s">
        <v>688</v>
      </c>
      <c r="D8089" t="s">
        <v>94</v>
      </c>
      <c r="E8089" t="s">
        <v>689</v>
      </c>
      <c r="F8089" t="s">
        <v>84</v>
      </c>
      <c r="G8089">
        <v>80000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610</v>
      </c>
      <c r="AB8089">
        <v>2019</v>
      </c>
    </row>
    <row r="8090" spans="1:28" x14ac:dyDescent="0.25">
      <c r="A8090">
        <v>21</v>
      </c>
      <c r="B8090" t="s">
        <v>408</v>
      </c>
      <c r="C8090" t="s">
        <v>712</v>
      </c>
      <c r="D8090" t="s">
        <v>632</v>
      </c>
      <c r="E8090" t="s">
        <v>713</v>
      </c>
      <c r="F8090" t="s">
        <v>84</v>
      </c>
      <c r="G8090">
        <v>80000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610</v>
      </c>
      <c r="AB8090">
        <v>2019</v>
      </c>
    </row>
    <row r="8091" spans="1:28" x14ac:dyDescent="0.25">
      <c r="A8091">
        <v>22</v>
      </c>
      <c r="B8091" t="s">
        <v>407</v>
      </c>
      <c r="C8091" t="s">
        <v>532</v>
      </c>
      <c r="D8091" t="s">
        <v>12</v>
      </c>
      <c r="E8091" t="s">
        <v>35</v>
      </c>
      <c r="F8091" t="s">
        <v>84</v>
      </c>
      <c r="G8091">
        <v>75000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610</v>
      </c>
      <c r="AB8091">
        <v>2019</v>
      </c>
    </row>
    <row r="8092" spans="1:28" x14ac:dyDescent="0.25">
      <c r="A8092">
        <v>23</v>
      </c>
      <c r="B8092" t="s">
        <v>406</v>
      </c>
      <c r="C8092" t="s">
        <v>533</v>
      </c>
      <c r="D8092" t="s">
        <v>6</v>
      </c>
      <c r="E8092" t="s">
        <v>735</v>
      </c>
      <c r="F8092" t="s">
        <v>84</v>
      </c>
      <c r="G8092">
        <v>70000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610</v>
      </c>
      <c r="AB8092">
        <v>2019</v>
      </c>
    </row>
    <row r="8093" spans="1:28" x14ac:dyDescent="0.25">
      <c r="A8093">
        <v>24</v>
      </c>
      <c r="B8093" t="s">
        <v>389</v>
      </c>
      <c r="C8093" t="s">
        <v>529</v>
      </c>
      <c r="D8093" t="s">
        <v>18</v>
      </c>
      <c r="E8093" t="s">
        <v>736</v>
      </c>
      <c r="F8093" t="s">
        <v>84</v>
      </c>
      <c r="G8093">
        <v>65000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610</v>
      </c>
      <c r="AB8093">
        <v>2019</v>
      </c>
    </row>
    <row r="8094" spans="1:28" x14ac:dyDescent="0.25">
      <c r="A8094">
        <v>25</v>
      </c>
      <c r="B8094" t="s">
        <v>402</v>
      </c>
      <c r="C8094" t="s">
        <v>526</v>
      </c>
      <c r="D8094" t="s">
        <v>4</v>
      </c>
      <c r="E8094" t="s">
        <v>737</v>
      </c>
      <c r="F8094" t="s">
        <v>84</v>
      </c>
      <c r="G8094">
        <v>65000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610</v>
      </c>
      <c r="AB8094">
        <v>2019</v>
      </c>
    </row>
    <row r="8095" spans="1:28" x14ac:dyDescent="0.25">
      <c r="A8095">
        <v>26</v>
      </c>
      <c r="B8095" t="s">
        <v>403</v>
      </c>
      <c r="C8095" t="s">
        <v>703</v>
      </c>
      <c r="D8095" t="s">
        <v>13</v>
      </c>
      <c r="E8095" t="s">
        <v>704</v>
      </c>
      <c r="F8095" t="s">
        <v>84</v>
      </c>
      <c r="G8095">
        <v>65000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610</v>
      </c>
      <c r="AB8095">
        <v>2019</v>
      </c>
    </row>
    <row r="8096" spans="1:28" x14ac:dyDescent="0.25">
      <c r="A8096">
        <v>27</v>
      </c>
      <c r="B8096" t="s">
        <v>404</v>
      </c>
      <c r="C8096" t="s">
        <v>534</v>
      </c>
      <c r="D8096" t="s">
        <v>10</v>
      </c>
      <c r="E8096" t="s">
        <v>39</v>
      </c>
      <c r="F8096" t="s">
        <v>84</v>
      </c>
      <c r="G8096">
        <v>65000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610</v>
      </c>
      <c r="AB8096">
        <v>2019</v>
      </c>
    </row>
    <row r="8097" spans="1:28" x14ac:dyDescent="0.25">
      <c r="A8097">
        <v>28</v>
      </c>
      <c r="B8097" t="s">
        <v>405</v>
      </c>
      <c r="C8097" t="s">
        <v>535</v>
      </c>
      <c r="D8097" t="s">
        <v>16</v>
      </c>
      <c r="E8097" t="s">
        <v>61</v>
      </c>
      <c r="F8097" t="s">
        <v>84</v>
      </c>
      <c r="G8097">
        <v>65000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610</v>
      </c>
      <c r="AB8097">
        <v>2019</v>
      </c>
    </row>
    <row r="8098" spans="1:28" x14ac:dyDescent="0.25">
      <c r="A8098">
        <v>29</v>
      </c>
      <c r="B8098" t="s">
        <v>400</v>
      </c>
      <c r="C8098" t="s">
        <v>536</v>
      </c>
      <c r="D8098" t="s">
        <v>4</v>
      </c>
      <c r="E8098" t="s">
        <v>64</v>
      </c>
      <c r="F8098" t="s">
        <v>84</v>
      </c>
      <c r="G8098">
        <v>60000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610</v>
      </c>
      <c r="AB8098">
        <v>2019</v>
      </c>
    </row>
    <row r="8099" spans="1:28" x14ac:dyDescent="0.25">
      <c r="A8099">
        <v>30</v>
      </c>
      <c r="B8099" t="s">
        <v>401</v>
      </c>
      <c r="C8099" t="s">
        <v>537</v>
      </c>
      <c r="D8099" t="s">
        <v>7</v>
      </c>
      <c r="E8099" t="s">
        <v>75</v>
      </c>
      <c r="F8099" t="s">
        <v>84</v>
      </c>
      <c r="G8099">
        <v>60000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610</v>
      </c>
      <c r="AB8099">
        <v>2019</v>
      </c>
    </row>
    <row r="8100" spans="1:28" x14ac:dyDescent="0.25">
      <c r="A8100">
        <v>31</v>
      </c>
      <c r="B8100" t="s">
        <v>429</v>
      </c>
      <c r="C8100" t="s">
        <v>538</v>
      </c>
      <c r="D8100" t="s">
        <v>14</v>
      </c>
      <c r="E8100" t="s">
        <v>66</v>
      </c>
      <c r="F8100" t="s">
        <v>84</v>
      </c>
      <c r="G8100">
        <v>55000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610</v>
      </c>
      <c r="AB8100">
        <v>2019</v>
      </c>
    </row>
    <row r="8101" spans="1:28" x14ac:dyDescent="0.25">
      <c r="A8101">
        <v>32</v>
      </c>
      <c r="B8101" t="s">
        <v>342</v>
      </c>
      <c r="C8101" t="s">
        <v>539</v>
      </c>
      <c r="D8101" t="s">
        <v>15</v>
      </c>
      <c r="E8101" t="s">
        <v>540</v>
      </c>
      <c r="F8101" t="s">
        <v>84</v>
      </c>
      <c r="G8101">
        <v>55000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610</v>
      </c>
      <c r="AB8101">
        <v>2019</v>
      </c>
    </row>
    <row r="8102" spans="1:28" x14ac:dyDescent="0.25">
      <c r="A8102">
        <v>33</v>
      </c>
      <c r="B8102" t="s">
        <v>399</v>
      </c>
      <c r="C8102" t="s">
        <v>514</v>
      </c>
      <c r="D8102" t="s">
        <v>16</v>
      </c>
      <c r="E8102" t="s">
        <v>79</v>
      </c>
      <c r="F8102" t="s">
        <v>84</v>
      </c>
      <c r="G8102">
        <v>54000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610</v>
      </c>
      <c r="AB8102">
        <v>2019</v>
      </c>
    </row>
    <row r="8103" spans="1:28" x14ac:dyDescent="0.25">
      <c r="A8103">
        <v>34</v>
      </c>
      <c r="B8103" t="s">
        <v>396</v>
      </c>
      <c r="C8103" t="s">
        <v>541</v>
      </c>
      <c r="D8103" t="s">
        <v>21</v>
      </c>
      <c r="E8103" t="s">
        <v>70</v>
      </c>
      <c r="F8103" t="s">
        <v>84</v>
      </c>
      <c r="G8103">
        <v>50000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610</v>
      </c>
      <c r="AB8103">
        <v>2019</v>
      </c>
    </row>
    <row r="8104" spans="1:28" x14ac:dyDescent="0.25">
      <c r="A8104">
        <v>35</v>
      </c>
      <c r="B8104" t="s">
        <v>397</v>
      </c>
      <c r="C8104" t="s">
        <v>542</v>
      </c>
      <c r="D8104" t="s">
        <v>17</v>
      </c>
      <c r="E8104" t="s">
        <v>76</v>
      </c>
      <c r="F8104" t="s">
        <v>84</v>
      </c>
      <c r="G8104">
        <v>50000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610</v>
      </c>
      <c r="AB8104">
        <v>2019</v>
      </c>
    </row>
    <row r="8105" spans="1:28" x14ac:dyDescent="0.25">
      <c r="A8105">
        <v>36</v>
      </c>
      <c r="B8105" t="s">
        <v>379</v>
      </c>
      <c r="C8105" t="s">
        <v>544</v>
      </c>
      <c r="D8105" t="s">
        <v>10</v>
      </c>
      <c r="E8105" t="s">
        <v>43</v>
      </c>
      <c r="F8105" t="s">
        <v>84</v>
      </c>
      <c r="G8105">
        <v>45000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610</v>
      </c>
      <c r="AB8105">
        <v>2019</v>
      </c>
    </row>
    <row r="8106" spans="1:28" x14ac:dyDescent="0.25">
      <c r="A8106">
        <v>37</v>
      </c>
      <c r="B8106" t="s">
        <v>388</v>
      </c>
      <c r="C8106" t="s">
        <v>646</v>
      </c>
      <c r="D8106" t="s">
        <v>647</v>
      </c>
      <c r="E8106" t="s">
        <v>24</v>
      </c>
      <c r="F8106" t="s">
        <v>84</v>
      </c>
      <c r="G8106">
        <v>45000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610</v>
      </c>
      <c r="AB8106">
        <v>2019</v>
      </c>
    </row>
    <row r="8107" spans="1:28" x14ac:dyDescent="0.25">
      <c r="A8107">
        <v>38</v>
      </c>
      <c r="B8107" t="s">
        <v>390</v>
      </c>
      <c r="C8107" t="s">
        <v>531</v>
      </c>
      <c r="D8107" t="s">
        <v>5</v>
      </c>
      <c r="E8107" t="s">
        <v>25</v>
      </c>
      <c r="F8107" t="s">
        <v>84</v>
      </c>
      <c r="G8107">
        <v>45000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610</v>
      </c>
      <c r="AB8107">
        <v>2019</v>
      </c>
    </row>
    <row r="8108" spans="1:28" x14ac:dyDescent="0.25">
      <c r="A8108">
        <v>39</v>
      </c>
      <c r="B8108" t="s">
        <v>368</v>
      </c>
      <c r="C8108" t="s">
        <v>720</v>
      </c>
      <c r="D8108" t="s">
        <v>13</v>
      </c>
      <c r="E8108" t="s">
        <v>738</v>
      </c>
      <c r="F8108" t="s">
        <v>84</v>
      </c>
      <c r="G8108">
        <v>45000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610</v>
      </c>
      <c r="AB8108">
        <v>2019</v>
      </c>
    </row>
    <row r="8109" spans="1:28" x14ac:dyDescent="0.25">
      <c r="A8109">
        <v>40</v>
      </c>
      <c r="B8109" t="s">
        <v>391</v>
      </c>
      <c r="C8109" t="s">
        <v>545</v>
      </c>
      <c r="D8109" t="s">
        <v>4</v>
      </c>
      <c r="E8109" t="s">
        <v>24</v>
      </c>
      <c r="F8109" t="s">
        <v>84</v>
      </c>
      <c r="G8109">
        <v>45000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610</v>
      </c>
      <c r="AB8109">
        <v>2019</v>
      </c>
    </row>
    <row r="8110" spans="1:28" x14ac:dyDescent="0.25">
      <c r="A8110">
        <v>41</v>
      </c>
      <c r="B8110" t="s">
        <v>392</v>
      </c>
      <c r="C8110" t="s">
        <v>547</v>
      </c>
      <c r="D8110" t="s">
        <v>10</v>
      </c>
      <c r="E8110" t="s">
        <v>50</v>
      </c>
      <c r="F8110" t="s">
        <v>84</v>
      </c>
      <c r="G8110">
        <v>45000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610</v>
      </c>
      <c r="AB8110">
        <v>2019</v>
      </c>
    </row>
    <row r="8111" spans="1:28" x14ac:dyDescent="0.25">
      <c r="A8111">
        <v>42</v>
      </c>
      <c r="B8111" t="s">
        <v>393</v>
      </c>
      <c r="C8111" t="s">
        <v>717</v>
      </c>
      <c r="D8111" t="s">
        <v>10</v>
      </c>
      <c r="E8111" t="s">
        <v>43</v>
      </c>
      <c r="F8111" t="s">
        <v>84</v>
      </c>
      <c r="G8111">
        <v>45000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610</v>
      </c>
      <c r="AB8111">
        <v>2019</v>
      </c>
    </row>
    <row r="8112" spans="1:28" x14ac:dyDescent="0.25">
      <c r="A8112">
        <v>43</v>
      </c>
      <c r="B8112" t="s">
        <v>387</v>
      </c>
      <c r="C8112" t="s">
        <v>549</v>
      </c>
      <c r="D8112" t="s">
        <v>16</v>
      </c>
      <c r="E8112" t="s">
        <v>45</v>
      </c>
      <c r="F8112" t="s">
        <v>84</v>
      </c>
      <c r="G8112">
        <v>44000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610</v>
      </c>
      <c r="AB8112">
        <v>2019</v>
      </c>
    </row>
    <row r="8113" spans="1:28" x14ac:dyDescent="0.25">
      <c r="A8113">
        <v>44</v>
      </c>
      <c r="B8113" t="s">
        <v>375</v>
      </c>
      <c r="C8113" t="s">
        <v>705</v>
      </c>
      <c r="D8113" t="s">
        <v>10</v>
      </c>
      <c r="E8113" t="s">
        <v>739</v>
      </c>
      <c r="F8113" t="s">
        <v>84</v>
      </c>
      <c r="G8113">
        <v>40000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610</v>
      </c>
      <c r="AB8113">
        <v>2019</v>
      </c>
    </row>
    <row r="8114" spans="1:28" x14ac:dyDescent="0.25">
      <c r="A8114">
        <v>45</v>
      </c>
      <c r="B8114" t="s">
        <v>376</v>
      </c>
      <c r="C8114" t="s">
        <v>551</v>
      </c>
      <c r="D8114" t="s">
        <v>10</v>
      </c>
      <c r="E8114" t="s">
        <v>44</v>
      </c>
      <c r="F8114" t="s">
        <v>84</v>
      </c>
      <c r="G8114">
        <v>40000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610</v>
      </c>
      <c r="AB8114">
        <v>2019</v>
      </c>
    </row>
    <row r="8115" spans="1:28" x14ac:dyDescent="0.25">
      <c r="A8115">
        <v>46</v>
      </c>
      <c r="B8115" t="s">
        <v>382</v>
      </c>
      <c r="C8115" t="s">
        <v>552</v>
      </c>
      <c r="D8115" t="s">
        <v>94</v>
      </c>
      <c r="E8115" t="s">
        <v>65</v>
      </c>
      <c r="F8115" t="s">
        <v>84</v>
      </c>
      <c r="G8115">
        <v>40000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610</v>
      </c>
      <c r="AB8115">
        <v>2019</v>
      </c>
    </row>
    <row r="8116" spans="1:28" x14ac:dyDescent="0.25">
      <c r="A8116">
        <v>47</v>
      </c>
      <c r="B8116" t="s">
        <v>385</v>
      </c>
      <c r="C8116" t="s">
        <v>629</v>
      </c>
      <c r="D8116" t="s">
        <v>12</v>
      </c>
      <c r="E8116" t="s">
        <v>698</v>
      </c>
      <c r="F8116" t="s">
        <v>84</v>
      </c>
      <c r="G8116">
        <v>40000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610</v>
      </c>
      <c r="AB8116">
        <v>2019</v>
      </c>
    </row>
    <row r="8117" spans="1:28" x14ac:dyDescent="0.25">
      <c r="A8117">
        <v>48</v>
      </c>
      <c r="B8117" t="s">
        <v>386</v>
      </c>
      <c r="C8117" t="s">
        <v>631</v>
      </c>
      <c r="D8117" t="s">
        <v>6</v>
      </c>
      <c r="E8117" t="s">
        <v>740</v>
      </c>
      <c r="F8117" t="s">
        <v>84</v>
      </c>
      <c r="G8117">
        <v>40000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610</v>
      </c>
      <c r="AB8117">
        <v>2019</v>
      </c>
    </row>
    <row r="8118" spans="1:28" x14ac:dyDescent="0.25">
      <c r="A8118">
        <v>49</v>
      </c>
      <c r="B8118" t="s">
        <v>381</v>
      </c>
      <c r="C8118" t="s">
        <v>553</v>
      </c>
      <c r="D8118" t="s">
        <v>10</v>
      </c>
      <c r="E8118" t="s">
        <v>740</v>
      </c>
      <c r="F8118" t="s">
        <v>84</v>
      </c>
      <c r="G8118">
        <v>38000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610</v>
      </c>
      <c r="AB8118">
        <v>2019</v>
      </c>
    </row>
    <row r="8119" spans="1:28" x14ac:dyDescent="0.25">
      <c r="A8119">
        <v>50</v>
      </c>
      <c r="B8119" t="s">
        <v>377</v>
      </c>
      <c r="C8119" t="s">
        <v>554</v>
      </c>
      <c r="D8119" t="s">
        <v>10</v>
      </c>
      <c r="E8119" t="s">
        <v>44</v>
      </c>
      <c r="F8119" t="s">
        <v>84</v>
      </c>
      <c r="G8119">
        <v>36000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610</v>
      </c>
      <c r="AB8119">
        <v>2019</v>
      </c>
    </row>
    <row r="8120" spans="1:28" x14ac:dyDescent="0.25">
      <c r="A8120">
        <v>51</v>
      </c>
      <c r="B8120" t="s">
        <v>378</v>
      </c>
      <c r="C8120" t="s">
        <v>556</v>
      </c>
      <c r="D8120" t="s">
        <v>10</v>
      </c>
      <c r="E8120" t="s">
        <v>44</v>
      </c>
      <c r="F8120" t="s">
        <v>84</v>
      </c>
      <c r="G8120">
        <v>36000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610</v>
      </c>
      <c r="AB8120">
        <v>2019</v>
      </c>
    </row>
    <row r="8121" spans="1:28" x14ac:dyDescent="0.25">
      <c r="A8121">
        <v>52</v>
      </c>
      <c r="B8121" t="s">
        <v>380</v>
      </c>
      <c r="C8121" t="s">
        <v>543</v>
      </c>
      <c r="D8121" t="s">
        <v>21</v>
      </c>
      <c r="E8121" t="s">
        <v>741</v>
      </c>
      <c r="F8121" t="s">
        <v>84</v>
      </c>
      <c r="G8121">
        <v>36000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610</v>
      </c>
      <c r="AB8121">
        <v>2019</v>
      </c>
    </row>
    <row r="8122" spans="1:28" x14ac:dyDescent="0.25">
      <c r="A8122">
        <v>53</v>
      </c>
      <c r="B8122" t="s">
        <v>360</v>
      </c>
      <c r="C8122" t="s">
        <v>560</v>
      </c>
      <c r="D8122" t="s">
        <v>12</v>
      </c>
      <c r="E8122" t="s">
        <v>742</v>
      </c>
      <c r="F8122" t="s">
        <v>84</v>
      </c>
      <c r="G8122">
        <v>32000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610</v>
      </c>
      <c r="AB8122">
        <v>2019</v>
      </c>
    </row>
    <row r="8123" spans="1:28" x14ac:dyDescent="0.25">
      <c r="A8123">
        <v>54</v>
      </c>
      <c r="B8123" t="s">
        <v>369</v>
      </c>
      <c r="C8123" t="s">
        <v>562</v>
      </c>
      <c r="D8123" t="s">
        <v>94</v>
      </c>
      <c r="E8123" t="s">
        <v>563</v>
      </c>
      <c r="F8123" t="s">
        <v>84</v>
      </c>
      <c r="G8123">
        <v>32000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610</v>
      </c>
      <c r="AB8123">
        <v>2019</v>
      </c>
    </row>
    <row r="8124" spans="1:28" x14ac:dyDescent="0.25">
      <c r="A8124">
        <v>55</v>
      </c>
      <c r="B8124" t="s">
        <v>370</v>
      </c>
      <c r="C8124" t="s">
        <v>648</v>
      </c>
      <c r="D8124" t="s">
        <v>94</v>
      </c>
      <c r="E8124" t="s">
        <v>740</v>
      </c>
      <c r="F8124" t="s">
        <v>84</v>
      </c>
      <c r="G8124">
        <v>32000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610</v>
      </c>
      <c r="AB8124">
        <v>2019</v>
      </c>
    </row>
    <row r="8125" spans="1:28" x14ac:dyDescent="0.25">
      <c r="A8125">
        <v>56</v>
      </c>
      <c r="B8125" t="s">
        <v>371</v>
      </c>
      <c r="C8125" t="s">
        <v>550</v>
      </c>
      <c r="D8125" t="s">
        <v>94</v>
      </c>
      <c r="E8125" t="s">
        <v>58</v>
      </c>
      <c r="F8125" t="s">
        <v>84</v>
      </c>
      <c r="G8125">
        <v>32000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610</v>
      </c>
      <c r="AB8125">
        <v>2019</v>
      </c>
    </row>
    <row r="8126" spans="1:28" x14ac:dyDescent="0.25">
      <c r="A8126">
        <v>57</v>
      </c>
      <c r="B8126" t="s">
        <v>372</v>
      </c>
      <c r="C8126" t="s">
        <v>707</v>
      </c>
      <c r="D8126" t="s">
        <v>94</v>
      </c>
      <c r="E8126" t="s">
        <v>630</v>
      </c>
      <c r="F8126" t="s">
        <v>84</v>
      </c>
      <c r="G8126">
        <v>32000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610</v>
      </c>
      <c r="AB8126">
        <v>2019</v>
      </c>
    </row>
    <row r="8127" spans="1:28" x14ac:dyDescent="0.25">
      <c r="A8127">
        <v>58</v>
      </c>
      <c r="B8127" t="s">
        <v>373</v>
      </c>
      <c r="C8127" t="s">
        <v>566</v>
      </c>
      <c r="D8127" t="s">
        <v>14</v>
      </c>
      <c r="E8127" t="s">
        <v>743</v>
      </c>
      <c r="F8127" t="s">
        <v>84</v>
      </c>
      <c r="G8127">
        <v>32000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610</v>
      </c>
      <c r="AB8127">
        <v>2019</v>
      </c>
    </row>
    <row r="8128" spans="1:28" x14ac:dyDescent="0.25">
      <c r="A8128">
        <v>59</v>
      </c>
      <c r="B8128" t="s">
        <v>366</v>
      </c>
      <c r="C8128" t="s">
        <v>727</v>
      </c>
      <c r="D8128" t="s">
        <v>14</v>
      </c>
      <c r="E8128" t="s">
        <v>744</v>
      </c>
      <c r="F8128" t="s">
        <v>84</v>
      </c>
      <c r="G8128">
        <v>31500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610</v>
      </c>
      <c r="AB8128">
        <v>2019</v>
      </c>
    </row>
    <row r="8129" spans="1:28" x14ac:dyDescent="0.25">
      <c r="A8129">
        <v>60</v>
      </c>
      <c r="B8129" t="s">
        <v>367</v>
      </c>
      <c r="C8129" t="s">
        <v>567</v>
      </c>
      <c r="D8129" t="s">
        <v>4</v>
      </c>
      <c r="E8129" t="s">
        <v>745</v>
      </c>
      <c r="F8129" t="s">
        <v>84</v>
      </c>
      <c r="G8129">
        <v>31500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610</v>
      </c>
      <c r="AB8129">
        <v>2019</v>
      </c>
    </row>
    <row r="8130" spans="1:28" x14ac:dyDescent="0.25">
      <c r="A8130">
        <v>61</v>
      </c>
      <c r="B8130" t="s">
        <v>346</v>
      </c>
      <c r="C8130" t="s">
        <v>583</v>
      </c>
      <c r="D8130" t="s">
        <v>12</v>
      </c>
      <c r="E8130" t="s">
        <v>36</v>
      </c>
      <c r="F8130" t="s">
        <v>84</v>
      </c>
      <c r="G8130">
        <v>28875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610</v>
      </c>
      <c r="AB8130">
        <v>2019</v>
      </c>
    </row>
    <row r="8131" spans="1:28" x14ac:dyDescent="0.25">
      <c r="A8131">
        <v>62</v>
      </c>
      <c r="B8131" t="s">
        <v>350</v>
      </c>
      <c r="C8131" t="s">
        <v>558</v>
      </c>
      <c r="D8131" t="s">
        <v>6</v>
      </c>
      <c r="E8131" t="s">
        <v>746</v>
      </c>
      <c r="F8131" t="s">
        <v>84</v>
      </c>
      <c r="G8131">
        <v>28875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610</v>
      </c>
      <c r="AB8131">
        <v>2019</v>
      </c>
    </row>
    <row r="8132" spans="1:28" x14ac:dyDescent="0.25">
      <c r="A8132">
        <v>63</v>
      </c>
      <c r="B8132" t="s">
        <v>361</v>
      </c>
      <c r="C8132" t="s">
        <v>622</v>
      </c>
      <c r="D8132" t="s">
        <v>12</v>
      </c>
      <c r="E8132" t="s">
        <v>26</v>
      </c>
      <c r="F8132" t="s">
        <v>84</v>
      </c>
      <c r="G8132">
        <v>28875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610</v>
      </c>
      <c r="AB8132">
        <v>2019</v>
      </c>
    </row>
    <row r="8133" spans="1:28" x14ac:dyDescent="0.25">
      <c r="A8133">
        <v>64</v>
      </c>
      <c r="B8133" t="s">
        <v>365</v>
      </c>
      <c r="C8133" t="s">
        <v>584</v>
      </c>
      <c r="D8133" t="s">
        <v>19</v>
      </c>
      <c r="E8133" t="s">
        <v>740</v>
      </c>
      <c r="F8133" t="s">
        <v>84</v>
      </c>
      <c r="G8133">
        <v>27300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610</v>
      </c>
      <c r="AB8133">
        <v>2019</v>
      </c>
    </row>
    <row r="8134" spans="1:28" x14ac:dyDescent="0.25">
      <c r="A8134">
        <v>65</v>
      </c>
      <c r="B8134" t="s">
        <v>364</v>
      </c>
      <c r="C8134" t="s">
        <v>555</v>
      </c>
      <c r="D8134" t="s">
        <v>94</v>
      </c>
      <c r="E8134" t="s">
        <v>74</v>
      </c>
      <c r="F8134" t="s">
        <v>84</v>
      </c>
      <c r="G8134">
        <v>26250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610</v>
      </c>
      <c r="AB8134">
        <v>2019</v>
      </c>
    </row>
    <row r="8135" spans="1:28" x14ac:dyDescent="0.25">
      <c r="A8135">
        <v>66</v>
      </c>
      <c r="B8135" t="s">
        <v>363</v>
      </c>
      <c r="C8135" t="s">
        <v>569</v>
      </c>
      <c r="D8135" t="s">
        <v>94</v>
      </c>
      <c r="E8135" t="s">
        <v>619</v>
      </c>
      <c r="F8135" t="s">
        <v>84</v>
      </c>
      <c r="G8135">
        <v>24255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610</v>
      </c>
      <c r="AB8135">
        <v>2019</v>
      </c>
    </row>
    <row r="8136" spans="1:28" x14ac:dyDescent="0.25">
      <c r="A8136">
        <v>67</v>
      </c>
      <c r="B8136" t="s">
        <v>362</v>
      </c>
      <c r="C8136" t="s">
        <v>570</v>
      </c>
      <c r="D8136" t="s">
        <v>94</v>
      </c>
      <c r="E8136" t="s">
        <v>620</v>
      </c>
      <c r="F8136" t="s">
        <v>84</v>
      </c>
      <c r="G8136">
        <v>24150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610</v>
      </c>
      <c r="AB8136">
        <v>2019</v>
      </c>
    </row>
    <row r="8137" spans="1:28" x14ac:dyDescent="0.25">
      <c r="A8137">
        <v>68</v>
      </c>
      <c r="B8137" t="s">
        <v>432</v>
      </c>
      <c r="C8137" t="s">
        <v>590</v>
      </c>
      <c r="D8137" t="s">
        <v>10</v>
      </c>
      <c r="E8137" t="s">
        <v>33</v>
      </c>
      <c r="F8137" t="s">
        <v>84</v>
      </c>
      <c r="G8137">
        <v>23100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610</v>
      </c>
      <c r="AB8137">
        <v>2019</v>
      </c>
    </row>
    <row r="8138" spans="1:28" x14ac:dyDescent="0.25">
      <c r="A8138">
        <v>69</v>
      </c>
      <c r="B8138" t="s">
        <v>435</v>
      </c>
      <c r="C8138" t="s">
        <v>649</v>
      </c>
      <c r="D8138" t="s">
        <v>650</v>
      </c>
      <c r="E8138" t="s">
        <v>33</v>
      </c>
      <c r="F8138" t="s">
        <v>84</v>
      </c>
      <c r="G8138">
        <v>23100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610</v>
      </c>
      <c r="AB8138">
        <v>2019</v>
      </c>
    </row>
    <row r="8139" spans="1:28" x14ac:dyDescent="0.25">
      <c r="A8139">
        <v>70</v>
      </c>
      <c r="B8139" t="s">
        <v>434</v>
      </c>
      <c r="C8139" t="s">
        <v>716</v>
      </c>
      <c r="D8139" t="s">
        <v>7</v>
      </c>
      <c r="E8139" t="s">
        <v>54</v>
      </c>
      <c r="F8139" t="s">
        <v>84</v>
      </c>
      <c r="G8139">
        <v>23100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610</v>
      </c>
      <c r="AB8139">
        <v>2019</v>
      </c>
    </row>
    <row r="8140" spans="1:28" x14ac:dyDescent="0.25">
      <c r="A8140">
        <v>71</v>
      </c>
      <c r="B8140" t="s">
        <v>353</v>
      </c>
      <c r="C8140" t="s">
        <v>580</v>
      </c>
      <c r="D8140" t="s">
        <v>19</v>
      </c>
      <c r="E8140" t="s">
        <v>60</v>
      </c>
      <c r="F8140" t="s">
        <v>84</v>
      </c>
      <c r="G8140">
        <v>23100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610</v>
      </c>
      <c r="AB8140">
        <v>2019</v>
      </c>
    </row>
    <row r="8141" spans="1:28" x14ac:dyDescent="0.25">
      <c r="A8141">
        <v>72</v>
      </c>
      <c r="B8141" t="s">
        <v>354</v>
      </c>
      <c r="C8141" t="s">
        <v>581</v>
      </c>
      <c r="D8141" t="s">
        <v>94</v>
      </c>
      <c r="E8141" t="s">
        <v>54</v>
      </c>
      <c r="F8141" t="s">
        <v>84</v>
      </c>
      <c r="G8141">
        <v>23100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610</v>
      </c>
      <c r="AB8141">
        <v>2019</v>
      </c>
    </row>
    <row r="8142" spans="1:28" x14ac:dyDescent="0.25">
      <c r="A8142">
        <v>73</v>
      </c>
      <c r="B8142" t="s">
        <v>355</v>
      </c>
      <c r="C8142" t="s">
        <v>582</v>
      </c>
      <c r="D8142" t="s">
        <v>7</v>
      </c>
      <c r="E8142" t="s">
        <v>54</v>
      </c>
      <c r="F8142" t="s">
        <v>84</v>
      </c>
      <c r="G8142">
        <v>23100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610</v>
      </c>
      <c r="AB8142">
        <v>2019</v>
      </c>
    </row>
    <row r="8143" spans="1:28" x14ac:dyDescent="0.25">
      <c r="A8143">
        <v>74</v>
      </c>
      <c r="B8143" t="s">
        <v>356</v>
      </c>
      <c r="C8143" t="s">
        <v>571</v>
      </c>
      <c r="D8143" t="s">
        <v>6</v>
      </c>
      <c r="E8143" t="s">
        <v>747</v>
      </c>
      <c r="F8143" t="s">
        <v>84</v>
      </c>
      <c r="G8143">
        <v>23100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610</v>
      </c>
      <c r="AB8143">
        <v>2019</v>
      </c>
    </row>
    <row r="8144" spans="1:28" x14ac:dyDescent="0.25">
      <c r="A8144">
        <v>75</v>
      </c>
      <c r="B8144" t="s">
        <v>357</v>
      </c>
      <c r="C8144" t="s">
        <v>589</v>
      </c>
      <c r="D8144" t="s">
        <v>6</v>
      </c>
      <c r="E8144" t="s">
        <v>747</v>
      </c>
      <c r="F8144" t="s">
        <v>84</v>
      </c>
      <c r="G8144">
        <v>23100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610</v>
      </c>
      <c r="AB8144">
        <v>2019</v>
      </c>
    </row>
    <row r="8145" spans="1:28" x14ac:dyDescent="0.25">
      <c r="A8145">
        <v>76</v>
      </c>
      <c r="B8145" t="s">
        <v>358</v>
      </c>
      <c r="C8145" t="s">
        <v>748</v>
      </c>
      <c r="D8145" t="s">
        <v>10</v>
      </c>
      <c r="E8145" t="s">
        <v>54</v>
      </c>
      <c r="F8145" t="s">
        <v>84</v>
      </c>
      <c r="G8145">
        <v>23100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610</v>
      </c>
      <c r="AB8145">
        <v>2019</v>
      </c>
    </row>
    <row r="8146" spans="1:28" x14ac:dyDescent="0.25">
      <c r="A8146">
        <v>77</v>
      </c>
      <c r="B8146" t="s">
        <v>359</v>
      </c>
      <c r="C8146" t="s">
        <v>572</v>
      </c>
      <c r="D8146" t="s">
        <v>94</v>
      </c>
      <c r="E8146" t="s">
        <v>54</v>
      </c>
      <c r="F8146" t="s">
        <v>84</v>
      </c>
      <c r="G8146">
        <v>23100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610</v>
      </c>
      <c r="AB8146">
        <v>2019</v>
      </c>
    </row>
    <row r="8147" spans="1:28" x14ac:dyDescent="0.25">
      <c r="A8147">
        <v>78</v>
      </c>
      <c r="B8147" t="s">
        <v>347</v>
      </c>
      <c r="C8147" t="s">
        <v>651</v>
      </c>
      <c r="D8147" t="s">
        <v>6</v>
      </c>
      <c r="E8147" t="s">
        <v>747</v>
      </c>
      <c r="F8147" t="s">
        <v>84</v>
      </c>
      <c r="G8147">
        <v>22000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610</v>
      </c>
      <c r="AB8147">
        <v>2019</v>
      </c>
    </row>
    <row r="8148" spans="1:28" x14ac:dyDescent="0.25">
      <c r="A8148">
        <v>79</v>
      </c>
      <c r="B8148" t="s">
        <v>348</v>
      </c>
      <c r="C8148" t="s">
        <v>652</v>
      </c>
      <c r="D8148" t="s">
        <v>6</v>
      </c>
      <c r="E8148" t="s">
        <v>749</v>
      </c>
      <c r="F8148" t="s">
        <v>84</v>
      </c>
      <c r="G8148">
        <v>22000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610</v>
      </c>
      <c r="AB8148">
        <v>2019</v>
      </c>
    </row>
    <row r="8149" spans="1:28" x14ac:dyDescent="0.25">
      <c r="A8149">
        <v>80</v>
      </c>
      <c r="B8149" t="s">
        <v>349</v>
      </c>
      <c r="C8149" t="s">
        <v>591</v>
      </c>
      <c r="D8149" t="s">
        <v>6</v>
      </c>
      <c r="E8149" t="s">
        <v>750</v>
      </c>
      <c r="F8149" t="s">
        <v>84</v>
      </c>
      <c r="G8149">
        <v>22000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610</v>
      </c>
      <c r="AB8149">
        <v>2019</v>
      </c>
    </row>
    <row r="8150" spans="1:28" x14ac:dyDescent="0.25">
      <c r="A8150">
        <v>81</v>
      </c>
      <c r="B8150" t="s">
        <v>351</v>
      </c>
      <c r="C8150" t="s">
        <v>592</v>
      </c>
      <c r="D8150" t="s">
        <v>6</v>
      </c>
      <c r="E8150" t="s">
        <v>751</v>
      </c>
      <c r="F8150" t="s">
        <v>84</v>
      </c>
      <c r="G8150">
        <v>22000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610</v>
      </c>
      <c r="AB8150">
        <v>2019</v>
      </c>
    </row>
    <row r="8151" spans="1:28" x14ac:dyDescent="0.25">
      <c r="A8151">
        <v>82</v>
      </c>
      <c r="B8151" t="s">
        <v>352</v>
      </c>
      <c r="C8151" t="s">
        <v>593</v>
      </c>
      <c r="D8151" t="s">
        <v>6</v>
      </c>
      <c r="E8151" t="s">
        <v>749</v>
      </c>
      <c r="F8151" t="s">
        <v>84</v>
      </c>
      <c r="G8151">
        <v>22000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610</v>
      </c>
      <c r="AB8151">
        <v>2019</v>
      </c>
    </row>
    <row r="8152" spans="1:28" x14ac:dyDescent="0.25">
      <c r="A8152">
        <v>83</v>
      </c>
      <c r="B8152" t="s">
        <v>428</v>
      </c>
      <c r="C8152" t="s">
        <v>722</v>
      </c>
      <c r="D8152" t="s">
        <v>723</v>
      </c>
      <c r="E8152" t="s">
        <v>752</v>
      </c>
      <c r="F8152" t="s">
        <v>84</v>
      </c>
      <c r="G8152">
        <v>22000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610</v>
      </c>
      <c r="AB8152">
        <v>2019</v>
      </c>
    </row>
    <row r="8153" spans="1:28" x14ac:dyDescent="0.25">
      <c r="A8153">
        <v>84</v>
      </c>
      <c r="B8153" t="s">
        <v>433</v>
      </c>
      <c r="C8153" t="s">
        <v>653</v>
      </c>
      <c r="D8153" t="s">
        <v>650</v>
      </c>
      <c r="E8153" t="s">
        <v>33</v>
      </c>
      <c r="F8153" t="s">
        <v>84</v>
      </c>
      <c r="G8153">
        <v>22000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610</v>
      </c>
      <c r="AB8153">
        <v>2019</v>
      </c>
    </row>
    <row r="8154" spans="1:28" x14ac:dyDescent="0.25">
      <c r="A8154">
        <v>85</v>
      </c>
      <c r="B8154" t="s">
        <v>344</v>
      </c>
      <c r="C8154" t="s">
        <v>588</v>
      </c>
      <c r="D8154" t="s">
        <v>94</v>
      </c>
      <c r="E8154" t="s">
        <v>41</v>
      </c>
      <c r="F8154" t="s">
        <v>84</v>
      </c>
      <c r="G8154">
        <v>19800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610</v>
      </c>
      <c r="AB8154">
        <v>2019</v>
      </c>
    </row>
    <row r="8155" spans="1:28" x14ac:dyDescent="0.25">
      <c r="A8155">
        <v>86</v>
      </c>
      <c r="B8155" t="s">
        <v>345</v>
      </c>
      <c r="C8155" t="s">
        <v>512</v>
      </c>
      <c r="D8155" t="s">
        <v>94</v>
      </c>
      <c r="E8155" t="s">
        <v>749</v>
      </c>
      <c r="F8155" t="s">
        <v>84</v>
      </c>
      <c r="G8155">
        <v>19800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610</v>
      </c>
      <c r="AB8155">
        <v>2019</v>
      </c>
    </row>
    <row r="8156" spans="1:28" x14ac:dyDescent="0.25">
      <c r="A8156">
        <v>87</v>
      </c>
      <c r="B8156" t="s">
        <v>341</v>
      </c>
      <c r="C8156" t="s">
        <v>579</v>
      </c>
      <c r="D8156" t="s">
        <v>94</v>
      </c>
      <c r="E8156" t="s">
        <v>751</v>
      </c>
      <c r="F8156" t="s">
        <v>84</v>
      </c>
      <c r="G8156">
        <v>16775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610</v>
      </c>
      <c r="AB8156">
        <v>2019</v>
      </c>
    </row>
    <row r="8157" spans="1:28" x14ac:dyDescent="0.25">
      <c r="A8157">
        <v>88</v>
      </c>
      <c r="B8157" t="s">
        <v>342</v>
      </c>
      <c r="C8157" t="s">
        <v>559</v>
      </c>
      <c r="D8157" t="s">
        <v>94</v>
      </c>
      <c r="E8157" t="s">
        <v>37</v>
      </c>
      <c r="F8157" t="s">
        <v>84</v>
      </c>
      <c r="G8157">
        <v>16775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610</v>
      </c>
      <c r="AB8157">
        <v>2019</v>
      </c>
    </row>
    <row r="8158" spans="1:28" x14ac:dyDescent="0.25">
      <c r="A8158">
        <v>89</v>
      </c>
      <c r="B8158" t="s">
        <v>343</v>
      </c>
      <c r="C8158" t="s">
        <v>633</v>
      </c>
      <c r="D8158" t="s">
        <v>6</v>
      </c>
      <c r="E8158" t="s">
        <v>37</v>
      </c>
      <c r="F8158" t="s">
        <v>84</v>
      </c>
      <c r="G8158">
        <v>16775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610</v>
      </c>
      <c r="AB8158">
        <v>2019</v>
      </c>
    </row>
    <row r="8159" spans="1:28" x14ac:dyDescent="0.25">
      <c r="A8159">
        <v>90</v>
      </c>
      <c r="B8159" t="s">
        <v>338</v>
      </c>
      <c r="C8159" t="s">
        <v>594</v>
      </c>
      <c r="D8159" t="s">
        <v>6</v>
      </c>
      <c r="E8159" t="s">
        <v>28</v>
      </c>
      <c r="F8159" t="s">
        <v>84</v>
      </c>
      <c r="G8159">
        <v>16500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610</v>
      </c>
      <c r="AB8159">
        <v>2019</v>
      </c>
    </row>
    <row r="8160" spans="1:28" x14ac:dyDescent="0.25">
      <c r="A8160">
        <v>91</v>
      </c>
      <c r="B8160" t="s">
        <v>339</v>
      </c>
      <c r="C8160" t="s">
        <v>595</v>
      </c>
      <c r="D8160" t="s">
        <v>94</v>
      </c>
      <c r="E8160" t="s">
        <v>57</v>
      </c>
      <c r="F8160" t="s">
        <v>84</v>
      </c>
      <c r="G8160">
        <v>16500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610</v>
      </c>
      <c r="AB8160">
        <v>2019</v>
      </c>
    </row>
    <row r="8161" spans="1:28" x14ac:dyDescent="0.25">
      <c r="A8161">
        <v>92</v>
      </c>
      <c r="B8161" t="s">
        <v>340</v>
      </c>
      <c r="C8161" t="s">
        <v>654</v>
      </c>
      <c r="D8161" t="s">
        <v>6</v>
      </c>
      <c r="E8161" t="s">
        <v>749</v>
      </c>
      <c r="F8161" t="s">
        <v>84</v>
      </c>
      <c r="G8161">
        <v>16500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610</v>
      </c>
      <c r="AB8161">
        <v>2019</v>
      </c>
    </row>
    <row r="8162" spans="1:28" x14ac:dyDescent="0.25">
      <c r="A8162">
        <v>93</v>
      </c>
      <c r="B8162" t="s">
        <v>374</v>
      </c>
      <c r="C8162" t="s">
        <v>753</v>
      </c>
      <c r="D8162" t="s">
        <v>21</v>
      </c>
      <c r="E8162" t="s">
        <v>754</v>
      </c>
      <c r="F8162" t="s">
        <v>84</v>
      </c>
      <c r="G8162">
        <v>14300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610</v>
      </c>
      <c r="AB8162">
        <v>2019</v>
      </c>
    </row>
    <row r="8163" spans="1:28" x14ac:dyDescent="0.25">
      <c r="A8163">
        <v>94</v>
      </c>
      <c r="B8163" t="s">
        <v>431</v>
      </c>
      <c r="C8163" t="s">
        <v>600</v>
      </c>
      <c r="D8163" t="s">
        <v>94</v>
      </c>
      <c r="E8163" t="s">
        <v>37</v>
      </c>
      <c r="F8163" t="s">
        <v>84</v>
      </c>
      <c r="G8163">
        <v>13750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610</v>
      </c>
      <c r="AB8163">
        <v>2019</v>
      </c>
    </row>
    <row r="8164" spans="1:28" x14ac:dyDescent="0.25">
      <c r="A8164">
        <v>95</v>
      </c>
      <c r="B8164" t="s">
        <v>336</v>
      </c>
      <c r="C8164" t="s">
        <v>603</v>
      </c>
      <c r="D8164" t="s">
        <v>6</v>
      </c>
      <c r="E8164" t="s">
        <v>37</v>
      </c>
      <c r="F8164" t="s">
        <v>84</v>
      </c>
      <c r="G8164">
        <v>10000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610</v>
      </c>
      <c r="AB8164">
        <v>2019</v>
      </c>
    </row>
    <row r="8165" spans="1:28" x14ac:dyDescent="0.25">
      <c r="A8165">
        <v>96</v>
      </c>
      <c r="B8165" t="s">
        <v>337</v>
      </c>
      <c r="C8165" t="s">
        <v>725</v>
      </c>
      <c r="D8165" t="s">
        <v>6</v>
      </c>
      <c r="E8165" t="s">
        <v>37</v>
      </c>
      <c r="F8165" t="s">
        <v>84</v>
      </c>
      <c r="G8165">
        <v>10000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617</v>
      </c>
      <c r="AB8165">
        <v>2019</v>
      </c>
    </row>
    <row r="8166" spans="1:28" x14ac:dyDescent="0.25">
      <c r="A8166">
        <v>97</v>
      </c>
      <c r="B8166" t="s">
        <v>373</v>
      </c>
      <c r="C8166" t="s">
        <v>708</v>
      </c>
      <c r="D8166" t="s">
        <v>7</v>
      </c>
      <c r="E8166" t="s">
        <v>27</v>
      </c>
      <c r="F8166" t="s">
        <v>84</v>
      </c>
      <c r="G8166">
        <v>360000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617</v>
      </c>
      <c r="AB8166">
        <v>2019</v>
      </c>
    </row>
    <row r="8167" spans="1:28" x14ac:dyDescent="0.25">
      <c r="A8167">
        <v>1</v>
      </c>
      <c r="B8167" t="s">
        <v>426</v>
      </c>
      <c r="C8167" t="s">
        <v>502</v>
      </c>
      <c r="D8167" t="s">
        <v>10</v>
      </c>
      <c r="E8167" t="s">
        <v>53</v>
      </c>
      <c r="F8167" t="s">
        <v>84</v>
      </c>
      <c r="G8167">
        <v>280000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617</v>
      </c>
      <c r="AB8167">
        <v>2019</v>
      </c>
    </row>
    <row r="8168" spans="1:28" x14ac:dyDescent="0.25">
      <c r="A8168">
        <v>2</v>
      </c>
      <c r="B8168" t="s">
        <v>427</v>
      </c>
      <c r="C8168" t="s">
        <v>709</v>
      </c>
      <c r="D8168" t="s">
        <v>19</v>
      </c>
      <c r="E8168" t="s">
        <v>71</v>
      </c>
      <c r="F8168" t="s">
        <v>84</v>
      </c>
      <c r="G8168">
        <v>280000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617</v>
      </c>
      <c r="AB8168">
        <v>2019</v>
      </c>
    </row>
    <row r="8169" spans="1:28" x14ac:dyDescent="0.25">
      <c r="A8169">
        <v>3</v>
      </c>
      <c r="B8169" t="s">
        <v>417</v>
      </c>
      <c r="C8169" t="s">
        <v>512</v>
      </c>
      <c r="D8169" t="s">
        <v>21</v>
      </c>
      <c r="E8169" t="s">
        <v>81</v>
      </c>
      <c r="F8169" t="s">
        <v>84</v>
      </c>
      <c r="G8169">
        <v>130000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617</v>
      </c>
      <c r="AB8169">
        <v>2019</v>
      </c>
    </row>
    <row r="8170" spans="1:28" x14ac:dyDescent="0.25">
      <c r="A8170">
        <v>4</v>
      </c>
      <c r="B8170" t="s">
        <v>418</v>
      </c>
      <c r="C8170" t="s">
        <v>710</v>
      </c>
      <c r="D8170" t="s">
        <v>94</v>
      </c>
      <c r="E8170" t="s">
        <v>711</v>
      </c>
      <c r="F8170" t="s">
        <v>84</v>
      </c>
      <c r="G8170">
        <v>130000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617</v>
      </c>
      <c r="AB8170">
        <v>2019</v>
      </c>
    </row>
    <row r="8171" spans="1:28" x14ac:dyDescent="0.25">
      <c r="A8171">
        <v>5</v>
      </c>
      <c r="B8171" t="s">
        <v>419</v>
      </c>
      <c r="C8171" t="s">
        <v>518</v>
      </c>
      <c r="D8171" t="s">
        <v>16</v>
      </c>
      <c r="E8171" t="s">
        <v>701</v>
      </c>
      <c r="F8171" t="s">
        <v>84</v>
      </c>
      <c r="G8171">
        <v>130000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617</v>
      </c>
      <c r="AB8171">
        <v>2019</v>
      </c>
    </row>
    <row r="8172" spans="1:28" x14ac:dyDescent="0.25">
      <c r="A8172">
        <v>6</v>
      </c>
      <c r="B8172" t="s">
        <v>420</v>
      </c>
      <c r="C8172" t="s">
        <v>513</v>
      </c>
      <c r="D8172" t="s">
        <v>14</v>
      </c>
      <c r="E8172" t="s">
        <v>333</v>
      </c>
      <c r="F8172" t="s">
        <v>84</v>
      </c>
      <c r="G8172">
        <v>130000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617</v>
      </c>
      <c r="AB8172">
        <v>2019</v>
      </c>
    </row>
    <row r="8173" spans="1:28" x14ac:dyDescent="0.25">
      <c r="A8173">
        <v>7</v>
      </c>
      <c r="B8173" t="s">
        <v>421</v>
      </c>
      <c r="C8173" t="s">
        <v>515</v>
      </c>
      <c r="D8173" t="s">
        <v>4</v>
      </c>
      <c r="E8173" t="s">
        <v>516</v>
      </c>
      <c r="F8173" t="s">
        <v>84</v>
      </c>
      <c r="G8173">
        <v>130000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617</v>
      </c>
      <c r="AB8173">
        <v>2019</v>
      </c>
    </row>
    <row r="8174" spans="1:28" x14ac:dyDescent="0.25">
      <c r="A8174">
        <v>8</v>
      </c>
      <c r="B8174" t="s">
        <v>422</v>
      </c>
      <c r="C8174" t="s">
        <v>504</v>
      </c>
      <c r="D8174" t="s">
        <v>5</v>
      </c>
      <c r="E8174" t="s">
        <v>702</v>
      </c>
      <c r="F8174" t="s">
        <v>84</v>
      </c>
      <c r="G8174">
        <v>130000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617</v>
      </c>
      <c r="AB8174">
        <v>2019</v>
      </c>
    </row>
    <row r="8175" spans="1:28" x14ac:dyDescent="0.25">
      <c r="A8175">
        <v>9</v>
      </c>
      <c r="B8175" t="s">
        <v>423</v>
      </c>
      <c r="C8175" t="s">
        <v>614</v>
      </c>
      <c r="D8175" t="s">
        <v>615</v>
      </c>
      <c r="E8175" t="s">
        <v>616</v>
      </c>
      <c r="F8175" t="s">
        <v>84</v>
      </c>
      <c r="G8175">
        <v>130000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617</v>
      </c>
      <c r="AB8175">
        <v>2019</v>
      </c>
    </row>
    <row r="8176" spans="1:28" x14ac:dyDescent="0.25">
      <c r="A8176">
        <v>10</v>
      </c>
      <c r="B8176" t="s">
        <v>424</v>
      </c>
      <c r="C8176" t="s">
        <v>665</v>
      </c>
      <c r="D8176" t="s">
        <v>17</v>
      </c>
      <c r="E8176" t="s">
        <v>755</v>
      </c>
      <c r="F8176" t="s">
        <v>84</v>
      </c>
      <c r="G8176">
        <v>130000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617</v>
      </c>
      <c r="AB8176">
        <v>2019</v>
      </c>
    </row>
    <row r="8177" spans="1:28" x14ac:dyDescent="0.25">
      <c r="A8177">
        <v>11</v>
      </c>
      <c r="B8177" t="s">
        <v>425</v>
      </c>
      <c r="C8177" t="s">
        <v>659</v>
      </c>
      <c r="D8177" t="s">
        <v>6</v>
      </c>
      <c r="E8177" t="s">
        <v>756</v>
      </c>
      <c r="F8177" t="s">
        <v>84</v>
      </c>
      <c r="G8177">
        <v>130000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617</v>
      </c>
      <c r="AB8177">
        <v>2019</v>
      </c>
    </row>
    <row r="8178" spans="1:28" x14ac:dyDescent="0.25">
      <c r="A8178">
        <v>12</v>
      </c>
      <c r="B8178" t="s">
        <v>411</v>
      </c>
      <c r="C8178" t="s">
        <v>521</v>
      </c>
      <c r="D8178" t="s">
        <v>13</v>
      </c>
      <c r="E8178" t="s">
        <v>729</v>
      </c>
      <c r="F8178" t="s">
        <v>84</v>
      </c>
      <c r="G8178">
        <v>95000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617</v>
      </c>
      <c r="AB8178">
        <v>2019</v>
      </c>
    </row>
    <row r="8179" spans="1:28" x14ac:dyDescent="0.25">
      <c r="A8179">
        <v>13</v>
      </c>
      <c r="B8179" t="s">
        <v>413</v>
      </c>
      <c r="C8179" t="s">
        <v>626</v>
      </c>
      <c r="D8179" t="s">
        <v>627</v>
      </c>
      <c r="E8179" t="s">
        <v>730</v>
      </c>
      <c r="F8179" t="s">
        <v>84</v>
      </c>
      <c r="G8179">
        <v>95000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617</v>
      </c>
      <c r="AB8179">
        <v>2019</v>
      </c>
    </row>
    <row r="8180" spans="1:28" x14ac:dyDescent="0.25">
      <c r="A8180">
        <v>14</v>
      </c>
      <c r="B8180" t="s">
        <v>414</v>
      </c>
      <c r="C8180" t="s">
        <v>523</v>
      </c>
      <c r="D8180" t="s">
        <v>21</v>
      </c>
      <c r="E8180" t="s">
        <v>731</v>
      </c>
      <c r="F8180" t="s">
        <v>84</v>
      </c>
      <c r="G8180">
        <v>95000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617</v>
      </c>
      <c r="AB8180">
        <v>2019</v>
      </c>
    </row>
    <row r="8181" spans="1:28" x14ac:dyDescent="0.25">
      <c r="A8181">
        <v>15</v>
      </c>
      <c r="B8181" t="s">
        <v>415</v>
      </c>
      <c r="C8181" t="s">
        <v>525</v>
      </c>
      <c r="D8181" t="s">
        <v>10</v>
      </c>
      <c r="E8181" t="s">
        <v>69</v>
      </c>
      <c r="F8181" t="s">
        <v>84</v>
      </c>
      <c r="G8181">
        <v>95000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617</v>
      </c>
      <c r="AB8181">
        <v>2019</v>
      </c>
    </row>
    <row r="8182" spans="1:28" x14ac:dyDescent="0.25">
      <c r="A8182">
        <v>16</v>
      </c>
      <c r="B8182" t="s">
        <v>416</v>
      </c>
      <c r="C8182" t="s">
        <v>679</v>
      </c>
      <c r="D8182" t="s">
        <v>6</v>
      </c>
      <c r="E8182" t="s">
        <v>757</v>
      </c>
      <c r="F8182" t="s">
        <v>84</v>
      </c>
      <c r="G8182">
        <v>95000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617</v>
      </c>
      <c r="AB8182">
        <v>2019</v>
      </c>
    </row>
    <row r="8183" spans="1:28" x14ac:dyDescent="0.25">
      <c r="A8183">
        <v>17</v>
      </c>
      <c r="B8183" t="s">
        <v>412</v>
      </c>
      <c r="C8183" t="s">
        <v>527</v>
      </c>
      <c r="D8183" t="s">
        <v>17</v>
      </c>
      <c r="E8183" t="s">
        <v>613</v>
      </c>
      <c r="F8183" t="s">
        <v>84</v>
      </c>
      <c r="G8183">
        <v>85000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617</v>
      </c>
      <c r="AB8183">
        <v>2019</v>
      </c>
    </row>
    <row r="8184" spans="1:28" x14ac:dyDescent="0.25">
      <c r="A8184">
        <v>18</v>
      </c>
      <c r="B8184" t="s">
        <v>409</v>
      </c>
      <c r="C8184" t="s">
        <v>719</v>
      </c>
      <c r="D8184" t="s">
        <v>94</v>
      </c>
      <c r="E8184" t="s">
        <v>758</v>
      </c>
      <c r="F8184" t="s">
        <v>84</v>
      </c>
      <c r="G8184">
        <v>85000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617</v>
      </c>
      <c r="AB8184">
        <v>2019</v>
      </c>
    </row>
    <row r="8185" spans="1:28" x14ac:dyDescent="0.25">
      <c r="A8185">
        <v>19</v>
      </c>
      <c r="B8185" t="s">
        <v>410</v>
      </c>
      <c r="C8185" t="s">
        <v>685</v>
      </c>
      <c r="D8185" t="s">
        <v>21</v>
      </c>
      <c r="E8185" t="s">
        <v>734</v>
      </c>
      <c r="F8185" t="s">
        <v>84</v>
      </c>
      <c r="G8185">
        <v>85000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617</v>
      </c>
      <c r="AB8185">
        <v>2019</v>
      </c>
    </row>
    <row r="8186" spans="1:28" x14ac:dyDescent="0.25">
      <c r="A8186">
        <v>20</v>
      </c>
      <c r="B8186" t="s">
        <v>373</v>
      </c>
      <c r="C8186" t="s">
        <v>688</v>
      </c>
      <c r="D8186" t="s">
        <v>94</v>
      </c>
      <c r="E8186" t="s">
        <v>689</v>
      </c>
      <c r="F8186" t="s">
        <v>84</v>
      </c>
      <c r="G8186">
        <v>80000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617</v>
      </c>
      <c r="AB8186">
        <v>2019</v>
      </c>
    </row>
    <row r="8187" spans="1:28" x14ac:dyDescent="0.25">
      <c r="A8187">
        <v>21</v>
      </c>
      <c r="B8187" t="s">
        <v>408</v>
      </c>
      <c r="C8187" t="s">
        <v>712</v>
      </c>
      <c r="D8187" t="s">
        <v>632</v>
      </c>
      <c r="E8187" t="s">
        <v>713</v>
      </c>
      <c r="F8187" t="s">
        <v>84</v>
      </c>
      <c r="G8187">
        <v>80000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617</v>
      </c>
      <c r="AB8187">
        <v>2019</v>
      </c>
    </row>
    <row r="8188" spans="1:28" x14ac:dyDescent="0.25">
      <c r="A8188">
        <v>22</v>
      </c>
      <c r="B8188" t="s">
        <v>407</v>
      </c>
      <c r="C8188" t="s">
        <v>532</v>
      </c>
      <c r="D8188" t="s">
        <v>12</v>
      </c>
      <c r="E8188" t="s">
        <v>35</v>
      </c>
      <c r="F8188" t="s">
        <v>84</v>
      </c>
      <c r="G8188">
        <v>75000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617</v>
      </c>
      <c r="AB8188">
        <v>2019</v>
      </c>
    </row>
    <row r="8189" spans="1:28" x14ac:dyDescent="0.25">
      <c r="A8189">
        <v>23</v>
      </c>
      <c r="B8189" t="s">
        <v>406</v>
      </c>
      <c r="C8189" t="s">
        <v>533</v>
      </c>
      <c r="D8189" t="s">
        <v>6</v>
      </c>
      <c r="E8189" t="s">
        <v>735</v>
      </c>
      <c r="F8189" t="s">
        <v>84</v>
      </c>
      <c r="G8189">
        <v>70000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617</v>
      </c>
      <c r="AB8189">
        <v>2019</v>
      </c>
    </row>
    <row r="8190" spans="1:28" x14ac:dyDescent="0.25">
      <c r="A8190">
        <v>24</v>
      </c>
      <c r="B8190" t="s">
        <v>389</v>
      </c>
      <c r="C8190" t="s">
        <v>529</v>
      </c>
      <c r="D8190" t="s">
        <v>18</v>
      </c>
      <c r="E8190" t="s">
        <v>736</v>
      </c>
      <c r="F8190" t="s">
        <v>84</v>
      </c>
      <c r="G8190">
        <v>65000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617</v>
      </c>
      <c r="AB8190">
        <v>2019</v>
      </c>
    </row>
    <row r="8191" spans="1:28" x14ac:dyDescent="0.25">
      <c r="A8191">
        <v>25</v>
      </c>
      <c r="B8191" t="s">
        <v>402</v>
      </c>
      <c r="C8191" t="s">
        <v>526</v>
      </c>
      <c r="D8191" t="s">
        <v>4</v>
      </c>
      <c r="E8191" t="s">
        <v>737</v>
      </c>
      <c r="F8191" t="s">
        <v>84</v>
      </c>
      <c r="G8191">
        <v>65000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617</v>
      </c>
      <c r="AB8191">
        <v>2019</v>
      </c>
    </row>
    <row r="8192" spans="1:28" x14ac:dyDescent="0.25">
      <c r="A8192">
        <v>26</v>
      </c>
      <c r="B8192" t="s">
        <v>403</v>
      </c>
      <c r="C8192" t="s">
        <v>703</v>
      </c>
      <c r="D8192" t="s">
        <v>13</v>
      </c>
      <c r="E8192" t="s">
        <v>704</v>
      </c>
      <c r="F8192" t="s">
        <v>84</v>
      </c>
      <c r="G8192">
        <v>65000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617</v>
      </c>
      <c r="AB8192">
        <v>2019</v>
      </c>
    </row>
    <row r="8193" spans="1:28" x14ac:dyDescent="0.25">
      <c r="A8193">
        <v>27</v>
      </c>
      <c r="B8193" t="s">
        <v>404</v>
      </c>
      <c r="C8193" t="s">
        <v>534</v>
      </c>
      <c r="D8193" t="s">
        <v>10</v>
      </c>
      <c r="E8193" t="s">
        <v>759</v>
      </c>
      <c r="F8193" t="s">
        <v>84</v>
      </c>
      <c r="G8193">
        <v>65000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617</v>
      </c>
      <c r="AB8193">
        <v>2019</v>
      </c>
    </row>
    <row r="8194" spans="1:28" x14ac:dyDescent="0.25">
      <c r="A8194">
        <v>28</v>
      </c>
      <c r="B8194" t="s">
        <v>405</v>
      </c>
      <c r="C8194" t="s">
        <v>535</v>
      </c>
      <c r="D8194" t="s">
        <v>16</v>
      </c>
      <c r="E8194" t="s">
        <v>61</v>
      </c>
      <c r="F8194" t="s">
        <v>84</v>
      </c>
      <c r="G8194">
        <v>65000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617</v>
      </c>
      <c r="AB8194">
        <v>2019</v>
      </c>
    </row>
    <row r="8195" spans="1:28" x14ac:dyDescent="0.25">
      <c r="A8195">
        <v>29</v>
      </c>
      <c r="B8195" t="s">
        <v>400</v>
      </c>
      <c r="C8195" t="s">
        <v>536</v>
      </c>
      <c r="D8195" t="s">
        <v>4</v>
      </c>
      <c r="E8195" t="s">
        <v>64</v>
      </c>
      <c r="F8195" t="s">
        <v>84</v>
      </c>
      <c r="G8195">
        <v>60000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617</v>
      </c>
      <c r="AB8195">
        <v>2019</v>
      </c>
    </row>
    <row r="8196" spans="1:28" x14ac:dyDescent="0.25">
      <c r="A8196">
        <v>30</v>
      </c>
      <c r="B8196" t="s">
        <v>401</v>
      </c>
      <c r="C8196" t="s">
        <v>537</v>
      </c>
      <c r="D8196" t="s">
        <v>7</v>
      </c>
      <c r="E8196" t="s">
        <v>75</v>
      </c>
      <c r="F8196" t="s">
        <v>84</v>
      </c>
      <c r="G8196">
        <v>60000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617</v>
      </c>
      <c r="AB8196">
        <v>2019</v>
      </c>
    </row>
    <row r="8197" spans="1:28" x14ac:dyDescent="0.25">
      <c r="A8197">
        <v>31</v>
      </c>
      <c r="B8197" t="s">
        <v>429</v>
      </c>
      <c r="C8197" t="s">
        <v>538</v>
      </c>
      <c r="D8197" t="s">
        <v>14</v>
      </c>
      <c r="E8197" t="s">
        <v>66</v>
      </c>
      <c r="F8197" t="s">
        <v>84</v>
      </c>
      <c r="G8197">
        <v>55000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617</v>
      </c>
      <c r="AB8197">
        <v>2019</v>
      </c>
    </row>
    <row r="8198" spans="1:28" x14ac:dyDescent="0.25">
      <c r="A8198">
        <v>32</v>
      </c>
      <c r="B8198" t="s">
        <v>342</v>
      </c>
      <c r="C8198" t="s">
        <v>539</v>
      </c>
      <c r="D8198" t="s">
        <v>15</v>
      </c>
      <c r="E8198" t="s">
        <v>540</v>
      </c>
      <c r="F8198" t="s">
        <v>84</v>
      </c>
      <c r="G8198">
        <v>55000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617</v>
      </c>
      <c r="AB8198">
        <v>2019</v>
      </c>
    </row>
    <row r="8199" spans="1:28" x14ac:dyDescent="0.25">
      <c r="A8199">
        <v>33</v>
      </c>
      <c r="B8199" t="s">
        <v>399</v>
      </c>
      <c r="C8199" t="s">
        <v>514</v>
      </c>
      <c r="D8199" t="s">
        <v>16</v>
      </c>
      <c r="E8199" t="s">
        <v>79</v>
      </c>
      <c r="F8199" t="s">
        <v>84</v>
      </c>
      <c r="G8199">
        <v>54000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617</v>
      </c>
      <c r="AB8199">
        <v>2019</v>
      </c>
    </row>
    <row r="8200" spans="1:28" x14ac:dyDescent="0.25">
      <c r="A8200">
        <v>34</v>
      </c>
      <c r="B8200" t="s">
        <v>396</v>
      </c>
      <c r="C8200" t="s">
        <v>541</v>
      </c>
      <c r="D8200" t="s">
        <v>21</v>
      </c>
      <c r="E8200" t="s">
        <v>70</v>
      </c>
      <c r="F8200" t="s">
        <v>84</v>
      </c>
      <c r="G8200">
        <v>50000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617</v>
      </c>
      <c r="AB8200">
        <v>2019</v>
      </c>
    </row>
    <row r="8201" spans="1:28" x14ac:dyDescent="0.25">
      <c r="A8201">
        <v>35</v>
      </c>
      <c r="B8201" t="s">
        <v>397</v>
      </c>
      <c r="C8201" t="s">
        <v>542</v>
      </c>
      <c r="D8201" t="s">
        <v>17</v>
      </c>
      <c r="E8201" t="s">
        <v>76</v>
      </c>
      <c r="F8201" t="s">
        <v>84</v>
      </c>
      <c r="G8201">
        <v>50000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617</v>
      </c>
      <c r="AB8201">
        <v>2019</v>
      </c>
    </row>
    <row r="8202" spans="1:28" x14ac:dyDescent="0.25">
      <c r="A8202">
        <v>36</v>
      </c>
      <c r="B8202" t="s">
        <v>379</v>
      </c>
      <c r="C8202" t="s">
        <v>544</v>
      </c>
      <c r="D8202" t="s">
        <v>10</v>
      </c>
      <c r="E8202" t="s">
        <v>43</v>
      </c>
      <c r="F8202" t="s">
        <v>84</v>
      </c>
      <c r="G8202">
        <v>45000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617</v>
      </c>
      <c r="AB8202">
        <v>2019</v>
      </c>
    </row>
    <row r="8203" spans="1:28" x14ac:dyDescent="0.25">
      <c r="A8203">
        <v>37</v>
      </c>
      <c r="B8203" t="s">
        <v>388</v>
      </c>
      <c r="C8203" t="s">
        <v>646</v>
      </c>
      <c r="D8203" t="s">
        <v>647</v>
      </c>
      <c r="E8203" t="s">
        <v>24</v>
      </c>
      <c r="F8203" t="s">
        <v>84</v>
      </c>
      <c r="G8203">
        <v>45000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617</v>
      </c>
      <c r="AB8203">
        <v>2019</v>
      </c>
    </row>
    <row r="8204" spans="1:28" x14ac:dyDescent="0.25">
      <c r="A8204">
        <v>38</v>
      </c>
      <c r="B8204" t="s">
        <v>390</v>
      </c>
      <c r="C8204" t="s">
        <v>531</v>
      </c>
      <c r="D8204" t="s">
        <v>5</v>
      </c>
      <c r="E8204" t="s">
        <v>25</v>
      </c>
      <c r="F8204" t="s">
        <v>84</v>
      </c>
      <c r="G8204">
        <v>45000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617</v>
      </c>
      <c r="AB8204">
        <v>2019</v>
      </c>
    </row>
    <row r="8205" spans="1:28" x14ac:dyDescent="0.25">
      <c r="A8205">
        <v>39</v>
      </c>
      <c r="B8205" t="s">
        <v>368</v>
      </c>
      <c r="C8205" t="s">
        <v>720</v>
      </c>
      <c r="D8205" t="s">
        <v>13</v>
      </c>
      <c r="E8205" t="s">
        <v>738</v>
      </c>
      <c r="F8205" t="s">
        <v>84</v>
      </c>
      <c r="G8205">
        <v>45000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617</v>
      </c>
      <c r="AB8205">
        <v>2019</v>
      </c>
    </row>
    <row r="8206" spans="1:28" x14ac:dyDescent="0.25">
      <c r="A8206">
        <v>40</v>
      </c>
      <c r="B8206" t="s">
        <v>391</v>
      </c>
      <c r="C8206" t="s">
        <v>545</v>
      </c>
      <c r="D8206" t="s">
        <v>4</v>
      </c>
      <c r="E8206" t="s">
        <v>24</v>
      </c>
      <c r="F8206" t="s">
        <v>84</v>
      </c>
      <c r="G8206">
        <v>45000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617</v>
      </c>
      <c r="AB8206">
        <v>2019</v>
      </c>
    </row>
    <row r="8207" spans="1:28" x14ac:dyDescent="0.25">
      <c r="A8207">
        <v>41</v>
      </c>
      <c r="B8207" t="s">
        <v>392</v>
      </c>
      <c r="C8207" t="s">
        <v>547</v>
      </c>
      <c r="D8207" t="s">
        <v>10</v>
      </c>
      <c r="E8207" t="s">
        <v>50</v>
      </c>
      <c r="F8207" t="s">
        <v>84</v>
      </c>
      <c r="G8207">
        <v>45000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617</v>
      </c>
      <c r="AB8207">
        <v>2019</v>
      </c>
    </row>
    <row r="8208" spans="1:28" x14ac:dyDescent="0.25">
      <c r="A8208">
        <v>42</v>
      </c>
      <c r="B8208" t="s">
        <v>393</v>
      </c>
      <c r="C8208" t="s">
        <v>717</v>
      </c>
      <c r="D8208" t="s">
        <v>10</v>
      </c>
      <c r="E8208" t="s">
        <v>43</v>
      </c>
      <c r="F8208" t="s">
        <v>84</v>
      </c>
      <c r="G8208">
        <v>45000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617</v>
      </c>
      <c r="AB8208">
        <v>2019</v>
      </c>
    </row>
    <row r="8209" spans="1:28" x14ac:dyDescent="0.25">
      <c r="A8209">
        <v>43</v>
      </c>
      <c r="B8209" t="s">
        <v>387</v>
      </c>
      <c r="C8209" t="s">
        <v>549</v>
      </c>
      <c r="D8209" t="s">
        <v>16</v>
      </c>
      <c r="E8209" t="s">
        <v>45</v>
      </c>
      <c r="F8209" t="s">
        <v>84</v>
      </c>
      <c r="G8209">
        <v>44000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617</v>
      </c>
      <c r="AB8209">
        <v>2019</v>
      </c>
    </row>
    <row r="8210" spans="1:28" x14ac:dyDescent="0.25">
      <c r="A8210">
        <v>44</v>
      </c>
      <c r="B8210" t="s">
        <v>375</v>
      </c>
      <c r="C8210" t="s">
        <v>705</v>
      </c>
      <c r="D8210" t="s">
        <v>10</v>
      </c>
      <c r="E8210" t="s">
        <v>739</v>
      </c>
      <c r="F8210" t="s">
        <v>84</v>
      </c>
      <c r="G8210">
        <v>40000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617</v>
      </c>
      <c r="AB8210">
        <v>2019</v>
      </c>
    </row>
    <row r="8211" spans="1:28" x14ac:dyDescent="0.25">
      <c r="A8211">
        <v>45</v>
      </c>
      <c r="B8211" t="s">
        <v>376</v>
      </c>
      <c r="C8211" t="s">
        <v>551</v>
      </c>
      <c r="D8211" t="s">
        <v>10</v>
      </c>
      <c r="E8211" t="s">
        <v>44</v>
      </c>
      <c r="F8211" t="s">
        <v>84</v>
      </c>
      <c r="G8211">
        <v>40000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617</v>
      </c>
      <c r="AB8211">
        <v>2019</v>
      </c>
    </row>
    <row r="8212" spans="1:28" x14ac:dyDescent="0.25">
      <c r="A8212">
        <v>46</v>
      </c>
      <c r="B8212" t="s">
        <v>382</v>
      </c>
      <c r="C8212" t="s">
        <v>552</v>
      </c>
      <c r="D8212" t="s">
        <v>94</v>
      </c>
      <c r="E8212" t="s">
        <v>65</v>
      </c>
      <c r="F8212" t="s">
        <v>84</v>
      </c>
      <c r="G8212">
        <v>40000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617</v>
      </c>
      <c r="AB8212">
        <v>2019</v>
      </c>
    </row>
    <row r="8213" spans="1:28" x14ac:dyDescent="0.25">
      <c r="A8213">
        <v>47</v>
      </c>
      <c r="B8213" t="s">
        <v>385</v>
      </c>
      <c r="C8213" t="s">
        <v>629</v>
      </c>
      <c r="D8213" t="s">
        <v>12</v>
      </c>
      <c r="E8213" t="s">
        <v>698</v>
      </c>
      <c r="F8213" t="s">
        <v>84</v>
      </c>
      <c r="G8213">
        <v>40000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617</v>
      </c>
      <c r="AB8213">
        <v>2019</v>
      </c>
    </row>
    <row r="8214" spans="1:28" x14ac:dyDescent="0.25">
      <c r="A8214">
        <v>48</v>
      </c>
      <c r="B8214" t="s">
        <v>386</v>
      </c>
      <c r="C8214" t="s">
        <v>631</v>
      </c>
      <c r="D8214" t="s">
        <v>6</v>
      </c>
      <c r="E8214" t="s">
        <v>740</v>
      </c>
      <c r="F8214" t="s">
        <v>84</v>
      </c>
      <c r="G8214">
        <v>40000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617</v>
      </c>
      <c r="AB8214">
        <v>2019</v>
      </c>
    </row>
    <row r="8215" spans="1:28" x14ac:dyDescent="0.25">
      <c r="A8215">
        <v>49</v>
      </c>
      <c r="B8215" t="s">
        <v>381</v>
      </c>
      <c r="C8215" t="s">
        <v>553</v>
      </c>
      <c r="D8215" t="s">
        <v>10</v>
      </c>
      <c r="E8215" t="s">
        <v>740</v>
      </c>
      <c r="F8215" t="s">
        <v>84</v>
      </c>
      <c r="G8215">
        <v>38000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617</v>
      </c>
      <c r="AB8215">
        <v>2019</v>
      </c>
    </row>
    <row r="8216" spans="1:28" x14ac:dyDescent="0.25">
      <c r="A8216">
        <v>50</v>
      </c>
      <c r="B8216" t="s">
        <v>377</v>
      </c>
      <c r="C8216" t="s">
        <v>554</v>
      </c>
      <c r="D8216" t="s">
        <v>10</v>
      </c>
      <c r="E8216" t="s">
        <v>44</v>
      </c>
      <c r="F8216" t="s">
        <v>84</v>
      </c>
      <c r="G8216">
        <v>36000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617</v>
      </c>
      <c r="AB8216">
        <v>2019</v>
      </c>
    </row>
    <row r="8217" spans="1:28" x14ac:dyDescent="0.25">
      <c r="A8217">
        <v>51</v>
      </c>
      <c r="B8217" t="s">
        <v>378</v>
      </c>
      <c r="C8217" t="s">
        <v>556</v>
      </c>
      <c r="D8217" t="s">
        <v>10</v>
      </c>
      <c r="E8217" t="s">
        <v>44</v>
      </c>
      <c r="F8217" t="s">
        <v>84</v>
      </c>
      <c r="G8217">
        <v>36000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617</v>
      </c>
      <c r="AB8217">
        <v>2019</v>
      </c>
    </row>
    <row r="8218" spans="1:28" x14ac:dyDescent="0.25">
      <c r="A8218">
        <v>52</v>
      </c>
      <c r="B8218" t="s">
        <v>380</v>
      </c>
      <c r="C8218" t="s">
        <v>543</v>
      </c>
      <c r="D8218" t="s">
        <v>21</v>
      </c>
      <c r="E8218" t="s">
        <v>760</v>
      </c>
      <c r="F8218" t="s">
        <v>84</v>
      </c>
      <c r="G8218">
        <v>36000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617</v>
      </c>
      <c r="AB8218">
        <v>2019</v>
      </c>
    </row>
    <row r="8219" spans="1:28" x14ac:dyDescent="0.25">
      <c r="A8219">
        <v>53</v>
      </c>
      <c r="B8219" t="s">
        <v>430</v>
      </c>
      <c r="C8219" t="s">
        <v>761</v>
      </c>
      <c r="D8219" t="s">
        <v>21</v>
      </c>
      <c r="E8219" t="s">
        <v>741</v>
      </c>
      <c r="F8219" t="s">
        <v>84</v>
      </c>
      <c r="G8219">
        <v>33000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617</v>
      </c>
      <c r="AB8219">
        <v>2019</v>
      </c>
    </row>
    <row r="8220" spans="1:28" x14ac:dyDescent="0.25">
      <c r="A8220">
        <v>54</v>
      </c>
      <c r="B8220" t="s">
        <v>360</v>
      </c>
      <c r="C8220" t="s">
        <v>560</v>
      </c>
      <c r="D8220" t="s">
        <v>12</v>
      </c>
      <c r="E8220" t="s">
        <v>742</v>
      </c>
      <c r="F8220" t="s">
        <v>84</v>
      </c>
      <c r="G8220">
        <v>32000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617</v>
      </c>
      <c r="AB8220">
        <v>2019</v>
      </c>
    </row>
    <row r="8221" spans="1:28" x14ac:dyDescent="0.25">
      <c r="A8221">
        <v>55</v>
      </c>
      <c r="B8221" t="s">
        <v>369</v>
      </c>
      <c r="C8221" t="s">
        <v>562</v>
      </c>
      <c r="D8221" t="s">
        <v>94</v>
      </c>
      <c r="E8221" t="s">
        <v>563</v>
      </c>
      <c r="F8221" t="s">
        <v>84</v>
      </c>
      <c r="G8221">
        <v>32000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617</v>
      </c>
      <c r="AB8221">
        <v>2019</v>
      </c>
    </row>
    <row r="8222" spans="1:28" x14ac:dyDescent="0.25">
      <c r="A8222">
        <v>56</v>
      </c>
      <c r="B8222" t="s">
        <v>370</v>
      </c>
      <c r="C8222" t="s">
        <v>648</v>
      </c>
      <c r="D8222" t="s">
        <v>94</v>
      </c>
      <c r="E8222" t="s">
        <v>742</v>
      </c>
      <c r="F8222" t="s">
        <v>84</v>
      </c>
      <c r="G8222">
        <v>32000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617</v>
      </c>
      <c r="AB8222">
        <v>2019</v>
      </c>
    </row>
    <row r="8223" spans="1:28" x14ac:dyDescent="0.25">
      <c r="A8223">
        <v>57</v>
      </c>
      <c r="B8223" t="s">
        <v>371</v>
      </c>
      <c r="C8223" t="s">
        <v>550</v>
      </c>
      <c r="D8223" t="s">
        <v>94</v>
      </c>
      <c r="E8223" t="s">
        <v>58</v>
      </c>
      <c r="F8223" t="s">
        <v>84</v>
      </c>
      <c r="G8223">
        <v>32000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617</v>
      </c>
      <c r="AB8223">
        <v>2019</v>
      </c>
    </row>
    <row r="8224" spans="1:28" x14ac:dyDescent="0.25">
      <c r="A8224">
        <v>58</v>
      </c>
      <c r="B8224" t="s">
        <v>372</v>
      </c>
      <c r="C8224" t="s">
        <v>762</v>
      </c>
      <c r="D8224" t="s">
        <v>94</v>
      </c>
      <c r="E8224" t="s">
        <v>630</v>
      </c>
      <c r="F8224" t="s">
        <v>84</v>
      </c>
      <c r="G8224">
        <v>32000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617</v>
      </c>
      <c r="AB8224">
        <v>2019</v>
      </c>
    </row>
    <row r="8225" spans="1:28" x14ac:dyDescent="0.25">
      <c r="A8225">
        <v>59</v>
      </c>
      <c r="B8225" t="s">
        <v>373</v>
      </c>
      <c r="C8225" t="s">
        <v>566</v>
      </c>
      <c r="D8225" t="s">
        <v>14</v>
      </c>
      <c r="E8225" t="s">
        <v>743</v>
      </c>
      <c r="F8225" t="s">
        <v>84</v>
      </c>
      <c r="G8225">
        <v>32000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617</v>
      </c>
      <c r="AB8225">
        <v>2019</v>
      </c>
    </row>
    <row r="8226" spans="1:28" x14ac:dyDescent="0.25">
      <c r="A8226">
        <v>60</v>
      </c>
      <c r="B8226" t="s">
        <v>366</v>
      </c>
      <c r="C8226" t="s">
        <v>727</v>
      </c>
      <c r="D8226" t="s">
        <v>14</v>
      </c>
      <c r="E8226" t="s">
        <v>763</v>
      </c>
      <c r="F8226" t="s">
        <v>84</v>
      </c>
      <c r="G8226">
        <v>31500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617</v>
      </c>
      <c r="AB8226">
        <v>2019</v>
      </c>
    </row>
    <row r="8227" spans="1:28" x14ac:dyDescent="0.25">
      <c r="A8227">
        <v>61</v>
      </c>
      <c r="B8227" t="s">
        <v>367</v>
      </c>
      <c r="C8227" t="s">
        <v>567</v>
      </c>
      <c r="D8227" t="s">
        <v>4</v>
      </c>
      <c r="E8227" t="s">
        <v>745</v>
      </c>
      <c r="F8227" t="s">
        <v>84</v>
      </c>
      <c r="G8227">
        <v>31500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617</v>
      </c>
      <c r="AB8227">
        <v>2019</v>
      </c>
    </row>
    <row r="8228" spans="1:28" x14ac:dyDescent="0.25">
      <c r="A8228">
        <v>62</v>
      </c>
      <c r="B8228" t="s">
        <v>346</v>
      </c>
      <c r="C8228" t="s">
        <v>583</v>
      </c>
      <c r="D8228" t="s">
        <v>12</v>
      </c>
      <c r="E8228" t="s">
        <v>36</v>
      </c>
      <c r="F8228" t="s">
        <v>84</v>
      </c>
      <c r="G8228">
        <v>28875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617</v>
      </c>
      <c r="AB8228">
        <v>2019</v>
      </c>
    </row>
    <row r="8229" spans="1:28" x14ac:dyDescent="0.25">
      <c r="A8229">
        <v>63</v>
      </c>
      <c r="B8229" t="s">
        <v>350</v>
      </c>
      <c r="C8229" t="s">
        <v>558</v>
      </c>
      <c r="D8229" t="s">
        <v>6</v>
      </c>
      <c r="E8229" t="s">
        <v>746</v>
      </c>
      <c r="F8229" t="s">
        <v>84</v>
      </c>
      <c r="G8229">
        <v>28875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617</v>
      </c>
      <c r="AB8229">
        <v>2019</v>
      </c>
    </row>
    <row r="8230" spans="1:28" x14ac:dyDescent="0.25">
      <c r="A8230">
        <v>64</v>
      </c>
      <c r="B8230" t="s">
        <v>361</v>
      </c>
      <c r="C8230" t="s">
        <v>622</v>
      </c>
      <c r="D8230" t="s">
        <v>12</v>
      </c>
      <c r="E8230" t="s">
        <v>764</v>
      </c>
      <c r="F8230" t="s">
        <v>84</v>
      </c>
      <c r="G8230">
        <v>28875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617</v>
      </c>
      <c r="AB8230">
        <v>2019</v>
      </c>
    </row>
    <row r="8231" spans="1:28" x14ac:dyDescent="0.25">
      <c r="A8231">
        <v>65</v>
      </c>
      <c r="B8231" t="s">
        <v>365</v>
      </c>
      <c r="C8231" t="s">
        <v>584</v>
      </c>
      <c r="D8231" t="s">
        <v>19</v>
      </c>
      <c r="E8231" t="s">
        <v>742</v>
      </c>
      <c r="F8231" t="s">
        <v>84</v>
      </c>
      <c r="G8231">
        <v>27300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617</v>
      </c>
      <c r="AB8231">
        <v>2019</v>
      </c>
    </row>
    <row r="8232" spans="1:28" x14ac:dyDescent="0.25">
      <c r="A8232">
        <v>66</v>
      </c>
      <c r="B8232" t="s">
        <v>364</v>
      </c>
      <c r="C8232" t="s">
        <v>555</v>
      </c>
      <c r="D8232" t="s">
        <v>94</v>
      </c>
      <c r="E8232" t="s">
        <v>74</v>
      </c>
      <c r="F8232" t="s">
        <v>84</v>
      </c>
      <c r="G8232">
        <v>26250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617</v>
      </c>
      <c r="AB8232">
        <v>2019</v>
      </c>
    </row>
    <row r="8233" spans="1:28" x14ac:dyDescent="0.25">
      <c r="A8233">
        <v>67</v>
      </c>
      <c r="B8233" t="s">
        <v>363</v>
      </c>
      <c r="C8233" t="s">
        <v>569</v>
      </c>
      <c r="D8233" t="s">
        <v>94</v>
      </c>
      <c r="E8233" t="s">
        <v>765</v>
      </c>
      <c r="F8233" t="s">
        <v>84</v>
      </c>
      <c r="G8233">
        <v>24255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617</v>
      </c>
      <c r="AB8233">
        <v>2019</v>
      </c>
    </row>
    <row r="8234" spans="1:28" x14ac:dyDescent="0.25">
      <c r="A8234">
        <v>68</v>
      </c>
      <c r="B8234" t="s">
        <v>362</v>
      </c>
      <c r="C8234" t="s">
        <v>570</v>
      </c>
      <c r="D8234" t="s">
        <v>94</v>
      </c>
      <c r="E8234" t="s">
        <v>620</v>
      </c>
      <c r="F8234" t="s">
        <v>84</v>
      </c>
      <c r="G8234">
        <v>24150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617</v>
      </c>
      <c r="AB8234">
        <v>2019</v>
      </c>
    </row>
    <row r="8235" spans="1:28" x14ac:dyDescent="0.25">
      <c r="A8235">
        <v>69</v>
      </c>
      <c r="B8235" t="s">
        <v>432</v>
      </c>
      <c r="C8235" t="s">
        <v>590</v>
      </c>
      <c r="D8235" t="s">
        <v>10</v>
      </c>
      <c r="E8235" t="s">
        <v>33</v>
      </c>
      <c r="F8235" t="s">
        <v>84</v>
      </c>
      <c r="G8235">
        <v>23100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617</v>
      </c>
      <c r="AB8235">
        <v>2019</v>
      </c>
    </row>
    <row r="8236" spans="1:28" x14ac:dyDescent="0.25">
      <c r="A8236">
        <v>70</v>
      </c>
      <c r="B8236" t="s">
        <v>435</v>
      </c>
      <c r="C8236" t="s">
        <v>649</v>
      </c>
      <c r="D8236" t="s">
        <v>650</v>
      </c>
      <c r="E8236" t="s">
        <v>33</v>
      </c>
      <c r="F8236" t="s">
        <v>84</v>
      </c>
      <c r="G8236">
        <v>23100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617</v>
      </c>
      <c r="AB8236">
        <v>2019</v>
      </c>
    </row>
    <row r="8237" spans="1:28" x14ac:dyDescent="0.25">
      <c r="A8237">
        <v>71</v>
      </c>
      <c r="B8237" t="s">
        <v>434</v>
      </c>
      <c r="C8237" t="s">
        <v>716</v>
      </c>
      <c r="D8237" t="s">
        <v>7</v>
      </c>
      <c r="E8237" t="s">
        <v>54</v>
      </c>
      <c r="F8237" t="s">
        <v>84</v>
      </c>
      <c r="G8237">
        <v>23100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617</v>
      </c>
      <c r="AB8237">
        <v>2019</v>
      </c>
    </row>
    <row r="8238" spans="1:28" x14ac:dyDescent="0.25">
      <c r="A8238">
        <v>72</v>
      </c>
      <c r="B8238" t="s">
        <v>353</v>
      </c>
      <c r="C8238" t="s">
        <v>766</v>
      </c>
      <c r="D8238" t="s">
        <v>19</v>
      </c>
      <c r="E8238" t="s">
        <v>60</v>
      </c>
      <c r="F8238" t="s">
        <v>84</v>
      </c>
      <c r="G8238">
        <v>23100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617</v>
      </c>
      <c r="AB8238">
        <v>2019</v>
      </c>
    </row>
    <row r="8239" spans="1:28" x14ac:dyDescent="0.25">
      <c r="A8239">
        <v>73</v>
      </c>
      <c r="B8239" t="s">
        <v>354</v>
      </c>
      <c r="C8239" t="s">
        <v>581</v>
      </c>
      <c r="D8239" t="s">
        <v>94</v>
      </c>
      <c r="E8239" t="s">
        <v>54</v>
      </c>
      <c r="F8239" t="s">
        <v>84</v>
      </c>
      <c r="G8239">
        <v>23100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617</v>
      </c>
      <c r="AB8239">
        <v>2019</v>
      </c>
    </row>
    <row r="8240" spans="1:28" x14ac:dyDescent="0.25">
      <c r="A8240">
        <v>74</v>
      </c>
      <c r="B8240" t="s">
        <v>355</v>
      </c>
      <c r="C8240" t="s">
        <v>582</v>
      </c>
      <c r="D8240" t="s">
        <v>7</v>
      </c>
      <c r="E8240" t="s">
        <v>54</v>
      </c>
      <c r="F8240" t="s">
        <v>84</v>
      </c>
      <c r="G8240">
        <v>23100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617</v>
      </c>
      <c r="AB8240">
        <v>2019</v>
      </c>
    </row>
    <row r="8241" spans="1:28" x14ac:dyDescent="0.25">
      <c r="A8241">
        <v>75</v>
      </c>
      <c r="B8241" t="s">
        <v>356</v>
      </c>
      <c r="C8241" t="s">
        <v>571</v>
      </c>
      <c r="D8241" t="s">
        <v>6</v>
      </c>
      <c r="E8241" t="s">
        <v>767</v>
      </c>
      <c r="F8241" t="s">
        <v>84</v>
      </c>
      <c r="G8241">
        <v>23100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617</v>
      </c>
      <c r="AB8241">
        <v>2019</v>
      </c>
    </row>
    <row r="8242" spans="1:28" x14ac:dyDescent="0.25">
      <c r="A8242">
        <v>76</v>
      </c>
      <c r="B8242" t="s">
        <v>357</v>
      </c>
      <c r="C8242" t="s">
        <v>589</v>
      </c>
      <c r="D8242" t="s">
        <v>6</v>
      </c>
      <c r="E8242" t="s">
        <v>767</v>
      </c>
      <c r="F8242" t="s">
        <v>84</v>
      </c>
      <c r="G8242">
        <v>23100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617</v>
      </c>
      <c r="AB8242">
        <v>2019</v>
      </c>
    </row>
    <row r="8243" spans="1:28" x14ac:dyDescent="0.25">
      <c r="A8243">
        <v>77</v>
      </c>
      <c r="B8243" t="s">
        <v>358</v>
      </c>
      <c r="C8243" t="s">
        <v>748</v>
      </c>
      <c r="D8243" t="s">
        <v>10</v>
      </c>
      <c r="E8243" t="s">
        <v>54</v>
      </c>
      <c r="F8243" t="s">
        <v>84</v>
      </c>
      <c r="G8243">
        <v>23100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617</v>
      </c>
      <c r="AB8243">
        <v>2019</v>
      </c>
    </row>
    <row r="8244" spans="1:28" x14ac:dyDescent="0.25">
      <c r="A8244">
        <v>78</v>
      </c>
      <c r="B8244" t="s">
        <v>359</v>
      </c>
      <c r="C8244" t="s">
        <v>572</v>
      </c>
      <c r="D8244" t="s">
        <v>94</v>
      </c>
      <c r="E8244" t="s">
        <v>54</v>
      </c>
      <c r="F8244" t="s">
        <v>84</v>
      </c>
      <c r="G8244">
        <v>23100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617</v>
      </c>
      <c r="AB8244">
        <v>2019</v>
      </c>
    </row>
    <row r="8245" spans="1:28" x14ac:dyDescent="0.25">
      <c r="A8245">
        <v>79</v>
      </c>
      <c r="B8245" t="s">
        <v>347</v>
      </c>
      <c r="C8245" t="s">
        <v>651</v>
      </c>
      <c r="D8245" t="s">
        <v>6</v>
      </c>
      <c r="E8245" t="s">
        <v>767</v>
      </c>
      <c r="F8245" t="s">
        <v>84</v>
      </c>
      <c r="G8245">
        <v>22000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617</v>
      </c>
      <c r="AB8245">
        <v>2019</v>
      </c>
    </row>
    <row r="8246" spans="1:28" x14ac:dyDescent="0.25">
      <c r="A8246">
        <v>80</v>
      </c>
      <c r="B8246" t="s">
        <v>348</v>
      </c>
      <c r="C8246" t="s">
        <v>652</v>
      </c>
      <c r="D8246" t="s">
        <v>6</v>
      </c>
      <c r="E8246" t="s">
        <v>768</v>
      </c>
      <c r="F8246" t="s">
        <v>84</v>
      </c>
      <c r="G8246">
        <v>22000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617</v>
      </c>
      <c r="AB8246">
        <v>2019</v>
      </c>
    </row>
    <row r="8247" spans="1:28" x14ac:dyDescent="0.25">
      <c r="A8247">
        <v>81</v>
      </c>
      <c r="B8247" t="s">
        <v>349</v>
      </c>
      <c r="C8247" t="s">
        <v>591</v>
      </c>
      <c r="D8247" t="s">
        <v>6</v>
      </c>
      <c r="E8247" t="s">
        <v>767</v>
      </c>
      <c r="F8247" t="s">
        <v>84</v>
      </c>
      <c r="G8247">
        <v>22000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617</v>
      </c>
      <c r="AB8247">
        <v>2019</v>
      </c>
    </row>
    <row r="8248" spans="1:28" x14ac:dyDescent="0.25">
      <c r="A8248">
        <v>82</v>
      </c>
      <c r="B8248" t="s">
        <v>351</v>
      </c>
      <c r="C8248" t="s">
        <v>592</v>
      </c>
      <c r="D8248" t="s">
        <v>6</v>
      </c>
      <c r="E8248" t="s">
        <v>768</v>
      </c>
      <c r="F8248" t="s">
        <v>84</v>
      </c>
      <c r="G8248">
        <v>22000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617</v>
      </c>
      <c r="AB8248">
        <v>2019</v>
      </c>
    </row>
    <row r="8249" spans="1:28" x14ac:dyDescent="0.25">
      <c r="A8249">
        <v>83</v>
      </c>
      <c r="B8249" t="s">
        <v>352</v>
      </c>
      <c r="C8249" t="s">
        <v>593</v>
      </c>
      <c r="D8249" t="s">
        <v>6</v>
      </c>
      <c r="E8249" t="s">
        <v>768</v>
      </c>
      <c r="F8249" t="s">
        <v>84</v>
      </c>
      <c r="G8249">
        <v>22000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617</v>
      </c>
      <c r="AB8249">
        <v>2019</v>
      </c>
    </row>
    <row r="8250" spans="1:28" x14ac:dyDescent="0.25">
      <c r="A8250">
        <v>84</v>
      </c>
      <c r="B8250" t="s">
        <v>428</v>
      </c>
      <c r="C8250" t="s">
        <v>722</v>
      </c>
      <c r="D8250" t="s">
        <v>723</v>
      </c>
      <c r="E8250" t="s">
        <v>752</v>
      </c>
      <c r="F8250" t="s">
        <v>84</v>
      </c>
      <c r="G8250">
        <v>22000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617</v>
      </c>
      <c r="AB8250">
        <v>2019</v>
      </c>
    </row>
    <row r="8251" spans="1:28" x14ac:dyDescent="0.25">
      <c r="A8251">
        <v>85</v>
      </c>
      <c r="B8251" t="s">
        <v>433</v>
      </c>
      <c r="C8251" t="s">
        <v>653</v>
      </c>
      <c r="D8251" t="s">
        <v>650</v>
      </c>
      <c r="E8251" t="s">
        <v>33</v>
      </c>
      <c r="F8251" t="s">
        <v>84</v>
      </c>
      <c r="G8251">
        <v>22000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617</v>
      </c>
      <c r="AB8251">
        <v>2019</v>
      </c>
    </row>
    <row r="8252" spans="1:28" x14ac:dyDescent="0.25">
      <c r="A8252">
        <v>86</v>
      </c>
      <c r="B8252" t="s">
        <v>344</v>
      </c>
      <c r="C8252" t="s">
        <v>588</v>
      </c>
      <c r="D8252" t="s">
        <v>94</v>
      </c>
      <c r="E8252" t="s">
        <v>41</v>
      </c>
      <c r="F8252" t="s">
        <v>84</v>
      </c>
      <c r="G8252">
        <v>19800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617</v>
      </c>
      <c r="AB8252">
        <v>2019</v>
      </c>
    </row>
    <row r="8253" spans="1:28" x14ac:dyDescent="0.25">
      <c r="A8253">
        <v>87</v>
      </c>
      <c r="B8253" t="s">
        <v>345</v>
      </c>
      <c r="C8253" t="s">
        <v>512</v>
      </c>
      <c r="D8253" t="s">
        <v>94</v>
      </c>
      <c r="E8253" t="s">
        <v>764</v>
      </c>
      <c r="F8253" t="s">
        <v>84</v>
      </c>
      <c r="G8253">
        <v>19800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617</v>
      </c>
      <c r="AB8253">
        <v>2019</v>
      </c>
    </row>
    <row r="8254" spans="1:28" x14ac:dyDescent="0.25">
      <c r="A8254">
        <v>88</v>
      </c>
      <c r="B8254" t="s">
        <v>341</v>
      </c>
      <c r="C8254" t="s">
        <v>579</v>
      </c>
      <c r="D8254" t="s">
        <v>94</v>
      </c>
      <c r="E8254" t="s">
        <v>768</v>
      </c>
      <c r="F8254" t="s">
        <v>84</v>
      </c>
      <c r="G8254">
        <v>16775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617</v>
      </c>
      <c r="AB8254">
        <v>2019</v>
      </c>
    </row>
    <row r="8255" spans="1:28" x14ac:dyDescent="0.25">
      <c r="A8255">
        <v>89</v>
      </c>
      <c r="B8255" t="s">
        <v>342</v>
      </c>
      <c r="C8255" t="s">
        <v>559</v>
      </c>
      <c r="D8255" t="s">
        <v>94</v>
      </c>
      <c r="E8255" t="s">
        <v>37</v>
      </c>
      <c r="F8255" t="s">
        <v>84</v>
      </c>
      <c r="G8255">
        <v>16775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617</v>
      </c>
      <c r="AB8255">
        <v>2019</v>
      </c>
    </row>
    <row r="8256" spans="1:28" x14ac:dyDescent="0.25">
      <c r="A8256">
        <v>90</v>
      </c>
      <c r="B8256" t="s">
        <v>343</v>
      </c>
      <c r="C8256" t="s">
        <v>633</v>
      </c>
      <c r="D8256" t="s">
        <v>6</v>
      </c>
      <c r="E8256" t="s">
        <v>37</v>
      </c>
      <c r="F8256" t="s">
        <v>84</v>
      </c>
      <c r="G8256">
        <v>16775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617</v>
      </c>
      <c r="AB8256">
        <v>2019</v>
      </c>
    </row>
    <row r="8257" spans="1:28" x14ac:dyDescent="0.25">
      <c r="A8257">
        <v>91</v>
      </c>
      <c r="B8257" t="s">
        <v>338</v>
      </c>
      <c r="C8257" t="s">
        <v>594</v>
      </c>
      <c r="D8257" t="s">
        <v>6</v>
      </c>
      <c r="E8257" t="s">
        <v>28</v>
      </c>
      <c r="F8257" t="s">
        <v>84</v>
      </c>
      <c r="G8257">
        <v>16500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617</v>
      </c>
      <c r="AB8257">
        <v>2019</v>
      </c>
    </row>
    <row r="8258" spans="1:28" x14ac:dyDescent="0.25">
      <c r="A8258">
        <v>92</v>
      </c>
      <c r="B8258" t="s">
        <v>339</v>
      </c>
      <c r="C8258" t="s">
        <v>595</v>
      </c>
      <c r="D8258" t="s">
        <v>94</v>
      </c>
      <c r="E8258" t="s">
        <v>57</v>
      </c>
      <c r="F8258" t="s">
        <v>84</v>
      </c>
      <c r="G8258">
        <v>16500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617</v>
      </c>
      <c r="AB8258">
        <v>2019</v>
      </c>
    </row>
    <row r="8259" spans="1:28" x14ac:dyDescent="0.25">
      <c r="A8259">
        <v>93</v>
      </c>
      <c r="B8259" t="s">
        <v>340</v>
      </c>
      <c r="C8259" t="s">
        <v>654</v>
      </c>
      <c r="D8259" t="s">
        <v>6</v>
      </c>
      <c r="E8259" t="s">
        <v>764</v>
      </c>
      <c r="F8259" t="s">
        <v>84</v>
      </c>
      <c r="G8259">
        <v>16500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617</v>
      </c>
      <c r="AB8259">
        <v>2019</v>
      </c>
    </row>
    <row r="8260" spans="1:28" x14ac:dyDescent="0.25">
      <c r="A8260">
        <v>94</v>
      </c>
      <c r="B8260" t="s">
        <v>431</v>
      </c>
      <c r="C8260" t="s">
        <v>600</v>
      </c>
      <c r="D8260" t="s">
        <v>94</v>
      </c>
      <c r="E8260" t="s">
        <v>37</v>
      </c>
      <c r="F8260" t="s">
        <v>84</v>
      </c>
      <c r="G8260">
        <v>13750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617</v>
      </c>
      <c r="AB8260">
        <v>2019</v>
      </c>
    </row>
    <row r="8261" spans="1:28" x14ac:dyDescent="0.25">
      <c r="A8261">
        <v>95</v>
      </c>
      <c r="B8261" t="s">
        <v>336</v>
      </c>
      <c r="C8261" t="s">
        <v>603</v>
      </c>
      <c r="D8261" t="s">
        <v>6</v>
      </c>
      <c r="E8261" t="s">
        <v>37</v>
      </c>
      <c r="F8261" t="s">
        <v>84</v>
      </c>
      <c r="G8261">
        <v>10000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617</v>
      </c>
      <c r="AB8261">
        <v>2019</v>
      </c>
    </row>
    <row r="8262" spans="1:28" x14ac:dyDescent="0.25">
      <c r="A8262">
        <v>96</v>
      </c>
      <c r="B8262" t="s">
        <v>337</v>
      </c>
      <c r="C8262" t="s">
        <v>725</v>
      </c>
      <c r="D8262" t="s">
        <v>6</v>
      </c>
      <c r="E8262" t="s">
        <v>37</v>
      </c>
      <c r="F8262" t="s">
        <v>84</v>
      </c>
      <c r="G8262">
        <v>10000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621</v>
      </c>
      <c r="AB8262">
        <v>2019</v>
      </c>
    </row>
    <row r="8263" spans="1:28" x14ac:dyDescent="0.25">
      <c r="A8263">
        <v>97</v>
      </c>
      <c r="B8263" t="s">
        <v>373</v>
      </c>
      <c r="C8263" t="s">
        <v>708</v>
      </c>
      <c r="D8263" t="s">
        <v>7</v>
      </c>
      <c r="E8263" t="s">
        <v>27</v>
      </c>
      <c r="F8263" t="s">
        <v>84</v>
      </c>
      <c r="G8263">
        <v>360000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621</v>
      </c>
      <c r="AB8263">
        <v>2019</v>
      </c>
    </row>
    <row r="8264" spans="1:28" x14ac:dyDescent="0.25">
      <c r="A8264">
        <v>1</v>
      </c>
      <c r="B8264" t="s">
        <v>426</v>
      </c>
      <c r="C8264" t="s">
        <v>502</v>
      </c>
      <c r="D8264" t="s">
        <v>10</v>
      </c>
      <c r="E8264" t="s">
        <v>53</v>
      </c>
      <c r="F8264" t="s">
        <v>84</v>
      </c>
      <c r="G8264">
        <v>280000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621</v>
      </c>
      <c r="AB8264">
        <v>2019</v>
      </c>
    </row>
    <row r="8265" spans="1:28" x14ac:dyDescent="0.25">
      <c r="A8265">
        <v>2</v>
      </c>
      <c r="B8265" t="s">
        <v>427</v>
      </c>
      <c r="C8265" t="s">
        <v>709</v>
      </c>
      <c r="D8265" t="s">
        <v>19</v>
      </c>
      <c r="E8265" t="s">
        <v>71</v>
      </c>
      <c r="F8265" t="s">
        <v>84</v>
      </c>
      <c r="G8265">
        <v>280000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621</v>
      </c>
      <c r="AB8265">
        <v>2019</v>
      </c>
    </row>
    <row r="8266" spans="1:28" x14ac:dyDescent="0.25">
      <c r="A8266">
        <v>3</v>
      </c>
      <c r="B8266" t="s">
        <v>417</v>
      </c>
      <c r="C8266" t="s">
        <v>512</v>
      </c>
      <c r="D8266" t="s">
        <v>21</v>
      </c>
      <c r="E8266" t="s">
        <v>81</v>
      </c>
      <c r="F8266" t="s">
        <v>84</v>
      </c>
      <c r="G8266">
        <v>130000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621</v>
      </c>
      <c r="AB8266">
        <v>2019</v>
      </c>
    </row>
    <row r="8267" spans="1:28" x14ac:dyDescent="0.25">
      <c r="A8267">
        <v>4</v>
      </c>
      <c r="B8267" t="s">
        <v>418</v>
      </c>
      <c r="C8267" t="s">
        <v>710</v>
      </c>
      <c r="D8267" t="s">
        <v>94</v>
      </c>
      <c r="E8267" t="s">
        <v>711</v>
      </c>
      <c r="F8267" t="s">
        <v>84</v>
      </c>
      <c r="G8267">
        <v>130000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621</v>
      </c>
      <c r="AB8267">
        <v>2019</v>
      </c>
    </row>
    <row r="8268" spans="1:28" x14ac:dyDescent="0.25">
      <c r="A8268">
        <v>5</v>
      </c>
      <c r="B8268" t="s">
        <v>419</v>
      </c>
      <c r="C8268" t="s">
        <v>518</v>
      </c>
      <c r="D8268" t="s">
        <v>16</v>
      </c>
      <c r="E8268" t="s">
        <v>701</v>
      </c>
      <c r="F8268" t="s">
        <v>84</v>
      </c>
      <c r="G8268">
        <v>130000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621</v>
      </c>
      <c r="AB8268">
        <v>2019</v>
      </c>
    </row>
    <row r="8269" spans="1:28" x14ac:dyDescent="0.25">
      <c r="A8269">
        <v>6</v>
      </c>
      <c r="B8269" t="s">
        <v>420</v>
      </c>
      <c r="C8269" t="s">
        <v>513</v>
      </c>
      <c r="D8269" t="s">
        <v>14</v>
      </c>
      <c r="E8269" t="s">
        <v>333</v>
      </c>
      <c r="F8269" t="s">
        <v>84</v>
      </c>
      <c r="G8269">
        <v>130000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621</v>
      </c>
      <c r="AB8269">
        <v>2019</v>
      </c>
    </row>
    <row r="8270" spans="1:28" x14ac:dyDescent="0.25">
      <c r="A8270">
        <v>7</v>
      </c>
      <c r="B8270" t="s">
        <v>421</v>
      </c>
      <c r="C8270" t="s">
        <v>515</v>
      </c>
      <c r="D8270" t="s">
        <v>4</v>
      </c>
      <c r="E8270" t="s">
        <v>516</v>
      </c>
      <c r="F8270" t="s">
        <v>84</v>
      </c>
      <c r="G8270">
        <v>130000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621</v>
      </c>
      <c r="AB8270">
        <v>2019</v>
      </c>
    </row>
    <row r="8271" spans="1:28" x14ac:dyDescent="0.25">
      <c r="A8271">
        <v>8</v>
      </c>
      <c r="B8271" t="s">
        <v>422</v>
      </c>
      <c r="C8271" t="s">
        <v>504</v>
      </c>
      <c r="D8271" t="s">
        <v>5</v>
      </c>
      <c r="E8271" t="s">
        <v>702</v>
      </c>
      <c r="F8271" t="s">
        <v>84</v>
      </c>
      <c r="G8271">
        <v>130000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621</v>
      </c>
      <c r="AB8271">
        <v>2019</v>
      </c>
    </row>
    <row r="8272" spans="1:28" x14ac:dyDescent="0.25">
      <c r="A8272">
        <v>9</v>
      </c>
      <c r="B8272" t="s">
        <v>423</v>
      </c>
      <c r="C8272" t="s">
        <v>614</v>
      </c>
      <c r="D8272" t="s">
        <v>615</v>
      </c>
      <c r="E8272" t="s">
        <v>616</v>
      </c>
      <c r="F8272" t="s">
        <v>84</v>
      </c>
      <c r="G8272">
        <v>130000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621</v>
      </c>
      <c r="AB8272">
        <v>2019</v>
      </c>
    </row>
    <row r="8273" spans="1:28" x14ac:dyDescent="0.25">
      <c r="A8273">
        <v>10</v>
      </c>
      <c r="B8273" t="s">
        <v>424</v>
      </c>
      <c r="C8273" t="s">
        <v>665</v>
      </c>
      <c r="D8273" t="s">
        <v>17</v>
      </c>
      <c r="E8273" t="s">
        <v>755</v>
      </c>
      <c r="F8273" t="s">
        <v>84</v>
      </c>
      <c r="G8273">
        <v>130000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621</v>
      </c>
      <c r="AB8273">
        <v>2019</v>
      </c>
    </row>
    <row r="8274" spans="1:28" x14ac:dyDescent="0.25">
      <c r="A8274">
        <v>11</v>
      </c>
      <c r="B8274" t="s">
        <v>425</v>
      </c>
      <c r="C8274" t="s">
        <v>659</v>
      </c>
      <c r="D8274" t="s">
        <v>6</v>
      </c>
      <c r="E8274" t="s">
        <v>756</v>
      </c>
      <c r="F8274" t="s">
        <v>84</v>
      </c>
      <c r="G8274">
        <v>130000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621</v>
      </c>
      <c r="AB8274">
        <v>2019</v>
      </c>
    </row>
    <row r="8275" spans="1:28" x14ac:dyDescent="0.25">
      <c r="A8275">
        <v>12</v>
      </c>
      <c r="B8275" t="s">
        <v>411</v>
      </c>
      <c r="C8275" t="s">
        <v>521</v>
      </c>
      <c r="D8275" t="s">
        <v>13</v>
      </c>
      <c r="E8275" t="s">
        <v>729</v>
      </c>
      <c r="F8275" t="s">
        <v>84</v>
      </c>
      <c r="G8275">
        <v>95000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621</v>
      </c>
      <c r="AB8275">
        <v>2019</v>
      </c>
    </row>
    <row r="8276" spans="1:28" x14ac:dyDescent="0.25">
      <c r="A8276">
        <v>13</v>
      </c>
      <c r="B8276" t="s">
        <v>413</v>
      </c>
      <c r="C8276" t="s">
        <v>626</v>
      </c>
      <c r="D8276" t="s">
        <v>627</v>
      </c>
      <c r="E8276" t="s">
        <v>730</v>
      </c>
      <c r="F8276" t="s">
        <v>84</v>
      </c>
      <c r="G8276">
        <v>95000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621</v>
      </c>
      <c r="AB8276">
        <v>2019</v>
      </c>
    </row>
    <row r="8277" spans="1:28" x14ac:dyDescent="0.25">
      <c r="A8277">
        <v>14</v>
      </c>
      <c r="B8277" t="s">
        <v>414</v>
      </c>
      <c r="C8277" t="s">
        <v>523</v>
      </c>
      <c r="D8277" t="s">
        <v>21</v>
      </c>
      <c r="E8277" t="s">
        <v>731</v>
      </c>
      <c r="F8277" t="s">
        <v>84</v>
      </c>
      <c r="G8277">
        <v>95000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621</v>
      </c>
      <c r="AB8277">
        <v>2019</v>
      </c>
    </row>
    <row r="8278" spans="1:28" x14ac:dyDescent="0.25">
      <c r="A8278">
        <v>15</v>
      </c>
      <c r="B8278" t="s">
        <v>415</v>
      </c>
      <c r="C8278" t="s">
        <v>525</v>
      </c>
      <c r="D8278" t="s">
        <v>10</v>
      </c>
      <c r="E8278" t="s">
        <v>69</v>
      </c>
      <c r="F8278" t="s">
        <v>84</v>
      </c>
      <c r="G8278">
        <v>95000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621</v>
      </c>
      <c r="AB8278">
        <v>2019</v>
      </c>
    </row>
    <row r="8279" spans="1:28" x14ac:dyDescent="0.25">
      <c r="A8279">
        <v>16</v>
      </c>
      <c r="B8279" t="s">
        <v>416</v>
      </c>
      <c r="C8279" t="s">
        <v>679</v>
      </c>
      <c r="D8279" t="s">
        <v>6</v>
      </c>
      <c r="E8279" t="s">
        <v>757</v>
      </c>
      <c r="F8279" t="s">
        <v>84</v>
      </c>
      <c r="G8279">
        <v>95000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621</v>
      </c>
      <c r="AB8279">
        <v>2019</v>
      </c>
    </row>
    <row r="8280" spans="1:28" x14ac:dyDescent="0.25">
      <c r="A8280">
        <v>17</v>
      </c>
      <c r="B8280" t="s">
        <v>412</v>
      </c>
      <c r="C8280" t="s">
        <v>527</v>
      </c>
      <c r="D8280" t="s">
        <v>17</v>
      </c>
      <c r="E8280" t="s">
        <v>613</v>
      </c>
      <c r="F8280" t="s">
        <v>84</v>
      </c>
      <c r="G8280">
        <v>85000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621</v>
      </c>
      <c r="AB8280">
        <v>2019</v>
      </c>
    </row>
    <row r="8281" spans="1:28" x14ac:dyDescent="0.25">
      <c r="A8281">
        <v>18</v>
      </c>
      <c r="B8281" t="s">
        <v>409</v>
      </c>
      <c r="C8281" t="s">
        <v>719</v>
      </c>
      <c r="D8281" t="s">
        <v>94</v>
      </c>
      <c r="E8281" t="s">
        <v>758</v>
      </c>
      <c r="F8281" t="s">
        <v>84</v>
      </c>
      <c r="G8281">
        <v>85000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621</v>
      </c>
      <c r="AB8281">
        <v>2019</v>
      </c>
    </row>
    <row r="8282" spans="1:28" x14ac:dyDescent="0.25">
      <c r="A8282">
        <v>19</v>
      </c>
      <c r="B8282" t="s">
        <v>410</v>
      </c>
      <c r="C8282" t="s">
        <v>685</v>
      </c>
      <c r="D8282" t="s">
        <v>21</v>
      </c>
      <c r="E8282" t="s">
        <v>734</v>
      </c>
      <c r="F8282" t="s">
        <v>84</v>
      </c>
      <c r="G8282">
        <v>85000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621</v>
      </c>
      <c r="AB8282">
        <v>2019</v>
      </c>
    </row>
    <row r="8283" spans="1:28" x14ac:dyDescent="0.25">
      <c r="A8283">
        <v>20</v>
      </c>
      <c r="B8283" t="s">
        <v>373</v>
      </c>
      <c r="C8283" t="s">
        <v>688</v>
      </c>
      <c r="D8283" t="s">
        <v>94</v>
      </c>
      <c r="E8283" t="s">
        <v>689</v>
      </c>
      <c r="F8283" t="s">
        <v>84</v>
      </c>
      <c r="G8283">
        <v>80000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621</v>
      </c>
      <c r="AB8283">
        <v>2019</v>
      </c>
    </row>
    <row r="8284" spans="1:28" x14ac:dyDescent="0.25">
      <c r="A8284">
        <v>21</v>
      </c>
      <c r="B8284" t="s">
        <v>408</v>
      </c>
      <c r="C8284" t="s">
        <v>712</v>
      </c>
      <c r="D8284" t="s">
        <v>632</v>
      </c>
      <c r="E8284" t="s">
        <v>713</v>
      </c>
      <c r="F8284" t="s">
        <v>84</v>
      </c>
      <c r="G8284">
        <v>80000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621</v>
      </c>
      <c r="AB8284">
        <v>2019</v>
      </c>
    </row>
    <row r="8285" spans="1:28" x14ac:dyDescent="0.25">
      <c r="A8285">
        <v>22</v>
      </c>
      <c r="B8285" t="s">
        <v>407</v>
      </c>
      <c r="C8285" t="s">
        <v>532</v>
      </c>
      <c r="D8285" t="s">
        <v>12</v>
      </c>
      <c r="E8285" t="s">
        <v>35</v>
      </c>
      <c r="F8285" t="s">
        <v>84</v>
      </c>
      <c r="G8285">
        <v>75000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621</v>
      </c>
      <c r="AB8285">
        <v>2019</v>
      </c>
    </row>
    <row r="8286" spans="1:28" x14ac:dyDescent="0.25">
      <c r="A8286">
        <v>23</v>
      </c>
      <c r="B8286" t="s">
        <v>406</v>
      </c>
      <c r="C8286" t="s">
        <v>533</v>
      </c>
      <c r="D8286" t="s">
        <v>6</v>
      </c>
      <c r="E8286" t="s">
        <v>735</v>
      </c>
      <c r="F8286" t="s">
        <v>84</v>
      </c>
      <c r="G8286">
        <v>70000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621</v>
      </c>
      <c r="AB8286">
        <v>2019</v>
      </c>
    </row>
    <row r="8287" spans="1:28" x14ac:dyDescent="0.25">
      <c r="A8287">
        <v>24</v>
      </c>
      <c r="B8287" t="s">
        <v>389</v>
      </c>
      <c r="C8287" t="s">
        <v>529</v>
      </c>
      <c r="D8287" t="s">
        <v>18</v>
      </c>
      <c r="E8287" t="s">
        <v>736</v>
      </c>
      <c r="F8287" t="s">
        <v>84</v>
      </c>
      <c r="G8287">
        <v>65000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621</v>
      </c>
      <c r="AB8287">
        <v>2019</v>
      </c>
    </row>
    <row r="8288" spans="1:28" x14ac:dyDescent="0.25">
      <c r="A8288">
        <v>25</v>
      </c>
      <c r="B8288" t="s">
        <v>402</v>
      </c>
      <c r="C8288" t="s">
        <v>526</v>
      </c>
      <c r="D8288" t="s">
        <v>4</v>
      </c>
      <c r="E8288" t="s">
        <v>737</v>
      </c>
      <c r="F8288" t="s">
        <v>84</v>
      </c>
      <c r="G8288">
        <v>65000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621</v>
      </c>
      <c r="AB8288">
        <v>2019</v>
      </c>
    </row>
    <row r="8289" spans="1:28" x14ac:dyDescent="0.25">
      <c r="A8289">
        <v>26</v>
      </c>
      <c r="B8289" t="s">
        <v>403</v>
      </c>
      <c r="C8289" t="s">
        <v>703</v>
      </c>
      <c r="D8289" t="s">
        <v>13</v>
      </c>
      <c r="E8289" t="s">
        <v>704</v>
      </c>
      <c r="F8289" t="s">
        <v>84</v>
      </c>
      <c r="G8289">
        <v>65000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621</v>
      </c>
      <c r="AB8289">
        <v>2019</v>
      </c>
    </row>
    <row r="8290" spans="1:28" x14ac:dyDescent="0.25">
      <c r="A8290">
        <v>27</v>
      </c>
      <c r="B8290" t="s">
        <v>404</v>
      </c>
      <c r="C8290" t="s">
        <v>534</v>
      </c>
      <c r="D8290" t="s">
        <v>10</v>
      </c>
      <c r="E8290" t="s">
        <v>759</v>
      </c>
      <c r="F8290" t="s">
        <v>84</v>
      </c>
      <c r="G8290">
        <v>65000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621</v>
      </c>
      <c r="AB8290">
        <v>2019</v>
      </c>
    </row>
    <row r="8291" spans="1:28" x14ac:dyDescent="0.25">
      <c r="A8291">
        <v>28</v>
      </c>
      <c r="B8291" t="s">
        <v>405</v>
      </c>
      <c r="C8291" t="s">
        <v>535</v>
      </c>
      <c r="D8291" t="s">
        <v>16</v>
      </c>
      <c r="E8291" t="s">
        <v>61</v>
      </c>
      <c r="F8291" t="s">
        <v>84</v>
      </c>
      <c r="G8291">
        <v>65000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621</v>
      </c>
      <c r="AB8291">
        <v>2019</v>
      </c>
    </row>
    <row r="8292" spans="1:28" x14ac:dyDescent="0.25">
      <c r="A8292">
        <v>29</v>
      </c>
      <c r="B8292" t="s">
        <v>400</v>
      </c>
      <c r="C8292" t="s">
        <v>536</v>
      </c>
      <c r="D8292" t="s">
        <v>4</v>
      </c>
      <c r="E8292" t="s">
        <v>64</v>
      </c>
      <c r="F8292" t="s">
        <v>84</v>
      </c>
      <c r="G8292">
        <v>60000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621</v>
      </c>
      <c r="AB8292">
        <v>2019</v>
      </c>
    </row>
    <row r="8293" spans="1:28" x14ac:dyDescent="0.25">
      <c r="A8293">
        <v>30</v>
      </c>
      <c r="B8293" t="s">
        <v>401</v>
      </c>
      <c r="C8293" t="s">
        <v>537</v>
      </c>
      <c r="D8293" t="s">
        <v>7</v>
      </c>
      <c r="E8293" t="s">
        <v>75</v>
      </c>
      <c r="F8293" t="s">
        <v>84</v>
      </c>
      <c r="G8293">
        <v>60000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621</v>
      </c>
      <c r="AB8293">
        <v>2019</v>
      </c>
    </row>
    <row r="8294" spans="1:28" x14ac:dyDescent="0.25">
      <c r="A8294">
        <v>31</v>
      </c>
      <c r="B8294" t="s">
        <v>429</v>
      </c>
      <c r="C8294" t="s">
        <v>538</v>
      </c>
      <c r="D8294" t="s">
        <v>14</v>
      </c>
      <c r="E8294" t="s">
        <v>66</v>
      </c>
      <c r="F8294" t="s">
        <v>84</v>
      </c>
      <c r="G8294">
        <v>55000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621</v>
      </c>
      <c r="AB8294">
        <v>2019</v>
      </c>
    </row>
    <row r="8295" spans="1:28" x14ac:dyDescent="0.25">
      <c r="A8295">
        <v>32</v>
      </c>
      <c r="B8295" t="s">
        <v>342</v>
      </c>
      <c r="C8295" t="s">
        <v>539</v>
      </c>
      <c r="D8295" t="s">
        <v>15</v>
      </c>
      <c r="E8295" t="s">
        <v>540</v>
      </c>
      <c r="F8295" t="s">
        <v>84</v>
      </c>
      <c r="G8295">
        <v>55000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621</v>
      </c>
      <c r="AB8295">
        <v>2019</v>
      </c>
    </row>
    <row r="8296" spans="1:28" x14ac:dyDescent="0.25">
      <c r="A8296">
        <v>33</v>
      </c>
      <c r="B8296" t="s">
        <v>399</v>
      </c>
      <c r="C8296" t="s">
        <v>514</v>
      </c>
      <c r="D8296" t="s">
        <v>16</v>
      </c>
      <c r="E8296" t="s">
        <v>79</v>
      </c>
      <c r="F8296" t="s">
        <v>84</v>
      </c>
      <c r="G8296">
        <v>54000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621</v>
      </c>
      <c r="AB8296">
        <v>2019</v>
      </c>
    </row>
    <row r="8297" spans="1:28" x14ac:dyDescent="0.25">
      <c r="A8297">
        <v>34</v>
      </c>
      <c r="B8297" t="s">
        <v>396</v>
      </c>
      <c r="C8297" t="s">
        <v>541</v>
      </c>
      <c r="D8297" t="s">
        <v>21</v>
      </c>
      <c r="E8297" t="s">
        <v>70</v>
      </c>
      <c r="F8297" t="s">
        <v>84</v>
      </c>
      <c r="G8297">
        <v>50000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621</v>
      </c>
      <c r="AB8297">
        <v>2019</v>
      </c>
    </row>
    <row r="8298" spans="1:28" x14ac:dyDescent="0.25">
      <c r="A8298">
        <v>35</v>
      </c>
      <c r="B8298" t="s">
        <v>397</v>
      </c>
      <c r="C8298" t="s">
        <v>542</v>
      </c>
      <c r="D8298" t="s">
        <v>17</v>
      </c>
      <c r="E8298" t="s">
        <v>76</v>
      </c>
      <c r="F8298" t="s">
        <v>84</v>
      </c>
      <c r="G8298">
        <v>50000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621</v>
      </c>
      <c r="AB8298">
        <v>2019</v>
      </c>
    </row>
    <row r="8299" spans="1:28" x14ac:dyDescent="0.25">
      <c r="A8299">
        <v>36</v>
      </c>
      <c r="B8299" t="s">
        <v>379</v>
      </c>
      <c r="C8299" t="s">
        <v>544</v>
      </c>
      <c r="D8299" t="s">
        <v>10</v>
      </c>
      <c r="E8299" t="s">
        <v>43</v>
      </c>
      <c r="F8299" t="s">
        <v>84</v>
      </c>
      <c r="G8299">
        <v>45000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621</v>
      </c>
      <c r="AB8299">
        <v>2019</v>
      </c>
    </row>
    <row r="8300" spans="1:28" x14ac:dyDescent="0.25">
      <c r="A8300">
        <v>37</v>
      </c>
      <c r="B8300" t="s">
        <v>388</v>
      </c>
      <c r="C8300" t="s">
        <v>646</v>
      </c>
      <c r="D8300" t="s">
        <v>647</v>
      </c>
      <c r="E8300" t="s">
        <v>24</v>
      </c>
      <c r="F8300" t="s">
        <v>84</v>
      </c>
      <c r="G8300">
        <v>45000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621</v>
      </c>
      <c r="AB8300">
        <v>2019</v>
      </c>
    </row>
    <row r="8301" spans="1:28" x14ac:dyDescent="0.25">
      <c r="A8301">
        <v>38</v>
      </c>
      <c r="B8301" t="s">
        <v>390</v>
      </c>
      <c r="C8301" t="s">
        <v>531</v>
      </c>
      <c r="D8301" t="s">
        <v>5</v>
      </c>
      <c r="E8301" t="s">
        <v>25</v>
      </c>
      <c r="F8301" t="s">
        <v>84</v>
      </c>
      <c r="G8301">
        <v>45000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621</v>
      </c>
      <c r="AB8301">
        <v>2019</v>
      </c>
    </row>
    <row r="8302" spans="1:28" x14ac:dyDescent="0.25">
      <c r="A8302">
        <v>39</v>
      </c>
      <c r="B8302" t="s">
        <v>368</v>
      </c>
      <c r="C8302" t="s">
        <v>720</v>
      </c>
      <c r="D8302" t="s">
        <v>13</v>
      </c>
      <c r="E8302" t="s">
        <v>738</v>
      </c>
      <c r="F8302" t="s">
        <v>84</v>
      </c>
      <c r="G8302">
        <v>45000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621</v>
      </c>
      <c r="AB8302">
        <v>2019</v>
      </c>
    </row>
    <row r="8303" spans="1:28" x14ac:dyDescent="0.25">
      <c r="A8303">
        <v>40</v>
      </c>
      <c r="B8303" t="s">
        <v>391</v>
      </c>
      <c r="C8303" t="s">
        <v>545</v>
      </c>
      <c r="D8303" t="s">
        <v>4</v>
      </c>
      <c r="E8303" t="s">
        <v>24</v>
      </c>
      <c r="F8303" t="s">
        <v>84</v>
      </c>
      <c r="G8303">
        <v>45000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621</v>
      </c>
      <c r="AB8303">
        <v>2019</v>
      </c>
    </row>
    <row r="8304" spans="1:28" x14ac:dyDescent="0.25">
      <c r="A8304">
        <v>41</v>
      </c>
      <c r="B8304" t="s">
        <v>392</v>
      </c>
      <c r="C8304" t="s">
        <v>547</v>
      </c>
      <c r="D8304" t="s">
        <v>10</v>
      </c>
      <c r="E8304" t="s">
        <v>50</v>
      </c>
      <c r="F8304" t="s">
        <v>84</v>
      </c>
      <c r="G8304">
        <v>45000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621</v>
      </c>
      <c r="AB8304">
        <v>2019</v>
      </c>
    </row>
    <row r="8305" spans="1:28" x14ac:dyDescent="0.25">
      <c r="A8305">
        <v>42</v>
      </c>
      <c r="B8305" t="s">
        <v>393</v>
      </c>
      <c r="C8305" t="s">
        <v>717</v>
      </c>
      <c r="D8305" t="s">
        <v>10</v>
      </c>
      <c r="E8305" t="s">
        <v>43</v>
      </c>
      <c r="F8305" t="s">
        <v>84</v>
      </c>
      <c r="G8305">
        <v>45000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621</v>
      </c>
      <c r="AB8305">
        <v>2019</v>
      </c>
    </row>
    <row r="8306" spans="1:28" x14ac:dyDescent="0.25">
      <c r="A8306">
        <v>43</v>
      </c>
      <c r="B8306" t="s">
        <v>387</v>
      </c>
      <c r="C8306" t="s">
        <v>549</v>
      </c>
      <c r="D8306" t="s">
        <v>16</v>
      </c>
      <c r="E8306" t="s">
        <v>45</v>
      </c>
      <c r="F8306" t="s">
        <v>84</v>
      </c>
      <c r="G8306">
        <v>44000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621</v>
      </c>
      <c r="AB8306">
        <v>2019</v>
      </c>
    </row>
    <row r="8307" spans="1:28" x14ac:dyDescent="0.25">
      <c r="A8307">
        <v>44</v>
      </c>
      <c r="B8307" t="s">
        <v>375</v>
      </c>
      <c r="C8307" t="s">
        <v>705</v>
      </c>
      <c r="D8307" t="s">
        <v>10</v>
      </c>
      <c r="E8307" t="s">
        <v>739</v>
      </c>
      <c r="F8307" t="s">
        <v>84</v>
      </c>
      <c r="G8307">
        <v>40000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621</v>
      </c>
      <c r="AB8307">
        <v>2019</v>
      </c>
    </row>
    <row r="8308" spans="1:28" x14ac:dyDescent="0.25">
      <c r="A8308">
        <v>45</v>
      </c>
      <c r="B8308" t="s">
        <v>376</v>
      </c>
      <c r="C8308" t="s">
        <v>551</v>
      </c>
      <c r="D8308" t="s">
        <v>10</v>
      </c>
      <c r="E8308" t="s">
        <v>44</v>
      </c>
      <c r="F8308" t="s">
        <v>84</v>
      </c>
      <c r="G8308">
        <v>40000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621</v>
      </c>
      <c r="AB8308">
        <v>2019</v>
      </c>
    </row>
    <row r="8309" spans="1:28" x14ac:dyDescent="0.25">
      <c r="A8309">
        <v>46</v>
      </c>
      <c r="B8309" t="s">
        <v>382</v>
      </c>
      <c r="C8309" t="s">
        <v>552</v>
      </c>
      <c r="D8309" t="s">
        <v>94</v>
      </c>
      <c r="E8309" t="s">
        <v>65</v>
      </c>
      <c r="F8309" t="s">
        <v>84</v>
      </c>
      <c r="G8309">
        <v>40000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621</v>
      </c>
      <c r="AB8309">
        <v>2019</v>
      </c>
    </row>
    <row r="8310" spans="1:28" x14ac:dyDescent="0.25">
      <c r="A8310">
        <v>47</v>
      </c>
      <c r="B8310" t="s">
        <v>385</v>
      </c>
      <c r="C8310" t="s">
        <v>629</v>
      </c>
      <c r="D8310" t="s">
        <v>12</v>
      </c>
      <c r="E8310" t="s">
        <v>698</v>
      </c>
      <c r="F8310" t="s">
        <v>84</v>
      </c>
      <c r="G8310">
        <v>40000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621</v>
      </c>
      <c r="AB8310">
        <v>2019</v>
      </c>
    </row>
    <row r="8311" spans="1:28" x14ac:dyDescent="0.25">
      <c r="A8311">
        <v>48</v>
      </c>
      <c r="B8311" t="s">
        <v>386</v>
      </c>
      <c r="C8311" t="s">
        <v>631</v>
      </c>
      <c r="D8311" t="s">
        <v>6</v>
      </c>
      <c r="E8311" t="s">
        <v>740</v>
      </c>
      <c r="F8311" t="s">
        <v>84</v>
      </c>
      <c r="G8311">
        <v>40000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621</v>
      </c>
      <c r="AB8311">
        <v>2019</v>
      </c>
    </row>
    <row r="8312" spans="1:28" x14ac:dyDescent="0.25">
      <c r="A8312">
        <v>49</v>
      </c>
      <c r="B8312" t="s">
        <v>381</v>
      </c>
      <c r="C8312" t="s">
        <v>553</v>
      </c>
      <c r="D8312" t="s">
        <v>10</v>
      </c>
      <c r="E8312" t="s">
        <v>740</v>
      </c>
      <c r="F8312" t="s">
        <v>84</v>
      </c>
      <c r="G8312">
        <v>38000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621</v>
      </c>
      <c r="AB8312">
        <v>2019</v>
      </c>
    </row>
    <row r="8313" spans="1:28" x14ac:dyDescent="0.25">
      <c r="A8313">
        <v>50</v>
      </c>
      <c r="B8313" t="s">
        <v>377</v>
      </c>
      <c r="C8313" t="s">
        <v>554</v>
      </c>
      <c r="D8313" t="s">
        <v>10</v>
      </c>
      <c r="E8313" t="s">
        <v>44</v>
      </c>
      <c r="F8313" t="s">
        <v>84</v>
      </c>
      <c r="G8313">
        <v>36000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621</v>
      </c>
      <c r="AB8313">
        <v>2019</v>
      </c>
    </row>
    <row r="8314" spans="1:28" x14ac:dyDescent="0.25">
      <c r="A8314">
        <v>51</v>
      </c>
      <c r="B8314" t="s">
        <v>378</v>
      </c>
      <c r="C8314" t="s">
        <v>556</v>
      </c>
      <c r="D8314" t="s">
        <v>10</v>
      </c>
      <c r="E8314" t="s">
        <v>44</v>
      </c>
      <c r="F8314" t="s">
        <v>84</v>
      </c>
      <c r="G8314">
        <v>36000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621</v>
      </c>
      <c r="AB8314">
        <v>2019</v>
      </c>
    </row>
    <row r="8315" spans="1:28" x14ac:dyDescent="0.25">
      <c r="A8315">
        <v>52</v>
      </c>
      <c r="B8315" t="s">
        <v>380</v>
      </c>
      <c r="C8315" t="s">
        <v>543</v>
      </c>
      <c r="D8315" t="s">
        <v>21</v>
      </c>
      <c r="E8315" t="s">
        <v>760</v>
      </c>
      <c r="F8315" t="s">
        <v>84</v>
      </c>
      <c r="G8315">
        <v>36000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621</v>
      </c>
      <c r="AB8315">
        <v>2019</v>
      </c>
    </row>
    <row r="8316" spans="1:28" x14ac:dyDescent="0.25">
      <c r="A8316">
        <v>53</v>
      </c>
      <c r="B8316" t="s">
        <v>430</v>
      </c>
      <c r="C8316" t="s">
        <v>761</v>
      </c>
      <c r="D8316" t="s">
        <v>21</v>
      </c>
      <c r="E8316" t="s">
        <v>741</v>
      </c>
      <c r="F8316" t="s">
        <v>84</v>
      </c>
      <c r="G8316">
        <v>33000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621</v>
      </c>
      <c r="AB8316">
        <v>2019</v>
      </c>
    </row>
    <row r="8317" spans="1:28" x14ac:dyDescent="0.25">
      <c r="A8317">
        <v>54</v>
      </c>
      <c r="B8317" t="s">
        <v>360</v>
      </c>
      <c r="C8317" t="s">
        <v>560</v>
      </c>
      <c r="D8317" t="s">
        <v>12</v>
      </c>
      <c r="E8317" t="s">
        <v>742</v>
      </c>
      <c r="F8317" t="s">
        <v>84</v>
      </c>
      <c r="G8317">
        <v>32000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621</v>
      </c>
      <c r="AB8317">
        <v>2019</v>
      </c>
    </row>
    <row r="8318" spans="1:28" x14ac:dyDescent="0.25">
      <c r="A8318">
        <v>55</v>
      </c>
      <c r="B8318" t="s">
        <v>369</v>
      </c>
      <c r="C8318" t="s">
        <v>562</v>
      </c>
      <c r="D8318" t="s">
        <v>94</v>
      </c>
      <c r="E8318" t="s">
        <v>563</v>
      </c>
      <c r="F8318" t="s">
        <v>84</v>
      </c>
      <c r="G8318">
        <v>32000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621</v>
      </c>
      <c r="AB8318">
        <v>2019</v>
      </c>
    </row>
    <row r="8319" spans="1:28" x14ac:dyDescent="0.25">
      <c r="A8319">
        <v>56</v>
      </c>
      <c r="B8319" t="s">
        <v>370</v>
      </c>
      <c r="C8319" t="s">
        <v>648</v>
      </c>
      <c r="D8319" t="s">
        <v>94</v>
      </c>
      <c r="E8319" t="s">
        <v>742</v>
      </c>
      <c r="F8319" t="s">
        <v>84</v>
      </c>
      <c r="G8319">
        <v>32000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621</v>
      </c>
      <c r="AB8319">
        <v>2019</v>
      </c>
    </row>
    <row r="8320" spans="1:28" x14ac:dyDescent="0.25">
      <c r="A8320">
        <v>57</v>
      </c>
      <c r="B8320" t="s">
        <v>371</v>
      </c>
      <c r="C8320" t="s">
        <v>550</v>
      </c>
      <c r="D8320" t="s">
        <v>94</v>
      </c>
      <c r="E8320" t="s">
        <v>58</v>
      </c>
      <c r="F8320" t="s">
        <v>84</v>
      </c>
      <c r="G8320">
        <v>32000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621</v>
      </c>
      <c r="AB8320">
        <v>2019</v>
      </c>
    </row>
    <row r="8321" spans="1:28" x14ac:dyDescent="0.25">
      <c r="A8321">
        <v>58</v>
      </c>
      <c r="B8321" t="s">
        <v>372</v>
      </c>
      <c r="C8321" t="s">
        <v>762</v>
      </c>
      <c r="D8321" t="s">
        <v>94</v>
      </c>
      <c r="E8321" t="s">
        <v>630</v>
      </c>
      <c r="F8321" t="s">
        <v>84</v>
      </c>
      <c r="G8321">
        <v>32000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621</v>
      </c>
      <c r="AB8321">
        <v>2019</v>
      </c>
    </row>
    <row r="8322" spans="1:28" x14ac:dyDescent="0.25">
      <c r="A8322">
        <v>59</v>
      </c>
      <c r="B8322" t="s">
        <v>373</v>
      </c>
      <c r="C8322" t="s">
        <v>566</v>
      </c>
      <c r="D8322" t="s">
        <v>14</v>
      </c>
      <c r="E8322" t="s">
        <v>743</v>
      </c>
      <c r="F8322" t="s">
        <v>84</v>
      </c>
      <c r="G8322">
        <v>32000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621</v>
      </c>
      <c r="AB8322">
        <v>2019</v>
      </c>
    </row>
    <row r="8323" spans="1:28" x14ac:dyDescent="0.25">
      <c r="A8323">
        <v>60</v>
      </c>
      <c r="B8323" t="s">
        <v>366</v>
      </c>
      <c r="C8323" t="s">
        <v>727</v>
      </c>
      <c r="D8323" t="s">
        <v>14</v>
      </c>
      <c r="E8323" t="s">
        <v>763</v>
      </c>
      <c r="F8323" t="s">
        <v>84</v>
      </c>
      <c r="G8323">
        <v>31500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621</v>
      </c>
      <c r="AB8323">
        <v>2019</v>
      </c>
    </row>
    <row r="8324" spans="1:28" x14ac:dyDescent="0.25">
      <c r="A8324">
        <v>61</v>
      </c>
      <c r="B8324" t="s">
        <v>367</v>
      </c>
      <c r="C8324" t="s">
        <v>567</v>
      </c>
      <c r="D8324" t="s">
        <v>4</v>
      </c>
      <c r="E8324" t="s">
        <v>745</v>
      </c>
      <c r="F8324" t="s">
        <v>84</v>
      </c>
      <c r="G8324">
        <v>31500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621</v>
      </c>
      <c r="AB8324">
        <v>2019</v>
      </c>
    </row>
    <row r="8325" spans="1:28" x14ac:dyDescent="0.25">
      <c r="A8325">
        <v>62</v>
      </c>
      <c r="B8325" t="s">
        <v>346</v>
      </c>
      <c r="C8325" t="s">
        <v>583</v>
      </c>
      <c r="D8325" t="s">
        <v>12</v>
      </c>
      <c r="E8325" t="s">
        <v>36</v>
      </c>
      <c r="F8325" t="s">
        <v>84</v>
      </c>
      <c r="G8325">
        <v>28875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621</v>
      </c>
      <c r="AB8325">
        <v>2019</v>
      </c>
    </row>
    <row r="8326" spans="1:28" x14ac:dyDescent="0.25">
      <c r="A8326">
        <v>63</v>
      </c>
      <c r="B8326" t="s">
        <v>350</v>
      </c>
      <c r="C8326" t="s">
        <v>558</v>
      </c>
      <c r="D8326" t="s">
        <v>6</v>
      </c>
      <c r="E8326" t="s">
        <v>746</v>
      </c>
      <c r="F8326" t="s">
        <v>84</v>
      </c>
      <c r="G8326">
        <v>28875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621</v>
      </c>
      <c r="AB8326">
        <v>2019</v>
      </c>
    </row>
    <row r="8327" spans="1:28" x14ac:dyDescent="0.25">
      <c r="A8327">
        <v>64</v>
      </c>
      <c r="B8327" t="s">
        <v>361</v>
      </c>
      <c r="C8327" t="s">
        <v>622</v>
      </c>
      <c r="D8327" t="s">
        <v>12</v>
      </c>
      <c r="E8327" t="s">
        <v>764</v>
      </c>
      <c r="F8327" t="s">
        <v>84</v>
      </c>
      <c r="G8327">
        <v>28875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621</v>
      </c>
      <c r="AB8327">
        <v>2019</v>
      </c>
    </row>
    <row r="8328" spans="1:28" x14ac:dyDescent="0.25">
      <c r="A8328">
        <v>65</v>
      </c>
      <c r="B8328" t="s">
        <v>365</v>
      </c>
      <c r="C8328" t="s">
        <v>584</v>
      </c>
      <c r="D8328" t="s">
        <v>19</v>
      </c>
      <c r="E8328" t="s">
        <v>742</v>
      </c>
      <c r="F8328" t="s">
        <v>84</v>
      </c>
      <c r="G8328">
        <v>27300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621</v>
      </c>
      <c r="AB8328">
        <v>2019</v>
      </c>
    </row>
    <row r="8329" spans="1:28" x14ac:dyDescent="0.25">
      <c r="A8329">
        <v>66</v>
      </c>
      <c r="B8329" t="s">
        <v>364</v>
      </c>
      <c r="C8329" t="s">
        <v>555</v>
      </c>
      <c r="D8329" t="s">
        <v>94</v>
      </c>
      <c r="E8329" t="s">
        <v>74</v>
      </c>
      <c r="F8329" t="s">
        <v>84</v>
      </c>
      <c r="G8329">
        <v>26250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621</v>
      </c>
      <c r="AB8329">
        <v>2019</v>
      </c>
    </row>
    <row r="8330" spans="1:28" x14ac:dyDescent="0.25">
      <c r="A8330">
        <v>67</v>
      </c>
      <c r="B8330" t="s">
        <v>363</v>
      </c>
      <c r="C8330" t="s">
        <v>569</v>
      </c>
      <c r="D8330" t="s">
        <v>94</v>
      </c>
      <c r="E8330" t="s">
        <v>765</v>
      </c>
      <c r="F8330" t="s">
        <v>84</v>
      </c>
      <c r="G8330">
        <v>24255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621</v>
      </c>
      <c r="AB8330">
        <v>2019</v>
      </c>
    </row>
    <row r="8331" spans="1:28" x14ac:dyDescent="0.25">
      <c r="A8331">
        <v>68</v>
      </c>
      <c r="B8331" t="s">
        <v>362</v>
      </c>
      <c r="C8331" t="s">
        <v>570</v>
      </c>
      <c r="D8331" t="s">
        <v>94</v>
      </c>
      <c r="E8331" t="s">
        <v>620</v>
      </c>
      <c r="F8331" t="s">
        <v>84</v>
      </c>
      <c r="G8331">
        <v>24150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621</v>
      </c>
      <c r="AB8331">
        <v>2019</v>
      </c>
    </row>
    <row r="8332" spans="1:28" x14ac:dyDescent="0.25">
      <c r="A8332">
        <v>69</v>
      </c>
      <c r="B8332" t="s">
        <v>432</v>
      </c>
      <c r="C8332" t="s">
        <v>590</v>
      </c>
      <c r="D8332" t="s">
        <v>10</v>
      </c>
      <c r="E8332" t="s">
        <v>33</v>
      </c>
      <c r="F8332" t="s">
        <v>84</v>
      </c>
      <c r="G8332">
        <v>23100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621</v>
      </c>
      <c r="AB8332">
        <v>2019</v>
      </c>
    </row>
    <row r="8333" spans="1:28" x14ac:dyDescent="0.25">
      <c r="A8333">
        <v>70</v>
      </c>
      <c r="B8333" t="s">
        <v>435</v>
      </c>
      <c r="C8333" t="s">
        <v>649</v>
      </c>
      <c r="D8333" t="s">
        <v>650</v>
      </c>
      <c r="E8333" t="s">
        <v>33</v>
      </c>
      <c r="F8333" t="s">
        <v>84</v>
      </c>
      <c r="G8333">
        <v>23100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621</v>
      </c>
      <c r="AB8333">
        <v>2019</v>
      </c>
    </row>
    <row r="8334" spans="1:28" x14ac:dyDescent="0.25">
      <c r="A8334">
        <v>71</v>
      </c>
      <c r="B8334" t="s">
        <v>434</v>
      </c>
      <c r="C8334" t="s">
        <v>716</v>
      </c>
      <c r="D8334" t="s">
        <v>7</v>
      </c>
      <c r="E8334" t="s">
        <v>54</v>
      </c>
      <c r="F8334" t="s">
        <v>84</v>
      </c>
      <c r="G8334">
        <v>23100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621</v>
      </c>
      <c r="AB8334">
        <v>2019</v>
      </c>
    </row>
    <row r="8335" spans="1:28" x14ac:dyDescent="0.25">
      <c r="A8335">
        <v>72</v>
      </c>
      <c r="B8335" t="s">
        <v>353</v>
      </c>
      <c r="C8335" t="s">
        <v>766</v>
      </c>
      <c r="D8335" t="s">
        <v>19</v>
      </c>
      <c r="E8335" t="s">
        <v>60</v>
      </c>
      <c r="F8335" t="s">
        <v>84</v>
      </c>
      <c r="G8335">
        <v>23100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621</v>
      </c>
      <c r="AB8335">
        <v>2019</v>
      </c>
    </row>
    <row r="8336" spans="1:28" x14ac:dyDescent="0.25">
      <c r="A8336">
        <v>73</v>
      </c>
      <c r="B8336" t="s">
        <v>354</v>
      </c>
      <c r="C8336" t="s">
        <v>581</v>
      </c>
      <c r="D8336" t="s">
        <v>94</v>
      </c>
      <c r="E8336" t="s">
        <v>54</v>
      </c>
      <c r="F8336" t="s">
        <v>84</v>
      </c>
      <c r="G8336">
        <v>23100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621</v>
      </c>
      <c r="AB8336">
        <v>2019</v>
      </c>
    </row>
    <row r="8337" spans="1:28" x14ac:dyDescent="0.25">
      <c r="A8337">
        <v>74</v>
      </c>
      <c r="B8337" t="s">
        <v>355</v>
      </c>
      <c r="C8337" t="s">
        <v>582</v>
      </c>
      <c r="D8337" t="s">
        <v>7</v>
      </c>
      <c r="E8337" t="s">
        <v>54</v>
      </c>
      <c r="F8337" t="s">
        <v>84</v>
      </c>
      <c r="G8337">
        <v>23100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621</v>
      </c>
      <c r="AB8337">
        <v>2019</v>
      </c>
    </row>
    <row r="8338" spans="1:28" x14ac:dyDescent="0.25">
      <c r="A8338">
        <v>75</v>
      </c>
      <c r="B8338" t="s">
        <v>356</v>
      </c>
      <c r="C8338" t="s">
        <v>571</v>
      </c>
      <c r="D8338" t="s">
        <v>6</v>
      </c>
      <c r="E8338" t="s">
        <v>767</v>
      </c>
      <c r="F8338" t="s">
        <v>84</v>
      </c>
      <c r="G8338">
        <v>23100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621</v>
      </c>
      <c r="AB8338">
        <v>2019</v>
      </c>
    </row>
    <row r="8339" spans="1:28" x14ac:dyDescent="0.25">
      <c r="A8339">
        <v>76</v>
      </c>
      <c r="B8339" t="s">
        <v>357</v>
      </c>
      <c r="C8339" t="s">
        <v>589</v>
      </c>
      <c r="D8339" t="s">
        <v>6</v>
      </c>
      <c r="E8339" t="s">
        <v>767</v>
      </c>
      <c r="F8339" t="s">
        <v>84</v>
      </c>
      <c r="G8339">
        <v>23100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621</v>
      </c>
      <c r="AB8339">
        <v>2019</v>
      </c>
    </row>
    <row r="8340" spans="1:28" x14ac:dyDescent="0.25">
      <c r="A8340">
        <v>77</v>
      </c>
      <c r="B8340" t="s">
        <v>358</v>
      </c>
      <c r="C8340" t="s">
        <v>748</v>
      </c>
      <c r="D8340" t="s">
        <v>10</v>
      </c>
      <c r="E8340" t="s">
        <v>54</v>
      </c>
      <c r="F8340" t="s">
        <v>84</v>
      </c>
      <c r="G8340">
        <v>23100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621</v>
      </c>
      <c r="AB8340">
        <v>2019</v>
      </c>
    </row>
    <row r="8341" spans="1:28" x14ac:dyDescent="0.25">
      <c r="A8341">
        <v>78</v>
      </c>
      <c r="B8341" t="s">
        <v>359</v>
      </c>
      <c r="C8341" t="s">
        <v>572</v>
      </c>
      <c r="D8341" t="s">
        <v>94</v>
      </c>
      <c r="E8341" t="s">
        <v>54</v>
      </c>
      <c r="F8341" t="s">
        <v>84</v>
      </c>
      <c r="G8341">
        <v>23100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621</v>
      </c>
      <c r="AB8341">
        <v>2019</v>
      </c>
    </row>
    <row r="8342" spans="1:28" x14ac:dyDescent="0.25">
      <c r="A8342">
        <v>79</v>
      </c>
      <c r="B8342" t="s">
        <v>347</v>
      </c>
      <c r="C8342" t="s">
        <v>651</v>
      </c>
      <c r="D8342" t="s">
        <v>6</v>
      </c>
      <c r="E8342" t="s">
        <v>767</v>
      </c>
      <c r="F8342" t="s">
        <v>84</v>
      </c>
      <c r="G8342">
        <v>22000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621</v>
      </c>
      <c r="AB8342">
        <v>2019</v>
      </c>
    </row>
    <row r="8343" spans="1:28" x14ac:dyDescent="0.25">
      <c r="A8343">
        <v>80</v>
      </c>
      <c r="B8343" t="s">
        <v>348</v>
      </c>
      <c r="C8343" t="s">
        <v>652</v>
      </c>
      <c r="D8343" t="s">
        <v>6</v>
      </c>
      <c r="E8343" t="s">
        <v>768</v>
      </c>
      <c r="F8343" t="s">
        <v>84</v>
      </c>
      <c r="G8343">
        <v>22000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621</v>
      </c>
      <c r="AB8343">
        <v>2019</v>
      </c>
    </row>
    <row r="8344" spans="1:28" x14ac:dyDescent="0.25">
      <c r="A8344">
        <v>81</v>
      </c>
      <c r="B8344" t="s">
        <v>349</v>
      </c>
      <c r="C8344" t="s">
        <v>591</v>
      </c>
      <c r="D8344" t="s">
        <v>6</v>
      </c>
      <c r="E8344" t="s">
        <v>767</v>
      </c>
      <c r="F8344" t="s">
        <v>84</v>
      </c>
      <c r="G8344">
        <v>22000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621</v>
      </c>
      <c r="AB8344">
        <v>2019</v>
      </c>
    </row>
    <row r="8345" spans="1:28" x14ac:dyDescent="0.25">
      <c r="A8345">
        <v>82</v>
      </c>
      <c r="B8345" t="s">
        <v>351</v>
      </c>
      <c r="C8345" t="s">
        <v>592</v>
      </c>
      <c r="D8345" t="s">
        <v>6</v>
      </c>
      <c r="E8345" t="s">
        <v>768</v>
      </c>
      <c r="F8345" t="s">
        <v>84</v>
      </c>
      <c r="G8345">
        <v>22000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621</v>
      </c>
      <c r="AB8345">
        <v>2019</v>
      </c>
    </row>
    <row r="8346" spans="1:28" x14ac:dyDescent="0.25">
      <c r="A8346">
        <v>83</v>
      </c>
      <c r="B8346" t="s">
        <v>352</v>
      </c>
      <c r="C8346" t="s">
        <v>593</v>
      </c>
      <c r="D8346" t="s">
        <v>6</v>
      </c>
      <c r="E8346" t="s">
        <v>768</v>
      </c>
      <c r="F8346" t="s">
        <v>84</v>
      </c>
      <c r="G8346">
        <v>22000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621</v>
      </c>
      <c r="AB8346">
        <v>2019</v>
      </c>
    </row>
    <row r="8347" spans="1:28" x14ac:dyDescent="0.25">
      <c r="A8347">
        <v>84</v>
      </c>
      <c r="B8347" t="s">
        <v>428</v>
      </c>
      <c r="C8347" t="s">
        <v>722</v>
      </c>
      <c r="D8347" t="s">
        <v>723</v>
      </c>
      <c r="E8347" t="s">
        <v>752</v>
      </c>
      <c r="F8347" t="s">
        <v>84</v>
      </c>
      <c r="G8347">
        <v>22000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621</v>
      </c>
      <c r="AB8347">
        <v>2019</v>
      </c>
    </row>
    <row r="8348" spans="1:28" x14ac:dyDescent="0.25">
      <c r="A8348">
        <v>85</v>
      </c>
      <c r="B8348" t="s">
        <v>433</v>
      </c>
      <c r="C8348" t="s">
        <v>653</v>
      </c>
      <c r="D8348" t="s">
        <v>650</v>
      </c>
      <c r="E8348" t="s">
        <v>33</v>
      </c>
      <c r="F8348" t="s">
        <v>84</v>
      </c>
      <c r="G8348">
        <v>22000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621</v>
      </c>
      <c r="AB8348">
        <v>2019</v>
      </c>
    </row>
    <row r="8349" spans="1:28" x14ac:dyDescent="0.25">
      <c r="A8349">
        <v>86</v>
      </c>
      <c r="B8349" t="s">
        <v>344</v>
      </c>
      <c r="C8349" t="s">
        <v>588</v>
      </c>
      <c r="D8349" t="s">
        <v>94</v>
      </c>
      <c r="E8349" t="s">
        <v>41</v>
      </c>
      <c r="F8349" t="s">
        <v>84</v>
      </c>
      <c r="G8349">
        <v>19800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621</v>
      </c>
      <c r="AB8349">
        <v>2019</v>
      </c>
    </row>
    <row r="8350" spans="1:28" x14ac:dyDescent="0.25">
      <c r="A8350">
        <v>87</v>
      </c>
      <c r="B8350" t="s">
        <v>345</v>
      </c>
      <c r="C8350" t="s">
        <v>512</v>
      </c>
      <c r="D8350" t="s">
        <v>94</v>
      </c>
      <c r="E8350" t="s">
        <v>764</v>
      </c>
      <c r="F8350" t="s">
        <v>84</v>
      </c>
      <c r="G8350">
        <v>19800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621</v>
      </c>
      <c r="AB8350">
        <v>2019</v>
      </c>
    </row>
    <row r="8351" spans="1:28" x14ac:dyDescent="0.25">
      <c r="A8351">
        <v>88</v>
      </c>
      <c r="B8351" t="s">
        <v>341</v>
      </c>
      <c r="C8351" t="s">
        <v>579</v>
      </c>
      <c r="D8351" t="s">
        <v>94</v>
      </c>
      <c r="E8351" t="s">
        <v>768</v>
      </c>
      <c r="F8351" t="s">
        <v>84</v>
      </c>
      <c r="G8351">
        <v>16775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621</v>
      </c>
      <c r="AB8351">
        <v>2019</v>
      </c>
    </row>
    <row r="8352" spans="1:28" x14ac:dyDescent="0.25">
      <c r="A8352">
        <v>89</v>
      </c>
      <c r="B8352" t="s">
        <v>342</v>
      </c>
      <c r="C8352" t="s">
        <v>559</v>
      </c>
      <c r="D8352" t="s">
        <v>94</v>
      </c>
      <c r="E8352" t="s">
        <v>37</v>
      </c>
      <c r="F8352" t="s">
        <v>84</v>
      </c>
      <c r="G8352">
        <v>16775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621</v>
      </c>
      <c r="AB8352">
        <v>2019</v>
      </c>
    </row>
    <row r="8353" spans="1:28" x14ac:dyDescent="0.25">
      <c r="A8353">
        <v>90</v>
      </c>
      <c r="B8353" t="s">
        <v>343</v>
      </c>
      <c r="C8353" t="s">
        <v>633</v>
      </c>
      <c r="D8353" t="s">
        <v>6</v>
      </c>
      <c r="E8353" t="s">
        <v>37</v>
      </c>
      <c r="F8353" t="s">
        <v>84</v>
      </c>
      <c r="G8353">
        <v>16775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621</v>
      </c>
      <c r="AB8353">
        <v>2019</v>
      </c>
    </row>
    <row r="8354" spans="1:28" x14ac:dyDescent="0.25">
      <c r="A8354">
        <v>91</v>
      </c>
      <c r="B8354" t="s">
        <v>338</v>
      </c>
      <c r="C8354" t="s">
        <v>594</v>
      </c>
      <c r="D8354" t="s">
        <v>6</v>
      </c>
      <c r="E8354" t="s">
        <v>28</v>
      </c>
      <c r="F8354" t="s">
        <v>84</v>
      </c>
      <c r="G8354">
        <v>16500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621</v>
      </c>
      <c r="AB8354">
        <v>2019</v>
      </c>
    </row>
    <row r="8355" spans="1:28" x14ac:dyDescent="0.25">
      <c r="A8355">
        <v>92</v>
      </c>
      <c r="B8355" t="s">
        <v>339</v>
      </c>
      <c r="C8355" t="s">
        <v>595</v>
      </c>
      <c r="D8355" t="s">
        <v>94</v>
      </c>
      <c r="E8355" t="s">
        <v>57</v>
      </c>
      <c r="F8355" t="s">
        <v>84</v>
      </c>
      <c r="G8355">
        <v>16500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621</v>
      </c>
      <c r="AB8355">
        <v>2019</v>
      </c>
    </row>
    <row r="8356" spans="1:28" x14ac:dyDescent="0.25">
      <c r="A8356">
        <v>93</v>
      </c>
      <c r="B8356" t="s">
        <v>340</v>
      </c>
      <c r="C8356" t="s">
        <v>654</v>
      </c>
      <c r="D8356" t="s">
        <v>6</v>
      </c>
      <c r="E8356" t="s">
        <v>764</v>
      </c>
      <c r="F8356" t="s">
        <v>84</v>
      </c>
      <c r="G8356">
        <v>16500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621</v>
      </c>
      <c r="AB8356">
        <v>2019</v>
      </c>
    </row>
    <row r="8357" spans="1:28" x14ac:dyDescent="0.25">
      <c r="A8357">
        <v>94</v>
      </c>
      <c r="B8357" t="s">
        <v>431</v>
      </c>
      <c r="C8357" t="s">
        <v>600</v>
      </c>
      <c r="D8357" t="s">
        <v>94</v>
      </c>
      <c r="E8357" t="s">
        <v>37</v>
      </c>
      <c r="F8357" t="s">
        <v>84</v>
      </c>
      <c r="G8357">
        <v>13750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621</v>
      </c>
      <c r="AB8357">
        <v>2019</v>
      </c>
    </row>
    <row r="8358" spans="1:28" x14ac:dyDescent="0.25">
      <c r="A8358">
        <v>95</v>
      </c>
      <c r="B8358" t="s">
        <v>336</v>
      </c>
      <c r="C8358" t="s">
        <v>603</v>
      </c>
      <c r="D8358" t="s">
        <v>6</v>
      </c>
      <c r="E8358" t="s">
        <v>37</v>
      </c>
      <c r="F8358" t="s">
        <v>84</v>
      </c>
      <c r="G8358">
        <v>10000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621</v>
      </c>
      <c r="AB8358">
        <v>2019</v>
      </c>
    </row>
    <row r="8359" spans="1:28" x14ac:dyDescent="0.25">
      <c r="A8359">
        <v>96</v>
      </c>
      <c r="B8359" t="s">
        <v>337</v>
      </c>
      <c r="C8359" t="s">
        <v>725</v>
      </c>
      <c r="D8359" t="s">
        <v>6</v>
      </c>
      <c r="E8359" t="s">
        <v>37</v>
      </c>
      <c r="F8359" t="s">
        <v>84</v>
      </c>
      <c r="G8359">
        <v>10000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623</v>
      </c>
      <c r="AB8359">
        <v>2019</v>
      </c>
    </row>
    <row r="8360" spans="1:28" x14ac:dyDescent="0.25">
      <c r="A8360">
        <v>97</v>
      </c>
      <c r="B8360" t="s">
        <v>373</v>
      </c>
      <c r="C8360" t="s">
        <v>708</v>
      </c>
      <c r="D8360" t="s">
        <v>7</v>
      </c>
      <c r="E8360" t="s">
        <v>27</v>
      </c>
      <c r="F8360" t="s">
        <v>84</v>
      </c>
      <c r="G8360">
        <v>360000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623</v>
      </c>
      <c r="AB8360">
        <v>2019</v>
      </c>
    </row>
    <row r="8361" spans="1:28" x14ac:dyDescent="0.25">
      <c r="A8361">
        <v>1</v>
      </c>
      <c r="B8361" t="s">
        <v>426</v>
      </c>
      <c r="C8361" t="s">
        <v>502</v>
      </c>
      <c r="D8361" t="s">
        <v>10</v>
      </c>
      <c r="E8361" t="s">
        <v>53</v>
      </c>
      <c r="F8361" t="s">
        <v>84</v>
      </c>
      <c r="G8361">
        <v>280000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623</v>
      </c>
      <c r="AB8361">
        <v>2019</v>
      </c>
    </row>
    <row r="8362" spans="1:28" x14ac:dyDescent="0.25">
      <c r="A8362">
        <v>2</v>
      </c>
      <c r="B8362" t="s">
        <v>427</v>
      </c>
      <c r="C8362" t="s">
        <v>709</v>
      </c>
      <c r="D8362" t="s">
        <v>19</v>
      </c>
      <c r="E8362" t="s">
        <v>71</v>
      </c>
      <c r="F8362" t="s">
        <v>84</v>
      </c>
      <c r="G8362">
        <v>280000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623</v>
      </c>
      <c r="AB8362">
        <v>2019</v>
      </c>
    </row>
    <row r="8363" spans="1:28" x14ac:dyDescent="0.25">
      <c r="A8363">
        <v>3</v>
      </c>
      <c r="B8363" t="s">
        <v>417</v>
      </c>
      <c r="C8363" t="s">
        <v>512</v>
      </c>
      <c r="D8363" t="s">
        <v>21</v>
      </c>
      <c r="E8363" t="s">
        <v>81</v>
      </c>
      <c r="F8363" t="s">
        <v>84</v>
      </c>
      <c r="G8363">
        <v>130000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623</v>
      </c>
      <c r="AB8363">
        <v>2019</v>
      </c>
    </row>
    <row r="8364" spans="1:28" x14ac:dyDescent="0.25">
      <c r="A8364">
        <v>4</v>
      </c>
      <c r="B8364" t="s">
        <v>418</v>
      </c>
      <c r="C8364" t="s">
        <v>710</v>
      </c>
      <c r="D8364" t="s">
        <v>94</v>
      </c>
      <c r="E8364" t="s">
        <v>711</v>
      </c>
      <c r="F8364" t="s">
        <v>84</v>
      </c>
      <c r="G8364">
        <v>130000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623</v>
      </c>
      <c r="AB8364">
        <v>2019</v>
      </c>
    </row>
    <row r="8365" spans="1:28" x14ac:dyDescent="0.25">
      <c r="A8365">
        <v>5</v>
      </c>
      <c r="B8365" t="s">
        <v>419</v>
      </c>
      <c r="C8365" t="s">
        <v>518</v>
      </c>
      <c r="D8365" t="s">
        <v>16</v>
      </c>
      <c r="E8365" t="s">
        <v>701</v>
      </c>
      <c r="F8365" t="s">
        <v>84</v>
      </c>
      <c r="G8365">
        <v>130000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623</v>
      </c>
      <c r="AB8365">
        <v>2019</v>
      </c>
    </row>
    <row r="8366" spans="1:28" x14ac:dyDescent="0.25">
      <c r="A8366">
        <v>6</v>
      </c>
      <c r="B8366" t="s">
        <v>420</v>
      </c>
      <c r="C8366" t="s">
        <v>513</v>
      </c>
      <c r="D8366" t="s">
        <v>14</v>
      </c>
      <c r="E8366" t="s">
        <v>333</v>
      </c>
      <c r="F8366" t="s">
        <v>84</v>
      </c>
      <c r="G8366">
        <v>130000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623</v>
      </c>
      <c r="AB8366">
        <v>2019</v>
      </c>
    </row>
    <row r="8367" spans="1:28" x14ac:dyDescent="0.25">
      <c r="A8367">
        <v>7</v>
      </c>
      <c r="B8367" t="s">
        <v>421</v>
      </c>
      <c r="C8367" t="s">
        <v>515</v>
      </c>
      <c r="D8367" t="s">
        <v>4</v>
      </c>
      <c r="E8367" t="s">
        <v>516</v>
      </c>
      <c r="F8367" t="s">
        <v>84</v>
      </c>
      <c r="G8367">
        <v>130000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623</v>
      </c>
      <c r="AB8367">
        <v>2019</v>
      </c>
    </row>
    <row r="8368" spans="1:28" x14ac:dyDescent="0.25">
      <c r="A8368">
        <v>8</v>
      </c>
      <c r="B8368" t="s">
        <v>422</v>
      </c>
      <c r="C8368" t="s">
        <v>504</v>
      </c>
      <c r="D8368" t="s">
        <v>5</v>
      </c>
      <c r="E8368" t="s">
        <v>702</v>
      </c>
      <c r="F8368" t="s">
        <v>84</v>
      </c>
      <c r="G8368">
        <v>130000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623</v>
      </c>
      <c r="AB8368">
        <v>2019</v>
      </c>
    </row>
    <row r="8369" spans="1:28" x14ac:dyDescent="0.25">
      <c r="A8369">
        <v>9</v>
      </c>
      <c r="B8369" t="s">
        <v>423</v>
      </c>
      <c r="C8369" t="s">
        <v>614</v>
      </c>
      <c r="D8369" t="s">
        <v>615</v>
      </c>
      <c r="E8369" t="s">
        <v>616</v>
      </c>
      <c r="F8369" t="s">
        <v>84</v>
      </c>
      <c r="G8369">
        <v>130000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623</v>
      </c>
      <c r="AB8369">
        <v>2019</v>
      </c>
    </row>
    <row r="8370" spans="1:28" x14ac:dyDescent="0.25">
      <c r="A8370">
        <v>10</v>
      </c>
      <c r="B8370" t="s">
        <v>424</v>
      </c>
      <c r="C8370" t="s">
        <v>665</v>
      </c>
      <c r="D8370" t="s">
        <v>17</v>
      </c>
      <c r="E8370" t="s">
        <v>755</v>
      </c>
      <c r="F8370" t="s">
        <v>84</v>
      </c>
      <c r="G8370">
        <v>130000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623</v>
      </c>
      <c r="AB8370">
        <v>2019</v>
      </c>
    </row>
    <row r="8371" spans="1:28" x14ac:dyDescent="0.25">
      <c r="A8371">
        <v>11</v>
      </c>
      <c r="B8371" t="s">
        <v>425</v>
      </c>
      <c r="C8371" t="s">
        <v>659</v>
      </c>
      <c r="D8371" t="s">
        <v>6</v>
      </c>
      <c r="E8371" t="s">
        <v>756</v>
      </c>
      <c r="F8371" t="s">
        <v>84</v>
      </c>
      <c r="G8371">
        <v>130000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623</v>
      </c>
      <c r="AB8371">
        <v>2019</v>
      </c>
    </row>
    <row r="8372" spans="1:28" x14ac:dyDescent="0.25">
      <c r="A8372">
        <v>12</v>
      </c>
      <c r="B8372" t="s">
        <v>411</v>
      </c>
      <c r="C8372" t="s">
        <v>521</v>
      </c>
      <c r="D8372" t="s">
        <v>13</v>
      </c>
      <c r="E8372" t="s">
        <v>729</v>
      </c>
      <c r="F8372" t="s">
        <v>84</v>
      </c>
      <c r="G8372">
        <v>95000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623</v>
      </c>
      <c r="AB8372">
        <v>2019</v>
      </c>
    </row>
    <row r="8373" spans="1:28" x14ac:dyDescent="0.25">
      <c r="A8373">
        <v>13</v>
      </c>
      <c r="B8373" t="s">
        <v>413</v>
      </c>
      <c r="C8373" t="s">
        <v>626</v>
      </c>
      <c r="D8373" t="s">
        <v>627</v>
      </c>
      <c r="E8373" t="s">
        <v>730</v>
      </c>
      <c r="F8373" t="s">
        <v>84</v>
      </c>
      <c r="G8373">
        <v>95000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623</v>
      </c>
      <c r="AB8373">
        <v>2019</v>
      </c>
    </row>
    <row r="8374" spans="1:28" x14ac:dyDescent="0.25">
      <c r="A8374">
        <v>14</v>
      </c>
      <c r="B8374" t="s">
        <v>414</v>
      </c>
      <c r="C8374" t="s">
        <v>523</v>
      </c>
      <c r="D8374" t="s">
        <v>21</v>
      </c>
      <c r="E8374" t="s">
        <v>731</v>
      </c>
      <c r="F8374" t="s">
        <v>84</v>
      </c>
      <c r="G8374">
        <v>95000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623</v>
      </c>
      <c r="AB8374">
        <v>2019</v>
      </c>
    </row>
    <row r="8375" spans="1:28" x14ac:dyDescent="0.25">
      <c r="A8375">
        <v>15</v>
      </c>
      <c r="B8375" t="s">
        <v>415</v>
      </c>
      <c r="C8375" t="s">
        <v>525</v>
      </c>
      <c r="D8375" t="s">
        <v>10</v>
      </c>
      <c r="E8375" t="s">
        <v>69</v>
      </c>
      <c r="F8375" t="s">
        <v>84</v>
      </c>
      <c r="G8375">
        <v>95000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623</v>
      </c>
      <c r="AB8375">
        <v>2019</v>
      </c>
    </row>
    <row r="8376" spans="1:28" x14ac:dyDescent="0.25">
      <c r="A8376">
        <v>16</v>
      </c>
      <c r="B8376" t="s">
        <v>416</v>
      </c>
      <c r="C8376" t="s">
        <v>679</v>
      </c>
      <c r="D8376" t="s">
        <v>6</v>
      </c>
      <c r="E8376" t="s">
        <v>757</v>
      </c>
      <c r="F8376" t="s">
        <v>84</v>
      </c>
      <c r="G8376">
        <v>95000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623</v>
      </c>
      <c r="AB8376">
        <v>2019</v>
      </c>
    </row>
    <row r="8377" spans="1:28" x14ac:dyDescent="0.25">
      <c r="A8377">
        <v>17</v>
      </c>
      <c r="B8377" t="s">
        <v>412</v>
      </c>
      <c r="C8377" t="s">
        <v>527</v>
      </c>
      <c r="D8377" t="s">
        <v>17</v>
      </c>
      <c r="E8377" t="s">
        <v>613</v>
      </c>
      <c r="F8377" t="s">
        <v>84</v>
      </c>
      <c r="G8377">
        <v>85000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623</v>
      </c>
      <c r="AB8377">
        <v>2019</v>
      </c>
    </row>
    <row r="8378" spans="1:28" x14ac:dyDescent="0.25">
      <c r="A8378">
        <v>18</v>
      </c>
      <c r="B8378" t="s">
        <v>409</v>
      </c>
      <c r="C8378" t="s">
        <v>719</v>
      </c>
      <c r="D8378" t="s">
        <v>94</v>
      </c>
      <c r="E8378" t="s">
        <v>758</v>
      </c>
      <c r="F8378" t="s">
        <v>84</v>
      </c>
      <c r="G8378">
        <v>85000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623</v>
      </c>
      <c r="AB8378">
        <v>2019</v>
      </c>
    </row>
    <row r="8379" spans="1:28" x14ac:dyDescent="0.25">
      <c r="A8379">
        <v>19</v>
      </c>
      <c r="B8379" t="s">
        <v>410</v>
      </c>
      <c r="C8379" t="s">
        <v>685</v>
      </c>
      <c r="D8379" t="s">
        <v>21</v>
      </c>
      <c r="E8379" t="s">
        <v>734</v>
      </c>
      <c r="F8379" t="s">
        <v>84</v>
      </c>
      <c r="G8379">
        <v>85000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623</v>
      </c>
      <c r="AB8379">
        <v>2019</v>
      </c>
    </row>
    <row r="8380" spans="1:28" x14ac:dyDescent="0.25">
      <c r="A8380">
        <v>20</v>
      </c>
      <c r="B8380" t="s">
        <v>373</v>
      </c>
      <c r="C8380" t="s">
        <v>688</v>
      </c>
      <c r="D8380" t="s">
        <v>94</v>
      </c>
      <c r="E8380" t="s">
        <v>689</v>
      </c>
      <c r="F8380" t="s">
        <v>84</v>
      </c>
      <c r="G8380">
        <v>80000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623</v>
      </c>
      <c r="AB8380">
        <v>2019</v>
      </c>
    </row>
    <row r="8381" spans="1:28" x14ac:dyDescent="0.25">
      <c r="A8381">
        <v>21</v>
      </c>
      <c r="B8381" t="s">
        <v>408</v>
      </c>
      <c r="C8381" t="s">
        <v>712</v>
      </c>
      <c r="D8381" t="s">
        <v>632</v>
      </c>
      <c r="E8381" t="s">
        <v>713</v>
      </c>
      <c r="F8381" t="s">
        <v>84</v>
      </c>
      <c r="G8381">
        <v>80000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623</v>
      </c>
      <c r="AB8381">
        <v>2019</v>
      </c>
    </row>
    <row r="8382" spans="1:28" x14ac:dyDescent="0.25">
      <c r="A8382">
        <v>22</v>
      </c>
      <c r="B8382" t="s">
        <v>407</v>
      </c>
      <c r="C8382" t="s">
        <v>532</v>
      </c>
      <c r="D8382" t="s">
        <v>12</v>
      </c>
      <c r="E8382" t="s">
        <v>35</v>
      </c>
      <c r="F8382" t="s">
        <v>84</v>
      </c>
      <c r="G8382">
        <v>75000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623</v>
      </c>
      <c r="AB8382">
        <v>2019</v>
      </c>
    </row>
    <row r="8383" spans="1:28" x14ac:dyDescent="0.25">
      <c r="A8383">
        <v>23</v>
      </c>
      <c r="B8383" t="s">
        <v>406</v>
      </c>
      <c r="C8383" t="s">
        <v>533</v>
      </c>
      <c r="D8383" t="s">
        <v>6</v>
      </c>
      <c r="E8383" t="s">
        <v>735</v>
      </c>
      <c r="F8383" t="s">
        <v>84</v>
      </c>
      <c r="G8383">
        <v>70000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623</v>
      </c>
      <c r="AB8383">
        <v>2019</v>
      </c>
    </row>
    <row r="8384" spans="1:28" x14ac:dyDescent="0.25">
      <c r="A8384">
        <v>24</v>
      </c>
      <c r="B8384" t="s">
        <v>389</v>
      </c>
      <c r="C8384" t="s">
        <v>529</v>
      </c>
      <c r="D8384" t="s">
        <v>18</v>
      </c>
      <c r="E8384" t="s">
        <v>736</v>
      </c>
      <c r="F8384" t="s">
        <v>84</v>
      </c>
      <c r="G8384">
        <v>65000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623</v>
      </c>
      <c r="AB8384">
        <v>2019</v>
      </c>
    </row>
    <row r="8385" spans="1:28" x14ac:dyDescent="0.25">
      <c r="A8385">
        <v>25</v>
      </c>
      <c r="B8385" t="s">
        <v>402</v>
      </c>
      <c r="C8385" t="s">
        <v>526</v>
      </c>
      <c r="D8385" t="s">
        <v>4</v>
      </c>
      <c r="E8385" t="s">
        <v>737</v>
      </c>
      <c r="F8385" t="s">
        <v>84</v>
      </c>
      <c r="G8385">
        <v>65000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623</v>
      </c>
      <c r="AB8385">
        <v>2019</v>
      </c>
    </row>
    <row r="8386" spans="1:28" x14ac:dyDescent="0.25">
      <c r="A8386">
        <v>26</v>
      </c>
      <c r="B8386" t="s">
        <v>403</v>
      </c>
      <c r="C8386" t="s">
        <v>703</v>
      </c>
      <c r="D8386" t="s">
        <v>13</v>
      </c>
      <c r="E8386" t="s">
        <v>704</v>
      </c>
      <c r="F8386" t="s">
        <v>84</v>
      </c>
      <c r="G8386">
        <v>65000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623</v>
      </c>
      <c r="AB8386">
        <v>2019</v>
      </c>
    </row>
    <row r="8387" spans="1:28" x14ac:dyDescent="0.25">
      <c r="A8387">
        <v>27</v>
      </c>
      <c r="B8387" t="s">
        <v>404</v>
      </c>
      <c r="C8387" t="s">
        <v>534</v>
      </c>
      <c r="D8387" t="s">
        <v>10</v>
      </c>
      <c r="E8387" t="s">
        <v>759</v>
      </c>
      <c r="F8387" t="s">
        <v>84</v>
      </c>
      <c r="G8387">
        <v>65000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623</v>
      </c>
      <c r="AB8387">
        <v>2019</v>
      </c>
    </row>
    <row r="8388" spans="1:28" x14ac:dyDescent="0.25">
      <c r="A8388">
        <v>28</v>
      </c>
      <c r="B8388" t="s">
        <v>405</v>
      </c>
      <c r="C8388" t="s">
        <v>535</v>
      </c>
      <c r="D8388" t="s">
        <v>16</v>
      </c>
      <c r="E8388" t="s">
        <v>61</v>
      </c>
      <c r="F8388" t="s">
        <v>84</v>
      </c>
      <c r="G8388">
        <v>65000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623</v>
      </c>
      <c r="AB8388">
        <v>2019</v>
      </c>
    </row>
    <row r="8389" spans="1:28" x14ac:dyDescent="0.25">
      <c r="A8389">
        <v>29</v>
      </c>
      <c r="B8389" t="s">
        <v>400</v>
      </c>
      <c r="C8389" t="s">
        <v>536</v>
      </c>
      <c r="D8389" t="s">
        <v>4</v>
      </c>
      <c r="E8389" t="s">
        <v>64</v>
      </c>
      <c r="F8389" t="s">
        <v>84</v>
      </c>
      <c r="G8389">
        <v>60000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623</v>
      </c>
      <c r="AB8389">
        <v>2019</v>
      </c>
    </row>
    <row r="8390" spans="1:28" x14ac:dyDescent="0.25">
      <c r="A8390">
        <v>30</v>
      </c>
      <c r="B8390" t="s">
        <v>401</v>
      </c>
      <c r="C8390" t="s">
        <v>537</v>
      </c>
      <c r="D8390" t="s">
        <v>7</v>
      </c>
      <c r="E8390" t="s">
        <v>75</v>
      </c>
      <c r="F8390" t="s">
        <v>84</v>
      </c>
      <c r="G8390">
        <v>60000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623</v>
      </c>
      <c r="AB8390">
        <v>2019</v>
      </c>
    </row>
    <row r="8391" spans="1:28" x14ac:dyDescent="0.25">
      <c r="A8391">
        <v>31</v>
      </c>
      <c r="B8391" t="s">
        <v>429</v>
      </c>
      <c r="C8391" t="s">
        <v>538</v>
      </c>
      <c r="D8391" t="s">
        <v>14</v>
      </c>
      <c r="E8391" t="s">
        <v>66</v>
      </c>
      <c r="F8391" t="s">
        <v>84</v>
      </c>
      <c r="G8391">
        <v>55000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623</v>
      </c>
      <c r="AB8391">
        <v>2019</v>
      </c>
    </row>
    <row r="8392" spans="1:28" x14ac:dyDescent="0.25">
      <c r="A8392">
        <v>32</v>
      </c>
      <c r="B8392" t="s">
        <v>342</v>
      </c>
      <c r="C8392" t="s">
        <v>539</v>
      </c>
      <c r="D8392" t="s">
        <v>15</v>
      </c>
      <c r="E8392" t="s">
        <v>540</v>
      </c>
      <c r="F8392" t="s">
        <v>84</v>
      </c>
      <c r="G8392">
        <v>55000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623</v>
      </c>
      <c r="AB8392">
        <v>2019</v>
      </c>
    </row>
    <row r="8393" spans="1:28" x14ac:dyDescent="0.25">
      <c r="A8393">
        <v>33</v>
      </c>
      <c r="B8393" t="s">
        <v>399</v>
      </c>
      <c r="C8393" t="s">
        <v>514</v>
      </c>
      <c r="D8393" t="s">
        <v>16</v>
      </c>
      <c r="E8393" t="s">
        <v>79</v>
      </c>
      <c r="F8393" t="s">
        <v>84</v>
      </c>
      <c r="G8393">
        <v>54000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623</v>
      </c>
      <c r="AB8393">
        <v>2019</v>
      </c>
    </row>
    <row r="8394" spans="1:28" x14ac:dyDescent="0.25">
      <c r="A8394">
        <v>34</v>
      </c>
      <c r="B8394" t="s">
        <v>396</v>
      </c>
      <c r="C8394" t="s">
        <v>541</v>
      </c>
      <c r="D8394" t="s">
        <v>21</v>
      </c>
      <c r="E8394" t="s">
        <v>70</v>
      </c>
      <c r="F8394" t="s">
        <v>84</v>
      </c>
      <c r="G8394">
        <v>50000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623</v>
      </c>
      <c r="AB8394">
        <v>2019</v>
      </c>
    </row>
    <row r="8395" spans="1:28" x14ac:dyDescent="0.25">
      <c r="A8395">
        <v>35</v>
      </c>
      <c r="B8395" t="s">
        <v>397</v>
      </c>
      <c r="C8395" t="s">
        <v>542</v>
      </c>
      <c r="D8395" t="s">
        <v>17</v>
      </c>
      <c r="E8395" t="s">
        <v>76</v>
      </c>
      <c r="F8395" t="s">
        <v>84</v>
      </c>
      <c r="G8395">
        <v>50000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623</v>
      </c>
      <c r="AB8395">
        <v>2019</v>
      </c>
    </row>
    <row r="8396" spans="1:28" x14ac:dyDescent="0.25">
      <c r="A8396">
        <v>36</v>
      </c>
      <c r="B8396" t="s">
        <v>379</v>
      </c>
      <c r="C8396" t="s">
        <v>544</v>
      </c>
      <c r="D8396" t="s">
        <v>10</v>
      </c>
      <c r="E8396" t="s">
        <v>43</v>
      </c>
      <c r="F8396" t="s">
        <v>84</v>
      </c>
      <c r="G8396">
        <v>45000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623</v>
      </c>
      <c r="AB8396">
        <v>2019</v>
      </c>
    </row>
    <row r="8397" spans="1:28" x14ac:dyDescent="0.25">
      <c r="A8397">
        <v>37</v>
      </c>
      <c r="B8397" t="s">
        <v>388</v>
      </c>
      <c r="C8397" t="s">
        <v>646</v>
      </c>
      <c r="D8397" t="s">
        <v>647</v>
      </c>
      <c r="E8397" t="s">
        <v>24</v>
      </c>
      <c r="F8397" t="s">
        <v>84</v>
      </c>
      <c r="G8397">
        <v>45000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623</v>
      </c>
      <c r="AB8397">
        <v>2019</v>
      </c>
    </row>
    <row r="8398" spans="1:28" x14ac:dyDescent="0.25">
      <c r="A8398">
        <v>38</v>
      </c>
      <c r="B8398" t="s">
        <v>390</v>
      </c>
      <c r="C8398" t="s">
        <v>531</v>
      </c>
      <c r="D8398" t="s">
        <v>5</v>
      </c>
      <c r="E8398" t="s">
        <v>25</v>
      </c>
      <c r="F8398" t="s">
        <v>84</v>
      </c>
      <c r="G8398">
        <v>45000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623</v>
      </c>
      <c r="AB8398">
        <v>2019</v>
      </c>
    </row>
    <row r="8399" spans="1:28" x14ac:dyDescent="0.25">
      <c r="A8399">
        <v>39</v>
      </c>
      <c r="B8399" t="s">
        <v>368</v>
      </c>
      <c r="C8399" t="s">
        <v>720</v>
      </c>
      <c r="D8399" t="s">
        <v>13</v>
      </c>
      <c r="E8399" t="s">
        <v>738</v>
      </c>
      <c r="F8399" t="s">
        <v>84</v>
      </c>
      <c r="G8399">
        <v>45000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623</v>
      </c>
      <c r="AB8399">
        <v>2019</v>
      </c>
    </row>
    <row r="8400" spans="1:28" x14ac:dyDescent="0.25">
      <c r="A8400">
        <v>40</v>
      </c>
      <c r="B8400" t="s">
        <v>391</v>
      </c>
      <c r="C8400" t="s">
        <v>545</v>
      </c>
      <c r="D8400" t="s">
        <v>4</v>
      </c>
      <c r="E8400" t="s">
        <v>24</v>
      </c>
      <c r="F8400" t="s">
        <v>84</v>
      </c>
      <c r="G8400">
        <v>45000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623</v>
      </c>
      <c r="AB8400">
        <v>2019</v>
      </c>
    </row>
    <row r="8401" spans="1:28" x14ac:dyDescent="0.25">
      <c r="A8401">
        <v>41</v>
      </c>
      <c r="B8401" t="s">
        <v>392</v>
      </c>
      <c r="C8401" t="s">
        <v>547</v>
      </c>
      <c r="D8401" t="s">
        <v>10</v>
      </c>
      <c r="E8401" t="s">
        <v>50</v>
      </c>
      <c r="F8401" t="s">
        <v>84</v>
      </c>
      <c r="G8401">
        <v>45000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623</v>
      </c>
      <c r="AB8401">
        <v>2019</v>
      </c>
    </row>
    <row r="8402" spans="1:28" x14ac:dyDescent="0.25">
      <c r="A8402">
        <v>42</v>
      </c>
      <c r="B8402" t="s">
        <v>393</v>
      </c>
      <c r="C8402" t="s">
        <v>717</v>
      </c>
      <c r="D8402" t="s">
        <v>10</v>
      </c>
      <c r="E8402" t="s">
        <v>43</v>
      </c>
      <c r="F8402" t="s">
        <v>84</v>
      </c>
      <c r="G8402">
        <v>45000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623</v>
      </c>
      <c r="AB8402">
        <v>2019</v>
      </c>
    </row>
    <row r="8403" spans="1:28" x14ac:dyDescent="0.25">
      <c r="A8403">
        <v>43</v>
      </c>
      <c r="B8403" t="s">
        <v>387</v>
      </c>
      <c r="C8403" t="s">
        <v>549</v>
      </c>
      <c r="D8403" t="s">
        <v>16</v>
      </c>
      <c r="E8403" t="s">
        <v>45</v>
      </c>
      <c r="F8403" t="s">
        <v>84</v>
      </c>
      <c r="G8403">
        <v>44000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623</v>
      </c>
      <c r="AB8403">
        <v>2019</v>
      </c>
    </row>
    <row r="8404" spans="1:28" x14ac:dyDescent="0.25">
      <c r="A8404">
        <v>44</v>
      </c>
      <c r="B8404" t="s">
        <v>375</v>
      </c>
      <c r="C8404" t="s">
        <v>705</v>
      </c>
      <c r="D8404" t="s">
        <v>10</v>
      </c>
      <c r="E8404" t="s">
        <v>739</v>
      </c>
      <c r="F8404" t="s">
        <v>84</v>
      </c>
      <c r="G8404">
        <v>40000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623</v>
      </c>
      <c r="AB8404">
        <v>2019</v>
      </c>
    </row>
    <row r="8405" spans="1:28" x14ac:dyDescent="0.25">
      <c r="A8405">
        <v>45</v>
      </c>
      <c r="B8405" t="s">
        <v>376</v>
      </c>
      <c r="C8405" t="s">
        <v>551</v>
      </c>
      <c r="D8405" t="s">
        <v>10</v>
      </c>
      <c r="E8405" t="s">
        <v>44</v>
      </c>
      <c r="F8405" t="s">
        <v>84</v>
      </c>
      <c r="G8405">
        <v>40000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623</v>
      </c>
      <c r="AB8405">
        <v>2019</v>
      </c>
    </row>
    <row r="8406" spans="1:28" x14ac:dyDescent="0.25">
      <c r="A8406">
        <v>46</v>
      </c>
      <c r="B8406" t="s">
        <v>382</v>
      </c>
      <c r="C8406" t="s">
        <v>552</v>
      </c>
      <c r="D8406" t="s">
        <v>94</v>
      </c>
      <c r="E8406" t="s">
        <v>65</v>
      </c>
      <c r="F8406" t="s">
        <v>84</v>
      </c>
      <c r="G8406">
        <v>40000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623</v>
      </c>
      <c r="AB8406">
        <v>2019</v>
      </c>
    </row>
    <row r="8407" spans="1:28" x14ac:dyDescent="0.25">
      <c r="A8407">
        <v>47</v>
      </c>
      <c r="B8407" t="s">
        <v>385</v>
      </c>
      <c r="C8407" t="s">
        <v>629</v>
      </c>
      <c r="D8407" t="s">
        <v>12</v>
      </c>
      <c r="E8407" t="s">
        <v>698</v>
      </c>
      <c r="F8407" t="s">
        <v>84</v>
      </c>
      <c r="G8407">
        <v>40000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623</v>
      </c>
      <c r="AB8407">
        <v>2019</v>
      </c>
    </row>
    <row r="8408" spans="1:28" x14ac:dyDescent="0.25">
      <c r="A8408">
        <v>48</v>
      </c>
      <c r="B8408" t="s">
        <v>386</v>
      </c>
      <c r="C8408" t="s">
        <v>631</v>
      </c>
      <c r="D8408" t="s">
        <v>6</v>
      </c>
      <c r="E8408" t="s">
        <v>740</v>
      </c>
      <c r="F8408" t="s">
        <v>84</v>
      </c>
      <c r="G8408">
        <v>40000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623</v>
      </c>
      <c r="AB8408">
        <v>2019</v>
      </c>
    </row>
    <row r="8409" spans="1:28" x14ac:dyDescent="0.25">
      <c r="A8409">
        <v>49</v>
      </c>
      <c r="B8409" t="s">
        <v>381</v>
      </c>
      <c r="C8409" t="s">
        <v>553</v>
      </c>
      <c r="D8409" t="s">
        <v>10</v>
      </c>
      <c r="E8409" t="s">
        <v>740</v>
      </c>
      <c r="F8409" t="s">
        <v>84</v>
      </c>
      <c r="G8409">
        <v>38000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623</v>
      </c>
      <c r="AB8409">
        <v>2019</v>
      </c>
    </row>
    <row r="8410" spans="1:28" x14ac:dyDescent="0.25">
      <c r="A8410">
        <v>50</v>
      </c>
      <c r="B8410" t="s">
        <v>377</v>
      </c>
      <c r="C8410" t="s">
        <v>554</v>
      </c>
      <c r="D8410" t="s">
        <v>10</v>
      </c>
      <c r="E8410" t="s">
        <v>44</v>
      </c>
      <c r="F8410" t="s">
        <v>84</v>
      </c>
      <c r="G8410">
        <v>36000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623</v>
      </c>
      <c r="AB8410">
        <v>2019</v>
      </c>
    </row>
    <row r="8411" spans="1:28" x14ac:dyDescent="0.25">
      <c r="A8411">
        <v>51</v>
      </c>
      <c r="B8411" t="s">
        <v>378</v>
      </c>
      <c r="C8411" t="s">
        <v>556</v>
      </c>
      <c r="D8411" t="s">
        <v>10</v>
      </c>
      <c r="E8411" t="s">
        <v>44</v>
      </c>
      <c r="F8411" t="s">
        <v>84</v>
      </c>
      <c r="G8411">
        <v>36000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623</v>
      </c>
      <c r="AB8411">
        <v>2019</v>
      </c>
    </row>
    <row r="8412" spans="1:28" x14ac:dyDescent="0.25">
      <c r="A8412">
        <v>52</v>
      </c>
      <c r="B8412" t="s">
        <v>380</v>
      </c>
      <c r="C8412" t="s">
        <v>543</v>
      </c>
      <c r="D8412" t="s">
        <v>21</v>
      </c>
      <c r="E8412" t="s">
        <v>760</v>
      </c>
      <c r="F8412" t="s">
        <v>84</v>
      </c>
      <c r="G8412">
        <v>36000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623</v>
      </c>
      <c r="AB8412">
        <v>2019</v>
      </c>
    </row>
    <row r="8413" spans="1:28" x14ac:dyDescent="0.25">
      <c r="A8413">
        <v>53</v>
      </c>
      <c r="B8413" t="s">
        <v>430</v>
      </c>
      <c r="C8413" t="s">
        <v>761</v>
      </c>
      <c r="D8413" t="s">
        <v>21</v>
      </c>
      <c r="E8413" t="s">
        <v>741</v>
      </c>
      <c r="F8413" t="s">
        <v>84</v>
      </c>
      <c r="G8413">
        <v>33000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623</v>
      </c>
      <c r="AB8413">
        <v>2019</v>
      </c>
    </row>
    <row r="8414" spans="1:28" x14ac:dyDescent="0.25">
      <c r="A8414">
        <v>54</v>
      </c>
      <c r="B8414" t="s">
        <v>360</v>
      </c>
      <c r="C8414" t="s">
        <v>560</v>
      </c>
      <c r="D8414" t="s">
        <v>12</v>
      </c>
      <c r="E8414" t="s">
        <v>742</v>
      </c>
      <c r="F8414" t="s">
        <v>84</v>
      </c>
      <c r="G8414">
        <v>32000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623</v>
      </c>
      <c r="AB8414">
        <v>2019</v>
      </c>
    </row>
    <row r="8415" spans="1:28" x14ac:dyDescent="0.25">
      <c r="A8415">
        <v>55</v>
      </c>
      <c r="B8415" t="s">
        <v>369</v>
      </c>
      <c r="C8415" t="s">
        <v>562</v>
      </c>
      <c r="D8415" t="s">
        <v>94</v>
      </c>
      <c r="E8415" t="s">
        <v>563</v>
      </c>
      <c r="F8415" t="s">
        <v>84</v>
      </c>
      <c r="G8415">
        <v>32000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623</v>
      </c>
      <c r="AB8415">
        <v>2019</v>
      </c>
    </row>
    <row r="8416" spans="1:28" x14ac:dyDescent="0.25">
      <c r="A8416">
        <v>56</v>
      </c>
      <c r="B8416" t="s">
        <v>370</v>
      </c>
      <c r="C8416" t="s">
        <v>648</v>
      </c>
      <c r="D8416" t="s">
        <v>94</v>
      </c>
      <c r="E8416" t="s">
        <v>742</v>
      </c>
      <c r="F8416" t="s">
        <v>84</v>
      </c>
      <c r="G8416">
        <v>32000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623</v>
      </c>
      <c r="AB8416">
        <v>2019</v>
      </c>
    </row>
    <row r="8417" spans="1:28" x14ac:dyDescent="0.25">
      <c r="A8417">
        <v>57</v>
      </c>
      <c r="B8417" t="s">
        <v>371</v>
      </c>
      <c r="C8417" t="s">
        <v>550</v>
      </c>
      <c r="D8417" t="s">
        <v>94</v>
      </c>
      <c r="E8417" t="s">
        <v>58</v>
      </c>
      <c r="F8417" t="s">
        <v>84</v>
      </c>
      <c r="G8417">
        <v>32000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623</v>
      </c>
      <c r="AB8417">
        <v>2019</v>
      </c>
    </row>
    <row r="8418" spans="1:28" x14ac:dyDescent="0.25">
      <c r="A8418">
        <v>58</v>
      </c>
      <c r="B8418" t="s">
        <v>372</v>
      </c>
      <c r="C8418" t="s">
        <v>769</v>
      </c>
      <c r="D8418" t="s">
        <v>94</v>
      </c>
      <c r="E8418" t="s">
        <v>630</v>
      </c>
      <c r="F8418" t="s">
        <v>84</v>
      </c>
      <c r="G8418">
        <v>32000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623</v>
      </c>
      <c r="AB8418">
        <v>2019</v>
      </c>
    </row>
    <row r="8419" spans="1:28" x14ac:dyDescent="0.25">
      <c r="A8419">
        <v>59</v>
      </c>
      <c r="B8419" t="s">
        <v>373</v>
      </c>
      <c r="C8419" t="s">
        <v>566</v>
      </c>
      <c r="D8419" t="s">
        <v>14</v>
      </c>
      <c r="E8419" t="s">
        <v>743</v>
      </c>
      <c r="F8419" t="s">
        <v>84</v>
      </c>
      <c r="G8419">
        <v>32000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623</v>
      </c>
      <c r="AB8419">
        <v>2019</v>
      </c>
    </row>
    <row r="8420" spans="1:28" x14ac:dyDescent="0.25">
      <c r="A8420">
        <v>60</v>
      </c>
      <c r="B8420" t="s">
        <v>366</v>
      </c>
      <c r="C8420" t="s">
        <v>727</v>
      </c>
      <c r="D8420" t="s">
        <v>14</v>
      </c>
      <c r="E8420" t="s">
        <v>763</v>
      </c>
      <c r="F8420" t="s">
        <v>84</v>
      </c>
      <c r="G8420">
        <v>30000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623</v>
      </c>
      <c r="AB8420">
        <v>2019</v>
      </c>
    </row>
    <row r="8421" spans="1:28" x14ac:dyDescent="0.25">
      <c r="A8421">
        <v>61</v>
      </c>
      <c r="B8421" t="s">
        <v>367</v>
      </c>
      <c r="C8421" t="s">
        <v>567</v>
      </c>
      <c r="D8421" t="s">
        <v>4</v>
      </c>
      <c r="E8421" t="s">
        <v>745</v>
      </c>
      <c r="F8421" t="s">
        <v>84</v>
      </c>
      <c r="G8421">
        <v>30000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623</v>
      </c>
      <c r="AB8421">
        <v>2019</v>
      </c>
    </row>
    <row r="8422" spans="1:28" x14ac:dyDescent="0.25">
      <c r="A8422">
        <v>62</v>
      </c>
      <c r="B8422" t="s">
        <v>346</v>
      </c>
      <c r="C8422" t="s">
        <v>583</v>
      </c>
      <c r="D8422" t="s">
        <v>12</v>
      </c>
      <c r="E8422" t="s">
        <v>36</v>
      </c>
      <c r="F8422" t="s">
        <v>84</v>
      </c>
      <c r="G8422">
        <v>27500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623</v>
      </c>
      <c r="AB8422">
        <v>2019</v>
      </c>
    </row>
    <row r="8423" spans="1:28" x14ac:dyDescent="0.25">
      <c r="A8423">
        <v>63</v>
      </c>
      <c r="B8423" t="s">
        <v>350</v>
      </c>
      <c r="C8423" t="s">
        <v>558</v>
      </c>
      <c r="D8423" t="s">
        <v>6</v>
      </c>
      <c r="E8423" t="s">
        <v>746</v>
      </c>
      <c r="F8423" t="s">
        <v>84</v>
      </c>
      <c r="G8423">
        <v>27500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623</v>
      </c>
      <c r="AB8423">
        <v>2019</v>
      </c>
    </row>
    <row r="8424" spans="1:28" x14ac:dyDescent="0.25">
      <c r="A8424">
        <v>64</v>
      </c>
      <c r="B8424" t="s">
        <v>361</v>
      </c>
      <c r="C8424" t="s">
        <v>622</v>
      </c>
      <c r="D8424" t="s">
        <v>12</v>
      </c>
      <c r="E8424" t="s">
        <v>764</v>
      </c>
      <c r="F8424" t="s">
        <v>84</v>
      </c>
      <c r="G8424">
        <v>27500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623</v>
      </c>
      <c r="AB8424">
        <v>2019</v>
      </c>
    </row>
    <row r="8425" spans="1:28" x14ac:dyDescent="0.25">
      <c r="A8425">
        <v>65</v>
      </c>
      <c r="B8425" t="s">
        <v>365</v>
      </c>
      <c r="C8425" t="s">
        <v>584</v>
      </c>
      <c r="D8425" t="s">
        <v>19</v>
      </c>
      <c r="E8425" t="s">
        <v>742</v>
      </c>
      <c r="F8425" t="s">
        <v>84</v>
      </c>
      <c r="G8425">
        <v>26000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623</v>
      </c>
      <c r="AB8425">
        <v>2019</v>
      </c>
    </row>
    <row r="8426" spans="1:28" x14ac:dyDescent="0.25">
      <c r="A8426">
        <v>66</v>
      </c>
      <c r="B8426" t="s">
        <v>364</v>
      </c>
      <c r="C8426" t="s">
        <v>555</v>
      </c>
      <c r="D8426" t="s">
        <v>94</v>
      </c>
      <c r="E8426" t="s">
        <v>74</v>
      </c>
      <c r="F8426" t="s">
        <v>84</v>
      </c>
      <c r="G8426">
        <v>25000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623</v>
      </c>
      <c r="AB8426">
        <v>2019</v>
      </c>
    </row>
    <row r="8427" spans="1:28" x14ac:dyDescent="0.25">
      <c r="A8427">
        <v>67</v>
      </c>
      <c r="B8427" t="s">
        <v>363</v>
      </c>
      <c r="C8427" t="s">
        <v>569</v>
      </c>
      <c r="D8427" t="s">
        <v>94</v>
      </c>
      <c r="E8427" t="s">
        <v>765</v>
      </c>
      <c r="F8427" t="s">
        <v>84</v>
      </c>
      <c r="G8427">
        <v>23100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623</v>
      </c>
      <c r="AB8427">
        <v>2019</v>
      </c>
    </row>
    <row r="8428" spans="1:28" x14ac:dyDescent="0.25">
      <c r="A8428">
        <v>68</v>
      </c>
      <c r="B8428" t="s">
        <v>362</v>
      </c>
      <c r="C8428" t="s">
        <v>570</v>
      </c>
      <c r="D8428" t="s">
        <v>94</v>
      </c>
      <c r="E8428" t="s">
        <v>620</v>
      </c>
      <c r="F8428" t="s">
        <v>84</v>
      </c>
      <c r="G8428">
        <v>23000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623</v>
      </c>
      <c r="AB8428">
        <v>2019</v>
      </c>
    </row>
    <row r="8429" spans="1:28" x14ac:dyDescent="0.25">
      <c r="A8429">
        <v>69</v>
      </c>
      <c r="B8429" t="s">
        <v>432</v>
      </c>
      <c r="C8429" t="s">
        <v>590</v>
      </c>
      <c r="D8429" t="s">
        <v>10</v>
      </c>
      <c r="E8429" t="s">
        <v>33</v>
      </c>
      <c r="F8429" t="s">
        <v>84</v>
      </c>
      <c r="G8429">
        <v>22000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623</v>
      </c>
      <c r="AB8429">
        <v>2019</v>
      </c>
    </row>
    <row r="8430" spans="1:28" x14ac:dyDescent="0.25">
      <c r="A8430">
        <v>70</v>
      </c>
      <c r="B8430" t="s">
        <v>353</v>
      </c>
      <c r="C8430" t="s">
        <v>766</v>
      </c>
      <c r="D8430" t="s">
        <v>19</v>
      </c>
      <c r="E8430" t="s">
        <v>60</v>
      </c>
      <c r="F8430" t="s">
        <v>84</v>
      </c>
      <c r="G8430">
        <v>22000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623</v>
      </c>
      <c r="AB8430">
        <v>2019</v>
      </c>
    </row>
    <row r="8431" spans="1:28" x14ac:dyDescent="0.25">
      <c r="A8431">
        <v>71</v>
      </c>
      <c r="B8431" t="s">
        <v>354</v>
      </c>
      <c r="C8431" t="s">
        <v>581</v>
      </c>
      <c r="D8431" t="s">
        <v>94</v>
      </c>
      <c r="E8431" t="s">
        <v>54</v>
      </c>
      <c r="F8431" t="s">
        <v>84</v>
      </c>
      <c r="G8431">
        <v>22000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623</v>
      </c>
      <c r="AB8431">
        <v>2019</v>
      </c>
    </row>
    <row r="8432" spans="1:28" x14ac:dyDescent="0.25">
      <c r="A8432">
        <v>72</v>
      </c>
      <c r="B8432" t="s">
        <v>355</v>
      </c>
      <c r="C8432" t="s">
        <v>582</v>
      </c>
      <c r="D8432" t="s">
        <v>7</v>
      </c>
      <c r="E8432" t="s">
        <v>54</v>
      </c>
      <c r="F8432" t="s">
        <v>84</v>
      </c>
      <c r="G8432">
        <v>22000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623</v>
      </c>
      <c r="AB8432">
        <v>2019</v>
      </c>
    </row>
    <row r="8433" spans="1:28" x14ac:dyDescent="0.25">
      <c r="A8433">
        <v>73</v>
      </c>
      <c r="B8433" t="s">
        <v>356</v>
      </c>
      <c r="C8433" t="s">
        <v>571</v>
      </c>
      <c r="D8433" t="s">
        <v>6</v>
      </c>
      <c r="E8433" t="s">
        <v>767</v>
      </c>
      <c r="F8433" t="s">
        <v>84</v>
      </c>
      <c r="G8433">
        <v>22000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623</v>
      </c>
      <c r="AB8433">
        <v>2019</v>
      </c>
    </row>
    <row r="8434" spans="1:28" x14ac:dyDescent="0.25">
      <c r="A8434">
        <v>74</v>
      </c>
      <c r="B8434" t="s">
        <v>357</v>
      </c>
      <c r="C8434" t="s">
        <v>589</v>
      </c>
      <c r="D8434" t="s">
        <v>6</v>
      </c>
      <c r="E8434" t="s">
        <v>767</v>
      </c>
      <c r="F8434" t="s">
        <v>84</v>
      </c>
      <c r="G8434">
        <v>22000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623</v>
      </c>
      <c r="AB8434">
        <v>2019</v>
      </c>
    </row>
    <row r="8435" spans="1:28" x14ac:dyDescent="0.25">
      <c r="A8435">
        <v>75</v>
      </c>
      <c r="B8435" t="s">
        <v>358</v>
      </c>
      <c r="C8435" t="s">
        <v>748</v>
      </c>
      <c r="D8435" t="s">
        <v>10</v>
      </c>
      <c r="E8435" t="s">
        <v>54</v>
      </c>
      <c r="F8435" t="s">
        <v>84</v>
      </c>
      <c r="G8435">
        <v>22000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623</v>
      </c>
      <c r="AB8435">
        <v>2019</v>
      </c>
    </row>
    <row r="8436" spans="1:28" x14ac:dyDescent="0.25">
      <c r="A8436">
        <v>76</v>
      </c>
      <c r="B8436" t="s">
        <v>359</v>
      </c>
      <c r="C8436" t="s">
        <v>572</v>
      </c>
      <c r="D8436" t="s">
        <v>94</v>
      </c>
      <c r="E8436" t="s">
        <v>54</v>
      </c>
      <c r="F8436" t="s">
        <v>84</v>
      </c>
      <c r="G8436">
        <v>22000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623</v>
      </c>
      <c r="AB8436">
        <v>2019</v>
      </c>
    </row>
    <row r="8437" spans="1:28" x14ac:dyDescent="0.25">
      <c r="A8437">
        <v>77</v>
      </c>
      <c r="B8437" t="s">
        <v>347</v>
      </c>
      <c r="C8437" t="s">
        <v>651</v>
      </c>
      <c r="D8437" t="s">
        <v>6</v>
      </c>
      <c r="E8437" t="s">
        <v>767</v>
      </c>
      <c r="F8437" t="s">
        <v>84</v>
      </c>
      <c r="G8437">
        <v>20000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623</v>
      </c>
      <c r="AB8437">
        <v>2019</v>
      </c>
    </row>
    <row r="8438" spans="1:28" x14ac:dyDescent="0.25">
      <c r="A8438">
        <v>78</v>
      </c>
      <c r="B8438" t="s">
        <v>348</v>
      </c>
      <c r="C8438" t="s">
        <v>652</v>
      </c>
      <c r="D8438" t="s">
        <v>6</v>
      </c>
      <c r="E8438" t="s">
        <v>768</v>
      </c>
      <c r="F8438" t="s">
        <v>84</v>
      </c>
      <c r="G8438">
        <v>20000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623</v>
      </c>
      <c r="AB8438">
        <v>2019</v>
      </c>
    </row>
    <row r="8439" spans="1:28" x14ac:dyDescent="0.25">
      <c r="A8439">
        <v>79</v>
      </c>
      <c r="B8439" t="s">
        <v>349</v>
      </c>
      <c r="C8439" t="s">
        <v>591</v>
      </c>
      <c r="D8439" t="s">
        <v>6</v>
      </c>
      <c r="E8439" t="s">
        <v>767</v>
      </c>
      <c r="F8439" t="s">
        <v>84</v>
      </c>
      <c r="G8439">
        <v>20000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623</v>
      </c>
      <c r="AB8439">
        <v>2019</v>
      </c>
    </row>
    <row r="8440" spans="1:28" x14ac:dyDescent="0.25">
      <c r="A8440">
        <v>80</v>
      </c>
      <c r="B8440" t="s">
        <v>351</v>
      </c>
      <c r="C8440" t="s">
        <v>592</v>
      </c>
      <c r="D8440" t="s">
        <v>6</v>
      </c>
      <c r="E8440" t="s">
        <v>768</v>
      </c>
      <c r="F8440" t="s">
        <v>84</v>
      </c>
      <c r="G8440">
        <v>20000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623</v>
      </c>
      <c r="AB8440">
        <v>2019</v>
      </c>
    </row>
    <row r="8441" spans="1:28" x14ac:dyDescent="0.25">
      <c r="A8441">
        <v>81</v>
      </c>
      <c r="B8441" t="s">
        <v>352</v>
      </c>
      <c r="C8441" t="s">
        <v>593</v>
      </c>
      <c r="D8441" t="s">
        <v>6</v>
      </c>
      <c r="E8441" t="s">
        <v>768</v>
      </c>
      <c r="F8441" t="s">
        <v>84</v>
      </c>
      <c r="G8441">
        <v>20000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623</v>
      </c>
      <c r="AB8441">
        <v>2019</v>
      </c>
    </row>
    <row r="8442" spans="1:28" x14ac:dyDescent="0.25">
      <c r="A8442">
        <v>82</v>
      </c>
      <c r="B8442" t="s">
        <v>428</v>
      </c>
      <c r="C8442" t="s">
        <v>722</v>
      </c>
      <c r="D8442" t="s">
        <v>723</v>
      </c>
      <c r="E8442" t="s">
        <v>752</v>
      </c>
      <c r="F8442" t="s">
        <v>84</v>
      </c>
      <c r="G8442">
        <v>20000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623</v>
      </c>
      <c r="AB8442">
        <v>2019</v>
      </c>
    </row>
    <row r="8443" spans="1:28" x14ac:dyDescent="0.25">
      <c r="A8443">
        <v>83</v>
      </c>
      <c r="B8443" t="s">
        <v>344</v>
      </c>
      <c r="C8443" t="s">
        <v>588</v>
      </c>
      <c r="D8443" t="s">
        <v>94</v>
      </c>
      <c r="E8443" t="s">
        <v>41</v>
      </c>
      <c r="F8443" t="s">
        <v>84</v>
      </c>
      <c r="G8443">
        <v>18000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623</v>
      </c>
      <c r="AB8443">
        <v>2019</v>
      </c>
    </row>
    <row r="8444" spans="1:28" x14ac:dyDescent="0.25">
      <c r="A8444">
        <v>84</v>
      </c>
      <c r="B8444" t="s">
        <v>345</v>
      </c>
      <c r="C8444" t="s">
        <v>512</v>
      </c>
      <c r="D8444" t="s">
        <v>94</v>
      </c>
      <c r="E8444" t="s">
        <v>764</v>
      </c>
      <c r="F8444" t="s">
        <v>84</v>
      </c>
      <c r="G8444">
        <v>18000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623</v>
      </c>
      <c r="AB8444">
        <v>2019</v>
      </c>
    </row>
    <row r="8445" spans="1:28" x14ac:dyDescent="0.25">
      <c r="A8445">
        <v>85</v>
      </c>
      <c r="B8445" t="s">
        <v>341</v>
      </c>
      <c r="C8445" t="s">
        <v>579</v>
      </c>
      <c r="D8445" t="s">
        <v>94</v>
      </c>
      <c r="E8445" t="s">
        <v>768</v>
      </c>
      <c r="F8445" t="s">
        <v>84</v>
      </c>
      <c r="G8445">
        <v>15250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623</v>
      </c>
      <c r="AB8445">
        <v>2019</v>
      </c>
    </row>
    <row r="8446" spans="1:28" x14ac:dyDescent="0.25">
      <c r="A8446">
        <v>86</v>
      </c>
      <c r="B8446" t="s">
        <v>342</v>
      </c>
      <c r="C8446" t="s">
        <v>559</v>
      </c>
      <c r="D8446" t="s">
        <v>94</v>
      </c>
      <c r="E8446" t="s">
        <v>37</v>
      </c>
      <c r="F8446" t="s">
        <v>84</v>
      </c>
      <c r="G8446">
        <v>15250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623</v>
      </c>
      <c r="AB8446">
        <v>2019</v>
      </c>
    </row>
    <row r="8447" spans="1:28" x14ac:dyDescent="0.25">
      <c r="A8447">
        <v>87</v>
      </c>
      <c r="B8447" t="s">
        <v>343</v>
      </c>
      <c r="C8447" t="s">
        <v>633</v>
      </c>
      <c r="D8447" t="s">
        <v>6</v>
      </c>
      <c r="E8447" t="s">
        <v>37</v>
      </c>
      <c r="F8447" t="s">
        <v>84</v>
      </c>
      <c r="G8447">
        <v>15250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623</v>
      </c>
      <c r="AB8447">
        <v>2019</v>
      </c>
    </row>
    <row r="8448" spans="1:28" x14ac:dyDescent="0.25">
      <c r="A8448">
        <v>88</v>
      </c>
      <c r="B8448" t="s">
        <v>338</v>
      </c>
      <c r="C8448" t="s">
        <v>594</v>
      </c>
      <c r="D8448" t="s">
        <v>6</v>
      </c>
      <c r="E8448" t="s">
        <v>28</v>
      </c>
      <c r="F8448" t="s">
        <v>84</v>
      </c>
      <c r="G8448">
        <v>15000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623</v>
      </c>
      <c r="AB8448">
        <v>2019</v>
      </c>
    </row>
    <row r="8449" spans="1:28" x14ac:dyDescent="0.25">
      <c r="A8449">
        <v>89</v>
      </c>
      <c r="B8449" t="s">
        <v>339</v>
      </c>
      <c r="C8449" t="s">
        <v>595</v>
      </c>
      <c r="D8449" t="s">
        <v>94</v>
      </c>
      <c r="E8449" t="s">
        <v>57</v>
      </c>
      <c r="F8449" t="s">
        <v>84</v>
      </c>
      <c r="G8449">
        <v>15000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623</v>
      </c>
      <c r="AB8449">
        <v>2019</v>
      </c>
    </row>
    <row r="8450" spans="1:28" x14ac:dyDescent="0.25">
      <c r="A8450">
        <v>90</v>
      </c>
      <c r="B8450" t="s">
        <v>340</v>
      </c>
      <c r="C8450" t="s">
        <v>654</v>
      </c>
      <c r="D8450" t="s">
        <v>6</v>
      </c>
      <c r="E8450" t="s">
        <v>764</v>
      </c>
      <c r="F8450" t="s">
        <v>84</v>
      </c>
      <c r="G8450">
        <v>15000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623</v>
      </c>
      <c r="AB8450">
        <v>2019</v>
      </c>
    </row>
    <row r="8451" spans="1:28" x14ac:dyDescent="0.25">
      <c r="A8451">
        <v>91</v>
      </c>
      <c r="B8451" t="s">
        <v>431</v>
      </c>
      <c r="C8451" t="s">
        <v>600</v>
      </c>
      <c r="D8451" t="s">
        <v>94</v>
      </c>
      <c r="E8451" t="s">
        <v>37</v>
      </c>
      <c r="F8451" t="s">
        <v>84</v>
      </c>
      <c r="G8451">
        <v>12500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623</v>
      </c>
      <c r="AB8451">
        <v>2019</v>
      </c>
    </row>
    <row r="8452" spans="1:28" x14ac:dyDescent="0.25">
      <c r="A8452">
        <v>92</v>
      </c>
      <c r="B8452" t="s">
        <v>336</v>
      </c>
      <c r="C8452" t="s">
        <v>603</v>
      </c>
      <c r="D8452" t="s">
        <v>6</v>
      </c>
      <c r="E8452" t="s">
        <v>37</v>
      </c>
      <c r="F8452" t="s">
        <v>84</v>
      </c>
      <c r="G8452">
        <v>8000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623</v>
      </c>
      <c r="AB8452">
        <v>2019</v>
      </c>
    </row>
    <row r="8453" spans="1:28" x14ac:dyDescent="0.25">
      <c r="A8453">
        <v>93</v>
      </c>
      <c r="B8453" t="s">
        <v>337</v>
      </c>
      <c r="C8453" t="s">
        <v>725</v>
      </c>
      <c r="D8453" t="s">
        <v>6</v>
      </c>
      <c r="E8453" t="s">
        <v>37</v>
      </c>
      <c r="F8453" t="s">
        <v>84</v>
      </c>
      <c r="G8453">
        <v>8000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634</v>
      </c>
      <c r="AB8453">
        <v>2019</v>
      </c>
    </row>
    <row r="8454" spans="1:28" x14ac:dyDescent="0.25">
      <c r="A8454">
        <v>94</v>
      </c>
      <c r="B8454" t="s">
        <v>373</v>
      </c>
      <c r="C8454" t="s">
        <v>708</v>
      </c>
      <c r="D8454" t="s">
        <v>7</v>
      </c>
      <c r="E8454" t="s">
        <v>27</v>
      </c>
      <c r="F8454" t="s">
        <v>84</v>
      </c>
      <c r="G8454">
        <v>360000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634</v>
      </c>
      <c r="AB8454">
        <v>2019</v>
      </c>
    </row>
    <row r="8455" spans="1:28" x14ac:dyDescent="0.25">
      <c r="A8455">
        <v>1</v>
      </c>
      <c r="B8455" t="s">
        <v>426</v>
      </c>
      <c r="C8455" t="s">
        <v>502</v>
      </c>
      <c r="D8455" t="s">
        <v>10</v>
      </c>
      <c r="E8455" t="s">
        <v>53</v>
      </c>
      <c r="F8455" t="s">
        <v>84</v>
      </c>
      <c r="G8455">
        <v>280000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634</v>
      </c>
      <c r="AB8455">
        <v>2019</v>
      </c>
    </row>
    <row r="8456" spans="1:28" x14ac:dyDescent="0.25">
      <c r="A8456">
        <v>2</v>
      </c>
      <c r="B8456" t="s">
        <v>427</v>
      </c>
      <c r="C8456" t="s">
        <v>709</v>
      </c>
      <c r="D8456" t="s">
        <v>19</v>
      </c>
      <c r="E8456" t="s">
        <v>71</v>
      </c>
      <c r="F8456" t="s">
        <v>84</v>
      </c>
      <c r="G8456">
        <v>280000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634</v>
      </c>
      <c r="AB8456">
        <v>2019</v>
      </c>
    </row>
    <row r="8457" spans="1:28" x14ac:dyDescent="0.25">
      <c r="A8457">
        <v>3</v>
      </c>
      <c r="B8457" t="s">
        <v>417</v>
      </c>
      <c r="C8457" t="s">
        <v>512</v>
      </c>
      <c r="D8457" t="s">
        <v>21</v>
      </c>
      <c r="E8457" t="s">
        <v>81</v>
      </c>
      <c r="F8457" t="s">
        <v>84</v>
      </c>
      <c r="G8457">
        <v>130000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634</v>
      </c>
      <c r="AB8457">
        <v>2019</v>
      </c>
    </row>
    <row r="8458" spans="1:28" x14ac:dyDescent="0.25">
      <c r="A8458">
        <v>4</v>
      </c>
      <c r="B8458" t="s">
        <v>418</v>
      </c>
      <c r="C8458" t="s">
        <v>710</v>
      </c>
      <c r="D8458" t="s">
        <v>94</v>
      </c>
      <c r="E8458" t="s">
        <v>711</v>
      </c>
      <c r="F8458" t="s">
        <v>84</v>
      </c>
      <c r="G8458">
        <v>130000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634</v>
      </c>
      <c r="AB8458">
        <v>2019</v>
      </c>
    </row>
    <row r="8459" spans="1:28" x14ac:dyDescent="0.25">
      <c r="A8459">
        <v>5</v>
      </c>
      <c r="B8459" t="s">
        <v>419</v>
      </c>
      <c r="C8459" t="s">
        <v>518</v>
      </c>
      <c r="D8459" t="s">
        <v>16</v>
      </c>
      <c r="E8459" t="s">
        <v>701</v>
      </c>
      <c r="F8459" t="s">
        <v>84</v>
      </c>
      <c r="G8459">
        <v>130000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634</v>
      </c>
      <c r="AB8459">
        <v>2019</v>
      </c>
    </row>
    <row r="8460" spans="1:28" x14ac:dyDescent="0.25">
      <c r="A8460">
        <v>6</v>
      </c>
      <c r="B8460" t="s">
        <v>420</v>
      </c>
      <c r="C8460" t="s">
        <v>513</v>
      </c>
      <c r="D8460" t="s">
        <v>14</v>
      </c>
      <c r="E8460" t="s">
        <v>333</v>
      </c>
      <c r="F8460" t="s">
        <v>84</v>
      </c>
      <c r="G8460">
        <v>130000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634</v>
      </c>
      <c r="AB8460">
        <v>2019</v>
      </c>
    </row>
    <row r="8461" spans="1:28" x14ac:dyDescent="0.25">
      <c r="A8461">
        <v>7</v>
      </c>
      <c r="B8461" t="s">
        <v>421</v>
      </c>
      <c r="C8461" t="s">
        <v>515</v>
      </c>
      <c r="D8461" t="s">
        <v>4</v>
      </c>
      <c r="E8461" t="s">
        <v>516</v>
      </c>
      <c r="F8461" t="s">
        <v>84</v>
      </c>
      <c r="G8461">
        <v>130000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634</v>
      </c>
      <c r="AB8461">
        <v>2019</v>
      </c>
    </row>
    <row r="8462" spans="1:28" x14ac:dyDescent="0.25">
      <c r="A8462">
        <v>8</v>
      </c>
      <c r="B8462" t="s">
        <v>422</v>
      </c>
      <c r="C8462" t="s">
        <v>504</v>
      </c>
      <c r="D8462" t="s">
        <v>5</v>
      </c>
      <c r="E8462" t="s">
        <v>702</v>
      </c>
      <c r="F8462" t="s">
        <v>84</v>
      </c>
      <c r="G8462">
        <v>130000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634</v>
      </c>
      <c r="AB8462">
        <v>2019</v>
      </c>
    </row>
    <row r="8463" spans="1:28" x14ac:dyDescent="0.25">
      <c r="A8463">
        <v>9</v>
      </c>
      <c r="B8463" t="s">
        <v>423</v>
      </c>
      <c r="C8463" t="s">
        <v>614</v>
      </c>
      <c r="D8463" t="s">
        <v>615</v>
      </c>
      <c r="E8463" t="s">
        <v>616</v>
      </c>
      <c r="F8463" t="s">
        <v>84</v>
      </c>
      <c r="G8463">
        <v>130000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634</v>
      </c>
      <c r="AB8463">
        <v>2019</v>
      </c>
    </row>
    <row r="8464" spans="1:28" x14ac:dyDescent="0.25">
      <c r="A8464">
        <v>10</v>
      </c>
      <c r="B8464" t="s">
        <v>424</v>
      </c>
      <c r="C8464" t="s">
        <v>665</v>
      </c>
      <c r="D8464" t="s">
        <v>17</v>
      </c>
      <c r="E8464" t="s">
        <v>755</v>
      </c>
      <c r="F8464" t="s">
        <v>84</v>
      </c>
      <c r="G8464">
        <v>130000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634</v>
      </c>
      <c r="AB8464">
        <v>2019</v>
      </c>
    </row>
    <row r="8465" spans="1:28" x14ac:dyDescent="0.25">
      <c r="A8465">
        <v>11</v>
      </c>
      <c r="B8465" t="s">
        <v>425</v>
      </c>
      <c r="C8465" t="s">
        <v>659</v>
      </c>
      <c r="D8465" t="s">
        <v>6</v>
      </c>
      <c r="E8465" t="s">
        <v>756</v>
      </c>
      <c r="F8465" t="s">
        <v>84</v>
      </c>
      <c r="G8465">
        <v>130000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634</v>
      </c>
      <c r="AB8465">
        <v>2019</v>
      </c>
    </row>
    <row r="8466" spans="1:28" x14ac:dyDescent="0.25">
      <c r="A8466">
        <v>12</v>
      </c>
      <c r="B8466" t="s">
        <v>411</v>
      </c>
      <c r="C8466" t="s">
        <v>521</v>
      </c>
      <c r="D8466" t="s">
        <v>13</v>
      </c>
      <c r="E8466" t="s">
        <v>729</v>
      </c>
      <c r="F8466" t="s">
        <v>84</v>
      </c>
      <c r="G8466">
        <v>95000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634</v>
      </c>
      <c r="AB8466">
        <v>2019</v>
      </c>
    </row>
    <row r="8467" spans="1:28" x14ac:dyDescent="0.25">
      <c r="A8467">
        <v>13</v>
      </c>
      <c r="B8467" t="s">
        <v>413</v>
      </c>
      <c r="C8467" t="s">
        <v>626</v>
      </c>
      <c r="D8467" t="s">
        <v>627</v>
      </c>
      <c r="E8467" t="s">
        <v>730</v>
      </c>
      <c r="F8467" t="s">
        <v>84</v>
      </c>
      <c r="G8467">
        <v>95000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634</v>
      </c>
      <c r="AB8467">
        <v>2019</v>
      </c>
    </row>
    <row r="8468" spans="1:28" x14ac:dyDescent="0.25">
      <c r="A8468">
        <v>14</v>
      </c>
      <c r="B8468" t="s">
        <v>414</v>
      </c>
      <c r="C8468" t="s">
        <v>523</v>
      </c>
      <c r="D8468" t="s">
        <v>21</v>
      </c>
      <c r="E8468" t="s">
        <v>731</v>
      </c>
      <c r="F8468" t="s">
        <v>84</v>
      </c>
      <c r="G8468">
        <v>95000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634</v>
      </c>
      <c r="AB8468">
        <v>2019</v>
      </c>
    </row>
    <row r="8469" spans="1:28" x14ac:dyDescent="0.25">
      <c r="A8469">
        <v>15</v>
      </c>
      <c r="B8469" t="s">
        <v>415</v>
      </c>
      <c r="C8469" t="s">
        <v>525</v>
      </c>
      <c r="D8469" t="s">
        <v>10</v>
      </c>
      <c r="E8469" t="s">
        <v>69</v>
      </c>
      <c r="F8469" t="s">
        <v>84</v>
      </c>
      <c r="G8469">
        <v>95000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634</v>
      </c>
      <c r="AB8469">
        <v>2019</v>
      </c>
    </row>
    <row r="8470" spans="1:28" x14ac:dyDescent="0.25">
      <c r="A8470">
        <v>16</v>
      </c>
      <c r="B8470" t="s">
        <v>416</v>
      </c>
      <c r="C8470" t="s">
        <v>679</v>
      </c>
      <c r="D8470" t="s">
        <v>6</v>
      </c>
      <c r="E8470" t="s">
        <v>757</v>
      </c>
      <c r="F8470" t="s">
        <v>84</v>
      </c>
      <c r="G8470">
        <v>95000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634</v>
      </c>
      <c r="AB8470">
        <v>2019</v>
      </c>
    </row>
    <row r="8471" spans="1:28" x14ac:dyDescent="0.25">
      <c r="A8471">
        <v>17</v>
      </c>
      <c r="B8471" t="s">
        <v>412</v>
      </c>
      <c r="C8471" t="s">
        <v>527</v>
      </c>
      <c r="D8471" t="s">
        <v>17</v>
      </c>
      <c r="E8471" t="s">
        <v>613</v>
      </c>
      <c r="F8471" t="s">
        <v>84</v>
      </c>
      <c r="G8471">
        <v>85000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634</v>
      </c>
      <c r="AB8471">
        <v>2019</v>
      </c>
    </row>
    <row r="8472" spans="1:28" x14ac:dyDescent="0.25">
      <c r="A8472">
        <v>18</v>
      </c>
      <c r="B8472" t="s">
        <v>409</v>
      </c>
      <c r="C8472" t="s">
        <v>719</v>
      </c>
      <c r="D8472" t="s">
        <v>94</v>
      </c>
      <c r="E8472" t="s">
        <v>758</v>
      </c>
      <c r="F8472" t="s">
        <v>84</v>
      </c>
      <c r="G8472">
        <v>85000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634</v>
      </c>
      <c r="AB8472">
        <v>2019</v>
      </c>
    </row>
    <row r="8473" spans="1:28" x14ac:dyDescent="0.25">
      <c r="A8473">
        <v>19</v>
      </c>
      <c r="B8473" t="s">
        <v>410</v>
      </c>
      <c r="C8473" t="s">
        <v>685</v>
      </c>
      <c r="D8473" t="s">
        <v>21</v>
      </c>
      <c r="E8473" t="s">
        <v>734</v>
      </c>
      <c r="F8473" t="s">
        <v>84</v>
      </c>
      <c r="G8473">
        <v>85000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634</v>
      </c>
      <c r="AB8473">
        <v>2019</v>
      </c>
    </row>
    <row r="8474" spans="1:28" x14ac:dyDescent="0.25">
      <c r="A8474">
        <v>20</v>
      </c>
      <c r="B8474" t="s">
        <v>373</v>
      </c>
      <c r="C8474" t="s">
        <v>688</v>
      </c>
      <c r="D8474" t="s">
        <v>94</v>
      </c>
      <c r="E8474" t="s">
        <v>689</v>
      </c>
      <c r="F8474" t="s">
        <v>84</v>
      </c>
      <c r="G8474">
        <v>80000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634</v>
      </c>
      <c r="AB8474">
        <v>2019</v>
      </c>
    </row>
    <row r="8475" spans="1:28" x14ac:dyDescent="0.25">
      <c r="A8475">
        <v>21</v>
      </c>
      <c r="B8475" t="s">
        <v>408</v>
      </c>
      <c r="C8475" t="s">
        <v>712</v>
      </c>
      <c r="D8475" t="s">
        <v>632</v>
      </c>
      <c r="E8475" t="s">
        <v>713</v>
      </c>
      <c r="F8475" t="s">
        <v>84</v>
      </c>
      <c r="G8475">
        <v>80000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634</v>
      </c>
      <c r="AB8475">
        <v>2019</v>
      </c>
    </row>
    <row r="8476" spans="1:28" x14ac:dyDescent="0.25">
      <c r="A8476">
        <v>22</v>
      </c>
      <c r="B8476" t="s">
        <v>407</v>
      </c>
      <c r="C8476" t="s">
        <v>532</v>
      </c>
      <c r="D8476" t="s">
        <v>12</v>
      </c>
      <c r="E8476" t="s">
        <v>35</v>
      </c>
      <c r="F8476" t="s">
        <v>84</v>
      </c>
      <c r="G8476">
        <v>75000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634</v>
      </c>
      <c r="AB8476">
        <v>2019</v>
      </c>
    </row>
    <row r="8477" spans="1:28" x14ac:dyDescent="0.25">
      <c r="A8477">
        <v>23</v>
      </c>
      <c r="B8477" t="s">
        <v>406</v>
      </c>
      <c r="C8477" t="s">
        <v>533</v>
      </c>
      <c r="D8477" t="s">
        <v>6</v>
      </c>
      <c r="E8477" t="s">
        <v>735</v>
      </c>
      <c r="F8477" t="s">
        <v>84</v>
      </c>
      <c r="G8477">
        <v>70000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634</v>
      </c>
      <c r="AB8477">
        <v>2019</v>
      </c>
    </row>
    <row r="8478" spans="1:28" x14ac:dyDescent="0.25">
      <c r="A8478">
        <v>24</v>
      </c>
      <c r="B8478" t="s">
        <v>389</v>
      </c>
      <c r="C8478" t="s">
        <v>529</v>
      </c>
      <c r="D8478" t="s">
        <v>18</v>
      </c>
      <c r="E8478" t="s">
        <v>736</v>
      </c>
      <c r="F8478" t="s">
        <v>84</v>
      </c>
      <c r="G8478">
        <v>65000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634</v>
      </c>
      <c r="AB8478">
        <v>2019</v>
      </c>
    </row>
    <row r="8479" spans="1:28" x14ac:dyDescent="0.25">
      <c r="A8479">
        <v>25</v>
      </c>
      <c r="B8479" t="s">
        <v>402</v>
      </c>
      <c r="C8479" t="s">
        <v>526</v>
      </c>
      <c r="D8479" t="s">
        <v>4</v>
      </c>
      <c r="E8479" t="s">
        <v>737</v>
      </c>
      <c r="F8479" t="s">
        <v>84</v>
      </c>
      <c r="G8479">
        <v>65000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634</v>
      </c>
      <c r="AB8479">
        <v>2019</v>
      </c>
    </row>
    <row r="8480" spans="1:28" x14ac:dyDescent="0.25">
      <c r="A8480">
        <v>26</v>
      </c>
      <c r="B8480" t="s">
        <v>403</v>
      </c>
      <c r="C8480" t="s">
        <v>703</v>
      </c>
      <c r="D8480" t="s">
        <v>13</v>
      </c>
      <c r="E8480" t="s">
        <v>704</v>
      </c>
      <c r="F8480" t="s">
        <v>84</v>
      </c>
      <c r="G8480">
        <v>65000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634</v>
      </c>
      <c r="AB8480">
        <v>2019</v>
      </c>
    </row>
    <row r="8481" spans="1:28" x14ac:dyDescent="0.25">
      <c r="A8481">
        <v>27</v>
      </c>
      <c r="B8481" t="s">
        <v>404</v>
      </c>
      <c r="C8481" t="s">
        <v>534</v>
      </c>
      <c r="D8481" t="s">
        <v>10</v>
      </c>
      <c r="E8481" t="s">
        <v>759</v>
      </c>
      <c r="F8481" t="s">
        <v>84</v>
      </c>
      <c r="G8481">
        <v>65000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634</v>
      </c>
      <c r="AB8481">
        <v>2019</v>
      </c>
    </row>
    <row r="8482" spans="1:28" x14ac:dyDescent="0.25">
      <c r="A8482">
        <v>28</v>
      </c>
      <c r="B8482" t="s">
        <v>405</v>
      </c>
      <c r="C8482" t="s">
        <v>535</v>
      </c>
      <c r="D8482" t="s">
        <v>16</v>
      </c>
      <c r="E8482" t="s">
        <v>61</v>
      </c>
      <c r="F8482" t="s">
        <v>84</v>
      </c>
      <c r="G8482">
        <v>65000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634</v>
      </c>
      <c r="AB8482">
        <v>2019</v>
      </c>
    </row>
    <row r="8483" spans="1:28" x14ac:dyDescent="0.25">
      <c r="A8483">
        <v>29</v>
      </c>
      <c r="B8483" t="s">
        <v>400</v>
      </c>
      <c r="C8483" t="s">
        <v>536</v>
      </c>
      <c r="D8483" t="s">
        <v>4</v>
      </c>
      <c r="E8483" t="s">
        <v>64</v>
      </c>
      <c r="F8483" t="s">
        <v>84</v>
      </c>
      <c r="G8483">
        <v>60000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634</v>
      </c>
      <c r="AB8483">
        <v>2019</v>
      </c>
    </row>
    <row r="8484" spans="1:28" x14ac:dyDescent="0.25">
      <c r="A8484">
        <v>30</v>
      </c>
      <c r="B8484" t="s">
        <v>401</v>
      </c>
      <c r="C8484" t="s">
        <v>537</v>
      </c>
      <c r="D8484" t="s">
        <v>7</v>
      </c>
      <c r="E8484" t="s">
        <v>75</v>
      </c>
      <c r="F8484" t="s">
        <v>84</v>
      </c>
      <c r="G8484">
        <v>60000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634</v>
      </c>
      <c r="AB8484">
        <v>2019</v>
      </c>
    </row>
    <row r="8485" spans="1:28" x14ac:dyDescent="0.25">
      <c r="A8485">
        <v>31</v>
      </c>
      <c r="B8485" t="s">
        <v>429</v>
      </c>
      <c r="C8485" t="s">
        <v>538</v>
      </c>
      <c r="D8485" t="s">
        <v>14</v>
      </c>
      <c r="E8485" t="s">
        <v>66</v>
      </c>
      <c r="F8485" t="s">
        <v>84</v>
      </c>
      <c r="G8485">
        <v>55000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634</v>
      </c>
      <c r="AB8485">
        <v>2019</v>
      </c>
    </row>
    <row r="8486" spans="1:28" x14ac:dyDescent="0.25">
      <c r="A8486">
        <v>32</v>
      </c>
      <c r="B8486" t="s">
        <v>342</v>
      </c>
      <c r="C8486" t="s">
        <v>539</v>
      </c>
      <c r="D8486" t="s">
        <v>15</v>
      </c>
      <c r="E8486" t="s">
        <v>540</v>
      </c>
      <c r="F8486" t="s">
        <v>84</v>
      </c>
      <c r="G8486">
        <v>55000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634</v>
      </c>
      <c r="AB8486">
        <v>2019</v>
      </c>
    </row>
    <row r="8487" spans="1:28" x14ac:dyDescent="0.25">
      <c r="A8487">
        <v>33</v>
      </c>
      <c r="B8487" t="s">
        <v>399</v>
      </c>
      <c r="C8487" t="s">
        <v>514</v>
      </c>
      <c r="D8487" t="s">
        <v>16</v>
      </c>
      <c r="E8487" t="s">
        <v>79</v>
      </c>
      <c r="F8487" t="s">
        <v>84</v>
      </c>
      <c r="G8487">
        <v>54000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634</v>
      </c>
      <c r="AB8487">
        <v>2019</v>
      </c>
    </row>
    <row r="8488" spans="1:28" x14ac:dyDescent="0.25">
      <c r="A8488">
        <v>34</v>
      </c>
      <c r="B8488" t="s">
        <v>396</v>
      </c>
      <c r="C8488" t="s">
        <v>541</v>
      </c>
      <c r="D8488" t="s">
        <v>21</v>
      </c>
      <c r="E8488" t="s">
        <v>70</v>
      </c>
      <c r="F8488" t="s">
        <v>84</v>
      </c>
      <c r="G8488">
        <v>50000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634</v>
      </c>
      <c r="AB8488">
        <v>2019</v>
      </c>
    </row>
    <row r="8489" spans="1:28" x14ac:dyDescent="0.25">
      <c r="A8489">
        <v>35</v>
      </c>
      <c r="B8489" t="s">
        <v>397</v>
      </c>
      <c r="C8489" t="s">
        <v>542</v>
      </c>
      <c r="D8489" t="s">
        <v>17</v>
      </c>
      <c r="E8489" t="s">
        <v>76</v>
      </c>
      <c r="F8489" t="s">
        <v>84</v>
      </c>
      <c r="G8489">
        <v>50000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634</v>
      </c>
      <c r="AB8489">
        <v>2019</v>
      </c>
    </row>
    <row r="8490" spans="1:28" x14ac:dyDescent="0.25">
      <c r="A8490">
        <v>36</v>
      </c>
      <c r="B8490" t="s">
        <v>379</v>
      </c>
      <c r="C8490" t="s">
        <v>544</v>
      </c>
      <c r="D8490" t="s">
        <v>10</v>
      </c>
      <c r="E8490" t="s">
        <v>43</v>
      </c>
      <c r="F8490" t="s">
        <v>84</v>
      </c>
      <c r="G8490">
        <v>45000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634</v>
      </c>
      <c r="AB8490">
        <v>2019</v>
      </c>
    </row>
    <row r="8491" spans="1:28" x14ac:dyDescent="0.25">
      <c r="A8491">
        <v>37</v>
      </c>
      <c r="B8491" t="s">
        <v>388</v>
      </c>
      <c r="C8491" t="s">
        <v>646</v>
      </c>
      <c r="D8491" t="s">
        <v>647</v>
      </c>
      <c r="E8491" t="s">
        <v>24</v>
      </c>
      <c r="F8491" t="s">
        <v>84</v>
      </c>
      <c r="G8491">
        <v>45000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634</v>
      </c>
      <c r="AB8491">
        <v>2019</v>
      </c>
    </row>
    <row r="8492" spans="1:28" x14ac:dyDescent="0.25">
      <c r="A8492">
        <v>38</v>
      </c>
      <c r="B8492" t="s">
        <v>390</v>
      </c>
      <c r="C8492" t="s">
        <v>531</v>
      </c>
      <c r="D8492" t="s">
        <v>5</v>
      </c>
      <c r="E8492" t="s">
        <v>25</v>
      </c>
      <c r="F8492" t="s">
        <v>84</v>
      </c>
      <c r="G8492">
        <v>45000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634</v>
      </c>
      <c r="AB8492">
        <v>2019</v>
      </c>
    </row>
    <row r="8493" spans="1:28" x14ac:dyDescent="0.25">
      <c r="A8493">
        <v>39</v>
      </c>
      <c r="B8493" t="s">
        <v>368</v>
      </c>
      <c r="C8493" t="s">
        <v>720</v>
      </c>
      <c r="D8493" t="s">
        <v>13</v>
      </c>
      <c r="E8493" t="s">
        <v>738</v>
      </c>
      <c r="F8493" t="s">
        <v>84</v>
      </c>
      <c r="G8493">
        <v>45000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634</v>
      </c>
      <c r="AB8493">
        <v>2019</v>
      </c>
    </row>
    <row r="8494" spans="1:28" x14ac:dyDescent="0.25">
      <c r="A8494">
        <v>40</v>
      </c>
      <c r="B8494" t="s">
        <v>391</v>
      </c>
      <c r="C8494" t="s">
        <v>545</v>
      </c>
      <c r="D8494" t="s">
        <v>4</v>
      </c>
      <c r="E8494" t="s">
        <v>24</v>
      </c>
      <c r="F8494" t="s">
        <v>84</v>
      </c>
      <c r="G8494">
        <v>45000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634</v>
      </c>
      <c r="AB8494">
        <v>2019</v>
      </c>
    </row>
    <row r="8495" spans="1:28" x14ac:dyDescent="0.25">
      <c r="A8495">
        <v>41</v>
      </c>
      <c r="B8495" t="s">
        <v>392</v>
      </c>
      <c r="C8495" t="s">
        <v>547</v>
      </c>
      <c r="D8495" t="s">
        <v>10</v>
      </c>
      <c r="E8495" t="s">
        <v>50</v>
      </c>
      <c r="F8495" t="s">
        <v>84</v>
      </c>
      <c r="G8495">
        <v>45000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634</v>
      </c>
      <c r="AB8495">
        <v>2019</v>
      </c>
    </row>
    <row r="8496" spans="1:28" x14ac:dyDescent="0.25">
      <c r="A8496">
        <v>42</v>
      </c>
      <c r="B8496" t="s">
        <v>393</v>
      </c>
      <c r="C8496" t="s">
        <v>717</v>
      </c>
      <c r="D8496" t="s">
        <v>10</v>
      </c>
      <c r="E8496" t="s">
        <v>43</v>
      </c>
      <c r="F8496" t="s">
        <v>84</v>
      </c>
      <c r="G8496">
        <v>45000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634</v>
      </c>
      <c r="AB8496">
        <v>2019</v>
      </c>
    </row>
    <row r="8497" spans="1:28" x14ac:dyDescent="0.25">
      <c r="A8497">
        <v>43</v>
      </c>
      <c r="B8497" t="s">
        <v>387</v>
      </c>
      <c r="C8497" t="s">
        <v>549</v>
      </c>
      <c r="D8497" t="s">
        <v>16</v>
      </c>
      <c r="E8497" t="s">
        <v>45</v>
      </c>
      <c r="F8497" t="s">
        <v>84</v>
      </c>
      <c r="G8497">
        <v>44000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634</v>
      </c>
      <c r="AB8497">
        <v>2019</v>
      </c>
    </row>
    <row r="8498" spans="1:28" x14ac:dyDescent="0.25">
      <c r="A8498">
        <v>44</v>
      </c>
      <c r="B8498" t="s">
        <v>375</v>
      </c>
      <c r="C8498" t="s">
        <v>705</v>
      </c>
      <c r="D8498" t="s">
        <v>10</v>
      </c>
      <c r="E8498" t="s">
        <v>739</v>
      </c>
      <c r="F8498" t="s">
        <v>84</v>
      </c>
      <c r="G8498">
        <v>40000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634</v>
      </c>
      <c r="AB8498">
        <v>2019</v>
      </c>
    </row>
    <row r="8499" spans="1:28" x14ac:dyDescent="0.25">
      <c r="A8499">
        <v>45</v>
      </c>
      <c r="B8499" t="s">
        <v>376</v>
      </c>
      <c r="C8499" t="s">
        <v>551</v>
      </c>
      <c r="D8499" t="s">
        <v>10</v>
      </c>
      <c r="E8499" t="s">
        <v>44</v>
      </c>
      <c r="F8499" t="s">
        <v>84</v>
      </c>
      <c r="G8499">
        <v>40000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634</v>
      </c>
      <c r="AB8499">
        <v>2019</v>
      </c>
    </row>
    <row r="8500" spans="1:28" x14ac:dyDescent="0.25">
      <c r="A8500">
        <v>46</v>
      </c>
      <c r="B8500" t="s">
        <v>382</v>
      </c>
      <c r="C8500" t="s">
        <v>552</v>
      </c>
      <c r="D8500" t="s">
        <v>94</v>
      </c>
      <c r="E8500" t="s">
        <v>65</v>
      </c>
      <c r="F8500" t="s">
        <v>84</v>
      </c>
      <c r="G8500">
        <v>40000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634</v>
      </c>
      <c r="AB8500">
        <v>2019</v>
      </c>
    </row>
    <row r="8501" spans="1:28" x14ac:dyDescent="0.25">
      <c r="A8501">
        <v>47</v>
      </c>
      <c r="B8501" t="s">
        <v>385</v>
      </c>
      <c r="C8501" t="s">
        <v>629</v>
      </c>
      <c r="D8501" t="s">
        <v>12</v>
      </c>
      <c r="E8501" t="s">
        <v>698</v>
      </c>
      <c r="F8501" t="s">
        <v>84</v>
      </c>
      <c r="G8501">
        <v>40000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634</v>
      </c>
      <c r="AB8501">
        <v>2019</v>
      </c>
    </row>
    <row r="8502" spans="1:28" x14ac:dyDescent="0.25">
      <c r="A8502">
        <v>48</v>
      </c>
      <c r="B8502" t="s">
        <v>386</v>
      </c>
      <c r="C8502" t="s">
        <v>631</v>
      </c>
      <c r="D8502" t="s">
        <v>6</v>
      </c>
      <c r="E8502" t="s">
        <v>740</v>
      </c>
      <c r="F8502" t="s">
        <v>84</v>
      </c>
      <c r="G8502">
        <v>40000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634</v>
      </c>
      <c r="AB8502">
        <v>2019</v>
      </c>
    </row>
    <row r="8503" spans="1:28" x14ac:dyDescent="0.25">
      <c r="A8503">
        <v>49</v>
      </c>
      <c r="B8503" t="s">
        <v>381</v>
      </c>
      <c r="C8503" t="s">
        <v>553</v>
      </c>
      <c r="D8503" t="s">
        <v>10</v>
      </c>
      <c r="E8503" t="s">
        <v>740</v>
      </c>
      <c r="F8503" t="s">
        <v>84</v>
      </c>
      <c r="G8503">
        <v>38000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634</v>
      </c>
      <c r="AB8503">
        <v>2019</v>
      </c>
    </row>
    <row r="8504" spans="1:28" x14ac:dyDescent="0.25">
      <c r="A8504">
        <v>50</v>
      </c>
      <c r="B8504" t="s">
        <v>377</v>
      </c>
      <c r="C8504" t="s">
        <v>554</v>
      </c>
      <c r="D8504" t="s">
        <v>10</v>
      </c>
      <c r="E8504" t="s">
        <v>44</v>
      </c>
      <c r="F8504" t="s">
        <v>84</v>
      </c>
      <c r="G8504">
        <v>36000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634</v>
      </c>
      <c r="AB8504">
        <v>2019</v>
      </c>
    </row>
    <row r="8505" spans="1:28" x14ac:dyDescent="0.25">
      <c r="A8505">
        <v>51</v>
      </c>
      <c r="B8505" t="s">
        <v>378</v>
      </c>
      <c r="C8505" t="s">
        <v>556</v>
      </c>
      <c r="D8505" t="s">
        <v>10</v>
      </c>
      <c r="E8505" t="s">
        <v>44</v>
      </c>
      <c r="F8505" t="s">
        <v>84</v>
      </c>
      <c r="G8505">
        <v>36000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634</v>
      </c>
      <c r="AB8505">
        <v>2019</v>
      </c>
    </row>
    <row r="8506" spans="1:28" x14ac:dyDescent="0.25">
      <c r="A8506">
        <v>52</v>
      </c>
      <c r="B8506" t="s">
        <v>380</v>
      </c>
      <c r="C8506" t="s">
        <v>543</v>
      </c>
      <c r="D8506" t="s">
        <v>21</v>
      </c>
      <c r="E8506" t="s">
        <v>760</v>
      </c>
      <c r="F8506" t="s">
        <v>84</v>
      </c>
      <c r="G8506">
        <v>36000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634</v>
      </c>
      <c r="AB8506">
        <v>2019</v>
      </c>
    </row>
    <row r="8507" spans="1:28" x14ac:dyDescent="0.25">
      <c r="A8507">
        <v>53</v>
      </c>
      <c r="B8507" t="s">
        <v>430</v>
      </c>
      <c r="C8507" t="s">
        <v>761</v>
      </c>
      <c r="D8507" t="s">
        <v>21</v>
      </c>
      <c r="E8507" t="s">
        <v>741</v>
      </c>
      <c r="F8507" t="s">
        <v>84</v>
      </c>
      <c r="G8507">
        <v>33000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634</v>
      </c>
      <c r="AB8507">
        <v>2019</v>
      </c>
    </row>
    <row r="8508" spans="1:28" x14ac:dyDescent="0.25">
      <c r="A8508">
        <v>54</v>
      </c>
      <c r="B8508" t="s">
        <v>360</v>
      </c>
      <c r="C8508" t="s">
        <v>560</v>
      </c>
      <c r="D8508" t="s">
        <v>12</v>
      </c>
      <c r="E8508" t="s">
        <v>742</v>
      </c>
      <c r="F8508" t="s">
        <v>84</v>
      </c>
      <c r="G8508">
        <v>32000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634</v>
      </c>
      <c r="AB8508">
        <v>2019</v>
      </c>
    </row>
    <row r="8509" spans="1:28" x14ac:dyDescent="0.25">
      <c r="A8509">
        <v>55</v>
      </c>
      <c r="B8509" t="s">
        <v>369</v>
      </c>
      <c r="C8509" t="s">
        <v>562</v>
      </c>
      <c r="D8509" t="s">
        <v>94</v>
      </c>
      <c r="E8509" t="s">
        <v>563</v>
      </c>
      <c r="F8509" t="s">
        <v>84</v>
      </c>
      <c r="G8509">
        <v>32000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634</v>
      </c>
      <c r="AB8509">
        <v>2019</v>
      </c>
    </row>
    <row r="8510" spans="1:28" x14ac:dyDescent="0.25">
      <c r="A8510">
        <v>56</v>
      </c>
      <c r="B8510" t="s">
        <v>370</v>
      </c>
      <c r="C8510" t="s">
        <v>648</v>
      </c>
      <c r="D8510" t="s">
        <v>94</v>
      </c>
      <c r="E8510" t="s">
        <v>742</v>
      </c>
      <c r="F8510" t="s">
        <v>84</v>
      </c>
      <c r="G8510">
        <v>32000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634</v>
      </c>
      <c r="AB8510">
        <v>2019</v>
      </c>
    </row>
    <row r="8511" spans="1:28" x14ac:dyDescent="0.25">
      <c r="A8511">
        <v>57</v>
      </c>
      <c r="B8511" t="s">
        <v>371</v>
      </c>
      <c r="C8511" t="s">
        <v>550</v>
      </c>
      <c r="D8511" t="s">
        <v>94</v>
      </c>
      <c r="E8511" t="s">
        <v>58</v>
      </c>
      <c r="F8511" t="s">
        <v>84</v>
      </c>
      <c r="G8511">
        <v>32000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634</v>
      </c>
      <c r="AB8511">
        <v>2019</v>
      </c>
    </row>
    <row r="8512" spans="1:28" x14ac:dyDescent="0.25">
      <c r="A8512">
        <v>58</v>
      </c>
      <c r="B8512" t="s">
        <v>372</v>
      </c>
      <c r="C8512" t="s">
        <v>769</v>
      </c>
      <c r="D8512" t="s">
        <v>94</v>
      </c>
      <c r="E8512" t="s">
        <v>630</v>
      </c>
      <c r="F8512" t="s">
        <v>84</v>
      </c>
      <c r="G8512">
        <v>32000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634</v>
      </c>
      <c r="AB8512">
        <v>2019</v>
      </c>
    </row>
    <row r="8513" spans="1:28" x14ac:dyDescent="0.25">
      <c r="A8513">
        <v>59</v>
      </c>
      <c r="B8513" t="s">
        <v>373</v>
      </c>
      <c r="C8513" t="s">
        <v>566</v>
      </c>
      <c r="D8513" t="s">
        <v>14</v>
      </c>
      <c r="E8513" t="s">
        <v>743</v>
      </c>
      <c r="F8513" t="s">
        <v>84</v>
      </c>
      <c r="G8513">
        <v>32000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634</v>
      </c>
      <c r="AB8513">
        <v>2019</v>
      </c>
    </row>
    <row r="8514" spans="1:28" x14ac:dyDescent="0.25">
      <c r="A8514">
        <v>60</v>
      </c>
      <c r="B8514" t="s">
        <v>366</v>
      </c>
      <c r="C8514" t="s">
        <v>727</v>
      </c>
      <c r="D8514" t="s">
        <v>14</v>
      </c>
      <c r="E8514" t="s">
        <v>763</v>
      </c>
      <c r="F8514" t="s">
        <v>84</v>
      </c>
      <c r="G8514">
        <v>30000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634</v>
      </c>
      <c r="AB8514">
        <v>2019</v>
      </c>
    </row>
    <row r="8515" spans="1:28" x14ac:dyDescent="0.25">
      <c r="A8515">
        <v>61</v>
      </c>
      <c r="B8515" t="s">
        <v>367</v>
      </c>
      <c r="C8515" t="s">
        <v>567</v>
      </c>
      <c r="D8515" t="s">
        <v>4</v>
      </c>
      <c r="E8515" t="s">
        <v>745</v>
      </c>
      <c r="F8515" t="s">
        <v>84</v>
      </c>
      <c r="G8515">
        <v>30000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634</v>
      </c>
      <c r="AB8515">
        <v>2019</v>
      </c>
    </row>
    <row r="8516" spans="1:28" x14ac:dyDescent="0.25">
      <c r="A8516">
        <v>62</v>
      </c>
      <c r="B8516" t="s">
        <v>346</v>
      </c>
      <c r="C8516" t="s">
        <v>583</v>
      </c>
      <c r="D8516" t="s">
        <v>12</v>
      </c>
      <c r="E8516" t="s">
        <v>36</v>
      </c>
      <c r="F8516" t="s">
        <v>84</v>
      </c>
      <c r="G8516">
        <v>27500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634</v>
      </c>
      <c r="AB8516">
        <v>2019</v>
      </c>
    </row>
    <row r="8517" spans="1:28" x14ac:dyDescent="0.25">
      <c r="A8517">
        <v>63</v>
      </c>
      <c r="B8517" t="s">
        <v>350</v>
      </c>
      <c r="C8517" t="s">
        <v>558</v>
      </c>
      <c r="D8517" t="s">
        <v>6</v>
      </c>
      <c r="E8517" t="s">
        <v>746</v>
      </c>
      <c r="F8517" t="s">
        <v>84</v>
      </c>
      <c r="G8517">
        <v>27500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634</v>
      </c>
      <c r="AB8517">
        <v>2019</v>
      </c>
    </row>
    <row r="8518" spans="1:28" x14ac:dyDescent="0.25">
      <c r="A8518">
        <v>64</v>
      </c>
      <c r="B8518" t="s">
        <v>361</v>
      </c>
      <c r="C8518" t="s">
        <v>622</v>
      </c>
      <c r="D8518" t="s">
        <v>12</v>
      </c>
      <c r="E8518" t="s">
        <v>764</v>
      </c>
      <c r="F8518" t="s">
        <v>84</v>
      </c>
      <c r="G8518">
        <v>27500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634</v>
      </c>
      <c r="AB8518">
        <v>2019</v>
      </c>
    </row>
    <row r="8519" spans="1:28" x14ac:dyDescent="0.25">
      <c r="A8519">
        <v>65</v>
      </c>
      <c r="B8519" t="s">
        <v>365</v>
      </c>
      <c r="C8519" t="s">
        <v>584</v>
      </c>
      <c r="D8519" t="s">
        <v>19</v>
      </c>
      <c r="E8519" t="s">
        <v>742</v>
      </c>
      <c r="F8519" t="s">
        <v>84</v>
      </c>
      <c r="G8519">
        <v>26000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634</v>
      </c>
      <c r="AB8519">
        <v>2019</v>
      </c>
    </row>
    <row r="8520" spans="1:28" x14ac:dyDescent="0.25">
      <c r="A8520">
        <v>66</v>
      </c>
      <c r="B8520" t="s">
        <v>364</v>
      </c>
      <c r="C8520" t="s">
        <v>555</v>
      </c>
      <c r="D8520" t="s">
        <v>94</v>
      </c>
      <c r="E8520" t="s">
        <v>74</v>
      </c>
      <c r="F8520" t="s">
        <v>84</v>
      </c>
      <c r="G8520">
        <v>25000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634</v>
      </c>
      <c r="AB8520">
        <v>2019</v>
      </c>
    </row>
    <row r="8521" spans="1:28" x14ac:dyDescent="0.25">
      <c r="A8521">
        <v>67</v>
      </c>
      <c r="B8521" t="s">
        <v>363</v>
      </c>
      <c r="C8521" t="s">
        <v>569</v>
      </c>
      <c r="D8521" t="s">
        <v>94</v>
      </c>
      <c r="E8521" t="s">
        <v>765</v>
      </c>
      <c r="F8521" t="s">
        <v>84</v>
      </c>
      <c r="G8521">
        <v>23100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634</v>
      </c>
      <c r="AB8521">
        <v>2019</v>
      </c>
    </row>
    <row r="8522" spans="1:28" x14ac:dyDescent="0.25">
      <c r="A8522">
        <v>68</v>
      </c>
      <c r="B8522" t="s">
        <v>362</v>
      </c>
      <c r="C8522" t="s">
        <v>570</v>
      </c>
      <c r="D8522" t="s">
        <v>94</v>
      </c>
      <c r="E8522" t="s">
        <v>620</v>
      </c>
      <c r="F8522" t="s">
        <v>84</v>
      </c>
      <c r="G8522">
        <v>23000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634</v>
      </c>
      <c r="AB8522">
        <v>2019</v>
      </c>
    </row>
    <row r="8523" spans="1:28" x14ac:dyDescent="0.25">
      <c r="A8523">
        <v>69</v>
      </c>
      <c r="B8523" t="s">
        <v>432</v>
      </c>
      <c r="C8523" t="s">
        <v>590</v>
      </c>
      <c r="D8523" t="s">
        <v>10</v>
      </c>
      <c r="E8523" t="s">
        <v>33</v>
      </c>
      <c r="F8523" t="s">
        <v>84</v>
      </c>
      <c r="G8523">
        <v>22000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634</v>
      </c>
      <c r="AB8523">
        <v>2019</v>
      </c>
    </row>
    <row r="8524" spans="1:28" x14ac:dyDescent="0.25">
      <c r="A8524">
        <v>70</v>
      </c>
      <c r="B8524" t="s">
        <v>353</v>
      </c>
      <c r="C8524" t="s">
        <v>766</v>
      </c>
      <c r="D8524" t="s">
        <v>19</v>
      </c>
      <c r="E8524" t="s">
        <v>60</v>
      </c>
      <c r="F8524" t="s">
        <v>84</v>
      </c>
      <c r="G8524">
        <v>22000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634</v>
      </c>
      <c r="AB8524">
        <v>2019</v>
      </c>
    </row>
    <row r="8525" spans="1:28" x14ac:dyDescent="0.25">
      <c r="A8525">
        <v>71</v>
      </c>
      <c r="B8525" t="s">
        <v>354</v>
      </c>
      <c r="C8525" t="s">
        <v>581</v>
      </c>
      <c r="D8525" t="s">
        <v>94</v>
      </c>
      <c r="E8525" t="s">
        <v>54</v>
      </c>
      <c r="F8525" t="s">
        <v>84</v>
      </c>
      <c r="G8525">
        <v>22000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634</v>
      </c>
      <c r="AB8525">
        <v>2019</v>
      </c>
    </row>
    <row r="8526" spans="1:28" x14ac:dyDescent="0.25">
      <c r="A8526">
        <v>72</v>
      </c>
      <c r="B8526" t="s">
        <v>355</v>
      </c>
      <c r="C8526" t="s">
        <v>582</v>
      </c>
      <c r="D8526" t="s">
        <v>7</v>
      </c>
      <c r="E8526" t="s">
        <v>54</v>
      </c>
      <c r="F8526" t="s">
        <v>84</v>
      </c>
      <c r="G8526">
        <v>22000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634</v>
      </c>
      <c r="AB8526">
        <v>2019</v>
      </c>
    </row>
    <row r="8527" spans="1:28" x14ac:dyDescent="0.25">
      <c r="A8527">
        <v>73</v>
      </c>
      <c r="B8527" t="s">
        <v>356</v>
      </c>
      <c r="C8527" t="s">
        <v>571</v>
      </c>
      <c r="D8527" t="s">
        <v>6</v>
      </c>
      <c r="E8527" t="s">
        <v>767</v>
      </c>
      <c r="F8527" t="s">
        <v>84</v>
      </c>
      <c r="G8527">
        <v>22000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634</v>
      </c>
      <c r="AB8527">
        <v>2019</v>
      </c>
    </row>
    <row r="8528" spans="1:28" x14ac:dyDescent="0.25">
      <c r="A8528">
        <v>74</v>
      </c>
      <c r="B8528" t="s">
        <v>357</v>
      </c>
      <c r="C8528" t="s">
        <v>589</v>
      </c>
      <c r="D8528" t="s">
        <v>6</v>
      </c>
      <c r="E8528" t="s">
        <v>767</v>
      </c>
      <c r="F8528" t="s">
        <v>84</v>
      </c>
      <c r="G8528">
        <v>22000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634</v>
      </c>
      <c r="AB8528">
        <v>2019</v>
      </c>
    </row>
    <row r="8529" spans="1:28" x14ac:dyDescent="0.25">
      <c r="A8529">
        <v>75</v>
      </c>
      <c r="B8529" t="s">
        <v>358</v>
      </c>
      <c r="C8529" t="s">
        <v>748</v>
      </c>
      <c r="D8529" t="s">
        <v>10</v>
      </c>
      <c r="E8529" t="s">
        <v>54</v>
      </c>
      <c r="F8529" t="s">
        <v>84</v>
      </c>
      <c r="G8529">
        <v>22000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634</v>
      </c>
      <c r="AB8529">
        <v>2019</v>
      </c>
    </row>
    <row r="8530" spans="1:28" x14ac:dyDescent="0.25">
      <c r="A8530">
        <v>76</v>
      </c>
      <c r="B8530" t="s">
        <v>359</v>
      </c>
      <c r="C8530" t="s">
        <v>572</v>
      </c>
      <c r="D8530" t="s">
        <v>94</v>
      </c>
      <c r="E8530" t="s">
        <v>54</v>
      </c>
      <c r="F8530" t="s">
        <v>84</v>
      </c>
      <c r="G8530">
        <v>22000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634</v>
      </c>
      <c r="AB8530">
        <v>2019</v>
      </c>
    </row>
    <row r="8531" spans="1:28" x14ac:dyDescent="0.25">
      <c r="A8531">
        <v>77</v>
      </c>
      <c r="B8531" t="s">
        <v>347</v>
      </c>
      <c r="C8531" t="s">
        <v>651</v>
      </c>
      <c r="D8531" t="s">
        <v>6</v>
      </c>
      <c r="E8531" t="s">
        <v>767</v>
      </c>
      <c r="F8531" t="s">
        <v>84</v>
      </c>
      <c r="G8531">
        <v>20000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634</v>
      </c>
      <c r="AB8531">
        <v>2019</v>
      </c>
    </row>
    <row r="8532" spans="1:28" x14ac:dyDescent="0.25">
      <c r="A8532">
        <v>78</v>
      </c>
      <c r="B8532" t="s">
        <v>348</v>
      </c>
      <c r="C8532" t="s">
        <v>652</v>
      </c>
      <c r="D8532" t="s">
        <v>6</v>
      </c>
      <c r="E8532" t="s">
        <v>768</v>
      </c>
      <c r="F8532" t="s">
        <v>84</v>
      </c>
      <c r="G8532">
        <v>20000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634</v>
      </c>
      <c r="AB8532">
        <v>2019</v>
      </c>
    </row>
    <row r="8533" spans="1:28" x14ac:dyDescent="0.25">
      <c r="A8533">
        <v>79</v>
      </c>
      <c r="B8533" t="s">
        <v>349</v>
      </c>
      <c r="C8533" t="s">
        <v>591</v>
      </c>
      <c r="D8533" t="s">
        <v>6</v>
      </c>
      <c r="E8533" t="s">
        <v>767</v>
      </c>
      <c r="F8533" t="s">
        <v>84</v>
      </c>
      <c r="G8533">
        <v>20000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634</v>
      </c>
      <c r="AB8533">
        <v>2019</v>
      </c>
    </row>
    <row r="8534" spans="1:28" x14ac:dyDescent="0.25">
      <c r="A8534">
        <v>80</v>
      </c>
      <c r="B8534" t="s">
        <v>351</v>
      </c>
      <c r="C8534" t="s">
        <v>592</v>
      </c>
      <c r="D8534" t="s">
        <v>6</v>
      </c>
      <c r="E8534" t="s">
        <v>768</v>
      </c>
      <c r="F8534" t="s">
        <v>84</v>
      </c>
      <c r="G8534">
        <v>20000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634</v>
      </c>
      <c r="AB8534">
        <v>2019</v>
      </c>
    </row>
    <row r="8535" spans="1:28" x14ac:dyDescent="0.25">
      <c r="A8535">
        <v>81</v>
      </c>
      <c r="B8535" t="s">
        <v>352</v>
      </c>
      <c r="C8535" t="s">
        <v>593</v>
      </c>
      <c r="D8535" t="s">
        <v>6</v>
      </c>
      <c r="E8535" t="s">
        <v>768</v>
      </c>
      <c r="F8535" t="s">
        <v>84</v>
      </c>
      <c r="G8535">
        <v>20000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634</v>
      </c>
      <c r="AB8535">
        <v>2019</v>
      </c>
    </row>
    <row r="8536" spans="1:28" x14ac:dyDescent="0.25">
      <c r="A8536">
        <v>82</v>
      </c>
      <c r="B8536" t="s">
        <v>428</v>
      </c>
      <c r="C8536" t="s">
        <v>722</v>
      </c>
      <c r="D8536" t="s">
        <v>723</v>
      </c>
      <c r="E8536" t="s">
        <v>752</v>
      </c>
      <c r="F8536" t="s">
        <v>84</v>
      </c>
      <c r="G8536">
        <v>20000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634</v>
      </c>
      <c r="AB8536">
        <v>2019</v>
      </c>
    </row>
    <row r="8537" spans="1:28" x14ac:dyDescent="0.25">
      <c r="A8537">
        <v>83</v>
      </c>
      <c r="B8537" t="s">
        <v>344</v>
      </c>
      <c r="C8537" t="s">
        <v>588</v>
      </c>
      <c r="D8537" t="s">
        <v>94</v>
      </c>
      <c r="E8537" t="s">
        <v>41</v>
      </c>
      <c r="F8537" t="s">
        <v>84</v>
      </c>
      <c r="G8537">
        <v>18000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634</v>
      </c>
      <c r="AB8537">
        <v>2019</v>
      </c>
    </row>
    <row r="8538" spans="1:28" x14ac:dyDescent="0.25">
      <c r="A8538">
        <v>84</v>
      </c>
      <c r="B8538" t="s">
        <v>345</v>
      </c>
      <c r="C8538" t="s">
        <v>512</v>
      </c>
      <c r="D8538" t="s">
        <v>94</v>
      </c>
      <c r="E8538" t="s">
        <v>764</v>
      </c>
      <c r="F8538" t="s">
        <v>84</v>
      </c>
      <c r="G8538">
        <v>18000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634</v>
      </c>
      <c r="AB8538">
        <v>2019</v>
      </c>
    </row>
    <row r="8539" spans="1:28" x14ac:dyDescent="0.25">
      <c r="A8539">
        <v>85</v>
      </c>
      <c r="B8539" t="s">
        <v>341</v>
      </c>
      <c r="C8539" t="s">
        <v>579</v>
      </c>
      <c r="D8539" t="s">
        <v>94</v>
      </c>
      <c r="E8539" t="s">
        <v>768</v>
      </c>
      <c r="F8539" t="s">
        <v>84</v>
      </c>
      <c r="G8539">
        <v>15250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634</v>
      </c>
      <c r="AB8539">
        <v>2019</v>
      </c>
    </row>
    <row r="8540" spans="1:28" x14ac:dyDescent="0.25">
      <c r="A8540">
        <v>86</v>
      </c>
      <c r="B8540" t="s">
        <v>342</v>
      </c>
      <c r="C8540" t="s">
        <v>559</v>
      </c>
      <c r="D8540" t="s">
        <v>94</v>
      </c>
      <c r="E8540" t="s">
        <v>37</v>
      </c>
      <c r="F8540" t="s">
        <v>84</v>
      </c>
      <c r="G8540">
        <v>15250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634</v>
      </c>
      <c r="AB8540">
        <v>2019</v>
      </c>
    </row>
    <row r="8541" spans="1:28" x14ac:dyDescent="0.25">
      <c r="A8541">
        <v>87</v>
      </c>
      <c r="B8541" t="s">
        <v>343</v>
      </c>
      <c r="C8541" t="s">
        <v>633</v>
      </c>
      <c r="D8541" t="s">
        <v>6</v>
      </c>
      <c r="E8541" t="s">
        <v>37</v>
      </c>
      <c r="F8541" t="s">
        <v>84</v>
      </c>
      <c r="G8541">
        <v>15250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634</v>
      </c>
      <c r="AB8541">
        <v>2019</v>
      </c>
    </row>
    <row r="8542" spans="1:28" x14ac:dyDescent="0.25">
      <c r="A8542">
        <v>88</v>
      </c>
      <c r="B8542" t="s">
        <v>338</v>
      </c>
      <c r="C8542" t="s">
        <v>594</v>
      </c>
      <c r="D8542" t="s">
        <v>6</v>
      </c>
      <c r="E8542" t="s">
        <v>28</v>
      </c>
      <c r="F8542" t="s">
        <v>84</v>
      </c>
      <c r="G8542">
        <v>15000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634</v>
      </c>
      <c r="AB8542">
        <v>2019</v>
      </c>
    </row>
    <row r="8543" spans="1:28" x14ac:dyDescent="0.25">
      <c r="A8543">
        <v>89</v>
      </c>
      <c r="B8543" t="s">
        <v>339</v>
      </c>
      <c r="C8543" t="s">
        <v>595</v>
      </c>
      <c r="D8543" t="s">
        <v>94</v>
      </c>
      <c r="E8543" t="s">
        <v>57</v>
      </c>
      <c r="F8543" t="s">
        <v>84</v>
      </c>
      <c r="G8543">
        <v>15000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634</v>
      </c>
      <c r="AB8543">
        <v>2019</v>
      </c>
    </row>
    <row r="8544" spans="1:28" x14ac:dyDescent="0.25">
      <c r="A8544">
        <v>90</v>
      </c>
      <c r="B8544" t="s">
        <v>340</v>
      </c>
      <c r="C8544" t="s">
        <v>654</v>
      </c>
      <c r="D8544" t="s">
        <v>6</v>
      </c>
      <c r="E8544" t="s">
        <v>764</v>
      </c>
      <c r="F8544" t="s">
        <v>84</v>
      </c>
      <c r="G8544">
        <v>15000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634</v>
      </c>
      <c r="AB8544">
        <v>2019</v>
      </c>
    </row>
    <row r="8545" spans="1:28" x14ac:dyDescent="0.25">
      <c r="A8545">
        <v>91</v>
      </c>
      <c r="B8545" t="s">
        <v>431</v>
      </c>
      <c r="C8545" t="s">
        <v>600</v>
      </c>
      <c r="D8545" t="s">
        <v>94</v>
      </c>
      <c r="E8545" t="s">
        <v>37</v>
      </c>
      <c r="F8545" t="s">
        <v>84</v>
      </c>
      <c r="G8545">
        <v>12500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634</v>
      </c>
      <c r="AB8545">
        <v>2019</v>
      </c>
    </row>
    <row r="8546" spans="1:28" x14ac:dyDescent="0.25">
      <c r="A8546">
        <v>92</v>
      </c>
      <c r="B8546" t="s">
        <v>336</v>
      </c>
      <c r="C8546" t="s">
        <v>603</v>
      </c>
      <c r="D8546" t="s">
        <v>6</v>
      </c>
      <c r="E8546" t="s">
        <v>37</v>
      </c>
      <c r="F8546" t="s">
        <v>84</v>
      </c>
      <c r="G8546">
        <v>8000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634</v>
      </c>
      <c r="AB8546">
        <v>2019</v>
      </c>
    </row>
    <row r="8547" spans="1:28" x14ac:dyDescent="0.25">
      <c r="A8547">
        <v>93</v>
      </c>
      <c r="B8547" t="s">
        <v>337</v>
      </c>
      <c r="C8547" t="s">
        <v>725</v>
      </c>
      <c r="D8547" t="s">
        <v>6</v>
      </c>
      <c r="E8547" t="s">
        <v>37</v>
      </c>
      <c r="F8547" t="s">
        <v>84</v>
      </c>
      <c r="G8547">
        <v>8000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644</v>
      </c>
      <c r="AB8547">
        <v>2019</v>
      </c>
    </row>
    <row r="8548" spans="1:28" x14ac:dyDescent="0.25">
      <c r="A8548">
        <v>94</v>
      </c>
      <c r="B8548" t="s">
        <v>373</v>
      </c>
      <c r="C8548" t="s">
        <v>708</v>
      </c>
      <c r="D8548" t="s">
        <v>7</v>
      </c>
      <c r="E8548" t="s">
        <v>27</v>
      </c>
      <c r="F8548" t="s">
        <v>84</v>
      </c>
      <c r="G8548">
        <v>360000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644</v>
      </c>
      <c r="AB8548">
        <v>2019</v>
      </c>
    </row>
    <row r="8549" spans="1:28" x14ac:dyDescent="0.25">
      <c r="A8549">
        <v>1</v>
      </c>
      <c r="B8549" t="s">
        <v>426</v>
      </c>
      <c r="C8549" t="s">
        <v>502</v>
      </c>
      <c r="D8549" t="s">
        <v>10</v>
      </c>
      <c r="E8549" t="s">
        <v>53</v>
      </c>
      <c r="F8549" t="s">
        <v>84</v>
      </c>
      <c r="G8549">
        <v>280000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644</v>
      </c>
      <c r="AB8549">
        <v>2019</v>
      </c>
    </row>
    <row r="8550" spans="1:28" x14ac:dyDescent="0.25">
      <c r="A8550">
        <v>2</v>
      </c>
      <c r="B8550" t="s">
        <v>427</v>
      </c>
      <c r="C8550" t="s">
        <v>709</v>
      </c>
      <c r="D8550" t="s">
        <v>19</v>
      </c>
      <c r="E8550" t="s">
        <v>71</v>
      </c>
      <c r="F8550" t="s">
        <v>84</v>
      </c>
      <c r="G8550">
        <v>280000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644</v>
      </c>
      <c r="AB8550">
        <v>2019</v>
      </c>
    </row>
    <row r="8551" spans="1:28" x14ac:dyDescent="0.25">
      <c r="A8551">
        <v>3</v>
      </c>
      <c r="B8551" t="s">
        <v>417</v>
      </c>
      <c r="C8551" t="s">
        <v>512</v>
      </c>
      <c r="D8551" t="s">
        <v>21</v>
      </c>
      <c r="E8551" t="s">
        <v>81</v>
      </c>
      <c r="F8551" t="s">
        <v>84</v>
      </c>
      <c r="G8551">
        <v>130000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644</v>
      </c>
      <c r="AB8551">
        <v>2019</v>
      </c>
    </row>
    <row r="8552" spans="1:28" x14ac:dyDescent="0.25">
      <c r="A8552">
        <v>4</v>
      </c>
      <c r="B8552" t="s">
        <v>418</v>
      </c>
      <c r="C8552" t="s">
        <v>710</v>
      </c>
      <c r="D8552" t="s">
        <v>94</v>
      </c>
      <c r="E8552" t="s">
        <v>711</v>
      </c>
      <c r="F8552" t="s">
        <v>84</v>
      </c>
      <c r="G8552">
        <v>130000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644</v>
      </c>
      <c r="AB8552">
        <v>2019</v>
      </c>
    </row>
    <row r="8553" spans="1:28" x14ac:dyDescent="0.25">
      <c r="A8553">
        <v>5</v>
      </c>
      <c r="B8553" t="s">
        <v>419</v>
      </c>
      <c r="C8553" t="s">
        <v>518</v>
      </c>
      <c r="D8553" t="s">
        <v>16</v>
      </c>
      <c r="E8553" t="s">
        <v>701</v>
      </c>
      <c r="F8553" t="s">
        <v>84</v>
      </c>
      <c r="G8553">
        <v>130000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644</v>
      </c>
      <c r="AB8553">
        <v>2019</v>
      </c>
    </row>
    <row r="8554" spans="1:28" x14ac:dyDescent="0.25">
      <c r="A8554">
        <v>6</v>
      </c>
      <c r="B8554" t="s">
        <v>420</v>
      </c>
      <c r="C8554" t="s">
        <v>513</v>
      </c>
      <c r="D8554" t="s">
        <v>14</v>
      </c>
      <c r="E8554" t="s">
        <v>333</v>
      </c>
      <c r="F8554" t="s">
        <v>84</v>
      </c>
      <c r="G8554">
        <v>130000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644</v>
      </c>
      <c r="AB8554">
        <v>2019</v>
      </c>
    </row>
    <row r="8555" spans="1:28" x14ac:dyDescent="0.25">
      <c r="A8555">
        <v>7</v>
      </c>
      <c r="B8555" t="s">
        <v>421</v>
      </c>
      <c r="C8555" t="s">
        <v>515</v>
      </c>
      <c r="D8555" t="s">
        <v>4</v>
      </c>
      <c r="E8555" t="s">
        <v>516</v>
      </c>
      <c r="F8555" t="s">
        <v>84</v>
      </c>
      <c r="G8555">
        <v>130000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644</v>
      </c>
      <c r="AB8555">
        <v>2019</v>
      </c>
    </row>
    <row r="8556" spans="1:28" x14ac:dyDescent="0.25">
      <c r="A8556">
        <v>8</v>
      </c>
      <c r="B8556" t="s">
        <v>422</v>
      </c>
      <c r="C8556" t="s">
        <v>504</v>
      </c>
      <c r="D8556" t="s">
        <v>5</v>
      </c>
      <c r="E8556" t="s">
        <v>702</v>
      </c>
      <c r="F8556" t="s">
        <v>84</v>
      </c>
      <c r="G8556">
        <v>130000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644</v>
      </c>
      <c r="AB8556">
        <v>2019</v>
      </c>
    </row>
    <row r="8557" spans="1:28" x14ac:dyDescent="0.25">
      <c r="A8557">
        <v>9</v>
      </c>
      <c r="B8557" t="s">
        <v>423</v>
      </c>
      <c r="C8557" t="s">
        <v>614</v>
      </c>
      <c r="D8557" t="s">
        <v>615</v>
      </c>
      <c r="E8557" t="s">
        <v>616</v>
      </c>
      <c r="F8557" t="s">
        <v>84</v>
      </c>
      <c r="G8557">
        <v>130000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644</v>
      </c>
      <c r="AB8557">
        <v>2019</v>
      </c>
    </row>
    <row r="8558" spans="1:28" x14ac:dyDescent="0.25">
      <c r="A8558">
        <v>10</v>
      </c>
      <c r="B8558" t="s">
        <v>424</v>
      </c>
      <c r="C8558" t="s">
        <v>665</v>
      </c>
      <c r="D8558" t="s">
        <v>17</v>
      </c>
      <c r="E8558" t="s">
        <v>755</v>
      </c>
      <c r="F8558" t="s">
        <v>84</v>
      </c>
      <c r="G8558">
        <v>130000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644</v>
      </c>
      <c r="AB8558">
        <v>2019</v>
      </c>
    </row>
    <row r="8559" spans="1:28" x14ac:dyDescent="0.25">
      <c r="A8559">
        <v>11</v>
      </c>
      <c r="B8559" t="s">
        <v>425</v>
      </c>
      <c r="C8559" t="s">
        <v>659</v>
      </c>
      <c r="D8559" t="s">
        <v>6</v>
      </c>
      <c r="E8559" t="s">
        <v>756</v>
      </c>
      <c r="F8559" t="s">
        <v>84</v>
      </c>
      <c r="G8559">
        <v>130000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644</v>
      </c>
      <c r="AB8559">
        <v>2019</v>
      </c>
    </row>
    <row r="8560" spans="1:28" x14ac:dyDescent="0.25">
      <c r="A8560">
        <v>12</v>
      </c>
      <c r="B8560" t="s">
        <v>411</v>
      </c>
      <c r="C8560" t="s">
        <v>521</v>
      </c>
      <c r="D8560" t="s">
        <v>13</v>
      </c>
      <c r="E8560" t="s">
        <v>729</v>
      </c>
      <c r="F8560" t="s">
        <v>84</v>
      </c>
      <c r="G8560">
        <v>95000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644</v>
      </c>
      <c r="AB8560">
        <v>2019</v>
      </c>
    </row>
    <row r="8561" spans="1:28" x14ac:dyDescent="0.25">
      <c r="A8561">
        <v>13</v>
      </c>
      <c r="B8561" t="s">
        <v>413</v>
      </c>
      <c r="C8561" t="s">
        <v>626</v>
      </c>
      <c r="D8561" t="s">
        <v>627</v>
      </c>
      <c r="E8561" t="s">
        <v>730</v>
      </c>
      <c r="F8561" t="s">
        <v>84</v>
      </c>
      <c r="G8561">
        <v>95000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644</v>
      </c>
      <c r="AB8561">
        <v>2018</v>
      </c>
    </row>
    <row r="8562" spans="1:28" x14ac:dyDescent="0.25">
      <c r="A8562">
        <v>14</v>
      </c>
      <c r="B8562" t="s">
        <v>414</v>
      </c>
      <c r="C8562" t="s">
        <v>523</v>
      </c>
      <c r="D8562" t="s">
        <v>21</v>
      </c>
      <c r="E8562" t="s">
        <v>731</v>
      </c>
      <c r="F8562" t="s">
        <v>84</v>
      </c>
      <c r="G8562">
        <v>95000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644</v>
      </c>
      <c r="AB8562">
        <v>2018</v>
      </c>
    </row>
    <row r="8563" spans="1:28" x14ac:dyDescent="0.25">
      <c r="A8563">
        <v>15</v>
      </c>
      <c r="B8563" t="s">
        <v>415</v>
      </c>
      <c r="C8563" t="s">
        <v>525</v>
      </c>
      <c r="D8563" t="s">
        <v>10</v>
      </c>
      <c r="E8563" t="s">
        <v>69</v>
      </c>
      <c r="F8563" t="s">
        <v>84</v>
      </c>
      <c r="G8563">
        <v>95000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644</v>
      </c>
      <c r="AB8563">
        <v>2018</v>
      </c>
    </row>
    <row r="8564" spans="1:28" x14ac:dyDescent="0.25">
      <c r="A8564">
        <v>16</v>
      </c>
      <c r="B8564" t="s">
        <v>416</v>
      </c>
      <c r="C8564" t="s">
        <v>679</v>
      </c>
      <c r="D8564" t="s">
        <v>6</v>
      </c>
      <c r="E8564" t="s">
        <v>757</v>
      </c>
      <c r="F8564" t="s">
        <v>84</v>
      </c>
      <c r="G8564">
        <v>95000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644</v>
      </c>
      <c r="AB8564">
        <v>2018</v>
      </c>
    </row>
    <row r="8565" spans="1:28" x14ac:dyDescent="0.25">
      <c r="A8565">
        <v>17</v>
      </c>
      <c r="B8565" t="s">
        <v>412</v>
      </c>
      <c r="C8565" t="s">
        <v>527</v>
      </c>
      <c r="D8565" t="s">
        <v>17</v>
      </c>
      <c r="E8565" t="s">
        <v>613</v>
      </c>
      <c r="F8565" t="s">
        <v>84</v>
      </c>
      <c r="G8565">
        <v>85000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644</v>
      </c>
      <c r="AB8565">
        <v>2018</v>
      </c>
    </row>
    <row r="8566" spans="1:28" x14ac:dyDescent="0.25">
      <c r="A8566">
        <v>18</v>
      </c>
      <c r="B8566" t="s">
        <v>409</v>
      </c>
      <c r="C8566" t="s">
        <v>719</v>
      </c>
      <c r="D8566" t="s">
        <v>94</v>
      </c>
      <c r="E8566" t="s">
        <v>758</v>
      </c>
      <c r="F8566" t="s">
        <v>84</v>
      </c>
      <c r="G8566">
        <v>85000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644</v>
      </c>
      <c r="AB8566">
        <v>2018</v>
      </c>
    </row>
    <row r="8567" spans="1:28" x14ac:dyDescent="0.25">
      <c r="A8567">
        <v>19</v>
      </c>
      <c r="B8567" t="s">
        <v>410</v>
      </c>
      <c r="C8567" t="s">
        <v>685</v>
      </c>
      <c r="D8567" t="s">
        <v>21</v>
      </c>
      <c r="E8567" t="s">
        <v>734</v>
      </c>
      <c r="F8567" t="s">
        <v>84</v>
      </c>
      <c r="G8567">
        <v>85000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644</v>
      </c>
      <c r="AB8567">
        <v>2018</v>
      </c>
    </row>
    <row r="8568" spans="1:28" x14ac:dyDescent="0.25">
      <c r="A8568">
        <v>20</v>
      </c>
      <c r="B8568" t="s">
        <v>373</v>
      </c>
      <c r="C8568" t="s">
        <v>688</v>
      </c>
      <c r="D8568" t="s">
        <v>94</v>
      </c>
      <c r="E8568" t="s">
        <v>689</v>
      </c>
      <c r="F8568" t="s">
        <v>84</v>
      </c>
      <c r="G8568">
        <v>80000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644</v>
      </c>
      <c r="AB8568">
        <v>2018</v>
      </c>
    </row>
    <row r="8569" spans="1:28" x14ac:dyDescent="0.25">
      <c r="A8569">
        <v>21</v>
      </c>
      <c r="B8569" t="s">
        <v>408</v>
      </c>
      <c r="C8569" t="s">
        <v>712</v>
      </c>
      <c r="D8569" t="s">
        <v>632</v>
      </c>
      <c r="E8569" t="s">
        <v>713</v>
      </c>
      <c r="F8569" t="s">
        <v>84</v>
      </c>
      <c r="G8569">
        <v>80000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644</v>
      </c>
      <c r="AB8569">
        <v>2018</v>
      </c>
    </row>
    <row r="8570" spans="1:28" x14ac:dyDescent="0.25">
      <c r="A8570">
        <v>22</v>
      </c>
      <c r="B8570" t="s">
        <v>407</v>
      </c>
      <c r="C8570" t="s">
        <v>532</v>
      </c>
      <c r="D8570" t="s">
        <v>12</v>
      </c>
      <c r="E8570" t="s">
        <v>35</v>
      </c>
      <c r="F8570" t="s">
        <v>84</v>
      </c>
      <c r="G8570">
        <v>75000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644</v>
      </c>
      <c r="AB8570">
        <v>2018</v>
      </c>
    </row>
    <row r="8571" spans="1:28" x14ac:dyDescent="0.25">
      <c r="A8571">
        <v>23</v>
      </c>
      <c r="B8571" t="s">
        <v>406</v>
      </c>
      <c r="C8571" t="s">
        <v>533</v>
      </c>
      <c r="D8571" t="s">
        <v>6</v>
      </c>
      <c r="E8571" t="s">
        <v>735</v>
      </c>
      <c r="F8571" t="s">
        <v>84</v>
      </c>
      <c r="G8571">
        <v>70000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644</v>
      </c>
      <c r="AB8571">
        <v>2018</v>
      </c>
    </row>
    <row r="8572" spans="1:28" x14ac:dyDescent="0.25">
      <c r="A8572">
        <v>24</v>
      </c>
      <c r="B8572" t="s">
        <v>389</v>
      </c>
      <c r="C8572" t="s">
        <v>529</v>
      </c>
      <c r="D8572" t="s">
        <v>18</v>
      </c>
      <c r="E8572" t="s">
        <v>736</v>
      </c>
      <c r="F8572" t="s">
        <v>84</v>
      </c>
      <c r="G8572">
        <v>65000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644</v>
      </c>
      <c r="AB8572">
        <v>2018</v>
      </c>
    </row>
    <row r="8573" spans="1:28" x14ac:dyDescent="0.25">
      <c r="A8573">
        <v>25</v>
      </c>
      <c r="B8573" t="s">
        <v>402</v>
      </c>
      <c r="C8573" t="s">
        <v>526</v>
      </c>
      <c r="D8573" t="s">
        <v>4</v>
      </c>
      <c r="E8573" t="s">
        <v>737</v>
      </c>
      <c r="F8573" t="s">
        <v>84</v>
      </c>
      <c r="G8573">
        <v>65000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644</v>
      </c>
      <c r="AB8573">
        <v>2018</v>
      </c>
    </row>
    <row r="8574" spans="1:28" x14ac:dyDescent="0.25">
      <c r="A8574">
        <v>26</v>
      </c>
      <c r="B8574" t="s">
        <v>403</v>
      </c>
      <c r="C8574" t="s">
        <v>703</v>
      </c>
      <c r="D8574" t="s">
        <v>13</v>
      </c>
      <c r="E8574" t="s">
        <v>704</v>
      </c>
      <c r="F8574" t="s">
        <v>84</v>
      </c>
      <c r="G8574">
        <v>65000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644</v>
      </c>
      <c r="AB8574">
        <v>2018</v>
      </c>
    </row>
    <row r="8575" spans="1:28" x14ac:dyDescent="0.25">
      <c r="A8575">
        <v>27</v>
      </c>
      <c r="B8575" t="s">
        <v>404</v>
      </c>
      <c r="C8575" t="s">
        <v>534</v>
      </c>
      <c r="D8575" t="s">
        <v>10</v>
      </c>
      <c r="E8575" t="s">
        <v>759</v>
      </c>
      <c r="F8575" t="s">
        <v>84</v>
      </c>
      <c r="G8575">
        <v>65000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644</v>
      </c>
      <c r="AB8575">
        <v>2018</v>
      </c>
    </row>
    <row r="8576" spans="1:28" x14ac:dyDescent="0.25">
      <c r="A8576">
        <v>28</v>
      </c>
      <c r="B8576" t="s">
        <v>405</v>
      </c>
      <c r="C8576" t="s">
        <v>535</v>
      </c>
      <c r="D8576" t="s">
        <v>16</v>
      </c>
      <c r="E8576" t="s">
        <v>61</v>
      </c>
      <c r="F8576" t="s">
        <v>84</v>
      </c>
      <c r="G8576">
        <v>65000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644</v>
      </c>
      <c r="AB8576">
        <v>2018</v>
      </c>
    </row>
    <row r="8577" spans="1:28" x14ac:dyDescent="0.25">
      <c r="A8577">
        <v>29</v>
      </c>
      <c r="B8577" t="s">
        <v>400</v>
      </c>
      <c r="C8577" t="s">
        <v>536</v>
      </c>
      <c r="D8577" t="s">
        <v>4</v>
      </c>
      <c r="E8577" t="s">
        <v>64</v>
      </c>
      <c r="F8577" t="s">
        <v>84</v>
      </c>
      <c r="G8577">
        <v>60000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644</v>
      </c>
      <c r="AB8577">
        <v>2018</v>
      </c>
    </row>
    <row r="8578" spans="1:28" x14ac:dyDescent="0.25">
      <c r="A8578">
        <v>30</v>
      </c>
      <c r="B8578" t="s">
        <v>401</v>
      </c>
      <c r="C8578" t="s">
        <v>537</v>
      </c>
      <c r="D8578" t="s">
        <v>7</v>
      </c>
      <c r="E8578" t="s">
        <v>75</v>
      </c>
      <c r="F8578" t="s">
        <v>84</v>
      </c>
      <c r="G8578">
        <v>60000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644</v>
      </c>
      <c r="AB8578">
        <v>2018</v>
      </c>
    </row>
    <row r="8579" spans="1:28" x14ac:dyDescent="0.25">
      <c r="A8579">
        <v>31</v>
      </c>
      <c r="B8579" t="s">
        <v>398</v>
      </c>
      <c r="C8579" t="s">
        <v>770</v>
      </c>
      <c r="D8579" t="s">
        <v>615</v>
      </c>
      <c r="E8579" t="s">
        <v>771</v>
      </c>
      <c r="F8579" t="s">
        <v>84</v>
      </c>
      <c r="G8579">
        <v>55000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644</v>
      </c>
      <c r="AB8579">
        <v>2018</v>
      </c>
    </row>
    <row r="8580" spans="1:28" x14ac:dyDescent="0.25">
      <c r="A8580">
        <v>32</v>
      </c>
      <c r="B8580" t="s">
        <v>429</v>
      </c>
      <c r="C8580" t="s">
        <v>538</v>
      </c>
      <c r="D8580" t="s">
        <v>14</v>
      </c>
      <c r="E8580" t="s">
        <v>66</v>
      </c>
      <c r="F8580" t="s">
        <v>84</v>
      </c>
      <c r="G8580">
        <v>55000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644</v>
      </c>
      <c r="AB8580">
        <v>2018</v>
      </c>
    </row>
    <row r="8581" spans="1:28" x14ac:dyDescent="0.25">
      <c r="A8581">
        <v>33</v>
      </c>
      <c r="B8581" t="s">
        <v>342</v>
      </c>
      <c r="C8581" t="s">
        <v>539</v>
      </c>
      <c r="D8581" t="s">
        <v>15</v>
      </c>
      <c r="E8581" t="s">
        <v>540</v>
      </c>
      <c r="F8581" t="s">
        <v>84</v>
      </c>
      <c r="G8581">
        <v>55000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644</v>
      </c>
      <c r="AB8581">
        <v>2018</v>
      </c>
    </row>
    <row r="8582" spans="1:28" x14ac:dyDescent="0.25">
      <c r="A8582">
        <v>34</v>
      </c>
      <c r="B8582" t="s">
        <v>399</v>
      </c>
      <c r="C8582" t="s">
        <v>514</v>
      </c>
      <c r="D8582" t="s">
        <v>16</v>
      </c>
      <c r="E8582" t="s">
        <v>79</v>
      </c>
      <c r="F8582" t="s">
        <v>84</v>
      </c>
      <c r="G8582">
        <v>54000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644</v>
      </c>
      <c r="AB8582">
        <v>2018</v>
      </c>
    </row>
    <row r="8583" spans="1:28" x14ac:dyDescent="0.25">
      <c r="A8583">
        <v>35</v>
      </c>
      <c r="B8583" t="s">
        <v>396</v>
      </c>
      <c r="C8583" t="s">
        <v>541</v>
      </c>
      <c r="D8583" t="s">
        <v>21</v>
      </c>
      <c r="E8583" t="s">
        <v>70</v>
      </c>
      <c r="F8583" t="s">
        <v>84</v>
      </c>
      <c r="G8583">
        <v>50000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644</v>
      </c>
      <c r="AB8583">
        <v>2018</v>
      </c>
    </row>
    <row r="8584" spans="1:28" x14ac:dyDescent="0.25">
      <c r="A8584">
        <v>36</v>
      </c>
      <c r="B8584" t="s">
        <v>397</v>
      </c>
      <c r="C8584" t="s">
        <v>542</v>
      </c>
      <c r="D8584" t="s">
        <v>17</v>
      </c>
      <c r="E8584" t="s">
        <v>76</v>
      </c>
      <c r="F8584" t="s">
        <v>84</v>
      </c>
      <c r="G8584">
        <v>50000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644</v>
      </c>
      <c r="AB8584">
        <v>2018</v>
      </c>
    </row>
    <row r="8585" spans="1:28" x14ac:dyDescent="0.25">
      <c r="A8585">
        <v>37</v>
      </c>
      <c r="B8585" t="s">
        <v>379</v>
      </c>
      <c r="C8585" t="s">
        <v>544</v>
      </c>
      <c r="D8585" t="s">
        <v>10</v>
      </c>
      <c r="E8585" t="s">
        <v>43</v>
      </c>
      <c r="F8585" t="s">
        <v>84</v>
      </c>
      <c r="G8585">
        <v>45000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644</v>
      </c>
      <c r="AB8585">
        <v>2018</v>
      </c>
    </row>
    <row r="8586" spans="1:28" x14ac:dyDescent="0.25">
      <c r="A8586">
        <v>38</v>
      </c>
      <c r="B8586" t="s">
        <v>388</v>
      </c>
      <c r="C8586" t="s">
        <v>646</v>
      </c>
      <c r="D8586" t="s">
        <v>647</v>
      </c>
      <c r="E8586" t="s">
        <v>24</v>
      </c>
      <c r="F8586" t="s">
        <v>84</v>
      </c>
      <c r="G8586">
        <v>45000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644</v>
      </c>
      <c r="AB8586">
        <v>2018</v>
      </c>
    </row>
    <row r="8587" spans="1:28" x14ac:dyDescent="0.25">
      <c r="A8587">
        <v>39</v>
      </c>
      <c r="B8587" t="s">
        <v>390</v>
      </c>
      <c r="C8587" t="s">
        <v>531</v>
      </c>
      <c r="D8587" t="s">
        <v>5</v>
      </c>
      <c r="E8587" t="s">
        <v>25</v>
      </c>
      <c r="F8587" t="s">
        <v>84</v>
      </c>
      <c r="G8587">
        <v>45000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644</v>
      </c>
      <c r="AB8587">
        <v>2018</v>
      </c>
    </row>
    <row r="8588" spans="1:28" x14ac:dyDescent="0.25">
      <c r="A8588">
        <v>40</v>
      </c>
      <c r="B8588" t="s">
        <v>368</v>
      </c>
      <c r="C8588" t="s">
        <v>720</v>
      </c>
      <c r="D8588" t="s">
        <v>13</v>
      </c>
      <c r="E8588" t="s">
        <v>738</v>
      </c>
      <c r="F8588" t="s">
        <v>84</v>
      </c>
      <c r="G8588">
        <v>45000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644</v>
      </c>
      <c r="AB8588">
        <v>2018</v>
      </c>
    </row>
    <row r="8589" spans="1:28" x14ac:dyDescent="0.25">
      <c r="A8589">
        <v>41</v>
      </c>
      <c r="B8589" t="s">
        <v>391</v>
      </c>
      <c r="C8589" t="s">
        <v>545</v>
      </c>
      <c r="D8589" t="s">
        <v>4</v>
      </c>
      <c r="E8589" t="s">
        <v>24</v>
      </c>
      <c r="F8589" t="s">
        <v>84</v>
      </c>
      <c r="G8589">
        <v>45000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644</v>
      </c>
      <c r="AB8589">
        <v>2018</v>
      </c>
    </row>
    <row r="8590" spans="1:28" x14ac:dyDescent="0.25">
      <c r="A8590">
        <v>42</v>
      </c>
      <c r="B8590" t="s">
        <v>392</v>
      </c>
      <c r="C8590" t="s">
        <v>547</v>
      </c>
      <c r="D8590" t="s">
        <v>10</v>
      </c>
      <c r="E8590" t="s">
        <v>50</v>
      </c>
      <c r="F8590" t="s">
        <v>84</v>
      </c>
      <c r="G8590">
        <v>45000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644</v>
      </c>
      <c r="AB8590">
        <v>2018</v>
      </c>
    </row>
    <row r="8591" spans="1:28" x14ac:dyDescent="0.25">
      <c r="A8591">
        <v>43</v>
      </c>
      <c r="B8591" t="s">
        <v>393</v>
      </c>
      <c r="C8591" t="s">
        <v>717</v>
      </c>
      <c r="D8591" t="s">
        <v>10</v>
      </c>
      <c r="E8591" t="s">
        <v>43</v>
      </c>
      <c r="F8591" t="s">
        <v>84</v>
      </c>
      <c r="G8591">
        <v>45000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644</v>
      </c>
      <c r="AB8591">
        <v>2018</v>
      </c>
    </row>
    <row r="8592" spans="1:28" x14ac:dyDescent="0.25">
      <c r="A8592">
        <v>44</v>
      </c>
      <c r="B8592" t="s">
        <v>387</v>
      </c>
      <c r="C8592" t="s">
        <v>549</v>
      </c>
      <c r="D8592" t="s">
        <v>16</v>
      </c>
      <c r="E8592" t="s">
        <v>45</v>
      </c>
      <c r="F8592" t="s">
        <v>84</v>
      </c>
      <c r="G8592">
        <v>44000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644</v>
      </c>
      <c r="AB8592">
        <v>2018</v>
      </c>
    </row>
    <row r="8593" spans="1:28" x14ac:dyDescent="0.25">
      <c r="A8593">
        <v>45</v>
      </c>
      <c r="B8593" t="s">
        <v>375</v>
      </c>
      <c r="C8593" t="s">
        <v>705</v>
      </c>
      <c r="D8593" t="s">
        <v>10</v>
      </c>
      <c r="E8593" t="s">
        <v>739</v>
      </c>
      <c r="F8593" t="s">
        <v>84</v>
      </c>
      <c r="G8593">
        <v>40000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644</v>
      </c>
      <c r="AB8593">
        <v>2018</v>
      </c>
    </row>
    <row r="8594" spans="1:28" x14ac:dyDescent="0.25">
      <c r="A8594">
        <v>46</v>
      </c>
      <c r="B8594" t="s">
        <v>376</v>
      </c>
      <c r="C8594" t="s">
        <v>551</v>
      </c>
      <c r="D8594" t="s">
        <v>10</v>
      </c>
      <c r="E8594" t="s">
        <v>44</v>
      </c>
      <c r="F8594" t="s">
        <v>84</v>
      </c>
      <c r="G8594">
        <v>40000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644</v>
      </c>
      <c r="AB8594">
        <v>2018</v>
      </c>
    </row>
    <row r="8595" spans="1:28" x14ac:dyDescent="0.25">
      <c r="A8595">
        <v>47</v>
      </c>
      <c r="B8595" t="s">
        <v>382</v>
      </c>
      <c r="C8595" t="s">
        <v>552</v>
      </c>
      <c r="D8595" t="s">
        <v>94</v>
      </c>
      <c r="E8595" t="s">
        <v>65</v>
      </c>
      <c r="F8595" t="s">
        <v>84</v>
      </c>
      <c r="G8595">
        <v>40000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644</v>
      </c>
      <c r="AB8595">
        <v>2018</v>
      </c>
    </row>
    <row r="8596" spans="1:28" x14ac:dyDescent="0.25">
      <c r="A8596">
        <v>48</v>
      </c>
      <c r="B8596" t="s">
        <v>385</v>
      </c>
      <c r="C8596" t="s">
        <v>629</v>
      </c>
      <c r="D8596" t="s">
        <v>12</v>
      </c>
      <c r="E8596" t="s">
        <v>698</v>
      </c>
      <c r="F8596" t="s">
        <v>84</v>
      </c>
      <c r="G8596">
        <v>40000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644</v>
      </c>
      <c r="AB8596">
        <v>2018</v>
      </c>
    </row>
    <row r="8597" spans="1:28" x14ac:dyDescent="0.25">
      <c r="A8597">
        <v>49</v>
      </c>
      <c r="B8597" t="s">
        <v>386</v>
      </c>
      <c r="C8597" t="s">
        <v>631</v>
      </c>
      <c r="D8597" t="s">
        <v>6</v>
      </c>
      <c r="E8597" t="s">
        <v>740</v>
      </c>
      <c r="F8597" t="s">
        <v>84</v>
      </c>
      <c r="G8597">
        <v>40000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644</v>
      </c>
      <c r="AB8597">
        <v>2018</v>
      </c>
    </row>
    <row r="8598" spans="1:28" x14ac:dyDescent="0.25">
      <c r="A8598">
        <v>50</v>
      </c>
      <c r="B8598" t="s">
        <v>381</v>
      </c>
      <c r="C8598" t="s">
        <v>553</v>
      </c>
      <c r="D8598" t="s">
        <v>10</v>
      </c>
      <c r="E8598" t="s">
        <v>740</v>
      </c>
      <c r="F8598" t="s">
        <v>84</v>
      </c>
      <c r="G8598">
        <v>38000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644</v>
      </c>
      <c r="AB8598">
        <v>2018</v>
      </c>
    </row>
    <row r="8599" spans="1:28" x14ac:dyDescent="0.25">
      <c r="A8599">
        <v>51</v>
      </c>
      <c r="B8599" t="s">
        <v>377</v>
      </c>
      <c r="C8599" t="s">
        <v>554</v>
      </c>
      <c r="D8599" t="s">
        <v>10</v>
      </c>
      <c r="E8599" t="s">
        <v>44</v>
      </c>
      <c r="F8599" t="s">
        <v>84</v>
      </c>
      <c r="G8599">
        <v>36000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644</v>
      </c>
      <c r="AB8599">
        <v>2018</v>
      </c>
    </row>
    <row r="8600" spans="1:28" x14ac:dyDescent="0.25">
      <c r="A8600">
        <v>52</v>
      </c>
      <c r="B8600" t="s">
        <v>378</v>
      </c>
      <c r="C8600" t="s">
        <v>556</v>
      </c>
      <c r="D8600" t="s">
        <v>10</v>
      </c>
      <c r="E8600" t="s">
        <v>44</v>
      </c>
      <c r="F8600" t="s">
        <v>84</v>
      </c>
      <c r="G8600">
        <v>36000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644</v>
      </c>
      <c r="AB8600">
        <v>2018</v>
      </c>
    </row>
    <row r="8601" spans="1:28" x14ac:dyDescent="0.25">
      <c r="A8601">
        <v>53</v>
      </c>
      <c r="B8601" t="s">
        <v>380</v>
      </c>
      <c r="C8601" t="s">
        <v>543</v>
      </c>
      <c r="D8601" t="s">
        <v>21</v>
      </c>
      <c r="E8601" t="s">
        <v>760</v>
      </c>
      <c r="F8601" t="s">
        <v>84</v>
      </c>
      <c r="G8601">
        <v>36000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644</v>
      </c>
      <c r="AB8601">
        <v>2018</v>
      </c>
    </row>
    <row r="8602" spans="1:28" x14ac:dyDescent="0.25">
      <c r="A8602">
        <v>54</v>
      </c>
      <c r="B8602" t="s">
        <v>430</v>
      </c>
      <c r="C8602" t="s">
        <v>761</v>
      </c>
      <c r="D8602" t="s">
        <v>21</v>
      </c>
      <c r="E8602" t="s">
        <v>741</v>
      </c>
      <c r="F8602" t="s">
        <v>84</v>
      </c>
      <c r="G8602">
        <v>33000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644</v>
      </c>
      <c r="AB8602">
        <v>2018</v>
      </c>
    </row>
    <row r="8603" spans="1:28" x14ac:dyDescent="0.25">
      <c r="A8603">
        <v>55</v>
      </c>
      <c r="B8603" t="s">
        <v>360</v>
      </c>
      <c r="C8603" t="s">
        <v>560</v>
      </c>
      <c r="D8603" t="s">
        <v>12</v>
      </c>
      <c r="E8603" t="s">
        <v>742</v>
      </c>
      <c r="F8603" t="s">
        <v>84</v>
      </c>
      <c r="G8603">
        <v>32000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644</v>
      </c>
      <c r="AB8603">
        <v>2018</v>
      </c>
    </row>
    <row r="8604" spans="1:28" x14ac:dyDescent="0.25">
      <c r="A8604">
        <v>56</v>
      </c>
      <c r="B8604" t="s">
        <v>369</v>
      </c>
      <c r="C8604" t="s">
        <v>562</v>
      </c>
      <c r="D8604" t="s">
        <v>94</v>
      </c>
      <c r="E8604" t="s">
        <v>563</v>
      </c>
      <c r="F8604" t="s">
        <v>84</v>
      </c>
      <c r="G8604">
        <v>32000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644</v>
      </c>
      <c r="AB8604">
        <v>2018</v>
      </c>
    </row>
    <row r="8605" spans="1:28" x14ac:dyDescent="0.25">
      <c r="A8605">
        <v>57</v>
      </c>
      <c r="B8605" t="s">
        <v>370</v>
      </c>
      <c r="C8605" t="s">
        <v>648</v>
      </c>
      <c r="D8605" t="s">
        <v>94</v>
      </c>
      <c r="E8605" t="s">
        <v>742</v>
      </c>
      <c r="F8605" t="s">
        <v>84</v>
      </c>
      <c r="G8605">
        <v>32000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644</v>
      </c>
      <c r="AB8605">
        <v>2018</v>
      </c>
    </row>
    <row r="8606" spans="1:28" x14ac:dyDescent="0.25">
      <c r="A8606">
        <v>58</v>
      </c>
      <c r="B8606" t="s">
        <v>371</v>
      </c>
      <c r="C8606" t="s">
        <v>550</v>
      </c>
      <c r="D8606" t="s">
        <v>94</v>
      </c>
      <c r="E8606" t="s">
        <v>58</v>
      </c>
      <c r="F8606" t="s">
        <v>84</v>
      </c>
      <c r="G8606">
        <v>32000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644</v>
      </c>
      <c r="AB8606">
        <v>2018</v>
      </c>
    </row>
    <row r="8607" spans="1:28" x14ac:dyDescent="0.25">
      <c r="A8607">
        <v>59</v>
      </c>
      <c r="B8607" t="s">
        <v>372</v>
      </c>
      <c r="C8607" t="s">
        <v>769</v>
      </c>
      <c r="D8607" t="s">
        <v>94</v>
      </c>
      <c r="E8607" t="s">
        <v>630</v>
      </c>
      <c r="F8607" t="s">
        <v>84</v>
      </c>
      <c r="G8607">
        <v>32000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644</v>
      </c>
      <c r="AB8607">
        <v>2018</v>
      </c>
    </row>
    <row r="8608" spans="1:28" x14ac:dyDescent="0.25">
      <c r="A8608">
        <v>60</v>
      </c>
      <c r="B8608" t="s">
        <v>373</v>
      </c>
      <c r="C8608" t="s">
        <v>566</v>
      </c>
      <c r="D8608" t="s">
        <v>14</v>
      </c>
      <c r="E8608" t="s">
        <v>743</v>
      </c>
      <c r="F8608" t="s">
        <v>84</v>
      </c>
      <c r="G8608">
        <v>32000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644</v>
      </c>
      <c r="AB8608">
        <v>2018</v>
      </c>
    </row>
    <row r="8609" spans="1:28" x14ac:dyDescent="0.25">
      <c r="A8609">
        <v>61</v>
      </c>
      <c r="B8609" t="s">
        <v>366</v>
      </c>
      <c r="C8609" t="s">
        <v>727</v>
      </c>
      <c r="D8609" t="s">
        <v>14</v>
      </c>
      <c r="E8609" t="s">
        <v>763</v>
      </c>
      <c r="F8609" t="s">
        <v>84</v>
      </c>
      <c r="G8609">
        <v>30000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644</v>
      </c>
      <c r="AB8609">
        <v>2018</v>
      </c>
    </row>
    <row r="8610" spans="1:28" x14ac:dyDescent="0.25">
      <c r="A8610">
        <v>62</v>
      </c>
      <c r="B8610" t="s">
        <v>367</v>
      </c>
      <c r="C8610" t="s">
        <v>567</v>
      </c>
      <c r="D8610" t="s">
        <v>4</v>
      </c>
      <c r="E8610" t="s">
        <v>745</v>
      </c>
      <c r="F8610" t="s">
        <v>84</v>
      </c>
      <c r="G8610">
        <v>30000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644</v>
      </c>
      <c r="AB8610">
        <v>2018</v>
      </c>
    </row>
    <row r="8611" spans="1:28" x14ac:dyDescent="0.25">
      <c r="A8611">
        <v>63</v>
      </c>
      <c r="B8611" t="s">
        <v>346</v>
      </c>
      <c r="C8611" t="s">
        <v>583</v>
      </c>
      <c r="D8611" t="s">
        <v>12</v>
      </c>
      <c r="E8611" t="s">
        <v>36</v>
      </c>
      <c r="F8611" t="s">
        <v>84</v>
      </c>
      <c r="G8611">
        <v>27500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644</v>
      </c>
      <c r="AB8611">
        <v>2018</v>
      </c>
    </row>
    <row r="8612" spans="1:28" x14ac:dyDescent="0.25">
      <c r="A8612">
        <v>64</v>
      </c>
      <c r="B8612" t="s">
        <v>350</v>
      </c>
      <c r="C8612" t="s">
        <v>558</v>
      </c>
      <c r="D8612" t="s">
        <v>6</v>
      </c>
      <c r="E8612" t="s">
        <v>746</v>
      </c>
      <c r="F8612" t="s">
        <v>84</v>
      </c>
      <c r="G8612">
        <v>27500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644</v>
      </c>
      <c r="AB8612">
        <v>2018</v>
      </c>
    </row>
    <row r="8613" spans="1:28" x14ac:dyDescent="0.25">
      <c r="A8613">
        <v>65</v>
      </c>
      <c r="B8613" t="s">
        <v>361</v>
      </c>
      <c r="C8613" t="s">
        <v>622</v>
      </c>
      <c r="D8613" t="s">
        <v>12</v>
      </c>
      <c r="E8613" t="s">
        <v>764</v>
      </c>
      <c r="F8613" t="s">
        <v>84</v>
      </c>
      <c r="G8613">
        <v>27500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644</v>
      </c>
      <c r="AB8613">
        <v>2018</v>
      </c>
    </row>
    <row r="8614" spans="1:28" x14ac:dyDescent="0.25">
      <c r="A8614">
        <v>66</v>
      </c>
      <c r="B8614" t="s">
        <v>365</v>
      </c>
      <c r="C8614" t="s">
        <v>584</v>
      </c>
      <c r="D8614" t="s">
        <v>19</v>
      </c>
      <c r="E8614" t="s">
        <v>742</v>
      </c>
      <c r="F8614" t="s">
        <v>84</v>
      </c>
      <c r="G8614">
        <v>26000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644</v>
      </c>
      <c r="AB8614">
        <v>2018</v>
      </c>
    </row>
    <row r="8615" spans="1:28" x14ac:dyDescent="0.25">
      <c r="A8615">
        <v>67</v>
      </c>
      <c r="B8615" t="s">
        <v>364</v>
      </c>
      <c r="C8615" t="s">
        <v>555</v>
      </c>
      <c r="D8615" t="s">
        <v>94</v>
      </c>
      <c r="E8615" t="s">
        <v>74</v>
      </c>
      <c r="F8615" t="s">
        <v>84</v>
      </c>
      <c r="G8615">
        <v>25000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644</v>
      </c>
      <c r="AB8615">
        <v>2018</v>
      </c>
    </row>
    <row r="8616" spans="1:28" x14ac:dyDescent="0.25">
      <c r="A8616">
        <v>68</v>
      </c>
      <c r="B8616" t="s">
        <v>363</v>
      </c>
      <c r="C8616" t="s">
        <v>569</v>
      </c>
      <c r="D8616" t="s">
        <v>94</v>
      </c>
      <c r="E8616" t="s">
        <v>765</v>
      </c>
      <c r="F8616" t="s">
        <v>84</v>
      </c>
      <c r="G8616">
        <v>23100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644</v>
      </c>
      <c r="AB8616">
        <v>2018</v>
      </c>
    </row>
    <row r="8617" spans="1:28" x14ac:dyDescent="0.25">
      <c r="A8617">
        <v>69</v>
      </c>
      <c r="B8617" t="s">
        <v>362</v>
      </c>
      <c r="C8617" t="s">
        <v>570</v>
      </c>
      <c r="D8617" t="s">
        <v>94</v>
      </c>
      <c r="E8617" t="s">
        <v>620</v>
      </c>
      <c r="F8617" t="s">
        <v>84</v>
      </c>
      <c r="G8617">
        <v>23000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644</v>
      </c>
      <c r="AB8617">
        <v>2018</v>
      </c>
    </row>
    <row r="8618" spans="1:28" x14ac:dyDescent="0.25">
      <c r="A8618">
        <v>70</v>
      </c>
      <c r="B8618" t="s">
        <v>432</v>
      </c>
      <c r="C8618" t="s">
        <v>590</v>
      </c>
      <c r="D8618" t="s">
        <v>10</v>
      </c>
      <c r="E8618" t="s">
        <v>33</v>
      </c>
      <c r="F8618" t="s">
        <v>84</v>
      </c>
      <c r="G8618">
        <v>22000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644</v>
      </c>
      <c r="AB8618">
        <v>2018</v>
      </c>
    </row>
    <row r="8619" spans="1:28" x14ac:dyDescent="0.25">
      <c r="A8619">
        <v>71</v>
      </c>
      <c r="B8619" t="s">
        <v>353</v>
      </c>
      <c r="C8619" t="s">
        <v>766</v>
      </c>
      <c r="D8619" t="s">
        <v>19</v>
      </c>
      <c r="E8619" t="s">
        <v>60</v>
      </c>
      <c r="F8619" t="s">
        <v>84</v>
      </c>
      <c r="G8619">
        <v>22000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644</v>
      </c>
      <c r="AB8619">
        <v>2018</v>
      </c>
    </row>
    <row r="8620" spans="1:28" x14ac:dyDescent="0.25">
      <c r="A8620">
        <v>72</v>
      </c>
      <c r="B8620" t="s">
        <v>354</v>
      </c>
      <c r="C8620" t="s">
        <v>581</v>
      </c>
      <c r="D8620" t="s">
        <v>94</v>
      </c>
      <c r="E8620" t="s">
        <v>54</v>
      </c>
      <c r="F8620" t="s">
        <v>84</v>
      </c>
      <c r="G8620">
        <v>22000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644</v>
      </c>
      <c r="AB8620">
        <v>2018</v>
      </c>
    </row>
    <row r="8621" spans="1:28" x14ac:dyDescent="0.25">
      <c r="A8621">
        <v>73</v>
      </c>
      <c r="B8621" t="s">
        <v>355</v>
      </c>
      <c r="C8621" t="s">
        <v>582</v>
      </c>
      <c r="D8621" t="s">
        <v>7</v>
      </c>
      <c r="E8621" t="s">
        <v>54</v>
      </c>
      <c r="F8621" t="s">
        <v>84</v>
      </c>
      <c r="G8621">
        <v>22000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644</v>
      </c>
      <c r="AB8621">
        <v>2018</v>
      </c>
    </row>
    <row r="8622" spans="1:28" x14ac:dyDescent="0.25">
      <c r="A8622">
        <v>74</v>
      </c>
      <c r="B8622" t="s">
        <v>356</v>
      </c>
      <c r="C8622" t="s">
        <v>571</v>
      </c>
      <c r="D8622" t="s">
        <v>6</v>
      </c>
      <c r="E8622" t="s">
        <v>767</v>
      </c>
      <c r="F8622" t="s">
        <v>84</v>
      </c>
      <c r="G8622">
        <v>22000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644</v>
      </c>
      <c r="AB8622">
        <v>2018</v>
      </c>
    </row>
    <row r="8623" spans="1:28" x14ac:dyDescent="0.25">
      <c r="A8623">
        <v>75</v>
      </c>
      <c r="B8623" t="s">
        <v>357</v>
      </c>
      <c r="C8623" t="s">
        <v>589</v>
      </c>
      <c r="D8623" t="s">
        <v>6</v>
      </c>
      <c r="E8623" t="s">
        <v>767</v>
      </c>
      <c r="F8623" t="s">
        <v>84</v>
      </c>
      <c r="G8623">
        <v>22000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644</v>
      </c>
      <c r="AB8623">
        <v>2018</v>
      </c>
    </row>
    <row r="8624" spans="1:28" x14ac:dyDescent="0.25">
      <c r="A8624">
        <v>76</v>
      </c>
      <c r="B8624" t="s">
        <v>358</v>
      </c>
      <c r="C8624" t="s">
        <v>748</v>
      </c>
      <c r="D8624" t="s">
        <v>10</v>
      </c>
      <c r="E8624" t="s">
        <v>54</v>
      </c>
      <c r="F8624" t="s">
        <v>84</v>
      </c>
      <c r="G8624">
        <v>22000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644</v>
      </c>
      <c r="AB8624">
        <v>2018</v>
      </c>
    </row>
    <row r="8625" spans="1:28" x14ac:dyDescent="0.25">
      <c r="A8625">
        <v>77</v>
      </c>
      <c r="B8625" t="s">
        <v>359</v>
      </c>
      <c r="C8625" t="s">
        <v>572</v>
      </c>
      <c r="D8625" t="s">
        <v>94</v>
      </c>
      <c r="E8625" t="s">
        <v>54</v>
      </c>
      <c r="F8625" t="s">
        <v>84</v>
      </c>
      <c r="G8625">
        <v>22000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644</v>
      </c>
      <c r="AB8625">
        <v>2018</v>
      </c>
    </row>
    <row r="8626" spans="1:28" x14ac:dyDescent="0.25">
      <c r="A8626">
        <v>78</v>
      </c>
      <c r="B8626" t="s">
        <v>347</v>
      </c>
      <c r="C8626" t="s">
        <v>651</v>
      </c>
      <c r="D8626" t="s">
        <v>6</v>
      </c>
      <c r="E8626" t="s">
        <v>767</v>
      </c>
      <c r="F8626" t="s">
        <v>84</v>
      </c>
      <c r="G8626">
        <v>20000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644</v>
      </c>
      <c r="AB8626">
        <v>2018</v>
      </c>
    </row>
    <row r="8627" spans="1:28" x14ac:dyDescent="0.25">
      <c r="A8627">
        <v>79</v>
      </c>
      <c r="B8627" t="s">
        <v>348</v>
      </c>
      <c r="C8627" t="s">
        <v>652</v>
      </c>
      <c r="D8627" t="s">
        <v>6</v>
      </c>
      <c r="E8627" t="s">
        <v>768</v>
      </c>
      <c r="F8627" t="s">
        <v>84</v>
      </c>
      <c r="G8627">
        <v>20000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644</v>
      </c>
      <c r="AB8627">
        <v>2018</v>
      </c>
    </row>
    <row r="8628" spans="1:28" x14ac:dyDescent="0.25">
      <c r="A8628">
        <v>80</v>
      </c>
      <c r="B8628" t="s">
        <v>349</v>
      </c>
      <c r="C8628" t="s">
        <v>591</v>
      </c>
      <c r="D8628" t="s">
        <v>6</v>
      </c>
      <c r="E8628" t="s">
        <v>767</v>
      </c>
      <c r="F8628" t="s">
        <v>84</v>
      </c>
      <c r="G8628">
        <v>20000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644</v>
      </c>
      <c r="AB8628">
        <v>2018</v>
      </c>
    </row>
    <row r="8629" spans="1:28" x14ac:dyDescent="0.25">
      <c r="A8629">
        <v>81</v>
      </c>
      <c r="B8629" t="s">
        <v>351</v>
      </c>
      <c r="C8629" t="s">
        <v>592</v>
      </c>
      <c r="D8629" t="s">
        <v>6</v>
      </c>
      <c r="E8629" t="s">
        <v>768</v>
      </c>
      <c r="F8629" t="s">
        <v>84</v>
      </c>
      <c r="G8629">
        <v>20000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644</v>
      </c>
      <c r="AB8629">
        <v>2018</v>
      </c>
    </row>
    <row r="8630" spans="1:28" x14ac:dyDescent="0.25">
      <c r="A8630">
        <v>82</v>
      </c>
      <c r="B8630" t="s">
        <v>352</v>
      </c>
      <c r="C8630" t="s">
        <v>593</v>
      </c>
      <c r="D8630" t="s">
        <v>6</v>
      </c>
      <c r="E8630" t="s">
        <v>768</v>
      </c>
      <c r="F8630" t="s">
        <v>84</v>
      </c>
      <c r="G8630">
        <v>20000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644</v>
      </c>
      <c r="AB8630">
        <v>2018</v>
      </c>
    </row>
    <row r="8631" spans="1:28" x14ac:dyDescent="0.25">
      <c r="A8631">
        <v>83</v>
      </c>
      <c r="B8631" t="s">
        <v>428</v>
      </c>
      <c r="C8631" t="s">
        <v>722</v>
      </c>
      <c r="D8631" t="s">
        <v>723</v>
      </c>
      <c r="E8631" t="s">
        <v>752</v>
      </c>
      <c r="F8631" t="s">
        <v>84</v>
      </c>
      <c r="G8631">
        <v>20000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644</v>
      </c>
      <c r="AB8631">
        <v>2018</v>
      </c>
    </row>
    <row r="8632" spans="1:28" x14ac:dyDescent="0.25">
      <c r="A8632">
        <v>84</v>
      </c>
      <c r="B8632" t="s">
        <v>344</v>
      </c>
      <c r="C8632" t="s">
        <v>588</v>
      </c>
      <c r="D8632" t="s">
        <v>94</v>
      </c>
      <c r="E8632" t="s">
        <v>41</v>
      </c>
      <c r="F8632" t="s">
        <v>84</v>
      </c>
      <c r="G8632">
        <v>18000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644</v>
      </c>
      <c r="AB8632">
        <v>2018</v>
      </c>
    </row>
    <row r="8633" spans="1:28" x14ac:dyDescent="0.25">
      <c r="A8633">
        <v>85</v>
      </c>
      <c r="B8633" t="s">
        <v>345</v>
      </c>
      <c r="C8633" t="s">
        <v>512</v>
      </c>
      <c r="D8633" t="s">
        <v>94</v>
      </c>
      <c r="E8633" t="s">
        <v>764</v>
      </c>
      <c r="F8633" t="s">
        <v>84</v>
      </c>
      <c r="G8633">
        <v>18000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644</v>
      </c>
      <c r="AB8633">
        <v>2018</v>
      </c>
    </row>
    <row r="8634" spans="1:28" x14ac:dyDescent="0.25">
      <c r="A8634">
        <v>86</v>
      </c>
      <c r="B8634" t="s">
        <v>341</v>
      </c>
      <c r="C8634" t="s">
        <v>579</v>
      </c>
      <c r="D8634" t="s">
        <v>94</v>
      </c>
      <c r="E8634" t="s">
        <v>768</v>
      </c>
      <c r="F8634" t="s">
        <v>84</v>
      </c>
      <c r="G8634">
        <v>15250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644</v>
      </c>
      <c r="AB8634">
        <v>2018</v>
      </c>
    </row>
    <row r="8635" spans="1:28" x14ac:dyDescent="0.25">
      <c r="A8635">
        <v>87</v>
      </c>
      <c r="B8635" t="s">
        <v>342</v>
      </c>
      <c r="C8635" t="s">
        <v>559</v>
      </c>
      <c r="D8635" t="s">
        <v>94</v>
      </c>
      <c r="E8635" t="s">
        <v>37</v>
      </c>
      <c r="F8635" t="s">
        <v>84</v>
      </c>
      <c r="G8635">
        <v>15250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644</v>
      </c>
      <c r="AB8635">
        <v>2018</v>
      </c>
    </row>
    <row r="8636" spans="1:28" x14ac:dyDescent="0.25">
      <c r="A8636">
        <v>88</v>
      </c>
      <c r="B8636" t="s">
        <v>343</v>
      </c>
      <c r="C8636" t="s">
        <v>633</v>
      </c>
      <c r="D8636" t="s">
        <v>6</v>
      </c>
      <c r="E8636" t="s">
        <v>37</v>
      </c>
      <c r="F8636" t="s">
        <v>84</v>
      </c>
      <c r="G8636">
        <v>15250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644</v>
      </c>
      <c r="AB8636">
        <v>2018</v>
      </c>
    </row>
    <row r="8637" spans="1:28" x14ac:dyDescent="0.25">
      <c r="A8637">
        <v>89</v>
      </c>
      <c r="B8637" t="s">
        <v>338</v>
      </c>
      <c r="C8637" t="s">
        <v>594</v>
      </c>
      <c r="D8637" t="s">
        <v>6</v>
      </c>
      <c r="E8637" t="s">
        <v>28</v>
      </c>
      <c r="F8637" t="s">
        <v>84</v>
      </c>
      <c r="G8637">
        <v>15000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644</v>
      </c>
      <c r="AB8637">
        <v>2018</v>
      </c>
    </row>
    <row r="8638" spans="1:28" x14ac:dyDescent="0.25">
      <c r="A8638">
        <v>90</v>
      </c>
      <c r="B8638" t="s">
        <v>339</v>
      </c>
      <c r="C8638" t="s">
        <v>595</v>
      </c>
      <c r="D8638" t="s">
        <v>94</v>
      </c>
      <c r="E8638" t="s">
        <v>57</v>
      </c>
      <c r="F8638" t="s">
        <v>84</v>
      </c>
      <c r="G8638">
        <v>15000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644</v>
      </c>
      <c r="AB8638">
        <v>2018</v>
      </c>
    </row>
    <row r="8639" spans="1:28" x14ac:dyDescent="0.25">
      <c r="A8639">
        <v>91</v>
      </c>
      <c r="B8639" t="s">
        <v>340</v>
      </c>
      <c r="C8639" t="s">
        <v>654</v>
      </c>
      <c r="D8639" t="s">
        <v>6</v>
      </c>
      <c r="E8639" t="s">
        <v>764</v>
      </c>
      <c r="F8639" t="s">
        <v>84</v>
      </c>
      <c r="G8639">
        <v>15000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644</v>
      </c>
      <c r="AB8639">
        <v>2018</v>
      </c>
    </row>
    <row r="8640" spans="1:28" x14ac:dyDescent="0.25">
      <c r="A8640">
        <v>92</v>
      </c>
      <c r="B8640" t="s">
        <v>431</v>
      </c>
      <c r="C8640" t="s">
        <v>600</v>
      </c>
      <c r="D8640" t="s">
        <v>94</v>
      </c>
      <c r="E8640" t="s">
        <v>37</v>
      </c>
      <c r="F8640" t="s">
        <v>84</v>
      </c>
      <c r="G8640">
        <v>12500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644</v>
      </c>
      <c r="AB8640">
        <v>2018</v>
      </c>
    </row>
    <row r="8641" spans="1:28" x14ac:dyDescent="0.25">
      <c r="A8641">
        <v>93</v>
      </c>
      <c r="B8641" t="s">
        <v>336</v>
      </c>
      <c r="C8641" t="s">
        <v>603</v>
      </c>
      <c r="D8641" t="s">
        <v>6</v>
      </c>
      <c r="E8641" t="s">
        <v>37</v>
      </c>
      <c r="F8641" t="s">
        <v>84</v>
      </c>
      <c r="G8641">
        <v>8000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644</v>
      </c>
      <c r="AB8641">
        <v>2018</v>
      </c>
    </row>
    <row r="8642" spans="1:28" x14ac:dyDescent="0.25">
      <c r="A8642">
        <v>94</v>
      </c>
      <c r="B8642" t="s">
        <v>337</v>
      </c>
      <c r="C8642" t="s">
        <v>725</v>
      </c>
      <c r="D8642" t="s">
        <v>6</v>
      </c>
      <c r="E8642" t="s">
        <v>37</v>
      </c>
      <c r="F8642" t="s">
        <v>84</v>
      </c>
      <c r="G8642">
        <v>8000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222</v>
      </c>
      <c r="AB8642">
        <v>2018</v>
      </c>
    </row>
    <row r="8643" spans="1:28" x14ac:dyDescent="0.25">
      <c r="A8643">
        <v>95</v>
      </c>
      <c r="B8643" t="s">
        <v>373</v>
      </c>
      <c r="C8643" t="s">
        <v>708</v>
      </c>
      <c r="D8643" t="s">
        <v>7</v>
      </c>
      <c r="E8643" t="s">
        <v>27</v>
      </c>
      <c r="F8643" t="s">
        <v>84</v>
      </c>
      <c r="G8643">
        <v>360000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222</v>
      </c>
      <c r="AB8643">
        <v>2018</v>
      </c>
    </row>
    <row r="8644" spans="1:28" x14ac:dyDescent="0.25">
      <c r="A8644">
        <v>1</v>
      </c>
      <c r="B8644" t="s">
        <v>427</v>
      </c>
      <c r="C8644" t="s">
        <v>709</v>
      </c>
      <c r="D8644" t="s">
        <v>19</v>
      </c>
      <c r="E8644" t="s">
        <v>71</v>
      </c>
      <c r="F8644" t="s">
        <v>84</v>
      </c>
      <c r="G8644">
        <v>280000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222</v>
      </c>
      <c r="AB8644">
        <v>2018</v>
      </c>
    </row>
    <row r="8645" spans="1:28" x14ac:dyDescent="0.25">
      <c r="A8645">
        <v>2</v>
      </c>
      <c r="B8645" t="s">
        <v>426</v>
      </c>
      <c r="C8645" t="s">
        <v>502</v>
      </c>
      <c r="D8645" t="s">
        <v>10</v>
      </c>
      <c r="E8645" t="s">
        <v>53</v>
      </c>
      <c r="F8645" t="s">
        <v>84</v>
      </c>
      <c r="G8645">
        <v>280000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222</v>
      </c>
      <c r="AB8645">
        <v>2018</v>
      </c>
    </row>
    <row r="8646" spans="1:28" x14ac:dyDescent="0.25">
      <c r="A8646">
        <v>3</v>
      </c>
      <c r="B8646" t="s">
        <v>425</v>
      </c>
      <c r="C8646" t="s">
        <v>659</v>
      </c>
      <c r="D8646" t="s">
        <v>6</v>
      </c>
      <c r="E8646" t="s">
        <v>756</v>
      </c>
      <c r="F8646" t="s">
        <v>84</v>
      </c>
      <c r="G8646">
        <v>130000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222</v>
      </c>
      <c r="AB8646">
        <v>2018</v>
      </c>
    </row>
    <row r="8647" spans="1:28" x14ac:dyDescent="0.25">
      <c r="A8647">
        <v>4</v>
      </c>
      <c r="B8647" t="s">
        <v>424</v>
      </c>
      <c r="C8647" t="s">
        <v>665</v>
      </c>
      <c r="D8647" t="s">
        <v>17</v>
      </c>
      <c r="E8647" t="s">
        <v>755</v>
      </c>
      <c r="F8647" t="s">
        <v>84</v>
      </c>
      <c r="G8647">
        <v>130000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222</v>
      </c>
      <c r="AB8647">
        <v>2018</v>
      </c>
    </row>
    <row r="8648" spans="1:28" x14ac:dyDescent="0.25">
      <c r="A8648">
        <v>5</v>
      </c>
      <c r="B8648" t="s">
        <v>423</v>
      </c>
      <c r="C8648" t="s">
        <v>614</v>
      </c>
      <c r="D8648" t="s">
        <v>615</v>
      </c>
      <c r="E8648" t="s">
        <v>616</v>
      </c>
      <c r="F8648" t="s">
        <v>84</v>
      </c>
      <c r="G8648">
        <v>130000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222</v>
      </c>
      <c r="AB8648">
        <v>2018</v>
      </c>
    </row>
    <row r="8649" spans="1:28" x14ac:dyDescent="0.25">
      <c r="A8649">
        <v>6</v>
      </c>
      <c r="B8649" t="s">
        <v>422</v>
      </c>
      <c r="C8649" t="s">
        <v>504</v>
      </c>
      <c r="D8649" t="s">
        <v>5</v>
      </c>
      <c r="E8649" t="s">
        <v>702</v>
      </c>
      <c r="F8649" t="s">
        <v>84</v>
      </c>
      <c r="G8649">
        <v>130000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222</v>
      </c>
      <c r="AB8649">
        <v>2018</v>
      </c>
    </row>
    <row r="8650" spans="1:28" x14ac:dyDescent="0.25">
      <c r="A8650">
        <v>7</v>
      </c>
      <c r="B8650" t="s">
        <v>421</v>
      </c>
      <c r="C8650" t="s">
        <v>515</v>
      </c>
      <c r="D8650" t="s">
        <v>4</v>
      </c>
      <c r="E8650" t="s">
        <v>516</v>
      </c>
      <c r="F8650" t="s">
        <v>84</v>
      </c>
      <c r="G8650">
        <v>130000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222</v>
      </c>
      <c r="AB8650">
        <v>2018</v>
      </c>
    </row>
    <row r="8651" spans="1:28" x14ac:dyDescent="0.25">
      <c r="A8651">
        <v>8</v>
      </c>
      <c r="B8651" t="s">
        <v>420</v>
      </c>
      <c r="C8651" t="s">
        <v>513</v>
      </c>
      <c r="D8651" t="s">
        <v>14</v>
      </c>
      <c r="E8651" t="s">
        <v>333</v>
      </c>
      <c r="F8651" t="s">
        <v>84</v>
      </c>
      <c r="G8651">
        <v>130000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222</v>
      </c>
      <c r="AB8651">
        <v>2018</v>
      </c>
    </row>
    <row r="8652" spans="1:28" x14ac:dyDescent="0.25">
      <c r="A8652">
        <v>9</v>
      </c>
      <c r="B8652" t="s">
        <v>419</v>
      </c>
      <c r="C8652" t="s">
        <v>518</v>
      </c>
      <c r="D8652" t="s">
        <v>16</v>
      </c>
      <c r="E8652" t="s">
        <v>701</v>
      </c>
      <c r="F8652" t="s">
        <v>84</v>
      </c>
      <c r="G8652">
        <v>130000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222</v>
      </c>
      <c r="AB8652">
        <v>2018</v>
      </c>
    </row>
    <row r="8653" spans="1:28" x14ac:dyDescent="0.25">
      <c r="A8653">
        <v>10</v>
      </c>
      <c r="B8653" t="s">
        <v>418</v>
      </c>
      <c r="C8653" t="s">
        <v>710</v>
      </c>
      <c r="D8653" t="s">
        <v>94</v>
      </c>
      <c r="E8653" t="s">
        <v>711</v>
      </c>
      <c r="F8653" t="s">
        <v>84</v>
      </c>
      <c r="G8653">
        <v>130000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222</v>
      </c>
      <c r="AB8653">
        <v>2018</v>
      </c>
    </row>
    <row r="8654" spans="1:28" x14ac:dyDescent="0.25">
      <c r="A8654">
        <v>11</v>
      </c>
      <c r="B8654" t="s">
        <v>417</v>
      </c>
      <c r="C8654" t="s">
        <v>512</v>
      </c>
      <c r="D8654" t="s">
        <v>21</v>
      </c>
      <c r="E8654" t="s">
        <v>81</v>
      </c>
      <c r="F8654" t="s">
        <v>84</v>
      </c>
      <c r="G8654">
        <v>130000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222</v>
      </c>
      <c r="AB8654">
        <v>2018</v>
      </c>
    </row>
    <row r="8655" spans="1:28" x14ac:dyDescent="0.25">
      <c r="A8655">
        <v>12</v>
      </c>
      <c r="B8655" t="s">
        <v>416</v>
      </c>
      <c r="C8655" t="s">
        <v>679</v>
      </c>
      <c r="D8655" t="s">
        <v>6</v>
      </c>
      <c r="E8655" t="s">
        <v>757</v>
      </c>
      <c r="F8655" t="s">
        <v>84</v>
      </c>
      <c r="G8655">
        <v>95000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222</v>
      </c>
      <c r="AB8655">
        <v>2018</v>
      </c>
    </row>
    <row r="8656" spans="1:28" x14ac:dyDescent="0.25">
      <c r="A8656">
        <v>13</v>
      </c>
      <c r="B8656" t="s">
        <v>415</v>
      </c>
      <c r="C8656" t="s">
        <v>525</v>
      </c>
      <c r="D8656" t="s">
        <v>10</v>
      </c>
      <c r="E8656" t="s">
        <v>69</v>
      </c>
      <c r="F8656" t="s">
        <v>84</v>
      </c>
      <c r="G8656">
        <v>95000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222</v>
      </c>
      <c r="AB8656">
        <v>2018</v>
      </c>
    </row>
    <row r="8657" spans="1:28" x14ac:dyDescent="0.25">
      <c r="A8657">
        <v>14</v>
      </c>
      <c r="B8657" t="s">
        <v>414</v>
      </c>
      <c r="C8657" t="s">
        <v>523</v>
      </c>
      <c r="D8657" t="s">
        <v>21</v>
      </c>
      <c r="E8657" t="s">
        <v>731</v>
      </c>
      <c r="F8657" t="s">
        <v>84</v>
      </c>
      <c r="G8657">
        <v>95000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222</v>
      </c>
      <c r="AB8657">
        <v>2018</v>
      </c>
    </row>
    <row r="8658" spans="1:28" x14ac:dyDescent="0.25">
      <c r="A8658">
        <v>15</v>
      </c>
      <c r="B8658" t="s">
        <v>413</v>
      </c>
      <c r="C8658" t="s">
        <v>626</v>
      </c>
      <c r="D8658" t="s">
        <v>627</v>
      </c>
      <c r="E8658" t="s">
        <v>730</v>
      </c>
      <c r="F8658" t="s">
        <v>84</v>
      </c>
      <c r="G8658">
        <v>95000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222</v>
      </c>
      <c r="AB8658">
        <v>2018</v>
      </c>
    </row>
    <row r="8659" spans="1:28" x14ac:dyDescent="0.25">
      <c r="A8659">
        <v>16</v>
      </c>
      <c r="B8659" t="s">
        <v>411</v>
      </c>
      <c r="C8659" t="s">
        <v>521</v>
      </c>
      <c r="D8659" t="s">
        <v>13</v>
      </c>
      <c r="E8659" t="s">
        <v>729</v>
      </c>
      <c r="F8659" t="s">
        <v>84</v>
      </c>
      <c r="G8659">
        <v>95000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222</v>
      </c>
      <c r="AB8659">
        <v>2018</v>
      </c>
    </row>
    <row r="8660" spans="1:28" x14ac:dyDescent="0.25">
      <c r="A8660">
        <v>17</v>
      </c>
      <c r="B8660" t="s">
        <v>410</v>
      </c>
      <c r="C8660" t="s">
        <v>685</v>
      </c>
      <c r="D8660" t="s">
        <v>21</v>
      </c>
      <c r="E8660" t="s">
        <v>734</v>
      </c>
      <c r="F8660" t="s">
        <v>84</v>
      </c>
      <c r="G8660">
        <v>85000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222</v>
      </c>
      <c r="AB8660">
        <v>2018</v>
      </c>
    </row>
    <row r="8661" spans="1:28" x14ac:dyDescent="0.25">
      <c r="A8661">
        <v>18</v>
      </c>
      <c r="B8661" t="s">
        <v>409</v>
      </c>
      <c r="C8661" t="s">
        <v>719</v>
      </c>
      <c r="D8661" t="s">
        <v>94</v>
      </c>
      <c r="E8661" t="s">
        <v>758</v>
      </c>
      <c r="F8661" t="s">
        <v>84</v>
      </c>
      <c r="G8661">
        <v>85000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222</v>
      </c>
      <c r="AB8661">
        <v>2018</v>
      </c>
    </row>
    <row r="8662" spans="1:28" x14ac:dyDescent="0.25">
      <c r="A8662">
        <v>19</v>
      </c>
      <c r="B8662" t="s">
        <v>412</v>
      </c>
      <c r="C8662" t="s">
        <v>527</v>
      </c>
      <c r="D8662" t="s">
        <v>17</v>
      </c>
      <c r="E8662" t="s">
        <v>613</v>
      </c>
      <c r="F8662" t="s">
        <v>84</v>
      </c>
      <c r="G8662">
        <v>85000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222</v>
      </c>
      <c r="AB8662">
        <v>2018</v>
      </c>
    </row>
    <row r="8663" spans="1:28" x14ac:dyDescent="0.25">
      <c r="A8663">
        <v>20</v>
      </c>
      <c r="B8663" t="s">
        <v>408</v>
      </c>
      <c r="C8663" t="s">
        <v>712</v>
      </c>
      <c r="D8663" t="s">
        <v>632</v>
      </c>
      <c r="E8663" t="s">
        <v>713</v>
      </c>
      <c r="F8663" t="s">
        <v>84</v>
      </c>
      <c r="G8663">
        <v>80000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222</v>
      </c>
      <c r="AB8663">
        <v>2018</v>
      </c>
    </row>
    <row r="8664" spans="1:28" x14ac:dyDescent="0.25">
      <c r="A8664">
        <v>21</v>
      </c>
      <c r="B8664" t="s">
        <v>407</v>
      </c>
      <c r="C8664" t="s">
        <v>532</v>
      </c>
      <c r="D8664" t="s">
        <v>12</v>
      </c>
      <c r="E8664" t="s">
        <v>35</v>
      </c>
      <c r="F8664" t="s">
        <v>84</v>
      </c>
      <c r="G8664">
        <v>75000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222</v>
      </c>
      <c r="AB8664">
        <v>2018</v>
      </c>
    </row>
    <row r="8665" spans="1:28" x14ac:dyDescent="0.25">
      <c r="A8665">
        <v>22</v>
      </c>
      <c r="B8665" t="s">
        <v>373</v>
      </c>
      <c r="C8665" t="s">
        <v>688</v>
      </c>
      <c r="D8665" t="s">
        <v>94</v>
      </c>
      <c r="E8665" t="s">
        <v>689</v>
      </c>
      <c r="F8665" t="s">
        <v>84</v>
      </c>
      <c r="G8665">
        <v>80000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222</v>
      </c>
      <c r="AB8665">
        <v>2018</v>
      </c>
    </row>
    <row r="8666" spans="1:28" x14ac:dyDescent="0.25">
      <c r="A8666">
        <v>23</v>
      </c>
      <c r="B8666" t="s">
        <v>406</v>
      </c>
      <c r="C8666" t="s">
        <v>533</v>
      </c>
      <c r="D8666" t="s">
        <v>6</v>
      </c>
      <c r="E8666" t="s">
        <v>735</v>
      </c>
      <c r="F8666" t="s">
        <v>84</v>
      </c>
      <c r="G8666">
        <v>70000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222</v>
      </c>
      <c r="AB8666">
        <v>2018</v>
      </c>
    </row>
    <row r="8667" spans="1:28" x14ac:dyDescent="0.25">
      <c r="A8667">
        <v>24</v>
      </c>
      <c r="B8667" t="s">
        <v>405</v>
      </c>
      <c r="C8667" t="s">
        <v>535</v>
      </c>
      <c r="D8667" t="s">
        <v>16</v>
      </c>
      <c r="E8667" t="s">
        <v>61</v>
      </c>
      <c r="F8667" t="s">
        <v>84</v>
      </c>
      <c r="G8667">
        <v>65000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222</v>
      </c>
      <c r="AB8667">
        <v>2018</v>
      </c>
    </row>
    <row r="8668" spans="1:28" x14ac:dyDescent="0.25">
      <c r="A8668">
        <v>25</v>
      </c>
      <c r="B8668" t="s">
        <v>404</v>
      </c>
      <c r="C8668" t="s">
        <v>534</v>
      </c>
      <c r="D8668" t="s">
        <v>10</v>
      </c>
      <c r="E8668" t="s">
        <v>759</v>
      </c>
      <c r="F8668" t="s">
        <v>84</v>
      </c>
      <c r="G8668">
        <v>65000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222</v>
      </c>
      <c r="AB8668">
        <v>2018</v>
      </c>
    </row>
    <row r="8669" spans="1:28" x14ac:dyDescent="0.25">
      <c r="A8669">
        <v>26</v>
      </c>
      <c r="B8669" t="s">
        <v>403</v>
      </c>
      <c r="C8669" t="s">
        <v>703</v>
      </c>
      <c r="D8669" t="s">
        <v>13</v>
      </c>
      <c r="E8669" t="s">
        <v>704</v>
      </c>
      <c r="F8669" t="s">
        <v>84</v>
      </c>
      <c r="G8669">
        <v>65000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222</v>
      </c>
      <c r="AB8669">
        <v>2018</v>
      </c>
    </row>
    <row r="8670" spans="1:28" x14ac:dyDescent="0.25">
      <c r="A8670">
        <v>27</v>
      </c>
      <c r="B8670" t="s">
        <v>402</v>
      </c>
      <c r="C8670" t="s">
        <v>526</v>
      </c>
      <c r="D8670" t="s">
        <v>4</v>
      </c>
      <c r="E8670" t="s">
        <v>737</v>
      </c>
      <c r="F8670" t="s">
        <v>84</v>
      </c>
      <c r="G8670">
        <v>65000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222</v>
      </c>
      <c r="AB8670">
        <v>2018</v>
      </c>
    </row>
    <row r="8671" spans="1:28" x14ac:dyDescent="0.25">
      <c r="A8671">
        <v>28</v>
      </c>
      <c r="B8671" t="s">
        <v>401</v>
      </c>
      <c r="C8671" t="s">
        <v>537</v>
      </c>
      <c r="D8671" t="s">
        <v>7</v>
      </c>
      <c r="E8671" t="s">
        <v>75</v>
      </c>
      <c r="F8671" t="s">
        <v>84</v>
      </c>
      <c r="G8671">
        <v>60000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222</v>
      </c>
      <c r="AB8671">
        <v>2018</v>
      </c>
    </row>
    <row r="8672" spans="1:28" x14ac:dyDescent="0.25">
      <c r="A8672">
        <v>29</v>
      </c>
      <c r="B8672" t="s">
        <v>400</v>
      </c>
      <c r="C8672" t="s">
        <v>536</v>
      </c>
      <c r="D8672" t="s">
        <v>4</v>
      </c>
      <c r="E8672" t="s">
        <v>64</v>
      </c>
      <c r="F8672" t="s">
        <v>84</v>
      </c>
      <c r="G8672">
        <v>60000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222</v>
      </c>
      <c r="AB8672">
        <v>2018</v>
      </c>
    </row>
    <row r="8673" spans="1:28" x14ac:dyDescent="0.25">
      <c r="A8673">
        <v>30</v>
      </c>
      <c r="B8673" t="s">
        <v>342</v>
      </c>
      <c r="C8673" t="s">
        <v>539</v>
      </c>
      <c r="D8673" t="s">
        <v>15</v>
      </c>
      <c r="E8673" t="s">
        <v>540</v>
      </c>
      <c r="F8673" t="s">
        <v>84</v>
      </c>
      <c r="G8673">
        <v>55000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222</v>
      </c>
      <c r="AB8673">
        <v>2018</v>
      </c>
    </row>
    <row r="8674" spans="1:28" x14ac:dyDescent="0.25">
      <c r="A8674">
        <v>31</v>
      </c>
      <c r="B8674" t="s">
        <v>429</v>
      </c>
      <c r="C8674" t="s">
        <v>538</v>
      </c>
      <c r="D8674" t="s">
        <v>14</v>
      </c>
      <c r="E8674" t="s">
        <v>66</v>
      </c>
      <c r="F8674" t="s">
        <v>84</v>
      </c>
      <c r="G8674">
        <v>55000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222</v>
      </c>
      <c r="AB8674">
        <v>2018</v>
      </c>
    </row>
    <row r="8675" spans="1:28" x14ac:dyDescent="0.25">
      <c r="A8675">
        <v>32</v>
      </c>
      <c r="B8675" t="s">
        <v>399</v>
      </c>
      <c r="C8675" t="s">
        <v>514</v>
      </c>
      <c r="D8675" t="s">
        <v>16</v>
      </c>
      <c r="E8675" t="s">
        <v>79</v>
      </c>
      <c r="F8675" t="s">
        <v>84</v>
      </c>
      <c r="G8675">
        <v>54000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222</v>
      </c>
      <c r="AB8675">
        <v>2018</v>
      </c>
    </row>
    <row r="8676" spans="1:28" x14ac:dyDescent="0.25">
      <c r="A8676">
        <v>33</v>
      </c>
      <c r="B8676" t="s">
        <v>398</v>
      </c>
      <c r="C8676" t="s">
        <v>770</v>
      </c>
      <c r="D8676" t="s">
        <v>615</v>
      </c>
      <c r="E8676" t="s">
        <v>771</v>
      </c>
      <c r="F8676" t="s">
        <v>84</v>
      </c>
      <c r="G8676">
        <v>55000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222</v>
      </c>
      <c r="AB8676">
        <v>2018</v>
      </c>
    </row>
    <row r="8677" spans="1:28" x14ac:dyDescent="0.25">
      <c r="A8677">
        <v>34</v>
      </c>
      <c r="B8677" t="s">
        <v>397</v>
      </c>
      <c r="C8677" t="s">
        <v>542</v>
      </c>
      <c r="D8677" t="s">
        <v>17</v>
      </c>
      <c r="E8677" t="s">
        <v>76</v>
      </c>
      <c r="F8677" t="s">
        <v>84</v>
      </c>
      <c r="G8677">
        <v>50000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222</v>
      </c>
      <c r="AB8677">
        <v>2018</v>
      </c>
    </row>
    <row r="8678" spans="1:28" x14ac:dyDescent="0.25">
      <c r="A8678">
        <v>35</v>
      </c>
      <c r="B8678" t="s">
        <v>396</v>
      </c>
      <c r="C8678" t="s">
        <v>541</v>
      </c>
      <c r="D8678" t="s">
        <v>21</v>
      </c>
      <c r="E8678" t="s">
        <v>70</v>
      </c>
      <c r="F8678" t="s">
        <v>84</v>
      </c>
      <c r="G8678">
        <v>50000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222</v>
      </c>
      <c r="AB8678">
        <v>2018</v>
      </c>
    </row>
    <row r="8679" spans="1:28" x14ac:dyDescent="0.25">
      <c r="A8679">
        <v>36</v>
      </c>
      <c r="B8679" t="s">
        <v>395</v>
      </c>
      <c r="C8679" t="s">
        <v>772</v>
      </c>
      <c r="D8679" t="s">
        <v>10</v>
      </c>
      <c r="E8679" t="s">
        <v>773</v>
      </c>
      <c r="F8679" t="s">
        <v>84</v>
      </c>
      <c r="G8679">
        <v>4950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222</v>
      </c>
      <c r="AB8679">
        <v>2018</v>
      </c>
    </row>
    <row r="8680" spans="1:28" x14ac:dyDescent="0.25">
      <c r="A8680">
        <v>37</v>
      </c>
      <c r="B8680" t="s">
        <v>394</v>
      </c>
      <c r="C8680" t="s">
        <v>774</v>
      </c>
      <c r="D8680" t="s">
        <v>10</v>
      </c>
      <c r="E8680" t="s">
        <v>775</v>
      </c>
      <c r="F8680" t="s">
        <v>84</v>
      </c>
      <c r="G8680">
        <v>45000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222</v>
      </c>
      <c r="AB8680">
        <v>2018</v>
      </c>
    </row>
    <row r="8681" spans="1:28" x14ac:dyDescent="0.25">
      <c r="A8681">
        <v>38</v>
      </c>
      <c r="B8681" t="s">
        <v>393</v>
      </c>
      <c r="C8681" t="s">
        <v>717</v>
      </c>
      <c r="D8681" t="s">
        <v>10</v>
      </c>
      <c r="E8681" t="s">
        <v>43</v>
      </c>
      <c r="F8681" t="s">
        <v>84</v>
      </c>
      <c r="G8681">
        <v>45000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222</v>
      </c>
      <c r="AB8681">
        <v>2018</v>
      </c>
    </row>
    <row r="8682" spans="1:28" x14ac:dyDescent="0.25">
      <c r="A8682">
        <v>39</v>
      </c>
      <c r="B8682" t="s">
        <v>392</v>
      </c>
      <c r="C8682" t="s">
        <v>547</v>
      </c>
      <c r="D8682" t="s">
        <v>10</v>
      </c>
      <c r="E8682" t="s">
        <v>50</v>
      </c>
      <c r="F8682" t="s">
        <v>84</v>
      </c>
      <c r="G8682">
        <v>45000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222</v>
      </c>
      <c r="AB8682">
        <v>2018</v>
      </c>
    </row>
    <row r="8683" spans="1:28" x14ac:dyDescent="0.25">
      <c r="A8683">
        <v>40</v>
      </c>
      <c r="B8683" t="s">
        <v>391</v>
      </c>
      <c r="C8683" t="s">
        <v>545</v>
      </c>
      <c r="D8683" t="s">
        <v>4</v>
      </c>
      <c r="E8683" t="s">
        <v>24</v>
      </c>
      <c r="F8683" t="s">
        <v>84</v>
      </c>
      <c r="G8683">
        <v>45000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222</v>
      </c>
      <c r="AB8683">
        <v>2018</v>
      </c>
    </row>
    <row r="8684" spans="1:28" x14ac:dyDescent="0.25">
      <c r="A8684">
        <v>41</v>
      </c>
      <c r="B8684" t="s">
        <v>368</v>
      </c>
      <c r="C8684" t="s">
        <v>720</v>
      </c>
      <c r="D8684" t="s">
        <v>13</v>
      </c>
      <c r="E8684" t="s">
        <v>738</v>
      </c>
      <c r="F8684" t="s">
        <v>84</v>
      </c>
      <c r="G8684">
        <v>45000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222</v>
      </c>
      <c r="AB8684">
        <v>2018</v>
      </c>
    </row>
    <row r="8685" spans="1:28" x14ac:dyDescent="0.25">
      <c r="A8685">
        <v>42</v>
      </c>
      <c r="B8685" t="s">
        <v>390</v>
      </c>
      <c r="C8685" t="s">
        <v>531</v>
      </c>
      <c r="D8685" t="s">
        <v>5</v>
      </c>
      <c r="E8685" t="s">
        <v>25</v>
      </c>
      <c r="F8685" t="s">
        <v>84</v>
      </c>
      <c r="G8685">
        <v>45000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222</v>
      </c>
      <c r="AB8685">
        <v>2018</v>
      </c>
    </row>
    <row r="8686" spans="1:28" x14ac:dyDescent="0.25">
      <c r="A8686">
        <v>43</v>
      </c>
      <c r="B8686" t="s">
        <v>389</v>
      </c>
      <c r="C8686" t="s">
        <v>529</v>
      </c>
      <c r="D8686" t="s">
        <v>10</v>
      </c>
      <c r="E8686" t="s">
        <v>43</v>
      </c>
      <c r="F8686" t="s">
        <v>84</v>
      </c>
      <c r="G8686">
        <v>45000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222</v>
      </c>
      <c r="AB8686">
        <v>2018</v>
      </c>
    </row>
    <row r="8687" spans="1:28" x14ac:dyDescent="0.25">
      <c r="A8687">
        <v>44</v>
      </c>
      <c r="B8687" t="s">
        <v>388</v>
      </c>
      <c r="C8687" t="s">
        <v>646</v>
      </c>
      <c r="D8687" t="s">
        <v>647</v>
      </c>
      <c r="E8687" t="s">
        <v>24</v>
      </c>
      <c r="F8687" t="s">
        <v>84</v>
      </c>
      <c r="G8687">
        <v>45000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222</v>
      </c>
      <c r="AB8687">
        <v>2018</v>
      </c>
    </row>
    <row r="8688" spans="1:28" x14ac:dyDescent="0.25">
      <c r="A8688">
        <v>45</v>
      </c>
      <c r="B8688" t="s">
        <v>387</v>
      </c>
      <c r="C8688" t="s">
        <v>549</v>
      </c>
      <c r="D8688" t="s">
        <v>16</v>
      </c>
      <c r="E8688" t="s">
        <v>45</v>
      </c>
      <c r="F8688" t="s">
        <v>84</v>
      </c>
      <c r="G8688">
        <v>44000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222</v>
      </c>
      <c r="AB8688">
        <v>2018</v>
      </c>
    </row>
    <row r="8689" spans="1:28" x14ac:dyDescent="0.25">
      <c r="A8689">
        <v>46</v>
      </c>
      <c r="B8689" t="s">
        <v>386</v>
      </c>
      <c r="C8689" t="s">
        <v>631</v>
      </c>
      <c r="D8689" t="s">
        <v>6</v>
      </c>
      <c r="E8689" t="s">
        <v>740</v>
      </c>
      <c r="F8689" t="s">
        <v>84</v>
      </c>
      <c r="G8689">
        <v>40000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222</v>
      </c>
      <c r="AB8689">
        <v>2018</v>
      </c>
    </row>
    <row r="8690" spans="1:28" x14ac:dyDescent="0.25">
      <c r="A8690">
        <v>47</v>
      </c>
      <c r="B8690" t="s">
        <v>385</v>
      </c>
      <c r="C8690" t="s">
        <v>629</v>
      </c>
      <c r="D8690" t="s">
        <v>12</v>
      </c>
      <c r="E8690" t="s">
        <v>698</v>
      </c>
      <c r="F8690" t="s">
        <v>84</v>
      </c>
      <c r="G8690">
        <v>40000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222</v>
      </c>
      <c r="AB8690">
        <v>2018</v>
      </c>
    </row>
    <row r="8691" spans="1:28" x14ac:dyDescent="0.25">
      <c r="A8691">
        <v>48</v>
      </c>
      <c r="B8691" t="s">
        <v>384</v>
      </c>
      <c r="C8691" t="s">
        <v>776</v>
      </c>
      <c r="D8691" t="s">
        <v>17</v>
      </c>
      <c r="E8691" t="s">
        <v>777</v>
      </c>
      <c r="F8691" t="s">
        <v>84</v>
      </c>
      <c r="G8691">
        <v>40000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222</v>
      </c>
      <c r="AB8691">
        <v>2018</v>
      </c>
    </row>
    <row r="8692" spans="1:28" x14ac:dyDescent="0.25">
      <c r="A8692">
        <v>49</v>
      </c>
      <c r="B8692" t="s">
        <v>382</v>
      </c>
      <c r="C8692" t="s">
        <v>552</v>
      </c>
      <c r="D8692" t="s">
        <v>94</v>
      </c>
      <c r="E8692" t="s">
        <v>65</v>
      </c>
      <c r="F8692" t="s">
        <v>84</v>
      </c>
      <c r="G8692">
        <v>40000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222</v>
      </c>
      <c r="AB8692">
        <v>2018</v>
      </c>
    </row>
    <row r="8693" spans="1:28" x14ac:dyDescent="0.25">
      <c r="A8693">
        <v>50</v>
      </c>
      <c r="B8693" t="s">
        <v>381</v>
      </c>
      <c r="C8693" t="s">
        <v>553</v>
      </c>
      <c r="D8693" t="s">
        <v>10</v>
      </c>
      <c r="E8693" t="s">
        <v>740</v>
      </c>
      <c r="F8693" t="s">
        <v>84</v>
      </c>
      <c r="G8693">
        <v>38000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222</v>
      </c>
      <c r="AB8693">
        <v>2018</v>
      </c>
    </row>
    <row r="8694" spans="1:28" x14ac:dyDescent="0.25">
      <c r="A8694">
        <v>51</v>
      </c>
      <c r="B8694" t="s">
        <v>380</v>
      </c>
      <c r="C8694" t="s">
        <v>543</v>
      </c>
      <c r="D8694" t="s">
        <v>21</v>
      </c>
      <c r="E8694" t="s">
        <v>760</v>
      </c>
      <c r="F8694" t="s">
        <v>84</v>
      </c>
      <c r="G8694">
        <v>36000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222</v>
      </c>
      <c r="AB8694">
        <v>2018</v>
      </c>
    </row>
    <row r="8695" spans="1:28" x14ac:dyDescent="0.25">
      <c r="A8695">
        <v>52</v>
      </c>
      <c r="B8695" t="s">
        <v>379</v>
      </c>
      <c r="C8695" t="s">
        <v>544</v>
      </c>
      <c r="D8695" t="s">
        <v>10</v>
      </c>
      <c r="E8695" t="s">
        <v>44</v>
      </c>
      <c r="F8695" t="s">
        <v>84</v>
      </c>
      <c r="G8695">
        <v>36000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222</v>
      </c>
      <c r="AB8695">
        <v>2018</v>
      </c>
    </row>
    <row r="8696" spans="1:28" x14ac:dyDescent="0.25">
      <c r="A8696">
        <v>53</v>
      </c>
      <c r="B8696" t="s">
        <v>378</v>
      </c>
      <c r="C8696" t="s">
        <v>556</v>
      </c>
      <c r="D8696" t="s">
        <v>10</v>
      </c>
      <c r="E8696" t="s">
        <v>44</v>
      </c>
      <c r="F8696" t="s">
        <v>84</v>
      </c>
      <c r="G8696">
        <v>36000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222</v>
      </c>
      <c r="AB8696">
        <v>2018</v>
      </c>
    </row>
    <row r="8697" spans="1:28" x14ac:dyDescent="0.25">
      <c r="A8697">
        <v>54</v>
      </c>
      <c r="B8697" t="s">
        <v>377</v>
      </c>
      <c r="C8697" t="s">
        <v>554</v>
      </c>
      <c r="D8697" t="s">
        <v>10</v>
      </c>
      <c r="E8697" t="s">
        <v>44</v>
      </c>
      <c r="F8697" t="s">
        <v>84</v>
      </c>
      <c r="G8697">
        <v>36000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222</v>
      </c>
      <c r="AB8697">
        <v>2018</v>
      </c>
    </row>
    <row r="8698" spans="1:28" x14ac:dyDescent="0.25">
      <c r="A8698">
        <v>55</v>
      </c>
      <c r="B8698" t="s">
        <v>376</v>
      </c>
      <c r="C8698" t="s">
        <v>551</v>
      </c>
      <c r="D8698" t="s">
        <v>10</v>
      </c>
      <c r="E8698" t="s">
        <v>778</v>
      </c>
      <c r="F8698" t="s">
        <v>84</v>
      </c>
      <c r="G8698">
        <v>35000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222</v>
      </c>
      <c r="AB8698">
        <v>2018</v>
      </c>
    </row>
    <row r="8699" spans="1:28" x14ac:dyDescent="0.25">
      <c r="A8699">
        <v>56</v>
      </c>
      <c r="B8699" t="s">
        <v>375</v>
      </c>
      <c r="C8699" t="s">
        <v>705</v>
      </c>
      <c r="D8699" t="s">
        <v>13</v>
      </c>
      <c r="E8699" t="s">
        <v>779</v>
      </c>
      <c r="F8699" t="s">
        <v>84</v>
      </c>
      <c r="G8699">
        <v>35000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222</v>
      </c>
      <c r="AB8699">
        <v>2018</v>
      </c>
    </row>
    <row r="8700" spans="1:28" x14ac:dyDescent="0.25">
      <c r="A8700">
        <v>57</v>
      </c>
      <c r="B8700" t="s">
        <v>430</v>
      </c>
      <c r="C8700" t="s">
        <v>761</v>
      </c>
      <c r="D8700" t="s">
        <v>21</v>
      </c>
      <c r="E8700" t="s">
        <v>741</v>
      </c>
      <c r="F8700" t="s">
        <v>84</v>
      </c>
      <c r="G8700">
        <v>33000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222</v>
      </c>
      <c r="AB8700">
        <v>2018</v>
      </c>
    </row>
    <row r="8701" spans="1:28" x14ac:dyDescent="0.25">
      <c r="A8701">
        <v>58</v>
      </c>
      <c r="B8701" t="s">
        <v>373</v>
      </c>
      <c r="C8701" t="s">
        <v>566</v>
      </c>
      <c r="D8701" t="s">
        <v>14</v>
      </c>
      <c r="E8701" t="s">
        <v>743</v>
      </c>
      <c r="F8701" t="s">
        <v>84</v>
      </c>
      <c r="G8701">
        <v>32000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222</v>
      </c>
      <c r="AB8701">
        <v>2018</v>
      </c>
    </row>
    <row r="8702" spans="1:28" x14ac:dyDescent="0.25">
      <c r="A8702">
        <v>59</v>
      </c>
      <c r="B8702" t="s">
        <v>372</v>
      </c>
      <c r="C8702" t="s">
        <v>769</v>
      </c>
      <c r="D8702" t="s">
        <v>94</v>
      </c>
      <c r="E8702" t="s">
        <v>630</v>
      </c>
      <c r="F8702" t="s">
        <v>84</v>
      </c>
      <c r="G8702">
        <v>32000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222</v>
      </c>
      <c r="AB8702">
        <v>2018</v>
      </c>
    </row>
    <row r="8703" spans="1:28" x14ac:dyDescent="0.25">
      <c r="A8703">
        <v>60</v>
      </c>
      <c r="B8703" t="s">
        <v>371</v>
      </c>
      <c r="C8703" t="s">
        <v>550</v>
      </c>
      <c r="D8703" t="s">
        <v>94</v>
      </c>
      <c r="E8703" t="s">
        <v>58</v>
      </c>
      <c r="F8703" t="s">
        <v>84</v>
      </c>
      <c r="G8703">
        <v>32000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222</v>
      </c>
      <c r="AB8703">
        <v>2018</v>
      </c>
    </row>
    <row r="8704" spans="1:28" x14ac:dyDescent="0.25">
      <c r="A8704">
        <v>61</v>
      </c>
      <c r="B8704" t="s">
        <v>370</v>
      </c>
      <c r="C8704" t="s">
        <v>648</v>
      </c>
      <c r="D8704" t="s">
        <v>94</v>
      </c>
      <c r="E8704" t="s">
        <v>742</v>
      </c>
      <c r="F8704" t="s">
        <v>84</v>
      </c>
      <c r="G8704">
        <v>32000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222</v>
      </c>
      <c r="AB8704">
        <v>2018</v>
      </c>
    </row>
    <row r="8705" spans="1:28" x14ac:dyDescent="0.25">
      <c r="A8705">
        <v>62</v>
      </c>
      <c r="B8705" t="s">
        <v>369</v>
      </c>
      <c r="C8705" t="s">
        <v>562</v>
      </c>
      <c r="D8705" t="s">
        <v>94</v>
      </c>
      <c r="E8705" t="s">
        <v>563</v>
      </c>
      <c r="F8705" t="s">
        <v>84</v>
      </c>
      <c r="G8705">
        <v>32000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222</v>
      </c>
      <c r="AB8705">
        <v>2018</v>
      </c>
    </row>
    <row r="8706" spans="1:28" x14ac:dyDescent="0.25">
      <c r="A8706">
        <v>63</v>
      </c>
      <c r="B8706" t="s">
        <v>367</v>
      </c>
      <c r="C8706" t="s">
        <v>567</v>
      </c>
      <c r="D8706" t="s">
        <v>4</v>
      </c>
      <c r="E8706" t="s">
        <v>745</v>
      </c>
      <c r="F8706" t="s">
        <v>84</v>
      </c>
      <c r="G8706">
        <v>30000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222</v>
      </c>
      <c r="AB8706">
        <v>2018</v>
      </c>
    </row>
    <row r="8707" spans="1:28" x14ac:dyDescent="0.25">
      <c r="A8707">
        <v>64</v>
      </c>
      <c r="B8707" t="s">
        <v>366</v>
      </c>
      <c r="C8707" t="s">
        <v>727</v>
      </c>
      <c r="D8707" t="s">
        <v>14</v>
      </c>
      <c r="E8707" t="s">
        <v>763</v>
      </c>
      <c r="F8707" t="s">
        <v>84</v>
      </c>
      <c r="G8707">
        <v>30000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222</v>
      </c>
      <c r="AB8707">
        <v>2018</v>
      </c>
    </row>
    <row r="8708" spans="1:28" x14ac:dyDescent="0.25">
      <c r="A8708">
        <v>65</v>
      </c>
      <c r="B8708" t="s">
        <v>365</v>
      </c>
      <c r="C8708" t="s">
        <v>584</v>
      </c>
      <c r="D8708" t="s">
        <v>19</v>
      </c>
      <c r="E8708" t="s">
        <v>742</v>
      </c>
      <c r="F8708" t="s">
        <v>84</v>
      </c>
      <c r="G8708">
        <v>26000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222</v>
      </c>
      <c r="AB8708">
        <v>2018</v>
      </c>
    </row>
    <row r="8709" spans="1:28" x14ac:dyDescent="0.25">
      <c r="A8709">
        <v>66</v>
      </c>
      <c r="B8709" t="s">
        <v>364</v>
      </c>
      <c r="C8709" t="s">
        <v>555</v>
      </c>
      <c r="D8709" t="s">
        <v>94</v>
      </c>
      <c r="E8709" t="s">
        <v>74</v>
      </c>
      <c r="F8709" t="s">
        <v>84</v>
      </c>
      <c r="G8709">
        <v>25000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222</v>
      </c>
      <c r="AB8709">
        <v>2018</v>
      </c>
    </row>
    <row r="8710" spans="1:28" x14ac:dyDescent="0.25">
      <c r="A8710">
        <v>67</v>
      </c>
      <c r="B8710" t="s">
        <v>363</v>
      </c>
      <c r="C8710" t="s">
        <v>569</v>
      </c>
      <c r="D8710" t="s">
        <v>94</v>
      </c>
      <c r="E8710" t="s">
        <v>765</v>
      </c>
      <c r="F8710" t="s">
        <v>84</v>
      </c>
      <c r="G8710">
        <v>23100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222</v>
      </c>
      <c r="AB8710">
        <v>2018</v>
      </c>
    </row>
    <row r="8711" spans="1:28" x14ac:dyDescent="0.25">
      <c r="A8711">
        <v>68</v>
      </c>
      <c r="B8711" t="s">
        <v>362</v>
      </c>
      <c r="C8711" t="s">
        <v>570</v>
      </c>
      <c r="D8711" t="s">
        <v>94</v>
      </c>
      <c r="E8711" t="s">
        <v>620</v>
      </c>
      <c r="F8711" t="s">
        <v>84</v>
      </c>
      <c r="G8711">
        <v>23000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222</v>
      </c>
      <c r="AB8711">
        <v>2018</v>
      </c>
    </row>
    <row r="8712" spans="1:28" x14ac:dyDescent="0.25">
      <c r="A8712">
        <v>69</v>
      </c>
      <c r="B8712" t="s">
        <v>361</v>
      </c>
      <c r="C8712" t="s">
        <v>622</v>
      </c>
      <c r="D8712" t="s">
        <v>12</v>
      </c>
      <c r="E8712" t="s">
        <v>764</v>
      </c>
      <c r="F8712" t="s">
        <v>84</v>
      </c>
      <c r="G8712">
        <v>27500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222</v>
      </c>
      <c r="AB8712">
        <v>2018</v>
      </c>
    </row>
    <row r="8713" spans="1:28" x14ac:dyDescent="0.25">
      <c r="A8713">
        <v>70</v>
      </c>
      <c r="B8713" t="s">
        <v>360</v>
      </c>
      <c r="C8713" t="s">
        <v>560</v>
      </c>
      <c r="D8713" t="s">
        <v>10</v>
      </c>
      <c r="E8713" t="s">
        <v>780</v>
      </c>
      <c r="F8713" t="s">
        <v>84</v>
      </c>
      <c r="G8713">
        <v>22000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222</v>
      </c>
      <c r="AB8713">
        <v>2018</v>
      </c>
    </row>
    <row r="8714" spans="1:28" x14ac:dyDescent="0.25">
      <c r="A8714">
        <v>71</v>
      </c>
      <c r="B8714" t="s">
        <v>359</v>
      </c>
      <c r="C8714" t="s">
        <v>572</v>
      </c>
      <c r="D8714" t="s">
        <v>94</v>
      </c>
      <c r="E8714" t="s">
        <v>54</v>
      </c>
      <c r="F8714" t="s">
        <v>84</v>
      </c>
      <c r="G8714">
        <v>22000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222</v>
      </c>
      <c r="AB8714">
        <v>2018</v>
      </c>
    </row>
    <row r="8715" spans="1:28" x14ac:dyDescent="0.25">
      <c r="A8715">
        <v>72</v>
      </c>
      <c r="B8715" t="s">
        <v>358</v>
      </c>
      <c r="C8715" t="s">
        <v>748</v>
      </c>
      <c r="D8715" t="s">
        <v>10</v>
      </c>
      <c r="E8715" t="s">
        <v>54</v>
      </c>
      <c r="F8715" t="s">
        <v>84</v>
      </c>
      <c r="G8715">
        <v>22000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222</v>
      </c>
      <c r="AB8715">
        <v>2018</v>
      </c>
    </row>
    <row r="8716" spans="1:28" x14ac:dyDescent="0.25">
      <c r="A8716">
        <v>73</v>
      </c>
      <c r="B8716" t="s">
        <v>357</v>
      </c>
      <c r="C8716" t="s">
        <v>589</v>
      </c>
      <c r="D8716" t="s">
        <v>6</v>
      </c>
      <c r="E8716" t="s">
        <v>767</v>
      </c>
      <c r="F8716" t="s">
        <v>84</v>
      </c>
      <c r="G8716">
        <v>22000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222</v>
      </c>
      <c r="AB8716">
        <v>2018</v>
      </c>
    </row>
    <row r="8717" spans="1:28" x14ac:dyDescent="0.25">
      <c r="A8717">
        <v>74</v>
      </c>
      <c r="B8717" t="s">
        <v>356</v>
      </c>
      <c r="C8717" t="s">
        <v>571</v>
      </c>
      <c r="D8717" t="s">
        <v>6</v>
      </c>
      <c r="E8717" t="s">
        <v>767</v>
      </c>
      <c r="F8717" t="s">
        <v>84</v>
      </c>
      <c r="G8717">
        <v>22000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222</v>
      </c>
      <c r="AB8717">
        <v>2018</v>
      </c>
    </row>
    <row r="8718" spans="1:28" x14ac:dyDescent="0.25">
      <c r="A8718">
        <v>75</v>
      </c>
      <c r="B8718" t="s">
        <v>355</v>
      </c>
      <c r="C8718" t="s">
        <v>582</v>
      </c>
      <c r="D8718" t="s">
        <v>7</v>
      </c>
      <c r="E8718" t="s">
        <v>54</v>
      </c>
      <c r="F8718" t="s">
        <v>84</v>
      </c>
      <c r="G8718">
        <v>22000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222</v>
      </c>
      <c r="AB8718">
        <v>2018</v>
      </c>
    </row>
    <row r="8719" spans="1:28" x14ac:dyDescent="0.25">
      <c r="A8719">
        <v>76</v>
      </c>
      <c r="B8719" t="s">
        <v>354</v>
      </c>
      <c r="C8719" t="s">
        <v>581</v>
      </c>
      <c r="D8719" t="s">
        <v>94</v>
      </c>
      <c r="E8719" t="s">
        <v>54</v>
      </c>
      <c r="F8719" t="s">
        <v>84</v>
      </c>
      <c r="G8719">
        <v>22000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222</v>
      </c>
      <c r="AB8719">
        <v>2018</v>
      </c>
    </row>
    <row r="8720" spans="1:28" x14ac:dyDescent="0.25">
      <c r="A8720">
        <v>77</v>
      </c>
      <c r="B8720" t="s">
        <v>353</v>
      </c>
      <c r="C8720" t="s">
        <v>766</v>
      </c>
      <c r="D8720" t="s">
        <v>19</v>
      </c>
      <c r="E8720" t="s">
        <v>60</v>
      </c>
      <c r="F8720" t="s">
        <v>84</v>
      </c>
      <c r="G8720">
        <v>22000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222</v>
      </c>
      <c r="AB8720">
        <v>2018</v>
      </c>
    </row>
    <row r="8721" spans="1:28" x14ac:dyDescent="0.25">
      <c r="A8721">
        <v>78</v>
      </c>
      <c r="B8721" t="s">
        <v>428</v>
      </c>
      <c r="C8721" t="s">
        <v>722</v>
      </c>
      <c r="D8721" t="s">
        <v>723</v>
      </c>
      <c r="E8721" t="s">
        <v>752</v>
      </c>
      <c r="F8721" t="s">
        <v>84</v>
      </c>
      <c r="G8721">
        <v>20000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222</v>
      </c>
      <c r="AB8721">
        <v>2018</v>
      </c>
    </row>
    <row r="8722" spans="1:28" x14ac:dyDescent="0.25">
      <c r="A8722">
        <v>79</v>
      </c>
      <c r="B8722" t="s">
        <v>352</v>
      </c>
      <c r="C8722" t="s">
        <v>593</v>
      </c>
      <c r="D8722" t="s">
        <v>6</v>
      </c>
      <c r="E8722" t="s">
        <v>768</v>
      </c>
      <c r="F8722" t="s">
        <v>84</v>
      </c>
      <c r="G8722">
        <v>20000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222</v>
      </c>
      <c r="AB8722">
        <v>2018</v>
      </c>
    </row>
    <row r="8723" spans="1:28" x14ac:dyDescent="0.25">
      <c r="A8723">
        <v>80</v>
      </c>
      <c r="B8723" t="s">
        <v>351</v>
      </c>
      <c r="C8723" t="s">
        <v>592</v>
      </c>
      <c r="D8723" t="s">
        <v>6</v>
      </c>
      <c r="E8723" t="s">
        <v>768</v>
      </c>
      <c r="F8723" t="s">
        <v>84</v>
      </c>
      <c r="G8723">
        <v>20000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222</v>
      </c>
      <c r="AB8723">
        <v>2018</v>
      </c>
    </row>
    <row r="8724" spans="1:28" x14ac:dyDescent="0.25">
      <c r="A8724">
        <v>81</v>
      </c>
      <c r="B8724" t="s">
        <v>350</v>
      </c>
      <c r="C8724" t="s">
        <v>558</v>
      </c>
      <c r="D8724" t="s">
        <v>6</v>
      </c>
      <c r="E8724" t="s">
        <v>764</v>
      </c>
      <c r="F8724" t="s">
        <v>84</v>
      </c>
      <c r="G8724">
        <v>20000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222</v>
      </c>
      <c r="AB8724">
        <v>2018</v>
      </c>
    </row>
    <row r="8725" spans="1:28" x14ac:dyDescent="0.25">
      <c r="A8725">
        <v>82</v>
      </c>
      <c r="B8725" t="s">
        <v>349</v>
      </c>
      <c r="C8725" t="s">
        <v>591</v>
      </c>
      <c r="D8725" t="s">
        <v>6</v>
      </c>
      <c r="E8725" t="s">
        <v>767</v>
      </c>
      <c r="F8725" t="s">
        <v>84</v>
      </c>
      <c r="G8725">
        <v>20000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222</v>
      </c>
      <c r="AB8725">
        <v>2018</v>
      </c>
    </row>
    <row r="8726" spans="1:28" x14ac:dyDescent="0.25">
      <c r="A8726">
        <v>83</v>
      </c>
      <c r="B8726" t="s">
        <v>348</v>
      </c>
      <c r="C8726" t="s">
        <v>652</v>
      </c>
      <c r="D8726" t="s">
        <v>6</v>
      </c>
      <c r="E8726" t="s">
        <v>768</v>
      </c>
      <c r="F8726" t="s">
        <v>84</v>
      </c>
      <c r="G8726">
        <v>20000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222</v>
      </c>
      <c r="AB8726">
        <v>2018</v>
      </c>
    </row>
    <row r="8727" spans="1:28" x14ac:dyDescent="0.25">
      <c r="A8727">
        <v>84</v>
      </c>
      <c r="B8727" t="s">
        <v>347</v>
      </c>
      <c r="C8727" t="s">
        <v>651</v>
      </c>
      <c r="D8727" t="s">
        <v>6</v>
      </c>
      <c r="E8727" t="s">
        <v>767</v>
      </c>
      <c r="F8727" t="s">
        <v>84</v>
      </c>
      <c r="G8727">
        <v>20000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222</v>
      </c>
      <c r="AB8727">
        <v>2018</v>
      </c>
    </row>
    <row r="8728" spans="1:28" x14ac:dyDescent="0.25">
      <c r="A8728">
        <v>85</v>
      </c>
      <c r="B8728" t="s">
        <v>346</v>
      </c>
      <c r="C8728" t="s">
        <v>583</v>
      </c>
      <c r="D8728" t="s">
        <v>4</v>
      </c>
      <c r="E8728" t="s">
        <v>780</v>
      </c>
      <c r="F8728" t="s">
        <v>84</v>
      </c>
      <c r="G8728">
        <v>20000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222</v>
      </c>
      <c r="AB8728">
        <v>2018</v>
      </c>
    </row>
    <row r="8729" spans="1:28" x14ac:dyDescent="0.25">
      <c r="A8729">
        <v>86</v>
      </c>
      <c r="B8729" t="s">
        <v>345</v>
      </c>
      <c r="C8729" t="s">
        <v>512</v>
      </c>
      <c r="D8729" t="s">
        <v>94</v>
      </c>
      <c r="E8729" t="s">
        <v>764</v>
      </c>
      <c r="F8729" t="s">
        <v>84</v>
      </c>
      <c r="G8729">
        <v>18000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222</v>
      </c>
      <c r="AB8729">
        <v>2018</v>
      </c>
    </row>
    <row r="8730" spans="1:28" x14ac:dyDescent="0.25">
      <c r="A8730">
        <v>87</v>
      </c>
      <c r="B8730" t="s">
        <v>344</v>
      </c>
      <c r="C8730" t="s">
        <v>588</v>
      </c>
      <c r="D8730" t="s">
        <v>94</v>
      </c>
      <c r="E8730" t="s">
        <v>41</v>
      </c>
      <c r="F8730" t="s">
        <v>84</v>
      </c>
      <c r="G8730">
        <v>18000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222</v>
      </c>
      <c r="AB8730">
        <v>2018</v>
      </c>
    </row>
    <row r="8731" spans="1:28" x14ac:dyDescent="0.25">
      <c r="A8731">
        <v>88</v>
      </c>
      <c r="B8731" t="s">
        <v>343</v>
      </c>
      <c r="C8731" t="s">
        <v>633</v>
      </c>
      <c r="D8731" t="s">
        <v>6</v>
      </c>
      <c r="E8731" t="s">
        <v>37</v>
      </c>
      <c r="F8731" t="s">
        <v>84</v>
      </c>
      <c r="G8731">
        <v>15250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222</v>
      </c>
      <c r="AB8731">
        <v>2018</v>
      </c>
    </row>
    <row r="8732" spans="1:28" x14ac:dyDescent="0.25">
      <c r="A8732">
        <v>89</v>
      </c>
      <c r="B8732" t="s">
        <v>342</v>
      </c>
      <c r="C8732" t="s">
        <v>559</v>
      </c>
      <c r="D8732" t="s">
        <v>94</v>
      </c>
      <c r="E8732" t="s">
        <v>37</v>
      </c>
      <c r="F8732" t="s">
        <v>84</v>
      </c>
      <c r="G8732">
        <v>15250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222</v>
      </c>
      <c r="AB8732">
        <v>2018</v>
      </c>
    </row>
    <row r="8733" spans="1:28" x14ac:dyDescent="0.25">
      <c r="A8733">
        <v>90</v>
      </c>
      <c r="B8733" t="s">
        <v>341</v>
      </c>
      <c r="C8733" t="s">
        <v>579</v>
      </c>
      <c r="D8733" t="s">
        <v>94</v>
      </c>
      <c r="E8733" t="s">
        <v>768</v>
      </c>
      <c r="F8733" t="s">
        <v>84</v>
      </c>
      <c r="G8733">
        <v>15250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222</v>
      </c>
      <c r="AB8733">
        <v>2018</v>
      </c>
    </row>
    <row r="8734" spans="1:28" x14ac:dyDescent="0.25">
      <c r="A8734">
        <v>91</v>
      </c>
      <c r="B8734" t="s">
        <v>340</v>
      </c>
      <c r="C8734" t="s">
        <v>654</v>
      </c>
      <c r="D8734" t="s">
        <v>6</v>
      </c>
      <c r="E8734" t="s">
        <v>764</v>
      </c>
      <c r="F8734" t="s">
        <v>84</v>
      </c>
      <c r="G8734">
        <v>15000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222</v>
      </c>
      <c r="AB8734">
        <v>2018</v>
      </c>
    </row>
    <row r="8735" spans="1:28" x14ac:dyDescent="0.25">
      <c r="A8735">
        <v>92</v>
      </c>
      <c r="B8735" t="s">
        <v>339</v>
      </c>
      <c r="C8735" t="s">
        <v>595</v>
      </c>
      <c r="D8735" t="s">
        <v>94</v>
      </c>
      <c r="E8735" t="s">
        <v>57</v>
      </c>
      <c r="F8735" t="s">
        <v>84</v>
      </c>
      <c r="G8735">
        <v>15000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222</v>
      </c>
      <c r="AB8735">
        <v>2018</v>
      </c>
    </row>
    <row r="8736" spans="1:28" x14ac:dyDescent="0.25">
      <c r="A8736">
        <v>93</v>
      </c>
      <c r="B8736" t="s">
        <v>338</v>
      </c>
      <c r="C8736" t="s">
        <v>594</v>
      </c>
      <c r="D8736" t="s">
        <v>6</v>
      </c>
      <c r="E8736" t="s">
        <v>28</v>
      </c>
      <c r="F8736" t="s">
        <v>84</v>
      </c>
      <c r="G8736">
        <v>15000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222</v>
      </c>
      <c r="AB8736">
        <v>2018</v>
      </c>
    </row>
    <row r="8737" spans="1:28" x14ac:dyDescent="0.25">
      <c r="A8737">
        <v>94</v>
      </c>
      <c r="B8737" t="s">
        <v>337</v>
      </c>
      <c r="C8737" t="s">
        <v>725</v>
      </c>
      <c r="D8737" t="s">
        <v>6</v>
      </c>
      <c r="E8737" t="s">
        <v>37</v>
      </c>
      <c r="F8737" t="s">
        <v>84</v>
      </c>
      <c r="G8737">
        <v>8000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222</v>
      </c>
      <c r="AB8737">
        <v>2018</v>
      </c>
    </row>
    <row r="8738" spans="1:28" x14ac:dyDescent="0.25">
      <c r="A8738">
        <v>95</v>
      </c>
      <c r="B8738" t="s">
        <v>336</v>
      </c>
      <c r="C8738" t="s">
        <v>603</v>
      </c>
      <c r="D8738" t="s">
        <v>6</v>
      </c>
      <c r="E8738" t="s">
        <v>37</v>
      </c>
      <c r="F8738" t="s">
        <v>84</v>
      </c>
      <c r="G8738">
        <v>8000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223</v>
      </c>
      <c r="AB8738">
        <v>2018</v>
      </c>
    </row>
    <row r="8739" spans="1:28" x14ac:dyDescent="0.25">
      <c r="A8739">
        <v>96</v>
      </c>
      <c r="B8739" t="s">
        <v>373</v>
      </c>
      <c r="C8739" t="s">
        <v>708</v>
      </c>
      <c r="D8739" t="s">
        <v>7</v>
      </c>
      <c r="E8739" t="s">
        <v>27</v>
      </c>
      <c r="F8739" t="s">
        <v>84</v>
      </c>
      <c r="G8739">
        <v>360000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223</v>
      </c>
      <c r="AB8739">
        <v>2018</v>
      </c>
    </row>
    <row r="8740" spans="1:28" x14ac:dyDescent="0.25">
      <c r="A8740">
        <v>1</v>
      </c>
      <c r="B8740" t="s">
        <v>427</v>
      </c>
      <c r="C8740" t="s">
        <v>709</v>
      </c>
      <c r="D8740" t="s">
        <v>19</v>
      </c>
      <c r="E8740" t="s">
        <v>71</v>
      </c>
      <c r="F8740" t="s">
        <v>84</v>
      </c>
      <c r="G8740">
        <v>280000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223</v>
      </c>
      <c r="AB8740">
        <v>2018</v>
      </c>
    </row>
    <row r="8741" spans="1:28" x14ac:dyDescent="0.25">
      <c r="A8741">
        <v>2</v>
      </c>
      <c r="B8741" t="s">
        <v>426</v>
      </c>
      <c r="C8741" t="s">
        <v>502</v>
      </c>
      <c r="D8741" t="s">
        <v>10</v>
      </c>
      <c r="E8741" t="s">
        <v>53</v>
      </c>
      <c r="F8741" t="s">
        <v>84</v>
      </c>
      <c r="G8741">
        <v>280000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223</v>
      </c>
      <c r="AB8741">
        <v>2018</v>
      </c>
    </row>
    <row r="8742" spans="1:28" x14ac:dyDescent="0.25">
      <c r="A8742">
        <v>3</v>
      </c>
      <c r="B8742" t="s">
        <v>425</v>
      </c>
      <c r="C8742" t="s">
        <v>659</v>
      </c>
      <c r="D8742" t="s">
        <v>6</v>
      </c>
      <c r="E8742" t="s">
        <v>756</v>
      </c>
      <c r="F8742" t="s">
        <v>84</v>
      </c>
      <c r="G8742">
        <v>130000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223</v>
      </c>
      <c r="AB8742">
        <v>2018</v>
      </c>
    </row>
    <row r="8743" spans="1:28" x14ac:dyDescent="0.25">
      <c r="A8743">
        <v>4</v>
      </c>
      <c r="B8743" t="s">
        <v>424</v>
      </c>
      <c r="C8743" t="s">
        <v>665</v>
      </c>
      <c r="D8743" t="s">
        <v>17</v>
      </c>
      <c r="E8743" t="s">
        <v>755</v>
      </c>
      <c r="F8743" t="s">
        <v>84</v>
      </c>
      <c r="G8743">
        <v>130000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223</v>
      </c>
      <c r="AB8743">
        <v>2018</v>
      </c>
    </row>
    <row r="8744" spans="1:28" x14ac:dyDescent="0.25">
      <c r="A8744">
        <v>5</v>
      </c>
      <c r="B8744" t="s">
        <v>423</v>
      </c>
      <c r="C8744" t="s">
        <v>614</v>
      </c>
      <c r="D8744" t="s">
        <v>615</v>
      </c>
      <c r="E8744" t="s">
        <v>616</v>
      </c>
      <c r="F8744" t="s">
        <v>84</v>
      </c>
      <c r="G8744">
        <v>130000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223</v>
      </c>
      <c r="AB8744">
        <v>2018</v>
      </c>
    </row>
    <row r="8745" spans="1:28" x14ac:dyDescent="0.25">
      <c r="A8745">
        <v>6</v>
      </c>
      <c r="B8745" t="s">
        <v>422</v>
      </c>
      <c r="C8745" t="s">
        <v>504</v>
      </c>
      <c r="D8745" t="s">
        <v>5</v>
      </c>
      <c r="E8745" t="s">
        <v>702</v>
      </c>
      <c r="F8745" t="s">
        <v>84</v>
      </c>
      <c r="G8745">
        <v>130000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223</v>
      </c>
      <c r="AB8745">
        <v>2018</v>
      </c>
    </row>
    <row r="8746" spans="1:28" x14ac:dyDescent="0.25">
      <c r="A8746">
        <v>7</v>
      </c>
      <c r="B8746" t="s">
        <v>421</v>
      </c>
      <c r="C8746" t="s">
        <v>515</v>
      </c>
      <c r="D8746" t="s">
        <v>4</v>
      </c>
      <c r="E8746" t="s">
        <v>516</v>
      </c>
      <c r="F8746" t="s">
        <v>84</v>
      </c>
      <c r="G8746">
        <v>130000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223</v>
      </c>
      <c r="AB8746">
        <v>2018</v>
      </c>
    </row>
    <row r="8747" spans="1:28" x14ac:dyDescent="0.25">
      <c r="A8747">
        <v>8</v>
      </c>
      <c r="B8747" t="s">
        <v>420</v>
      </c>
      <c r="C8747" t="s">
        <v>513</v>
      </c>
      <c r="D8747" t="s">
        <v>14</v>
      </c>
      <c r="E8747" t="s">
        <v>333</v>
      </c>
      <c r="F8747" t="s">
        <v>84</v>
      </c>
      <c r="G8747">
        <v>130000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223</v>
      </c>
      <c r="AB8747">
        <v>2018</v>
      </c>
    </row>
    <row r="8748" spans="1:28" x14ac:dyDescent="0.25">
      <c r="A8748">
        <v>9</v>
      </c>
      <c r="B8748" t="s">
        <v>419</v>
      </c>
      <c r="C8748" t="s">
        <v>518</v>
      </c>
      <c r="D8748" t="s">
        <v>16</v>
      </c>
      <c r="E8748" t="s">
        <v>701</v>
      </c>
      <c r="F8748" t="s">
        <v>84</v>
      </c>
      <c r="G8748">
        <v>130000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223</v>
      </c>
      <c r="AB8748">
        <v>2018</v>
      </c>
    </row>
    <row r="8749" spans="1:28" x14ac:dyDescent="0.25">
      <c r="A8749">
        <v>10</v>
      </c>
      <c r="B8749" t="s">
        <v>418</v>
      </c>
      <c r="C8749" t="s">
        <v>710</v>
      </c>
      <c r="D8749" t="s">
        <v>94</v>
      </c>
      <c r="E8749" t="s">
        <v>711</v>
      </c>
      <c r="F8749" t="s">
        <v>84</v>
      </c>
      <c r="G8749">
        <v>130000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223</v>
      </c>
      <c r="AB8749">
        <v>2018</v>
      </c>
    </row>
    <row r="8750" spans="1:28" x14ac:dyDescent="0.25">
      <c r="A8750">
        <v>11</v>
      </c>
      <c r="B8750" t="s">
        <v>417</v>
      </c>
      <c r="C8750" t="s">
        <v>512</v>
      </c>
      <c r="D8750" t="s">
        <v>21</v>
      </c>
      <c r="E8750" t="s">
        <v>81</v>
      </c>
      <c r="F8750" t="s">
        <v>84</v>
      </c>
      <c r="G8750">
        <v>130000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223</v>
      </c>
      <c r="AB8750">
        <v>2018</v>
      </c>
    </row>
    <row r="8751" spans="1:28" x14ac:dyDescent="0.25">
      <c r="A8751">
        <v>12</v>
      </c>
      <c r="B8751" t="s">
        <v>416</v>
      </c>
      <c r="C8751" t="s">
        <v>679</v>
      </c>
      <c r="D8751" t="s">
        <v>6</v>
      </c>
      <c r="E8751" t="s">
        <v>757</v>
      </c>
      <c r="F8751" t="s">
        <v>84</v>
      </c>
      <c r="G8751">
        <v>95000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223</v>
      </c>
      <c r="AB8751">
        <v>2018</v>
      </c>
    </row>
    <row r="8752" spans="1:28" x14ac:dyDescent="0.25">
      <c r="A8752">
        <v>13</v>
      </c>
      <c r="B8752" t="s">
        <v>415</v>
      </c>
      <c r="C8752" t="s">
        <v>525</v>
      </c>
      <c r="D8752" t="s">
        <v>10</v>
      </c>
      <c r="E8752" t="s">
        <v>69</v>
      </c>
      <c r="F8752" t="s">
        <v>84</v>
      </c>
      <c r="G8752">
        <v>95000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223</v>
      </c>
      <c r="AB8752">
        <v>2018</v>
      </c>
    </row>
    <row r="8753" spans="1:28" x14ac:dyDescent="0.25">
      <c r="A8753">
        <v>14</v>
      </c>
      <c r="B8753" t="s">
        <v>414</v>
      </c>
      <c r="C8753" t="s">
        <v>523</v>
      </c>
      <c r="D8753" t="s">
        <v>21</v>
      </c>
      <c r="E8753" t="s">
        <v>731</v>
      </c>
      <c r="F8753" t="s">
        <v>84</v>
      </c>
      <c r="G8753">
        <v>95000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223</v>
      </c>
      <c r="AB8753">
        <v>2018</v>
      </c>
    </row>
    <row r="8754" spans="1:28" x14ac:dyDescent="0.25">
      <c r="A8754">
        <v>15</v>
      </c>
      <c r="B8754" t="s">
        <v>413</v>
      </c>
      <c r="C8754" t="s">
        <v>626</v>
      </c>
      <c r="D8754" t="s">
        <v>627</v>
      </c>
      <c r="E8754" t="s">
        <v>730</v>
      </c>
      <c r="F8754" t="s">
        <v>84</v>
      </c>
      <c r="G8754">
        <v>95000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223</v>
      </c>
      <c r="AB8754">
        <v>2018</v>
      </c>
    </row>
    <row r="8755" spans="1:28" x14ac:dyDescent="0.25">
      <c r="A8755">
        <v>16</v>
      </c>
      <c r="B8755" t="s">
        <v>411</v>
      </c>
      <c r="C8755" t="s">
        <v>521</v>
      </c>
      <c r="D8755" t="s">
        <v>13</v>
      </c>
      <c r="E8755" t="s">
        <v>729</v>
      </c>
      <c r="F8755" t="s">
        <v>84</v>
      </c>
      <c r="G8755">
        <v>95000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223</v>
      </c>
      <c r="AB8755">
        <v>2018</v>
      </c>
    </row>
    <row r="8756" spans="1:28" x14ac:dyDescent="0.25">
      <c r="A8756">
        <v>17</v>
      </c>
      <c r="B8756" t="s">
        <v>410</v>
      </c>
      <c r="C8756" t="s">
        <v>685</v>
      </c>
      <c r="D8756" t="s">
        <v>21</v>
      </c>
      <c r="E8756" t="s">
        <v>734</v>
      </c>
      <c r="F8756" t="s">
        <v>84</v>
      </c>
      <c r="G8756">
        <v>85000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223</v>
      </c>
      <c r="AB8756">
        <v>2018</v>
      </c>
    </row>
    <row r="8757" spans="1:28" x14ac:dyDescent="0.25">
      <c r="A8757">
        <v>18</v>
      </c>
      <c r="B8757" t="s">
        <v>409</v>
      </c>
      <c r="C8757" t="s">
        <v>719</v>
      </c>
      <c r="D8757" t="s">
        <v>94</v>
      </c>
      <c r="E8757" t="s">
        <v>758</v>
      </c>
      <c r="F8757" t="s">
        <v>84</v>
      </c>
      <c r="G8757">
        <v>85000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223</v>
      </c>
      <c r="AB8757">
        <v>2018</v>
      </c>
    </row>
    <row r="8758" spans="1:28" x14ac:dyDescent="0.25">
      <c r="A8758">
        <v>19</v>
      </c>
      <c r="B8758" t="s">
        <v>412</v>
      </c>
      <c r="C8758" t="s">
        <v>527</v>
      </c>
      <c r="D8758" t="s">
        <v>17</v>
      </c>
      <c r="E8758" t="s">
        <v>613</v>
      </c>
      <c r="F8758" t="s">
        <v>84</v>
      </c>
      <c r="G8758">
        <v>85000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223</v>
      </c>
      <c r="AB8758">
        <v>2018</v>
      </c>
    </row>
    <row r="8759" spans="1:28" x14ac:dyDescent="0.25">
      <c r="A8759">
        <v>20</v>
      </c>
      <c r="B8759" t="s">
        <v>408</v>
      </c>
      <c r="C8759" t="s">
        <v>712</v>
      </c>
      <c r="D8759" t="s">
        <v>632</v>
      </c>
      <c r="E8759" t="s">
        <v>713</v>
      </c>
      <c r="F8759" t="s">
        <v>84</v>
      </c>
      <c r="G8759">
        <v>80000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223</v>
      </c>
      <c r="AB8759">
        <v>2018</v>
      </c>
    </row>
    <row r="8760" spans="1:28" x14ac:dyDescent="0.25">
      <c r="A8760">
        <v>21</v>
      </c>
      <c r="B8760" t="s">
        <v>407</v>
      </c>
      <c r="C8760" t="s">
        <v>532</v>
      </c>
      <c r="D8760" t="s">
        <v>12</v>
      </c>
      <c r="E8760" t="s">
        <v>35</v>
      </c>
      <c r="F8760" t="s">
        <v>84</v>
      </c>
      <c r="G8760">
        <v>75000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223</v>
      </c>
      <c r="AB8760">
        <v>2018</v>
      </c>
    </row>
    <row r="8761" spans="1:28" x14ac:dyDescent="0.25">
      <c r="A8761">
        <v>22</v>
      </c>
      <c r="B8761" t="s">
        <v>373</v>
      </c>
      <c r="C8761" t="s">
        <v>688</v>
      </c>
      <c r="D8761" t="s">
        <v>94</v>
      </c>
      <c r="E8761" t="s">
        <v>689</v>
      </c>
      <c r="F8761" t="s">
        <v>84</v>
      </c>
      <c r="G8761">
        <v>80000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223</v>
      </c>
      <c r="AB8761">
        <v>2018</v>
      </c>
    </row>
    <row r="8762" spans="1:28" x14ac:dyDescent="0.25">
      <c r="A8762">
        <v>23</v>
      </c>
      <c r="B8762" t="s">
        <v>406</v>
      </c>
      <c r="C8762" t="s">
        <v>533</v>
      </c>
      <c r="D8762" t="s">
        <v>6</v>
      </c>
      <c r="E8762" t="s">
        <v>735</v>
      </c>
      <c r="F8762" t="s">
        <v>84</v>
      </c>
      <c r="G8762">
        <v>70000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223</v>
      </c>
      <c r="AB8762">
        <v>2018</v>
      </c>
    </row>
    <row r="8763" spans="1:28" x14ac:dyDescent="0.25">
      <c r="A8763">
        <v>24</v>
      </c>
      <c r="B8763" t="s">
        <v>405</v>
      </c>
      <c r="C8763" t="s">
        <v>535</v>
      </c>
      <c r="D8763" t="s">
        <v>16</v>
      </c>
      <c r="E8763" t="s">
        <v>61</v>
      </c>
      <c r="F8763" t="s">
        <v>84</v>
      </c>
      <c r="G8763">
        <v>65000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223</v>
      </c>
      <c r="AB8763">
        <v>2018</v>
      </c>
    </row>
    <row r="8764" spans="1:28" x14ac:dyDescent="0.25">
      <c r="A8764">
        <v>25</v>
      </c>
      <c r="B8764" t="s">
        <v>404</v>
      </c>
      <c r="C8764" t="s">
        <v>534</v>
      </c>
      <c r="D8764" t="s">
        <v>10</v>
      </c>
      <c r="E8764" t="s">
        <v>759</v>
      </c>
      <c r="F8764" t="s">
        <v>84</v>
      </c>
      <c r="G8764">
        <v>65000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223</v>
      </c>
      <c r="AB8764">
        <v>2018</v>
      </c>
    </row>
    <row r="8765" spans="1:28" x14ac:dyDescent="0.25">
      <c r="A8765">
        <v>26</v>
      </c>
      <c r="B8765" t="s">
        <v>403</v>
      </c>
      <c r="C8765" t="s">
        <v>703</v>
      </c>
      <c r="D8765" t="s">
        <v>13</v>
      </c>
      <c r="E8765" t="s">
        <v>704</v>
      </c>
      <c r="F8765" t="s">
        <v>84</v>
      </c>
      <c r="G8765">
        <v>65000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223</v>
      </c>
      <c r="AB8765">
        <v>2018</v>
      </c>
    </row>
    <row r="8766" spans="1:28" x14ac:dyDescent="0.25">
      <c r="A8766">
        <v>27</v>
      </c>
      <c r="B8766" t="s">
        <v>402</v>
      </c>
      <c r="C8766" t="s">
        <v>526</v>
      </c>
      <c r="D8766" t="s">
        <v>4</v>
      </c>
      <c r="E8766" t="s">
        <v>737</v>
      </c>
      <c r="F8766" t="s">
        <v>84</v>
      </c>
      <c r="G8766">
        <v>65000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223</v>
      </c>
      <c r="AB8766">
        <v>2018</v>
      </c>
    </row>
    <row r="8767" spans="1:28" x14ac:dyDescent="0.25">
      <c r="A8767">
        <v>28</v>
      </c>
      <c r="B8767" t="s">
        <v>401</v>
      </c>
      <c r="C8767" t="s">
        <v>537</v>
      </c>
      <c r="D8767" t="s">
        <v>7</v>
      </c>
      <c r="E8767" t="s">
        <v>75</v>
      </c>
      <c r="F8767" t="s">
        <v>84</v>
      </c>
      <c r="G8767">
        <v>60000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223</v>
      </c>
      <c r="AB8767">
        <v>2018</v>
      </c>
    </row>
    <row r="8768" spans="1:28" x14ac:dyDescent="0.25">
      <c r="A8768">
        <v>29</v>
      </c>
      <c r="B8768" t="s">
        <v>400</v>
      </c>
      <c r="C8768" t="s">
        <v>536</v>
      </c>
      <c r="D8768" t="s">
        <v>4</v>
      </c>
      <c r="E8768" t="s">
        <v>64</v>
      </c>
      <c r="F8768" t="s">
        <v>84</v>
      </c>
      <c r="G8768">
        <v>60000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223</v>
      </c>
      <c r="AB8768">
        <v>2018</v>
      </c>
    </row>
    <row r="8769" spans="1:28" x14ac:dyDescent="0.25">
      <c r="A8769">
        <v>30</v>
      </c>
      <c r="B8769" t="s">
        <v>342</v>
      </c>
      <c r="C8769" t="s">
        <v>539</v>
      </c>
      <c r="D8769" t="s">
        <v>15</v>
      </c>
      <c r="E8769" t="s">
        <v>540</v>
      </c>
      <c r="F8769" t="s">
        <v>84</v>
      </c>
      <c r="G8769">
        <v>55000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223</v>
      </c>
      <c r="AB8769">
        <v>2018</v>
      </c>
    </row>
    <row r="8770" spans="1:28" x14ac:dyDescent="0.25">
      <c r="A8770">
        <v>31</v>
      </c>
      <c r="B8770" t="s">
        <v>429</v>
      </c>
      <c r="C8770" t="s">
        <v>538</v>
      </c>
      <c r="D8770" t="s">
        <v>14</v>
      </c>
      <c r="E8770" t="s">
        <v>66</v>
      </c>
      <c r="F8770" t="s">
        <v>84</v>
      </c>
      <c r="G8770">
        <v>55000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223</v>
      </c>
      <c r="AB8770">
        <v>2018</v>
      </c>
    </row>
    <row r="8771" spans="1:28" x14ac:dyDescent="0.25">
      <c r="A8771">
        <v>32</v>
      </c>
      <c r="B8771" t="s">
        <v>399</v>
      </c>
      <c r="C8771" t="s">
        <v>514</v>
      </c>
      <c r="D8771" t="s">
        <v>16</v>
      </c>
      <c r="E8771" t="s">
        <v>79</v>
      </c>
      <c r="F8771" t="s">
        <v>84</v>
      </c>
      <c r="G8771">
        <v>54000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223</v>
      </c>
      <c r="AB8771">
        <v>2018</v>
      </c>
    </row>
    <row r="8772" spans="1:28" x14ac:dyDescent="0.25">
      <c r="A8772">
        <v>33</v>
      </c>
      <c r="B8772" t="s">
        <v>398</v>
      </c>
      <c r="C8772" t="s">
        <v>770</v>
      </c>
      <c r="D8772" t="s">
        <v>615</v>
      </c>
      <c r="E8772" t="s">
        <v>771</v>
      </c>
      <c r="F8772" t="s">
        <v>84</v>
      </c>
      <c r="G8772">
        <v>55000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223</v>
      </c>
      <c r="AB8772">
        <v>2018</v>
      </c>
    </row>
    <row r="8773" spans="1:28" x14ac:dyDescent="0.25">
      <c r="A8773">
        <v>34</v>
      </c>
      <c r="B8773" t="s">
        <v>397</v>
      </c>
      <c r="C8773" t="s">
        <v>542</v>
      </c>
      <c r="D8773" t="s">
        <v>17</v>
      </c>
      <c r="E8773" t="s">
        <v>76</v>
      </c>
      <c r="F8773" t="s">
        <v>84</v>
      </c>
      <c r="G8773">
        <v>50000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223</v>
      </c>
      <c r="AB8773">
        <v>2018</v>
      </c>
    </row>
    <row r="8774" spans="1:28" x14ac:dyDescent="0.25">
      <c r="A8774">
        <v>35</v>
      </c>
      <c r="B8774" t="s">
        <v>396</v>
      </c>
      <c r="C8774" t="s">
        <v>541</v>
      </c>
      <c r="D8774" t="s">
        <v>21</v>
      </c>
      <c r="E8774" t="s">
        <v>70</v>
      </c>
      <c r="F8774" t="s">
        <v>84</v>
      </c>
      <c r="G8774">
        <v>50000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223</v>
      </c>
      <c r="AB8774">
        <v>2018</v>
      </c>
    </row>
    <row r="8775" spans="1:28" x14ac:dyDescent="0.25">
      <c r="A8775">
        <v>36</v>
      </c>
      <c r="B8775" t="s">
        <v>395</v>
      </c>
      <c r="C8775" t="s">
        <v>772</v>
      </c>
      <c r="D8775" t="s">
        <v>10</v>
      </c>
      <c r="E8775" t="s">
        <v>773</v>
      </c>
      <c r="F8775" t="s">
        <v>84</v>
      </c>
      <c r="G8775">
        <v>4950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223</v>
      </c>
      <c r="AB8775">
        <v>2018</v>
      </c>
    </row>
    <row r="8776" spans="1:28" x14ac:dyDescent="0.25">
      <c r="A8776">
        <v>37</v>
      </c>
      <c r="B8776" t="s">
        <v>394</v>
      </c>
      <c r="C8776" t="s">
        <v>774</v>
      </c>
      <c r="D8776" t="s">
        <v>10</v>
      </c>
      <c r="E8776" t="s">
        <v>775</v>
      </c>
      <c r="F8776" t="s">
        <v>84</v>
      </c>
      <c r="G8776">
        <v>45000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223</v>
      </c>
      <c r="AB8776">
        <v>2018</v>
      </c>
    </row>
    <row r="8777" spans="1:28" x14ac:dyDescent="0.25">
      <c r="A8777">
        <v>38</v>
      </c>
      <c r="B8777" t="s">
        <v>393</v>
      </c>
      <c r="C8777" t="s">
        <v>717</v>
      </c>
      <c r="D8777" t="s">
        <v>10</v>
      </c>
      <c r="E8777" t="s">
        <v>43</v>
      </c>
      <c r="F8777" t="s">
        <v>84</v>
      </c>
      <c r="G8777">
        <v>45000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223</v>
      </c>
      <c r="AB8777">
        <v>2018</v>
      </c>
    </row>
    <row r="8778" spans="1:28" x14ac:dyDescent="0.25">
      <c r="A8778">
        <v>39</v>
      </c>
      <c r="B8778" t="s">
        <v>392</v>
      </c>
      <c r="C8778" t="s">
        <v>547</v>
      </c>
      <c r="D8778" t="s">
        <v>10</v>
      </c>
      <c r="E8778" t="s">
        <v>50</v>
      </c>
      <c r="F8778" t="s">
        <v>84</v>
      </c>
      <c r="G8778">
        <v>45000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223</v>
      </c>
      <c r="AB8778">
        <v>2018</v>
      </c>
    </row>
    <row r="8779" spans="1:28" x14ac:dyDescent="0.25">
      <c r="A8779">
        <v>40</v>
      </c>
      <c r="B8779" t="s">
        <v>391</v>
      </c>
      <c r="C8779" t="s">
        <v>545</v>
      </c>
      <c r="D8779" t="s">
        <v>4</v>
      </c>
      <c r="E8779" t="s">
        <v>24</v>
      </c>
      <c r="F8779" t="s">
        <v>84</v>
      </c>
      <c r="G8779">
        <v>45000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223</v>
      </c>
      <c r="AB8779">
        <v>2018</v>
      </c>
    </row>
    <row r="8780" spans="1:28" x14ac:dyDescent="0.25">
      <c r="A8780">
        <v>41</v>
      </c>
      <c r="B8780" t="s">
        <v>368</v>
      </c>
      <c r="C8780" t="s">
        <v>720</v>
      </c>
      <c r="D8780" t="s">
        <v>13</v>
      </c>
      <c r="E8780" t="s">
        <v>738</v>
      </c>
      <c r="F8780" t="s">
        <v>84</v>
      </c>
      <c r="G8780">
        <v>45000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223</v>
      </c>
      <c r="AB8780">
        <v>2018</v>
      </c>
    </row>
    <row r="8781" spans="1:28" x14ac:dyDescent="0.25">
      <c r="A8781">
        <v>42</v>
      </c>
      <c r="B8781" t="s">
        <v>390</v>
      </c>
      <c r="C8781" t="s">
        <v>531</v>
      </c>
      <c r="D8781" t="s">
        <v>5</v>
      </c>
      <c r="E8781" t="s">
        <v>25</v>
      </c>
      <c r="F8781" t="s">
        <v>84</v>
      </c>
      <c r="G8781">
        <v>45000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223</v>
      </c>
      <c r="AB8781">
        <v>2018</v>
      </c>
    </row>
    <row r="8782" spans="1:28" x14ac:dyDescent="0.25">
      <c r="A8782">
        <v>43</v>
      </c>
      <c r="B8782" t="s">
        <v>389</v>
      </c>
      <c r="C8782" t="s">
        <v>529</v>
      </c>
      <c r="D8782" t="s">
        <v>10</v>
      </c>
      <c r="E8782" t="s">
        <v>43</v>
      </c>
      <c r="F8782" t="s">
        <v>84</v>
      </c>
      <c r="G8782">
        <v>45000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223</v>
      </c>
      <c r="AB8782">
        <v>2018</v>
      </c>
    </row>
    <row r="8783" spans="1:28" x14ac:dyDescent="0.25">
      <c r="A8783">
        <v>44</v>
      </c>
      <c r="B8783" t="s">
        <v>388</v>
      </c>
      <c r="C8783" t="s">
        <v>646</v>
      </c>
      <c r="D8783" t="s">
        <v>647</v>
      </c>
      <c r="E8783" t="s">
        <v>24</v>
      </c>
      <c r="F8783" t="s">
        <v>84</v>
      </c>
      <c r="G8783">
        <v>45000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223</v>
      </c>
      <c r="AB8783">
        <v>2018</v>
      </c>
    </row>
    <row r="8784" spans="1:28" x14ac:dyDescent="0.25">
      <c r="A8784">
        <v>45</v>
      </c>
      <c r="B8784" t="s">
        <v>387</v>
      </c>
      <c r="C8784" t="s">
        <v>549</v>
      </c>
      <c r="D8784" t="s">
        <v>16</v>
      </c>
      <c r="E8784" t="s">
        <v>45</v>
      </c>
      <c r="F8784" t="s">
        <v>84</v>
      </c>
      <c r="G8784">
        <v>44000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223</v>
      </c>
      <c r="AB8784">
        <v>2018</v>
      </c>
    </row>
    <row r="8785" spans="1:28" x14ac:dyDescent="0.25">
      <c r="A8785">
        <v>46</v>
      </c>
      <c r="B8785" t="s">
        <v>386</v>
      </c>
      <c r="C8785" t="s">
        <v>631</v>
      </c>
      <c r="D8785" t="s">
        <v>6</v>
      </c>
      <c r="E8785" t="s">
        <v>740</v>
      </c>
      <c r="F8785" t="s">
        <v>84</v>
      </c>
      <c r="G8785">
        <v>40000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223</v>
      </c>
      <c r="AB8785">
        <v>2018</v>
      </c>
    </row>
    <row r="8786" spans="1:28" x14ac:dyDescent="0.25">
      <c r="A8786">
        <v>47</v>
      </c>
      <c r="B8786" t="s">
        <v>385</v>
      </c>
      <c r="C8786" t="s">
        <v>629</v>
      </c>
      <c r="D8786" t="s">
        <v>12</v>
      </c>
      <c r="E8786" t="s">
        <v>698</v>
      </c>
      <c r="F8786" t="s">
        <v>84</v>
      </c>
      <c r="G8786">
        <v>40000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223</v>
      </c>
      <c r="AB8786">
        <v>2018</v>
      </c>
    </row>
    <row r="8787" spans="1:28" x14ac:dyDescent="0.25">
      <c r="A8787">
        <v>48</v>
      </c>
      <c r="B8787" t="s">
        <v>384</v>
      </c>
      <c r="C8787" t="s">
        <v>776</v>
      </c>
      <c r="D8787" t="s">
        <v>17</v>
      </c>
      <c r="E8787" t="s">
        <v>777</v>
      </c>
      <c r="F8787" t="s">
        <v>84</v>
      </c>
      <c r="G8787">
        <v>40000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223</v>
      </c>
      <c r="AB8787">
        <v>2018</v>
      </c>
    </row>
    <row r="8788" spans="1:28" x14ac:dyDescent="0.25">
      <c r="A8788">
        <v>49</v>
      </c>
      <c r="B8788" t="s">
        <v>382</v>
      </c>
      <c r="C8788" t="s">
        <v>552</v>
      </c>
      <c r="D8788" t="s">
        <v>94</v>
      </c>
      <c r="E8788" t="s">
        <v>65</v>
      </c>
      <c r="F8788" t="s">
        <v>84</v>
      </c>
      <c r="G8788">
        <v>40000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223</v>
      </c>
      <c r="AB8788">
        <v>2018</v>
      </c>
    </row>
    <row r="8789" spans="1:28" x14ac:dyDescent="0.25">
      <c r="A8789">
        <v>50</v>
      </c>
      <c r="B8789" t="s">
        <v>381</v>
      </c>
      <c r="C8789" t="s">
        <v>553</v>
      </c>
      <c r="D8789" t="s">
        <v>10</v>
      </c>
      <c r="E8789" t="s">
        <v>740</v>
      </c>
      <c r="F8789" t="s">
        <v>84</v>
      </c>
      <c r="G8789">
        <v>38000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223</v>
      </c>
      <c r="AB8789">
        <v>2018</v>
      </c>
    </row>
    <row r="8790" spans="1:28" x14ac:dyDescent="0.25">
      <c r="A8790">
        <v>51</v>
      </c>
      <c r="B8790" t="s">
        <v>380</v>
      </c>
      <c r="C8790" t="s">
        <v>543</v>
      </c>
      <c r="D8790" t="s">
        <v>21</v>
      </c>
      <c r="E8790" t="s">
        <v>760</v>
      </c>
      <c r="F8790" t="s">
        <v>84</v>
      </c>
      <c r="G8790">
        <v>36000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223</v>
      </c>
      <c r="AB8790">
        <v>2018</v>
      </c>
    </row>
    <row r="8791" spans="1:28" x14ac:dyDescent="0.25">
      <c r="A8791">
        <v>52</v>
      </c>
      <c r="B8791" t="s">
        <v>379</v>
      </c>
      <c r="C8791" t="s">
        <v>544</v>
      </c>
      <c r="D8791" t="s">
        <v>10</v>
      </c>
      <c r="E8791" t="s">
        <v>44</v>
      </c>
      <c r="F8791" t="s">
        <v>84</v>
      </c>
      <c r="G8791">
        <v>36000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223</v>
      </c>
      <c r="AB8791">
        <v>2018</v>
      </c>
    </row>
    <row r="8792" spans="1:28" x14ac:dyDescent="0.25">
      <c r="A8792">
        <v>53</v>
      </c>
      <c r="B8792" t="s">
        <v>378</v>
      </c>
      <c r="C8792" t="s">
        <v>556</v>
      </c>
      <c r="D8792" t="s">
        <v>10</v>
      </c>
      <c r="E8792" t="s">
        <v>44</v>
      </c>
      <c r="F8792" t="s">
        <v>84</v>
      </c>
      <c r="G8792">
        <v>36000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223</v>
      </c>
      <c r="AB8792">
        <v>2018</v>
      </c>
    </row>
    <row r="8793" spans="1:28" x14ac:dyDescent="0.25">
      <c r="A8793">
        <v>54</v>
      </c>
      <c r="B8793" t="s">
        <v>377</v>
      </c>
      <c r="C8793" t="s">
        <v>554</v>
      </c>
      <c r="D8793" t="s">
        <v>10</v>
      </c>
      <c r="E8793" t="s">
        <v>44</v>
      </c>
      <c r="F8793" t="s">
        <v>84</v>
      </c>
      <c r="G8793">
        <v>36000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223</v>
      </c>
      <c r="AB8793">
        <v>2018</v>
      </c>
    </row>
    <row r="8794" spans="1:28" x14ac:dyDescent="0.25">
      <c r="A8794">
        <v>55</v>
      </c>
      <c r="B8794" t="s">
        <v>376</v>
      </c>
      <c r="C8794" t="s">
        <v>551</v>
      </c>
      <c r="D8794" t="s">
        <v>10</v>
      </c>
      <c r="E8794" t="s">
        <v>778</v>
      </c>
      <c r="F8794" t="s">
        <v>84</v>
      </c>
      <c r="G8794">
        <v>35000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223</v>
      </c>
      <c r="AB8794">
        <v>2018</v>
      </c>
    </row>
    <row r="8795" spans="1:28" x14ac:dyDescent="0.25">
      <c r="A8795">
        <v>56</v>
      </c>
      <c r="B8795" t="s">
        <v>375</v>
      </c>
      <c r="C8795" t="s">
        <v>705</v>
      </c>
      <c r="D8795" t="s">
        <v>13</v>
      </c>
      <c r="E8795" t="s">
        <v>779</v>
      </c>
      <c r="F8795" t="s">
        <v>84</v>
      </c>
      <c r="G8795">
        <v>35000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223</v>
      </c>
      <c r="AB8795">
        <v>2018</v>
      </c>
    </row>
    <row r="8796" spans="1:28" x14ac:dyDescent="0.25">
      <c r="A8796">
        <v>57</v>
      </c>
      <c r="B8796" t="s">
        <v>373</v>
      </c>
      <c r="C8796" t="s">
        <v>566</v>
      </c>
      <c r="D8796" t="s">
        <v>14</v>
      </c>
      <c r="E8796" t="s">
        <v>743</v>
      </c>
      <c r="F8796" t="s">
        <v>84</v>
      </c>
      <c r="G8796">
        <v>32000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223</v>
      </c>
      <c r="AB8796">
        <v>2018</v>
      </c>
    </row>
    <row r="8797" spans="1:28" x14ac:dyDescent="0.25">
      <c r="A8797">
        <v>58</v>
      </c>
      <c r="B8797" t="s">
        <v>372</v>
      </c>
      <c r="C8797" t="s">
        <v>769</v>
      </c>
      <c r="D8797" t="s">
        <v>94</v>
      </c>
      <c r="E8797" t="s">
        <v>630</v>
      </c>
      <c r="F8797" t="s">
        <v>84</v>
      </c>
      <c r="G8797">
        <v>32000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223</v>
      </c>
      <c r="AB8797">
        <v>2018</v>
      </c>
    </row>
    <row r="8798" spans="1:28" x14ac:dyDescent="0.25">
      <c r="A8798">
        <v>59</v>
      </c>
      <c r="B8798" t="s">
        <v>371</v>
      </c>
      <c r="C8798" t="s">
        <v>550</v>
      </c>
      <c r="D8798" t="s">
        <v>94</v>
      </c>
      <c r="E8798" t="s">
        <v>58</v>
      </c>
      <c r="F8798" t="s">
        <v>84</v>
      </c>
      <c r="G8798">
        <v>32000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223</v>
      </c>
      <c r="AB8798">
        <v>2018</v>
      </c>
    </row>
    <row r="8799" spans="1:28" x14ac:dyDescent="0.25">
      <c r="A8799">
        <v>60</v>
      </c>
      <c r="B8799" t="s">
        <v>370</v>
      </c>
      <c r="C8799" t="s">
        <v>648</v>
      </c>
      <c r="D8799" t="s">
        <v>94</v>
      </c>
      <c r="E8799" t="s">
        <v>742</v>
      </c>
      <c r="F8799" t="s">
        <v>84</v>
      </c>
      <c r="G8799">
        <v>32000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223</v>
      </c>
      <c r="AB8799">
        <v>2018</v>
      </c>
    </row>
    <row r="8800" spans="1:28" x14ac:dyDescent="0.25">
      <c r="A8800">
        <v>61</v>
      </c>
      <c r="B8800" t="s">
        <v>369</v>
      </c>
      <c r="C8800" t="s">
        <v>562</v>
      </c>
      <c r="D8800" t="s">
        <v>94</v>
      </c>
      <c r="E8800" t="s">
        <v>563</v>
      </c>
      <c r="F8800" t="s">
        <v>84</v>
      </c>
      <c r="G8800">
        <v>32000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223</v>
      </c>
      <c r="AB8800">
        <v>2018</v>
      </c>
    </row>
    <row r="8801" spans="1:28" x14ac:dyDescent="0.25">
      <c r="A8801">
        <v>62</v>
      </c>
      <c r="B8801" t="s">
        <v>367</v>
      </c>
      <c r="C8801" t="s">
        <v>567</v>
      </c>
      <c r="D8801" t="s">
        <v>4</v>
      </c>
      <c r="E8801" t="s">
        <v>745</v>
      </c>
      <c r="F8801" t="s">
        <v>84</v>
      </c>
      <c r="G8801">
        <v>30000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223</v>
      </c>
      <c r="AB8801">
        <v>2018</v>
      </c>
    </row>
    <row r="8802" spans="1:28" x14ac:dyDescent="0.25">
      <c r="A8802">
        <v>63</v>
      </c>
      <c r="B8802" t="s">
        <v>366</v>
      </c>
      <c r="C8802" t="s">
        <v>727</v>
      </c>
      <c r="D8802" t="s">
        <v>14</v>
      </c>
      <c r="E8802" t="s">
        <v>763</v>
      </c>
      <c r="F8802" t="s">
        <v>84</v>
      </c>
      <c r="G8802">
        <v>30000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223</v>
      </c>
      <c r="AB8802">
        <v>2018</v>
      </c>
    </row>
    <row r="8803" spans="1:28" x14ac:dyDescent="0.25">
      <c r="A8803">
        <v>64</v>
      </c>
      <c r="B8803" t="s">
        <v>365</v>
      </c>
      <c r="C8803" t="s">
        <v>584</v>
      </c>
      <c r="D8803" t="s">
        <v>19</v>
      </c>
      <c r="E8803" t="s">
        <v>742</v>
      </c>
      <c r="F8803" t="s">
        <v>84</v>
      </c>
      <c r="G8803">
        <v>26000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223</v>
      </c>
      <c r="AB8803">
        <v>2018</v>
      </c>
    </row>
    <row r="8804" spans="1:28" x14ac:dyDescent="0.25">
      <c r="A8804">
        <v>65</v>
      </c>
      <c r="B8804" t="s">
        <v>364</v>
      </c>
      <c r="C8804" t="s">
        <v>555</v>
      </c>
      <c r="D8804" t="s">
        <v>94</v>
      </c>
      <c r="E8804" t="s">
        <v>74</v>
      </c>
      <c r="F8804" t="s">
        <v>84</v>
      </c>
      <c r="G8804">
        <v>25000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223</v>
      </c>
      <c r="AB8804">
        <v>2018</v>
      </c>
    </row>
    <row r="8805" spans="1:28" x14ac:dyDescent="0.25">
      <c r="A8805">
        <v>66</v>
      </c>
      <c r="B8805" t="s">
        <v>363</v>
      </c>
      <c r="C8805" t="s">
        <v>569</v>
      </c>
      <c r="D8805" t="s">
        <v>94</v>
      </c>
      <c r="E8805" t="s">
        <v>765</v>
      </c>
      <c r="F8805" t="s">
        <v>84</v>
      </c>
      <c r="G8805">
        <v>23100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223</v>
      </c>
      <c r="AB8805">
        <v>2018</v>
      </c>
    </row>
    <row r="8806" spans="1:28" x14ac:dyDescent="0.25">
      <c r="A8806">
        <v>67</v>
      </c>
      <c r="B8806" t="s">
        <v>362</v>
      </c>
      <c r="C8806" t="s">
        <v>570</v>
      </c>
      <c r="D8806" t="s">
        <v>94</v>
      </c>
      <c r="E8806" t="s">
        <v>620</v>
      </c>
      <c r="F8806" t="s">
        <v>84</v>
      </c>
      <c r="G8806">
        <v>23000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223</v>
      </c>
      <c r="AB8806">
        <v>2018</v>
      </c>
    </row>
    <row r="8807" spans="1:28" x14ac:dyDescent="0.25">
      <c r="A8807">
        <v>68</v>
      </c>
      <c r="B8807" t="s">
        <v>361</v>
      </c>
      <c r="C8807" t="s">
        <v>622</v>
      </c>
      <c r="D8807" t="s">
        <v>12</v>
      </c>
      <c r="E8807" t="s">
        <v>764</v>
      </c>
      <c r="F8807" t="s">
        <v>84</v>
      </c>
      <c r="G8807">
        <v>27500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223</v>
      </c>
      <c r="AB8807">
        <v>2018</v>
      </c>
    </row>
    <row r="8808" spans="1:28" x14ac:dyDescent="0.25">
      <c r="A8808">
        <v>69</v>
      </c>
      <c r="B8808" t="s">
        <v>360</v>
      </c>
      <c r="C8808" t="s">
        <v>560</v>
      </c>
      <c r="D8808" t="s">
        <v>10</v>
      </c>
      <c r="E8808" t="s">
        <v>780</v>
      </c>
      <c r="F8808" t="s">
        <v>84</v>
      </c>
      <c r="G8808">
        <v>22000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223</v>
      </c>
      <c r="AB8808">
        <v>2018</v>
      </c>
    </row>
    <row r="8809" spans="1:28" x14ac:dyDescent="0.25">
      <c r="A8809">
        <v>70</v>
      </c>
      <c r="B8809" t="s">
        <v>359</v>
      </c>
      <c r="C8809" t="s">
        <v>572</v>
      </c>
      <c r="D8809" t="s">
        <v>94</v>
      </c>
      <c r="E8809" t="s">
        <v>54</v>
      </c>
      <c r="F8809" t="s">
        <v>84</v>
      </c>
      <c r="G8809">
        <v>22000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223</v>
      </c>
      <c r="AB8809">
        <v>2018</v>
      </c>
    </row>
    <row r="8810" spans="1:28" x14ac:dyDescent="0.25">
      <c r="A8810">
        <v>71</v>
      </c>
      <c r="B8810" t="s">
        <v>358</v>
      </c>
      <c r="C8810" t="s">
        <v>748</v>
      </c>
      <c r="D8810" t="s">
        <v>10</v>
      </c>
      <c r="E8810" t="s">
        <v>54</v>
      </c>
      <c r="F8810" t="s">
        <v>84</v>
      </c>
      <c r="G8810">
        <v>22000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223</v>
      </c>
      <c r="AB8810">
        <v>2018</v>
      </c>
    </row>
    <row r="8811" spans="1:28" x14ac:dyDescent="0.25">
      <c r="A8811">
        <v>72</v>
      </c>
      <c r="B8811" t="s">
        <v>357</v>
      </c>
      <c r="C8811" t="s">
        <v>589</v>
      </c>
      <c r="D8811" t="s">
        <v>6</v>
      </c>
      <c r="E8811" t="s">
        <v>767</v>
      </c>
      <c r="F8811" t="s">
        <v>84</v>
      </c>
      <c r="G8811">
        <v>22000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223</v>
      </c>
      <c r="AB8811">
        <v>2018</v>
      </c>
    </row>
    <row r="8812" spans="1:28" x14ac:dyDescent="0.25">
      <c r="A8812">
        <v>73</v>
      </c>
      <c r="B8812" t="s">
        <v>356</v>
      </c>
      <c r="C8812" t="s">
        <v>571</v>
      </c>
      <c r="D8812" t="s">
        <v>6</v>
      </c>
      <c r="E8812" t="s">
        <v>767</v>
      </c>
      <c r="F8812" t="s">
        <v>84</v>
      </c>
      <c r="G8812">
        <v>22000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223</v>
      </c>
      <c r="AB8812">
        <v>2018</v>
      </c>
    </row>
    <row r="8813" spans="1:28" x14ac:dyDescent="0.25">
      <c r="A8813">
        <v>74</v>
      </c>
      <c r="B8813" t="s">
        <v>355</v>
      </c>
      <c r="C8813" t="s">
        <v>582</v>
      </c>
      <c r="D8813" t="s">
        <v>7</v>
      </c>
      <c r="E8813" t="s">
        <v>54</v>
      </c>
      <c r="F8813" t="s">
        <v>84</v>
      </c>
      <c r="G8813">
        <v>22000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223</v>
      </c>
      <c r="AB8813">
        <v>2018</v>
      </c>
    </row>
    <row r="8814" spans="1:28" x14ac:dyDescent="0.25">
      <c r="A8814">
        <v>75</v>
      </c>
      <c r="B8814" t="s">
        <v>354</v>
      </c>
      <c r="C8814" t="s">
        <v>581</v>
      </c>
      <c r="D8814" t="s">
        <v>94</v>
      </c>
      <c r="E8814" t="s">
        <v>54</v>
      </c>
      <c r="F8814" t="s">
        <v>84</v>
      </c>
      <c r="G8814">
        <v>22000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223</v>
      </c>
      <c r="AB8814">
        <v>2018</v>
      </c>
    </row>
    <row r="8815" spans="1:28" x14ac:dyDescent="0.25">
      <c r="A8815">
        <v>76</v>
      </c>
      <c r="B8815" t="s">
        <v>353</v>
      </c>
      <c r="C8815" t="s">
        <v>766</v>
      </c>
      <c r="D8815" t="s">
        <v>19</v>
      </c>
      <c r="E8815" t="s">
        <v>60</v>
      </c>
      <c r="F8815" t="s">
        <v>84</v>
      </c>
      <c r="G8815">
        <v>22000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223</v>
      </c>
      <c r="AB8815">
        <v>2018</v>
      </c>
    </row>
    <row r="8816" spans="1:28" x14ac:dyDescent="0.25">
      <c r="A8816">
        <v>77</v>
      </c>
      <c r="B8816" t="s">
        <v>428</v>
      </c>
      <c r="C8816" t="s">
        <v>722</v>
      </c>
      <c r="D8816" t="s">
        <v>723</v>
      </c>
      <c r="E8816" t="s">
        <v>752</v>
      </c>
      <c r="F8816" t="s">
        <v>84</v>
      </c>
      <c r="G8816">
        <v>20000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223</v>
      </c>
      <c r="AB8816">
        <v>2018</v>
      </c>
    </row>
    <row r="8817" spans="1:28" x14ac:dyDescent="0.25">
      <c r="A8817">
        <v>78</v>
      </c>
      <c r="B8817" t="s">
        <v>352</v>
      </c>
      <c r="C8817" t="s">
        <v>593</v>
      </c>
      <c r="D8817" t="s">
        <v>6</v>
      </c>
      <c r="E8817" t="s">
        <v>768</v>
      </c>
      <c r="F8817" t="s">
        <v>84</v>
      </c>
      <c r="G8817">
        <v>20000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223</v>
      </c>
      <c r="AB8817">
        <v>2018</v>
      </c>
    </row>
    <row r="8818" spans="1:28" x14ac:dyDescent="0.25">
      <c r="A8818">
        <v>79</v>
      </c>
      <c r="B8818" t="s">
        <v>351</v>
      </c>
      <c r="C8818" t="s">
        <v>592</v>
      </c>
      <c r="D8818" t="s">
        <v>6</v>
      </c>
      <c r="E8818" t="s">
        <v>768</v>
      </c>
      <c r="F8818" t="s">
        <v>84</v>
      </c>
      <c r="G8818">
        <v>20000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223</v>
      </c>
      <c r="AB8818">
        <v>2018</v>
      </c>
    </row>
    <row r="8819" spans="1:28" x14ac:dyDescent="0.25">
      <c r="A8819">
        <v>80</v>
      </c>
      <c r="B8819" t="s">
        <v>350</v>
      </c>
      <c r="C8819" t="s">
        <v>558</v>
      </c>
      <c r="D8819" t="s">
        <v>6</v>
      </c>
      <c r="E8819" t="s">
        <v>764</v>
      </c>
      <c r="F8819" t="s">
        <v>84</v>
      </c>
      <c r="G8819">
        <v>20000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223</v>
      </c>
      <c r="AB8819">
        <v>2018</v>
      </c>
    </row>
    <row r="8820" spans="1:28" x14ac:dyDescent="0.25">
      <c r="A8820">
        <v>81</v>
      </c>
      <c r="B8820" t="s">
        <v>349</v>
      </c>
      <c r="C8820" t="s">
        <v>591</v>
      </c>
      <c r="D8820" t="s">
        <v>6</v>
      </c>
      <c r="E8820" t="s">
        <v>767</v>
      </c>
      <c r="F8820" t="s">
        <v>84</v>
      </c>
      <c r="G8820">
        <v>20000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223</v>
      </c>
      <c r="AB8820">
        <v>2018</v>
      </c>
    </row>
    <row r="8821" spans="1:28" x14ac:dyDescent="0.25">
      <c r="A8821">
        <v>82</v>
      </c>
      <c r="B8821" t="s">
        <v>348</v>
      </c>
      <c r="C8821" t="s">
        <v>652</v>
      </c>
      <c r="D8821" t="s">
        <v>6</v>
      </c>
      <c r="E8821" t="s">
        <v>768</v>
      </c>
      <c r="F8821" t="s">
        <v>84</v>
      </c>
      <c r="G8821">
        <v>20000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223</v>
      </c>
      <c r="AB8821">
        <v>2018</v>
      </c>
    </row>
    <row r="8822" spans="1:28" x14ac:dyDescent="0.25">
      <c r="A8822">
        <v>83</v>
      </c>
      <c r="B8822" t="s">
        <v>347</v>
      </c>
      <c r="C8822" t="s">
        <v>651</v>
      </c>
      <c r="D8822" t="s">
        <v>6</v>
      </c>
      <c r="E8822" t="s">
        <v>767</v>
      </c>
      <c r="F8822" t="s">
        <v>84</v>
      </c>
      <c r="G8822">
        <v>20000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223</v>
      </c>
      <c r="AB8822">
        <v>2018</v>
      </c>
    </row>
    <row r="8823" spans="1:28" x14ac:dyDescent="0.25">
      <c r="A8823">
        <v>84</v>
      </c>
      <c r="B8823" t="s">
        <v>346</v>
      </c>
      <c r="C8823" t="s">
        <v>583</v>
      </c>
      <c r="D8823" t="s">
        <v>4</v>
      </c>
      <c r="E8823" t="s">
        <v>780</v>
      </c>
      <c r="F8823" t="s">
        <v>84</v>
      </c>
      <c r="G8823">
        <v>20000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223</v>
      </c>
      <c r="AB8823">
        <v>2018</v>
      </c>
    </row>
    <row r="8824" spans="1:28" x14ac:dyDescent="0.25">
      <c r="A8824">
        <v>85</v>
      </c>
      <c r="B8824" t="s">
        <v>345</v>
      </c>
      <c r="C8824" t="s">
        <v>512</v>
      </c>
      <c r="D8824" t="s">
        <v>94</v>
      </c>
      <c r="E8824" t="s">
        <v>764</v>
      </c>
      <c r="F8824" t="s">
        <v>84</v>
      </c>
      <c r="G8824">
        <v>18000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223</v>
      </c>
      <c r="AB8824">
        <v>2018</v>
      </c>
    </row>
    <row r="8825" spans="1:28" x14ac:dyDescent="0.25">
      <c r="A8825">
        <v>86</v>
      </c>
      <c r="B8825" t="s">
        <v>344</v>
      </c>
      <c r="C8825" t="s">
        <v>588</v>
      </c>
      <c r="D8825" t="s">
        <v>94</v>
      </c>
      <c r="E8825" t="s">
        <v>41</v>
      </c>
      <c r="F8825" t="s">
        <v>84</v>
      </c>
      <c r="G8825">
        <v>18000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223</v>
      </c>
      <c r="AB8825">
        <v>2018</v>
      </c>
    </row>
    <row r="8826" spans="1:28" x14ac:dyDescent="0.25">
      <c r="A8826">
        <v>87</v>
      </c>
      <c r="B8826" t="s">
        <v>343</v>
      </c>
      <c r="C8826" t="s">
        <v>633</v>
      </c>
      <c r="D8826" t="s">
        <v>6</v>
      </c>
      <c r="E8826" t="s">
        <v>37</v>
      </c>
      <c r="F8826" t="s">
        <v>84</v>
      </c>
      <c r="G8826">
        <v>15250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223</v>
      </c>
      <c r="AB8826">
        <v>2018</v>
      </c>
    </row>
    <row r="8827" spans="1:28" x14ac:dyDescent="0.25">
      <c r="A8827">
        <v>88</v>
      </c>
      <c r="B8827" t="s">
        <v>342</v>
      </c>
      <c r="C8827" t="s">
        <v>559</v>
      </c>
      <c r="D8827" t="s">
        <v>94</v>
      </c>
      <c r="E8827" t="s">
        <v>37</v>
      </c>
      <c r="F8827" t="s">
        <v>84</v>
      </c>
      <c r="G8827">
        <v>15250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223</v>
      </c>
      <c r="AB8827">
        <v>2018</v>
      </c>
    </row>
    <row r="8828" spans="1:28" x14ac:dyDescent="0.25">
      <c r="A8828">
        <v>89</v>
      </c>
      <c r="B8828" t="s">
        <v>341</v>
      </c>
      <c r="C8828" t="s">
        <v>579</v>
      </c>
      <c r="D8828" t="s">
        <v>94</v>
      </c>
      <c r="E8828" t="s">
        <v>768</v>
      </c>
      <c r="F8828" t="s">
        <v>84</v>
      </c>
      <c r="G8828">
        <v>15250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223</v>
      </c>
      <c r="AB8828">
        <v>2018</v>
      </c>
    </row>
    <row r="8829" spans="1:28" x14ac:dyDescent="0.25">
      <c r="A8829">
        <v>90</v>
      </c>
      <c r="B8829" t="s">
        <v>340</v>
      </c>
      <c r="C8829" t="s">
        <v>654</v>
      </c>
      <c r="D8829" t="s">
        <v>6</v>
      </c>
      <c r="E8829" t="s">
        <v>764</v>
      </c>
      <c r="F8829" t="s">
        <v>84</v>
      </c>
      <c r="G8829">
        <v>15000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223</v>
      </c>
      <c r="AB8829">
        <v>2018</v>
      </c>
    </row>
    <row r="8830" spans="1:28" x14ac:dyDescent="0.25">
      <c r="A8830">
        <v>91</v>
      </c>
      <c r="B8830" t="s">
        <v>339</v>
      </c>
      <c r="C8830" t="s">
        <v>595</v>
      </c>
      <c r="D8830" t="s">
        <v>94</v>
      </c>
      <c r="E8830" t="s">
        <v>57</v>
      </c>
      <c r="F8830" t="s">
        <v>84</v>
      </c>
      <c r="G8830">
        <v>15000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223</v>
      </c>
      <c r="AB8830">
        <v>2018</v>
      </c>
    </row>
    <row r="8831" spans="1:28" x14ac:dyDescent="0.25">
      <c r="A8831">
        <v>92</v>
      </c>
      <c r="B8831" t="s">
        <v>338</v>
      </c>
      <c r="C8831" t="s">
        <v>594</v>
      </c>
      <c r="D8831" t="s">
        <v>6</v>
      </c>
      <c r="E8831" t="s">
        <v>28</v>
      </c>
      <c r="F8831" t="s">
        <v>84</v>
      </c>
      <c r="G8831">
        <v>15000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223</v>
      </c>
      <c r="AB8831">
        <v>2018</v>
      </c>
    </row>
    <row r="8832" spans="1:28" x14ac:dyDescent="0.25">
      <c r="A8832">
        <v>93</v>
      </c>
      <c r="B8832" t="s">
        <v>337</v>
      </c>
      <c r="C8832" t="s">
        <v>725</v>
      </c>
      <c r="D8832" t="s">
        <v>6</v>
      </c>
      <c r="E8832" t="s">
        <v>37</v>
      </c>
      <c r="F8832" t="s">
        <v>84</v>
      </c>
      <c r="G8832">
        <v>8000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223</v>
      </c>
      <c r="AB8832">
        <v>2018</v>
      </c>
    </row>
    <row r="8833" spans="1:28" x14ac:dyDescent="0.25">
      <c r="A8833">
        <v>94</v>
      </c>
      <c r="B8833" t="s">
        <v>336</v>
      </c>
      <c r="C8833" t="s">
        <v>603</v>
      </c>
      <c r="D8833" t="s">
        <v>6</v>
      </c>
      <c r="E8833" t="s">
        <v>37</v>
      </c>
      <c r="F8833" t="s">
        <v>84</v>
      </c>
      <c r="G8833">
        <v>8000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224</v>
      </c>
      <c r="AB8833">
        <v>2018</v>
      </c>
    </row>
    <row r="8834" spans="1:28" x14ac:dyDescent="0.25">
      <c r="A8834">
        <v>95</v>
      </c>
      <c r="B8834" t="s">
        <v>373</v>
      </c>
      <c r="C8834" t="s">
        <v>708</v>
      </c>
      <c r="D8834" t="s">
        <v>7</v>
      </c>
      <c r="E8834" t="s">
        <v>27</v>
      </c>
      <c r="F8834" t="s">
        <v>84</v>
      </c>
      <c r="G8834">
        <v>360000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224</v>
      </c>
      <c r="AB8834">
        <v>2018</v>
      </c>
    </row>
    <row r="8835" spans="1:28" x14ac:dyDescent="0.25">
      <c r="A8835">
        <v>1</v>
      </c>
      <c r="B8835" t="s">
        <v>427</v>
      </c>
      <c r="C8835" t="s">
        <v>709</v>
      </c>
      <c r="D8835" t="s">
        <v>19</v>
      </c>
      <c r="E8835" t="s">
        <v>71</v>
      </c>
      <c r="F8835" t="s">
        <v>84</v>
      </c>
      <c r="G8835">
        <v>280000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224</v>
      </c>
      <c r="AB8835">
        <v>2018</v>
      </c>
    </row>
    <row r="8836" spans="1:28" x14ac:dyDescent="0.25">
      <c r="A8836">
        <v>2</v>
      </c>
      <c r="B8836" t="s">
        <v>426</v>
      </c>
      <c r="C8836" t="s">
        <v>502</v>
      </c>
      <c r="D8836" t="s">
        <v>10</v>
      </c>
      <c r="E8836" t="s">
        <v>53</v>
      </c>
      <c r="F8836" t="s">
        <v>84</v>
      </c>
      <c r="G8836">
        <v>280000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224</v>
      </c>
      <c r="AB8836">
        <v>2018</v>
      </c>
    </row>
    <row r="8837" spans="1:28" x14ac:dyDescent="0.25">
      <c r="A8837">
        <v>3</v>
      </c>
      <c r="B8837" t="s">
        <v>425</v>
      </c>
      <c r="C8837" t="s">
        <v>659</v>
      </c>
      <c r="D8837" t="s">
        <v>6</v>
      </c>
      <c r="E8837" t="s">
        <v>756</v>
      </c>
      <c r="F8837" t="s">
        <v>84</v>
      </c>
      <c r="G8837">
        <v>130000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224</v>
      </c>
      <c r="AB8837">
        <v>2018</v>
      </c>
    </row>
    <row r="8838" spans="1:28" x14ac:dyDescent="0.25">
      <c r="A8838">
        <v>4</v>
      </c>
      <c r="B8838" t="s">
        <v>424</v>
      </c>
      <c r="C8838" t="s">
        <v>665</v>
      </c>
      <c r="D8838" t="s">
        <v>17</v>
      </c>
      <c r="E8838" t="s">
        <v>755</v>
      </c>
      <c r="F8838" t="s">
        <v>84</v>
      </c>
      <c r="G8838">
        <v>130000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224</v>
      </c>
      <c r="AB8838">
        <v>2018</v>
      </c>
    </row>
    <row r="8839" spans="1:28" x14ac:dyDescent="0.25">
      <c r="A8839">
        <v>5</v>
      </c>
      <c r="B8839" t="s">
        <v>423</v>
      </c>
      <c r="C8839" t="s">
        <v>614</v>
      </c>
      <c r="D8839" t="s">
        <v>615</v>
      </c>
      <c r="E8839" t="s">
        <v>616</v>
      </c>
      <c r="F8839" t="s">
        <v>84</v>
      </c>
      <c r="G8839">
        <v>130000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224</v>
      </c>
      <c r="AB8839">
        <v>2018</v>
      </c>
    </row>
    <row r="8840" spans="1:28" x14ac:dyDescent="0.25">
      <c r="A8840">
        <v>6</v>
      </c>
      <c r="B8840" t="s">
        <v>422</v>
      </c>
      <c r="C8840" t="s">
        <v>504</v>
      </c>
      <c r="D8840" t="s">
        <v>5</v>
      </c>
      <c r="E8840" t="s">
        <v>702</v>
      </c>
      <c r="F8840" t="s">
        <v>84</v>
      </c>
      <c r="G8840">
        <v>130000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224</v>
      </c>
      <c r="AB8840">
        <v>2018</v>
      </c>
    </row>
    <row r="8841" spans="1:28" x14ac:dyDescent="0.25">
      <c r="A8841">
        <v>7</v>
      </c>
      <c r="B8841" t="s">
        <v>421</v>
      </c>
      <c r="C8841" t="s">
        <v>515</v>
      </c>
      <c r="D8841" t="s">
        <v>4</v>
      </c>
      <c r="E8841" t="s">
        <v>516</v>
      </c>
      <c r="F8841" t="s">
        <v>84</v>
      </c>
      <c r="G8841">
        <v>130000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224</v>
      </c>
      <c r="AB8841">
        <v>2018</v>
      </c>
    </row>
    <row r="8842" spans="1:28" x14ac:dyDescent="0.25">
      <c r="A8842">
        <v>8</v>
      </c>
      <c r="B8842" t="s">
        <v>420</v>
      </c>
      <c r="C8842" t="s">
        <v>513</v>
      </c>
      <c r="D8842" t="s">
        <v>14</v>
      </c>
      <c r="E8842" t="s">
        <v>333</v>
      </c>
      <c r="F8842" t="s">
        <v>84</v>
      </c>
      <c r="G8842">
        <v>130000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224</v>
      </c>
      <c r="AB8842">
        <v>2018</v>
      </c>
    </row>
    <row r="8843" spans="1:28" x14ac:dyDescent="0.25">
      <c r="A8843">
        <v>9</v>
      </c>
      <c r="B8843" t="s">
        <v>419</v>
      </c>
      <c r="C8843" t="s">
        <v>518</v>
      </c>
      <c r="D8843" t="s">
        <v>16</v>
      </c>
      <c r="E8843" t="s">
        <v>701</v>
      </c>
      <c r="F8843" t="s">
        <v>84</v>
      </c>
      <c r="G8843">
        <v>130000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224</v>
      </c>
      <c r="AB8843">
        <v>2018</v>
      </c>
    </row>
    <row r="8844" spans="1:28" x14ac:dyDescent="0.25">
      <c r="A8844">
        <v>10</v>
      </c>
      <c r="B8844" t="s">
        <v>418</v>
      </c>
      <c r="C8844" t="s">
        <v>710</v>
      </c>
      <c r="D8844" t="s">
        <v>94</v>
      </c>
      <c r="E8844" t="s">
        <v>711</v>
      </c>
      <c r="F8844" t="s">
        <v>84</v>
      </c>
      <c r="G8844">
        <v>130000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224</v>
      </c>
      <c r="AB8844">
        <v>2018</v>
      </c>
    </row>
    <row r="8845" spans="1:28" x14ac:dyDescent="0.25">
      <c r="A8845">
        <v>11</v>
      </c>
      <c r="B8845" t="s">
        <v>417</v>
      </c>
      <c r="C8845" t="s">
        <v>512</v>
      </c>
      <c r="D8845" t="s">
        <v>21</v>
      </c>
      <c r="E8845" t="s">
        <v>81</v>
      </c>
      <c r="F8845" t="s">
        <v>84</v>
      </c>
      <c r="G8845">
        <v>130000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224</v>
      </c>
      <c r="AB8845">
        <v>2018</v>
      </c>
    </row>
    <row r="8846" spans="1:28" x14ac:dyDescent="0.25">
      <c r="A8846">
        <v>12</v>
      </c>
      <c r="B8846" t="s">
        <v>416</v>
      </c>
      <c r="C8846" t="s">
        <v>679</v>
      </c>
      <c r="D8846" t="s">
        <v>6</v>
      </c>
      <c r="E8846" t="s">
        <v>757</v>
      </c>
      <c r="F8846" t="s">
        <v>84</v>
      </c>
      <c r="G8846">
        <v>95000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224</v>
      </c>
      <c r="AB8846">
        <v>2018</v>
      </c>
    </row>
    <row r="8847" spans="1:28" x14ac:dyDescent="0.25">
      <c r="A8847">
        <v>13</v>
      </c>
      <c r="B8847" t="s">
        <v>415</v>
      </c>
      <c r="C8847" t="s">
        <v>525</v>
      </c>
      <c r="D8847" t="s">
        <v>10</v>
      </c>
      <c r="E8847" t="s">
        <v>69</v>
      </c>
      <c r="F8847" t="s">
        <v>84</v>
      </c>
      <c r="G8847">
        <v>95000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224</v>
      </c>
      <c r="AB8847">
        <v>2018</v>
      </c>
    </row>
    <row r="8848" spans="1:28" x14ac:dyDescent="0.25">
      <c r="A8848">
        <v>14</v>
      </c>
      <c r="B8848" t="s">
        <v>414</v>
      </c>
      <c r="C8848" t="s">
        <v>523</v>
      </c>
      <c r="D8848" t="s">
        <v>21</v>
      </c>
      <c r="E8848" t="s">
        <v>731</v>
      </c>
      <c r="F8848" t="s">
        <v>84</v>
      </c>
      <c r="G8848">
        <v>95000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224</v>
      </c>
      <c r="AB8848">
        <v>2018</v>
      </c>
    </row>
    <row r="8849" spans="1:28" x14ac:dyDescent="0.25">
      <c r="A8849">
        <v>15</v>
      </c>
      <c r="B8849" t="s">
        <v>413</v>
      </c>
      <c r="C8849" t="s">
        <v>626</v>
      </c>
      <c r="D8849" t="s">
        <v>627</v>
      </c>
      <c r="E8849" t="s">
        <v>730</v>
      </c>
      <c r="F8849" t="s">
        <v>84</v>
      </c>
      <c r="G8849">
        <v>95000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224</v>
      </c>
      <c r="AB8849">
        <v>2018</v>
      </c>
    </row>
    <row r="8850" spans="1:28" x14ac:dyDescent="0.25">
      <c r="A8850">
        <v>16</v>
      </c>
      <c r="B8850" t="s">
        <v>411</v>
      </c>
      <c r="C8850" t="s">
        <v>521</v>
      </c>
      <c r="D8850" t="s">
        <v>13</v>
      </c>
      <c r="E8850" t="s">
        <v>729</v>
      </c>
      <c r="F8850" t="s">
        <v>84</v>
      </c>
      <c r="G8850">
        <v>95000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224</v>
      </c>
      <c r="AB8850">
        <v>2018</v>
      </c>
    </row>
    <row r="8851" spans="1:28" x14ac:dyDescent="0.25">
      <c r="A8851">
        <v>17</v>
      </c>
      <c r="B8851" t="s">
        <v>410</v>
      </c>
      <c r="C8851" t="s">
        <v>685</v>
      </c>
      <c r="D8851" t="s">
        <v>21</v>
      </c>
      <c r="E8851" t="s">
        <v>734</v>
      </c>
      <c r="F8851" t="s">
        <v>84</v>
      </c>
      <c r="G8851">
        <v>85000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224</v>
      </c>
      <c r="AB8851">
        <v>2018</v>
      </c>
    </row>
    <row r="8852" spans="1:28" x14ac:dyDescent="0.25">
      <c r="A8852">
        <v>18</v>
      </c>
      <c r="B8852" t="s">
        <v>409</v>
      </c>
      <c r="C8852" t="s">
        <v>719</v>
      </c>
      <c r="D8852" t="s">
        <v>94</v>
      </c>
      <c r="E8852" t="s">
        <v>758</v>
      </c>
      <c r="F8852" t="s">
        <v>84</v>
      </c>
      <c r="G8852">
        <v>85000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224</v>
      </c>
      <c r="AB8852">
        <v>2018</v>
      </c>
    </row>
    <row r="8853" spans="1:28" x14ac:dyDescent="0.25">
      <c r="A8853">
        <v>19</v>
      </c>
      <c r="B8853" t="s">
        <v>412</v>
      </c>
      <c r="C8853" t="s">
        <v>527</v>
      </c>
      <c r="D8853" t="s">
        <v>17</v>
      </c>
      <c r="E8853" t="s">
        <v>613</v>
      </c>
      <c r="F8853" t="s">
        <v>84</v>
      </c>
      <c r="G8853">
        <v>85000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224</v>
      </c>
      <c r="AB8853">
        <v>2018</v>
      </c>
    </row>
    <row r="8854" spans="1:28" x14ac:dyDescent="0.25">
      <c r="A8854">
        <v>20</v>
      </c>
      <c r="B8854" t="s">
        <v>408</v>
      </c>
      <c r="C8854" t="s">
        <v>712</v>
      </c>
      <c r="D8854" t="s">
        <v>632</v>
      </c>
      <c r="E8854" t="s">
        <v>713</v>
      </c>
      <c r="F8854" t="s">
        <v>84</v>
      </c>
      <c r="G8854">
        <v>80000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224</v>
      </c>
      <c r="AB8854">
        <v>2018</v>
      </c>
    </row>
    <row r="8855" spans="1:28" x14ac:dyDescent="0.25">
      <c r="A8855">
        <v>21</v>
      </c>
      <c r="B8855" t="s">
        <v>407</v>
      </c>
      <c r="C8855" t="s">
        <v>532</v>
      </c>
      <c r="D8855" t="s">
        <v>12</v>
      </c>
      <c r="E8855" t="s">
        <v>35</v>
      </c>
      <c r="F8855" t="s">
        <v>84</v>
      </c>
      <c r="G8855">
        <v>75000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224</v>
      </c>
      <c r="AB8855">
        <v>2018</v>
      </c>
    </row>
    <row r="8856" spans="1:28" x14ac:dyDescent="0.25">
      <c r="A8856">
        <v>22</v>
      </c>
      <c r="B8856" t="s">
        <v>373</v>
      </c>
      <c r="C8856" t="s">
        <v>688</v>
      </c>
      <c r="D8856" t="s">
        <v>94</v>
      </c>
      <c r="E8856" t="s">
        <v>689</v>
      </c>
      <c r="F8856" t="s">
        <v>84</v>
      </c>
      <c r="G8856">
        <v>80000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224</v>
      </c>
      <c r="AB8856">
        <v>2018</v>
      </c>
    </row>
    <row r="8857" spans="1:28" x14ac:dyDescent="0.25">
      <c r="A8857">
        <v>23</v>
      </c>
      <c r="B8857" t="s">
        <v>406</v>
      </c>
      <c r="C8857" t="s">
        <v>533</v>
      </c>
      <c r="D8857" t="s">
        <v>6</v>
      </c>
      <c r="E8857" t="s">
        <v>735</v>
      </c>
      <c r="F8857" t="s">
        <v>84</v>
      </c>
      <c r="G8857">
        <v>70000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224</v>
      </c>
      <c r="AB8857">
        <v>2018</v>
      </c>
    </row>
    <row r="8858" spans="1:28" x14ac:dyDescent="0.25">
      <c r="A8858">
        <v>24</v>
      </c>
      <c r="B8858" t="s">
        <v>405</v>
      </c>
      <c r="C8858" t="s">
        <v>535</v>
      </c>
      <c r="D8858" t="s">
        <v>16</v>
      </c>
      <c r="E8858" t="s">
        <v>61</v>
      </c>
      <c r="F8858" t="s">
        <v>84</v>
      </c>
      <c r="G8858">
        <v>65000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224</v>
      </c>
      <c r="AB8858">
        <v>2018</v>
      </c>
    </row>
    <row r="8859" spans="1:28" x14ac:dyDescent="0.25">
      <c r="A8859">
        <v>25</v>
      </c>
      <c r="B8859" t="s">
        <v>404</v>
      </c>
      <c r="C8859" t="s">
        <v>534</v>
      </c>
      <c r="D8859" t="s">
        <v>10</v>
      </c>
      <c r="E8859" t="s">
        <v>759</v>
      </c>
      <c r="F8859" t="s">
        <v>84</v>
      </c>
      <c r="G8859">
        <v>65000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224</v>
      </c>
      <c r="AB8859">
        <v>2018</v>
      </c>
    </row>
    <row r="8860" spans="1:28" x14ac:dyDescent="0.25">
      <c r="A8860">
        <v>26</v>
      </c>
      <c r="B8860" t="s">
        <v>403</v>
      </c>
      <c r="C8860" t="s">
        <v>703</v>
      </c>
      <c r="D8860" t="s">
        <v>13</v>
      </c>
      <c r="E8860" t="s">
        <v>704</v>
      </c>
      <c r="F8860" t="s">
        <v>84</v>
      </c>
      <c r="G8860">
        <v>65000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224</v>
      </c>
      <c r="AB8860">
        <v>2018</v>
      </c>
    </row>
    <row r="8861" spans="1:28" x14ac:dyDescent="0.25">
      <c r="A8861">
        <v>27</v>
      </c>
      <c r="B8861" t="s">
        <v>402</v>
      </c>
      <c r="C8861" t="s">
        <v>526</v>
      </c>
      <c r="D8861" t="s">
        <v>4</v>
      </c>
      <c r="E8861" t="s">
        <v>737</v>
      </c>
      <c r="F8861" t="s">
        <v>84</v>
      </c>
      <c r="G8861">
        <v>65000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224</v>
      </c>
      <c r="AB8861">
        <v>2018</v>
      </c>
    </row>
    <row r="8862" spans="1:28" x14ac:dyDescent="0.25">
      <c r="A8862">
        <v>28</v>
      </c>
      <c r="B8862" t="s">
        <v>401</v>
      </c>
      <c r="C8862" t="s">
        <v>537</v>
      </c>
      <c r="D8862" t="s">
        <v>7</v>
      </c>
      <c r="E8862" t="s">
        <v>75</v>
      </c>
      <c r="F8862" t="s">
        <v>84</v>
      </c>
      <c r="G8862">
        <v>60000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224</v>
      </c>
      <c r="AB8862">
        <v>2018</v>
      </c>
    </row>
    <row r="8863" spans="1:28" x14ac:dyDescent="0.25">
      <c r="A8863">
        <v>29</v>
      </c>
      <c r="B8863" t="s">
        <v>400</v>
      </c>
      <c r="C8863" t="s">
        <v>536</v>
      </c>
      <c r="D8863" t="s">
        <v>4</v>
      </c>
      <c r="E8863" t="s">
        <v>64</v>
      </c>
      <c r="F8863" t="s">
        <v>84</v>
      </c>
      <c r="G8863">
        <v>60000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224</v>
      </c>
      <c r="AB8863">
        <v>2018</v>
      </c>
    </row>
    <row r="8864" spans="1:28" x14ac:dyDescent="0.25">
      <c r="A8864">
        <v>30</v>
      </c>
      <c r="B8864" t="s">
        <v>342</v>
      </c>
      <c r="C8864" t="s">
        <v>539</v>
      </c>
      <c r="D8864" t="s">
        <v>15</v>
      </c>
      <c r="E8864" t="s">
        <v>540</v>
      </c>
      <c r="F8864" t="s">
        <v>84</v>
      </c>
      <c r="G8864">
        <v>55000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224</v>
      </c>
      <c r="AB8864">
        <v>2018</v>
      </c>
    </row>
    <row r="8865" spans="1:28" x14ac:dyDescent="0.25">
      <c r="A8865">
        <v>31</v>
      </c>
      <c r="B8865" t="s">
        <v>429</v>
      </c>
      <c r="C8865" t="s">
        <v>538</v>
      </c>
      <c r="D8865" t="s">
        <v>14</v>
      </c>
      <c r="E8865" t="s">
        <v>66</v>
      </c>
      <c r="F8865" t="s">
        <v>84</v>
      </c>
      <c r="G8865">
        <v>55000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224</v>
      </c>
      <c r="AB8865">
        <v>2018</v>
      </c>
    </row>
    <row r="8866" spans="1:28" x14ac:dyDescent="0.25">
      <c r="A8866">
        <v>32</v>
      </c>
      <c r="B8866" t="s">
        <v>399</v>
      </c>
      <c r="C8866" t="s">
        <v>514</v>
      </c>
      <c r="D8866" t="s">
        <v>16</v>
      </c>
      <c r="E8866" t="s">
        <v>79</v>
      </c>
      <c r="F8866" t="s">
        <v>84</v>
      </c>
      <c r="G8866">
        <v>54000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224</v>
      </c>
      <c r="AB8866">
        <v>2018</v>
      </c>
    </row>
    <row r="8867" spans="1:28" x14ac:dyDescent="0.25">
      <c r="A8867">
        <v>33</v>
      </c>
      <c r="B8867" t="s">
        <v>398</v>
      </c>
      <c r="C8867" t="s">
        <v>770</v>
      </c>
      <c r="D8867" t="s">
        <v>615</v>
      </c>
      <c r="E8867" t="s">
        <v>771</v>
      </c>
      <c r="F8867" t="s">
        <v>84</v>
      </c>
      <c r="G8867">
        <v>55000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224</v>
      </c>
      <c r="AB8867">
        <v>2018</v>
      </c>
    </row>
    <row r="8868" spans="1:28" x14ac:dyDescent="0.25">
      <c r="A8868">
        <v>34</v>
      </c>
      <c r="B8868" t="s">
        <v>397</v>
      </c>
      <c r="C8868" t="s">
        <v>542</v>
      </c>
      <c r="D8868" t="s">
        <v>17</v>
      </c>
      <c r="E8868" t="s">
        <v>76</v>
      </c>
      <c r="F8868" t="s">
        <v>84</v>
      </c>
      <c r="G8868">
        <v>50000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224</v>
      </c>
      <c r="AB8868">
        <v>2018</v>
      </c>
    </row>
    <row r="8869" spans="1:28" x14ac:dyDescent="0.25">
      <c r="A8869">
        <v>35</v>
      </c>
      <c r="B8869" t="s">
        <v>396</v>
      </c>
      <c r="C8869" t="s">
        <v>541</v>
      </c>
      <c r="D8869" t="s">
        <v>21</v>
      </c>
      <c r="E8869" t="s">
        <v>70</v>
      </c>
      <c r="F8869" t="s">
        <v>84</v>
      </c>
      <c r="G8869">
        <v>50000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224</v>
      </c>
      <c r="AB8869">
        <v>2018</v>
      </c>
    </row>
    <row r="8870" spans="1:28" x14ac:dyDescent="0.25">
      <c r="A8870">
        <v>36</v>
      </c>
      <c r="B8870" t="s">
        <v>395</v>
      </c>
      <c r="C8870" t="s">
        <v>772</v>
      </c>
      <c r="D8870" t="s">
        <v>10</v>
      </c>
      <c r="E8870" t="s">
        <v>773</v>
      </c>
      <c r="F8870" t="s">
        <v>84</v>
      </c>
      <c r="G8870">
        <v>4950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224</v>
      </c>
      <c r="AB8870">
        <v>2018</v>
      </c>
    </row>
    <row r="8871" spans="1:28" x14ac:dyDescent="0.25">
      <c r="A8871">
        <v>37</v>
      </c>
      <c r="B8871" t="s">
        <v>394</v>
      </c>
      <c r="C8871" t="s">
        <v>774</v>
      </c>
      <c r="D8871" t="s">
        <v>10</v>
      </c>
      <c r="E8871" t="s">
        <v>775</v>
      </c>
      <c r="F8871" t="s">
        <v>84</v>
      </c>
      <c r="G8871">
        <v>45000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224</v>
      </c>
      <c r="AB8871">
        <v>2018</v>
      </c>
    </row>
    <row r="8872" spans="1:28" x14ac:dyDescent="0.25">
      <c r="A8872">
        <v>38</v>
      </c>
      <c r="B8872" t="s">
        <v>393</v>
      </c>
      <c r="C8872" t="s">
        <v>717</v>
      </c>
      <c r="D8872" t="s">
        <v>10</v>
      </c>
      <c r="E8872" t="s">
        <v>43</v>
      </c>
      <c r="F8872" t="s">
        <v>84</v>
      </c>
      <c r="G8872">
        <v>45000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224</v>
      </c>
      <c r="AB8872">
        <v>2018</v>
      </c>
    </row>
    <row r="8873" spans="1:28" x14ac:dyDescent="0.25">
      <c r="A8873">
        <v>39</v>
      </c>
      <c r="B8873" t="s">
        <v>392</v>
      </c>
      <c r="C8873" t="s">
        <v>547</v>
      </c>
      <c r="D8873" t="s">
        <v>10</v>
      </c>
      <c r="E8873" t="s">
        <v>50</v>
      </c>
      <c r="F8873" t="s">
        <v>84</v>
      </c>
      <c r="G8873">
        <v>45000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224</v>
      </c>
      <c r="AB8873">
        <v>2018</v>
      </c>
    </row>
    <row r="8874" spans="1:28" x14ac:dyDescent="0.25">
      <c r="A8874">
        <v>40</v>
      </c>
      <c r="B8874" t="s">
        <v>391</v>
      </c>
      <c r="C8874" t="s">
        <v>545</v>
      </c>
      <c r="D8874" t="s">
        <v>4</v>
      </c>
      <c r="E8874" t="s">
        <v>24</v>
      </c>
      <c r="F8874" t="s">
        <v>84</v>
      </c>
      <c r="G8874">
        <v>45000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224</v>
      </c>
      <c r="AB8874">
        <v>2018</v>
      </c>
    </row>
    <row r="8875" spans="1:28" x14ac:dyDescent="0.25">
      <c r="A8875">
        <v>41</v>
      </c>
      <c r="B8875" t="s">
        <v>368</v>
      </c>
      <c r="C8875" t="s">
        <v>720</v>
      </c>
      <c r="D8875" t="s">
        <v>13</v>
      </c>
      <c r="E8875" t="s">
        <v>738</v>
      </c>
      <c r="F8875" t="s">
        <v>84</v>
      </c>
      <c r="G8875">
        <v>45000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224</v>
      </c>
      <c r="AB8875">
        <v>2018</v>
      </c>
    </row>
    <row r="8876" spans="1:28" x14ac:dyDescent="0.25">
      <c r="A8876">
        <v>42</v>
      </c>
      <c r="B8876" t="s">
        <v>390</v>
      </c>
      <c r="C8876" t="s">
        <v>531</v>
      </c>
      <c r="D8876" t="s">
        <v>5</v>
      </c>
      <c r="E8876" t="s">
        <v>25</v>
      </c>
      <c r="F8876" t="s">
        <v>84</v>
      </c>
      <c r="G8876">
        <v>45000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224</v>
      </c>
      <c r="AB8876">
        <v>2018</v>
      </c>
    </row>
    <row r="8877" spans="1:28" x14ac:dyDescent="0.25">
      <c r="A8877">
        <v>43</v>
      </c>
      <c r="B8877" t="s">
        <v>389</v>
      </c>
      <c r="C8877" t="s">
        <v>529</v>
      </c>
      <c r="D8877" t="s">
        <v>10</v>
      </c>
      <c r="E8877" t="s">
        <v>43</v>
      </c>
      <c r="F8877" t="s">
        <v>84</v>
      </c>
      <c r="G8877">
        <v>45000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224</v>
      </c>
      <c r="AB8877">
        <v>2018</v>
      </c>
    </row>
    <row r="8878" spans="1:28" x14ac:dyDescent="0.25">
      <c r="A8878">
        <v>44</v>
      </c>
      <c r="B8878" t="s">
        <v>388</v>
      </c>
      <c r="C8878" t="s">
        <v>646</v>
      </c>
      <c r="D8878" t="s">
        <v>647</v>
      </c>
      <c r="E8878" t="s">
        <v>24</v>
      </c>
      <c r="F8878" t="s">
        <v>84</v>
      </c>
      <c r="G8878">
        <v>45000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224</v>
      </c>
      <c r="AB8878">
        <v>2018</v>
      </c>
    </row>
    <row r="8879" spans="1:28" x14ac:dyDescent="0.25">
      <c r="A8879">
        <v>45</v>
      </c>
      <c r="B8879" t="s">
        <v>387</v>
      </c>
      <c r="C8879" t="s">
        <v>549</v>
      </c>
      <c r="D8879" t="s">
        <v>16</v>
      </c>
      <c r="E8879" t="s">
        <v>45</v>
      </c>
      <c r="F8879" t="s">
        <v>84</v>
      </c>
      <c r="G8879">
        <v>44000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224</v>
      </c>
      <c r="AB8879">
        <v>2018</v>
      </c>
    </row>
    <row r="8880" spans="1:28" x14ac:dyDescent="0.25">
      <c r="A8880">
        <v>46</v>
      </c>
      <c r="B8880" t="s">
        <v>386</v>
      </c>
      <c r="C8880" t="s">
        <v>631</v>
      </c>
      <c r="D8880" t="s">
        <v>6</v>
      </c>
      <c r="E8880" t="s">
        <v>740</v>
      </c>
      <c r="F8880" t="s">
        <v>84</v>
      </c>
      <c r="G8880">
        <v>40000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224</v>
      </c>
      <c r="AB8880">
        <v>2018</v>
      </c>
    </row>
    <row r="8881" spans="1:28" x14ac:dyDescent="0.25">
      <c r="A8881">
        <v>47</v>
      </c>
      <c r="B8881" t="s">
        <v>385</v>
      </c>
      <c r="C8881" t="s">
        <v>629</v>
      </c>
      <c r="D8881" t="s">
        <v>12</v>
      </c>
      <c r="E8881" t="s">
        <v>698</v>
      </c>
      <c r="F8881" t="s">
        <v>84</v>
      </c>
      <c r="G8881">
        <v>40000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224</v>
      </c>
      <c r="AB8881">
        <v>2018</v>
      </c>
    </row>
    <row r="8882" spans="1:28" x14ac:dyDescent="0.25">
      <c r="A8882">
        <v>48</v>
      </c>
      <c r="B8882" t="s">
        <v>384</v>
      </c>
      <c r="C8882" t="s">
        <v>776</v>
      </c>
      <c r="D8882" t="s">
        <v>17</v>
      </c>
      <c r="E8882" t="s">
        <v>777</v>
      </c>
      <c r="F8882" t="s">
        <v>84</v>
      </c>
      <c r="G8882">
        <v>40000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224</v>
      </c>
      <c r="AB8882">
        <v>2018</v>
      </c>
    </row>
    <row r="8883" spans="1:28" x14ac:dyDescent="0.25">
      <c r="A8883">
        <v>49</v>
      </c>
      <c r="B8883" t="s">
        <v>382</v>
      </c>
      <c r="C8883" t="s">
        <v>552</v>
      </c>
      <c r="D8883" t="s">
        <v>94</v>
      </c>
      <c r="E8883" t="s">
        <v>65</v>
      </c>
      <c r="F8883" t="s">
        <v>84</v>
      </c>
      <c r="G8883">
        <v>40000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224</v>
      </c>
      <c r="AB8883">
        <v>2018</v>
      </c>
    </row>
    <row r="8884" spans="1:28" x14ac:dyDescent="0.25">
      <c r="A8884">
        <v>50</v>
      </c>
      <c r="B8884" t="s">
        <v>381</v>
      </c>
      <c r="C8884" t="s">
        <v>553</v>
      </c>
      <c r="D8884" t="s">
        <v>10</v>
      </c>
      <c r="E8884" t="s">
        <v>740</v>
      </c>
      <c r="F8884" t="s">
        <v>84</v>
      </c>
      <c r="G8884">
        <v>38000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224</v>
      </c>
      <c r="AB8884">
        <v>2018</v>
      </c>
    </row>
    <row r="8885" spans="1:28" x14ac:dyDescent="0.25">
      <c r="A8885">
        <v>51</v>
      </c>
      <c r="B8885" t="s">
        <v>380</v>
      </c>
      <c r="C8885" t="s">
        <v>543</v>
      </c>
      <c r="D8885" t="s">
        <v>21</v>
      </c>
      <c r="E8885" t="s">
        <v>760</v>
      </c>
      <c r="F8885" t="s">
        <v>84</v>
      </c>
      <c r="G8885">
        <v>36000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224</v>
      </c>
      <c r="AB8885">
        <v>2018</v>
      </c>
    </row>
    <row r="8886" spans="1:28" x14ac:dyDescent="0.25">
      <c r="A8886">
        <v>52</v>
      </c>
      <c r="B8886" t="s">
        <v>379</v>
      </c>
      <c r="C8886" t="s">
        <v>544</v>
      </c>
      <c r="D8886" t="s">
        <v>10</v>
      </c>
      <c r="E8886" t="s">
        <v>44</v>
      </c>
      <c r="F8886" t="s">
        <v>84</v>
      </c>
      <c r="G8886">
        <v>36000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224</v>
      </c>
      <c r="AB8886">
        <v>2018</v>
      </c>
    </row>
    <row r="8887" spans="1:28" x14ac:dyDescent="0.25">
      <c r="A8887">
        <v>53</v>
      </c>
      <c r="B8887" t="s">
        <v>378</v>
      </c>
      <c r="C8887" t="s">
        <v>556</v>
      </c>
      <c r="D8887" t="s">
        <v>10</v>
      </c>
      <c r="E8887" t="s">
        <v>44</v>
      </c>
      <c r="F8887" t="s">
        <v>84</v>
      </c>
      <c r="G8887">
        <v>36000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224</v>
      </c>
      <c r="AB8887">
        <v>2018</v>
      </c>
    </row>
    <row r="8888" spans="1:28" x14ac:dyDescent="0.25">
      <c r="A8888">
        <v>54</v>
      </c>
      <c r="B8888" t="s">
        <v>377</v>
      </c>
      <c r="C8888" t="s">
        <v>554</v>
      </c>
      <c r="D8888" t="s">
        <v>10</v>
      </c>
      <c r="E8888" t="s">
        <v>44</v>
      </c>
      <c r="F8888" t="s">
        <v>84</v>
      </c>
      <c r="G8888">
        <v>36000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224</v>
      </c>
      <c r="AB8888">
        <v>2018</v>
      </c>
    </row>
    <row r="8889" spans="1:28" x14ac:dyDescent="0.25">
      <c r="A8889">
        <v>55</v>
      </c>
      <c r="B8889" t="s">
        <v>376</v>
      </c>
      <c r="C8889" t="s">
        <v>551</v>
      </c>
      <c r="D8889" t="s">
        <v>10</v>
      </c>
      <c r="E8889" t="s">
        <v>778</v>
      </c>
      <c r="F8889" t="s">
        <v>84</v>
      </c>
      <c r="G8889">
        <v>35000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224</v>
      </c>
      <c r="AB8889">
        <v>2018</v>
      </c>
    </row>
    <row r="8890" spans="1:28" x14ac:dyDescent="0.25">
      <c r="A8890">
        <v>56</v>
      </c>
      <c r="B8890" t="s">
        <v>375</v>
      </c>
      <c r="C8890" t="s">
        <v>705</v>
      </c>
      <c r="D8890" t="s">
        <v>13</v>
      </c>
      <c r="E8890" t="s">
        <v>779</v>
      </c>
      <c r="F8890" t="s">
        <v>84</v>
      </c>
      <c r="G8890">
        <v>35000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224</v>
      </c>
      <c r="AB8890">
        <v>2018</v>
      </c>
    </row>
    <row r="8891" spans="1:28" x14ac:dyDescent="0.25">
      <c r="A8891">
        <v>57</v>
      </c>
      <c r="B8891" t="s">
        <v>373</v>
      </c>
      <c r="C8891" t="s">
        <v>566</v>
      </c>
      <c r="D8891" t="s">
        <v>14</v>
      </c>
      <c r="E8891" t="s">
        <v>743</v>
      </c>
      <c r="F8891" t="s">
        <v>84</v>
      </c>
      <c r="G8891">
        <v>32000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224</v>
      </c>
      <c r="AB8891">
        <v>2018</v>
      </c>
    </row>
    <row r="8892" spans="1:28" x14ac:dyDescent="0.25">
      <c r="A8892">
        <v>58</v>
      </c>
      <c r="B8892" t="s">
        <v>372</v>
      </c>
      <c r="C8892" t="s">
        <v>769</v>
      </c>
      <c r="D8892" t="s">
        <v>94</v>
      </c>
      <c r="E8892" t="s">
        <v>630</v>
      </c>
      <c r="F8892" t="s">
        <v>84</v>
      </c>
      <c r="G8892">
        <v>32000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224</v>
      </c>
      <c r="AB8892">
        <v>2018</v>
      </c>
    </row>
    <row r="8893" spans="1:28" x14ac:dyDescent="0.25">
      <c r="A8893">
        <v>59</v>
      </c>
      <c r="B8893" t="s">
        <v>371</v>
      </c>
      <c r="C8893" t="s">
        <v>550</v>
      </c>
      <c r="D8893" t="s">
        <v>94</v>
      </c>
      <c r="E8893" t="s">
        <v>58</v>
      </c>
      <c r="F8893" t="s">
        <v>84</v>
      </c>
      <c r="G8893">
        <v>32000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224</v>
      </c>
      <c r="AB8893">
        <v>2018</v>
      </c>
    </row>
    <row r="8894" spans="1:28" x14ac:dyDescent="0.25">
      <c r="A8894">
        <v>60</v>
      </c>
      <c r="B8894" t="s">
        <v>370</v>
      </c>
      <c r="C8894" t="s">
        <v>648</v>
      </c>
      <c r="D8894" t="s">
        <v>94</v>
      </c>
      <c r="E8894" t="s">
        <v>742</v>
      </c>
      <c r="F8894" t="s">
        <v>84</v>
      </c>
      <c r="G8894">
        <v>32000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224</v>
      </c>
      <c r="AB8894">
        <v>2018</v>
      </c>
    </row>
    <row r="8895" spans="1:28" x14ac:dyDescent="0.25">
      <c r="A8895">
        <v>61</v>
      </c>
      <c r="B8895" t="s">
        <v>369</v>
      </c>
      <c r="C8895" t="s">
        <v>562</v>
      </c>
      <c r="D8895" t="s">
        <v>94</v>
      </c>
      <c r="E8895" t="s">
        <v>563</v>
      </c>
      <c r="F8895" t="s">
        <v>84</v>
      </c>
      <c r="G8895">
        <v>32000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224</v>
      </c>
      <c r="AB8895">
        <v>2018</v>
      </c>
    </row>
    <row r="8896" spans="1:28" x14ac:dyDescent="0.25">
      <c r="A8896">
        <v>62</v>
      </c>
      <c r="B8896" t="s">
        <v>367</v>
      </c>
      <c r="C8896" t="s">
        <v>567</v>
      </c>
      <c r="D8896" t="s">
        <v>4</v>
      </c>
      <c r="E8896" t="s">
        <v>745</v>
      </c>
      <c r="F8896" t="s">
        <v>84</v>
      </c>
      <c r="G8896">
        <v>30000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224</v>
      </c>
      <c r="AB8896">
        <v>2018</v>
      </c>
    </row>
    <row r="8897" spans="1:28" x14ac:dyDescent="0.25">
      <c r="A8897">
        <v>63</v>
      </c>
      <c r="B8897" t="s">
        <v>366</v>
      </c>
      <c r="C8897" t="s">
        <v>727</v>
      </c>
      <c r="D8897" t="s">
        <v>14</v>
      </c>
      <c r="E8897" t="s">
        <v>763</v>
      </c>
      <c r="F8897" t="s">
        <v>84</v>
      </c>
      <c r="G8897">
        <v>30000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224</v>
      </c>
      <c r="AB8897">
        <v>2018</v>
      </c>
    </row>
    <row r="8898" spans="1:28" x14ac:dyDescent="0.25">
      <c r="A8898">
        <v>64</v>
      </c>
      <c r="B8898" t="s">
        <v>365</v>
      </c>
      <c r="C8898" t="s">
        <v>584</v>
      </c>
      <c r="D8898" t="s">
        <v>19</v>
      </c>
      <c r="E8898" t="s">
        <v>742</v>
      </c>
      <c r="F8898" t="s">
        <v>84</v>
      </c>
      <c r="G8898">
        <v>26000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224</v>
      </c>
      <c r="AB8898">
        <v>2018</v>
      </c>
    </row>
    <row r="8899" spans="1:28" x14ac:dyDescent="0.25">
      <c r="A8899">
        <v>65</v>
      </c>
      <c r="B8899" t="s">
        <v>364</v>
      </c>
      <c r="C8899" t="s">
        <v>555</v>
      </c>
      <c r="D8899" t="s">
        <v>94</v>
      </c>
      <c r="E8899" t="s">
        <v>74</v>
      </c>
      <c r="F8899" t="s">
        <v>84</v>
      </c>
      <c r="G8899">
        <v>25000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224</v>
      </c>
      <c r="AB8899">
        <v>2018</v>
      </c>
    </row>
    <row r="8900" spans="1:28" x14ac:dyDescent="0.25">
      <c r="A8900">
        <v>66</v>
      </c>
      <c r="B8900" t="s">
        <v>363</v>
      </c>
      <c r="C8900" t="s">
        <v>569</v>
      </c>
      <c r="D8900" t="s">
        <v>94</v>
      </c>
      <c r="E8900" t="s">
        <v>765</v>
      </c>
      <c r="F8900" t="s">
        <v>84</v>
      </c>
      <c r="G8900">
        <v>23100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224</v>
      </c>
      <c r="AB8900">
        <v>2018</v>
      </c>
    </row>
    <row r="8901" spans="1:28" x14ac:dyDescent="0.25">
      <c r="A8901">
        <v>67</v>
      </c>
      <c r="B8901" t="s">
        <v>362</v>
      </c>
      <c r="C8901" t="s">
        <v>570</v>
      </c>
      <c r="D8901" t="s">
        <v>94</v>
      </c>
      <c r="E8901" t="s">
        <v>620</v>
      </c>
      <c r="F8901" t="s">
        <v>84</v>
      </c>
      <c r="G8901">
        <v>23000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224</v>
      </c>
      <c r="AB8901">
        <v>2018</v>
      </c>
    </row>
    <row r="8902" spans="1:28" x14ac:dyDescent="0.25">
      <c r="A8902">
        <v>68</v>
      </c>
      <c r="B8902" t="s">
        <v>361</v>
      </c>
      <c r="C8902" t="s">
        <v>622</v>
      </c>
      <c r="D8902" t="s">
        <v>12</v>
      </c>
      <c r="E8902" t="s">
        <v>764</v>
      </c>
      <c r="F8902" t="s">
        <v>84</v>
      </c>
      <c r="G8902">
        <v>27500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224</v>
      </c>
      <c r="AB8902">
        <v>2018</v>
      </c>
    </row>
    <row r="8903" spans="1:28" x14ac:dyDescent="0.25">
      <c r="A8903">
        <v>69</v>
      </c>
      <c r="B8903" t="s">
        <v>360</v>
      </c>
      <c r="C8903" t="s">
        <v>560</v>
      </c>
      <c r="D8903" t="s">
        <v>10</v>
      </c>
      <c r="E8903" t="s">
        <v>780</v>
      </c>
      <c r="F8903" t="s">
        <v>84</v>
      </c>
      <c r="G8903">
        <v>22000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224</v>
      </c>
      <c r="AB8903">
        <v>2018</v>
      </c>
    </row>
    <row r="8904" spans="1:28" x14ac:dyDescent="0.25">
      <c r="A8904">
        <v>70</v>
      </c>
      <c r="B8904" t="s">
        <v>359</v>
      </c>
      <c r="C8904" t="s">
        <v>572</v>
      </c>
      <c r="D8904" t="s">
        <v>94</v>
      </c>
      <c r="E8904" t="s">
        <v>54</v>
      </c>
      <c r="F8904" t="s">
        <v>84</v>
      </c>
      <c r="G8904">
        <v>22000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224</v>
      </c>
      <c r="AB8904">
        <v>2018</v>
      </c>
    </row>
    <row r="8905" spans="1:28" x14ac:dyDescent="0.25">
      <c r="A8905">
        <v>71</v>
      </c>
      <c r="B8905" t="s">
        <v>358</v>
      </c>
      <c r="C8905" t="s">
        <v>748</v>
      </c>
      <c r="D8905" t="s">
        <v>10</v>
      </c>
      <c r="E8905" t="s">
        <v>54</v>
      </c>
      <c r="F8905" t="s">
        <v>84</v>
      </c>
      <c r="G8905">
        <v>22000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224</v>
      </c>
      <c r="AB8905">
        <v>2018</v>
      </c>
    </row>
    <row r="8906" spans="1:28" x14ac:dyDescent="0.25">
      <c r="A8906">
        <v>72</v>
      </c>
      <c r="B8906" t="s">
        <v>357</v>
      </c>
      <c r="C8906" t="s">
        <v>589</v>
      </c>
      <c r="D8906" t="s">
        <v>6</v>
      </c>
      <c r="E8906" t="s">
        <v>767</v>
      </c>
      <c r="F8906" t="s">
        <v>84</v>
      </c>
      <c r="G8906">
        <v>22000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224</v>
      </c>
      <c r="AB8906">
        <v>2018</v>
      </c>
    </row>
    <row r="8907" spans="1:28" x14ac:dyDescent="0.25">
      <c r="A8907">
        <v>73</v>
      </c>
      <c r="B8907" t="s">
        <v>356</v>
      </c>
      <c r="C8907" t="s">
        <v>571</v>
      </c>
      <c r="D8907" t="s">
        <v>6</v>
      </c>
      <c r="E8907" t="s">
        <v>767</v>
      </c>
      <c r="F8907" t="s">
        <v>84</v>
      </c>
      <c r="G8907">
        <v>22000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224</v>
      </c>
      <c r="AB8907">
        <v>2018</v>
      </c>
    </row>
    <row r="8908" spans="1:28" x14ac:dyDescent="0.25">
      <c r="A8908">
        <v>74</v>
      </c>
      <c r="B8908" t="s">
        <v>355</v>
      </c>
      <c r="C8908" t="s">
        <v>582</v>
      </c>
      <c r="D8908" t="s">
        <v>7</v>
      </c>
      <c r="E8908" t="s">
        <v>54</v>
      </c>
      <c r="F8908" t="s">
        <v>84</v>
      </c>
      <c r="G8908">
        <v>22000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224</v>
      </c>
      <c r="AB8908">
        <v>2018</v>
      </c>
    </row>
    <row r="8909" spans="1:28" x14ac:dyDescent="0.25">
      <c r="A8909">
        <v>75</v>
      </c>
      <c r="B8909" t="s">
        <v>354</v>
      </c>
      <c r="C8909" t="s">
        <v>581</v>
      </c>
      <c r="D8909" t="s">
        <v>94</v>
      </c>
      <c r="E8909" t="s">
        <v>54</v>
      </c>
      <c r="F8909" t="s">
        <v>84</v>
      </c>
      <c r="G8909">
        <v>22000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224</v>
      </c>
      <c r="AB8909">
        <v>2018</v>
      </c>
    </row>
    <row r="8910" spans="1:28" x14ac:dyDescent="0.25">
      <c r="A8910">
        <v>76</v>
      </c>
      <c r="B8910" t="s">
        <v>353</v>
      </c>
      <c r="C8910" t="s">
        <v>766</v>
      </c>
      <c r="D8910" t="s">
        <v>19</v>
      </c>
      <c r="E8910" t="s">
        <v>60</v>
      </c>
      <c r="F8910" t="s">
        <v>84</v>
      </c>
      <c r="G8910">
        <v>22000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224</v>
      </c>
      <c r="AB8910">
        <v>2018</v>
      </c>
    </row>
    <row r="8911" spans="1:28" x14ac:dyDescent="0.25">
      <c r="A8911">
        <v>77</v>
      </c>
      <c r="B8911" t="s">
        <v>428</v>
      </c>
      <c r="C8911" t="s">
        <v>722</v>
      </c>
      <c r="D8911" t="s">
        <v>723</v>
      </c>
      <c r="E8911" t="s">
        <v>752</v>
      </c>
      <c r="F8911" t="s">
        <v>84</v>
      </c>
      <c r="G8911">
        <v>20000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224</v>
      </c>
      <c r="AB8911">
        <v>2018</v>
      </c>
    </row>
    <row r="8912" spans="1:28" x14ac:dyDescent="0.25">
      <c r="A8912">
        <v>78</v>
      </c>
      <c r="B8912" t="s">
        <v>352</v>
      </c>
      <c r="C8912" t="s">
        <v>593</v>
      </c>
      <c r="D8912" t="s">
        <v>6</v>
      </c>
      <c r="E8912" t="s">
        <v>768</v>
      </c>
      <c r="F8912" t="s">
        <v>84</v>
      </c>
      <c r="G8912">
        <v>20000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224</v>
      </c>
      <c r="AB8912">
        <v>2018</v>
      </c>
    </row>
    <row r="8913" spans="1:28" x14ac:dyDescent="0.25">
      <c r="A8913">
        <v>79</v>
      </c>
      <c r="B8913" t="s">
        <v>351</v>
      </c>
      <c r="C8913" t="s">
        <v>592</v>
      </c>
      <c r="D8913" t="s">
        <v>6</v>
      </c>
      <c r="E8913" t="s">
        <v>768</v>
      </c>
      <c r="F8913" t="s">
        <v>84</v>
      </c>
      <c r="G8913">
        <v>20000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224</v>
      </c>
      <c r="AB8913">
        <v>2018</v>
      </c>
    </row>
    <row r="8914" spans="1:28" x14ac:dyDescent="0.25">
      <c r="A8914">
        <v>80</v>
      </c>
      <c r="B8914" t="s">
        <v>350</v>
      </c>
      <c r="C8914" t="s">
        <v>558</v>
      </c>
      <c r="D8914" t="s">
        <v>6</v>
      </c>
      <c r="E8914" t="s">
        <v>764</v>
      </c>
      <c r="F8914" t="s">
        <v>84</v>
      </c>
      <c r="G8914">
        <v>20000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224</v>
      </c>
      <c r="AB8914">
        <v>2018</v>
      </c>
    </row>
    <row r="8915" spans="1:28" x14ac:dyDescent="0.25">
      <c r="A8915">
        <v>81</v>
      </c>
      <c r="B8915" t="s">
        <v>349</v>
      </c>
      <c r="C8915" t="s">
        <v>591</v>
      </c>
      <c r="D8915" t="s">
        <v>6</v>
      </c>
      <c r="E8915" t="s">
        <v>767</v>
      </c>
      <c r="F8915" t="s">
        <v>84</v>
      </c>
      <c r="G8915">
        <v>20000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224</v>
      </c>
      <c r="AB8915">
        <v>2018</v>
      </c>
    </row>
    <row r="8916" spans="1:28" x14ac:dyDescent="0.25">
      <c r="A8916">
        <v>82</v>
      </c>
      <c r="B8916" t="s">
        <v>348</v>
      </c>
      <c r="C8916" t="s">
        <v>652</v>
      </c>
      <c r="D8916" t="s">
        <v>6</v>
      </c>
      <c r="E8916" t="s">
        <v>768</v>
      </c>
      <c r="F8916" t="s">
        <v>84</v>
      </c>
      <c r="G8916">
        <v>20000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224</v>
      </c>
      <c r="AB8916">
        <v>2018</v>
      </c>
    </row>
    <row r="8917" spans="1:28" x14ac:dyDescent="0.25">
      <c r="A8917">
        <v>83</v>
      </c>
      <c r="B8917" t="s">
        <v>347</v>
      </c>
      <c r="C8917" t="s">
        <v>651</v>
      </c>
      <c r="D8917" t="s">
        <v>6</v>
      </c>
      <c r="E8917" t="s">
        <v>767</v>
      </c>
      <c r="F8917" t="s">
        <v>84</v>
      </c>
      <c r="G8917">
        <v>20000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224</v>
      </c>
      <c r="AB8917">
        <v>2018</v>
      </c>
    </row>
    <row r="8918" spans="1:28" x14ac:dyDescent="0.25">
      <c r="A8918">
        <v>84</v>
      </c>
      <c r="B8918" t="s">
        <v>346</v>
      </c>
      <c r="C8918" t="s">
        <v>583</v>
      </c>
      <c r="D8918" t="s">
        <v>4</v>
      </c>
      <c r="E8918" t="s">
        <v>780</v>
      </c>
      <c r="F8918" t="s">
        <v>84</v>
      </c>
      <c r="G8918">
        <v>20000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224</v>
      </c>
      <c r="AB8918">
        <v>2018</v>
      </c>
    </row>
    <row r="8919" spans="1:28" x14ac:dyDescent="0.25">
      <c r="A8919">
        <v>85</v>
      </c>
      <c r="B8919" t="s">
        <v>345</v>
      </c>
      <c r="C8919" t="s">
        <v>512</v>
      </c>
      <c r="D8919" t="s">
        <v>94</v>
      </c>
      <c r="E8919" t="s">
        <v>764</v>
      </c>
      <c r="F8919" t="s">
        <v>84</v>
      </c>
      <c r="G8919">
        <v>18000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224</v>
      </c>
      <c r="AB8919">
        <v>2018</v>
      </c>
    </row>
    <row r="8920" spans="1:28" x14ac:dyDescent="0.25">
      <c r="A8920">
        <v>86</v>
      </c>
      <c r="B8920" t="s">
        <v>344</v>
      </c>
      <c r="C8920" t="s">
        <v>588</v>
      </c>
      <c r="D8920" t="s">
        <v>94</v>
      </c>
      <c r="E8920" t="s">
        <v>41</v>
      </c>
      <c r="F8920" t="s">
        <v>84</v>
      </c>
      <c r="G8920">
        <v>18000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224</v>
      </c>
      <c r="AB8920">
        <v>2018</v>
      </c>
    </row>
    <row r="8921" spans="1:28" x14ac:dyDescent="0.25">
      <c r="A8921">
        <v>87</v>
      </c>
      <c r="B8921" t="s">
        <v>343</v>
      </c>
      <c r="C8921" t="s">
        <v>633</v>
      </c>
      <c r="D8921" t="s">
        <v>6</v>
      </c>
      <c r="E8921" t="s">
        <v>37</v>
      </c>
      <c r="F8921" t="s">
        <v>84</v>
      </c>
      <c r="G8921">
        <v>15250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224</v>
      </c>
      <c r="AB8921">
        <v>2018</v>
      </c>
    </row>
    <row r="8922" spans="1:28" x14ac:dyDescent="0.25">
      <c r="A8922">
        <v>88</v>
      </c>
      <c r="B8922" t="s">
        <v>342</v>
      </c>
      <c r="C8922" t="s">
        <v>559</v>
      </c>
      <c r="D8922" t="s">
        <v>94</v>
      </c>
      <c r="E8922" t="s">
        <v>37</v>
      </c>
      <c r="F8922" t="s">
        <v>84</v>
      </c>
      <c r="G8922">
        <v>15250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224</v>
      </c>
      <c r="AB8922">
        <v>2018</v>
      </c>
    </row>
    <row r="8923" spans="1:28" x14ac:dyDescent="0.25">
      <c r="A8923">
        <v>89</v>
      </c>
      <c r="B8923" t="s">
        <v>341</v>
      </c>
      <c r="C8923" t="s">
        <v>579</v>
      </c>
      <c r="D8923" t="s">
        <v>94</v>
      </c>
      <c r="E8923" t="s">
        <v>768</v>
      </c>
      <c r="F8923" t="s">
        <v>84</v>
      </c>
      <c r="G8923">
        <v>15250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224</v>
      </c>
      <c r="AB8923">
        <v>2018</v>
      </c>
    </row>
    <row r="8924" spans="1:28" x14ac:dyDescent="0.25">
      <c r="A8924">
        <v>90</v>
      </c>
      <c r="B8924" t="s">
        <v>340</v>
      </c>
      <c r="C8924" t="s">
        <v>654</v>
      </c>
      <c r="D8924" t="s">
        <v>6</v>
      </c>
      <c r="E8924" t="s">
        <v>764</v>
      </c>
      <c r="F8924" t="s">
        <v>84</v>
      </c>
      <c r="G8924">
        <v>15000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224</v>
      </c>
      <c r="AB8924">
        <v>2018</v>
      </c>
    </row>
    <row r="8925" spans="1:28" x14ac:dyDescent="0.25">
      <c r="A8925">
        <v>91</v>
      </c>
      <c r="B8925" t="s">
        <v>339</v>
      </c>
      <c r="C8925" t="s">
        <v>595</v>
      </c>
      <c r="D8925" t="s">
        <v>94</v>
      </c>
      <c r="E8925" t="s">
        <v>57</v>
      </c>
      <c r="F8925" t="s">
        <v>84</v>
      </c>
      <c r="G8925">
        <v>15000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224</v>
      </c>
      <c r="AB8925">
        <v>2018</v>
      </c>
    </row>
    <row r="8926" spans="1:28" x14ac:dyDescent="0.25">
      <c r="A8926">
        <v>92</v>
      </c>
      <c r="B8926" t="s">
        <v>338</v>
      </c>
      <c r="C8926" t="s">
        <v>594</v>
      </c>
      <c r="D8926" t="s">
        <v>6</v>
      </c>
      <c r="E8926" t="s">
        <v>28</v>
      </c>
      <c r="F8926" t="s">
        <v>84</v>
      </c>
      <c r="G8926">
        <v>15000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224</v>
      </c>
      <c r="AB8926">
        <v>2018</v>
      </c>
    </row>
    <row r="8927" spans="1:28" x14ac:dyDescent="0.25">
      <c r="A8927">
        <v>93</v>
      </c>
      <c r="B8927" t="s">
        <v>337</v>
      </c>
      <c r="C8927" t="s">
        <v>725</v>
      </c>
      <c r="D8927" t="s">
        <v>6</v>
      </c>
      <c r="E8927" t="s">
        <v>37</v>
      </c>
      <c r="F8927" t="s">
        <v>84</v>
      </c>
      <c r="G8927">
        <v>8000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224</v>
      </c>
      <c r="AB8927">
        <v>2018</v>
      </c>
    </row>
    <row r="8928" spans="1:28" x14ac:dyDescent="0.25">
      <c r="A8928">
        <v>94</v>
      </c>
      <c r="B8928" t="s">
        <v>336</v>
      </c>
      <c r="C8928" t="s">
        <v>603</v>
      </c>
      <c r="D8928" t="s">
        <v>6</v>
      </c>
      <c r="E8928" t="s">
        <v>37</v>
      </c>
      <c r="F8928" t="s">
        <v>84</v>
      </c>
      <c r="G8928">
        <v>8000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225</v>
      </c>
      <c r="AB8928">
        <v>2018</v>
      </c>
    </row>
    <row r="8929" spans="1:28" x14ac:dyDescent="0.25">
      <c r="A8929">
        <v>95</v>
      </c>
      <c r="B8929" t="s">
        <v>373</v>
      </c>
      <c r="C8929" t="s">
        <v>708</v>
      </c>
      <c r="D8929" t="s">
        <v>7</v>
      </c>
      <c r="E8929" t="s">
        <v>27</v>
      </c>
      <c r="F8929" t="s">
        <v>84</v>
      </c>
      <c r="G8929">
        <v>360000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225</v>
      </c>
      <c r="AB8929">
        <v>2018</v>
      </c>
    </row>
    <row r="8930" spans="1:28" x14ac:dyDescent="0.25">
      <c r="A8930">
        <v>1</v>
      </c>
      <c r="B8930" t="s">
        <v>427</v>
      </c>
      <c r="C8930" t="s">
        <v>709</v>
      </c>
      <c r="D8930" t="s">
        <v>19</v>
      </c>
      <c r="E8930" t="s">
        <v>71</v>
      </c>
      <c r="F8930" t="s">
        <v>84</v>
      </c>
      <c r="G8930">
        <v>280000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225</v>
      </c>
      <c r="AB8930">
        <v>2018</v>
      </c>
    </row>
    <row r="8931" spans="1:28" x14ac:dyDescent="0.25">
      <c r="A8931">
        <v>2</v>
      </c>
      <c r="B8931" t="s">
        <v>426</v>
      </c>
      <c r="C8931" t="s">
        <v>502</v>
      </c>
      <c r="D8931" t="s">
        <v>10</v>
      </c>
      <c r="E8931" t="s">
        <v>53</v>
      </c>
      <c r="F8931" t="s">
        <v>84</v>
      </c>
      <c r="G8931">
        <v>280000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225</v>
      </c>
      <c r="AB8931">
        <v>2018</v>
      </c>
    </row>
    <row r="8932" spans="1:28" x14ac:dyDescent="0.25">
      <c r="A8932">
        <v>3</v>
      </c>
      <c r="B8932" t="s">
        <v>425</v>
      </c>
      <c r="C8932" t="s">
        <v>659</v>
      </c>
      <c r="D8932" t="s">
        <v>6</v>
      </c>
      <c r="E8932" t="s">
        <v>756</v>
      </c>
      <c r="F8932" t="s">
        <v>84</v>
      </c>
      <c r="G8932">
        <v>130000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225</v>
      </c>
      <c r="AB8932">
        <v>2018</v>
      </c>
    </row>
    <row r="8933" spans="1:28" x14ac:dyDescent="0.25">
      <c r="A8933">
        <v>4</v>
      </c>
      <c r="B8933" t="s">
        <v>424</v>
      </c>
      <c r="C8933" t="s">
        <v>665</v>
      </c>
      <c r="D8933" t="s">
        <v>17</v>
      </c>
      <c r="E8933" t="s">
        <v>755</v>
      </c>
      <c r="F8933" t="s">
        <v>84</v>
      </c>
      <c r="G8933">
        <v>130000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225</v>
      </c>
      <c r="AB8933">
        <v>2018</v>
      </c>
    </row>
    <row r="8934" spans="1:28" x14ac:dyDescent="0.25">
      <c r="A8934">
        <v>5</v>
      </c>
      <c r="B8934" t="s">
        <v>423</v>
      </c>
      <c r="C8934" t="s">
        <v>614</v>
      </c>
      <c r="D8934" t="s">
        <v>615</v>
      </c>
      <c r="E8934" t="s">
        <v>616</v>
      </c>
      <c r="F8934" t="s">
        <v>84</v>
      </c>
      <c r="G8934">
        <v>130000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225</v>
      </c>
      <c r="AB8934">
        <v>2018</v>
      </c>
    </row>
    <row r="8935" spans="1:28" x14ac:dyDescent="0.25">
      <c r="A8935">
        <v>6</v>
      </c>
      <c r="B8935" t="s">
        <v>422</v>
      </c>
      <c r="C8935" t="s">
        <v>504</v>
      </c>
      <c r="D8935" t="s">
        <v>5</v>
      </c>
      <c r="E8935" t="s">
        <v>702</v>
      </c>
      <c r="F8935" t="s">
        <v>84</v>
      </c>
      <c r="G8935">
        <v>130000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225</v>
      </c>
      <c r="AB8935">
        <v>2018</v>
      </c>
    </row>
    <row r="8936" spans="1:28" x14ac:dyDescent="0.25">
      <c r="A8936">
        <v>7</v>
      </c>
      <c r="B8936" t="s">
        <v>421</v>
      </c>
      <c r="C8936" t="s">
        <v>515</v>
      </c>
      <c r="D8936" t="s">
        <v>4</v>
      </c>
      <c r="E8936" t="s">
        <v>516</v>
      </c>
      <c r="F8936" t="s">
        <v>84</v>
      </c>
      <c r="G8936">
        <v>130000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225</v>
      </c>
      <c r="AB8936">
        <v>2018</v>
      </c>
    </row>
    <row r="8937" spans="1:28" x14ac:dyDescent="0.25">
      <c r="A8937">
        <v>8</v>
      </c>
      <c r="B8937" t="s">
        <v>420</v>
      </c>
      <c r="C8937" t="s">
        <v>513</v>
      </c>
      <c r="D8937" t="s">
        <v>14</v>
      </c>
      <c r="E8937" t="s">
        <v>333</v>
      </c>
      <c r="F8937" t="s">
        <v>84</v>
      </c>
      <c r="G8937">
        <v>130000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225</v>
      </c>
      <c r="AB8937">
        <v>2018</v>
      </c>
    </row>
    <row r="8938" spans="1:28" x14ac:dyDescent="0.25">
      <c r="A8938">
        <v>9</v>
      </c>
      <c r="B8938" t="s">
        <v>419</v>
      </c>
      <c r="C8938" t="s">
        <v>518</v>
      </c>
      <c r="D8938" t="s">
        <v>16</v>
      </c>
      <c r="E8938" t="s">
        <v>701</v>
      </c>
      <c r="F8938" t="s">
        <v>84</v>
      </c>
      <c r="G8938">
        <v>130000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225</v>
      </c>
      <c r="AB8938">
        <v>2018</v>
      </c>
    </row>
    <row r="8939" spans="1:28" x14ac:dyDescent="0.25">
      <c r="A8939">
        <v>10</v>
      </c>
      <c r="B8939" t="s">
        <v>418</v>
      </c>
      <c r="C8939" t="s">
        <v>710</v>
      </c>
      <c r="D8939" t="s">
        <v>94</v>
      </c>
      <c r="E8939" t="s">
        <v>711</v>
      </c>
      <c r="F8939" t="s">
        <v>84</v>
      </c>
      <c r="G8939">
        <v>130000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225</v>
      </c>
      <c r="AB8939">
        <v>2018</v>
      </c>
    </row>
    <row r="8940" spans="1:28" x14ac:dyDescent="0.25">
      <c r="A8940">
        <v>11</v>
      </c>
      <c r="B8940" t="s">
        <v>417</v>
      </c>
      <c r="C8940" t="s">
        <v>512</v>
      </c>
      <c r="D8940" t="s">
        <v>21</v>
      </c>
      <c r="E8940" t="s">
        <v>81</v>
      </c>
      <c r="F8940" t="s">
        <v>84</v>
      </c>
      <c r="G8940">
        <v>130000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225</v>
      </c>
      <c r="AB8940">
        <v>2018</v>
      </c>
    </row>
    <row r="8941" spans="1:28" x14ac:dyDescent="0.25">
      <c r="A8941">
        <v>12</v>
      </c>
      <c r="B8941" t="s">
        <v>416</v>
      </c>
      <c r="C8941" t="s">
        <v>679</v>
      </c>
      <c r="D8941" t="s">
        <v>6</v>
      </c>
      <c r="E8941" t="s">
        <v>757</v>
      </c>
      <c r="F8941" t="s">
        <v>84</v>
      </c>
      <c r="G8941">
        <v>95000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225</v>
      </c>
      <c r="AB8941">
        <v>2018</v>
      </c>
    </row>
    <row r="8942" spans="1:28" x14ac:dyDescent="0.25">
      <c r="A8942">
        <v>13</v>
      </c>
      <c r="B8942" t="s">
        <v>415</v>
      </c>
      <c r="C8942" t="s">
        <v>525</v>
      </c>
      <c r="D8942" t="s">
        <v>10</v>
      </c>
      <c r="E8942" t="s">
        <v>69</v>
      </c>
      <c r="F8942" t="s">
        <v>84</v>
      </c>
      <c r="G8942">
        <v>95000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225</v>
      </c>
      <c r="AB8942">
        <v>2018</v>
      </c>
    </row>
    <row r="8943" spans="1:28" x14ac:dyDescent="0.25">
      <c r="A8943">
        <v>14</v>
      </c>
      <c r="B8943" t="s">
        <v>414</v>
      </c>
      <c r="C8943" t="s">
        <v>523</v>
      </c>
      <c r="D8943" t="s">
        <v>21</v>
      </c>
      <c r="E8943" t="s">
        <v>731</v>
      </c>
      <c r="F8943" t="s">
        <v>84</v>
      </c>
      <c r="G8943">
        <v>95000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225</v>
      </c>
      <c r="AB8943">
        <v>2018</v>
      </c>
    </row>
    <row r="8944" spans="1:28" x14ac:dyDescent="0.25">
      <c r="A8944">
        <v>15</v>
      </c>
      <c r="B8944" t="s">
        <v>413</v>
      </c>
      <c r="C8944" t="s">
        <v>626</v>
      </c>
      <c r="D8944" t="s">
        <v>627</v>
      </c>
      <c r="E8944" t="s">
        <v>730</v>
      </c>
      <c r="F8944" t="s">
        <v>84</v>
      </c>
      <c r="G8944">
        <v>95000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225</v>
      </c>
      <c r="AB8944">
        <v>2018</v>
      </c>
    </row>
    <row r="8945" spans="1:28" x14ac:dyDescent="0.25">
      <c r="A8945">
        <v>16</v>
      </c>
      <c r="B8945" t="s">
        <v>411</v>
      </c>
      <c r="C8945" t="s">
        <v>521</v>
      </c>
      <c r="D8945" t="s">
        <v>13</v>
      </c>
      <c r="E8945" t="s">
        <v>729</v>
      </c>
      <c r="F8945" t="s">
        <v>84</v>
      </c>
      <c r="G8945">
        <v>95000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225</v>
      </c>
      <c r="AB8945">
        <v>2018</v>
      </c>
    </row>
    <row r="8946" spans="1:28" x14ac:dyDescent="0.25">
      <c r="A8946">
        <v>17</v>
      </c>
      <c r="B8946" t="s">
        <v>410</v>
      </c>
      <c r="C8946" t="s">
        <v>685</v>
      </c>
      <c r="D8946" t="s">
        <v>21</v>
      </c>
      <c r="E8946" t="s">
        <v>734</v>
      </c>
      <c r="F8946" t="s">
        <v>84</v>
      </c>
      <c r="G8946">
        <v>85000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225</v>
      </c>
      <c r="AB8946">
        <v>2018</v>
      </c>
    </row>
    <row r="8947" spans="1:28" x14ac:dyDescent="0.25">
      <c r="A8947">
        <v>18</v>
      </c>
      <c r="B8947" t="s">
        <v>409</v>
      </c>
      <c r="C8947" t="s">
        <v>719</v>
      </c>
      <c r="D8947" t="s">
        <v>94</v>
      </c>
      <c r="E8947" t="s">
        <v>758</v>
      </c>
      <c r="F8947" t="s">
        <v>84</v>
      </c>
      <c r="G8947">
        <v>85000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225</v>
      </c>
      <c r="AB8947">
        <v>2018</v>
      </c>
    </row>
    <row r="8948" spans="1:28" x14ac:dyDescent="0.25">
      <c r="A8948">
        <v>19</v>
      </c>
      <c r="B8948" t="s">
        <v>412</v>
      </c>
      <c r="C8948" t="s">
        <v>527</v>
      </c>
      <c r="D8948" t="s">
        <v>17</v>
      </c>
      <c r="E8948" t="s">
        <v>613</v>
      </c>
      <c r="F8948" t="s">
        <v>84</v>
      </c>
      <c r="G8948">
        <v>85000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225</v>
      </c>
      <c r="AB8948">
        <v>2018</v>
      </c>
    </row>
    <row r="8949" spans="1:28" x14ac:dyDescent="0.25">
      <c r="A8949">
        <v>20</v>
      </c>
      <c r="B8949" t="s">
        <v>408</v>
      </c>
      <c r="C8949" t="s">
        <v>712</v>
      </c>
      <c r="D8949" t="s">
        <v>632</v>
      </c>
      <c r="E8949" t="s">
        <v>713</v>
      </c>
      <c r="F8949" t="s">
        <v>84</v>
      </c>
      <c r="G8949">
        <v>80000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225</v>
      </c>
      <c r="AB8949">
        <v>2018</v>
      </c>
    </row>
    <row r="8950" spans="1:28" x14ac:dyDescent="0.25">
      <c r="A8950">
        <v>21</v>
      </c>
      <c r="B8950" t="s">
        <v>407</v>
      </c>
      <c r="C8950" t="s">
        <v>532</v>
      </c>
      <c r="D8950" t="s">
        <v>12</v>
      </c>
      <c r="E8950" t="s">
        <v>35</v>
      </c>
      <c r="F8950" t="s">
        <v>84</v>
      </c>
      <c r="G8950">
        <v>75000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225</v>
      </c>
      <c r="AB8950">
        <v>2018</v>
      </c>
    </row>
    <row r="8951" spans="1:28" x14ac:dyDescent="0.25">
      <c r="A8951">
        <v>22</v>
      </c>
      <c r="B8951" t="s">
        <v>373</v>
      </c>
      <c r="C8951" t="s">
        <v>688</v>
      </c>
      <c r="D8951" t="s">
        <v>94</v>
      </c>
      <c r="E8951" t="s">
        <v>689</v>
      </c>
      <c r="F8951" t="s">
        <v>84</v>
      </c>
      <c r="G8951">
        <v>80000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225</v>
      </c>
      <c r="AB8951">
        <v>2018</v>
      </c>
    </row>
    <row r="8952" spans="1:28" x14ac:dyDescent="0.25">
      <c r="A8952">
        <v>23</v>
      </c>
      <c r="B8952" t="s">
        <v>406</v>
      </c>
      <c r="C8952" t="s">
        <v>533</v>
      </c>
      <c r="D8952" t="s">
        <v>6</v>
      </c>
      <c r="E8952" t="s">
        <v>735</v>
      </c>
      <c r="F8952" t="s">
        <v>84</v>
      </c>
      <c r="G8952">
        <v>70000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225</v>
      </c>
      <c r="AB8952">
        <v>2018</v>
      </c>
    </row>
    <row r="8953" spans="1:28" x14ac:dyDescent="0.25">
      <c r="A8953">
        <v>24</v>
      </c>
      <c r="B8953" t="s">
        <v>405</v>
      </c>
      <c r="C8953" t="s">
        <v>535</v>
      </c>
      <c r="D8953" t="s">
        <v>16</v>
      </c>
      <c r="E8953" t="s">
        <v>61</v>
      </c>
      <c r="F8953" t="s">
        <v>84</v>
      </c>
      <c r="G8953">
        <v>65000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225</v>
      </c>
      <c r="AB8953">
        <v>2018</v>
      </c>
    </row>
    <row r="8954" spans="1:28" x14ac:dyDescent="0.25">
      <c r="A8954">
        <v>25</v>
      </c>
      <c r="B8954" t="s">
        <v>404</v>
      </c>
      <c r="C8954" t="s">
        <v>534</v>
      </c>
      <c r="D8954" t="s">
        <v>10</v>
      </c>
      <c r="E8954" t="s">
        <v>759</v>
      </c>
      <c r="F8954" t="s">
        <v>84</v>
      </c>
      <c r="G8954">
        <v>65000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225</v>
      </c>
      <c r="AB8954">
        <v>2018</v>
      </c>
    </row>
    <row r="8955" spans="1:28" x14ac:dyDescent="0.25">
      <c r="A8955">
        <v>26</v>
      </c>
      <c r="B8955" t="s">
        <v>403</v>
      </c>
      <c r="C8955" t="s">
        <v>703</v>
      </c>
      <c r="D8955" t="s">
        <v>13</v>
      </c>
      <c r="E8955" t="s">
        <v>704</v>
      </c>
      <c r="F8955" t="s">
        <v>84</v>
      </c>
      <c r="G8955">
        <v>65000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225</v>
      </c>
      <c r="AB8955">
        <v>2018</v>
      </c>
    </row>
    <row r="8956" spans="1:28" x14ac:dyDescent="0.25">
      <c r="A8956">
        <v>27</v>
      </c>
      <c r="B8956" t="s">
        <v>402</v>
      </c>
      <c r="C8956" t="s">
        <v>526</v>
      </c>
      <c r="D8956" t="s">
        <v>4</v>
      </c>
      <c r="E8956" t="s">
        <v>737</v>
      </c>
      <c r="F8956" t="s">
        <v>84</v>
      </c>
      <c r="G8956">
        <v>65000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225</v>
      </c>
      <c r="AB8956">
        <v>2018</v>
      </c>
    </row>
    <row r="8957" spans="1:28" x14ac:dyDescent="0.25">
      <c r="A8957">
        <v>28</v>
      </c>
      <c r="B8957" t="s">
        <v>401</v>
      </c>
      <c r="C8957" t="s">
        <v>537</v>
      </c>
      <c r="D8957" t="s">
        <v>7</v>
      </c>
      <c r="E8957" t="s">
        <v>75</v>
      </c>
      <c r="F8957" t="s">
        <v>84</v>
      </c>
      <c r="G8957">
        <v>60000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225</v>
      </c>
      <c r="AB8957">
        <v>2018</v>
      </c>
    </row>
    <row r="8958" spans="1:28" x14ac:dyDescent="0.25">
      <c r="A8958">
        <v>29</v>
      </c>
      <c r="B8958" t="s">
        <v>400</v>
      </c>
      <c r="C8958" t="s">
        <v>536</v>
      </c>
      <c r="D8958" t="s">
        <v>4</v>
      </c>
      <c r="E8958" t="s">
        <v>64</v>
      </c>
      <c r="F8958" t="s">
        <v>84</v>
      </c>
      <c r="G8958">
        <v>60000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225</v>
      </c>
      <c r="AB8958">
        <v>2018</v>
      </c>
    </row>
    <row r="8959" spans="1:28" x14ac:dyDescent="0.25">
      <c r="A8959">
        <v>30</v>
      </c>
      <c r="B8959" t="s">
        <v>342</v>
      </c>
      <c r="C8959" t="s">
        <v>539</v>
      </c>
      <c r="D8959" t="s">
        <v>15</v>
      </c>
      <c r="E8959" t="s">
        <v>540</v>
      </c>
      <c r="F8959" t="s">
        <v>84</v>
      </c>
      <c r="G8959">
        <v>55000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225</v>
      </c>
      <c r="AB8959">
        <v>2018</v>
      </c>
    </row>
    <row r="8960" spans="1:28" x14ac:dyDescent="0.25">
      <c r="A8960">
        <v>31</v>
      </c>
      <c r="B8960" t="s">
        <v>399</v>
      </c>
      <c r="C8960" t="s">
        <v>514</v>
      </c>
      <c r="D8960" t="s">
        <v>16</v>
      </c>
      <c r="E8960" t="s">
        <v>79</v>
      </c>
      <c r="F8960" t="s">
        <v>84</v>
      </c>
      <c r="G8960">
        <v>54000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225</v>
      </c>
      <c r="AB8960">
        <v>2018</v>
      </c>
    </row>
    <row r="8961" spans="1:28" x14ac:dyDescent="0.25">
      <c r="A8961">
        <v>32</v>
      </c>
      <c r="B8961" t="s">
        <v>398</v>
      </c>
      <c r="C8961" t="s">
        <v>770</v>
      </c>
      <c r="D8961" t="s">
        <v>615</v>
      </c>
      <c r="E8961" t="s">
        <v>771</v>
      </c>
      <c r="F8961" t="s">
        <v>84</v>
      </c>
      <c r="G8961">
        <v>55000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225</v>
      </c>
      <c r="AB8961">
        <v>2018</v>
      </c>
    </row>
    <row r="8962" spans="1:28" x14ac:dyDescent="0.25">
      <c r="A8962">
        <v>33</v>
      </c>
      <c r="B8962" t="s">
        <v>397</v>
      </c>
      <c r="C8962" t="s">
        <v>542</v>
      </c>
      <c r="D8962" t="s">
        <v>17</v>
      </c>
      <c r="E8962" t="s">
        <v>76</v>
      </c>
      <c r="F8962" t="s">
        <v>84</v>
      </c>
      <c r="G8962">
        <v>50000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225</v>
      </c>
      <c r="AB8962">
        <v>2018</v>
      </c>
    </row>
    <row r="8963" spans="1:28" x14ac:dyDescent="0.25">
      <c r="A8963">
        <v>34</v>
      </c>
      <c r="B8963" t="s">
        <v>396</v>
      </c>
      <c r="C8963" t="s">
        <v>541</v>
      </c>
      <c r="D8963" t="s">
        <v>21</v>
      </c>
      <c r="E8963" t="s">
        <v>70</v>
      </c>
      <c r="F8963" t="s">
        <v>84</v>
      </c>
      <c r="G8963">
        <v>50000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225</v>
      </c>
      <c r="AB8963">
        <v>2018</v>
      </c>
    </row>
    <row r="8964" spans="1:28" x14ac:dyDescent="0.25">
      <c r="A8964">
        <v>35</v>
      </c>
      <c r="B8964" t="s">
        <v>395</v>
      </c>
      <c r="C8964" t="s">
        <v>772</v>
      </c>
      <c r="D8964" t="s">
        <v>10</v>
      </c>
      <c r="E8964" t="s">
        <v>773</v>
      </c>
      <c r="F8964" t="s">
        <v>84</v>
      </c>
      <c r="G8964">
        <v>49500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225</v>
      </c>
      <c r="AB8964">
        <v>2018</v>
      </c>
    </row>
    <row r="8965" spans="1:28" x14ac:dyDescent="0.25">
      <c r="A8965">
        <v>36</v>
      </c>
      <c r="B8965" t="s">
        <v>394</v>
      </c>
      <c r="C8965" t="s">
        <v>774</v>
      </c>
      <c r="D8965" t="s">
        <v>10</v>
      </c>
      <c r="E8965" t="s">
        <v>775</v>
      </c>
      <c r="F8965" t="s">
        <v>84</v>
      </c>
      <c r="G8965">
        <v>45000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225</v>
      </c>
      <c r="AB8965">
        <v>2018</v>
      </c>
    </row>
    <row r="8966" spans="1:28" x14ac:dyDescent="0.25">
      <c r="A8966">
        <v>37</v>
      </c>
      <c r="B8966" t="s">
        <v>393</v>
      </c>
      <c r="C8966" t="s">
        <v>717</v>
      </c>
      <c r="D8966" t="s">
        <v>10</v>
      </c>
      <c r="E8966" t="s">
        <v>43</v>
      </c>
      <c r="F8966" t="s">
        <v>84</v>
      </c>
      <c r="G8966">
        <v>45000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225</v>
      </c>
      <c r="AB8966">
        <v>2018</v>
      </c>
    </row>
    <row r="8967" spans="1:28" x14ac:dyDescent="0.25">
      <c r="A8967">
        <v>38</v>
      </c>
      <c r="B8967" t="s">
        <v>392</v>
      </c>
      <c r="C8967" t="s">
        <v>547</v>
      </c>
      <c r="D8967" t="s">
        <v>10</v>
      </c>
      <c r="E8967" t="s">
        <v>50</v>
      </c>
      <c r="F8967" t="s">
        <v>84</v>
      </c>
      <c r="G8967">
        <v>45000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225</v>
      </c>
      <c r="AB8967">
        <v>2018</v>
      </c>
    </row>
    <row r="8968" spans="1:28" x14ac:dyDescent="0.25">
      <c r="A8968">
        <v>39</v>
      </c>
      <c r="B8968" t="s">
        <v>391</v>
      </c>
      <c r="C8968" t="s">
        <v>545</v>
      </c>
      <c r="D8968" t="s">
        <v>4</v>
      </c>
      <c r="E8968" t="s">
        <v>24</v>
      </c>
      <c r="F8968" t="s">
        <v>84</v>
      </c>
      <c r="G8968">
        <v>45000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225</v>
      </c>
      <c r="AB8968">
        <v>2018</v>
      </c>
    </row>
    <row r="8969" spans="1:28" x14ac:dyDescent="0.25">
      <c r="A8969">
        <v>40</v>
      </c>
      <c r="B8969" t="s">
        <v>368</v>
      </c>
      <c r="C8969" t="s">
        <v>720</v>
      </c>
      <c r="D8969" t="s">
        <v>13</v>
      </c>
      <c r="E8969" t="s">
        <v>738</v>
      </c>
      <c r="F8969" t="s">
        <v>84</v>
      </c>
      <c r="G8969">
        <v>45000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225</v>
      </c>
      <c r="AB8969">
        <v>2018</v>
      </c>
    </row>
    <row r="8970" spans="1:28" x14ac:dyDescent="0.25">
      <c r="A8970">
        <v>41</v>
      </c>
      <c r="B8970" t="s">
        <v>390</v>
      </c>
      <c r="C8970" t="s">
        <v>531</v>
      </c>
      <c r="D8970" t="s">
        <v>5</v>
      </c>
      <c r="E8970" t="s">
        <v>25</v>
      </c>
      <c r="F8970" t="s">
        <v>84</v>
      </c>
      <c r="G8970">
        <v>45000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225</v>
      </c>
      <c r="AB8970">
        <v>2018</v>
      </c>
    </row>
    <row r="8971" spans="1:28" x14ac:dyDescent="0.25">
      <c r="A8971">
        <v>42</v>
      </c>
      <c r="B8971" t="s">
        <v>389</v>
      </c>
      <c r="C8971" t="s">
        <v>529</v>
      </c>
      <c r="D8971" t="s">
        <v>94</v>
      </c>
      <c r="E8971" t="s">
        <v>43</v>
      </c>
      <c r="F8971" t="s">
        <v>84</v>
      </c>
      <c r="G8971">
        <v>45000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225</v>
      </c>
      <c r="AB8971">
        <v>2018</v>
      </c>
    </row>
    <row r="8972" spans="1:28" x14ac:dyDescent="0.25">
      <c r="A8972">
        <v>43</v>
      </c>
      <c r="B8972" t="s">
        <v>388</v>
      </c>
      <c r="C8972" t="s">
        <v>646</v>
      </c>
      <c r="D8972" t="s">
        <v>647</v>
      </c>
      <c r="E8972" t="s">
        <v>24</v>
      </c>
      <c r="F8972" t="s">
        <v>84</v>
      </c>
      <c r="G8972">
        <v>45000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225</v>
      </c>
      <c r="AB8972">
        <v>2018</v>
      </c>
    </row>
    <row r="8973" spans="1:28" x14ac:dyDescent="0.25">
      <c r="A8973">
        <v>44</v>
      </c>
      <c r="B8973" t="s">
        <v>387</v>
      </c>
      <c r="C8973" t="s">
        <v>549</v>
      </c>
      <c r="D8973" t="s">
        <v>16</v>
      </c>
      <c r="E8973" t="s">
        <v>45</v>
      </c>
      <c r="F8973" t="s">
        <v>84</v>
      </c>
      <c r="G8973">
        <v>44000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225</v>
      </c>
      <c r="AB8973">
        <v>2018</v>
      </c>
    </row>
    <row r="8974" spans="1:28" x14ac:dyDescent="0.25">
      <c r="A8974">
        <v>45</v>
      </c>
      <c r="B8974" t="s">
        <v>386</v>
      </c>
      <c r="C8974" t="s">
        <v>631</v>
      </c>
      <c r="D8974" t="s">
        <v>6</v>
      </c>
      <c r="E8974" t="s">
        <v>740</v>
      </c>
      <c r="F8974" t="s">
        <v>84</v>
      </c>
      <c r="G8974">
        <v>40000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225</v>
      </c>
      <c r="AB8974">
        <v>2018</v>
      </c>
    </row>
    <row r="8975" spans="1:28" x14ac:dyDescent="0.25">
      <c r="A8975">
        <v>46</v>
      </c>
      <c r="B8975" t="s">
        <v>385</v>
      </c>
      <c r="C8975" t="s">
        <v>629</v>
      </c>
      <c r="D8975" t="s">
        <v>12</v>
      </c>
      <c r="E8975" t="s">
        <v>698</v>
      </c>
      <c r="F8975" t="s">
        <v>84</v>
      </c>
      <c r="G8975">
        <v>40000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225</v>
      </c>
      <c r="AB8975">
        <v>2018</v>
      </c>
    </row>
    <row r="8976" spans="1:28" x14ac:dyDescent="0.25">
      <c r="A8976">
        <v>47</v>
      </c>
      <c r="B8976" t="s">
        <v>384</v>
      </c>
      <c r="C8976" t="s">
        <v>776</v>
      </c>
      <c r="D8976" t="s">
        <v>17</v>
      </c>
      <c r="E8976" t="s">
        <v>777</v>
      </c>
      <c r="F8976" t="s">
        <v>84</v>
      </c>
      <c r="G8976">
        <v>40000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225</v>
      </c>
      <c r="AB8976">
        <v>2018</v>
      </c>
    </row>
    <row r="8977" spans="1:28" x14ac:dyDescent="0.25">
      <c r="A8977">
        <v>48</v>
      </c>
      <c r="B8977" t="s">
        <v>382</v>
      </c>
      <c r="C8977" t="s">
        <v>552</v>
      </c>
      <c r="D8977" t="s">
        <v>94</v>
      </c>
      <c r="E8977" t="s">
        <v>65</v>
      </c>
      <c r="F8977" t="s">
        <v>84</v>
      </c>
      <c r="G8977">
        <v>40000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225</v>
      </c>
      <c r="AB8977">
        <v>2018</v>
      </c>
    </row>
    <row r="8978" spans="1:28" x14ac:dyDescent="0.25">
      <c r="A8978">
        <v>49</v>
      </c>
      <c r="B8978" t="s">
        <v>381</v>
      </c>
      <c r="C8978" t="s">
        <v>553</v>
      </c>
      <c r="D8978" t="s">
        <v>94</v>
      </c>
      <c r="E8978" t="s">
        <v>740</v>
      </c>
      <c r="F8978" t="s">
        <v>84</v>
      </c>
      <c r="G8978">
        <v>38000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225</v>
      </c>
      <c r="AB8978">
        <v>2018</v>
      </c>
    </row>
    <row r="8979" spans="1:28" x14ac:dyDescent="0.25">
      <c r="A8979">
        <v>50</v>
      </c>
      <c r="B8979" t="s">
        <v>380</v>
      </c>
      <c r="C8979" t="s">
        <v>543</v>
      </c>
      <c r="D8979" t="s">
        <v>21</v>
      </c>
      <c r="E8979" t="s">
        <v>760</v>
      </c>
      <c r="F8979" t="s">
        <v>84</v>
      </c>
      <c r="G8979">
        <v>36000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225</v>
      </c>
      <c r="AB8979">
        <v>2018</v>
      </c>
    </row>
    <row r="8980" spans="1:28" x14ac:dyDescent="0.25">
      <c r="A8980">
        <v>51</v>
      </c>
      <c r="B8980" t="s">
        <v>379</v>
      </c>
      <c r="C8980" t="s">
        <v>544</v>
      </c>
      <c r="D8980" t="s">
        <v>10</v>
      </c>
      <c r="E8980" t="s">
        <v>44</v>
      </c>
      <c r="F8980" t="s">
        <v>84</v>
      </c>
      <c r="G8980">
        <v>36000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225</v>
      </c>
      <c r="AB8980">
        <v>2018</v>
      </c>
    </row>
    <row r="8981" spans="1:28" x14ac:dyDescent="0.25">
      <c r="A8981">
        <v>52</v>
      </c>
      <c r="B8981" t="s">
        <v>378</v>
      </c>
      <c r="C8981" t="s">
        <v>556</v>
      </c>
      <c r="D8981" t="s">
        <v>10</v>
      </c>
      <c r="E8981" t="s">
        <v>44</v>
      </c>
      <c r="F8981" t="s">
        <v>84</v>
      </c>
      <c r="G8981">
        <v>36000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225</v>
      </c>
      <c r="AB8981">
        <v>2018</v>
      </c>
    </row>
    <row r="8982" spans="1:28" x14ac:dyDescent="0.25">
      <c r="A8982">
        <v>53</v>
      </c>
      <c r="B8982" t="s">
        <v>377</v>
      </c>
      <c r="C8982" t="s">
        <v>554</v>
      </c>
      <c r="D8982" t="s">
        <v>10</v>
      </c>
      <c r="E8982" t="s">
        <v>44</v>
      </c>
      <c r="F8982" t="s">
        <v>84</v>
      </c>
      <c r="G8982">
        <v>36000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225</v>
      </c>
      <c r="AB8982">
        <v>2018</v>
      </c>
    </row>
    <row r="8983" spans="1:28" x14ac:dyDescent="0.25">
      <c r="A8983">
        <v>54</v>
      </c>
      <c r="B8983" t="s">
        <v>376</v>
      </c>
      <c r="C8983" t="s">
        <v>551</v>
      </c>
      <c r="D8983" t="s">
        <v>10</v>
      </c>
      <c r="E8983" t="s">
        <v>778</v>
      </c>
      <c r="F8983" t="s">
        <v>84</v>
      </c>
      <c r="G8983">
        <v>35000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225</v>
      </c>
      <c r="AB8983">
        <v>2018</v>
      </c>
    </row>
    <row r="8984" spans="1:28" x14ac:dyDescent="0.25">
      <c r="A8984">
        <v>55</v>
      </c>
      <c r="B8984" t="s">
        <v>375</v>
      </c>
      <c r="C8984" t="s">
        <v>705</v>
      </c>
      <c r="D8984" t="s">
        <v>13</v>
      </c>
      <c r="E8984" t="s">
        <v>779</v>
      </c>
      <c r="F8984" t="s">
        <v>84</v>
      </c>
      <c r="G8984">
        <v>35000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225</v>
      </c>
      <c r="AB8984">
        <v>2018</v>
      </c>
    </row>
    <row r="8985" spans="1:28" x14ac:dyDescent="0.25">
      <c r="A8985">
        <v>56</v>
      </c>
      <c r="B8985" t="s">
        <v>373</v>
      </c>
      <c r="C8985" t="s">
        <v>566</v>
      </c>
      <c r="D8985" t="s">
        <v>14</v>
      </c>
      <c r="E8985" t="s">
        <v>743</v>
      </c>
      <c r="F8985" t="s">
        <v>84</v>
      </c>
      <c r="G8985">
        <v>32000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225</v>
      </c>
      <c r="AB8985">
        <v>2018</v>
      </c>
    </row>
    <row r="8986" spans="1:28" x14ac:dyDescent="0.25">
      <c r="A8986">
        <v>57</v>
      </c>
      <c r="B8986" t="s">
        <v>372</v>
      </c>
      <c r="C8986" t="s">
        <v>769</v>
      </c>
      <c r="D8986" t="s">
        <v>94</v>
      </c>
      <c r="E8986" t="s">
        <v>630</v>
      </c>
      <c r="F8986" t="s">
        <v>84</v>
      </c>
      <c r="G8986">
        <v>32000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225</v>
      </c>
      <c r="AB8986">
        <v>2018</v>
      </c>
    </row>
    <row r="8987" spans="1:28" x14ac:dyDescent="0.25">
      <c r="A8987">
        <v>58</v>
      </c>
      <c r="B8987" t="s">
        <v>371</v>
      </c>
      <c r="C8987" t="s">
        <v>550</v>
      </c>
      <c r="D8987" t="s">
        <v>94</v>
      </c>
      <c r="E8987" t="s">
        <v>58</v>
      </c>
      <c r="F8987" t="s">
        <v>84</v>
      </c>
      <c r="G8987">
        <v>32000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225</v>
      </c>
      <c r="AB8987">
        <v>2018</v>
      </c>
    </row>
    <row r="8988" spans="1:28" x14ac:dyDescent="0.25">
      <c r="A8988">
        <v>59</v>
      </c>
      <c r="B8988" t="s">
        <v>370</v>
      </c>
      <c r="C8988" t="s">
        <v>648</v>
      </c>
      <c r="D8988" t="s">
        <v>94</v>
      </c>
      <c r="E8988" t="s">
        <v>742</v>
      </c>
      <c r="F8988" t="s">
        <v>84</v>
      </c>
      <c r="G8988">
        <v>32000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225</v>
      </c>
      <c r="AB8988">
        <v>2018</v>
      </c>
    </row>
    <row r="8989" spans="1:28" x14ac:dyDescent="0.25">
      <c r="A8989">
        <v>60</v>
      </c>
      <c r="B8989" t="s">
        <v>369</v>
      </c>
      <c r="C8989" t="s">
        <v>562</v>
      </c>
      <c r="D8989" t="s">
        <v>94</v>
      </c>
      <c r="E8989" t="s">
        <v>563</v>
      </c>
      <c r="F8989" t="s">
        <v>84</v>
      </c>
      <c r="G8989">
        <v>32000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225</v>
      </c>
      <c r="AB8989">
        <v>2018</v>
      </c>
    </row>
    <row r="8990" spans="1:28" x14ac:dyDescent="0.25">
      <c r="A8990">
        <v>61</v>
      </c>
      <c r="B8990" t="s">
        <v>367</v>
      </c>
      <c r="C8990" t="s">
        <v>567</v>
      </c>
      <c r="D8990" t="s">
        <v>4</v>
      </c>
      <c r="E8990" t="s">
        <v>745</v>
      </c>
      <c r="F8990" t="s">
        <v>84</v>
      </c>
      <c r="G8990">
        <v>30000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225</v>
      </c>
      <c r="AB8990">
        <v>2018</v>
      </c>
    </row>
    <row r="8991" spans="1:28" x14ac:dyDescent="0.25">
      <c r="A8991">
        <v>62</v>
      </c>
      <c r="B8991" t="s">
        <v>366</v>
      </c>
      <c r="C8991" t="s">
        <v>727</v>
      </c>
      <c r="D8991" t="s">
        <v>14</v>
      </c>
      <c r="E8991" t="s">
        <v>763</v>
      </c>
      <c r="F8991" t="s">
        <v>84</v>
      </c>
      <c r="G8991">
        <v>30000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225</v>
      </c>
      <c r="AB8991">
        <v>2018</v>
      </c>
    </row>
    <row r="8992" spans="1:28" x14ac:dyDescent="0.25">
      <c r="A8992">
        <v>63</v>
      </c>
      <c r="B8992" t="s">
        <v>365</v>
      </c>
      <c r="C8992" t="s">
        <v>584</v>
      </c>
      <c r="D8992" t="s">
        <v>19</v>
      </c>
      <c r="E8992" t="s">
        <v>742</v>
      </c>
      <c r="F8992" t="s">
        <v>84</v>
      </c>
      <c r="G8992">
        <v>26000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225</v>
      </c>
      <c r="AB8992">
        <v>2018</v>
      </c>
    </row>
    <row r="8993" spans="1:28" x14ac:dyDescent="0.25">
      <c r="A8993">
        <v>64</v>
      </c>
      <c r="B8993" t="s">
        <v>364</v>
      </c>
      <c r="C8993" t="s">
        <v>555</v>
      </c>
      <c r="D8993" t="s">
        <v>94</v>
      </c>
      <c r="E8993" t="s">
        <v>74</v>
      </c>
      <c r="F8993" t="s">
        <v>84</v>
      </c>
      <c r="G8993">
        <v>25000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225</v>
      </c>
      <c r="AB8993">
        <v>2018</v>
      </c>
    </row>
    <row r="8994" spans="1:28" x14ac:dyDescent="0.25">
      <c r="A8994">
        <v>65</v>
      </c>
      <c r="B8994" t="s">
        <v>363</v>
      </c>
      <c r="C8994" t="s">
        <v>569</v>
      </c>
      <c r="D8994" t="s">
        <v>94</v>
      </c>
      <c r="E8994" t="s">
        <v>765</v>
      </c>
      <c r="F8994" t="s">
        <v>84</v>
      </c>
      <c r="G8994">
        <v>23100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225</v>
      </c>
      <c r="AB8994">
        <v>2018</v>
      </c>
    </row>
    <row r="8995" spans="1:28" x14ac:dyDescent="0.25">
      <c r="A8995">
        <v>66</v>
      </c>
      <c r="B8995" t="s">
        <v>362</v>
      </c>
      <c r="C8995" t="s">
        <v>570</v>
      </c>
      <c r="D8995" t="s">
        <v>94</v>
      </c>
      <c r="E8995" t="s">
        <v>620</v>
      </c>
      <c r="F8995" t="s">
        <v>84</v>
      </c>
      <c r="G8995">
        <v>23000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225</v>
      </c>
      <c r="AB8995">
        <v>2018</v>
      </c>
    </row>
    <row r="8996" spans="1:28" x14ac:dyDescent="0.25">
      <c r="A8996">
        <v>67</v>
      </c>
      <c r="B8996" t="s">
        <v>361</v>
      </c>
      <c r="C8996" t="s">
        <v>622</v>
      </c>
      <c r="D8996" t="s">
        <v>12</v>
      </c>
      <c r="E8996" t="s">
        <v>764</v>
      </c>
      <c r="F8996" t="s">
        <v>84</v>
      </c>
      <c r="G8996">
        <v>27500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225</v>
      </c>
      <c r="AB8996">
        <v>2018</v>
      </c>
    </row>
    <row r="8997" spans="1:28" x14ac:dyDescent="0.25">
      <c r="A8997">
        <v>68</v>
      </c>
      <c r="B8997" t="s">
        <v>360</v>
      </c>
      <c r="C8997" t="s">
        <v>560</v>
      </c>
      <c r="D8997" t="s">
        <v>10</v>
      </c>
      <c r="E8997" t="s">
        <v>780</v>
      </c>
      <c r="F8997" t="s">
        <v>84</v>
      </c>
      <c r="G8997">
        <v>22000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225</v>
      </c>
      <c r="AB8997">
        <v>2018</v>
      </c>
    </row>
    <row r="8998" spans="1:28" x14ac:dyDescent="0.25">
      <c r="A8998">
        <v>69</v>
      </c>
      <c r="B8998" t="s">
        <v>359</v>
      </c>
      <c r="C8998" t="s">
        <v>572</v>
      </c>
      <c r="D8998" t="s">
        <v>94</v>
      </c>
      <c r="E8998" t="s">
        <v>54</v>
      </c>
      <c r="F8998" t="s">
        <v>84</v>
      </c>
      <c r="G8998">
        <v>22000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225</v>
      </c>
      <c r="AB8998">
        <v>2018</v>
      </c>
    </row>
    <row r="8999" spans="1:28" x14ac:dyDescent="0.25">
      <c r="A8999">
        <v>70</v>
      </c>
      <c r="B8999" t="s">
        <v>358</v>
      </c>
      <c r="C8999" t="s">
        <v>748</v>
      </c>
      <c r="D8999" t="s">
        <v>10</v>
      </c>
      <c r="E8999" t="s">
        <v>54</v>
      </c>
      <c r="F8999" t="s">
        <v>84</v>
      </c>
      <c r="G8999">
        <v>22000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225</v>
      </c>
      <c r="AB8999">
        <v>2018</v>
      </c>
    </row>
    <row r="9000" spans="1:28" x14ac:dyDescent="0.25">
      <c r="A9000">
        <v>71</v>
      </c>
      <c r="B9000" t="s">
        <v>357</v>
      </c>
      <c r="C9000" t="s">
        <v>589</v>
      </c>
      <c r="D9000" t="s">
        <v>6</v>
      </c>
      <c r="E9000" t="s">
        <v>767</v>
      </c>
      <c r="F9000" t="s">
        <v>84</v>
      </c>
      <c r="G9000">
        <v>22000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225</v>
      </c>
      <c r="AB9000">
        <v>2018</v>
      </c>
    </row>
    <row r="9001" spans="1:28" x14ac:dyDescent="0.25">
      <c r="A9001">
        <v>72</v>
      </c>
      <c r="B9001" t="s">
        <v>356</v>
      </c>
      <c r="C9001" t="s">
        <v>571</v>
      </c>
      <c r="D9001" t="s">
        <v>6</v>
      </c>
      <c r="E9001" t="s">
        <v>767</v>
      </c>
      <c r="F9001" t="s">
        <v>84</v>
      </c>
      <c r="G9001">
        <v>22000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225</v>
      </c>
      <c r="AB9001">
        <v>2018</v>
      </c>
    </row>
    <row r="9002" spans="1:28" x14ac:dyDescent="0.25">
      <c r="A9002">
        <v>73</v>
      </c>
      <c r="B9002" t="s">
        <v>355</v>
      </c>
      <c r="C9002" t="s">
        <v>582</v>
      </c>
      <c r="D9002" t="s">
        <v>7</v>
      </c>
      <c r="E9002" t="s">
        <v>54</v>
      </c>
      <c r="F9002" t="s">
        <v>84</v>
      </c>
      <c r="G9002">
        <v>22000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225</v>
      </c>
      <c r="AB9002">
        <v>2018</v>
      </c>
    </row>
    <row r="9003" spans="1:28" x14ac:dyDescent="0.25">
      <c r="A9003">
        <v>74</v>
      </c>
      <c r="B9003" t="s">
        <v>354</v>
      </c>
      <c r="C9003" t="s">
        <v>581</v>
      </c>
      <c r="D9003" t="s">
        <v>94</v>
      </c>
      <c r="E9003" t="s">
        <v>54</v>
      </c>
      <c r="F9003" t="s">
        <v>84</v>
      </c>
      <c r="G9003">
        <v>22000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225</v>
      </c>
      <c r="AB9003">
        <v>2018</v>
      </c>
    </row>
    <row r="9004" spans="1:28" x14ac:dyDescent="0.25">
      <c r="A9004">
        <v>75</v>
      </c>
      <c r="B9004" t="s">
        <v>353</v>
      </c>
      <c r="C9004" t="s">
        <v>766</v>
      </c>
      <c r="D9004" t="s">
        <v>19</v>
      </c>
      <c r="E9004" t="s">
        <v>60</v>
      </c>
      <c r="F9004" t="s">
        <v>84</v>
      </c>
      <c r="G9004">
        <v>22000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225</v>
      </c>
      <c r="AB9004">
        <v>2018</v>
      </c>
    </row>
    <row r="9005" spans="1:28" x14ac:dyDescent="0.25">
      <c r="A9005">
        <v>76</v>
      </c>
      <c r="B9005" t="s">
        <v>352</v>
      </c>
      <c r="C9005" t="s">
        <v>593</v>
      </c>
      <c r="D9005" t="s">
        <v>6</v>
      </c>
      <c r="E9005" t="s">
        <v>768</v>
      </c>
      <c r="F9005" t="s">
        <v>84</v>
      </c>
      <c r="G9005">
        <v>20000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225</v>
      </c>
      <c r="AB9005">
        <v>2018</v>
      </c>
    </row>
    <row r="9006" spans="1:28" x14ac:dyDescent="0.25">
      <c r="A9006">
        <v>77</v>
      </c>
      <c r="B9006" t="s">
        <v>351</v>
      </c>
      <c r="C9006" t="s">
        <v>592</v>
      </c>
      <c r="D9006" t="s">
        <v>6</v>
      </c>
      <c r="E9006" t="s">
        <v>768</v>
      </c>
      <c r="F9006" t="s">
        <v>84</v>
      </c>
      <c r="G9006">
        <v>20000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225</v>
      </c>
      <c r="AB9006">
        <v>2018</v>
      </c>
    </row>
    <row r="9007" spans="1:28" x14ac:dyDescent="0.25">
      <c r="A9007">
        <v>78</v>
      </c>
      <c r="B9007" t="s">
        <v>350</v>
      </c>
      <c r="C9007" t="s">
        <v>558</v>
      </c>
      <c r="D9007" t="s">
        <v>6</v>
      </c>
      <c r="E9007" t="s">
        <v>764</v>
      </c>
      <c r="F9007" t="s">
        <v>84</v>
      </c>
      <c r="G9007">
        <v>20000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225</v>
      </c>
      <c r="AB9007">
        <v>2018</v>
      </c>
    </row>
    <row r="9008" spans="1:28" x14ac:dyDescent="0.25">
      <c r="A9008">
        <v>79</v>
      </c>
      <c r="B9008" t="s">
        <v>349</v>
      </c>
      <c r="C9008" t="s">
        <v>591</v>
      </c>
      <c r="D9008" t="s">
        <v>6</v>
      </c>
      <c r="E9008" t="s">
        <v>767</v>
      </c>
      <c r="F9008" t="s">
        <v>84</v>
      </c>
      <c r="G9008">
        <v>20000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225</v>
      </c>
      <c r="AB9008">
        <v>2018</v>
      </c>
    </row>
    <row r="9009" spans="1:28" x14ac:dyDescent="0.25">
      <c r="A9009">
        <v>80</v>
      </c>
      <c r="B9009" t="s">
        <v>348</v>
      </c>
      <c r="C9009" t="s">
        <v>652</v>
      </c>
      <c r="D9009" t="s">
        <v>6</v>
      </c>
      <c r="E9009" t="s">
        <v>768</v>
      </c>
      <c r="F9009" t="s">
        <v>84</v>
      </c>
      <c r="G9009">
        <v>20000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225</v>
      </c>
      <c r="AB9009">
        <v>2018</v>
      </c>
    </row>
    <row r="9010" spans="1:28" x14ac:dyDescent="0.25">
      <c r="A9010">
        <v>81</v>
      </c>
      <c r="B9010" t="s">
        <v>347</v>
      </c>
      <c r="C9010" t="s">
        <v>651</v>
      </c>
      <c r="D9010" t="s">
        <v>6</v>
      </c>
      <c r="E9010" t="s">
        <v>767</v>
      </c>
      <c r="F9010" t="s">
        <v>84</v>
      </c>
      <c r="G9010">
        <v>20000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225</v>
      </c>
      <c r="AB9010">
        <v>2018</v>
      </c>
    </row>
    <row r="9011" spans="1:28" x14ac:dyDescent="0.25">
      <c r="A9011">
        <v>82</v>
      </c>
      <c r="B9011" t="s">
        <v>346</v>
      </c>
      <c r="C9011" t="s">
        <v>583</v>
      </c>
      <c r="D9011" t="s">
        <v>4</v>
      </c>
      <c r="E9011" t="s">
        <v>780</v>
      </c>
      <c r="F9011" t="s">
        <v>84</v>
      </c>
      <c r="G9011">
        <v>20000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225</v>
      </c>
      <c r="AB9011">
        <v>2018</v>
      </c>
    </row>
    <row r="9012" spans="1:28" x14ac:dyDescent="0.25">
      <c r="A9012">
        <v>83</v>
      </c>
      <c r="B9012" t="s">
        <v>345</v>
      </c>
      <c r="C9012" t="s">
        <v>512</v>
      </c>
      <c r="D9012" t="s">
        <v>94</v>
      </c>
      <c r="E9012" t="s">
        <v>764</v>
      </c>
      <c r="F9012" t="s">
        <v>84</v>
      </c>
      <c r="G9012">
        <v>18000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225</v>
      </c>
      <c r="AB9012">
        <v>2018</v>
      </c>
    </row>
    <row r="9013" spans="1:28" x14ac:dyDescent="0.25">
      <c r="A9013">
        <v>84</v>
      </c>
      <c r="B9013" t="s">
        <v>344</v>
      </c>
      <c r="C9013" t="s">
        <v>588</v>
      </c>
      <c r="D9013" t="s">
        <v>94</v>
      </c>
      <c r="E9013" t="s">
        <v>41</v>
      </c>
      <c r="F9013" t="s">
        <v>84</v>
      </c>
      <c r="G9013">
        <v>18000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225</v>
      </c>
      <c r="AB9013">
        <v>2018</v>
      </c>
    </row>
    <row r="9014" spans="1:28" x14ac:dyDescent="0.25">
      <c r="A9014">
        <v>85</v>
      </c>
      <c r="B9014" t="s">
        <v>343</v>
      </c>
      <c r="C9014" t="s">
        <v>633</v>
      </c>
      <c r="D9014" t="s">
        <v>6</v>
      </c>
      <c r="E9014" t="s">
        <v>37</v>
      </c>
      <c r="F9014" t="s">
        <v>84</v>
      </c>
      <c r="G9014">
        <v>15250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225</v>
      </c>
      <c r="AB9014">
        <v>2018</v>
      </c>
    </row>
    <row r="9015" spans="1:28" x14ac:dyDescent="0.25">
      <c r="A9015">
        <v>86</v>
      </c>
      <c r="B9015" t="s">
        <v>342</v>
      </c>
      <c r="C9015" t="s">
        <v>559</v>
      </c>
      <c r="D9015" t="s">
        <v>94</v>
      </c>
      <c r="E9015" t="s">
        <v>37</v>
      </c>
      <c r="F9015" t="s">
        <v>84</v>
      </c>
      <c r="G9015">
        <v>15250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225</v>
      </c>
      <c r="AB9015">
        <v>2018</v>
      </c>
    </row>
    <row r="9016" spans="1:28" x14ac:dyDescent="0.25">
      <c r="A9016">
        <v>87</v>
      </c>
      <c r="B9016" t="s">
        <v>341</v>
      </c>
      <c r="C9016" t="s">
        <v>579</v>
      </c>
      <c r="D9016" t="s">
        <v>94</v>
      </c>
      <c r="E9016" t="s">
        <v>768</v>
      </c>
      <c r="F9016" t="s">
        <v>84</v>
      </c>
      <c r="G9016">
        <v>15250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225</v>
      </c>
      <c r="AB9016">
        <v>2018</v>
      </c>
    </row>
    <row r="9017" spans="1:28" x14ac:dyDescent="0.25">
      <c r="A9017">
        <v>88</v>
      </c>
      <c r="B9017" t="s">
        <v>340</v>
      </c>
      <c r="C9017" t="s">
        <v>654</v>
      </c>
      <c r="D9017" t="s">
        <v>6</v>
      </c>
      <c r="E9017" t="s">
        <v>764</v>
      </c>
      <c r="F9017" t="s">
        <v>84</v>
      </c>
      <c r="G9017">
        <v>15000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225</v>
      </c>
      <c r="AB9017">
        <v>2018</v>
      </c>
    </row>
    <row r="9018" spans="1:28" x14ac:dyDescent="0.25">
      <c r="A9018">
        <v>89</v>
      </c>
      <c r="B9018" t="s">
        <v>339</v>
      </c>
      <c r="C9018" t="s">
        <v>595</v>
      </c>
      <c r="D9018" t="s">
        <v>94</v>
      </c>
      <c r="E9018" t="s">
        <v>57</v>
      </c>
      <c r="F9018" t="s">
        <v>84</v>
      </c>
      <c r="G9018">
        <v>15000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225</v>
      </c>
      <c r="AB9018">
        <v>2018</v>
      </c>
    </row>
    <row r="9019" spans="1:28" x14ac:dyDescent="0.25">
      <c r="A9019">
        <v>90</v>
      </c>
      <c r="B9019" t="s">
        <v>338</v>
      </c>
      <c r="C9019" t="s">
        <v>594</v>
      </c>
      <c r="D9019" t="s">
        <v>6</v>
      </c>
      <c r="E9019" t="s">
        <v>28</v>
      </c>
      <c r="F9019" t="s">
        <v>84</v>
      </c>
      <c r="G9019">
        <v>15000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225</v>
      </c>
      <c r="AB9019">
        <v>2018</v>
      </c>
    </row>
    <row r="9020" spans="1:28" x14ac:dyDescent="0.25">
      <c r="A9020">
        <v>91</v>
      </c>
      <c r="B9020" t="s">
        <v>337</v>
      </c>
      <c r="C9020" t="s">
        <v>725</v>
      </c>
      <c r="D9020" t="s">
        <v>6</v>
      </c>
      <c r="E9020" t="s">
        <v>37</v>
      </c>
      <c r="F9020" t="s">
        <v>84</v>
      </c>
      <c r="G9020">
        <v>8000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225</v>
      </c>
      <c r="AB9020">
        <v>2018</v>
      </c>
    </row>
    <row r="9021" spans="1:28" x14ac:dyDescent="0.25">
      <c r="A9021">
        <v>92</v>
      </c>
      <c r="B9021" t="s">
        <v>336</v>
      </c>
      <c r="C9021" t="s">
        <v>603</v>
      </c>
      <c r="D9021" t="s">
        <v>6</v>
      </c>
      <c r="E9021" t="s">
        <v>37</v>
      </c>
      <c r="F9021" t="s">
        <v>84</v>
      </c>
      <c r="G9021">
        <v>8000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226</v>
      </c>
      <c r="AB9021">
        <v>2018</v>
      </c>
    </row>
    <row r="9022" spans="1:28" x14ac:dyDescent="0.25">
      <c r="A9022">
        <v>93</v>
      </c>
      <c r="B9022" t="s">
        <v>373</v>
      </c>
      <c r="C9022" t="s">
        <v>708</v>
      </c>
      <c r="D9022" t="s">
        <v>7</v>
      </c>
      <c r="E9022" t="s">
        <v>27</v>
      </c>
      <c r="F9022" t="s">
        <v>84</v>
      </c>
      <c r="G9022">
        <v>360000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226</v>
      </c>
      <c r="AB9022">
        <v>2018</v>
      </c>
    </row>
    <row r="9023" spans="1:28" x14ac:dyDescent="0.25">
      <c r="A9023">
        <v>1</v>
      </c>
      <c r="B9023" t="s">
        <v>427</v>
      </c>
      <c r="C9023" t="s">
        <v>709</v>
      </c>
      <c r="D9023" t="s">
        <v>19</v>
      </c>
      <c r="E9023" t="s">
        <v>71</v>
      </c>
      <c r="F9023" t="s">
        <v>84</v>
      </c>
      <c r="G9023">
        <v>280000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226</v>
      </c>
      <c r="AB9023">
        <v>2018</v>
      </c>
    </row>
    <row r="9024" spans="1:28" x14ac:dyDescent="0.25">
      <c r="A9024">
        <v>2</v>
      </c>
      <c r="B9024" t="s">
        <v>426</v>
      </c>
      <c r="C9024" t="s">
        <v>502</v>
      </c>
      <c r="D9024" t="s">
        <v>10</v>
      </c>
      <c r="E9024" t="s">
        <v>53</v>
      </c>
      <c r="F9024" t="s">
        <v>84</v>
      </c>
      <c r="G9024">
        <v>280000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226</v>
      </c>
      <c r="AB9024">
        <v>2018</v>
      </c>
    </row>
    <row r="9025" spans="1:28" x14ac:dyDescent="0.25">
      <c r="A9025">
        <v>3</v>
      </c>
      <c r="B9025" t="s">
        <v>425</v>
      </c>
      <c r="C9025" t="s">
        <v>659</v>
      </c>
      <c r="D9025" t="s">
        <v>6</v>
      </c>
      <c r="E9025" t="s">
        <v>756</v>
      </c>
      <c r="F9025" t="s">
        <v>84</v>
      </c>
      <c r="G9025">
        <v>130000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226</v>
      </c>
      <c r="AB9025">
        <v>2018</v>
      </c>
    </row>
    <row r="9026" spans="1:28" x14ac:dyDescent="0.25">
      <c r="A9026">
        <v>4</v>
      </c>
      <c r="B9026" t="s">
        <v>424</v>
      </c>
      <c r="C9026" t="s">
        <v>665</v>
      </c>
      <c r="D9026" t="s">
        <v>17</v>
      </c>
      <c r="E9026" t="s">
        <v>755</v>
      </c>
      <c r="F9026" t="s">
        <v>84</v>
      </c>
      <c r="G9026">
        <v>130000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226</v>
      </c>
      <c r="AB9026">
        <v>2018</v>
      </c>
    </row>
    <row r="9027" spans="1:28" x14ac:dyDescent="0.25">
      <c r="A9027">
        <v>5</v>
      </c>
      <c r="B9027" t="s">
        <v>423</v>
      </c>
      <c r="C9027" t="s">
        <v>614</v>
      </c>
      <c r="D9027" t="s">
        <v>615</v>
      </c>
      <c r="E9027" t="s">
        <v>616</v>
      </c>
      <c r="F9027" t="s">
        <v>84</v>
      </c>
      <c r="G9027">
        <v>130000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226</v>
      </c>
      <c r="AB9027">
        <v>2018</v>
      </c>
    </row>
    <row r="9028" spans="1:28" x14ac:dyDescent="0.25">
      <c r="A9028">
        <v>6</v>
      </c>
      <c r="B9028" t="s">
        <v>422</v>
      </c>
      <c r="C9028" t="s">
        <v>504</v>
      </c>
      <c r="D9028" t="s">
        <v>5</v>
      </c>
      <c r="E9028" t="s">
        <v>702</v>
      </c>
      <c r="F9028" t="s">
        <v>84</v>
      </c>
      <c r="G9028">
        <v>130000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226</v>
      </c>
      <c r="AB9028">
        <v>2018</v>
      </c>
    </row>
    <row r="9029" spans="1:28" x14ac:dyDescent="0.25">
      <c r="A9029">
        <v>7</v>
      </c>
      <c r="B9029" t="s">
        <v>421</v>
      </c>
      <c r="C9029" t="s">
        <v>515</v>
      </c>
      <c r="D9029" t="s">
        <v>4</v>
      </c>
      <c r="E9029" t="s">
        <v>516</v>
      </c>
      <c r="F9029" t="s">
        <v>84</v>
      </c>
      <c r="G9029">
        <v>130000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226</v>
      </c>
      <c r="AB9029">
        <v>2018</v>
      </c>
    </row>
    <row r="9030" spans="1:28" x14ac:dyDescent="0.25">
      <c r="A9030">
        <v>8</v>
      </c>
      <c r="B9030" t="s">
        <v>420</v>
      </c>
      <c r="C9030" t="s">
        <v>513</v>
      </c>
      <c r="D9030" t="s">
        <v>14</v>
      </c>
      <c r="E9030" t="s">
        <v>333</v>
      </c>
      <c r="F9030" t="s">
        <v>84</v>
      </c>
      <c r="G9030">
        <v>130000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226</v>
      </c>
      <c r="AB9030">
        <v>2018</v>
      </c>
    </row>
    <row r="9031" spans="1:28" x14ac:dyDescent="0.25">
      <c r="A9031">
        <v>9</v>
      </c>
      <c r="B9031" t="s">
        <v>419</v>
      </c>
      <c r="C9031" t="s">
        <v>518</v>
      </c>
      <c r="D9031" t="s">
        <v>16</v>
      </c>
      <c r="E9031" t="s">
        <v>701</v>
      </c>
      <c r="F9031" t="s">
        <v>84</v>
      </c>
      <c r="G9031">
        <v>130000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226</v>
      </c>
      <c r="AB9031">
        <v>2018</v>
      </c>
    </row>
    <row r="9032" spans="1:28" x14ac:dyDescent="0.25">
      <c r="A9032">
        <v>10</v>
      </c>
      <c r="B9032" t="s">
        <v>418</v>
      </c>
      <c r="C9032" t="s">
        <v>710</v>
      </c>
      <c r="D9032" t="s">
        <v>94</v>
      </c>
      <c r="E9032" t="s">
        <v>711</v>
      </c>
      <c r="F9032" t="s">
        <v>84</v>
      </c>
      <c r="G9032">
        <v>130000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226</v>
      </c>
      <c r="AB9032">
        <v>2018</v>
      </c>
    </row>
    <row r="9033" spans="1:28" x14ac:dyDescent="0.25">
      <c r="A9033">
        <v>11</v>
      </c>
      <c r="B9033" t="s">
        <v>417</v>
      </c>
      <c r="C9033" t="s">
        <v>512</v>
      </c>
      <c r="D9033" t="s">
        <v>21</v>
      </c>
      <c r="E9033" t="s">
        <v>81</v>
      </c>
      <c r="F9033" t="s">
        <v>84</v>
      </c>
      <c r="G9033">
        <v>130000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226</v>
      </c>
      <c r="AB9033">
        <v>2018</v>
      </c>
    </row>
    <row r="9034" spans="1:28" x14ac:dyDescent="0.25">
      <c r="A9034">
        <v>12</v>
      </c>
      <c r="B9034" t="s">
        <v>416</v>
      </c>
      <c r="C9034" t="s">
        <v>679</v>
      </c>
      <c r="D9034" t="s">
        <v>6</v>
      </c>
      <c r="E9034" t="s">
        <v>757</v>
      </c>
      <c r="F9034" t="s">
        <v>84</v>
      </c>
      <c r="G9034">
        <v>95000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226</v>
      </c>
      <c r="AB9034">
        <v>2018</v>
      </c>
    </row>
    <row r="9035" spans="1:28" x14ac:dyDescent="0.25">
      <c r="A9035">
        <v>13</v>
      </c>
      <c r="B9035" t="s">
        <v>415</v>
      </c>
      <c r="C9035" t="s">
        <v>525</v>
      </c>
      <c r="D9035" t="s">
        <v>10</v>
      </c>
      <c r="E9035" t="s">
        <v>69</v>
      </c>
      <c r="F9035" t="s">
        <v>84</v>
      </c>
      <c r="G9035">
        <v>95000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226</v>
      </c>
      <c r="AB9035">
        <v>2018</v>
      </c>
    </row>
    <row r="9036" spans="1:28" x14ac:dyDescent="0.25">
      <c r="A9036">
        <v>14</v>
      </c>
      <c r="B9036" t="s">
        <v>414</v>
      </c>
      <c r="C9036" t="s">
        <v>523</v>
      </c>
      <c r="D9036" t="s">
        <v>21</v>
      </c>
      <c r="E9036" t="s">
        <v>731</v>
      </c>
      <c r="F9036" t="s">
        <v>84</v>
      </c>
      <c r="G9036">
        <v>95000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226</v>
      </c>
      <c r="AB9036">
        <v>2018</v>
      </c>
    </row>
    <row r="9037" spans="1:28" x14ac:dyDescent="0.25">
      <c r="A9037">
        <v>15</v>
      </c>
      <c r="B9037" t="s">
        <v>413</v>
      </c>
      <c r="C9037" t="s">
        <v>626</v>
      </c>
      <c r="D9037" t="s">
        <v>627</v>
      </c>
      <c r="E9037" t="s">
        <v>730</v>
      </c>
      <c r="F9037" t="s">
        <v>84</v>
      </c>
      <c r="G9037">
        <v>95000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226</v>
      </c>
      <c r="AB9037">
        <v>2018</v>
      </c>
    </row>
    <row r="9038" spans="1:28" x14ac:dyDescent="0.25">
      <c r="A9038">
        <v>16</v>
      </c>
      <c r="B9038" t="s">
        <v>411</v>
      </c>
      <c r="C9038" t="s">
        <v>521</v>
      </c>
      <c r="D9038" t="s">
        <v>13</v>
      </c>
      <c r="E9038" t="s">
        <v>729</v>
      </c>
      <c r="F9038" t="s">
        <v>84</v>
      </c>
      <c r="G9038">
        <v>95000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226</v>
      </c>
      <c r="AB9038">
        <v>2018</v>
      </c>
    </row>
    <row r="9039" spans="1:28" x14ac:dyDescent="0.25">
      <c r="A9039">
        <v>17</v>
      </c>
      <c r="B9039" t="s">
        <v>410</v>
      </c>
      <c r="C9039" t="s">
        <v>685</v>
      </c>
      <c r="D9039" t="s">
        <v>21</v>
      </c>
      <c r="E9039" t="s">
        <v>734</v>
      </c>
      <c r="F9039" t="s">
        <v>84</v>
      </c>
      <c r="G9039">
        <v>85000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226</v>
      </c>
      <c r="AB9039">
        <v>2018</v>
      </c>
    </row>
    <row r="9040" spans="1:28" x14ac:dyDescent="0.25">
      <c r="A9040">
        <v>18</v>
      </c>
      <c r="B9040" t="s">
        <v>409</v>
      </c>
      <c r="C9040" t="s">
        <v>719</v>
      </c>
      <c r="D9040" t="s">
        <v>94</v>
      </c>
      <c r="E9040" t="s">
        <v>758</v>
      </c>
      <c r="F9040" t="s">
        <v>84</v>
      </c>
      <c r="G9040">
        <v>85000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226</v>
      </c>
      <c r="AB9040">
        <v>2018</v>
      </c>
    </row>
    <row r="9041" spans="1:28" x14ac:dyDescent="0.25">
      <c r="A9041">
        <v>19</v>
      </c>
      <c r="B9041" t="s">
        <v>412</v>
      </c>
      <c r="C9041" t="s">
        <v>527</v>
      </c>
      <c r="D9041" t="s">
        <v>17</v>
      </c>
      <c r="E9041" t="s">
        <v>613</v>
      </c>
      <c r="F9041" t="s">
        <v>84</v>
      </c>
      <c r="G9041">
        <v>85000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226</v>
      </c>
      <c r="AB9041">
        <v>2018</v>
      </c>
    </row>
    <row r="9042" spans="1:28" x14ac:dyDescent="0.25">
      <c r="A9042">
        <v>20</v>
      </c>
      <c r="B9042" t="s">
        <v>408</v>
      </c>
      <c r="C9042" t="s">
        <v>712</v>
      </c>
      <c r="D9042" t="s">
        <v>632</v>
      </c>
      <c r="E9042" t="s">
        <v>713</v>
      </c>
      <c r="F9042" t="s">
        <v>84</v>
      </c>
      <c r="G9042">
        <v>80000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226</v>
      </c>
      <c r="AB9042">
        <v>2018</v>
      </c>
    </row>
    <row r="9043" spans="1:28" x14ac:dyDescent="0.25">
      <c r="A9043">
        <v>21</v>
      </c>
      <c r="B9043" t="s">
        <v>407</v>
      </c>
      <c r="C9043" t="s">
        <v>532</v>
      </c>
      <c r="D9043" t="s">
        <v>12</v>
      </c>
      <c r="E9043" t="s">
        <v>35</v>
      </c>
      <c r="F9043" t="s">
        <v>84</v>
      </c>
      <c r="G9043">
        <v>75000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226</v>
      </c>
      <c r="AB9043">
        <v>2018</v>
      </c>
    </row>
    <row r="9044" spans="1:28" x14ac:dyDescent="0.25">
      <c r="A9044">
        <v>22</v>
      </c>
      <c r="B9044" t="s">
        <v>373</v>
      </c>
      <c r="C9044" t="s">
        <v>688</v>
      </c>
      <c r="D9044" t="s">
        <v>94</v>
      </c>
      <c r="E9044" t="s">
        <v>689</v>
      </c>
      <c r="F9044" t="s">
        <v>84</v>
      </c>
      <c r="G9044">
        <v>80000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226</v>
      </c>
      <c r="AB9044">
        <v>2018</v>
      </c>
    </row>
    <row r="9045" spans="1:28" x14ac:dyDescent="0.25">
      <c r="A9045">
        <v>23</v>
      </c>
      <c r="B9045" t="s">
        <v>406</v>
      </c>
      <c r="C9045" t="s">
        <v>533</v>
      </c>
      <c r="D9045" t="s">
        <v>6</v>
      </c>
      <c r="E9045" t="s">
        <v>735</v>
      </c>
      <c r="F9045" t="s">
        <v>84</v>
      </c>
      <c r="G9045">
        <v>70000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226</v>
      </c>
      <c r="AB9045">
        <v>2018</v>
      </c>
    </row>
    <row r="9046" spans="1:28" x14ac:dyDescent="0.25">
      <c r="A9046">
        <v>24</v>
      </c>
      <c r="B9046" t="s">
        <v>405</v>
      </c>
      <c r="C9046" t="s">
        <v>535</v>
      </c>
      <c r="D9046" t="s">
        <v>16</v>
      </c>
      <c r="E9046" t="s">
        <v>61</v>
      </c>
      <c r="F9046" t="s">
        <v>84</v>
      </c>
      <c r="G9046">
        <v>65000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226</v>
      </c>
      <c r="AB9046">
        <v>2018</v>
      </c>
    </row>
    <row r="9047" spans="1:28" x14ac:dyDescent="0.25">
      <c r="A9047">
        <v>25</v>
      </c>
      <c r="B9047" t="s">
        <v>404</v>
      </c>
      <c r="C9047" t="s">
        <v>534</v>
      </c>
      <c r="D9047" t="s">
        <v>10</v>
      </c>
      <c r="E9047" t="s">
        <v>759</v>
      </c>
      <c r="F9047" t="s">
        <v>84</v>
      </c>
      <c r="G9047">
        <v>65000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226</v>
      </c>
      <c r="AB9047">
        <v>2018</v>
      </c>
    </row>
    <row r="9048" spans="1:28" x14ac:dyDescent="0.25">
      <c r="A9048">
        <v>26</v>
      </c>
      <c r="B9048" t="s">
        <v>403</v>
      </c>
      <c r="C9048" t="s">
        <v>703</v>
      </c>
      <c r="D9048" t="s">
        <v>13</v>
      </c>
      <c r="E9048" t="s">
        <v>704</v>
      </c>
      <c r="F9048" t="s">
        <v>84</v>
      </c>
      <c r="G9048">
        <v>65000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226</v>
      </c>
      <c r="AB9048">
        <v>2018</v>
      </c>
    </row>
    <row r="9049" spans="1:28" x14ac:dyDescent="0.25">
      <c r="A9049">
        <v>27</v>
      </c>
      <c r="B9049" t="s">
        <v>402</v>
      </c>
      <c r="C9049" t="s">
        <v>526</v>
      </c>
      <c r="D9049" t="s">
        <v>4</v>
      </c>
      <c r="E9049" t="s">
        <v>737</v>
      </c>
      <c r="F9049" t="s">
        <v>84</v>
      </c>
      <c r="G9049">
        <v>65000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226</v>
      </c>
      <c r="AB9049">
        <v>2018</v>
      </c>
    </row>
    <row r="9050" spans="1:28" x14ac:dyDescent="0.25">
      <c r="A9050">
        <v>28</v>
      </c>
      <c r="B9050" t="s">
        <v>401</v>
      </c>
      <c r="C9050" t="s">
        <v>537</v>
      </c>
      <c r="D9050" t="s">
        <v>7</v>
      </c>
      <c r="E9050" t="s">
        <v>75</v>
      </c>
      <c r="F9050" t="s">
        <v>84</v>
      </c>
      <c r="G9050">
        <v>60000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226</v>
      </c>
      <c r="AB9050">
        <v>2018</v>
      </c>
    </row>
    <row r="9051" spans="1:28" x14ac:dyDescent="0.25">
      <c r="A9051">
        <v>29</v>
      </c>
      <c r="B9051" t="s">
        <v>400</v>
      </c>
      <c r="C9051" t="s">
        <v>536</v>
      </c>
      <c r="D9051" t="s">
        <v>4</v>
      </c>
      <c r="E9051" t="s">
        <v>64</v>
      </c>
      <c r="F9051" t="s">
        <v>84</v>
      </c>
      <c r="G9051">
        <v>60000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226</v>
      </c>
      <c r="AB9051">
        <v>2018</v>
      </c>
    </row>
    <row r="9052" spans="1:28" x14ac:dyDescent="0.25">
      <c r="A9052">
        <v>30</v>
      </c>
      <c r="B9052" t="s">
        <v>342</v>
      </c>
      <c r="C9052" t="s">
        <v>539</v>
      </c>
      <c r="D9052" t="s">
        <v>15</v>
      </c>
      <c r="E9052" t="s">
        <v>540</v>
      </c>
      <c r="F9052" t="s">
        <v>84</v>
      </c>
      <c r="G9052">
        <v>55000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226</v>
      </c>
      <c r="AB9052">
        <v>2018</v>
      </c>
    </row>
    <row r="9053" spans="1:28" x14ac:dyDescent="0.25">
      <c r="A9053">
        <v>31</v>
      </c>
      <c r="B9053" t="s">
        <v>399</v>
      </c>
      <c r="C9053" t="s">
        <v>514</v>
      </c>
      <c r="D9053" t="s">
        <v>16</v>
      </c>
      <c r="E9053" t="s">
        <v>79</v>
      </c>
      <c r="F9053" t="s">
        <v>84</v>
      </c>
      <c r="G9053">
        <v>54000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226</v>
      </c>
      <c r="AB9053">
        <v>2018</v>
      </c>
    </row>
    <row r="9054" spans="1:28" x14ac:dyDescent="0.25">
      <c r="A9054">
        <v>32</v>
      </c>
      <c r="B9054" t="s">
        <v>398</v>
      </c>
      <c r="C9054" t="s">
        <v>770</v>
      </c>
      <c r="D9054" t="s">
        <v>615</v>
      </c>
      <c r="E9054" t="s">
        <v>771</v>
      </c>
      <c r="F9054" t="s">
        <v>84</v>
      </c>
      <c r="G9054">
        <v>55000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226</v>
      </c>
      <c r="AB9054">
        <v>2018</v>
      </c>
    </row>
    <row r="9055" spans="1:28" x14ac:dyDescent="0.25">
      <c r="A9055">
        <v>33</v>
      </c>
      <c r="B9055" t="s">
        <v>397</v>
      </c>
      <c r="C9055" t="s">
        <v>542</v>
      </c>
      <c r="D9055" t="s">
        <v>17</v>
      </c>
      <c r="E9055" t="s">
        <v>76</v>
      </c>
      <c r="F9055" t="s">
        <v>84</v>
      </c>
      <c r="G9055">
        <v>50000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226</v>
      </c>
      <c r="AB9055">
        <v>2018</v>
      </c>
    </row>
    <row r="9056" spans="1:28" x14ac:dyDescent="0.25">
      <c r="A9056">
        <v>34</v>
      </c>
      <c r="B9056" t="s">
        <v>396</v>
      </c>
      <c r="C9056" t="s">
        <v>541</v>
      </c>
      <c r="D9056" t="s">
        <v>21</v>
      </c>
      <c r="E9056" t="s">
        <v>70</v>
      </c>
      <c r="F9056" t="s">
        <v>84</v>
      </c>
      <c r="G9056">
        <v>50000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226</v>
      </c>
      <c r="AB9056">
        <v>2018</v>
      </c>
    </row>
    <row r="9057" spans="1:28" x14ac:dyDescent="0.25">
      <c r="A9057">
        <v>35</v>
      </c>
      <c r="B9057" t="s">
        <v>395</v>
      </c>
      <c r="C9057" t="s">
        <v>772</v>
      </c>
      <c r="D9057" t="s">
        <v>10</v>
      </c>
      <c r="E9057" t="s">
        <v>773</v>
      </c>
      <c r="F9057" t="s">
        <v>84</v>
      </c>
      <c r="G9057">
        <v>49500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226</v>
      </c>
      <c r="AB9057">
        <v>2018</v>
      </c>
    </row>
    <row r="9058" spans="1:28" x14ac:dyDescent="0.25">
      <c r="A9058">
        <v>36</v>
      </c>
      <c r="B9058" t="s">
        <v>394</v>
      </c>
      <c r="C9058" t="s">
        <v>774</v>
      </c>
      <c r="D9058" t="s">
        <v>10</v>
      </c>
      <c r="E9058" t="s">
        <v>775</v>
      </c>
      <c r="F9058" t="s">
        <v>84</v>
      </c>
      <c r="G9058">
        <v>45000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226</v>
      </c>
      <c r="AB9058">
        <v>2018</v>
      </c>
    </row>
    <row r="9059" spans="1:28" x14ac:dyDescent="0.25">
      <c r="A9059">
        <v>37</v>
      </c>
      <c r="B9059" t="s">
        <v>393</v>
      </c>
      <c r="C9059" t="s">
        <v>717</v>
      </c>
      <c r="D9059" t="s">
        <v>10</v>
      </c>
      <c r="E9059" t="s">
        <v>43</v>
      </c>
      <c r="F9059" t="s">
        <v>84</v>
      </c>
      <c r="G9059">
        <v>45000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226</v>
      </c>
      <c r="AB9059">
        <v>2018</v>
      </c>
    </row>
    <row r="9060" spans="1:28" x14ac:dyDescent="0.25">
      <c r="A9060">
        <v>38</v>
      </c>
      <c r="B9060" t="s">
        <v>392</v>
      </c>
      <c r="C9060" t="s">
        <v>547</v>
      </c>
      <c r="D9060" t="s">
        <v>10</v>
      </c>
      <c r="E9060" t="s">
        <v>50</v>
      </c>
      <c r="F9060" t="s">
        <v>84</v>
      </c>
      <c r="G9060">
        <v>45000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226</v>
      </c>
      <c r="AB9060">
        <v>2018</v>
      </c>
    </row>
    <row r="9061" spans="1:28" x14ac:dyDescent="0.25">
      <c r="A9061">
        <v>39</v>
      </c>
      <c r="B9061" t="s">
        <v>391</v>
      </c>
      <c r="C9061" t="s">
        <v>545</v>
      </c>
      <c r="D9061" t="s">
        <v>4</v>
      </c>
      <c r="E9061" t="s">
        <v>24</v>
      </c>
      <c r="F9061" t="s">
        <v>84</v>
      </c>
      <c r="G9061">
        <v>45000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226</v>
      </c>
      <c r="AB9061">
        <v>2018</v>
      </c>
    </row>
    <row r="9062" spans="1:28" x14ac:dyDescent="0.25">
      <c r="A9062">
        <v>40</v>
      </c>
      <c r="B9062" t="s">
        <v>368</v>
      </c>
      <c r="C9062" t="s">
        <v>720</v>
      </c>
      <c r="D9062" t="s">
        <v>13</v>
      </c>
      <c r="E9062" t="s">
        <v>738</v>
      </c>
      <c r="F9062" t="s">
        <v>84</v>
      </c>
      <c r="G9062">
        <v>45000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226</v>
      </c>
      <c r="AB9062">
        <v>2018</v>
      </c>
    </row>
    <row r="9063" spans="1:28" x14ac:dyDescent="0.25">
      <c r="A9063">
        <v>41</v>
      </c>
      <c r="B9063" t="s">
        <v>390</v>
      </c>
      <c r="C9063" t="s">
        <v>531</v>
      </c>
      <c r="D9063" t="s">
        <v>5</v>
      </c>
      <c r="E9063" t="s">
        <v>25</v>
      </c>
      <c r="F9063" t="s">
        <v>84</v>
      </c>
      <c r="G9063">
        <v>45000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226</v>
      </c>
      <c r="AB9063">
        <v>2018</v>
      </c>
    </row>
    <row r="9064" spans="1:28" x14ac:dyDescent="0.25">
      <c r="A9064">
        <v>42</v>
      </c>
      <c r="B9064" t="s">
        <v>389</v>
      </c>
      <c r="C9064" t="s">
        <v>529</v>
      </c>
      <c r="D9064" t="s">
        <v>94</v>
      </c>
      <c r="E9064" t="s">
        <v>43</v>
      </c>
      <c r="F9064" t="s">
        <v>84</v>
      </c>
      <c r="G9064">
        <v>45000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226</v>
      </c>
      <c r="AB9064">
        <v>2018</v>
      </c>
    </row>
    <row r="9065" spans="1:28" x14ac:dyDescent="0.25">
      <c r="A9065">
        <v>43</v>
      </c>
      <c r="B9065" t="s">
        <v>388</v>
      </c>
      <c r="C9065" t="s">
        <v>646</v>
      </c>
      <c r="D9065" t="s">
        <v>647</v>
      </c>
      <c r="E9065" t="s">
        <v>24</v>
      </c>
      <c r="F9065" t="s">
        <v>84</v>
      </c>
      <c r="G9065">
        <v>45000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226</v>
      </c>
      <c r="AB9065">
        <v>2018</v>
      </c>
    </row>
    <row r="9066" spans="1:28" x14ac:dyDescent="0.25">
      <c r="A9066">
        <v>44</v>
      </c>
      <c r="B9066" t="s">
        <v>387</v>
      </c>
      <c r="C9066" t="s">
        <v>549</v>
      </c>
      <c r="D9066" t="s">
        <v>16</v>
      </c>
      <c r="E9066" t="s">
        <v>45</v>
      </c>
      <c r="F9066" t="s">
        <v>84</v>
      </c>
      <c r="G9066">
        <v>44000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226</v>
      </c>
      <c r="AB9066">
        <v>2018</v>
      </c>
    </row>
    <row r="9067" spans="1:28" x14ac:dyDescent="0.25">
      <c r="A9067">
        <v>45</v>
      </c>
      <c r="B9067" t="s">
        <v>386</v>
      </c>
      <c r="C9067" t="s">
        <v>631</v>
      </c>
      <c r="D9067" t="s">
        <v>6</v>
      </c>
      <c r="E9067" t="s">
        <v>740</v>
      </c>
      <c r="F9067" t="s">
        <v>84</v>
      </c>
      <c r="G9067">
        <v>40000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226</v>
      </c>
      <c r="AB9067">
        <v>2018</v>
      </c>
    </row>
    <row r="9068" spans="1:28" x14ac:dyDescent="0.25">
      <c r="A9068">
        <v>46</v>
      </c>
      <c r="B9068" t="s">
        <v>385</v>
      </c>
      <c r="C9068" t="s">
        <v>629</v>
      </c>
      <c r="D9068" t="s">
        <v>12</v>
      </c>
      <c r="E9068" t="s">
        <v>698</v>
      </c>
      <c r="F9068" t="s">
        <v>84</v>
      </c>
      <c r="G9068">
        <v>40000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226</v>
      </c>
      <c r="AB9068">
        <v>2018</v>
      </c>
    </row>
    <row r="9069" spans="1:28" x14ac:dyDescent="0.25">
      <c r="A9069">
        <v>47</v>
      </c>
      <c r="B9069" t="s">
        <v>384</v>
      </c>
      <c r="C9069" t="s">
        <v>776</v>
      </c>
      <c r="D9069" t="s">
        <v>17</v>
      </c>
      <c r="E9069" t="s">
        <v>777</v>
      </c>
      <c r="F9069" t="s">
        <v>84</v>
      </c>
      <c r="G9069">
        <v>40000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226</v>
      </c>
      <c r="AB9069">
        <v>2018</v>
      </c>
    </row>
    <row r="9070" spans="1:28" x14ac:dyDescent="0.25">
      <c r="A9070">
        <v>48</v>
      </c>
      <c r="B9070" t="s">
        <v>382</v>
      </c>
      <c r="C9070" t="s">
        <v>552</v>
      </c>
      <c r="D9070" t="s">
        <v>94</v>
      </c>
      <c r="E9070" t="s">
        <v>65</v>
      </c>
      <c r="F9070" t="s">
        <v>84</v>
      </c>
      <c r="G9070">
        <v>40000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226</v>
      </c>
      <c r="AB9070">
        <v>2018</v>
      </c>
    </row>
    <row r="9071" spans="1:28" x14ac:dyDescent="0.25">
      <c r="A9071">
        <v>49</v>
      </c>
      <c r="B9071" t="s">
        <v>381</v>
      </c>
      <c r="C9071" t="s">
        <v>553</v>
      </c>
      <c r="D9071" t="s">
        <v>94</v>
      </c>
      <c r="E9071" t="s">
        <v>740</v>
      </c>
      <c r="F9071" t="s">
        <v>84</v>
      </c>
      <c r="G9071">
        <v>38000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226</v>
      </c>
      <c r="AB9071">
        <v>2018</v>
      </c>
    </row>
    <row r="9072" spans="1:28" x14ac:dyDescent="0.25">
      <c r="A9072">
        <v>50</v>
      </c>
      <c r="B9072" t="s">
        <v>380</v>
      </c>
      <c r="C9072" t="s">
        <v>543</v>
      </c>
      <c r="D9072" t="s">
        <v>21</v>
      </c>
      <c r="E9072" t="s">
        <v>760</v>
      </c>
      <c r="F9072" t="s">
        <v>84</v>
      </c>
      <c r="G9072">
        <v>36000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226</v>
      </c>
      <c r="AB9072">
        <v>2018</v>
      </c>
    </row>
    <row r="9073" spans="1:28" x14ac:dyDescent="0.25">
      <c r="A9073">
        <v>51</v>
      </c>
      <c r="B9073" t="s">
        <v>379</v>
      </c>
      <c r="C9073" t="s">
        <v>544</v>
      </c>
      <c r="D9073" t="s">
        <v>10</v>
      </c>
      <c r="E9073" t="s">
        <v>44</v>
      </c>
      <c r="F9073" t="s">
        <v>84</v>
      </c>
      <c r="G9073">
        <v>36000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226</v>
      </c>
      <c r="AB9073">
        <v>2018</v>
      </c>
    </row>
    <row r="9074" spans="1:28" x14ac:dyDescent="0.25">
      <c r="A9074">
        <v>52</v>
      </c>
      <c r="B9074" t="s">
        <v>378</v>
      </c>
      <c r="C9074" t="s">
        <v>556</v>
      </c>
      <c r="D9074" t="s">
        <v>10</v>
      </c>
      <c r="E9074" t="s">
        <v>44</v>
      </c>
      <c r="F9074" t="s">
        <v>84</v>
      </c>
      <c r="G9074">
        <v>36000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226</v>
      </c>
      <c r="AB9074">
        <v>2018</v>
      </c>
    </row>
    <row r="9075" spans="1:28" x14ac:dyDescent="0.25">
      <c r="A9075">
        <v>53</v>
      </c>
      <c r="B9075" t="s">
        <v>377</v>
      </c>
      <c r="C9075" t="s">
        <v>554</v>
      </c>
      <c r="D9075" t="s">
        <v>10</v>
      </c>
      <c r="E9075" t="s">
        <v>44</v>
      </c>
      <c r="F9075" t="s">
        <v>84</v>
      </c>
      <c r="G9075">
        <v>36000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226</v>
      </c>
      <c r="AB9075">
        <v>2018</v>
      </c>
    </row>
    <row r="9076" spans="1:28" x14ac:dyDescent="0.25">
      <c r="A9076">
        <v>54</v>
      </c>
      <c r="B9076" t="s">
        <v>376</v>
      </c>
      <c r="C9076" t="s">
        <v>551</v>
      </c>
      <c r="D9076" t="s">
        <v>10</v>
      </c>
      <c r="E9076" t="s">
        <v>778</v>
      </c>
      <c r="F9076" t="s">
        <v>84</v>
      </c>
      <c r="G9076">
        <v>35000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226</v>
      </c>
      <c r="AB9076">
        <v>2018</v>
      </c>
    </row>
    <row r="9077" spans="1:28" x14ac:dyDescent="0.25">
      <c r="A9077">
        <v>55</v>
      </c>
      <c r="B9077" t="s">
        <v>375</v>
      </c>
      <c r="C9077" t="s">
        <v>705</v>
      </c>
      <c r="D9077" t="s">
        <v>13</v>
      </c>
      <c r="E9077" t="s">
        <v>779</v>
      </c>
      <c r="F9077" t="s">
        <v>84</v>
      </c>
      <c r="G9077">
        <v>35000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226</v>
      </c>
      <c r="AB9077">
        <v>2018</v>
      </c>
    </row>
    <row r="9078" spans="1:28" x14ac:dyDescent="0.25">
      <c r="A9078">
        <v>56</v>
      </c>
      <c r="B9078" t="s">
        <v>373</v>
      </c>
      <c r="C9078" t="s">
        <v>566</v>
      </c>
      <c r="D9078" t="s">
        <v>14</v>
      </c>
      <c r="E9078" t="s">
        <v>743</v>
      </c>
      <c r="F9078" t="s">
        <v>84</v>
      </c>
      <c r="G9078">
        <v>32000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226</v>
      </c>
      <c r="AB9078">
        <v>2018</v>
      </c>
    </row>
    <row r="9079" spans="1:28" x14ac:dyDescent="0.25">
      <c r="A9079">
        <v>57</v>
      </c>
      <c r="B9079" t="s">
        <v>372</v>
      </c>
      <c r="C9079" t="s">
        <v>769</v>
      </c>
      <c r="D9079" t="s">
        <v>94</v>
      </c>
      <c r="E9079" t="s">
        <v>630</v>
      </c>
      <c r="F9079" t="s">
        <v>84</v>
      </c>
      <c r="G9079">
        <v>32000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226</v>
      </c>
      <c r="AB9079">
        <v>2018</v>
      </c>
    </row>
    <row r="9080" spans="1:28" x14ac:dyDescent="0.25">
      <c r="A9080">
        <v>58</v>
      </c>
      <c r="B9080" t="s">
        <v>371</v>
      </c>
      <c r="C9080" t="s">
        <v>550</v>
      </c>
      <c r="D9080" t="s">
        <v>94</v>
      </c>
      <c r="E9080" t="s">
        <v>58</v>
      </c>
      <c r="F9080" t="s">
        <v>84</v>
      </c>
      <c r="G9080">
        <v>32000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226</v>
      </c>
      <c r="AB9080">
        <v>2018</v>
      </c>
    </row>
    <row r="9081" spans="1:28" x14ac:dyDescent="0.25">
      <c r="A9081">
        <v>59</v>
      </c>
      <c r="B9081" t="s">
        <v>370</v>
      </c>
      <c r="C9081" t="s">
        <v>648</v>
      </c>
      <c r="D9081" t="s">
        <v>94</v>
      </c>
      <c r="E9081" t="s">
        <v>742</v>
      </c>
      <c r="F9081" t="s">
        <v>84</v>
      </c>
      <c r="G9081">
        <v>32000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226</v>
      </c>
      <c r="AB9081">
        <v>2018</v>
      </c>
    </row>
    <row r="9082" spans="1:28" x14ac:dyDescent="0.25">
      <c r="A9082">
        <v>60</v>
      </c>
      <c r="B9082" t="s">
        <v>369</v>
      </c>
      <c r="C9082" t="s">
        <v>562</v>
      </c>
      <c r="D9082" t="s">
        <v>94</v>
      </c>
      <c r="E9082" t="s">
        <v>563</v>
      </c>
      <c r="F9082" t="s">
        <v>84</v>
      </c>
      <c r="G9082">
        <v>32000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226</v>
      </c>
      <c r="AB9082">
        <v>2018</v>
      </c>
    </row>
    <row r="9083" spans="1:28" x14ac:dyDescent="0.25">
      <c r="A9083">
        <v>61</v>
      </c>
      <c r="B9083" t="s">
        <v>367</v>
      </c>
      <c r="C9083" t="s">
        <v>567</v>
      </c>
      <c r="D9083" t="s">
        <v>4</v>
      </c>
      <c r="E9083" t="s">
        <v>745</v>
      </c>
      <c r="F9083" t="s">
        <v>84</v>
      </c>
      <c r="G9083">
        <v>30000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226</v>
      </c>
      <c r="AB9083">
        <v>2018</v>
      </c>
    </row>
    <row r="9084" spans="1:28" x14ac:dyDescent="0.25">
      <c r="A9084">
        <v>62</v>
      </c>
      <c r="B9084" t="s">
        <v>366</v>
      </c>
      <c r="C9084" t="s">
        <v>727</v>
      </c>
      <c r="D9084" t="s">
        <v>14</v>
      </c>
      <c r="E9084" t="s">
        <v>763</v>
      </c>
      <c r="F9084" t="s">
        <v>84</v>
      </c>
      <c r="G9084">
        <v>30000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226</v>
      </c>
      <c r="AB9084">
        <v>2018</v>
      </c>
    </row>
    <row r="9085" spans="1:28" x14ac:dyDescent="0.25">
      <c r="A9085">
        <v>63</v>
      </c>
      <c r="B9085" t="s">
        <v>365</v>
      </c>
      <c r="C9085" t="s">
        <v>584</v>
      </c>
      <c r="D9085" t="s">
        <v>19</v>
      </c>
      <c r="E9085" t="s">
        <v>742</v>
      </c>
      <c r="F9085" t="s">
        <v>84</v>
      </c>
      <c r="G9085">
        <v>26000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226</v>
      </c>
      <c r="AB9085">
        <v>2018</v>
      </c>
    </row>
    <row r="9086" spans="1:28" x14ac:dyDescent="0.25">
      <c r="A9086">
        <v>64</v>
      </c>
      <c r="B9086" t="s">
        <v>364</v>
      </c>
      <c r="C9086" t="s">
        <v>555</v>
      </c>
      <c r="D9086" t="s">
        <v>94</v>
      </c>
      <c r="E9086" t="s">
        <v>74</v>
      </c>
      <c r="F9086" t="s">
        <v>84</v>
      </c>
      <c r="G9086">
        <v>25000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226</v>
      </c>
      <c r="AB9086">
        <v>2018</v>
      </c>
    </row>
    <row r="9087" spans="1:28" x14ac:dyDescent="0.25">
      <c r="A9087">
        <v>65</v>
      </c>
      <c r="B9087" t="s">
        <v>363</v>
      </c>
      <c r="C9087" t="s">
        <v>569</v>
      </c>
      <c r="D9087" t="s">
        <v>94</v>
      </c>
      <c r="E9087" t="s">
        <v>765</v>
      </c>
      <c r="F9087" t="s">
        <v>84</v>
      </c>
      <c r="G9087">
        <v>23100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226</v>
      </c>
      <c r="AB9087">
        <v>2018</v>
      </c>
    </row>
    <row r="9088" spans="1:28" x14ac:dyDescent="0.25">
      <c r="A9088">
        <v>66</v>
      </c>
      <c r="B9088" t="s">
        <v>362</v>
      </c>
      <c r="C9088" t="s">
        <v>570</v>
      </c>
      <c r="D9088" t="s">
        <v>94</v>
      </c>
      <c r="E9088" t="s">
        <v>620</v>
      </c>
      <c r="F9088" t="s">
        <v>84</v>
      </c>
      <c r="G9088">
        <v>23000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226</v>
      </c>
      <c r="AB9088">
        <v>2018</v>
      </c>
    </row>
    <row r="9089" spans="1:28" x14ac:dyDescent="0.25">
      <c r="A9089">
        <v>67</v>
      </c>
      <c r="B9089" t="s">
        <v>361</v>
      </c>
      <c r="C9089" t="s">
        <v>622</v>
      </c>
      <c r="D9089" t="s">
        <v>12</v>
      </c>
      <c r="E9089" t="s">
        <v>764</v>
      </c>
      <c r="F9089" t="s">
        <v>84</v>
      </c>
      <c r="G9089">
        <v>27500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226</v>
      </c>
      <c r="AB9089">
        <v>2018</v>
      </c>
    </row>
    <row r="9090" spans="1:28" x14ac:dyDescent="0.25">
      <c r="A9090">
        <v>68</v>
      </c>
      <c r="B9090" t="s">
        <v>360</v>
      </c>
      <c r="C9090" t="s">
        <v>560</v>
      </c>
      <c r="D9090" t="s">
        <v>10</v>
      </c>
      <c r="E9090" t="s">
        <v>780</v>
      </c>
      <c r="F9090" t="s">
        <v>84</v>
      </c>
      <c r="G9090">
        <v>22000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226</v>
      </c>
      <c r="AB9090">
        <v>2018</v>
      </c>
    </row>
    <row r="9091" spans="1:28" x14ac:dyDescent="0.25">
      <c r="A9091">
        <v>69</v>
      </c>
      <c r="B9091" t="s">
        <v>359</v>
      </c>
      <c r="C9091" t="s">
        <v>572</v>
      </c>
      <c r="D9091" t="s">
        <v>94</v>
      </c>
      <c r="E9091" t="s">
        <v>54</v>
      </c>
      <c r="F9091" t="s">
        <v>84</v>
      </c>
      <c r="G9091">
        <v>22000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226</v>
      </c>
      <c r="AB9091">
        <v>2018</v>
      </c>
    </row>
    <row r="9092" spans="1:28" x14ac:dyDescent="0.25">
      <c r="A9092">
        <v>70</v>
      </c>
      <c r="B9092" t="s">
        <v>358</v>
      </c>
      <c r="C9092" t="s">
        <v>748</v>
      </c>
      <c r="D9092" t="s">
        <v>10</v>
      </c>
      <c r="E9092" t="s">
        <v>54</v>
      </c>
      <c r="F9092" t="s">
        <v>84</v>
      </c>
      <c r="G9092">
        <v>22000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226</v>
      </c>
      <c r="AB9092">
        <v>2018</v>
      </c>
    </row>
    <row r="9093" spans="1:28" x14ac:dyDescent="0.25">
      <c r="A9093">
        <v>71</v>
      </c>
      <c r="B9093" t="s">
        <v>357</v>
      </c>
      <c r="C9093" t="s">
        <v>589</v>
      </c>
      <c r="D9093" t="s">
        <v>6</v>
      </c>
      <c r="E9093" t="s">
        <v>767</v>
      </c>
      <c r="F9093" t="s">
        <v>84</v>
      </c>
      <c r="G9093">
        <v>22000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226</v>
      </c>
      <c r="AB9093">
        <v>2018</v>
      </c>
    </row>
    <row r="9094" spans="1:28" x14ac:dyDescent="0.25">
      <c r="A9094">
        <v>72</v>
      </c>
      <c r="B9094" t="s">
        <v>356</v>
      </c>
      <c r="C9094" t="s">
        <v>571</v>
      </c>
      <c r="D9094" t="s">
        <v>6</v>
      </c>
      <c r="E9094" t="s">
        <v>767</v>
      </c>
      <c r="F9094" t="s">
        <v>84</v>
      </c>
      <c r="G9094">
        <v>22000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226</v>
      </c>
      <c r="AB9094">
        <v>2018</v>
      </c>
    </row>
    <row r="9095" spans="1:28" x14ac:dyDescent="0.25">
      <c r="A9095">
        <v>73</v>
      </c>
      <c r="B9095" t="s">
        <v>355</v>
      </c>
      <c r="C9095" t="s">
        <v>582</v>
      </c>
      <c r="D9095" t="s">
        <v>7</v>
      </c>
      <c r="E9095" t="s">
        <v>54</v>
      </c>
      <c r="F9095" t="s">
        <v>84</v>
      </c>
      <c r="G9095">
        <v>22000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226</v>
      </c>
      <c r="AB9095">
        <v>2018</v>
      </c>
    </row>
    <row r="9096" spans="1:28" x14ac:dyDescent="0.25">
      <c r="A9096">
        <v>74</v>
      </c>
      <c r="B9096" t="s">
        <v>354</v>
      </c>
      <c r="C9096" t="s">
        <v>581</v>
      </c>
      <c r="D9096" t="s">
        <v>94</v>
      </c>
      <c r="E9096" t="s">
        <v>54</v>
      </c>
      <c r="F9096" t="s">
        <v>84</v>
      </c>
      <c r="G9096">
        <v>22000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226</v>
      </c>
      <c r="AB9096">
        <v>2018</v>
      </c>
    </row>
    <row r="9097" spans="1:28" x14ac:dyDescent="0.25">
      <c r="A9097">
        <v>75</v>
      </c>
      <c r="B9097" t="s">
        <v>353</v>
      </c>
      <c r="C9097" t="s">
        <v>766</v>
      </c>
      <c r="D9097" t="s">
        <v>19</v>
      </c>
      <c r="E9097" t="s">
        <v>60</v>
      </c>
      <c r="F9097" t="s">
        <v>84</v>
      </c>
      <c r="G9097">
        <v>22000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226</v>
      </c>
      <c r="AB9097">
        <v>2018</v>
      </c>
    </row>
    <row r="9098" spans="1:28" x14ac:dyDescent="0.25">
      <c r="A9098">
        <v>76</v>
      </c>
      <c r="B9098" t="s">
        <v>352</v>
      </c>
      <c r="C9098" t="s">
        <v>593</v>
      </c>
      <c r="D9098" t="s">
        <v>6</v>
      </c>
      <c r="E9098" t="s">
        <v>768</v>
      </c>
      <c r="F9098" t="s">
        <v>84</v>
      </c>
      <c r="G9098">
        <v>20000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226</v>
      </c>
      <c r="AB9098">
        <v>2018</v>
      </c>
    </row>
    <row r="9099" spans="1:28" x14ac:dyDescent="0.25">
      <c r="A9099">
        <v>77</v>
      </c>
      <c r="B9099" t="s">
        <v>351</v>
      </c>
      <c r="C9099" t="s">
        <v>592</v>
      </c>
      <c r="D9099" t="s">
        <v>6</v>
      </c>
      <c r="E9099" t="s">
        <v>768</v>
      </c>
      <c r="F9099" t="s">
        <v>84</v>
      </c>
      <c r="G9099">
        <v>20000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226</v>
      </c>
      <c r="AB9099">
        <v>2018</v>
      </c>
    </row>
    <row r="9100" spans="1:28" x14ac:dyDescent="0.25">
      <c r="A9100">
        <v>78</v>
      </c>
      <c r="B9100" t="s">
        <v>350</v>
      </c>
      <c r="C9100" t="s">
        <v>558</v>
      </c>
      <c r="D9100" t="s">
        <v>6</v>
      </c>
      <c r="E9100" t="s">
        <v>764</v>
      </c>
      <c r="F9100" t="s">
        <v>84</v>
      </c>
      <c r="G9100">
        <v>20000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 t="s">
        <v>226</v>
      </c>
      <c r="AB9100">
        <v>2018</v>
      </c>
    </row>
    <row r="9101" spans="1:28" x14ac:dyDescent="0.25">
      <c r="A9101">
        <v>79</v>
      </c>
      <c r="B9101" t="s">
        <v>349</v>
      </c>
      <c r="C9101" t="s">
        <v>591</v>
      </c>
      <c r="D9101" t="s">
        <v>6</v>
      </c>
      <c r="E9101" t="s">
        <v>767</v>
      </c>
      <c r="F9101" t="s">
        <v>84</v>
      </c>
      <c r="G9101">
        <v>20000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 t="s">
        <v>226</v>
      </c>
      <c r="AB9101">
        <v>2018</v>
      </c>
    </row>
    <row r="9102" spans="1:28" x14ac:dyDescent="0.25">
      <c r="A9102">
        <v>80</v>
      </c>
      <c r="B9102" t="s">
        <v>348</v>
      </c>
      <c r="C9102" t="s">
        <v>652</v>
      </c>
      <c r="D9102" t="s">
        <v>6</v>
      </c>
      <c r="E9102" t="s">
        <v>768</v>
      </c>
      <c r="F9102" t="s">
        <v>84</v>
      </c>
      <c r="G9102">
        <v>20000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 t="s">
        <v>226</v>
      </c>
      <c r="AB9102">
        <v>2018</v>
      </c>
    </row>
    <row r="9103" spans="1:28" x14ac:dyDescent="0.25">
      <c r="A9103">
        <v>81</v>
      </c>
      <c r="B9103" t="s">
        <v>347</v>
      </c>
      <c r="C9103" t="s">
        <v>651</v>
      </c>
      <c r="D9103" t="s">
        <v>6</v>
      </c>
      <c r="E9103" t="s">
        <v>767</v>
      </c>
      <c r="F9103" t="s">
        <v>84</v>
      </c>
      <c r="G9103">
        <v>20000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 t="s">
        <v>226</v>
      </c>
      <c r="AB9103">
        <v>2018</v>
      </c>
    </row>
    <row r="9104" spans="1:28" x14ac:dyDescent="0.25">
      <c r="A9104">
        <v>82</v>
      </c>
      <c r="B9104" t="s">
        <v>346</v>
      </c>
      <c r="C9104" t="s">
        <v>583</v>
      </c>
      <c r="D9104" t="s">
        <v>4</v>
      </c>
      <c r="E9104" t="s">
        <v>780</v>
      </c>
      <c r="F9104" t="s">
        <v>84</v>
      </c>
      <c r="G9104">
        <v>20000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 t="s">
        <v>226</v>
      </c>
      <c r="AB9104">
        <v>2018</v>
      </c>
    </row>
    <row r="9105" spans="1:28" x14ac:dyDescent="0.25">
      <c r="A9105">
        <v>83</v>
      </c>
      <c r="B9105" t="s">
        <v>345</v>
      </c>
      <c r="C9105" t="s">
        <v>512</v>
      </c>
      <c r="D9105" t="s">
        <v>94</v>
      </c>
      <c r="E9105" t="s">
        <v>764</v>
      </c>
      <c r="F9105" t="s">
        <v>84</v>
      </c>
      <c r="G9105">
        <v>18000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 t="s">
        <v>226</v>
      </c>
      <c r="AB9105">
        <v>2018</v>
      </c>
    </row>
    <row r="9106" spans="1:28" x14ac:dyDescent="0.25">
      <c r="A9106">
        <v>84</v>
      </c>
      <c r="B9106" t="s">
        <v>344</v>
      </c>
      <c r="C9106" t="s">
        <v>588</v>
      </c>
      <c r="D9106" t="s">
        <v>94</v>
      </c>
      <c r="E9106" t="s">
        <v>41</v>
      </c>
      <c r="F9106" t="s">
        <v>84</v>
      </c>
      <c r="G9106">
        <v>18000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 t="s">
        <v>226</v>
      </c>
      <c r="AB9106">
        <v>2018</v>
      </c>
    </row>
    <row r="9107" spans="1:28" x14ac:dyDescent="0.25">
      <c r="A9107">
        <v>85</v>
      </c>
      <c r="B9107" t="s">
        <v>343</v>
      </c>
      <c r="C9107" t="s">
        <v>633</v>
      </c>
      <c r="D9107" t="s">
        <v>6</v>
      </c>
      <c r="E9107" t="s">
        <v>37</v>
      </c>
      <c r="F9107" t="s">
        <v>84</v>
      </c>
      <c r="G9107">
        <v>15250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 t="s">
        <v>226</v>
      </c>
      <c r="AB9107">
        <v>2018</v>
      </c>
    </row>
    <row r="9108" spans="1:28" x14ac:dyDescent="0.25">
      <c r="A9108">
        <v>86</v>
      </c>
      <c r="B9108" t="s">
        <v>342</v>
      </c>
      <c r="C9108" t="s">
        <v>559</v>
      </c>
      <c r="D9108" t="s">
        <v>94</v>
      </c>
      <c r="E9108" t="s">
        <v>37</v>
      </c>
      <c r="F9108" t="s">
        <v>84</v>
      </c>
      <c r="G9108">
        <v>15250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 t="s">
        <v>226</v>
      </c>
      <c r="AB9108">
        <v>2018</v>
      </c>
    </row>
    <row r="9109" spans="1:28" x14ac:dyDescent="0.25">
      <c r="A9109">
        <v>87</v>
      </c>
      <c r="B9109" t="s">
        <v>341</v>
      </c>
      <c r="C9109" t="s">
        <v>579</v>
      </c>
      <c r="D9109" t="s">
        <v>94</v>
      </c>
      <c r="E9109" t="s">
        <v>768</v>
      </c>
      <c r="F9109" t="s">
        <v>84</v>
      </c>
      <c r="G9109">
        <v>15250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 t="s">
        <v>226</v>
      </c>
      <c r="AB9109">
        <v>2018</v>
      </c>
    </row>
    <row r="9110" spans="1:28" x14ac:dyDescent="0.25">
      <c r="A9110">
        <v>88</v>
      </c>
      <c r="B9110" t="s">
        <v>340</v>
      </c>
      <c r="C9110" t="s">
        <v>654</v>
      </c>
      <c r="D9110" t="s">
        <v>6</v>
      </c>
      <c r="E9110" t="s">
        <v>764</v>
      </c>
      <c r="F9110" t="s">
        <v>84</v>
      </c>
      <c r="G9110">
        <v>15000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 t="s">
        <v>226</v>
      </c>
      <c r="AB9110">
        <v>2018</v>
      </c>
    </row>
    <row r="9111" spans="1:28" x14ac:dyDescent="0.25">
      <c r="A9111">
        <v>89</v>
      </c>
      <c r="B9111" t="s">
        <v>339</v>
      </c>
      <c r="C9111" t="s">
        <v>595</v>
      </c>
      <c r="D9111" t="s">
        <v>94</v>
      </c>
      <c r="E9111" t="s">
        <v>57</v>
      </c>
      <c r="F9111" t="s">
        <v>84</v>
      </c>
      <c r="G9111">
        <v>15000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 t="s">
        <v>226</v>
      </c>
      <c r="AB9111">
        <v>2018</v>
      </c>
    </row>
    <row r="9112" spans="1:28" x14ac:dyDescent="0.25">
      <c r="A9112">
        <v>90</v>
      </c>
      <c r="B9112" t="s">
        <v>338</v>
      </c>
      <c r="C9112" t="s">
        <v>594</v>
      </c>
      <c r="D9112" t="s">
        <v>6</v>
      </c>
      <c r="E9112" t="s">
        <v>28</v>
      </c>
      <c r="F9112" t="s">
        <v>84</v>
      </c>
      <c r="G9112">
        <v>15000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 t="s">
        <v>226</v>
      </c>
      <c r="AB9112">
        <v>2018</v>
      </c>
    </row>
    <row r="9113" spans="1:28" x14ac:dyDescent="0.25">
      <c r="A9113">
        <v>91</v>
      </c>
      <c r="B9113" t="s">
        <v>337</v>
      </c>
      <c r="C9113" t="s">
        <v>725</v>
      </c>
      <c r="D9113" t="s">
        <v>6</v>
      </c>
      <c r="E9113" t="s">
        <v>37</v>
      </c>
      <c r="F9113" t="s">
        <v>84</v>
      </c>
      <c r="G9113">
        <v>8000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 t="s">
        <v>226</v>
      </c>
      <c r="AB9113">
        <v>2018</v>
      </c>
    </row>
    <row r="9114" spans="1:28" x14ac:dyDescent="0.25">
      <c r="A9114">
        <v>92</v>
      </c>
      <c r="B9114" t="s">
        <v>336</v>
      </c>
      <c r="C9114" t="s">
        <v>603</v>
      </c>
      <c r="D9114" t="s">
        <v>6</v>
      </c>
      <c r="E9114" t="s">
        <v>37</v>
      </c>
      <c r="F9114" t="s">
        <v>84</v>
      </c>
      <c r="G9114">
        <v>8000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 t="s">
        <v>227</v>
      </c>
      <c r="AB9114">
        <v>2018</v>
      </c>
    </row>
    <row r="9115" spans="1:28" x14ac:dyDescent="0.25">
      <c r="A9115">
        <v>93</v>
      </c>
      <c r="B9115" t="s">
        <v>373</v>
      </c>
      <c r="C9115" t="s">
        <v>708</v>
      </c>
      <c r="D9115" t="s">
        <v>7</v>
      </c>
      <c r="E9115" t="s">
        <v>27</v>
      </c>
      <c r="F9115" t="s">
        <v>84</v>
      </c>
      <c r="G9115">
        <v>360000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 t="s">
        <v>227</v>
      </c>
      <c r="AB9115">
        <v>2018</v>
      </c>
    </row>
    <row r="9116" spans="1:28" x14ac:dyDescent="0.25">
      <c r="A9116">
        <v>1</v>
      </c>
      <c r="B9116" t="s">
        <v>427</v>
      </c>
      <c r="C9116" t="s">
        <v>709</v>
      </c>
      <c r="D9116" t="s">
        <v>19</v>
      </c>
      <c r="E9116" t="s">
        <v>71</v>
      </c>
      <c r="F9116" t="s">
        <v>84</v>
      </c>
      <c r="G9116">
        <v>280000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 t="s">
        <v>227</v>
      </c>
      <c r="AB9116">
        <v>2018</v>
      </c>
    </row>
    <row r="9117" spans="1:28" x14ac:dyDescent="0.25">
      <c r="A9117">
        <v>2</v>
      </c>
      <c r="B9117" t="s">
        <v>426</v>
      </c>
      <c r="C9117" t="s">
        <v>502</v>
      </c>
      <c r="D9117" t="s">
        <v>10</v>
      </c>
      <c r="E9117" t="s">
        <v>53</v>
      </c>
      <c r="F9117" t="s">
        <v>84</v>
      </c>
      <c r="G9117">
        <v>280000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 t="s">
        <v>227</v>
      </c>
      <c r="AB9117">
        <v>2018</v>
      </c>
    </row>
    <row r="9118" spans="1:28" x14ac:dyDescent="0.25">
      <c r="A9118">
        <v>3</v>
      </c>
      <c r="B9118" t="s">
        <v>425</v>
      </c>
      <c r="C9118" t="s">
        <v>659</v>
      </c>
      <c r="D9118" t="s">
        <v>6</v>
      </c>
      <c r="E9118" t="s">
        <v>756</v>
      </c>
      <c r="F9118" t="s">
        <v>84</v>
      </c>
      <c r="G9118">
        <v>130000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 t="s">
        <v>227</v>
      </c>
      <c r="AB9118">
        <v>2018</v>
      </c>
    </row>
    <row r="9119" spans="1:28" x14ac:dyDescent="0.25">
      <c r="A9119">
        <v>4</v>
      </c>
      <c r="B9119" t="s">
        <v>424</v>
      </c>
      <c r="C9119" t="s">
        <v>665</v>
      </c>
      <c r="D9119" t="s">
        <v>17</v>
      </c>
      <c r="E9119" t="s">
        <v>755</v>
      </c>
      <c r="F9119" t="s">
        <v>84</v>
      </c>
      <c r="G9119">
        <v>130000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 t="s">
        <v>227</v>
      </c>
      <c r="AB9119">
        <v>2018</v>
      </c>
    </row>
    <row r="9120" spans="1:28" x14ac:dyDescent="0.25">
      <c r="A9120">
        <v>5</v>
      </c>
      <c r="B9120" t="s">
        <v>423</v>
      </c>
      <c r="C9120" t="s">
        <v>614</v>
      </c>
      <c r="D9120" t="s">
        <v>615</v>
      </c>
      <c r="E9120" t="s">
        <v>616</v>
      </c>
      <c r="F9120" t="s">
        <v>84</v>
      </c>
      <c r="G9120">
        <v>130000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 t="s">
        <v>227</v>
      </c>
      <c r="AB9120">
        <v>2018</v>
      </c>
    </row>
    <row r="9121" spans="1:28" x14ac:dyDescent="0.25">
      <c r="A9121">
        <v>6</v>
      </c>
      <c r="B9121" t="s">
        <v>422</v>
      </c>
      <c r="C9121" t="s">
        <v>504</v>
      </c>
      <c r="D9121" t="s">
        <v>5</v>
      </c>
      <c r="E9121" t="s">
        <v>702</v>
      </c>
      <c r="F9121" t="s">
        <v>84</v>
      </c>
      <c r="G9121">
        <v>130000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 t="s">
        <v>227</v>
      </c>
      <c r="AB9121">
        <v>2018</v>
      </c>
    </row>
    <row r="9122" spans="1:28" x14ac:dyDescent="0.25">
      <c r="A9122">
        <v>7</v>
      </c>
      <c r="B9122" t="s">
        <v>421</v>
      </c>
      <c r="C9122" t="s">
        <v>515</v>
      </c>
      <c r="D9122" t="s">
        <v>4</v>
      </c>
      <c r="E9122" t="s">
        <v>516</v>
      </c>
      <c r="F9122" t="s">
        <v>84</v>
      </c>
      <c r="G9122">
        <v>130000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 t="s">
        <v>227</v>
      </c>
      <c r="AB9122">
        <v>2018</v>
      </c>
    </row>
    <row r="9123" spans="1:28" x14ac:dyDescent="0.25">
      <c r="A9123">
        <v>8</v>
      </c>
      <c r="B9123" t="s">
        <v>420</v>
      </c>
      <c r="C9123" t="s">
        <v>513</v>
      </c>
      <c r="D9123" t="s">
        <v>14</v>
      </c>
      <c r="E9123" t="s">
        <v>333</v>
      </c>
      <c r="F9123" t="s">
        <v>84</v>
      </c>
      <c r="G9123">
        <v>130000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 t="s">
        <v>227</v>
      </c>
      <c r="AB9123">
        <v>2018</v>
      </c>
    </row>
    <row r="9124" spans="1:28" x14ac:dyDescent="0.25">
      <c r="A9124">
        <v>9</v>
      </c>
      <c r="B9124" t="s">
        <v>419</v>
      </c>
      <c r="C9124" t="s">
        <v>518</v>
      </c>
      <c r="D9124" t="s">
        <v>16</v>
      </c>
      <c r="E9124" t="s">
        <v>701</v>
      </c>
      <c r="F9124" t="s">
        <v>84</v>
      </c>
      <c r="G9124">
        <v>130000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 t="s">
        <v>227</v>
      </c>
      <c r="AB9124">
        <v>2018</v>
      </c>
    </row>
    <row r="9125" spans="1:28" x14ac:dyDescent="0.25">
      <c r="A9125">
        <v>10</v>
      </c>
      <c r="B9125" t="s">
        <v>418</v>
      </c>
      <c r="C9125" t="s">
        <v>710</v>
      </c>
      <c r="D9125" t="s">
        <v>94</v>
      </c>
      <c r="E9125" t="s">
        <v>711</v>
      </c>
      <c r="F9125" t="s">
        <v>84</v>
      </c>
      <c r="G9125">
        <v>130000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 t="s">
        <v>227</v>
      </c>
      <c r="AB9125">
        <v>2018</v>
      </c>
    </row>
    <row r="9126" spans="1:28" x14ac:dyDescent="0.25">
      <c r="A9126">
        <v>11</v>
      </c>
      <c r="B9126" t="s">
        <v>417</v>
      </c>
      <c r="C9126" t="s">
        <v>512</v>
      </c>
      <c r="D9126" t="s">
        <v>21</v>
      </c>
      <c r="E9126" t="s">
        <v>81</v>
      </c>
      <c r="F9126" t="s">
        <v>84</v>
      </c>
      <c r="G9126">
        <v>130000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 t="s">
        <v>227</v>
      </c>
      <c r="AB9126">
        <v>2018</v>
      </c>
    </row>
    <row r="9127" spans="1:28" x14ac:dyDescent="0.25">
      <c r="A9127">
        <v>12</v>
      </c>
      <c r="B9127" t="s">
        <v>416</v>
      </c>
      <c r="C9127" t="s">
        <v>679</v>
      </c>
      <c r="D9127" t="s">
        <v>6</v>
      </c>
      <c r="E9127" t="s">
        <v>757</v>
      </c>
      <c r="F9127" t="s">
        <v>84</v>
      </c>
      <c r="G9127">
        <v>95000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 t="s">
        <v>227</v>
      </c>
      <c r="AB9127">
        <v>2018</v>
      </c>
    </row>
    <row r="9128" spans="1:28" x14ac:dyDescent="0.25">
      <c r="A9128">
        <v>13</v>
      </c>
      <c r="B9128" t="s">
        <v>415</v>
      </c>
      <c r="C9128" t="s">
        <v>525</v>
      </c>
      <c r="D9128" t="s">
        <v>10</v>
      </c>
      <c r="E9128" t="s">
        <v>69</v>
      </c>
      <c r="F9128" t="s">
        <v>84</v>
      </c>
      <c r="G9128">
        <v>95000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 t="s">
        <v>227</v>
      </c>
      <c r="AB9128">
        <v>2018</v>
      </c>
    </row>
    <row r="9129" spans="1:28" x14ac:dyDescent="0.25">
      <c r="A9129">
        <v>14</v>
      </c>
      <c r="B9129" t="s">
        <v>414</v>
      </c>
      <c r="C9129" t="s">
        <v>523</v>
      </c>
      <c r="D9129" t="s">
        <v>21</v>
      </c>
      <c r="E9129" t="s">
        <v>731</v>
      </c>
      <c r="F9129" t="s">
        <v>84</v>
      </c>
      <c r="G9129">
        <v>95000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 t="s">
        <v>227</v>
      </c>
      <c r="AB9129">
        <v>2018</v>
      </c>
    </row>
    <row r="9130" spans="1:28" x14ac:dyDescent="0.25">
      <c r="A9130">
        <v>15</v>
      </c>
      <c r="B9130" t="s">
        <v>413</v>
      </c>
      <c r="C9130" t="s">
        <v>626</v>
      </c>
      <c r="D9130" t="s">
        <v>627</v>
      </c>
      <c r="E9130" t="s">
        <v>730</v>
      </c>
      <c r="F9130" t="s">
        <v>84</v>
      </c>
      <c r="G9130">
        <v>95000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 t="s">
        <v>227</v>
      </c>
      <c r="AB9130">
        <v>2018</v>
      </c>
    </row>
    <row r="9131" spans="1:28" x14ac:dyDescent="0.25">
      <c r="A9131">
        <v>16</v>
      </c>
      <c r="B9131" t="s">
        <v>411</v>
      </c>
      <c r="C9131" t="s">
        <v>521</v>
      </c>
      <c r="D9131" t="s">
        <v>13</v>
      </c>
      <c r="E9131" t="s">
        <v>729</v>
      </c>
      <c r="F9131" t="s">
        <v>84</v>
      </c>
      <c r="G9131">
        <v>95000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 t="s">
        <v>227</v>
      </c>
      <c r="AB9131">
        <v>2018</v>
      </c>
    </row>
    <row r="9132" spans="1:28" x14ac:dyDescent="0.25">
      <c r="A9132">
        <v>17</v>
      </c>
      <c r="B9132" t="s">
        <v>410</v>
      </c>
      <c r="C9132" t="s">
        <v>685</v>
      </c>
      <c r="D9132" t="s">
        <v>21</v>
      </c>
      <c r="E9132" t="s">
        <v>734</v>
      </c>
      <c r="F9132" t="s">
        <v>84</v>
      </c>
      <c r="G9132">
        <v>85000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 t="s">
        <v>227</v>
      </c>
      <c r="AB9132">
        <v>2018</v>
      </c>
    </row>
    <row r="9133" spans="1:28" x14ac:dyDescent="0.25">
      <c r="A9133">
        <v>18</v>
      </c>
      <c r="B9133" t="s">
        <v>409</v>
      </c>
      <c r="C9133" t="s">
        <v>719</v>
      </c>
      <c r="D9133" t="s">
        <v>94</v>
      </c>
      <c r="E9133" t="s">
        <v>758</v>
      </c>
      <c r="F9133" t="s">
        <v>84</v>
      </c>
      <c r="G9133">
        <v>85000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 t="s">
        <v>227</v>
      </c>
      <c r="AB9133">
        <v>2018</v>
      </c>
    </row>
    <row r="9134" spans="1:28" x14ac:dyDescent="0.25">
      <c r="A9134">
        <v>19</v>
      </c>
      <c r="B9134" t="s">
        <v>412</v>
      </c>
      <c r="C9134" t="s">
        <v>527</v>
      </c>
      <c r="D9134" t="s">
        <v>17</v>
      </c>
      <c r="E9134" t="s">
        <v>613</v>
      </c>
      <c r="F9134" t="s">
        <v>84</v>
      </c>
      <c r="G9134">
        <v>85000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 t="s">
        <v>227</v>
      </c>
      <c r="AB9134">
        <v>2018</v>
      </c>
    </row>
    <row r="9135" spans="1:28" x14ac:dyDescent="0.25">
      <c r="A9135">
        <v>20</v>
      </c>
      <c r="B9135" t="s">
        <v>408</v>
      </c>
      <c r="C9135" t="s">
        <v>712</v>
      </c>
      <c r="D9135" t="s">
        <v>632</v>
      </c>
      <c r="E9135" t="s">
        <v>713</v>
      </c>
      <c r="F9135" t="s">
        <v>84</v>
      </c>
      <c r="G9135">
        <v>80000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 t="s">
        <v>227</v>
      </c>
      <c r="AB9135">
        <v>2018</v>
      </c>
    </row>
    <row r="9136" spans="1:28" x14ac:dyDescent="0.25">
      <c r="A9136">
        <v>21</v>
      </c>
      <c r="B9136" t="s">
        <v>407</v>
      </c>
      <c r="C9136" t="s">
        <v>532</v>
      </c>
      <c r="D9136" t="s">
        <v>12</v>
      </c>
      <c r="E9136" t="s">
        <v>35</v>
      </c>
      <c r="F9136" t="s">
        <v>84</v>
      </c>
      <c r="G9136">
        <v>75000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 t="s">
        <v>227</v>
      </c>
      <c r="AB9136">
        <v>2018</v>
      </c>
    </row>
    <row r="9137" spans="1:28" x14ac:dyDescent="0.25">
      <c r="A9137">
        <v>22</v>
      </c>
      <c r="B9137" t="s">
        <v>373</v>
      </c>
      <c r="C9137" t="s">
        <v>688</v>
      </c>
      <c r="D9137" t="s">
        <v>94</v>
      </c>
      <c r="E9137" t="s">
        <v>689</v>
      </c>
      <c r="F9137" t="s">
        <v>84</v>
      </c>
      <c r="G9137">
        <v>80000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 t="s">
        <v>227</v>
      </c>
      <c r="AB9137">
        <v>2018</v>
      </c>
    </row>
    <row r="9138" spans="1:28" x14ac:dyDescent="0.25">
      <c r="A9138">
        <v>23</v>
      </c>
      <c r="B9138" t="s">
        <v>406</v>
      </c>
      <c r="C9138" t="s">
        <v>533</v>
      </c>
      <c r="D9138" t="s">
        <v>6</v>
      </c>
      <c r="E9138" t="s">
        <v>735</v>
      </c>
      <c r="F9138" t="s">
        <v>84</v>
      </c>
      <c r="G9138">
        <v>70000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 t="s">
        <v>227</v>
      </c>
      <c r="AB9138">
        <v>2018</v>
      </c>
    </row>
    <row r="9139" spans="1:28" x14ac:dyDescent="0.25">
      <c r="A9139">
        <v>24</v>
      </c>
      <c r="B9139" t="s">
        <v>405</v>
      </c>
      <c r="C9139" t="s">
        <v>535</v>
      </c>
      <c r="D9139" t="s">
        <v>16</v>
      </c>
      <c r="E9139" t="s">
        <v>61</v>
      </c>
      <c r="F9139" t="s">
        <v>84</v>
      </c>
      <c r="G9139">
        <v>65000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 t="s">
        <v>227</v>
      </c>
      <c r="AB9139">
        <v>2018</v>
      </c>
    </row>
    <row r="9140" spans="1:28" x14ac:dyDescent="0.25">
      <c r="A9140">
        <v>25</v>
      </c>
      <c r="B9140" t="s">
        <v>404</v>
      </c>
      <c r="C9140" t="s">
        <v>534</v>
      </c>
      <c r="D9140" t="s">
        <v>10</v>
      </c>
      <c r="E9140" t="s">
        <v>759</v>
      </c>
      <c r="F9140" t="s">
        <v>84</v>
      </c>
      <c r="G9140">
        <v>65000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 t="s">
        <v>227</v>
      </c>
      <c r="AB9140">
        <v>2018</v>
      </c>
    </row>
    <row r="9141" spans="1:28" x14ac:dyDescent="0.25">
      <c r="A9141">
        <v>26</v>
      </c>
      <c r="B9141" t="s">
        <v>403</v>
      </c>
      <c r="C9141" t="s">
        <v>703</v>
      </c>
      <c r="D9141" t="s">
        <v>13</v>
      </c>
      <c r="E9141" t="s">
        <v>704</v>
      </c>
      <c r="F9141" t="s">
        <v>84</v>
      </c>
      <c r="G9141">
        <v>65000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 t="s">
        <v>227</v>
      </c>
      <c r="AB9141">
        <v>2018</v>
      </c>
    </row>
    <row r="9142" spans="1:28" x14ac:dyDescent="0.25">
      <c r="A9142">
        <v>27</v>
      </c>
      <c r="B9142" t="s">
        <v>402</v>
      </c>
      <c r="C9142" t="s">
        <v>526</v>
      </c>
      <c r="D9142" t="s">
        <v>4</v>
      </c>
      <c r="E9142" t="s">
        <v>737</v>
      </c>
      <c r="F9142" t="s">
        <v>84</v>
      </c>
      <c r="G9142">
        <v>65000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 t="s">
        <v>227</v>
      </c>
      <c r="AB9142">
        <v>2018</v>
      </c>
    </row>
    <row r="9143" spans="1:28" x14ac:dyDescent="0.25">
      <c r="A9143">
        <v>28</v>
      </c>
      <c r="B9143" t="s">
        <v>401</v>
      </c>
      <c r="C9143" t="s">
        <v>537</v>
      </c>
      <c r="D9143" t="s">
        <v>7</v>
      </c>
      <c r="E9143" t="s">
        <v>75</v>
      </c>
      <c r="F9143" t="s">
        <v>84</v>
      </c>
      <c r="G9143">
        <v>60000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 t="s">
        <v>227</v>
      </c>
      <c r="AB9143">
        <v>2018</v>
      </c>
    </row>
    <row r="9144" spans="1:28" x14ac:dyDescent="0.25">
      <c r="A9144">
        <v>29</v>
      </c>
      <c r="B9144" t="s">
        <v>400</v>
      </c>
      <c r="C9144" t="s">
        <v>536</v>
      </c>
      <c r="D9144" t="s">
        <v>4</v>
      </c>
      <c r="E9144" t="s">
        <v>64</v>
      </c>
      <c r="F9144" t="s">
        <v>84</v>
      </c>
      <c r="G9144">
        <v>60000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 t="s">
        <v>227</v>
      </c>
      <c r="AB9144">
        <v>2018</v>
      </c>
    </row>
    <row r="9145" spans="1:28" x14ac:dyDescent="0.25">
      <c r="A9145">
        <v>30</v>
      </c>
      <c r="B9145" t="s">
        <v>342</v>
      </c>
      <c r="C9145" t="s">
        <v>539</v>
      </c>
      <c r="D9145" t="s">
        <v>15</v>
      </c>
      <c r="E9145" t="s">
        <v>540</v>
      </c>
      <c r="F9145" t="s">
        <v>84</v>
      </c>
      <c r="G9145">
        <v>55000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 t="s">
        <v>227</v>
      </c>
      <c r="AB9145">
        <v>2018</v>
      </c>
    </row>
    <row r="9146" spans="1:28" x14ac:dyDescent="0.25">
      <c r="A9146">
        <v>31</v>
      </c>
      <c r="B9146" t="s">
        <v>399</v>
      </c>
      <c r="C9146" t="s">
        <v>514</v>
      </c>
      <c r="D9146" t="s">
        <v>16</v>
      </c>
      <c r="E9146" t="s">
        <v>79</v>
      </c>
      <c r="F9146" t="s">
        <v>84</v>
      </c>
      <c r="G9146">
        <v>54000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 t="s">
        <v>227</v>
      </c>
      <c r="AB9146">
        <v>2018</v>
      </c>
    </row>
    <row r="9147" spans="1:28" x14ac:dyDescent="0.25">
      <c r="A9147">
        <v>32</v>
      </c>
      <c r="B9147" t="s">
        <v>398</v>
      </c>
      <c r="C9147" t="s">
        <v>770</v>
      </c>
      <c r="D9147" t="s">
        <v>615</v>
      </c>
      <c r="E9147" t="s">
        <v>771</v>
      </c>
      <c r="F9147" t="s">
        <v>84</v>
      </c>
      <c r="G9147">
        <v>55000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 t="s">
        <v>227</v>
      </c>
      <c r="AB9147">
        <v>2018</v>
      </c>
    </row>
    <row r="9148" spans="1:28" x14ac:dyDescent="0.25">
      <c r="A9148">
        <v>33</v>
      </c>
      <c r="B9148" t="s">
        <v>397</v>
      </c>
      <c r="C9148" t="s">
        <v>542</v>
      </c>
      <c r="D9148" t="s">
        <v>17</v>
      </c>
      <c r="E9148" t="s">
        <v>76</v>
      </c>
      <c r="F9148" t="s">
        <v>84</v>
      </c>
      <c r="G9148">
        <v>50000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 t="s">
        <v>227</v>
      </c>
      <c r="AB9148">
        <v>2018</v>
      </c>
    </row>
    <row r="9149" spans="1:28" x14ac:dyDescent="0.25">
      <c r="A9149">
        <v>34</v>
      </c>
      <c r="B9149" t="s">
        <v>396</v>
      </c>
      <c r="C9149" t="s">
        <v>541</v>
      </c>
      <c r="D9149" t="s">
        <v>21</v>
      </c>
      <c r="E9149" t="s">
        <v>70</v>
      </c>
      <c r="F9149" t="s">
        <v>84</v>
      </c>
      <c r="G9149">
        <v>50000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 t="s">
        <v>227</v>
      </c>
      <c r="AB9149">
        <v>2018</v>
      </c>
    </row>
    <row r="9150" spans="1:28" x14ac:dyDescent="0.25">
      <c r="A9150">
        <v>35</v>
      </c>
      <c r="B9150" t="s">
        <v>395</v>
      </c>
      <c r="C9150" t="s">
        <v>772</v>
      </c>
      <c r="D9150" t="s">
        <v>10</v>
      </c>
      <c r="E9150" t="s">
        <v>773</v>
      </c>
      <c r="F9150" t="s">
        <v>84</v>
      </c>
      <c r="G9150">
        <v>49500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 t="s">
        <v>227</v>
      </c>
      <c r="AB9150">
        <v>2018</v>
      </c>
    </row>
    <row r="9151" spans="1:28" x14ac:dyDescent="0.25">
      <c r="A9151">
        <v>36</v>
      </c>
      <c r="B9151" t="s">
        <v>394</v>
      </c>
      <c r="C9151" t="s">
        <v>774</v>
      </c>
      <c r="D9151" t="s">
        <v>10</v>
      </c>
      <c r="E9151" t="s">
        <v>775</v>
      </c>
      <c r="F9151" t="s">
        <v>84</v>
      </c>
      <c r="G9151">
        <v>45000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 t="s">
        <v>227</v>
      </c>
      <c r="AB9151">
        <v>2018</v>
      </c>
    </row>
    <row r="9152" spans="1:28" x14ac:dyDescent="0.25">
      <c r="A9152">
        <v>37</v>
      </c>
      <c r="B9152" t="s">
        <v>393</v>
      </c>
      <c r="C9152" t="s">
        <v>717</v>
      </c>
      <c r="D9152" t="s">
        <v>10</v>
      </c>
      <c r="E9152" t="s">
        <v>43</v>
      </c>
      <c r="F9152" t="s">
        <v>84</v>
      </c>
      <c r="G9152">
        <v>45000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 t="s">
        <v>227</v>
      </c>
      <c r="AB9152">
        <v>2018</v>
      </c>
    </row>
    <row r="9153" spans="1:28" x14ac:dyDescent="0.25">
      <c r="A9153">
        <v>38</v>
      </c>
      <c r="B9153" t="s">
        <v>392</v>
      </c>
      <c r="C9153" t="s">
        <v>547</v>
      </c>
      <c r="D9153" t="s">
        <v>10</v>
      </c>
      <c r="E9153" t="s">
        <v>50</v>
      </c>
      <c r="F9153" t="s">
        <v>84</v>
      </c>
      <c r="G9153">
        <v>45000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 t="s">
        <v>227</v>
      </c>
      <c r="AB9153">
        <v>2018</v>
      </c>
    </row>
    <row r="9154" spans="1:28" x14ac:dyDescent="0.25">
      <c r="A9154">
        <v>39</v>
      </c>
      <c r="B9154" t="s">
        <v>391</v>
      </c>
      <c r="C9154" t="s">
        <v>545</v>
      </c>
      <c r="D9154" t="s">
        <v>4</v>
      </c>
      <c r="E9154" t="s">
        <v>24</v>
      </c>
      <c r="F9154" t="s">
        <v>84</v>
      </c>
      <c r="G9154">
        <v>45000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 t="s">
        <v>227</v>
      </c>
      <c r="AB9154">
        <v>2018</v>
      </c>
    </row>
    <row r="9155" spans="1:28" x14ac:dyDescent="0.25">
      <c r="A9155">
        <v>40</v>
      </c>
      <c r="B9155" t="s">
        <v>368</v>
      </c>
      <c r="C9155" t="s">
        <v>720</v>
      </c>
      <c r="D9155" t="s">
        <v>13</v>
      </c>
      <c r="E9155" t="s">
        <v>738</v>
      </c>
      <c r="F9155" t="s">
        <v>84</v>
      </c>
      <c r="G9155">
        <v>45000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 t="s">
        <v>227</v>
      </c>
      <c r="AB9155">
        <v>2018</v>
      </c>
    </row>
    <row r="9156" spans="1:28" x14ac:dyDescent="0.25">
      <c r="A9156">
        <v>41</v>
      </c>
      <c r="B9156" t="s">
        <v>390</v>
      </c>
      <c r="C9156" t="s">
        <v>531</v>
      </c>
      <c r="D9156" t="s">
        <v>5</v>
      </c>
      <c r="E9156" t="s">
        <v>25</v>
      </c>
      <c r="F9156" t="s">
        <v>84</v>
      </c>
      <c r="G9156">
        <v>45000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 t="s">
        <v>227</v>
      </c>
      <c r="AB9156">
        <v>2018</v>
      </c>
    </row>
    <row r="9157" spans="1:28" x14ac:dyDescent="0.25">
      <c r="A9157">
        <v>42</v>
      </c>
      <c r="B9157" t="s">
        <v>389</v>
      </c>
      <c r="C9157" t="s">
        <v>529</v>
      </c>
      <c r="D9157" t="s">
        <v>94</v>
      </c>
      <c r="E9157" t="s">
        <v>43</v>
      </c>
      <c r="F9157" t="s">
        <v>84</v>
      </c>
      <c r="G9157">
        <v>45000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 t="s">
        <v>227</v>
      </c>
      <c r="AB9157">
        <v>2018</v>
      </c>
    </row>
    <row r="9158" spans="1:28" x14ac:dyDescent="0.25">
      <c r="A9158">
        <v>43</v>
      </c>
      <c r="B9158" t="s">
        <v>388</v>
      </c>
      <c r="C9158" t="s">
        <v>646</v>
      </c>
      <c r="D9158" t="s">
        <v>647</v>
      </c>
      <c r="E9158" t="s">
        <v>24</v>
      </c>
      <c r="F9158" t="s">
        <v>84</v>
      </c>
      <c r="G9158">
        <v>45000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 t="s">
        <v>227</v>
      </c>
      <c r="AB9158">
        <v>2018</v>
      </c>
    </row>
    <row r="9159" spans="1:28" x14ac:dyDescent="0.25">
      <c r="A9159">
        <v>44</v>
      </c>
      <c r="B9159" t="s">
        <v>387</v>
      </c>
      <c r="C9159" t="s">
        <v>549</v>
      </c>
      <c r="D9159" t="s">
        <v>16</v>
      </c>
      <c r="E9159" t="s">
        <v>45</v>
      </c>
      <c r="F9159" t="s">
        <v>84</v>
      </c>
      <c r="G9159">
        <v>44000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 t="s">
        <v>227</v>
      </c>
      <c r="AB9159">
        <v>2018</v>
      </c>
    </row>
    <row r="9160" spans="1:28" x14ac:dyDescent="0.25">
      <c r="A9160">
        <v>45</v>
      </c>
      <c r="B9160" t="s">
        <v>386</v>
      </c>
      <c r="C9160" t="s">
        <v>631</v>
      </c>
      <c r="D9160" t="s">
        <v>6</v>
      </c>
      <c r="E9160" t="s">
        <v>740</v>
      </c>
      <c r="F9160" t="s">
        <v>84</v>
      </c>
      <c r="G9160">
        <v>40000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 t="s">
        <v>227</v>
      </c>
      <c r="AB9160">
        <v>2018</v>
      </c>
    </row>
    <row r="9161" spans="1:28" x14ac:dyDescent="0.25">
      <c r="A9161">
        <v>46</v>
      </c>
      <c r="B9161" t="s">
        <v>385</v>
      </c>
      <c r="C9161" t="s">
        <v>629</v>
      </c>
      <c r="D9161" t="s">
        <v>12</v>
      </c>
      <c r="E9161" t="s">
        <v>698</v>
      </c>
      <c r="F9161" t="s">
        <v>84</v>
      </c>
      <c r="G9161">
        <v>40000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 t="s">
        <v>227</v>
      </c>
      <c r="AB9161">
        <v>2018</v>
      </c>
    </row>
    <row r="9162" spans="1:28" x14ac:dyDescent="0.25">
      <c r="A9162">
        <v>47</v>
      </c>
      <c r="B9162" t="s">
        <v>384</v>
      </c>
      <c r="C9162" t="s">
        <v>776</v>
      </c>
      <c r="D9162" t="s">
        <v>17</v>
      </c>
      <c r="E9162" t="s">
        <v>777</v>
      </c>
      <c r="F9162" t="s">
        <v>84</v>
      </c>
      <c r="G9162">
        <v>40000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 t="s">
        <v>227</v>
      </c>
      <c r="AB9162">
        <v>2018</v>
      </c>
    </row>
    <row r="9163" spans="1:28" x14ac:dyDescent="0.25">
      <c r="A9163">
        <v>48</v>
      </c>
      <c r="B9163" t="s">
        <v>382</v>
      </c>
      <c r="C9163" t="s">
        <v>552</v>
      </c>
      <c r="D9163" t="s">
        <v>94</v>
      </c>
      <c r="E9163" t="s">
        <v>65</v>
      </c>
      <c r="F9163" t="s">
        <v>84</v>
      </c>
      <c r="G9163">
        <v>40000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 t="s">
        <v>227</v>
      </c>
      <c r="AB9163">
        <v>2018</v>
      </c>
    </row>
    <row r="9164" spans="1:28" x14ac:dyDescent="0.25">
      <c r="A9164">
        <v>49</v>
      </c>
      <c r="B9164" t="s">
        <v>381</v>
      </c>
      <c r="C9164" t="s">
        <v>553</v>
      </c>
      <c r="D9164" t="s">
        <v>94</v>
      </c>
      <c r="E9164" t="s">
        <v>740</v>
      </c>
      <c r="F9164" t="s">
        <v>84</v>
      </c>
      <c r="G9164">
        <v>38000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 t="s">
        <v>227</v>
      </c>
      <c r="AB9164">
        <v>2018</v>
      </c>
    </row>
    <row r="9165" spans="1:28" x14ac:dyDescent="0.25">
      <c r="A9165">
        <v>50</v>
      </c>
      <c r="B9165" t="s">
        <v>380</v>
      </c>
      <c r="C9165" t="s">
        <v>543</v>
      </c>
      <c r="D9165" t="s">
        <v>21</v>
      </c>
      <c r="E9165" t="s">
        <v>760</v>
      </c>
      <c r="F9165" t="s">
        <v>84</v>
      </c>
      <c r="G9165">
        <v>36000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 t="s">
        <v>227</v>
      </c>
      <c r="AB9165">
        <v>2018</v>
      </c>
    </row>
    <row r="9166" spans="1:28" x14ac:dyDescent="0.25">
      <c r="A9166">
        <v>51</v>
      </c>
      <c r="B9166" t="s">
        <v>379</v>
      </c>
      <c r="C9166" t="s">
        <v>544</v>
      </c>
      <c r="D9166" t="s">
        <v>10</v>
      </c>
      <c r="E9166" t="s">
        <v>44</v>
      </c>
      <c r="F9166" t="s">
        <v>84</v>
      </c>
      <c r="G9166">
        <v>36000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 t="s">
        <v>227</v>
      </c>
      <c r="AB9166">
        <v>2018</v>
      </c>
    </row>
    <row r="9167" spans="1:28" x14ac:dyDescent="0.25">
      <c r="A9167">
        <v>52</v>
      </c>
      <c r="B9167" t="s">
        <v>378</v>
      </c>
      <c r="C9167" t="s">
        <v>556</v>
      </c>
      <c r="D9167" t="s">
        <v>10</v>
      </c>
      <c r="E9167" t="s">
        <v>44</v>
      </c>
      <c r="F9167" t="s">
        <v>84</v>
      </c>
      <c r="G9167">
        <v>36000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 t="s">
        <v>227</v>
      </c>
      <c r="AB9167">
        <v>2018</v>
      </c>
    </row>
    <row r="9168" spans="1:28" x14ac:dyDescent="0.25">
      <c r="A9168">
        <v>53</v>
      </c>
      <c r="B9168" t="s">
        <v>377</v>
      </c>
      <c r="C9168" t="s">
        <v>554</v>
      </c>
      <c r="D9168" t="s">
        <v>10</v>
      </c>
      <c r="E9168" t="s">
        <v>44</v>
      </c>
      <c r="F9168" t="s">
        <v>84</v>
      </c>
      <c r="G9168">
        <v>36000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 t="s">
        <v>227</v>
      </c>
      <c r="AB9168">
        <v>2018</v>
      </c>
    </row>
    <row r="9169" spans="1:28" x14ac:dyDescent="0.25">
      <c r="A9169">
        <v>54</v>
      </c>
      <c r="B9169" t="s">
        <v>376</v>
      </c>
      <c r="C9169" t="s">
        <v>551</v>
      </c>
      <c r="D9169" t="s">
        <v>10</v>
      </c>
      <c r="E9169" t="s">
        <v>778</v>
      </c>
      <c r="F9169" t="s">
        <v>84</v>
      </c>
      <c r="G9169">
        <v>35000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 t="s">
        <v>227</v>
      </c>
      <c r="AB9169">
        <v>2018</v>
      </c>
    </row>
    <row r="9170" spans="1:28" x14ac:dyDescent="0.25">
      <c r="A9170">
        <v>55</v>
      </c>
      <c r="B9170" t="s">
        <v>375</v>
      </c>
      <c r="C9170" t="s">
        <v>705</v>
      </c>
      <c r="D9170" t="s">
        <v>13</v>
      </c>
      <c r="E9170" t="s">
        <v>779</v>
      </c>
      <c r="F9170" t="s">
        <v>84</v>
      </c>
      <c r="G9170">
        <v>35000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 t="s">
        <v>227</v>
      </c>
      <c r="AB9170">
        <v>2018</v>
      </c>
    </row>
    <row r="9171" spans="1:28" x14ac:dyDescent="0.25">
      <c r="A9171">
        <v>56</v>
      </c>
      <c r="B9171" t="s">
        <v>374</v>
      </c>
      <c r="C9171" t="s">
        <v>753</v>
      </c>
      <c r="D9171" t="s">
        <v>21</v>
      </c>
      <c r="E9171" t="s">
        <v>760</v>
      </c>
      <c r="F9171" t="s">
        <v>84</v>
      </c>
      <c r="G9171">
        <v>33000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 t="s">
        <v>227</v>
      </c>
      <c r="AB9171">
        <v>2018</v>
      </c>
    </row>
    <row r="9172" spans="1:28" x14ac:dyDescent="0.25">
      <c r="A9172">
        <v>57</v>
      </c>
      <c r="B9172" t="s">
        <v>373</v>
      </c>
      <c r="C9172" t="s">
        <v>566</v>
      </c>
      <c r="D9172" t="s">
        <v>14</v>
      </c>
      <c r="E9172" t="s">
        <v>743</v>
      </c>
      <c r="F9172" t="s">
        <v>84</v>
      </c>
      <c r="G9172">
        <v>32000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 t="s">
        <v>227</v>
      </c>
      <c r="AB9172">
        <v>2018</v>
      </c>
    </row>
    <row r="9173" spans="1:28" x14ac:dyDescent="0.25">
      <c r="A9173">
        <v>58</v>
      </c>
      <c r="B9173" t="s">
        <v>372</v>
      </c>
      <c r="C9173" t="s">
        <v>769</v>
      </c>
      <c r="D9173" t="s">
        <v>94</v>
      </c>
      <c r="E9173" t="s">
        <v>630</v>
      </c>
      <c r="F9173" t="s">
        <v>84</v>
      </c>
      <c r="G9173">
        <v>32000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 t="s">
        <v>227</v>
      </c>
      <c r="AB9173">
        <v>2018</v>
      </c>
    </row>
    <row r="9174" spans="1:28" x14ac:dyDescent="0.25">
      <c r="A9174">
        <v>59</v>
      </c>
      <c r="B9174" t="s">
        <v>371</v>
      </c>
      <c r="C9174" t="s">
        <v>550</v>
      </c>
      <c r="D9174" t="s">
        <v>94</v>
      </c>
      <c r="E9174" t="s">
        <v>58</v>
      </c>
      <c r="F9174" t="s">
        <v>84</v>
      </c>
      <c r="G9174">
        <v>32000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 t="s">
        <v>227</v>
      </c>
      <c r="AB9174">
        <v>2018</v>
      </c>
    </row>
    <row r="9175" spans="1:28" x14ac:dyDescent="0.25">
      <c r="A9175">
        <v>60</v>
      </c>
      <c r="B9175" t="s">
        <v>370</v>
      </c>
      <c r="C9175" t="s">
        <v>648</v>
      </c>
      <c r="D9175" t="s">
        <v>94</v>
      </c>
      <c r="E9175" t="s">
        <v>742</v>
      </c>
      <c r="F9175" t="s">
        <v>84</v>
      </c>
      <c r="G9175">
        <v>32000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 t="s">
        <v>227</v>
      </c>
      <c r="AB9175">
        <v>2018</v>
      </c>
    </row>
    <row r="9176" spans="1:28" x14ac:dyDescent="0.25">
      <c r="A9176">
        <v>61</v>
      </c>
      <c r="B9176" t="s">
        <v>369</v>
      </c>
      <c r="C9176" t="s">
        <v>562</v>
      </c>
      <c r="D9176" t="s">
        <v>94</v>
      </c>
      <c r="E9176" t="s">
        <v>563</v>
      </c>
      <c r="F9176" t="s">
        <v>84</v>
      </c>
      <c r="G9176">
        <v>32000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 t="s">
        <v>227</v>
      </c>
      <c r="AB9176">
        <v>2018</v>
      </c>
    </row>
    <row r="9177" spans="1:28" x14ac:dyDescent="0.25">
      <c r="A9177">
        <v>62</v>
      </c>
      <c r="B9177" t="s">
        <v>367</v>
      </c>
      <c r="C9177" t="s">
        <v>567</v>
      </c>
      <c r="D9177" t="s">
        <v>4</v>
      </c>
      <c r="E9177" t="s">
        <v>745</v>
      </c>
      <c r="F9177" t="s">
        <v>84</v>
      </c>
      <c r="G9177">
        <v>30000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 t="s">
        <v>227</v>
      </c>
      <c r="AB9177">
        <v>2018</v>
      </c>
    </row>
    <row r="9178" spans="1:28" x14ac:dyDescent="0.25">
      <c r="A9178">
        <v>63</v>
      </c>
      <c r="B9178" t="s">
        <v>366</v>
      </c>
      <c r="C9178" t="s">
        <v>727</v>
      </c>
      <c r="D9178" t="s">
        <v>14</v>
      </c>
      <c r="E9178" t="s">
        <v>763</v>
      </c>
      <c r="F9178" t="s">
        <v>84</v>
      </c>
      <c r="G9178">
        <v>30000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 t="s">
        <v>227</v>
      </c>
      <c r="AB9178">
        <v>2018</v>
      </c>
    </row>
    <row r="9179" spans="1:28" x14ac:dyDescent="0.25">
      <c r="A9179">
        <v>64</v>
      </c>
      <c r="B9179" t="s">
        <v>365</v>
      </c>
      <c r="C9179" t="s">
        <v>584</v>
      </c>
      <c r="D9179" t="s">
        <v>19</v>
      </c>
      <c r="E9179" t="s">
        <v>742</v>
      </c>
      <c r="F9179" t="s">
        <v>84</v>
      </c>
      <c r="G9179">
        <v>26000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 t="s">
        <v>227</v>
      </c>
      <c r="AB9179">
        <v>2018</v>
      </c>
    </row>
    <row r="9180" spans="1:28" x14ac:dyDescent="0.25">
      <c r="A9180">
        <v>65</v>
      </c>
      <c r="B9180" t="s">
        <v>364</v>
      </c>
      <c r="C9180" t="s">
        <v>555</v>
      </c>
      <c r="D9180" t="s">
        <v>94</v>
      </c>
      <c r="E9180" t="s">
        <v>74</v>
      </c>
      <c r="F9180" t="s">
        <v>84</v>
      </c>
      <c r="G9180">
        <v>25000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 t="s">
        <v>227</v>
      </c>
      <c r="AB9180">
        <v>2018</v>
      </c>
    </row>
    <row r="9181" spans="1:28" x14ac:dyDescent="0.25">
      <c r="A9181">
        <v>66</v>
      </c>
      <c r="B9181" t="s">
        <v>363</v>
      </c>
      <c r="C9181" t="s">
        <v>569</v>
      </c>
      <c r="D9181" t="s">
        <v>94</v>
      </c>
      <c r="E9181" t="s">
        <v>765</v>
      </c>
      <c r="F9181" t="s">
        <v>84</v>
      </c>
      <c r="G9181">
        <v>23100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 t="s">
        <v>227</v>
      </c>
      <c r="AB9181">
        <v>2018</v>
      </c>
    </row>
    <row r="9182" spans="1:28" x14ac:dyDescent="0.25">
      <c r="A9182">
        <v>67</v>
      </c>
      <c r="B9182" t="s">
        <v>362</v>
      </c>
      <c r="C9182" t="s">
        <v>570</v>
      </c>
      <c r="D9182" t="s">
        <v>94</v>
      </c>
      <c r="E9182" t="s">
        <v>620</v>
      </c>
      <c r="F9182" t="s">
        <v>84</v>
      </c>
      <c r="G9182">
        <v>23000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 t="s">
        <v>227</v>
      </c>
      <c r="AB9182">
        <v>2018</v>
      </c>
    </row>
    <row r="9183" spans="1:28" x14ac:dyDescent="0.25">
      <c r="A9183">
        <v>68</v>
      </c>
      <c r="B9183" t="s">
        <v>361</v>
      </c>
      <c r="C9183" t="s">
        <v>622</v>
      </c>
      <c r="D9183" t="s">
        <v>12</v>
      </c>
      <c r="E9183" t="s">
        <v>764</v>
      </c>
      <c r="F9183" t="s">
        <v>84</v>
      </c>
      <c r="G9183">
        <v>27500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 t="s">
        <v>227</v>
      </c>
      <c r="AB9183">
        <v>2018</v>
      </c>
    </row>
    <row r="9184" spans="1:28" x14ac:dyDescent="0.25">
      <c r="A9184">
        <v>69</v>
      </c>
      <c r="B9184" t="s">
        <v>360</v>
      </c>
      <c r="C9184" t="s">
        <v>560</v>
      </c>
      <c r="D9184" t="s">
        <v>10</v>
      </c>
      <c r="E9184" t="s">
        <v>780</v>
      </c>
      <c r="F9184" t="s">
        <v>84</v>
      </c>
      <c r="G9184">
        <v>22000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 t="s">
        <v>227</v>
      </c>
      <c r="AB9184">
        <v>2018</v>
      </c>
    </row>
    <row r="9185" spans="1:28" x14ac:dyDescent="0.25">
      <c r="A9185">
        <v>70</v>
      </c>
      <c r="B9185" t="s">
        <v>359</v>
      </c>
      <c r="C9185" t="s">
        <v>572</v>
      </c>
      <c r="D9185" t="s">
        <v>94</v>
      </c>
      <c r="E9185" t="s">
        <v>54</v>
      </c>
      <c r="F9185" t="s">
        <v>84</v>
      </c>
      <c r="G9185">
        <v>22000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 t="s">
        <v>227</v>
      </c>
      <c r="AB9185">
        <v>2018</v>
      </c>
    </row>
    <row r="9186" spans="1:28" x14ac:dyDescent="0.25">
      <c r="A9186">
        <v>71</v>
      </c>
      <c r="B9186" t="s">
        <v>358</v>
      </c>
      <c r="C9186" t="s">
        <v>748</v>
      </c>
      <c r="D9186" t="s">
        <v>10</v>
      </c>
      <c r="E9186" t="s">
        <v>54</v>
      </c>
      <c r="F9186" t="s">
        <v>84</v>
      </c>
      <c r="G9186">
        <v>22000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 t="s">
        <v>227</v>
      </c>
      <c r="AB9186">
        <v>2018</v>
      </c>
    </row>
    <row r="9187" spans="1:28" x14ac:dyDescent="0.25">
      <c r="A9187">
        <v>72</v>
      </c>
      <c r="B9187" t="s">
        <v>357</v>
      </c>
      <c r="C9187" t="s">
        <v>589</v>
      </c>
      <c r="D9187" t="s">
        <v>6</v>
      </c>
      <c r="E9187" t="s">
        <v>767</v>
      </c>
      <c r="F9187" t="s">
        <v>84</v>
      </c>
      <c r="G9187">
        <v>22000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 t="s">
        <v>227</v>
      </c>
      <c r="AB9187">
        <v>2018</v>
      </c>
    </row>
    <row r="9188" spans="1:28" x14ac:dyDescent="0.25">
      <c r="A9188">
        <v>73</v>
      </c>
      <c r="B9188" t="s">
        <v>356</v>
      </c>
      <c r="C9188" t="s">
        <v>571</v>
      </c>
      <c r="D9188" t="s">
        <v>6</v>
      </c>
      <c r="E9188" t="s">
        <v>767</v>
      </c>
      <c r="F9188" t="s">
        <v>84</v>
      </c>
      <c r="G9188">
        <v>22000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 t="s">
        <v>227</v>
      </c>
      <c r="AB9188">
        <v>2018</v>
      </c>
    </row>
    <row r="9189" spans="1:28" x14ac:dyDescent="0.25">
      <c r="A9189">
        <v>74</v>
      </c>
      <c r="B9189" t="s">
        <v>355</v>
      </c>
      <c r="C9189" t="s">
        <v>582</v>
      </c>
      <c r="D9189" t="s">
        <v>7</v>
      </c>
      <c r="E9189" t="s">
        <v>54</v>
      </c>
      <c r="F9189" t="s">
        <v>84</v>
      </c>
      <c r="G9189">
        <v>22000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 t="s">
        <v>227</v>
      </c>
      <c r="AB9189">
        <v>2018</v>
      </c>
    </row>
    <row r="9190" spans="1:28" x14ac:dyDescent="0.25">
      <c r="A9190">
        <v>75</v>
      </c>
      <c r="B9190" t="s">
        <v>354</v>
      </c>
      <c r="C9190" t="s">
        <v>581</v>
      </c>
      <c r="D9190" t="s">
        <v>94</v>
      </c>
      <c r="E9190" t="s">
        <v>54</v>
      </c>
      <c r="F9190" t="s">
        <v>84</v>
      </c>
      <c r="G9190">
        <v>22000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 t="s">
        <v>227</v>
      </c>
      <c r="AB9190">
        <v>2018</v>
      </c>
    </row>
    <row r="9191" spans="1:28" x14ac:dyDescent="0.25">
      <c r="A9191">
        <v>76</v>
      </c>
      <c r="B9191" t="s">
        <v>353</v>
      </c>
      <c r="C9191" t="s">
        <v>766</v>
      </c>
      <c r="D9191" t="s">
        <v>19</v>
      </c>
      <c r="E9191" t="s">
        <v>60</v>
      </c>
      <c r="F9191" t="s">
        <v>84</v>
      </c>
      <c r="G9191">
        <v>22000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 t="s">
        <v>227</v>
      </c>
      <c r="AB9191">
        <v>2018</v>
      </c>
    </row>
    <row r="9192" spans="1:28" x14ac:dyDescent="0.25">
      <c r="A9192">
        <v>77</v>
      </c>
      <c r="B9192" t="s">
        <v>352</v>
      </c>
      <c r="C9192" t="s">
        <v>593</v>
      </c>
      <c r="D9192" t="s">
        <v>6</v>
      </c>
      <c r="E9192" t="s">
        <v>768</v>
      </c>
      <c r="F9192" t="s">
        <v>84</v>
      </c>
      <c r="G9192">
        <v>20000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 t="s">
        <v>227</v>
      </c>
      <c r="AB9192">
        <v>2018</v>
      </c>
    </row>
    <row r="9193" spans="1:28" x14ac:dyDescent="0.25">
      <c r="A9193">
        <v>78</v>
      </c>
      <c r="B9193" t="s">
        <v>351</v>
      </c>
      <c r="C9193" t="s">
        <v>592</v>
      </c>
      <c r="D9193" t="s">
        <v>6</v>
      </c>
      <c r="E9193" t="s">
        <v>768</v>
      </c>
      <c r="F9193" t="s">
        <v>84</v>
      </c>
      <c r="G9193">
        <v>20000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 t="s">
        <v>227</v>
      </c>
      <c r="AB9193">
        <v>2018</v>
      </c>
    </row>
    <row r="9194" spans="1:28" x14ac:dyDescent="0.25">
      <c r="A9194">
        <v>79</v>
      </c>
      <c r="B9194" t="s">
        <v>350</v>
      </c>
      <c r="C9194" t="s">
        <v>558</v>
      </c>
      <c r="D9194" t="s">
        <v>6</v>
      </c>
      <c r="E9194" t="s">
        <v>764</v>
      </c>
      <c r="F9194" t="s">
        <v>84</v>
      </c>
      <c r="G9194">
        <v>20000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 t="s">
        <v>227</v>
      </c>
      <c r="AB9194">
        <v>2018</v>
      </c>
    </row>
    <row r="9195" spans="1:28" x14ac:dyDescent="0.25">
      <c r="A9195">
        <v>80</v>
      </c>
      <c r="B9195" t="s">
        <v>349</v>
      </c>
      <c r="C9195" t="s">
        <v>591</v>
      </c>
      <c r="D9195" t="s">
        <v>6</v>
      </c>
      <c r="E9195" t="s">
        <v>767</v>
      </c>
      <c r="F9195" t="s">
        <v>84</v>
      </c>
      <c r="G9195">
        <v>20000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 t="s">
        <v>227</v>
      </c>
      <c r="AB9195">
        <v>2018</v>
      </c>
    </row>
    <row r="9196" spans="1:28" x14ac:dyDescent="0.25">
      <c r="A9196">
        <v>81</v>
      </c>
      <c r="B9196" t="s">
        <v>348</v>
      </c>
      <c r="C9196" t="s">
        <v>652</v>
      </c>
      <c r="D9196" t="s">
        <v>6</v>
      </c>
      <c r="E9196" t="s">
        <v>768</v>
      </c>
      <c r="F9196" t="s">
        <v>84</v>
      </c>
      <c r="G9196">
        <v>20000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 t="s">
        <v>227</v>
      </c>
      <c r="AB9196">
        <v>2018</v>
      </c>
    </row>
    <row r="9197" spans="1:28" x14ac:dyDescent="0.25">
      <c r="A9197">
        <v>82</v>
      </c>
      <c r="B9197" t="s">
        <v>347</v>
      </c>
      <c r="C9197" t="s">
        <v>651</v>
      </c>
      <c r="D9197" t="s">
        <v>6</v>
      </c>
      <c r="E9197" t="s">
        <v>767</v>
      </c>
      <c r="F9197" t="s">
        <v>84</v>
      </c>
      <c r="G9197">
        <v>20000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 t="s">
        <v>227</v>
      </c>
      <c r="AB9197">
        <v>2018</v>
      </c>
    </row>
    <row r="9198" spans="1:28" x14ac:dyDescent="0.25">
      <c r="A9198">
        <v>83</v>
      </c>
      <c r="B9198" t="s">
        <v>346</v>
      </c>
      <c r="C9198" t="s">
        <v>583</v>
      </c>
      <c r="D9198" t="s">
        <v>4</v>
      </c>
      <c r="E9198" t="s">
        <v>780</v>
      </c>
      <c r="F9198" t="s">
        <v>84</v>
      </c>
      <c r="G9198">
        <v>20000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 t="s">
        <v>227</v>
      </c>
      <c r="AB9198">
        <v>2018</v>
      </c>
    </row>
    <row r="9199" spans="1:28" x14ac:dyDescent="0.25">
      <c r="A9199">
        <v>84</v>
      </c>
      <c r="B9199" t="s">
        <v>345</v>
      </c>
      <c r="C9199" t="s">
        <v>512</v>
      </c>
      <c r="D9199" t="s">
        <v>94</v>
      </c>
      <c r="E9199" t="s">
        <v>764</v>
      </c>
      <c r="F9199" t="s">
        <v>84</v>
      </c>
      <c r="G9199">
        <v>18000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 t="s">
        <v>227</v>
      </c>
      <c r="AB9199">
        <v>2018</v>
      </c>
    </row>
    <row r="9200" spans="1:28" x14ac:dyDescent="0.25">
      <c r="A9200">
        <v>85</v>
      </c>
      <c r="B9200" t="s">
        <v>344</v>
      </c>
      <c r="C9200" t="s">
        <v>588</v>
      </c>
      <c r="D9200" t="s">
        <v>94</v>
      </c>
      <c r="E9200" t="s">
        <v>41</v>
      </c>
      <c r="F9200" t="s">
        <v>84</v>
      </c>
      <c r="G9200">
        <v>18000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 t="s">
        <v>227</v>
      </c>
      <c r="AB9200">
        <v>2018</v>
      </c>
    </row>
    <row r="9201" spans="1:28" x14ac:dyDescent="0.25">
      <c r="A9201">
        <v>86</v>
      </c>
      <c r="B9201" t="s">
        <v>343</v>
      </c>
      <c r="C9201" t="s">
        <v>633</v>
      </c>
      <c r="D9201" t="s">
        <v>6</v>
      </c>
      <c r="E9201" t="s">
        <v>37</v>
      </c>
      <c r="F9201" t="s">
        <v>84</v>
      </c>
      <c r="G9201">
        <v>15250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 t="s">
        <v>227</v>
      </c>
      <c r="AB9201">
        <v>2018</v>
      </c>
    </row>
    <row r="9202" spans="1:28" x14ac:dyDescent="0.25">
      <c r="A9202">
        <v>87</v>
      </c>
      <c r="B9202" t="s">
        <v>342</v>
      </c>
      <c r="C9202" t="s">
        <v>559</v>
      </c>
      <c r="D9202" t="s">
        <v>94</v>
      </c>
      <c r="E9202" t="s">
        <v>37</v>
      </c>
      <c r="F9202" t="s">
        <v>84</v>
      </c>
      <c r="G9202">
        <v>15250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 t="s">
        <v>227</v>
      </c>
      <c r="AB9202">
        <v>2018</v>
      </c>
    </row>
    <row r="9203" spans="1:28" x14ac:dyDescent="0.25">
      <c r="A9203">
        <v>88</v>
      </c>
      <c r="B9203" t="s">
        <v>341</v>
      </c>
      <c r="C9203" t="s">
        <v>579</v>
      </c>
      <c r="D9203" t="s">
        <v>94</v>
      </c>
      <c r="E9203" t="s">
        <v>768</v>
      </c>
      <c r="F9203" t="s">
        <v>84</v>
      </c>
      <c r="G9203">
        <v>15250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 t="s">
        <v>227</v>
      </c>
      <c r="AB9203">
        <v>2018</v>
      </c>
    </row>
    <row r="9204" spans="1:28" x14ac:dyDescent="0.25">
      <c r="A9204">
        <v>89</v>
      </c>
      <c r="B9204" t="s">
        <v>340</v>
      </c>
      <c r="C9204" t="s">
        <v>654</v>
      </c>
      <c r="D9204" t="s">
        <v>6</v>
      </c>
      <c r="E9204" t="s">
        <v>764</v>
      </c>
      <c r="F9204" t="s">
        <v>84</v>
      </c>
      <c r="G9204">
        <v>15000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 t="s">
        <v>227</v>
      </c>
      <c r="AB9204">
        <v>2018</v>
      </c>
    </row>
    <row r="9205" spans="1:28" x14ac:dyDescent="0.25">
      <c r="A9205">
        <v>90</v>
      </c>
      <c r="B9205" t="s">
        <v>339</v>
      </c>
      <c r="C9205" t="s">
        <v>595</v>
      </c>
      <c r="D9205" t="s">
        <v>94</v>
      </c>
      <c r="E9205" t="s">
        <v>57</v>
      </c>
      <c r="F9205" t="s">
        <v>84</v>
      </c>
      <c r="G9205">
        <v>15000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 t="s">
        <v>227</v>
      </c>
      <c r="AB9205">
        <v>2018</v>
      </c>
    </row>
    <row r="9206" spans="1:28" x14ac:dyDescent="0.25">
      <c r="A9206">
        <v>91</v>
      </c>
      <c r="B9206" t="s">
        <v>338</v>
      </c>
      <c r="C9206" t="s">
        <v>594</v>
      </c>
      <c r="D9206" t="s">
        <v>6</v>
      </c>
      <c r="E9206" t="s">
        <v>28</v>
      </c>
      <c r="F9206" t="s">
        <v>84</v>
      </c>
      <c r="G9206">
        <v>15000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 t="s">
        <v>227</v>
      </c>
      <c r="AB9206">
        <v>2018</v>
      </c>
    </row>
    <row r="9207" spans="1:28" x14ac:dyDescent="0.25">
      <c r="A9207">
        <v>92</v>
      </c>
      <c r="B9207" t="s">
        <v>337</v>
      </c>
      <c r="C9207" t="s">
        <v>725</v>
      </c>
      <c r="D9207" t="s">
        <v>6</v>
      </c>
      <c r="E9207" t="s">
        <v>37</v>
      </c>
      <c r="F9207" t="s">
        <v>84</v>
      </c>
      <c r="G9207">
        <v>8000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 t="s">
        <v>227</v>
      </c>
      <c r="AB9207">
        <v>2018</v>
      </c>
    </row>
    <row r="9208" spans="1:28" x14ac:dyDescent="0.25">
      <c r="A9208">
        <v>93</v>
      </c>
      <c r="B9208" t="s">
        <v>336</v>
      </c>
      <c r="C9208" t="s">
        <v>603</v>
      </c>
      <c r="D9208" t="s">
        <v>6</v>
      </c>
      <c r="E9208" t="s">
        <v>37</v>
      </c>
      <c r="F9208" t="s">
        <v>84</v>
      </c>
      <c r="G9208">
        <v>8000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 t="s">
        <v>610</v>
      </c>
      <c r="AB9208">
        <v>2018</v>
      </c>
    </row>
    <row r="9209" spans="1:28" x14ac:dyDescent="0.25">
      <c r="A9209">
        <v>94</v>
      </c>
      <c r="B9209" t="s">
        <v>373</v>
      </c>
      <c r="C9209" t="s">
        <v>708</v>
      </c>
      <c r="D9209" t="s">
        <v>7</v>
      </c>
      <c r="E9209" t="s">
        <v>27</v>
      </c>
      <c r="F9209" t="s">
        <v>84</v>
      </c>
      <c r="G9209">
        <v>360000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 t="s">
        <v>610</v>
      </c>
      <c r="AB9209">
        <v>2018</v>
      </c>
    </row>
    <row r="9210" spans="1:28" x14ac:dyDescent="0.25">
      <c r="A9210">
        <v>1</v>
      </c>
      <c r="B9210" t="s">
        <v>427</v>
      </c>
      <c r="C9210" t="s">
        <v>709</v>
      </c>
      <c r="D9210" t="s">
        <v>19</v>
      </c>
      <c r="E9210" t="s">
        <v>71</v>
      </c>
      <c r="F9210" t="s">
        <v>84</v>
      </c>
      <c r="G9210">
        <v>280000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 t="s">
        <v>610</v>
      </c>
      <c r="AB9210">
        <v>2018</v>
      </c>
    </row>
    <row r="9211" spans="1:28" x14ac:dyDescent="0.25">
      <c r="A9211">
        <v>2</v>
      </c>
      <c r="B9211" t="s">
        <v>426</v>
      </c>
      <c r="C9211" t="s">
        <v>502</v>
      </c>
      <c r="D9211" t="s">
        <v>10</v>
      </c>
      <c r="E9211" t="s">
        <v>53</v>
      </c>
      <c r="F9211" t="s">
        <v>84</v>
      </c>
      <c r="G9211">
        <v>280000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 t="s">
        <v>610</v>
      </c>
      <c r="AB9211">
        <v>2018</v>
      </c>
    </row>
    <row r="9212" spans="1:28" x14ac:dyDescent="0.25">
      <c r="A9212">
        <v>3</v>
      </c>
      <c r="B9212" t="s">
        <v>425</v>
      </c>
      <c r="C9212" t="s">
        <v>659</v>
      </c>
      <c r="D9212" t="s">
        <v>6</v>
      </c>
      <c r="E9212" t="s">
        <v>756</v>
      </c>
      <c r="F9212" t="s">
        <v>84</v>
      </c>
      <c r="G9212">
        <v>130000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 t="s">
        <v>610</v>
      </c>
      <c r="AB9212">
        <v>2018</v>
      </c>
    </row>
    <row r="9213" spans="1:28" x14ac:dyDescent="0.25">
      <c r="A9213">
        <v>4</v>
      </c>
      <c r="B9213" t="s">
        <v>424</v>
      </c>
      <c r="C9213" t="s">
        <v>665</v>
      </c>
      <c r="D9213" t="s">
        <v>17</v>
      </c>
      <c r="E9213" t="s">
        <v>755</v>
      </c>
      <c r="F9213" t="s">
        <v>84</v>
      </c>
      <c r="G9213">
        <v>130000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 t="s">
        <v>610</v>
      </c>
      <c r="AB9213">
        <v>2018</v>
      </c>
    </row>
    <row r="9214" spans="1:28" x14ac:dyDescent="0.25">
      <c r="A9214">
        <v>5</v>
      </c>
      <c r="B9214" t="s">
        <v>423</v>
      </c>
      <c r="C9214" t="s">
        <v>614</v>
      </c>
      <c r="D9214" t="s">
        <v>615</v>
      </c>
      <c r="E9214" t="s">
        <v>616</v>
      </c>
      <c r="F9214" t="s">
        <v>84</v>
      </c>
      <c r="G9214">
        <v>130000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 t="s">
        <v>610</v>
      </c>
      <c r="AB9214">
        <v>2018</v>
      </c>
    </row>
    <row r="9215" spans="1:28" x14ac:dyDescent="0.25">
      <c r="A9215">
        <v>6</v>
      </c>
      <c r="B9215" t="s">
        <v>422</v>
      </c>
      <c r="C9215" t="s">
        <v>504</v>
      </c>
      <c r="D9215" t="s">
        <v>5</v>
      </c>
      <c r="E9215" t="s">
        <v>702</v>
      </c>
      <c r="F9215" t="s">
        <v>84</v>
      </c>
      <c r="G9215">
        <v>130000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 t="s">
        <v>610</v>
      </c>
      <c r="AB9215">
        <v>2018</v>
      </c>
    </row>
    <row r="9216" spans="1:28" x14ac:dyDescent="0.25">
      <c r="A9216">
        <v>7</v>
      </c>
      <c r="B9216" t="s">
        <v>421</v>
      </c>
      <c r="C9216" t="s">
        <v>515</v>
      </c>
      <c r="D9216" t="s">
        <v>4</v>
      </c>
      <c r="E9216" t="s">
        <v>516</v>
      </c>
      <c r="F9216" t="s">
        <v>84</v>
      </c>
      <c r="G9216">
        <v>130000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 t="s">
        <v>610</v>
      </c>
      <c r="AB9216">
        <v>2018</v>
      </c>
    </row>
    <row r="9217" spans="1:28" x14ac:dyDescent="0.25">
      <c r="A9217">
        <v>8</v>
      </c>
      <c r="B9217" t="s">
        <v>420</v>
      </c>
      <c r="C9217" t="s">
        <v>513</v>
      </c>
      <c r="D9217" t="s">
        <v>14</v>
      </c>
      <c r="E9217" t="s">
        <v>333</v>
      </c>
      <c r="F9217" t="s">
        <v>84</v>
      </c>
      <c r="G9217">
        <v>130000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 t="s">
        <v>610</v>
      </c>
      <c r="AB9217">
        <v>2018</v>
      </c>
    </row>
    <row r="9218" spans="1:28" x14ac:dyDescent="0.25">
      <c r="A9218">
        <v>9</v>
      </c>
      <c r="B9218" t="s">
        <v>419</v>
      </c>
      <c r="C9218" t="s">
        <v>518</v>
      </c>
      <c r="D9218" t="s">
        <v>16</v>
      </c>
      <c r="E9218" t="s">
        <v>701</v>
      </c>
      <c r="F9218" t="s">
        <v>84</v>
      </c>
      <c r="G9218">
        <v>130000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 t="s">
        <v>610</v>
      </c>
      <c r="AB9218">
        <v>2018</v>
      </c>
    </row>
    <row r="9219" spans="1:28" x14ac:dyDescent="0.25">
      <c r="A9219">
        <v>10</v>
      </c>
      <c r="B9219" t="s">
        <v>418</v>
      </c>
      <c r="C9219" t="s">
        <v>710</v>
      </c>
      <c r="D9219" t="s">
        <v>94</v>
      </c>
      <c r="E9219" t="s">
        <v>711</v>
      </c>
      <c r="F9219" t="s">
        <v>84</v>
      </c>
      <c r="G9219">
        <v>130000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 t="s">
        <v>610</v>
      </c>
      <c r="AB9219">
        <v>2018</v>
      </c>
    </row>
    <row r="9220" spans="1:28" x14ac:dyDescent="0.25">
      <c r="A9220">
        <v>11</v>
      </c>
      <c r="B9220" t="s">
        <v>417</v>
      </c>
      <c r="C9220" t="s">
        <v>512</v>
      </c>
      <c r="D9220" t="s">
        <v>21</v>
      </c>
      <c r="E9220" t="s">
        <v>81</v>
      </c>
      <c r="F9220" t="s">
        <v>84</v>
      </c>
      <c r="G9220">
        <v>130000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 t="s">
        <v>610</v>
      </c>
      <c r="AB9220">
        <v>2018</v>
      </c>
    </row>
    <row r="9221" spans="1:28" x14ac:dyDescent="0.25">
      <c r="A9221">
        <v>12</v>
      </c>
      <c r="B9221" t="s">
        <v>416</v>
      </c>
      <c r="C9221" t="s">
        <v>679</v>
      </c>
      <c r="D9221" t="s">
        <v>6</v>
      </c>
      <c r="E9221" t="s">
        <v>757</v>
      </c>
      <c r="F9221" t="s">
        <v>84</v>
      </c>
      <c r="G9221">
        <v>95000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 t="s">
        <v>610</v>
      </c>
      <c r="AB9221">
        <v>2018</v>
      </c>
    </row>
    <row r="9222" spans="1:28" x14ac:dyDescent="0.25">
      <c r="A9222">
        <v>13</v>
      </c>
      <c r="B9222" t="s">
        <v>415</v>
      </c>
      <c r="C9222" t="s">
        <v>525</v>
      </c>
      <c r="D9222" t="s">
        <v>10</v>
      </c>
      <c r="E9222" t="s">
        <v>69</v>
      </c>
      <c r="F9222" t="s">
        <v>84</v>
      </c>
      <c r="G9222">
        <v>95000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 t="s">
        <v>610</v>
      </c>
      <c r="AB9222">
        <v>0</v>
      </c>
    </row>
    <row r="9223" spans="1:28" x14ac:dyDescent="0.25">
      <c r="A9223">
        <v>14</v>
      </c>
      <c r="B9223" t="s">
        <v>414</v>
      </c>
      <c r="C9223" t="s">
        <v>523</v>
      </c>
      <c r="D9223" t="s">
        <v>21</v>
      </c>
      <c r="E9223" t="s">
        <v>731</v>
      </c>
      <c r="F9223" t="s">
        <v>84</v>
      </c>
      <c r="G9223">
        <v>95000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 t="s">
        <v>610</v>
      </c>
      <c r="AB9223">
        <v>0</v>
      </c>
    </row>
    <row r="9224" spans="1:28" x14ac:dyDescent="0.25">
      <c r="A9224">
        <v>15</v>
      </c>
      <c r="B9224" t="s">
        <v>413</v>
      </c>
      <c r="C9224" t="s">
        <v>626</v>
      </c>
      <c r="D9224" t="s">
        <v>627</v>
      </c>
      <c r="E9224" t="s">
        <v>781</v>
      </c>
      <c r="F9224" t="s">
        <v>84</v>
      </c>
      <c r="G9224">
        <v>95000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 t="s">
        <v>610</v>
      </c>
      <c r="AB9224">
        <v>0</v>
      </c>
    </row>
    <row r="9225" spans="1:28" x14ac:dyDescent="0.25">
      <c r="A9225">
        <v>16</v>
      </c>
      <c r="B9225" t="s">
        <v>412</v>
      </c>
      <c r="C9225" t="s">
        <v>527</v>
      </c>
      <c r="D9225" t="s">
        <v>17</v>
      </c>
      <c r="E9225" t="s">
        <v>67</v>
      </c>
      <c r="F9225" t="s">
        <v>84</v>
      </c>
      <c r="G9225">
        <v>85000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 t="s">
        <v>610</v>
      </c>
      <c r="AB9225">
        <v>0</v>
      </c>
    </row>
    <row r="9226" spans="1:28" x14ac:dyDescent="0.25">
      <c r="A9226">
        <v>17</v>
      </c>
      <c r="B9226" t="s">
        <v>411</v>
      </c>
      <c r="C9226" t="s">
        <v>521</v>
      </c>
      <c r="D9226" t="s">
        <v>13</v>
      </c>
      <c r="E9226" t="s">
        <v>729</v>
      </c>
      <c r="F9226" t="s">
        <v>84</v>
      </c>
      <c r="G9226">
        <v>95000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 t="s">
        <v>610</v>
      </c>
      <c r="AB9226">
        <v>0</v>
      </c>
    </row>
    <row r="9227" spans="1:28" x14ac:dyDescent="0.25">
      <c r="A9227">
        <v>18</v>
      </c>
      <c r="B9227" t="s">
        <v>410</v>
      </c>
      <c r="C9227" t="s">
        <v>685</v>
      </c>
      <c r="D9227" t="s">
        <v>21</v>
      </c>
      <c r="E9227" t="s">
        <v>734</v>
      </c>
      <c r="F9227" t="s">
        <v>84</v>
      </c>
      <c r="G9227">
        <v>85000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 t="s">
        <v>610</v>
      </c>
      <c r="AB9227">
        <v>0</v>
      </c>
    </row>
    <row r="9228" spans="1:28" x14ac:dyDescent="0.25">
      <c r="A9228">
        <v>19</v>
      </c>
      <c r="B9228" t="s">
        <v>409</v>
      </c>
      <c r="C9228" t="s">
        <v>719</v>
      </c>
      <c r="D9228" t="s">
        <v>94</v>
      </c>
      <c r="E9228" t="s">
        <v>758</v>
      </c>
      <c r="F9228" t="s">
        <v>84</v>
      </c>
      <c r="G9228">
        <v>85000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 t="s">
        <v>610</v>
      </c>
      <c r="AB9228">
        <v>0</v>
      </c>
    </row>
    <row r="9229" spans="1:28" x14ac:dyDescent="0.25">
      <c r="A9229">
        <v>20</v>
      </c>
      <c r="B9229" t="s">
        <v>408</v>
      </c>
      <c r="C9229" t="s">
        <v>712</v>
      </c>
      <c r="D9229" t="s">
        <v>632</v>
      </c>
      <c r="E9229" t="s">
        <v>713</v>
      </c>
      <c r="F9229" t="s">
        <v>84</v>
      </c>
      <c r="G9229">
        <v>80000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 t="s">
        <v>610</v>
      </c>
      <c r="AB9229">
        <v>0</v>
      </c>
    </row>
    <row r="9230" spans="1:28" x14ac:dyDescent="0.25">
      <c r="A9230">
        <v>21</v>
      </c>
      <c r="B9230" t="s">
        <v>407</v>
      </c>
      <c r="C9230" t="s">
        <v>532</v>
      </c>
      <c r="D9230" t="s">
        <v>12</v>
      </c>
      <c r="E9230" t="s">
        <v>35</v>
      </c>
      <c r="F9230" t="s">
        <v>84</v>
      </c>
      <c r="G9230">
        <v>75000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 t="s">
        <v>610</v>
      </c>
      <c r="AB9230">
        <v>0</v>
      </c>
    </row>
    <row r="9231" spans="1:28" x14ac:dyDescent="0.25">
      <c r="A9231">
        <v>22</v>
      </c>
      <c r="B9231" t="s">
        <v>373</v>
      </c>
      <c r="C9231" t="s">
        <v>688</v>
      </c>
      <c r="D9231" t="s">
        <v>94</v>
      </c>
      <c r="E9231" t="s">
        <v>689</v>
      </c>
      <c r="F9231" t="s">
        <v>84</v>
      </c>
      <c r="G9231">
        <v>80000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 t="s">
        <v>610</v>
      </c>
      <c r="AB9231">
        <v>0</v>
      </c>
    </row>
    <row r="9232" spans="1:28" x14ac:dyDescent="0.25">
      <c r="A9232">
        <v>23</v>
      </c>
      <c r="B9232" t="s">
        <v>406</v>
      </c>
      <c r="C9232" t="s">
        <v>533</v>
      </c>
      <c r="D9232" t="s">
        <v>6</v>
      </c>
      <c r="E9232" t="s">
        <v>735</v>
      </c>
      <c r="F9232" t="s">
        <v>84</v>
      </c>
      <c r="G9232">
        <v>70000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 t="s">
        <v>610</v>
      </c>
      <c r="AB9232">
        <v>0</v>
      </c>
    </row>
    <row r="9233" spans="1:28" x14ac:dyDescent="0.25">
      <c r="A9233">
        <v>24</v>
      </c>
      <c r="B9233" t="s">
        <v>405</v>
      </c>
      <c r="C9233" t="s">
        <v>535</v>
      </c>
      <c r="D9233" t="s">
        <v>16</v>
      </c>
      <c r="E9233" t="s">
        <v>61</v>
      </c>
      <c r="F9233" t="s">
        <v>84</v>
      </c>
      <c r="G9233">
        <v>65000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 t="s">
        <v>610</v>
      </c>
      <c r="AB9233">
        <v>0</v>
      </c>
    </row>
    <row r="9234" spans="1:28" x14ac:dyDescent="0.25">
      <c r="A9234">
        <v>25</v>
      </c>
      <c r="B9234" t="s">
        <v>404</v>
      </c>
      <c r="C9234" t="s">
        <v>534</v>
      </c>
      <c r="D9234" t="s">
        <v>10</v>
      </c>
      <c r="E9234" t="s">
        <v>759</v>
      </c>
      <c r="F9234" t="s">
        <v>84</v>
      </c>
      <c r="G9234">
        <v>65000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 t="s">
        <v>610</v>
      </c>
      <c r="AB9234">
        <v>0</v>
      </c>
    </row>
    <row r="9235" spans="1:28" x14ac:dyDescent="0.25">
      <c r="A9235">
        <v>26</v>
      </c>
      <c r="B9235" t="s">
        <v>403</v>
      </c>
      <c r="C9235" t="s">
        <v>703</v>
      </c>
      <c r="D9235" t="s">
        <v>13</v>
      </c>
      <c r="E9235" t="s">
        <v>704</v>
      </c>
      <c r="F9235" t="s">
        <v>84</v>
      </c>
      <c r="G9235">
        <v>65000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 t="s">
        <v>610</v>
      </c>
      <c r="AB9235">
        <v>0</v>
      </c>
    </row>
    <row r="9236" spans="1:28" x14ac:dyDescent="0.25">
      <c r="A9236">
        <v>27</v>
      </c>
      <c r="B9236" t="s">
        <v>402</v>
      </c>
      <c r="C9236" t="s">
        <v>526</v>
      </c>
      <c r="D9236" t="s">
        <v>4</v>
      </c>
      <c r="E9236" t="s">
        <v>737</v>
      </c>
      <c r="F9236" t="s">
        <v>84</v>
      </c>
      <c r="G9236">
        <v>65000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 t="s">
        <v>610</v>
      </c>
      <c r="AB9236">
        <v>0</v>
      </c>
    </row>
    <row r="9237" spans="1:28" x14ac:dyDescent="0.25">
      <c r="A9237">
        <v>28</v>
      </c>
      <c r="B9237" t="s">
        <v>401</v>
      </c>
      <c r="C9237" t="s">
        <v>537</v>
      </c>
      <c r="D9237" t="s">
        <v>7</v>
      </c>
      <c r="E9237" t="s">
        <v>75</v>
      </c>
      <c r="F9237" t="s">
        <v>84</v>
      </c>
      <c r="G9237">
        <v>60000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 t="s">
        <v>610</v>
      </c>
      <c r="AB9237">
        <v>0</v>
      </c>
    </row>
    <row r="9238" spans="1:28" x14ac:dyDescent="0.25">
      <c r="A9238">
        <v>29</v>
      </c>
      <c r="B9238" t="s">
        <v>400</v>
      </c>
      <c r="C9238" t="s">
        <v>536</v>
      </c>
      <c r="D9238" t="s">
        <v>4</v>
      </c>
      <c r="E9238" t="s">
        <v>64</v>
      </c>
      <c r="F9238" t="s">
        <v>84</v>
      </c>
      <c r="G9238">
        <v>60000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 t="s">
        <v>610</v>
      </c>
      <c r="AB9238">
        <v>0</v>
      </c>
    </row>
    <row r="9239" spans="1:28" x14ac:dyDescent="0.25">
      <c r="A9239">
        <v>30</v>
      </c>
      <c r="B9239" t="s">
        <v>342</v>
      </c>
      <c r="C9239" t="s">
        <v>539</v>
      </c>
      <c r="D9239" t="s">
        <v>15</v>
      </c>
      <c r="E9239" t="s">
        <v>540</v>
      </c>
      <c r="F9239" t="s">
        <v>84</v>
      </c>
      <c r="G9239">
        <v>55000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 t="s">
        <v>610</v>
      </c>
      <c r="AB9239">
        <v>0</v>
      </c>
    </row>
    <row r="9240" spans="1:28" x14ac:dyDescent="0.25">
      <c r="A9240">
        <v>31</v>
      </c>
      <c r="B9240" t="s">
        <v>399</v>
      </c>
      <c r="C9240" t="s">
        <v>514</v>
      </c>
      <c r="D9240" t="s">
        <v>16</v>
      </c>
      <c r="E9240" t="s">
        <v>79</v>
      </c>
      <c r="F9240" t="s">
        <v>84</v>
      </c>
      <c r="G9240">
        <v>54000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 t="s">
        <v>610</v>
      </c>
      <c r="AB9240">
        <v>0</v>
      </c>
    </row>
    <row r="9241" spans="1:28" x14ac:dyDescent="0.25">
      <c r="A9241">
        <v>32</v>
      </c>
      <c r="B9241" t="s">
        <v>398</v>
      </c>
      <c r="C9241" t="s">
        <v>770</v>
      </c>
      <c r="D9241" t="s">
        <v>615</v>
      </c>
      <c r="E9241" t="s">
        <v>771</v>
      </c>
      <c r="F9241" t="s">
        <v>84</v>
      </c>
      <c r="G9241">
        <v>55000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 t="s">
        <v>610</v>
      </c>
      <c r="AB9241">
        <v>0</v>
      </c>
    </row>
    <row r="9242" spans="1:28" x14ac:dyDescent="0.25">
      <c r="A9242">
        <v>33</v>
      </c>
      <c r="B9242" t="s">
        <v>397</v>
      </c>
      <c r="C9242" t="s">
        <v>542</v>
      </c>
      <c r="D9242" t="s">
        <v>17</v>
      </c>
      <c r="E9242" t="s">
        <v>76</v>
      </c>
      <c r="F9242" t="s">
        <v>84</v>
      </c>
      <c r="G9242">
        <v>50000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 t="s">
        <v>610</v>
      </c>
      <c r="AB9242">
        <v>0</v>
      </c>
    </row>
    <row r="9243" spans="1:28" x14ac:dyDescent="0.25">
      <c r="A9243">
        <v>34</v>
      </c>
      <c r="B9243" t="s">
        <v>396</v>
      </c>
      <c r="C9243" t="s">
        <v>541</v>
      </c>
      <c r="D9243" t="s">
        <v>21</v>
      </c>
      <c r="E9243" t="s">
        <v>70</v>
      </c>
      <c r="F9243" t="s">
        <v>84</v>
      </c>
      <c r="G9243">
        <v>50000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 t="s">
        <v>610</v>
      </c>
      <c r="AB9243">
        <v>0</v>
      </c>
    </row>
    <row r="9244" spans="1:28" x14ac:dyDescent="0.25">
      <c r="A9244">
        <v>35</v>
      </c>
      <c r="B9244" t="s">
        <v>395</v>
      </c>
      <c r="C9244" t="s">
        <v>772</v>
      </c>
      <c r="D9244" t="s">
        <v>10</v>
      </c>
      <c r="E9244" t="s">
        <v>773</v>
      </c>
      <c r="F9244" t="s">
        <v>84</v>
      </c>
      <c r="G9244">
        <v>49500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 t="s">
        <v>610</v>
      </c>
      <c r="AB9244">
        <v>0</v>
      </c>
    </row>
    <row r="9245" spans="1:28" x14ac:dyDescent="0.25">
      <c r="A9245">
        <v>36</v>
      </c>
      <c r="B9245" t="s">
        <v>394</v>
      </c>
      <c r="C9245" t="s">
        <v>774</v>
      </c>
      <c r="D9245" t="s">
        <v>10</v>
      </c>
      <c r="E9245" t="s">
        <v>775</v>
      </c>
      <c r="F9245" t="s">
        <v>84</v>
      </c>
      <c r="G9245">
        <v>45000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 t="s">
        <v>610</v>
      </c>
      <c r="AB9245">
        <v>0</v>
      </c>
    </row>
    <row r="9246" spans="1:28" x14ac:dyDescent="0.25">
      <c r="A9246">
        <v>37</v>
      </c>
      <c r="B9246" t="s">
        <v>393</v>
      </c>
      <c r="C9246" t="s">
        <v>717</v>
      </c>
      <c r="D9246" t="s">
        <v>10</v>
      </c>
      <c r="E9246" t="s">
        <v>43</v>
      </c>
      <c r="F9246" t="s">
        <v>84</v>
      </c>
      <c r="G9246">
        <v>45000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 t="s">
        <v>610</v>
      </c>
      <c r="AB9246">
        <v>0</v>
      </c>
    </row>
    <row r="9247" spans="1:28" x14ac:dyDescent="0.25">
      <c r="A9247">
        <v>38</v>
      </c>
      <c r="B9247" t="s">
        <v>392</v>
      </c>
      <c r="C9247" t="s">
        <v>547</v>
      </c>
      <c r="D9247" t="s">
        <v>10</v>
      </c>
      <c r="E9247" t="s">
        <v>50</v>
      </c>
      <c r="F9247" t="s">
        <v>84</v>
      </c>
      <c r="G9247">
        <v>45000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 t="s">
        <v>610</v>
      </c>
      <c r="AB9247">
        <v>0</v>
      </c>
    </row>
    <row r="9248" spans="1:28" x14ac:dyDescent="0.25">
      <c r="A9248">
        <v>39</v>
      </c>
      <c r="B9248" t="s">
        <v>391</v>
      </c>
      <c r="C9248" t="s">
        <v>545</v>
      </c>
      <c r="D9248" t="s">
        <v>4</v>
      </c>
      <c r="E9248" t="s">
        <v>24</v>
      </c>
      <c r="F9248" t="s">
        <v>84</v>
      </c>
      <c r="G9248">
        <v>45000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 t="s">
        <v>610</v>
      </c>
      <c r="AB9248">
        <v>0</v>
      </c>
    </row>
    <row r="9249" spans="1:28" x14ac:dyDescent="0.25">
      <c r="A9249">
        <v>40</v>
      </c>
      <c r="B9249" t="s">
        <v>390</v>
      </c>
      <c r="C9249" t="s">
        <v>531</v>
      </c>
      <c r="D9249" t="s">
        <v>5</v>
      </c>
      <c r="E9249" t="s">
        <v>25</v>
      </c>
      <c r="F9249" t="s">
        <v>84</v>
      </c>
      <c r="G9249">
        <v>45000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 t="s">
        <v>610</v>
      </c>
      <c r="AB9249">
        <v>0</v>
      </c>
    </row>
    <row r="9250" spans="1:28" x14ac:dyDescent="0.25">
      <c r="A9250">
        <v>41</v>
      </c>
      <c r="B9250" t="s">
        <v>389</v>
      </c>
      <c r="C9250" t="s">
        <v>529</v>
      </c>
      <c r="D9250" t="s">
        <v>94</v>
      </c>
      <c r="E9250" t="s">
        <v>43</v>
      </c>
      <c r="F9250" t="s">
        <v>84</v>
      </c>
      <c r="G9250">
        <v>45000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 t="s">
        <v>610</v>
      </c>
      <c r="AB9250">
        <v>0</v>
      </c>
    </row>
    <row r="9251" spans="1:28" x14ac:dyDescent="0.25">
      <c r="A9251">
        <v>42</v>
      </c>
      <c r="B9251" t="s">
        <v>388</v>
      </c>
      <c r="C9251" t="s">
        <v>646</v>
      </c>
      <c r="D9251" t="s">
        <v>647</v>
      </c>
      <c r="E9251" t="s">
        <v>24</v>
      </c>
      <c r="F9251" t="s">
        <v>84</v>
      </c>
      <c r="G9251">
        <v>45000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 t="s">
        <v>610</v>
      </c>
      <c r="AB9251">
        <v>0</v>
      </c>
    </row>
    <row r="9252" spans="1:28" x14ac:dyDescent="0.25">
      <c r="A9252">
        <v>43</v>
      </c>
      <c r="B9252" t="s">
        <v>387</v>
      </c>
      <c r="C9252" t="s">
        <v>549</v>
      </c>
      <c r="D9252" t="s">
        <v>16</v>
      </c>
      <c r="E9252" t="s">
        <v>45</v>
      </c>
      <c r="F9252" t="s">
        <v>84</v>
      </c>
      <c r="G9252">
        <v>44000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 t="s">
        <v>610</v>
      </c>
      <c r="AB9252">
        <v>0</v>
      </c>
    </row>
    <row r="9253" spans="1:28" x14ac:dyDescent="0.25">
      <c r="A9253">
        <v>44</v>
      </c>
      <c r="B9253" t="s">
        <v>386</v>
      </c>
      <c r="C9253" t="s">
        <v>631</v>
      </c>
      <c r="D9253" t="s">
        <v>6</v>
      </c>
      <c r="E9253" t="s">
        <v>740</v>
      </c>
      <c r="F9253" t="s">
        <v>84</v>
      </c>
      <c r="G9253">
        <v>40000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 t="s">
        <v>610</v>
      </c>
      <c r="AB9253">
        <v>0</v>
      </c>
    </row>
    <row r="9254" spans="1:28" x14ac:dyDescent="0.25">
      <c r="A9254">
        <v>45</v>
      </c>
      <c r="B9254" t="s">
        <v>385</v>
      </c>
      <c r="C9254" t="s">
        <v>629</v>
      </c>
      <c r="D9254" t="s">
        <v>12</v>
      </c>
      <c r="E9254" t="s">
        <v>698</v>
      </c>
      <c r="F9254" t="s">
        <v>84</v>
      </c>
      <c r="G9254">
        <v>40000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 t="s">
        <v>610</v>
      </c>
      <c r="AB9254">
        <v>0</v>
      </c>
    </row>
    <row r="9255" spans="1:28" x14ac:dyDescent="0.25">
      <c r="A9255">
        <v>46</v>
      </c>
      <c r="B9255" t="s">
        <v>384</v>
      </c>
      <c r="C9255" t="s">
        <v>776</v>
      </c>
      <c r="D9255" t="s">
        <v>17</v>
      </c>
      <c r="E9255" t="s">
        <v>777</v>
      </c>
      <c r="F9255" t="s">
        <v>84</v>
      </c>
      <c r="G9255">
        <v>40000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 t="s">
        <v>610</v>
      </c>
      <c r="AB9255">
        <v>0</v>
      </c>
    </row>
    <row r="9256" spans="1:28" x14ac:dyDescent="0.25">
      <c r="A9256">
        <v>47</v>
      </c>
      <c r="B9256" t="s">
        <v>383</v>
      </c>
      <c r="C9256" t="s">
        <v>782</v>
      </c>
      <c r="D9256" t="s">
        <v>12</v>
      </c>
      <c r="E9256" t="s">
        <v>740</v>
      </c>
      <c r="F9256" t="s">
        <v>84</v>
      </c>
      <c r="G9256">
        <v>40000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 t="s">
        <v>610</v>
      </c>
      <c r="AB9256">
        <v>0</v>
      </c>
    </row>
    <row r="9257" spans="1:28" x14ac:dyDescent="0.25">
      <c r="A9257">
        <v>48</v>
      </c>
      <c r="B9257" t="s">
        <v>382</v>
      </c>
      <c r="C9257" t="s">
        <v>552</v>
      </c>
      <c r="D9257" t="s">
        <v>94</v>
      </c>
      <c r="E9257" t="s">
        <v>65</v>
      </c>
      <c r="F9257" t="s">
        <v>84</v>
      </c>
      <c r="G9257">
        <v>40000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 t="s">
        <v>610</v>
      </c>
      <c r="AB9257">
        <v>0</v>
      </c>
    </row>
    <row r="9258" spans="1:28" x14ac:dyDescent="0.25">
      <c r="A9258">
        <v>49</v>
      </c>
      <c r="B9258" t="s">
        <v>381</v>
      </c>
      <c r="C9258" t="s">
        <v>553</v>
      </c>
      <c r="D9258" t="s">
        <v>94</v>
      </c>
      <c r="E9258" t="s">
        <v>740</v>
      </c>
      <c r="F9258" t="s">
        <v>84</v>
      </c>
      <c r="G9258">
        <v>38000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 t="s">
        <v>610</v>
      </c>
      <c r="AB9258">
        <v>0</v>
      </c>
    </row>
    <row r="9259" spans="1:28" x14ac:dyDescent="0.25">
      <c r="A9259">
        <v>50</v>
      </c>
      <c r="B9259" t="s">
        <v>380</v>
      </c>
      <c r="C9259" t="s">
        <v>543</v>
      </c>
      <c r="D9259" t="s">
        <v>21</v>
      </c>
      <c r="E9259" t="s">
        <v>760</v>
      </c>
      <c r="F9259" t="s">
        <v>84</v>
      </c>
      <c r="G9259">
        <v>36000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 t="s">
        <v>610</v>
      </c>
      <c r="AB9259">
        <v>0</v>
      </c>
    </row>
    <row r="9260" spans="1:28" x14ac:dyDescent="0.25">
      <c r="A9260">
        <v>51</v>
      </c>
      <c r="B9260" t="s">
        <v>379</v>
      </c>
      <c r="C9260" t="s">
        <v>544</v>
      </c>
      <c r="D9260" t="s">
        <v>10</v>
      </c>
      <c r="E9260" t="s">
        <v>44</v>
      </c>
      <c r="F9260" t="s">
        <v>84</v>
      </c>
      <c r="G9260">
        <v>36000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 t="s">
        <v>610</v>
      </c>
      <c r="AB9260">
        <v>0</v>
      </c>
    </row>
    <row r="9261" spans="1:28" x14ac:dyDescent="0.25">
      <c r="A9261">
        <v>52</v>
      </c>
      <c r="B9261" t="s">
        <v>378</v>
      </c>
      <c r="C9261" t="s">
        <v>556</v>
      </c>
      <c r="D9261" t="s">
        <v>10</v>
      </c>
      <c r="E9261" t="s">
        <v>44</v>
      </c>
      <c r="F9261" t="s">
        <v>84</v>
      </c>
      <c r="G9261">
        <v>36000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 t="s">
        <v>610</v>
      </c>
      <c r="AB9261">
        <v>0</v>
      </c>
    </row>
    <row r="9262" spans="1:28" x14ac:dyDescent="0.25">
      <c r="A9262">
        <v>53</v>
      </c>
      <c r="B9262" t="s">
        <v>377</v>
      </c>
      <c r="C9262" t="s">
        <v>554</v>
      </c>
      <c r="D9262" t="s">
        <v>10</v>
      </c>
      <c r="E9262" t="s">
        <v>44</v>
      </c>
      <c r="F9262" t="s">
        <v>84</v>
      </c>
      <c r="G9262">
        <v>36000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 t="s">
        <v>610</v>
      </c>
      <c r="AB9262">
        <v>0</v>
      </c>
    </row>
    <row r="9263" spans="1:28" x14ac:dyDescent="0.25">
      <c r="A9263">
        <v>54</v>
      </c>
      <c r="B9263" t="s">
        <v>376</v>
      </c>
      <c r="C9263" t="s">
        <v>551</v>
      </c>
      <c r="D9263" t="s">
        <v>10</v>
      </c>
      <c r="E9263" t="s">
        <v>778</v>
      </c>
      <c r="F9263" t="s">
        <v>84</v>
      </c>
      <c r="G9263">
        <v>35000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 t="s">
        <v>610</v>
      </c>
      <c r="AB9263">
        <v>0</v>
      </c>
    </row>
    <row r="9264" spans="1:28" x14ac:dyDescent="0.25">
      <c r="A9264">
        <v>55</v>
      </c>
      <c r="B9264" t="s">
        <v>375</v>
      </c>
      <c r="C9264" t="s">
        <v>705</v>
      </c>
      <c r="D9264" t="s">
        <v>13</v>
      </c>
      <c r="E9264" t="s">
        <v>779</v>
      </c>
      <c r="F9264" t="s">
        <v>84</v>
      </c>
      <c r="G9264">
        <v>35000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 t="s">
        <v>610</v>
      </c>
      <c r="AB9264">
        <v>0</v>
      </c>
    </row>
    <row r="9265" spans="1:28" x14ac:dyDescent="0.25">
      <c r="A9265">
        <v>56</v>
      </c>
      <c r="B9265" t="s">
        <v>374</v>
      </c>
      <c r="C9265" t="s">
        <v>753</v>
      </c>
      <c r="D9265" t="s">
        <v>21</v>
      </c>
      <c r="E9265" t="s">
        <v>760</v>
      </c>
      <c r="F9265" t="s">
        <v>84</v>
      </c>
      <c r="G9265">
        <v>33000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 t="s">
        <v>610</v>
      </c>
      <c r="AB9265">
        <v>0</v>
      </c>
    </row>
    <row r="9266" spans="1:28" x14ac:dyDescent="0.25">
      <c r="A9266">
        <v>57</v>
      </c>
      <c r="B9266" t="s">
        <v>373</v>
      </c>
      <c r="C9266" t="s">
        <v>566</v>
      </c>
      <c r="D9266" t="s">
        <v>14</v>
      </c>
      <c r="E9266" t="s">
        <v>743</v>
      </c>
      <c r="F9266" t="s">
        <v>84</v>
      </c>
      <c r="G9266">
        <v>32000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 t="s">
        <v>610</v>
      </c>
      <c r="AB9266">
        <v>0</v>
      </c>
    </row>
    <row r="9267" spans="1:28" x14ac:dyDescent="0.25">
      <c r="A9267">
        <v>58</v>
      </c>
      <c r="B9267" t="s">
        <v>372</v>
      </c>
      <c r="C9267" t="s">
        <v>769</v>
      </c>
      <c r="D9267" t="s">
        <v>94</v>
      </c>
      <c r="E9267" t="s">
        <v>630</v>
      </c>
      <c r="F9267" t="s">
        <v>84</v>
      </c>
      <c r="G9267">
        <v>32000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 t="s">
        <v>610</v>
      </c>
      <c r="AB9267">
        <v>0</v>
      </c>
    </row>
    <row r="9268" spans="1:28" x14ac:dyDescent="0.25">
      <c r="A9268">
        <v>59</v>
      </c>
      <c r="B9268" t="s">
        <v>371</v>
      </c>
      <c r="C9268" t="s">
        <v>550</v>
      </c>
      <c r="D9268" t="s">
        <v>94</v>
      </c>
      <c r="E9268" t="s">
        <v>58</v>
      </c>
      <c r="F9268" t="s">
        <v>84</v>
      </c>
      <c r="G9268">
        <v>32000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 t="s">
        <v>610</v>
      </c>
      <c r="AB9268">
        <v>0</v>
      </c>
    </row>
    <row r="9269" spans="1:28" x14ac:dyDescent="0.25">
      <c r="A9269">
        <v>60</v>
      </c>
      <c r="B9269" t="s">
        <v>370</v>
      </c>
      <c r="C9269" t="s">
        <v>648</v>
      </c>
      <c r="D9269" t="s">
        <v>94</v>
      </c>
      <c r="E9269" t="s">
        <v>742</v>
      </c>
      <c r="F9269" t="s">
        <v>84</v>
      </c>
      <c r="G9269">
        <v>32000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 t="s">
        <v>610</v>
      </c>
      <c r="AB9269">
        <v>0</v>
      </c>
    </row>
    <row r="9270" spans="1:28" x14ac:dyDescent="0.25">
      <c r="A9270">
        <v>61</v>
      </c>
      <c r="B9270" t="s">
        <v>369</v>
      </c>
      <c r="C9270" t="s">
        <v>562</v>
      </c>
      <c r="D9270" t="s">
        <v>94</v>
      </c>
      <c r="E9270" t="s">
        <v>563</v>
      </c>
      <c r="F9270" t="s">
        <v>84</v>
      </c>
      <c r="G9270">
        <v>32000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 t="s">
        <v>610</v>
      </c>
      <c r="AB9270">
        <v>0</v>
      </c>
    </row>
    <row r="9271" spans="1:28" x14ac:dyDescent="0.25">
      <c r="A9271">
        <v>62</v>
      </c>
      <c r="B9271" t="s">
        <v>368</v>
      </c>
      <c r="C9271" t="s">
        <v>720</v>
      </c>
      <c r="D9271" t="s">
        <v>13</v>
      </c>
      <c r="E9271" t="s">
        <v>783</v>
      </c>
      <c r="F9271" t="s">
        <v>84</v>
      </c>
      <c r="G9271">
        <v>45000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 t="s">
        <v>610</v>
      </c>
      <c r="AB9271">
        <v>0</v>
      </c>
    </row>
    <row r="9272" spans="1:28" x14ac:dyDescent="0.25">
      <c r="A9272">
        <v>63</v>
      </c>
      <c r="B9272" t="s">
        <v>367</v>
      </c>
      <c r="C9272" t="s">
        <v>567</v>
      </c>
      <c r="D9272" t="s">
        <v>4</v>
      </c>
      <c r="E9272" t="s">
        <v>745</v>
      </c>
      <c r="F9272" t="s">
        <v>84</v>
      </c>
      <c r="G9272">
        <v>30000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 t="s">
        <v>610</v>
      </c>
      <c r="AB9272">
        <v>0</v>
      </c>
    </row>
    <row r="9273" spans="1:28" x14ac:dyDescent="0.25">
      <c r="A9273">
        <v>64</v>
      </c>
      <c r="B9273" t="s">
        <v>366</v>
      </c>
      <c r="C9273" t="s">
        <v>727</v>
      </c>
      <c r="D9273" t="s">
        <v>14</v>
      </c>
      <c r="E9273" t="s">
        <v>763</v>
      </c>
      <c r="F9273" t="s">
        <v>84</v>
      </c>
      <c r="G9273">
        <v>30000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 t="s">
        <v>610</v>
      </c>
      <c r="AB9273">
        <v>0</v>
      </c>
    </row>
    <row r="9274" spans="1:28" x14ac:dyDescent="0.25">
      <c r="A9274">
        <v>65</v>
      </c>
      <c r="B9274" t="s">
        <v>365</v>
      </c>
      <c r="C9274" t="s">
        <v>584</v>
      </c>
      <c r="D9274" t="s">
        <v>19</v>
      </c>
      <c r="E9274" t="s">
        <v>742</v>
      </c>
      <c r="F9274" t="s">
        <v>84</v>
      </c>
      <c r="G9274">
        <v>26000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 t="s">
        <v>610</v>
      </c>
      <c r="AB9274">
        <v>0</v>
      </c>
    </row>
    <row r="9275" spans="1:28" x14ac:dyDescent="0.25">
      <c r="A9275">
        <v>66</v>
      </c>
      <c r="B9275" t="s">
        <v>364</v>
      </c>
      <c r="C9275" t="s">
        <v>555</v>
      </c>
      <c r="D9275" t="s">
        <v>94</v>
      </c>
      <c r="E9275" t="s">
        <v>74</v>
      </c>
      <c r="F9275" t="s">
        <v>84</v>
      </c>
      <c r="G9275">
        <v>25000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 t="s">
        <v>610</v>
      </c>
      <c r="AB9275">
        <v>0</v>
      </c>
    </row>
    <row r="9276" spans="1:28" x14ac:dyDescent="0.25">
      <c r="A9276">
        <v>67</v>
      </c>
      <c r="B9276" t="s">
        <v>363</v>
      </c>
      <c r="C9276" t="s">
        <v>569</v>
      </c>
      <c r="D9276" t="s">
        <v>94</v>
      </c>
      <c r="E9276" t="s">
        <v>765</v>
      </c>
      <c r="F9276" t="s">
        <v>84</v>
      </c>
      <c r="G9276">
        <v>23100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 t="s">
        <v>610</v>
      </c>
      <c r="AB9276">
        <v>0</v>
      </c>
    </row>
    <row r="9277" spans="1:28" x14ac:dyDescent="0.25">
      <c r="A9277">
        <v>68</v>
      </c>
      <c r="B9277" t="s">
        <v>362</v>
      </c>
      <c r="C9277" t="s">
        <v>570</v>
      </c>
      <c r="D9277" t="s">
        <v>94</v>
      </c>
      <c r="E9277" t="s">
        <v>620</v>
      </c>
      <c r="F9277" t="s">
        <v>84</v>
      </c>
      <c r="G9277">
        <v>23000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 t="s">
        <v>610</v>
      </c>
      <c r="AB9277">
        <v>0</v>
      </c>
    </row>
    <row r="9278" spans="1:28" x14ac:dyDescent="0.25">
      <c r="A9278">
        <v>69</v>
      </c>
      <c r="B9278" t="s">
        <v>361</v>
      </c>
      <c r="C9278" t="s">
        <v>622</v>
      </c>
      <c r="D9278" t="s">
        <v>12</v>
      </c>
      <c r="E9278" t="s">
        <v>764</v>
      </c>
      <c r="F9278" t="s">
        <v>84</v>
      </c>
      <c r="G9278">
        <v>27500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 t="s">
        <v>610</v>
      </c>
      <c r="AB9278">
        <v>0</v>
      </c>
    </row>
    <row r="9279" spans="1:28" x14ac:dyDescent="0.25">
      <c r="A9279">
        <v>70</v>
      </c>
      <c r="B9279" t="s">
        <v>360</v>
      </c>
      <c r="C9279" t="s">
        <v>560</v>
      </c>
      <c r="D9279" t="s">
        <v>10</v>
      </c>
      <c r="E9279" t="s">
        <v>780</v>
      </c>
      <c r="F9279" t="s">
        <v>84</v>
      </c>
      <c r="G9279">
        <v>22000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 t="s">
        <v>610</v>
      </c>
      <c r="AB9279">
        <v>0</v>
      </c>
    </row>
    <row r="9280" spans="1:28" x14ac:dyDescent="0.25">
      <c r="A9280">
        <v>71</v>
      </c>
      <c r="B9280" t="s">
        <v>359</v>
      </c>
      <c r="C9280" t="s">
        <v>572</v>
      </c>
      <c r="D9280" t="s">
        <v>94</v>
      </c>
      <c r="E9280" t="s">
        <v>54</v>
      </c>
      <c r="F9280" t="s">
        <v>84</v>
      </c>
      <c r="G9280">
        <v>22000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 t="s">
        <v>610</v>
      </c>
      <c r="AB9280">
        <v>0</v>
      </c>
    </row>
    <row r="9281" spans="1:28" x14ac:dyDescent="0.25">
      <c r="A9281">
        <v>72</v>
      </c>
      <c r="B9281" t="s">
        <v>358</v>
      </c>
      <c r="C9281" t="s">
        <v>748</v>
      </c>
      <c r="D9281" t="s">
        <v>10</v>
      </c>
      <c r="E9281" t="s">
        <v>54</v>
      </c>
      <c r="F9281" t="s">
        <v>84</v>
      </c>
      <c r="G9281">
        <v>22000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 t="s">
        <v>610</v>
      </c>
      <c r="AB9281">
        <v>0</v>
      </c>
    </row>
    <row r="9282" spans="1:28" x14ac:dyDescent="0.25">
      <c r="A9282">
        <v>73</v>
      </c>
      <c r="B9282" t="s">
        <v>357</v>
      </c>
      <c r="C9282" t="s">
        <v>589</v>
      </c>
      <c r="D9282" t="s">
        <v>6</v>
      </c>
      <c r="E9282" t="s">
        <v>767</v>
      </c>
      <c r="F9282" t="s">
        <v>84</v>
      </c>
      <c r="G9282">
        <v>22000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 t="s">
        <v>610</v>
      </c>
      <c r="AB9282">
        <v>0</v>
      </c>
    </row>
    <row r="9283" spans="1:28" x14ac:dyDescent="0.25">
      <c r="A9283">
        <v>74</v>
      </c>
      <c r="B9283" t="s">
        <v>356</v>
      </c>
      <c r="C9283" t="s">
        <v>571</v>
      </c>
      <c r="D9283" t="s">
        <v>6</v>
      </c>
      <c r="E9283" t="s">
        <v>767</v>
      </c>
      <c r="F9283" t="s">
        <v>84</v>
      </c>
      <c r="G9283">
        <v>22000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 t="s">
        <v>610</v>
      </c>
      <c r="AB9283">
        <v>0</v>
      </c>
    </row>
    <row r="9284" spans="1:28" x14ac:dyDescent="0.25">
      <c r="A9284">
        <v>75</v>
      </c>
      <c r="B9284" t="s">
        <v>355</v>
      </c>
      <c r="C9284" t="s">
        <v>582</v>
      </c>
      <c r="D9284" t="s">
        <v>7</v>
      </c>
      <c r="E9284" t="s">
        <v>54</v>
      </c>
      <c r="F9284" t="s">
        <v>84</v>
      </c>
      <c r="G9284">
        <v>22000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 t="s">
        <v>610</v>
      </c>
      <c r="AB9284">
        <v>0</v>
      </c>
    </row>
    <row r="9285" spans="1:28" x14ac:dyDescent="0.25">
      <c r="A9285">
        <v>76</v>
      </c>
      <c r="B9285" t="s">
        <v>354</v>
      </c>
      <c r="C9285" t="s">
        <v>581</v>
      </c>
      <c r="D9285" t="s">
        <v>94</v>
      </c>
      <c r="E9285" t="s">
        <v>54</v>
      </c>
      <c r="F9285" t="s">
        <v>84</v>
      </c>
      <c r="G9285">
        <v>22000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 t="s">
        <v>610</v>
      </c>
      <c r="AB9285">
        <v>0</v>
      </c>
    </row>
    <row r="9286" spans="1:28" x14ac:dyDescent="0.25">
      <c r="A9286">
        <v>77</v>
      </c>
      <c r="B9286" t="s">
        <v>353</v>
      </c>
      <c r="C9286" t="s">
        <v>766</v>
      </c>
      <c r="D9286" t="s">
        <v>19</v>
      </c>
      <c r="E9286" t="s">
        <v>60</v>
      </c>
      <c r="F9286" t="s">
        <v>84</v>
      </c>
      <c r="G9286">
        <v>22000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 t="s">
        <v>610</v>
      </c>
      <c r="AB9286">
        <v>0</v>
      </c>
    </row>
    <row r="9287" spans="1:28" x14ac:dyDescent="0.25">
      <c r="A9287">
        <v>78</v>
      </c>
      <c r="B9287" t="s">
        <v>352</v>
      </c>
      <c r="C9287" t="s">
        <v>593</v>
      </c>
      <c r="D9287" t="s">
        <v>6</v>
      </c>
      <c r="E9287" t="s">
        <v>768</v>
      </c>
      <c r="F9287" t="s">
        <v>84</v>
      </c>
      <c r="G9287">
        <v>20000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 t="s">
        <v>610</v>
      </c>
      <c r="AB9287">
        <v>0</v>
      </c>
    </row>
    <row r="9288" spans="1:28" x14ac:dyDescent="0.25">
      <c r="A9288">
        <v>79</v>
      </c>
      <c r="B9288" t="s">
        <v>351</v>
      </c>
      <c r="C9288" t="s">
        <v>592</v>
      </c>
      <c r="D9288" t="s">
        <v>6</v>
      </c>
      <c r="E9288" t="s">
        <v>768</v>
      </c>
      <c r="F9288" t="s">
        <v>84</v>
      </c>
      <c r="G9288">
        <v>20000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 t="s">
        <v>610</v>
      </c>
      <c r="AB9288">
        <v>0</v>
      </c>
    </row>
    <row r="9289" spans="1:28" x14ac:dyDescent="0.25">
      <c r="A9289">
        <v>80</v>
      </c>
      <c r="B9289" t="s">
        <v>350</v>
      </c>
      <c r="C9289" t="s">
        <v>558</v>
      </c>
      <c r="D9289" t="s">
        <v>6</v>
      </c>
      <c r="E9289" t="s">
        <v>764</v>
      </c>
      <c r="F9289" t="s">
        <v>84</v>
      </c>
      <c r="G9289">
        <v>20000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 t="s">
        <v>610</v>
      </c>
      <c r="AB9289">
        <v>0</v>
      </c>
    </row>
    <row r="9290" spans="1:28" x14ac:dyDescent="0.25">
      <c r="A9290">
        <v>81</v>
      </c>
      <c r="B9290" t="s">
        <v>349</v>
      </c>
      <c r="C9290" t="s">
        <v>591</v>
      </c>
      <c r="D9290" t="s">
        <v>6</v>
      </c>
      <c r="E9290" t="s">
        <v>767</v>
      </c>
      <c r="F9290" t="s">
        <v>84</v>
      </c>
      <c r="G9290">
        <v>20000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 t="s">
        <v>610</v>
      </c>
      <c r="AB9290">
        <v>0</v>
      </c>
    </row>
    <row r="9291" spans="1:28" x14ac:dyDescent="0.25">
      <c r="A9291">
        <v>82</v>
      </c>
      <c r="B9291" t="s">
        <v>348</v>
      </c>
      <c r="C9291" t="s">
        <v>652</v>
      </c>
      <c r="D9291" t="s">
        <v>6</v>
      </c>
      <c r="E9291" t="s">
        <v>768</v>
      </c>
      <c r="F9291" t="s">
        <v>84</v>
      </c>
      <c r="G9291">
        <v>20000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 t="s">
        <v>610</v>
      </c>
      <c r="AB9291">
        <v>0</v>
      </c>
    </row>
    <row r="9292" spans="1:28" x14ac:dyDescent="0.25">
      <c r="A9292">
        <v>83</v>
      </c>
      <c r="B9292" t="s">
        <v>347</v>
      </c>
      <c r="C9292" t="s">
        <v>651</v>
      </c>
      <c r="D9292" t="s">
        <v>6</v>
      </c>
      <c r="E9292" t="s">
        <v>767</v>
      </c>
      <c r="F9292" t="s">
        <v>84</v>
      </c>
      <c r="G9292">
        <v>20000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 t="s">
        <v>610</v>
      </c>
      <c r="AB9292">
        <v>0</v>
      </c>
    </row>
    <row r="9293" spans="1:28" x14ac:dyDescent="0.25">
      <c r="A9293">
        <v>84</v>
      </c>
      <c r="B9293" t="s">
        <v>346</v>
      </c>
      <c r="C9293" t="s">
        <v>583</v>
      </c>
      <c r="D9293" t="s">
        <v>4</v>
      </c>
      <c r="E9293" t="s">
        <v>780</v>
      </c>
      <c r="F9293" t="s">
        <v>84</v>
      </c>
      <c r="G9293">
        <v>20000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 t="s">
        <v>610</v>
      </c>
      <c r="AB9293">
        <v>0</v>
      </c>
    </row>
    <row r="9294" spans="1:28" x14ac:dyDescent="0.25">
      <c r="A9294">
        <v>85</v>
      </c>
      <c r="B9294" t="s">
        <v>345</v>
      </c>
      <c r="C9294" t="s">
        <v>512</v>
      </c>
      <c r="D9294" t="s">
        <v>94</v>
      </c>
      <c r="E9294" t="s">
        <v>764</v>
      </c>
      <c r="F9294" t="s">
        <v>84</v>
      </c>
      <c r="G9294">
        <v>18000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 t="s">
        <v>610</v>
      </c>
      <c r="AB9294">
        <v>0</v>
      </c>
    </row>
    <row r="9295" spans="1:28" x14ac:dyDescent="0.25">
      <c r="A9295">
        <v>86</v>
      </c>
      <c r="B9295" t="s">
        <v>344</v>
      </c>
      <c r="C9295" t="s">
        <v>588</v>
      </c>
      <c r="D9295" t="s">
        <v>94</v>
      </c>
      <c r="E9295" t="s">
        <v>41</v>
      </c>
      <c r="F9295" t="s">
        <v>84</v>
      </c>
      <c r="G9295">
        <v>18000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 t="s">
        <v>610</v>
      </c>
      <c r="AB9295">
        <v>0</v>
      </c>
    </row>
    <row r="9296" spans="1:28" x14ac:dyDescent="0.25">
      <c r="A9296">
        <v>87</v>
      </c>
      <c r="B9296" t="s">
        <v>343</v>
      </c>
      <c r="C9296" t="s">
        <v>633</v>
      </c>
      <c r="D9296" t="s">
        <v>6</v>
      </c>
      <c r="E9296" t="s">
        <v>37</v>
      </c>
      <c r="F9296" t="s">
        <v>84</v>
      </c>
      <c r="G9296">
        <v>15250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 t="s">
        <v>610</v>
      </c>
      <c r="AB9296">
        <v>0</v>
      </c>
    </row>
    <row r="9297" spans="1:28" x14ac:dyDescent="0.25">
      <c r="A9297">
        <v>88</v>
      </c>
      <c r="B9297" t="s">
        <v>342</v>
      </c>
      <c r="C9297" t="s">
        <v>559</v>
      </c>
      <c r="D9297" t="s">
        <v>94</v>
      </c>
      <c r="E9297" t="s">
        <v>37</v>
      </c>
      <c r="F9297" t="s">
        <v>84</v>
      </c>
      <c r="G9297">
        <v>15250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 t="s">
        <v>610</v>
      </c>
      <c r="AB9297">
        <v>0</v>
      </c>
    </row>
    <row r="9298" spans="1:28" x14ac:dyDescent="0.25">
      <c r="A9298">
        <v>89</v>
      </c>
      <c r="B9298" t="s">
        <v>341</v>
      </c>
      <c r="C9298" t="s">
        <v>579</v>
      </c>
      <c r="D9298" t="s">
        <v>94</v>
      </c>
      <c r="E9298" t="s">
        <v>768</v>
      </c>
      <c r="F9298" t="s">
        <v>84</v>
      </c>
      <c r="G9298">
        <v>15250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 t="s">
        <v>610</v>
      </c>
      <c r="AB9298">
        <v>0</v>
      </c>
    </row>
    <row r="9299" spans="1:28" x14ac:dyDescent="0.25">
      <c r="A9299">
        <v>90</v>
      </c>
      <c r="B9299" t="s">
        <v>340</v>
      </c>
      <c r="C9299" t="s">
        <v>654</v>
      </c>
      <c r="D9299" t="s">
        <v>6</v>
      </c>
      <c r="E9299" t="s">
        <v>764</v>
      </c>
      <c r="F9299" t="s">
        <v>84</v>
      </c>
      <c r="G9299">
        <v>15000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 t="s">
        <v>610</v>
      </c>
      <c r="AB9299">
        <v>0</v>
      </c>
    </row>
    <row r="9300" spans="1:28" x14ac:dyDescent="0.25">
      <c r="A9300">
        <v>91</v>
      </c>
      <c r="B9300" t="s">
        <v>339</v>
      </c>
      <c r="C9300" t="s">
        <v>595</v>
      </c>
      <c r="D9300" t="s">
        <v>94</v>
      </c>
      <c r="E9300" t="s">
        <v>57</v>
      </c>
      <c r="F9300" t="s">
        <v>84</v>
      </c>
      <c r="G9300">
        <v>15000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 t="s">
        <v>610</v>
      </c>
      <c r="AB9300">
        <v>0</v>
      </c>
    </row>
    <row r="9301" spans="1:28" x14ac:dyDescent="0.25">
      <c r="A9301">
        <v>92</v>
      </c>
      <c r="B9301" t="s">
        <v>338</v>
      </c>
      <c r="C9301" t="s">
        <v>594</v>
      </c>
      <c r="D9301" t="s">
        <v>6</v>
      </c>
      <c r="E9301" t="s">
        <v>28</v>
      </c>
      <c r="F9301" t="s">
        <v>84</v>
      </c>
      <c r="G9301">
        <v>15000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 t="s">
        <v>610</v>
      </c>
      <c r="AB9301">
        <v>0</v>
      </c>
    </row>
    <row r="9302" spans="1:28" x14ac:dyDescent="0.25">
      <c r="A9302">
        <v>93</v>
      </c>
      <c r="B9302" t="s">
        <v>337</v>
      </c>
      <c r="C9302" t="s">
        <v>725</v>
      </c>
      <c r="D9302" t="s">
        <v>6</v>
      </c>
      <c r="E9302" t="s">
        <v>37</v>
      </c>
      <c r="F9302" t="s">
        <v>84</v>
      </c>
      <c r="G9302">
        <v>8000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 t="s">
        <v>610</v>
      </c>
      <c r="AB9302">
        <v>0</v>
      </c>
    </row>
    <row r="9303" spans="1:28" x14ac:dyDescent="0.25">
      <c r="A9303">
        <v>94</v>
      </c>
      <c r="B9303" t="s">
        <v>336</v>
      </c>
      <c r="C9303" t="s">
        <v>603</v>
      </c>
      <c r="D9303" t="s">
        <v>6</v>
      </c>
      <c r="E9303" t="s">
        <v>37</v>
      </c>
      <c r="F9303" t="s">
        <v>84</v>
      </c>
      <c r="G9303">
        <v>8000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</row>
    <row r="9304" spans="1:28" x14ac:dyDescent="0.25">
      <c r="A9304">
        <v>95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2026-03-11T17:40:33Z</dcterms:modified>
</cp:coreProperties>
</file>